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462a793efc8ae5/Documents/"/>
    </mc:Choice>
  </mc:AlternateContent>
  <xr:revisionPtr revIDLastSave="284" documentId="8_{5F3453EA-2D3F-48A7-9AD1-22D1A0D9B6C0}" xr6:coauthVersionLast="47" xr6:coauthVersionMax="47" xr10:uidLastSave="{4334B58A-C11A-4707-97ED-4002390F1A4D}"/>
  <bookViews>
    <workbookView xWindow="-108" yWindow="-108" windowWidth="23256" windowHeight="13896" xr2:uid="{D21A61F5-2916-4C77-91A2-8C19F8170E14}"/>
  </bookViews>
  <sheets>
    <sheet name="EDA" sheetId="8" r:id="rId1"/>
    <sheet name="pivot" sheetId="5" r:id="rId2"/>
    <sheet name="S1_Distribution" sheetId="9" r:id="rId3"/>
    <sheet name="S2_Outliers" sheetId="10" r:id="rId4"/>
    <sheet name="S4_rating_bands" sheetId="11" r:id="rId5"/>
    <sheet name="s4_geo_hotspots" sheetId="12" r:id="rId6"/>
    <sheet name="finalData" sheetId="4" r:id="rId7"/>
    <sheet name="medicare" sheetId="3" r:id="rId8"/>
    <sheet name="hospitalGen" sheetId="2" r:id="rId9"/>
  </sheets>
  <definedNames>
    <definedName name="ExternalData_1" localSheetId="8" hidden="1">hospitalGen!$A$1:$L$2872</definedName>
    <definedName name="ExternalData_2" localSheetId="7" hidden="1">medicare!$A$1:$M$2910</definedName>
    <definedName name="ExternalData_3" localSheetId="6" hidden="1">finalData!$A$1:$M$2491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2" l="1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2" i="12"/>
  <c r="A2" i="12" a="1"/>
  <c r="A2" i="12" s="1"/>
  <c r="D3" i="11" a="1"/>
  <c r="D3" i="11"/>
  <c r="D4" i="11" a="1"/>
  <c r="D4" i="11" s="1"/>
  <c r="D2" i="11" a="1"/>
  <c r="D2" i="11" s="1"/>
  <c r="C3" i="11"/>
  <c r="C4" i="11"/>
  <c r="C2" i="11"/>
  <c r="B3" i="11" a="1"/>
  <c r="B3" i="11"/>
  <c r="B4" i="11" a="1"/>
  <c r="B4" i="11"/>
  <c r="B2" i="11" a="1"/>
  <c r="B2" i="11" s="1"/>
  <c r="A23" i="10" a="1"/>
  <c r="A23" i="10"/>
  <c r="B124" i="9" a="1"/>
  <c r="B124" i="9" s="1"/>
  <c r="B125" i="9" a="1"/>
  <c r="B125" i="9" s="1"/>
  <c r="B126" i="9" a="1"/>
  <c r="B126" i="9" s="1"/>
  <c r="B127" i="9" a="1"/>
  <c r="B127" i="9" s="1"/>
  <c r="B128" i="9" a="1"/>
  <c r="B128" i="9" s="1"/>
  <c r="B129" i="9" a="1"/>
  <c r="B129" i="9" s="1"/>
  <c r="B130" i="9" a="1"/>
  <c r="B130" i="9" s="1"/>
  <c r="B131" i="9" a="1"/>
  <c r="B131" i="9" s="1"/>
  <c r="B132" i="9" a="1"/>
  <c r="B132" i="9" s="1"/>
  <c r="A123" i="9" a="1"/>
  <c r="A123" i="9" s="1"/>
  <c r="B123" i="9" s="1" a="1"/>
  <c r="B123" i="9" s="1"/>
  <c r="D89" i="9" a="1"/>
  <c r="D89" i="9" s="1"/>
  <c r="D71" i="9" a="1"/>
  <c r="D71" i="9" s="1"/>
  <c r="D78" i="9" a="1"/>
  <c r="D78" i="9" s="1"/>
  <c r="D79" i="9" a="1"/>
  <c r="D79" i="9" s="1"/>
  <c r="D90" i="9" a="1"/>
  <c r="D90" i="9" s="1"/>
  <c r="D91" i="9" a="1"/>
  <c r="D91" i="9" s="1"/>
  <c r="D87" i="9" a="1"/>
  <c r="D87" i="9" s="1"/>
  <c r="D73" i="9" a="1"/>
  <c r="D73" i="9" s="1"/>
  <c r="D76" i="9" a="1"/>
  <c r="D76" i="9" s="1"/>
  <c r="D100" i="9" a="1"/>
  <c r="D100" i="9" s="1"/>
  <c r="D111" i="9" a="1"/>
  <c r="D111" i="9" s="1"/>
  <c r="D106" i="9" a="1"/>
  <c r="D106" i="9" s="1"/>
  <c r="D101" i="9" a="1"/>
  <c r="D101" i="9" s="1"/>
  <c r="D92" i="9" a="1"/>
  <c r="D92" i="9" s="1"/>
  <c r="D74" i="9" a="1"/>
  <c r="D74" i="9" s="1"/>
  <c r="D80" i="9" a="1"/>
  <c r="D80" i="9" s="1"/>
  <c r="D75" i="9" a="1"/>
  <c r="D75" i="9"/>
  <c r="D69" i="9" a="1"/>
  <c r="D69" i="9"/>
  <c r="D93" i="9" a="1"/>
  <c r="D93" i="9" s="1"/>
  <c r="D110" i="9" a="1"/>
  <c r="D110" i="9" s="1"/>
  <c r="D107" i="9" a="1"/>
  <c r="D107" i="9" s="1"/>
  <c r="D114" i="9" a="1"/>
  <c r="D114" i="9"/>
  <c r="D94" i="9" a="1"/>
  <c r="D94" i="9"/>
  <c r="D77" i="9" a="1"/>
  <c r="D77" i="9"/>
  <c r="D115" i="9" a="1"/>
  <c r="D115" i="9" s="1"/>
  <c r="D108" i="9" a="1"/>
  <c r="D108" i="9" s="1"/>
  <c r="D88" i="9" a="1"/>
  <c r="D88" i="9" s="1"/>
  <c r="D95" i="9" a="1"/>
  <c r="D95" i="9"/>
  <c r="D102" i="9" a="1"/>
  <c r="D102" i="9" s="1"/>
  <c r="D68" i="9" a="1"/>
  <c r="D68" i="9"/>
  <c r="D98" i="9" a="1"/>
  <c r="D98" i="9" s="1"/>
  <c r="D70" i="9" a="1"/>
  <c r="D70" i="9" s="1"/>
  <c r="D81" i="9" a="1"/>
  <c r="D81" i="9" s="1"/>
  <c r="D96" i="9" a="1"/>
  <c r="D96" i="9"/>
  <c r="D82" i="9" a="1"/>
  <c r="D82" i="9"/>
  <c r="D117" i="9" a="1"/>
  <c r="D117" i="9"/>
  <c r="D99" i="9" a="1"/>
  <c r="D99" i="9" s="1"/>
  <c r="D83" i="9" a="1"/>
  <c r="D83" i="9" s="1"/>
  <c r="D84" i="9" a="1"/>
  <c r="D84" i="9" s="1"/>
  <c r="D97" i="9" a="1"/>
  <c r="D97" i="9"/>
  <c r="D85" i="9" a="1"/>
  <c r="D85" i="9" s="1"/>
  <c r="D72" i="9" a="1"/>
  <c r="D72" i="9"/>
  <c r="D104" i="9" a="1"/>
  <c r="D104" i="9" s="1"/>
  <c r="D105" i="9" a="1"/>
  <c r="D105" i="9" s="1"/>
  <c r="D109" i="9" a="1"/>
  <c r="D109" i="9" s="1"/>
  <c r="D112" i="9" a="1"/>
  <c r="D112" i="9" s="1"/>
  <c r="D113" i="9" a="1"/>
  <c r="D113" i="9"/>
  <c r="D86" i="9" a="1"/>
  <c r="D86" i="9"/>
  <c r="D103" i="9" a="1"/>
  <c r="D103" i="9" s="1"/>
  <c r="D116" i="9" a="1"/>
  <c r="D116" i="9" s="1"/>
  <c r="N2" i="4" a="1"/>
  <c r="N2" i="4" s="1"/>
  <c r="N3" i="4" a="1"/>
  <c r="N3" i="4" s="1"/>
  <c r="N4" i="4" a="1"/>
  <c r="N4" i="4"/>
  <c r="N5" i="4" a="1"/>
  <c r="N5" i="4" s="1"/>
  <c r="N6" i="4" a="1"/>
  <c r="N6" i="4" s="1"/>
  <c r="N7" i="4" a="1"/>
  <c r="N7" i="4" s="1"/>
  <c r="N8" i="4" a="1"/>
  <c r="N8" i="4" s="1"/>
  <c r="N9" i="4" a="1"/>
  <c r="N9" i="4" s="1"/>
  <c r="N10" i="4" a="1"/>
  <c r="N10" i="4" s="1"/>
  <c r="N11" i="4" a="1"/>
  <c r="N11" i="4" s="1"/>
  <c r="N12" i="4" a="1"/>
  <c r="N12" i="4" s="1"/>
  <c r="N13" i="4" a="1"/>
  <c r="N13" i="4"/>
  <c r="N14" i="4" a="1"/>
  <c r="N14" i="4" s="1"/>
  <c r="N15" i="4" a="1"/>
  <c r="N15" i="4" s="1"/>
  <c r="N16" i="4" a="1"/>
  <c r="N16" i="4" s="1"/>
  <c r="N17" i="4" a="1"/>
  <c r="N17" i="4" s="1"/>
  <c r="N18" i="4" a="1"/>
  <c r="N18" i="4" s="1"/>
  <c r="N19" i="4" a="1"/>
  <c r="N19" i="4" s="1"/>
  <c r="N20" i="4" a="1"/>
  <c r="N20" i="4" s="1"/>
  <c r="N21" i="4" a="1"/>
  <c r="N21" i="4" s="1"/>
  <c r="N22" i="4" a="1"/>
  <c r="N22" i="4"/>
  <c r="N23" i="4" a="1"/>
  <c r="N23" i="4" s="1"/>
  <c r="N24" i="4" a="1"/>
  <c r="N24" i="4" s="1"/>
  <c r="N25" i="4" a="1"/>
  <c r="N25" i="4"/>
  <c r="N26" i="4" a="1"/>
  <c r="N26" i="4"/>
  <c r="N27" i="4" a="1"/>
  <c r="N27" i="4" s="1"/>
  <c r="N28" i="4" a="1"/>
  <c r="N28" i="4" s="1"/>
  <c r="N29" i="4" a="1"/>
  <c r="N29" i="4" s="1"/>
  <c r="N30" i="4" a="1"/>
  <c r="N30" i="4"/>
  <c r="N31" i="4" a="1"/>
  <c r="N31" i="4" s="1"/>
  <c r="N32" i="4" a="1"/>
  <c r="N32" i="4" s="1"/>
  <c r="N33" i="4" a="1"/>
  <c r="N33" i="4" s="1"/>
  <c r="N34" i="4" a="1"/>
  <c r="N34" i="4" s="1"/>
  <c r="N35" i="4" a="1"/>
  <c r="N35" i="4"/>
  <c r="N36" i="4" a="1"/>
  <c r="N36" i="4" s="1"/>
  <c r="N37" i="4" a="1"/>
  <c r="N37" i="4" s="1"/>
  <c r="N38" i="4" a="1"/>
  <c r="N38" i="4"/>
  <c r="N39" i="4" a="1"/>
  <c r="N39" i="4" s="1"/>
  <c r="N40" i="4" a="1"/>
  <c r="N40" i="4" s="1"/>
  <c r="N41" i="4" a="1"/>
  <c r="N41" i="4" s="1"/>
  <c r="N42" i="4" a="1"/>
  <c r="N42" i="4" s="1"/>
  <c r="N43" i="4" a="1"/>
  <c r="N43" i="4" s="1"/>
  <c r="N44" i="4" a="1"/>
  <c r="N44" i="4" s="1"/>
  <c r="N45" i="4" a="1"/>
  <c r="N45" i="4" s="1"/>
  <c r="N46" i="4" a="1"/>
  <c r="N46" i="4" s="1"/>
  <c r="N47" i="4" a="1"/>
  <c r="N47" i="4" s="1"/>
  <c r="N48" i="4" a="1"/>
  <c r="N48" i="4"/>
  <c r="N49" i="4" a="1"/>
  <c r="N49" i="4" s="1"/>
  <c r="N50" i="4" a="1"/>
  <c r="N50" i="4" s="1"/>
  <c r="N51" i="4" a="1"/>
  <c r="N51" i="4" s="1"/>
  <c r="N52" i="4" a="1"/>
  <c r="N52" i="4" s="1"/>
  <c r="N53" i="4" a="1"/>
  <c r="N53" i="4" s="1"/>
  <c r="N54" i="4" a="1"/>
  <c r="N54" i="4" s="1"/>
  <c r="N55" i="4" a="1"/>
  <c r="N55" i="4" s="1"/>
  <c r="N56" i="4" a="1"/>
  <c r="N56" i="4" s="1"/>
  <c r="N57" i="4" a="1"/>
  <c r="N57" i="4" s="1"/>
  <c r="N58" i="4" a="1"/>
  <c r="N58" i="4"/>
  <c r="N59" i="4" a="1"/>
  <c r="N59" i="4" s="1"/>
  <c r="N60" i="4" a="1"/>
  <c r="N60" i="4" s="1"/>
  <c r="N61" i="4" a="1"/>
  <c r="N61" i="4"/>
  <c r="N62" i="4" a="1"/>
  <c r="N62" i="4" s="1"/>
  <c r="N63" i="4" a="1"/>
  <c r="N63" i="4" s="1"/>
  <c r="N64" i="4" a="1"/>
  <c r="N64" i="4" s="1"/>
  <c r="N65" i="4" a="1"/>
  <c r="N65" i="4"/>
  <c r="N66" i="4" a="1"/>
  <c r="N66" i="4" s="1"/>
  <c r="N67" i="4" a="1"/>
  <c r="N67" i="4" s="1"/>
  <c r="N68" i="4" a="1"/>
  <c r="N68" i="4" s="1"/>
  <c r="N69" i="4" a="1"/>
  <c r="N69" i="4" s="1"/>
  <c r="N70" i="4" a="1"/>
  <c r="N70" i="4" s="1"/>
  <c r="N71" i="4" a="1"/>
  <c r="N71" i="4" s="1"/>
  <c r="N72" i="4" a="1"/>
  <c r="N72" i="4" s="1"/>
  <c r="N73" i="4" a="1"/>
  <c r="N73" i="4" s="1"/>
  <c r="N74" i="4" a="1"/>
  <c r="N74" i="4" s="1"/>
  <c r="N75" i="4" a="1"/>
  <c r="N75" i="4" s="1"/>
  <c r="N76" i="4" a="1"/>
  <c r="N76" i="4" s="1"/>
  <c r="N77" i="4" a="1"/>
  <c r="N77" i="4" s="1"/>
  <c r="N78" i="4" a="1"/>
  <c r="N78" i="4" s="1"/>
  <c r="N79" i="4" a="1"/>
  <c r="N79" i="4" s="1"/>
  <c r="N80" i="4" a="1"/>
  <c r="N80" i="4" s="1"/>
  <c r="N81" i="4" a="1"/>
  <c r="N81" i="4" s="1"/>
  <c r="N82" i="4" a="1"/>
  <c r="N82" i="4" s="1"/>
  <c r="N83" i="4" a="1"/>
  <c r="N83" i="4" s="1"/>
  <c r="N84" i="4" a="1"/>
  <c r="N84" i="4"/>
  <c r="N85" i="4" a="1"/>
  <c r="N85" i="4"/>
  <c r="N86" i="4" a="1"/>
  <c r="N86" i="4" s="1"/>
  <c r="N87" i="4" a="1"/>
  <c r="N87" i="4" s="1"/>
  <c r="N88" i="4" a="1"/>
  <c r="N88" i="4" s="1"/>
  <c r="N89" i="4" a="1"/>
  <c r="N89" i="4"/>
  <c r="N90" i="4" a="1"/>
  <c r="N90" i="4" s="1"/>
  <c r="N91" i="4" a="1"/>
  <c r="N91" i="4" s="1"/>
  <c r="N92" i="4" a="1"/>
  <c r="N92" i="4"/>
  <c r="N93" i="4" a="1"/>
  <c r="N93" i="4" s="1"/>
  <c r="N94" i="4" a="1"/>
  <c r="N94" i="4"/>
  <c r="N95" i="4" a="1"/>
  <c r="N95" i="4" s="1"/>
  <c r="N96" i="4" a="1"/>
  <c r="N96" i="4" s="1"/>
  <c r="N97" i="4" a="1"/>
  <c r="N97" i="4"/>
  <c r="N98" i="4" a="1"/>
  <c r="N98" i="4"/>
  <c r="N99" i="4" a="1"/>
  <c r="N99" i="4" s="1"/>
  <c r="N100" i="4" a="1"/>
  <c r="N100" i="4" s="1"/>
  <c r="N101" i="4" a="1"/>
  <c r="N101" i="4" s="1"/>
  <c r="N102" i="4" a="1"/>
  <c r="N102" i="4"/>
  <c r="N103" i="4" a="1"/>
  <c r="N103" i="4" s="1"/>
  <c r="N104" i="4" a="1"/>
  <c r="N104" i="4" s="1"/>
  <c r="N105" i="4" a="1"/>
  <c r="N105" i="4" s="1"/>
  <c r="N106" i="4" a="1"/>
  <c r="N106" i="4" s="1"/>
  <c r="N107" i="4" a="1"/>
  <c r="N107" i="4"/>
  <c r="N108" i="4" a="1"/>
  <c r="N108" i="4" s="1"/>
  <c r="N109" i="4" a="1"/>
  <c r="N109" i="4" s="1"/>
  <c r="N110" i="4" a="1"/>
  <c r="N110" i="4" s="1"/>
  <c r="N111" i="4" a="1"/>
  <c r="N111" i="4" s="1"/>
  <c r="N112" i="4" a="1"/>
  <c r="N112" i="4" s="1"/>
  <c r="N113" i="4" a="1"/>
  <c r="N113" i="4" s="1"/>
  <c r="N114" i="4" a="1"/>
  <c r="N114" i="4" s="1"/>
  <c r="N115" i="4" a="1"/>
  <c r="N115" i="4"/>
  <c r="N116" i="4" a="1"/>
  <c r="N116" i="4" s="1"/>
  <c r="N117" i="4" a="1"/>
  <c r="N117" i="4" s="1"/>
  <c r="N118" i="4" a="1"/>
  <c r="N118" i="4"/>
  <c r="N119" i="4" a="1"/>
  <c r="N119" i="4" s="1"/>
  <c r="N120" i="4" a="1"/>
  <c r="N120" i="4" s="1"/>
  <c r="N121" i="4" a="1"/>
  <c r="N121" i="4" s="1"/>
  <c r="N122" i="4" a="1"/>
  <c r="N122" i="4" s="1"/>
  <c r="N123" i="4" a="1"/>
  <c r="N123" i="4" s="1"/>
  <c r="N124" i="4" a="1"/>
  <c r="N124" i="4" s="1"/>
  <c r="N125" i="4" a="1"/>
  <c r="N125" i="4" s="1"/>
  <c r="N126" i="4" a="1"/>
  <c r="N126" i="4" s="1"/>
  <c r="N127" i="4" a="1"/>
  <c r="N127" i="4" s="1"/>
  <c r="N128" i="4" a="1"/>
  <c r="N128" i="4"/>
  <c r="N129" i="4" a="1"/>
  <c r="N129" i="4" s="1"/>
  <c r="N130" i="4" a="1"/>
  <c r="N130" i="4" s="1"/>
  <c r="N131" i="4" a="1"/>
  <c r="N131" i="4"/>
  <c r="N132" i="4" a="1"/>
  <c r="N132" i="4"/>
  <c r="N133" i="4" a="1"/>
  <c r="N133" i="4"/>
  <c r="N134" i="4" a="1"/>
  <c r="N134" i="4" s="1"/>
  <c r="N135" i="4" a="1"/>
  <c r="N135" i="4" s="1"/>
  <c r="N136" i="4" a="1"/>
  <c r="N136" i="4" s="1"/>
  <c r="N137" i="4" a="1"/>
  <c r="N137" i="4" s="1"/>
  <c r="N138" i="4" a="1"/>
  <c r="N138" i="4" s="1"/>
  <c r="N139" i="4" a="1"/>
  <c r="N139" i="4" s="1"/>
  <c r="N140" i="4" a="1"/>
  <c r="N140" i="4" s="1"/>
  <c r="N141" i="4" a="1"/>
  <c r="N141" i="4" s="1"/>
  <c r="N142" i="4" a="1"/>
  <c r="N142" i="4" s="1"/>
  <c r="N143" i="4" a="1"/>
  <c r="N143" i="4"/>
  <c r="N144" i="4" a="1"/>
  <c r="N144" i="4" s="1"/>
  <c r="N145" i="4" a="1"/>
  <c r="N145" i="4" s="1"/>
  <c r="N146" i="4" a="1"/>
  <c r="N146" i="4" s="1"/>
  <c r="N147" i="4" a="1"/>
  <c r="N147" i="4" s="1"/>
  <c r="N148" i="4" a="1"/>
  <c r="N148" i="4" s="1"/>
  <c r="N149" i="4" a="1"/>
  <c r="N149" i="4" s="1"/>
  <c r="N150" i="4" a="1"/>
  <c r="N150" i="4" s="1"/>
  <c r="N151" i="4" a="1"/>
  <c r="N151" i="4" s="1"/>
  <c r="N152" i="4" a="1"/>
  <c r="N152" i="4" s="1"/>
  <c r="N153" i="4" a="1"/>
  <c r="N153" i="4" s="1"/>
  <c r="N154" i="4" a="1"/>
  <c r="N154" i="4" s="1"/>
  <c r="N155" i="4" a="1"/>
  <c r="N155" i="4" s="1"/>
  <c r="N156" i="4" a="1"/>
  <c r="N156" i="4" s="1"/>
  <c r="N157" i="4" a="1"/>
  <c r="N157" i="4" s="1"/>
  <c r="N158" i="4" a="1"/>
  <c r="N158" i="4" s="1"/>
  <c r="N159" i="4" a="1"/>
  <c r="N159" i="4" s="1"/>
  <c r="N160" i="4" a="1"/>
  <c r="N160" i="4" s="1"/>
  <c r="N161" i="4" a="1"/>
  <c r="N161" i="4"/>
  <c r="N162" i="4" a="1"/>
  <c r="N162" i="4" s="1"/>
  <c r="N163" i="4" a="1"/>
  <c r="N163" i="4" s="1"/>
  <c r="N164" i="4" a="1"/>
  <c r="N164" i="4"/>
  <c r="N165" i="4" a="1"/>
  <c r="N165" i="4" s="1"/>
  <c r="N166" i="4" a="1"/>
  <c r="N166" i="4" s="1"/>
  <c r="N167" i="4" a="1"/>
  <c r="N167" i="4" s="1"/>
  <c r="N168" i="4" a="1"/>
  <c r="N168" i="4" s="1"/>
  <c r="N169" i="4" a="1"/>
  <c r="N169" i="4"/>
  <c r="N170" i="4" a="1"/>
  <c r="N170" i="4" s="1"/>
  <c r="N171" i="4" a="1"/>
  <c r="N171" i="4" s="1"/>
  <c r="N172" i="4" a="1"/>
  <c r="N172" i="4" s="1"/>
  <c r="N173" i="4" a="1"/>
  <c r="N173" i="4" s="1"/>
  <c r="N174" i="4" a="1"/>
  <c r="N174" i="4"/>
  <c r="N175" i="4" a="1"/>
  <c r="N175" i="4" s="1"/>
  <c r="N176" i="4" a="1"/>
  <c r="N176" i="4"/>
  <c r="N177" i="4" a="1"/>
  <c r="N177" i="4" s="1"/>
  <c r="N178" i="4" a="1"/>
  <c r="N178" i="4" s="1"/>
  <c r="N179" i="4" a="1"/>
  <c r="N179" i="4" s="1"/>
  <c r="N180" i="4" a="1"/>
  <c r="N180" i="4" s="1"/>
  <c r="N181" i="4" a="1"/>
  <c r="N181" i="4" s="1"/>
  <c r="N182" i="4" a="1"/>
  <c r="N182" i="4" s="1"/>
  <c r="N183" i="4" a="1"/>
  <c r="N183" i="4" s="1"/>
  <c r="N184" i="4" a="1"/>
  <c r="N184" i="4" s="1"/>
  <c r="N185" i="4" a="1"/>
  <c r="N185" i="4" s="1"/>
  <c r="N186" i="4" a="1"/>
  <c r="N186" i="4" s="1"/>
  <c r="N187" i="4" a="1"/>
  <c r="N187" i="4"/>
  <c r="N188" i="4" a="1"/>
  <c r="N188" i="4" s="1"/>
  <c r="N189" i="4" a="1"/>
  <c r="N189" i="4" s="1"/>
  <c r="N190" i="4" a="1"/>
  <c r="N190" i="4" s="1"/>
  <c r="N191" i="4" a="1"/>
  <c r="N191" i="4" s="1"/>
  <c r="N192" i="4" a="1"/>
  <c r="N192" i="4" s="1"/>
  <c r="N193" i="4" a="1"/>
  <c r="N193" i="4" s="1"/>
  <c r="N194" i="4" a="1"/>
  <c r="N194" i="4" s="1"/>
  <c r="N195" i="4" a="1"/>
  <c r="N195" i="4" s="1"/>
  <c r="N196" i="4" a="1"/>
  <c r="N196" i="4" s="1"/>
  <c r="N197" i="4" a="1"/>
  <c r="N197" i="4" s="1"/>
  <c r="N198" i="4" a="1"/>
  <c r="N198" i="4" s="1"/>
  <c r="N199" i="4" a="1"/>
  <c r="N199" i="4"/>
  <c r="N200" i="4" a="1"/>
  <c r="N200" i="4"/>
  <c r="N201" i="4" a="1"/>
  <c r="N201" i="4" s="1"/>
  <c r="N202" i="4" a="1"/>
  <c r="N202" i="4"/>
  <c r="N203" i="4" a="1"/>
  <c r="N203" i="4"/>
  <c r="N204" i="4" a="1"/>
  <c r="N204" i="4" s="1"/>
  <c r="N205" i="4" a="1"/>
  <c r="N205" i="4" s="1"/>
  <c r="N206" i="4" a="1"/>
  <c r="N206" i="4" s="1"/>
  <c r="N207" i="4" a="1"/>
  <c r="N207" i="4" s="1"/>
  <c r="N208" i="4" a="1"/>
  <c r="N208" i="4" s="1"/>
  <c r="N209" i="4" a="1"/>
  <c r="N209" i="4" s="1"/>
  <c r="N210" i="4" a="1"/>
  <c r="N210" i="4" s="1"/>
  <c r="N211" i="4" a="1"/>
  <c r="N211" i="4" s="1"/>
  <c r="N212" i="4" a="1"/>
  <c r="N212" i="4"/>
  <c r="N213" i="4" a="1"/>
  <c r="N213" i="4" s="1"/>
  <c r="N214" i="4" a="1"/>
  <c r="N214" i="4" s="1"/>
  <c r="N215" i="4" a="1"/>
  <c r="N215" i="4" s="1"/>
  <c r="N216" i="4" a="1"/>
  <c r="N216" i="4" s="1"/>
  <c r="N217" i="4" a="1"/>
  <c r="N217" i="4" s="1"/>
  <c r="N218" i="4" a="1"/>
  <c r="N218" i="4"/>
  <c r="N219" i="4" a="1"/>
  <c r="N219" i="4" s="1"/>
  <c r="N220" i="4" a="1"/>
  <c r="N220" i="4"/>
  <c r="N221" i="4" a="1"/>
  <c r="N221" i="4" s="1"/>
  <c r="N222" i="4" a="1"/>
  <c r="N222" i="4" s="1"/>
  <c r="N223" i="4" a="1"/>
  <c r="N223" i="4"/>
  <c r="N224" i="4" a="1"/>
  <c r="N224" i="4" s="1"/>
  <c r="N225" i="4" a="1"/>
  <c r="N225" i="4" s="1"/>
  <c r="N226" i="4" a="1"/>
  <c r="N226" i="4" s="1"/>
  <c r="N227" i="4" a="1"/>
  <c r="N227" i="4" s="1"/>
  <c r="N228" i="4" a="1"/>
  <c r="N228" i="4" s="1"/>
  <c r="N229" i="4" a="1"/>
  <c r="N229" i="4" s="1"/>
  <c r="N230" i="4" a="1"/>
  <c r="N230" i="4" s="1"/>
  <c r="N231" i="4" a="1"/>
  <c r="N231" i="4" s="1"/>
  <c r="N232" i="4" a="1"/>
  <c r="N232" i="4" s="1"/>
  <c r="N233" i="4" a="1"/>
  <c r="N233" i="4" s="1"/>
  <c r="N234" i="4" a="1"/>
  <c r="N234" i="4" s="1"/>
  <c r="N235" i="4" a="1"/>
  <c r="N235" i="4"/>
  <c r="N236" i="4" a="1"/>
  <c r="N236" i="4" s="1"/>
  <c r="N237" i="4" a="1"/>
  <c r="N237" i="4" s="1"/>
  <c r="N238" i="4" a="1"/>
  <c r="N238" i="4" s="1"/>
  <c r="N239" i="4" a="1"/>
  <c r="N239" i="4" s="1"/>
  <c r="N240" i="4" a="1"/>
  <c r="N240" i="4" s="1"/>
  <c r="N241" i="4" a="1"/>
  <c r="N241" i="4"/>
  <c r="N242" i="4" a="1"/>
  <c r="N242" i="4" s="1"/>
  <c r="N243" i="4" a="1"/>
  <c r="N243" i="4" s="1"/>
  <c r="N244" i="4" a="1"/>
  <c r="N244" i="4" s="1"/>
  <c r="N245" i="4" a="1"/>
  <c r="N245" i="4"/>
  <c r="N246" i="4" a="1"/>
  <c r="N246" i="4"/>
  <c r="N247" i="4" a="1"/>
  <c r="N247" i="4" s="1"/>
  <c r="N248" i="4" a="1"/>
  <c r="N248" i="4" s="1"/>
  <c r="N249" i="4" a="1"/>
  <c r="N249" i="4" s="1"/>
  <c r="N250" i="4" a="1"/>
  <c r="N250" i="4" s="1"/>
  <c r="N251" i="4" a="1"/>
  <c r="N251" i="4"/>
  <c r="N252" i="4" a="1"/>
  <c r="N252" i="4" s="1"/>
  <c r="N253" i="4" a="1"/>
  <c r="N253" i="4" s="1"/>
  <c r="N254" i="4" a="1"/>
  <c r="N254" i="4" s="1"/>
  <c r="N255" i="4" a="1"/>
  <c r="N255" i="4" s="1"/>
  <c r="N256" i="4" a="1"/>
  <c r="N256" i="4" s="1"/>
  <c r="N257" i="4" a="1"/>
  <c r="N257" i="4" s="1"/>
  <c r="N258" i="4" a="1"/>
  <c r="N258" i="4" s="1"/>
  <c r="N259" i="4" a="1"/>
  <c r="N259" i="4" s="1"/>
  <c r="N260" i="4" a="1"/>
  <c r="N260" i="4" s="1"/>
  <c r="N261" i="4" a="1"/>
  <c r="N261" i="4" s="1"/>
  <c r="N262" i="4" a="1"/>
  <c r="N262" i="4" s="1"/>
  <c r="N263" i="4" a="1"/>
  <c r="N263" i="4" s="1"/>
  <c r="N264" i="4" a="1"/>
  <c r="N264" i="4"/>
  <c r="N265" i="4" a="1"/>
  <c r="N265" i="4" s="1"/>
  <c r="N266" i="4" a="1"/>
  <c r="N266" i="4" s="1"/>
  <c r="N267" i="4" a="1"/>
  <c r="N267" i="4" s="1"/>
  <c r="N268" i="4" a="1"/>
  <c r="N268" i="4"/>
  <c r="N269" i="4" a="1"/>
  <c r="N269" i="4" s="1"/>
  <c r="N270" i="4" a="1"/>
  <c r="N270" i="4" s="1"/>
  <c r="N271" i="4" a="1"/>
  <c r="N271" i="4"/>
  <c r="N272" i="4" a="1"/>
  <c r="N272" i="4" s="1"/>
  <c r="N273" i="4" a="1"/>
  <c r="N273" i="4" s="1"/>
  <c r="N274" i="4" a="1"/>
  <c r="N274" i="4" s="1"/>
  <c r="N275" i="4" a="1"/>
  <c r="N275" i="4" s="1"/>
  <c r="N276" i="4" a="1"/>
  <c r="N276" i="4" s="1"/>
  <c r="N277" i="4" a="1"/>
  <c r="N277" i="4" s="1"/>
  <c r="N278" i="4" a="1"/>
  <c r="N278" i="4" s="1"/>
  <c r="N279" i="4" a="1"/>
  <c r="N279" i="4" s="1"/>
  <c r="N280" i="4" a="1"/>
  <c r="N280" i="4" s="1"/>
  <c r="N281" i="4" a="1"/>
  <c r="N281" i="4" s="1"/>
  <c r="N282" i="4" a="1"/>
  <c r="N282" i="4"/>
  <c r="N283" i="4" a="1"/>
  <c r="N283" i="4" s="1"/>
  <c r="N284" i="4" a="1"/>
  <c r="N284" i="4" s="1"/>
  <c r="N285" i="4" a="1"/>
  <c r="N285" i="4" s="1"/>
  <c r="N286" i="4" a="1"/>
  <c r="N286" i="4" s="1"/>
  <c r="N287" i="4" a="1"/>
  <c r="N287" i="4"/>
  <c r="N288" i="4" a="1"/>
  <c r="N288" i="4" s="1"/>
  <c r="N289" i="4" a="1"/>
  <c r="N289" i="4" s="1"/>
  <c r="N290" i="4" a="1"/>
  <c r="N290" i="4"/>
  <c r="N291" i="4" a="1"/>
  <c r="N291" i="4" s="1"/>
  <c r="N292" i="4" a="1"/>
  <c r="N292" i="4" s="1"/>
  <c r="N293" i="4" a="1"/>
  <c r="N293" i="4" s="1"/>
  <c r="N294" i="4" a="1"/>
  <c r="N294" i="4" s="1"/>
  <c r="N295" i="4" a="1"/>
  <c r="N295" i="4"/>
  <c r="N296" i="4" a="1"/>
  <c r="N296" i="4" s="1"/>
  <c r="N297" i="4" a="1"/>
  <c r="N297" i="4" s="1"/>
  <c r="N298" i="4" a="1"/>
  <c r="N298" i="4" s="1"/>
  <c r="N299" i="4" a="1"/>
  <c r="N299" i="4" s="1"/>
  <c r="N300" i="4" a="1"/>
  <c r="N300" i="4"/>
  <c r="N301" i="4" a="1"/>
  <c r="N301" i="4" s="1"/>
  <c r="N302" i="4" a="1"/>
  <c r="N302" i="4" s="1"/>
  <c r="N303" i="4" a="1"/>
  <c r="N303" i="4" s="1"/>
  <c r="N304" i="4" a="1"/>
  <c r="N304" i="4"/>
  <c r="N305" i="4" a="1"/>
  <c r="N305" i="4" s="1"/>
  <c r="N306" i="4" a="1"/>
  <c r="N306" i="4" s="1"/>
  <c r="N307" i="4" a="1"/>
  <c r="N307" i="4" s="1"/>
  <c r="N308" i="4" a="1"/>
  <c r="N308" i="4"/>
  <c r="N309" i="4" a="1"/>
  <c r="N309" i="4" s="1"/>
  <c r="N310" i="4" a="1"/>
  <c r="N310" i="4" s="1"/>
  <c r="N311" i="4" a="1"/>
  <c r="N311" i="4" s="1"/>
  <c r="N312" i="4" a="1"/>
  <c r="N312" i="4" s="1"/>
  <c r="N313" i="4" a="1"/>
  <c r="N313" i="4" s="1"/>
  <c r="N314" i="4" a="1"/>
  <c r="N314" i="4"/>
  <c r="N315" i="4" a="1"/>
  <c r="N315" i="4" s="1"/>
  <c r="N316" i="4" a="1"/>
  <c r="N316" i="4" s="1"/>
  <c r="N317" i="4" a="1"/>
  <c r="N317" i="4" s="1"/>
  <c r="N318" i="4" a="1"/>
  <c r="N318" i="4" s="1"/>
  <c r="N319" i="4" a="1"/>
  <c r="N319" i="4" s="1"/>
  <c r="N320" i="4" a="1"/>
  <c r="N320" i="4" s="1"/>
  <c r="N321" i="4" a="1"/>
  <c r="N321" i="4" s="1"/>
  <c r="N322" i="4" a="1"/>
  <c r="N322" i="4" s="1"/>
  <c r="N323" i="4" a="1"/>
  <c r="N323" i="4" s="1"/>
  <c r="N324" i="4" a="1"/>
  <c r="N324" i="4" s="1"/>
  <c r="N325" i="4" a="1"/>
  <c r="N325" i="4" s="1"/>
  <c r="N326" i="4" a="1"/>
  <c r="N326" i="4" s="1"/>
  <c r="N327" i="4" a="1"/>
  <c r="N327" i="4" s="1"/>
  <c r="N328" i="4" a="1"/>
  <c r="N328" i="4" s="1"/>
  <c r="N329" i="4" a="1"/>
  <c r="N329" i="4" s="1"/>
  <c r="N330" i="4" a="1"/>
  <c r="N330" i="4" s="1"/>
  <c r="N331" i="4" a="1"/>
  <c r="N331" i="4"/>
  <c r="N332" i="4" a="1"/>
  <c r="N332" i="4" s="1"/>
  <c r="N333" i="4" a="1"/>
  <c r="N333" i="4" s="1"/>
  <c r="N334" i="4" a="1"/>
  <c r="N334" i="4" s="1"/>
  <c r="N335" i="4" a="1"/>
  <c r="N335" i="4" s="1"/>
  <c r="N336" i="4" a="1"/>
  <c r="N336" i="4"/>
  <c r="N337" i="4" a="1"/>
  <c r="N337" i="4" s="1"/>
  <c r="N338" i="4" a="1"/>
  <c r="N338" i="4" s="1"/>
  <c r="N339" i="4" a="1"/>
  <c r="N339" i="4" s="1"/>
  <c r="N340" i="4" a="1"/>
  <c r="N340" i="4"/>
  <c r="N341" i="4" a="1"/>
  <c r="N341" i="4" s="1"/>
  <c r="N342" i="4" a="1"/>
  <c r="N342" i="4" s="1"/>
  <c r="N343" i="4" a="1"/>
  <c r="N343" i="4" s="1"/>
  <c r="N344" i="4" a="1"/>
  <c r="N344" i="4" s="1"/>
  <c r="N345" i="4" a="1"/>
  <c r="N345" i="4" s="1"/>
  <c r="N346" i="4" a="1"/>
  <c r="N346" i="4" s="1"/>
  <c r="N347" i="4" a="1"/>
  <c r="N347" i="4" s="1"/>
  <c r="N348" i="4" a="1"/>
  <c r="N348" i="4" s="1"/>
  <c r="N349" i="4" a="1"/>
  <c r="N349" i="4" s="1"/>
  <c r="N350" i="4" a="1"/>
  <c r="N350" i="4" s="1"/>
  <c r="N351" i="4" a="1"/>
  <c r="N351" i="4" s="1"/>
  <c r="N352" i="4" a="1"/>
  <c r="N352" i="4" s="1"/>
  <c r="N353" i="4" a="1"/>
  <c r="N353" i="4" s="1"/>
  <c r="N354" i="4" a="1"/>
  <c r="N354" i="4" s="1"/>
  <c r="N355" i="4" a="1"/>
  <c r="N355" i="4" s="1"/>
  <c r="N356" i="4" a="1"/>
  <c r="N356" i="4" s="1"/>
  <c r="N357" i="4" a="1"/>
  <c r="N357" i="4" s="1"/>
  <c r="N358" i="4" a="1"/>
  <c r="N358" i="4" s="1"/>
  <c r="N359" i="4" a="1"/>
  <c r="N359" i="4" s="1"/>
  <c r="N360" i="4" a="1"/>
  <c r="N360" i="4" s="1"/>
  <c r="N361" i="4" a="1"/>
  <c r="N361" i="4"/>
  <c r="N362" i="4" a="1"/>
  <c r="N362" i="4"/>
  <c r="N363" i="4" a="1"/>
  <c r="N363" i="4" s="1"/>
  <c r="N364" i="4" a="1"/>
  <c r="N364" i="4"/>
  <c r="N365" i="4" a="1"/>
  <c r="N365" i="4" s="1"/>
  <c r="N366" i="4" a="1"/>
  <c r="N366" i="4" s="1"/>
  <c r="N367" i="4" a="1"/>
  <c r="N367" i="4" s="1"/>
  <c r="N368" i="4" a="1"/>
  <c r="N368" i="4" s="1"/>
  <c r="N369" i="4" a="1"/>
  <c r="N369" i="4" s="1"/>
  <c r="N370" i="4" a="1"/>
  <c r="N370" i="4" s="1"/>
  <c r="N371" i="4" a="1"/>
  <c r="N371" i="4" s="1"/>
  <c r="N372" i="4" a="1"/>
  <c r="N372" i="4"/>
  <c r="N373" i="4" a="1"/>
  <c r="N373" i="4" s="1"/>
  <c r="N374" i="4" a="1"/>
  <c r="N374" i="4" s="1"/>
  <c r="N375" i="4" a="1"/>
  <c r="N375" i="4" s="1"/>
  <c r="N376" i="4" a="1"/>
  <c r="N376" i="4" s="1"/>
  <c r="N377" i="4" a="1"/>
  <c r="N377" i="4" s="1"/>
  <c r="N378" i="4" a="1"/>
  <c r="N378" i="4" s="1"/>
  <c r="N379" i="4" a="1"/>
  <c r="N379" i="4"/>
  <c r="N380" i="4" a="1"/>
  <c r="N380" i="4" s="1"/>
  <c r="N381" i="4" a="1"/>
  <c r="N381" i="4" s="1"/>
  <c r="N382" i="4" a="1"/>
  <c r="N382" i="4" s="1"/>
  <c r="N383" i="4" a="1"/>
  <c r="N383" i="4" s="1"/>
  <c r="N384" i="4" a="1"/>
  <c r="N384" i="4" s="1"/>
  <c r="N385" i="4" a="1"/>
  <c r="N385" i="4" s="1"/>
  <c r="N386" i="4" a="1"/>
  <c r="N386" i="4" s="1"/>
  <c r="N387" i="4" a="1"/>
  <c r="N387" i="4" s="1"/>
  <c r="N388" i="4" a="1"/>
  <c r="N388" i="4" s="1"/>
  <c r="N389" i="4" a="1"/>
  <c r="N389" i="4" s="1"/>
  <c r="N390" i="4" a="1"/>
  <c r="N390" i="4" s="1"/>
  <c r="N391" i="4" a="1"/>
  <c r="N391" i="4" s="1"/>
  <c r="N392" i="4" a="1"/>
  <c r="N392" i="4" s="1"/>
  <c r="N393" i="4" a="1"/>
  <c r="N393" i="4" s="1"/>
  <c r="N394" i="4" a="1"/>
  <c r="N394" i="4"/>
  <c r="N395" i="4" a="1"/>
  <c r="N395" i="4"/>
  <c r="N396" i="4" a="1"/>
  <c r="N396" i="4" s="1"/>
  <c r="N397" i="4" a="1"/>
  <c r="N397" i="4"/>
  <c r="N398" i="4" a="1"/>
  <c r="N398" i="4"/>
  <c r="N399" i="4" a="1"/>
  <c r="N399" i="4" s="1"/>
  <c r="N400" i="4" a="1"/>
  <c r="N400" i="4" s="1"/>
  <c r="N401" i="4" a="1"/>
  <c r="N401" i="4" s="1"/>
  <c r="N402" i="4" a="1"/>
  <c r="N402" i="4" s="1"/>
  <c r="N403" i="4" a="1"/>
  <c r="N403" i="4" s="1"/>
  <c r="N404" i="4" a="1"/>
  <c r="N404" i="4" s="1"/>
  <c r="N405" i="4" a="1"/>
  <c r="N405" i="4" s="1"/>
  <c r="N406" i="4" a="1"/>
  <c r="N406" i="4" s="1"/>
  <c r="N407" i="4" a="1"/>
  <c r="N407" i="4" s="1"/>
  <c r="N408" i="4" a="1"/>
  <c r="N408" i="4" s="1"/>
  <c r="N409" i="4" a="1"/>
  <c r="N409" i="4" s="1"/>
  <c r="N410" i="4" a="1"/>
  <c r="N410" i="4" s="1"/>
  <c r="N411" i="4" a="1"/>
  <c r="N411" i="4" s="1"/>
  <c r="N412" i="4" a="1"/>
  <c r="N412" i="4"/>
  <c r="N413" i="4" a="1"/>
  <c r="N413" i="4" s="1"/>
  <c r="N414" i="4" a="1"/>
  <c r="N414" i="4" s="1"/>
  <c r="N415" i="4" a="1"/>
  <c r="N415" i="4" s="1"/>
  <c r="N416" i="4" a="1"/>
  <c r="N416" i="4"/>
  <c r="N417" i="4" a="1"/>
  <c r="N417" i="4" s="1"/>
  <c r="N418" i="4" a="1"/>
  <c r="N418" i="4"/>
  <c r="N419" i="4" a="1"/>
  <c r="N419" i="4"/>
  <c r="N420" i="4" a="1"/>
  <c r="N420" i="4" s="1"/>
  <c r="N421" i="4" a="1"/>
  <c r="N421" i="4"/>
  <c r="N422" i="4" a="1"/>
  <c r="N422" i="4" s="1"/>
  <c r="N423" i="4" a="1"/>
  <c r="N423" i="4" s="1"/>
  <c r="N424" i="4" a="1"/>
  <c r="N424" i="4" s="1"/>
  <c r="N425" i="4" a="1"/>
  <c r="N425" i="4" s="1"/>
  <c r="N426" i="4" a="1"/>
  <c r="N426" i="4"/>
  <c r="N427" i="4" a="1"/>
  <c r="N427" i="4" s="1"/>
  <c r="N428" i="4" a="1"/>
  <c r="N428" i="4" s="1"/>
  <c r="N429" i="4" a="1"/>
  <c r="N429" i="4" s="1"/>
  <c r="N430" i="4" a="1"/>
  <c r="N430" i="4" s="1"/>
  <c r="N431" i="4" a="1"/>
  <c r="N431" i="4" s="1"/>
  <c r="N432" i="4" a="1"/>
  <c r="N432" i="4" s="1"/>
  <c r="N433" i="4" a="1"/>
  <c r="N433" i="4" s="1"/>
  <c r="N434" i="4" a="1"/>
  <c r="N434" i="4" s="1"/>
  <c r="N435" i="4" a="1"/>
  <c r="N435" i="4" s="1"/>
  <c r="N436" i="4" a="1"/>
  <c r="N436" i="4"/>
  <c r="N437" i="4" a="1"/>
  <c r="N437" i="4" s="1"/>
  <c r="N438" i="4" a="1"/>
  <c r="N438" i="4" s="1"/>
  <c r="N439" i="4" a="1"/>
  <c r="N439" i="4" s="1"/>
  <c r="N440" i="4" a="1"/>
  <c r="N440" i="4" s="1"/>
  <c r="N441" i="4" a="1"/>
  <c r="N441" i="4" s="1"/>
  <c r="N442" i="4" a="1"/>
  <c r="N442" i="4" s="1"/>
  <c r="N443" i="4" a="1"/>
  <c r="N443" i="4"/>
  <c r="N444" i="4" a="1"/>
  <c r="N444" i="4" s="1"/>
  <c r="N445" i="4" a="1"/>
  <c r="N445" i="4" s="1"/>
  <c r="N446" i="4" a="1"/>
  <c r="N446" i="4"/>
  <c r="N447" i="4" a="1"/>
  <c r="N447" i="4" s="1"/>
  <c r="N448" i="4" a="1"/>
  <c r="N448" i="4" s="1"/>
  <c r="N449" i="4" a="1"/>
  <c r="N449" i="4" s="1"/>
  <c r="N450" i="4" a="1"/>
  <c r="N450" i="4" s="1"/>
  <c r="N451" i="4" a="1"/>
  <c r="N451" i="4"/>
  <c r="N452" i="4" a="1"/>
  <c r="N452" i="4" s="1"/>
  <c r="N453" i="4" a="1"/>
  <c r="N453" i="4" s="1"/>
  <c r="N454" i="4" a="1"/>
  <c r="N454" i="4" s="1"/>
  <c r="N455" i="4" a="1"/>
  <c r="N455" i="4" s="1"/>
  <c r="N456" i="4" a="1"/>
  <c r="N456" i="4" s="1"/>
  <c r="N457" i="4" a="1"/>
  <c r="N457" i="4" s="1"/>
  <c r="N458" i="4" a="1"/>
  <c r="N458" i="4"/>
  <c r="N459" i="4" a="1"/>
  <c r="N459" i="4" s="1"/>
  <c r="N460" i="4" a="1"/>
  <c r="N460" i="4" s="1"/>
  <c r="N461" i="4" a="1"/>
  <c r="N461" i="4" s="1"/>
  <c r="N462" i="4" a="1"/>
  <c r="N462" i="4"/>
  <c r="N463" i="4" a="1"/>
  <c r="N463" i="4"/>
  <c r="N464" i="4" a="1"/>
  <c r="N464" i="4" s="1"/>
  <c r="N465" i="4" a="1"/>
  <c r="N465" i="4" s="1"/>
  <c r="N466" i="4" a="1"/>
  <c r="N466" i="4" s="1"/>
  <c r="N467" i="4" a="1"/>
  <c r="N467" i="4"/>
  <c r="N468" i="4" a="1"/>
  <c r="N468" i="4" s="1"/>
  <c r="N469" i="4" a="1"/>
  <c r="N469" i="4" s="1"/>
  <c r="N470" i="4" a="1"/>
  <c r="N470" i="4"/>
  <c r="N471" i="4" a="1"/>
  <c r="N471" i="4" s="1"/>
  <c r="N472" i="4" a="1"/>
  <c r="N472" i="4" s="1"/>
  <c r="N473" i="4" a="1"/>
  <c r="N473" i="4" s="1"/>
  <c r="N474" i="4" a="1"/>
  <c r="N474" i="4" s="1"/>
  <c r="N475" i="4" a="1"/>
  <c r="N475" i="4"/>
  <c r="N476" i="4" a="1"/>
  <c r="N476" i="4" s="1"/>
  <c r="N477" i="4" a="1"/>
  <c r="N477" i="4" s="1"/>
  <c r="N478" i="4" a="1"/>
  <c r="N478" i="4" s="1"/>
  <c r="N479" i="4" a="1"/>
  <c r="N479" i="4" s="1"/>
  <c r="N480" i="4" a="1"/>
  <c r="N480" i="4" s="1"/>
  <c r="N481" i="4" a="1"/>
  <c r="N481" i="4" s="1"/>
  <c r="N482" i="4" a="1"/>
  <c r="N482" i="4" s="1"/>
  <c r="N483" i="4" a="1"/>
  <c r="N483" i="4" s="1"/>
  <c r="N484" i="4" a="1"/>
  <c r="N484" i="4" s="1"/>
  <c r="N485" i="4" a="1"/>
  <c r="N485" i="4" s="1"/>
  <c r="N486" i="4" a="1"/>
  <c r="N486" i="4" s="1"/>
  <c r="N487" i="4" a="1"/>
  <c r="N487" i="4" s="1"/>
  <c r="N488" i="4" a="1"/>
  <c r="N488" i="4" s="1"/>
  <c r="N489" i="4" a="1"/>
  <c r="N489" i="4" s="1"/>
  <c r="N490" i="4" a="1"/>
  <c r="N490" i="4" s="1"/>
  <c r="N491" i="4" a="1"/>
  <c r="N491" i="4" s="1"/>
  <c r="N492" i="4" a="1"/>
  <c r="N492" i="4"/>
  <c r="N493" i="4" a="1"/>
  <c r="N493" i="4" s="1"/>
  <c r="N494" i="4" a="1"/>
  <c r="N494" i="4" s="1"/>
  <c r="N495" i="4" a="1"/>
  <c r="N495" i="4" s="1"/>
  <c r="N496" i="4" a="1"/>
  <c r="N496" i="4" s="1"/>
  <c r="N497" i="4" a="1"/>
  <c r="N497" i="4" s="1"/>
  <c r="N498" i="4" a="1"/>
  <c r="N498" i="4" s="1"/>
  <c r="N499" i="4" a="1"/>
  <c r="N499" i="4" s="1"/>
  <c r="N500" i="4" a="1"/>
  <c r="N500" i="4"/>
  <c r="N501" i="4" a="1"/>
  <c r="N501" i="4" s="1"/>
  <c r="N502" i="4" a="1"/>
  <c r="N502" i="4"/>
  <c r="N503" i="4" a="1"/>
  <c r="N503" i="4" s="1"/>
  <c r="N504" i="4" a="1"/>
  <c r="N504" i="4" s="1"/>
  <c r="N505" i="4" a="1"/>
  <c r="N505" i="4"/>
  <c r="N506" i="4" a="1"/>
  <c r="N506" i="4" s="1"/>
  <c r="N507" i="4" a="1"/>
  <c r="N507" i="4" s="1"/>
  <c r="N508" i="4" a="1"/>
  <c r="N508" i="4" s="1"/>
  <c r="N509" i="4" a="1"/>
  <c r="N509" i="4" s="1"/>
  <c r="N510" i="4" a="1"/>
  <c r="N510" i="4"/>
  <c r="N511" i="4" a="1"/>
  <c r="N511" i="4" s="1"/>
  <c r="N512" i="4" a="1"/>
  <c r="N512" i="4" s="1"/>
  <c r="N513" i="4" a="1"/>
  <c r="N513" i="4" s="1"/>
  <c r="N514" i="4" a="1"/>
  <c r="N514" i="4" s="1"/>
  <c r="N515" i="4" a="1"/>
  <c r="N515" i="4" s="1"/>
  <c r="N516" i="4" a="1"/>
  <c r="N516" i="4" s="1"/>
  <c r="N517" i="4" a="1"/>
  <c r="N517" i="4" s="1"/>
  <c r="N518" i="4" a="1"/>
  <c r="N518" i="4" s="1"/>
  <c r="N519" i="4" a="1"/>
  <c r="N519" i="4"/>
  <c r="N520" i="4" a="1"/>
  <c r="N520" i="4" s="1"/>
  <c r="N521" i="4" a="1"/>
  <c r="N521" i="4" s="1"/>
  <c r="N522" i="4" a="1"/>
  <c r="N522" i="4" s="1"/>
  <c r="N523" i="4" a="1"/>
  <c r="N523" i="4" s="1"/>
  <c r="N524" i="4" a="1"/>
  <c r="N524" i="4" s="1"/>
  <c r="N525" i="4" a="1"/>
  <c r="N525" i="4" s="1"/>
  <c r="N526" i="4" a="1"/>
  <c r="N526" i="4" s="1"/>
  <c r="N527" i="4" a="1"/>
  <c r="N527" i="4" s="1"/>
  <c r="N528" i="4" a="1"/>
  <c r="N528" i="4" s="1"/>
  <c r="N529" i="4" a="1"/>
  <c r="N529" i="4" s="1"/>
  <c r="N530" i="4" a="1"/>
  <c r="N530" i="4" s="1"/>
  <c r="N531" i="4" a="1"/>
  <c r="N531" i="4" s="1"/>
  <c r="N532" i="4" a="1"/>
  <c r="N532" i="4" s="1"/>
  <c r="N533" i="4" a="1"/>
  <c r="N533" i="4"/>
  <c r="N534" i="4" a="1"/>
  <c r="N534" i="4" s="1"/>
  <c r="N535" i="4" a="1"/>
  <c r="N535" i="4" s="1"/>
  <c r="N536" i="4" a="1"/>
  <c r="N536" i="4" s="1"/>
  <c r="N537" i="4" a="1"/>
  <c r="N537" i="4" s="1"/>
  <c r="N538" i="4" a="1"/>
  <c r="N538" i="4" s="1"/>
  <c r="N539" i="4" a="1"/>
  <c r="N539" i="4" s="1"/>
  <c r="N540" i="4" a="1"/>
  <c r="N540" i="4" s="1"/>
  <c r="N541" i="4" a="1"/>
  <c r="N541" i="4" s="1"/>
  <c r="N542" i="4" a="1"/>
  <c r="N542" i="4" s="1"/>
  <c r="N543" i="4" a="1"/>
  <c r="N543" i="4" s="1"/>
  <c r="N544" i="4" a="1"/>
  <c r="N544" i="4"/>
  <c r="N545" i="4" a="1"/>
  <c r="N545" i="4" s="1"/>
  <c r="N546" i="4" a="1"/>
  <c r="N546" i="4" s="1"/>
  <c r="N547" i="4" a="1"/>
  <c r="N547" i="4" s="1"/>
  <c r="N548" i="4" a="1"/>
  <c r="N548" i="4" s="1"/>
  <c r="N549" i="4" a="1"/>
  <c r="N549" i="4" s="1"/>
  <c r="N550" i="4" a="1"/>
  <c r="N550" i="4" s="1"/>
  <c r="N551" i="4" a="1"/>
  <c r="N551" i="4"/>
  <c r="N552" i="4" a="1"/>
  <c r="N552" i="4" s="1"/>
  <c r="N553" i="4" a="1"/>
  <c r="N553" i="4" s="1"/>
  <c r="N554" i="4" a="1"/>
  <c r="N554" i="4" s="1"/>
  <c r="N555" i="4" a="1"/>
  <c r="N555" i="4" s="1"/>
  <c r="N556" i="4" a="1"/>
  <c r="N556" i="4" s="1"/>
  <c r="N557" i="4" a="1"/>
  <c r="N557" i="4" s="1"/>
  <c r="N558" i="4" a="1"/>
  <c r="N558" i="4" s="1"/>
  <c r="N559" i="4" a="1"/>
  <c r="N559" i="4" s="1"/>
  <c r="N560" i="4" a="1"/>
  <c r="N560" i="4" s="1"/>
  <c r="N561" i="4" a="1"/>
  <c r="N561" i="4" s="1"/>
  <c r="N562" i="4" a="1"/>
  <c r="N562" i="4"/>
  <c r="N563" i="4" a="1"/>
  <c r="N563" i="4" s="1"/>
  <c r="N564" i="4" a="1"/>
  <c r="N564" i="4" s="1"/>
  <c r="N565" i="4" a="1"/>
  <c r="N565" i="4" s="1"/>
  <c r="N566" i="4" a="1"/>
  <c r="N566" i="4" s="1"/>
  <c r="N567" i="4" a="1"/>
  <c r="N567" i="4" s="1"/>
  <c r="N568" i="4" a="1"/>
  <c r="N568" i="4" s="1"/>
  <c r="N569" i="4" a="1"/>
  <c r="N569" i="4"/>
  <c r="N570" i="4" a="1"/>
  <c r="N570" i="4" s="1"/>
  <c r="N571" i="4" a="1"/>
  <c r="N571" i="4" s="1"/>
  <c r="N572" i="4" a="1"/>
  <c r="N572" i="4" s="1"/>
  <c r="N573" i="4" a="1"/>
  <c r="N573" i="4" s="1"/>
  <c r="N574" i="4" a="1"/>
  <c r="N574" i="4" s="1"/>
  <c r="N575" i="4" a="1"/>
  <c r="N575" i="4" s="1"/>
  <c r="N576" i="4" a="1"/>
  <c r="N576" i="4" s="1"/>
  <c r="N577" i="4" a="1"/>
  <c r="N577" i="4" s="1"/>
  <c r="N578" i="4" a="1"/>
  <c r="N578" i="4" s="1"/>
  <c r="N579" i="4" a="1"/>
  <c r="N579" i="4" s="1"/>
  <c r="N580" i="4" a="1"/>
  <c r="N580" i="4"/>
  <c r="N581" i="4" a="1"/>
  <c r="N581" i="4" s="1"/>
  <c r="N582" i="4" a="1"/>
  <c r="N582" i="4" s="1"/>
  <c r="N583" i="4" a="1"/>
  <c r="N583" i="4" s="1"/>
  <c r="N584" i="4" a="1"/>
  <c r="N584" i="4" s="1"/>
  <c r="N585" i="4" a="1"/>
  <c r="N585" i="4" s="1"/>
  <c r="N586" i="4" a="1"/>
  <c r="N586" i="4" s="1"/>
  <c r="N587" i="4" a="1"/>
  <c r="N587" i="4"/>
  <c r="N588" i="4" a="1"/>
  <c r="N588" i="4" s="1"/>
  <c r="N589" i="4" a="1"/>
  <c r="N589" i="4" s="1"/>
  <c r="N590" i="4" a="1"/>
  <c r="N590" i="4" s="1"/>
  <c r="N591" i="4" a="1"/>
  <c r="N591" i="4" s="1"/>
  <c r="N592" i="4" a="1"/>
  <c r="N592" i="4" s="1"/>
  <c r="N593" i="4" a="1"/>
  <c r="N593" i="4" s="1"/>
  <c r="N594" i="4" a="1"/>
  <c r="N594" i="4" s="1"/>
  <c r="N595" i="4" a="1"/>
  <c r="N595" i="4" s="1"/>
  <c r="N596" i="4" a="1"/>
  <c r="N596" i="4" s="1"/>
  <c r="N597" i="4" a="1"/>
  <c r="N597" i="4" s="1"/>
  <c r="N598" i="4" a="1"/>
  <c r="N598" i="4"/>
  <c r="N599" i="4" a="1"/>
  <c r="N599" i="4" s="1"/>
  <c r="N600" i="4" a="1"/>
  <c r="N600" i="4" s="1"/>
  <c r="N601" i="4" a="1"/>
  <c r="N601" i="4" s="1"/>
  <c r="N602" i="4" a="1"/>
  <c r="N602" i="4" s="1"/>
  <c r="N603" i="4" a="1"/>
  <c r="N603" i="4" s="1"/>
  <c r="N604" i="4" a="1"/>
  <c r="N604" i="4" s="1"/>
  <c r="N605" i="4" a="1"/>
  <c r="N605" i="4"/>
  <c r="N606" i="4" a="1"/>
  <c r="N606" i="4" s="1"/>
  <c r="N607" i="4" a="1"/>
  <c r="N607" i="4" s="1"/>
  <c r="N608" i="4" a="1"/>
  <c r="N608" i="4" s="1"/>
  <c r="N609" i="4" a="1"/>
  <c r="N609" i="4" s="1"/>
  <c r="N610" i="4" a="1"/>
  <c r="N610" i="4" s="1"/>
  <c r="N611" i="4" a="1"/>
  <c r="N611" i="4" s="1"/>
  <c r="N612" i="4" a="1"/>
  <c r="N612" i="4" s="1"/>
  <c r="N613" i="4" a="1"/>
  <c r="N613" i="4" s="1"/>
  <c r="N614" i="4" a="1"/>
  <c r="N614" i="4" s="1"/>
  <c r="N615" i="4" a="1"/>
  <c r="N615" i="4" s="1"/>
  <c r="N616" i="4" a="1"/>
  <c r="N616" i="4"/>
  <c r="N617" i="4" a="1"/>
  <c r="N617" i="4" s="1"/>
  <c r="N618" i="4" a="1"/>
  <c r="N618" i="4" s="1"/>
  <c r="N619" i="4" a="1"/>
  <c r="N619" i="4" s="1"/>
  <c r="N620" i="4" a="1"/>
  <c r="N620" i="4" s="1"/>
  <c r="N621" i="4" a="1"/>
  <c r="N621" i="4" s="1"/>
  <c r="N622" i="4" a="1"/>
  <c r="N622" i="4" s="1"/>
  <c r="N623" i="4" a="1"/>
  <c r="N623" i="4"/>
  <c r="N624" i="4" a="1"/>
  <c r="N624" i="4" s="1"/>
  <c r="N625" i="4" a="1"/>
  <c r="N625" i="4" s="1"/>
  <c r="N626" i="4" a="1"/>
  <c r="N626" i="4" s="1"/>
  <c r="N627" i="4" a="1"/>
  <c r="N627" i="4" s="1"/>
  <c r="N628" i="4" a="1"/>
  <c r="N628" i="4" s="1"/>
  <c r="N629" i="4" a="1"/>
  <c r="N629" i="4" s="1"/>
  <c r="N630" i="4" a="1"/>
  <c r="N630" i="4" s="1"/>
  <c r="N631" i="4" a="1"/>
  <c r="N631" i="4" s="1"/>
  <c r="N632" i="4" a="1"/>
  <c r="N632" i="4" s="1"/>
  <c r="N633" i="4" a="1"/>
  <c r="N633" i="4" s="1"/>
  <c r="N634" i="4" a="1"/>
  <c r="N634" i="4"/>
  <c r="N635" i="4" a="1"/>
  <c r="N635" i="4" s="1"/>
  <c r="N636" i="4" a="1"/>
  <c r="N636" i="4" s="1"/>
  <c r="N637" i="4" a="1"/>
  <c r="N637" i="4" s="1"/>
  <c r="N638" i="4" a="1"/>
  <c r="N638" i="4" s="1"/>
  <c r="N639" i="4" a="1"/>
  <c r="N639" i="4" s="1"/>
  <c r="N640" i="4" a="1"/>
  <c r="N640" i="4" s="1"/>
  <c r="N641" i="4" a="1"/>
  <c r="N641" i="4" s="1"/>
  <c r="N642" i="4" a="1"/>
  <c r="N642" i="4" s="1"/>
  <c r="N643" i="4" a="1"/>
  <c r="N643" i="4" s="1"/>
  <c r="N644" i="4" a="1"/>
  <c r="N644" i="4" s="1"/>
  <c r="N645" i="4" a="1"/>
  <c r="N645" i="4" s="1"/>
  <c r="N646" i="4" a="1"/>
  <c r="N646" i="4" s="1"/>
  <c r="N647" i="4" a="1"/>
  <c r="N647" i="4" s="1"/>
  <c r="N648" i="4" a="1"/>
  <c r="N648" i="4" s="1"/>
  <c r="N649" i="4" a="1"/>
  <c r="N649" i="4" s="1"/>
  <c r="N650" i="4" a="1"/>
  <c r="N650" i="4" s="1"/>
  <c r="N651" i="4" a="1"/>
  <c r="N651" i="4" s="1"/>
  <c r="N652" i="4" a="1"/>
  <c r="N652" i="4"/>
  <c r="N653" i="4" a="1"/>
  <c r="N653" i="4" s="1"/>
  <c r="N654" i="4" a="1"/>
  <c r="N654" i="4" s="1"/>
  <c r="N655" i="4" a="1"/>
  <c r="N655" i="4" s="1"/>
  <c r="N656" i="4" a="1"/>
  <c r="N656" i="4" s="1"/>
  <c r="N657" i="4" a="1"/>
  <c r="N657" i="4" s="1"/>
  <c r="N658" i="4" a="1"/>
  <c r="N658" i="4"/>
  <c r="N659" i="4" a="1"/>
  <c r="N659" i="4" s="1"/>
  <c r="N660" i="4" a="1"/>
  <c r="N660" i="4" s="1"/>
  <c r="N661" i="4" a="1"/>
  <c r="N661" i="4" s="1"/>
  <c r="N662" i="4" a="1"/>
  <c r="N662" i="4" s="1"/>
  <c r="N663" i="4" a="1"/>
  <c r="N663" i="4" s="1"/>
  <c r="N664" i="4" a="1"/>
  <c r="N664" i="4"/>
  <c r="N665" i="4" a="1"/>
  <c r="N665" i="4" s="1"/>
  <c r="N666" i="4" a="1"/>
  <c r="N666" i="4" s="1"/>
  <c r="N667" i="4" a="1"/>
  <c r="N667" i="4" s="1"/>
  <c r="N668" i="4" a="1"/>
  <c r="N668" i="4" s="1"/>
  <c r="N669" i="4" a="1"/>
  <c r="N669" i="4" s="1"/>
  <c r="N670" i="4" a="1"/>
  <c r="N670" i="4"/>
  <c r="N671" i="4" a="1"/>
  <c r="N671" i="4" s="1"/>
  <c r="N672" i="4" a="1"/>
  <c r="N672" i="4" s="1"/>
  <c r="N673" i="4" a="1"/>
  <c r="N673" i="4" s="1"/>
  <c r="N674" i="4" a="1"/>
  <c r="N674" i="4" s="1"/>
  <c r="N675" i="4" a="1"/>
  <c r="N675" i="4" s="1"/>
  <c r="N676" i="4" a="1"/>
  <c r="N676" i="4" s="1"/>
  <c r="N677" i="4" a="1"/>
  <c r="N677" i="4" s="1"/>
  <c r="N678" i="4" a="1"/>
  <c r="N678" i="4" s="1"/>
  <c r="N679" i="4" a="1"/>
  <c r="N679" i="4" s="1"/>
  <c r="N680" i="4" a="1"/>
  <c r="N680" i="4" s="1"/>
  <c r="N681" i="4" a="1"/>
  <c r="N681" i="4" s="1"/>
  <c r="N682" i="4" a="1"/>
  <c r="N682" i="4"/>
  <c r="N683" i="4" a="1"/>
  <c r="N683" i="4" s="1"/>
  <c r="N684" i="4" a="1"/>
  <c r="N684" i="4" s="1"/>
  <c r="N685" i="4" a="1"/>
  <c r="N685" i="4" s="1"/>
  <c r="N686" i="4" a="1"/>
  <c r="N686" i="4" s="1"/>
  <c r="N687" i="4" a="1"/>
  <c r="N687" i="4" s="1"/>
  <c r="N688" i="4" a="1"/>
  <c r="N688" i="4" s="1"/>
  <c r="N689" i="4" a="1"/>
  <c r="N689" i="4" s="1"/>
  <c r="N690" i="4" a="1"/>
  <c r="N690" i="4" s="1"/>
  <c r="N691" i="4" a="1"/>
  <c r="N691" i="4" s="1"/>
  <c r="N692" i="4" a="1"/>
  <c r="N692" i="4" s="1"/>
  <c r="N693" i="4" a="1"/>
  <c r="N693" i="4" s="1"/>
  <c r="N694" i="4" a="1"/>
  <c r="N694" i="4" s="1"/>
  <c r="N695" i="4" a="1"/>
  <c r="N695" i="4" s="1"/>
  <c r="N696" i="4" a="1"/>
  <c r="N696" i="4" s="1"/>
  <c r="N697" i="4" a="1"/>
  <c r="N697" i="4" s="1"/>
  <c r="N698" i="4" a="1"/>
  <c r="N698" i="4" s="1"/>
  <c r="N699" i="4" a="1"/>
  <c r="N699" i="4" s="1"/>
  <c r="N700" i="4" a="1"/>
  <c r="N700" i="4" s="1"/>
  <c r="N701" i="4" a="1"/>
  <c r="N701" i="4" s="1"/>
  <c r="N702" i="4" a="1"/>
  <c r="N702" i="4" s="1"/>
  <c r="N703" i="4" a="1"/>
  <c r="N703" i="4" s="1"/>
  <c r="N704" i="4" a="1"/>
  <c r="N704" i="4" s="1"/>
  <c r="N705" i="4" a="1"/>
  <c r="N705" i="4" s="1"/>
  <c r="N706" i="4" a="1"/>
  <c r="N706" i="4"/>
  <c r="N707" i="4" a="1"/>
  <c r="N707" i="4" s="1"/>
  <c r="N708" i="4" a="1"/>
  <c r="N708" i="4" s="1"/>
  <c r="N709" i="4" a="1"/>
  <c r="N709" i="4" s="1"/>
  <c r="N710" i="4" a="1"/>
  <c r="N710" i="4" s="1"/>
  <c r="N711" i="4" a="1"/>
  <c r="N711" i="4" s="1"/>
  <c r="N712" i="4" a="1"/>
  <c r="N712" i="4" s="1"/>
  <c r="N713" i="4" a="1"/>
  <c r="N713" i="4" s="1"/>
  <c r="N714" i="4" a="1"/>
  <c r="N714" i="4" s="1"/>
  <c r="N715" i="4" a="1"/>
  <c r="N715" i="4" s="1"/>
  <c r="N716" i="4" a="1"/>
  <c r="N716" i="4" s="1"/>
  <c r="N717" i="4" a="1"/>
  <c r="N717" i="4" s="1"/>
  <c r="N718" i="4" a="1"/>
  <c r="N718" i="4" s="1"/>
  <c r="N719" i="4" a="1"/>
  <c r="N719" i="4" s="1"/>
  <c r="N720" i="4" a="1"/>
  <c r="N720" i="4" s="1"/>
  <c r="N721" i="4" a="1"/>
  <c r="N721" i="4" s="1"/>
  <c r="N722" i="4" a="1"/>
  <c r="N722" i="4" s="1"/>
  <c r="N723" i="4" a="1"/>
  <c r="N723" i="4" s="1"/>
  <c r="N724" i="4" a="1"/>
  <c r="N724" i="4"/>
  <c r="N725" i="4" a="1"/>
  <c r="N725" i="4" s="1"/>
  <c r="N726" i="4" a="1"/>
  <c r="N726" i="4" s="1"/>
  <c r="N727" i="4" a="1"/>
  <c r="N727" i="4" s="1"/>
  <c r="N728" i="4" a="1"/>
  <c r="N728" i="4" s="1"/>
  <c r="N729" i="4" a="1"/>
  <c r="N729" i="4" s="1"/>
  <c r="N730" i="4" a="1"/>
  <c r="N730" i="4"/>
  <c r="N731" i="4" a="1"/>
  <c r="N731" i="4" s="1"/>
  <c r="N732" i="4" a="1"/>
  <c r="N732" i="4" s="1"/>
  <c r="N733" i="4" a="1"/>
  <c r="N733" i="4" s="1"/>
  <c r="N734" i="4" a="1"/>
  <c r="N734" i="4" s="1"/>
  <c r="N735" i="4" a="1"/>
  <c r="N735" i="4" s="1"/>
  <c r="N736" i="4" a="1"/>
  <c r="N736" i="4"/>
  <c r="N737" i="4" a="1"/>
  <c r="N737" i="4" s="1"/>
  <c r="N738" i="4" a="1"/>
  <c r="N738" i="4" s="1"/>
  <c r="N739" i="4" a="1"/>
  <c r="N739" i="4" s="1"/>
  <c r="N740" i="4" a="1"/>
  <c r="N740" i="4" s="1"/>
  <c r="N741" i="4" a="1"/>
  <c r="N741" i="4" s="1"/>
  <c r="N742" i="4" a="1"/>
  <c r="N742" i="4"/>
  <c r="N743" i="4" a="1"/>
  <c r="N743" i="4" s="1"/>
  <c r="N744" i="4" a="1"/>
  <c r="N744" i="4" s="1"/>
  <c r="N745" i="4" a="1"/>
  <c r="N745" i="4" s="1"/>
  <c r="N746" i="4" a="1"/>
  <c r="N746" i="4" s="1"/>
  <c r="N747" i="4" a="1"/>
  <c r="N747" i="4" s="1"/>
  <c r="N748" i="4" a="1"/>
  <c r="N748" i="4" s="1"/>
  <c r="N749" i="4" a="1"/>
  <c r="N749" i="4" s="1"/>
  <c r="N750" i="4" a="1"/>
  <c r="N750" i="4" s="1"/>
  <c r="N751" i="4" a="1"/>
  <c r="N751" i="4" s="1"/>
  <c r="N752" i="4" a="1"/>
  <c r="N752" i="4" s="1"/>
  <c r="N753" i="4" a="1"/>
  <c r="N753" i="4" s="1"/>
  <c r="N754" i="4" a="1"/>
  <c r="N754" i="4" s="1"/>
  <c r="N755" i="4" a="1"/>
  <c r="N755" i="4"/>
  <c r="N756" i="4" a="1"/>
  <c r="N756" i="4"/>
  <c r="N757" i="4" a="1"/>
  <c r="N757" i="4" s="1"/>
  <c r="N758" i="4" a="1"/>
  <c r="N758" i="4" s="1"/>
  <c r="N759" i="4" a="1"/>
  <c r="N759" i="4" s="1"/>
  <c r="N760" i="4" a="1"/>
  <c r="N760" i="4" s="1"/>
  <c r="N761" i="4" a="1"/>
  <c r="N761" i="4" s="1"/>
  <c r="N762" i="4" a="1"/>
  <c r="N762" i="4" s="1"/>
  <c r="N763" i="4" a="1"/>
  <c r="N763" i="4" s="1"/>
  <c r="N764" i="4" a="1"/>
  <c r="N764" i="4" s="1"/>
  <c r="N765" i="4" a="1"/>
  <c r="N765" i="4" s="1"/>
  <c r="N766" i="4" a="1"/>
  <c r="N766" i="4" s="1"/>
  <c r="N767" i="4" a="1"/>
  <c r="N767" i="4" s="1"/>
  <c r="N768" i="4" a="1"/>
  <c r="N768" i="4"/>
  <c r="N769" i="4" a="1"/>
  <c r="N769" i="4"/>
  <c r="N770" i="4" a="1"/>
  <c r="N770" i="4"/>
  <c r="N771" i="4" a="1"/>
  <c r="N771" i="4" s="1"/>
  <c r="N772" i="4" a="1"/>
  <c r="N772" i="4" s="1"/>
  <c r="N773" i="4" a="1"/>
  <c r="N773" i="4" s="1"/>
  <c r="N774" i="4" a="1"/>
  <c r="N774" i="4" s="1"/>
  <c r="N775" i="4" a="1"/>
  <c r="N775" i="4" s="1"/>
  <c r="N776" i="4" a="1"/>
  <c r="N776" i="4" s="1"/>
  <c r="N777" i="4" a="1"/>
  <c r="N777" i="4" s="1"/>
  <c r="N778" i="4" a="1"/>
  <c r="N778" i="4" s="1"/>
  <c r="N779" i="4" a="1"/>
  <c r="N779" i="4" s="1"/>
  <c r="N780" i="4" a="1"/>
  <c r="N780" i="4"/>
  <c r="N781" i="4" a="1"/>
  <c r="N781" i="4"/>
  <c r="N782" i="4" a="1"/>
  <c r="N782" i="4" s="1"/>
  <c r="N783" i="4" a="1"/>
  <c r="N783" i="4" s="1"/>
  <c r="N784" i="4" a="1"/>
  <c r="N784" i="4" s="1"/>
  <c r="N785" i="4" a="1"/>
  <c r="N785" i="4" s="1"/>
  <c r="N786" i="4" a="1"/>
  <c r="N786" i="4" s="1"/>
  <c r="N787" i="4" a="1"/>
  <c r="N787" i="4" s="1"/>
  <c r="N788" i="4" a="1"/>
  <c r="N788" i="4" s="1"/>
  <c r="N789" i="4" a="1"/>
  <c r="N789" i="4" s="1"/>
  <c r="N790" i="4" a="1"/>
  <c r="N790" i="4" s="1"/>
  <c r="N791" i="4" a="1"/>
  <c r="N791" i="4"/>
  <c r="N792" i="4" a="1"/>
  <c r="N792" i="4" s="1"/>
  <c r="N793" i="4" a="1"/>
  <c r="N793" i="4"/>
  <c r="N794" i="4" a="1"/>
  <c r="N794" i="4"/>
  <c r="N795" i="4" a="1"/>
  <c r="N795" i="4"/>
  <c r="N796" i="4" a="1"/>
  <c r="N796" i="4" s="1"/>
  <c r="N797" i="4" a="1"/>
  <c r="N797" i="4" s="1"/>
  <c r="N798" i="4" a="1"/>
  <c r="N798" i="4" s="1"/>
  <c r="N799" i="4" a="1"/>
  <c r="N799" i="4" s="1"/>
  <c r="N800" i="4" a="1"/>
  <c r="N800" i="4" s="1"/>
  <c r="N801" i="4" a="1"/>
  <c r="N801" i="4" s="1"/>
  <c r="N802" i="4" a="1"/>
  <c r="N802" i="4" s="1"/>
  <c r="N803" i="4" a="1"/>
  <c r="N803" i="4" s="1"/>
  <c r="N804" i="4" a="1"/>
  <c r="N804" i="4" s="1"/>
  <c r="N805" i="4" a="1"/>
  <c r="N805" i="4"/>
  <c r="N806" i="4" a="1"/>
  <c r="N806" i="4"/>
  <c r="N807" i="4" a="1"/>
  <c r="N807" i="4" s="1"/>
  <c r="N808" i="4" a="1"/>
  <c r="N808" i="4" s="1"/>
  <c r="N809" i="4" a="1"/>
  <c r="N809" i="4" s="1"/>
  <c r="N810" i="4" a="1"/>
  <c r="N810" i="4" s="1"/>
  <c r="N811" i="4" a="1"/>
  <c r="N811" i="4" s="1"/>
  <c r="N812" i="4" a="1"/>
  <c r="N812" i="4" s="1"/>
  <c r="N813" i="4" a="1"/>
  <c r="N813" i="4" s="1"/>
  <c r="N814" i="4" a="1"/>
  <c r="N814" i="4" s="1"/>
  <c r="N815" i="4" a="1"/>
  <c r="N815" i="4" s="1"/>
  <c r="N816" i="4" a="1"/>
  <c r="N816" i="4"/>
  <c r="N817" i="4" a="1"/>
  <c r="N817" i="4" s="1"/>
  <c r="N818" i="4" a="1"/>
  <c r="N818" i="4"/>
  <c r="N819" i="4" a="1"/>
  <c r="N819" i="4"/>
  <c r="N820" i="4" a="1"/>
  <c r="N820" i="4" s="1"/>
  <c r="N821" i="4" a="1"/>
  <c r="N821" i="4" s="1"/>
  <c r="N822" i="4" a="1"/>
  <c r="N822" i="4" s="1"/>
  <c r="N823" i="4" a="1"/>
  <c r="N823" i="4" s="1"/>
  <c r="N824" i="4" a="1"/>
  <c r="N824" i="4" s="1"/>
  <c r="N825" i="4" a="1"/>
  <c r="N825" i="4" s="1"/>
  <c r="N826" i="4" a="1"/>
  <c r="N826" i="4" s="1"/>
  <c r="N827" i="4" a="1"/>
  <c r="N827" i="4" s="1"/>
  <c r="N828" i="4" a="1"/>
  <c r="N828" i="4" s="1"/>
  <c r="N829" i="4" a="1"/>
  <c r="N829" i="4" s="1"/>
  <c r="N830" i="4" a="1"/>
  <c r="N830" i="4"/>
  <c r="N831" i="4" a="1"/>
  <c r="N831" i="4"/>
  <c r="N832" i="4" a="1"/>
  <c r="N832" i="4" s="1"/>
  <c r="N833" i="4" a="1"/>
  <c r="N833" i="4" s="1"/>
  <c r="N834" i="4" a="1"/>
  <c r="N834" i="4" s="1"/>
  <c r="N835" i="4" a="1"/>
  <c r="N835" i="4" s="1"/>
  <c r="N836" i="4" a="1"/>
  <c r="N836" i="4" s="1"/>
  <c r="N837" i="4" a="1"/>
  <c r="N837" i="4" s="1"/>
  <c r="N838" i="4" a="1"/>
  <c r="N838" i="4" s="1"/>
  <c r="N839" i="4" a="1"/>
  <c r="N839" i="4"/>
  <c r="N840" i="4" a="1"/>
  <c r="N840" i="4" s="1"/>
  <c r="N841" i="4" a="1"/>
  <c r="N841" i="4"/>
  <c r="N842" i="4" a="1"/>
  <c r="N842" i="4" s="1"/>
  <c r="N843" i="4" a="1"/>
  <c r="N843" i="4"/>
  <c r="N844" i="4" a="1"/>
  <c r="N844" i="4" s="1"/>
  <c r="N845" i="4" a="1"/>
  <c r="N845" i="4" s="1"/>
  <c r="N846" i="4" a="1"/>
  <c r="N846" i="4" s="1"/>
  <c r="N847" i="4" a="1"/>
  <c r="N847" i="4" s="1"/>
  <c r="N848" i="4" a="1"/>
  <c r="N848" i="4" s="1"/>
  <c r="N849" i="4" a="1"/>
  <c r="N849" i="4" s="1"/>
  <c r="N850" i="4" a="1"/>
  <c r="N850" i="4" s="1"/>
  <c r="N851" i="4" a="1"/>
  <c r="N851" i="4" s="1"/>
  <c r="N852" i="4" a="1"/>
  <c r="N852" i="4" s="1"/>
  <c r="N853" i="4" a="1"/>
  <c r="N853" i="4" s="1"/>
  <c r="N854" i="4" a="1"/>
  <c r="N854" i="4" s="1"/>
  <c r="N855" i="4" a="1"/>
  <c r="N855" i="4"/>
  <c r="N856" i="4" a="1"/>
  <c r="N856" i="4" s="1"/>
  <c r="N857" i="4" a="1"/>
  <c r="N857" i="4" s="1"/>
  <c r="N858" i="4" a="1"/>
  <c r="N858" i="4" s="1"/>
  <c r="N859" i="4" a="1"/>
  <c r="N859" i="4" s="1"/>
  <c r="N860" i="4" a="1"/>
  <c r="N860" i="4" s="1"/>
  <c r="N861" i="4" a="1"/>
  <c r="N861" i="4" s="1"/>
  <c r="N862" i="4" a="1"/>
  <c r="N862" i="4" s="1"/>
  <c r="N863" i="4" a="1"/>
  <c r="N863" i="4"/>
  <c r="N864" i="4" a="1"/>
  <c r="N864" i="4"/>
  <c r="N865" i="4" a="1"/>
  <c r="N865" i="4" s="1"/>
  <c r="N866" i="4" a="1"/>
  <c r="N866" i="4"/>
  <c r="N867" i="4" a="1"/>
  <c r="N867" i="4" s="1"/>
  <c r="N868" i="4" a="1"/>
  <c r="N868" i="4" s="1"/>
  <c r="N869" i="4" a="1"/>
  <c r="N869" i="4" s="1"/>
  <c r="N870" i="4" a="1"/>
  <c r="N870" i="4" s="1"/>
  <c r="N871" i="4" a="1"/>
  <c r="N871" i="4" s="1"/>
  <c r="N872" i="4" a="1"/>
  <c r="N872" i="4" s="1"/>
  <c r="N873" i="4" a="1"/>
  <c r="N873" i="4" s="1"/>
  <c r="N874" i="4" a="1"/>
  <c r="N874" i="4" s="1"/>
  <c r="N875" i="4" a="1"/>
  <c r="N875" i="4"/>
  <c r="N876" i="4" a="1"/>
  <c r="N876" i="4" s="1"/>
  <c r="N877" i="4" a="1"/>
  <c r="N877" i="4" s="1"/>
  <c r="N878" i="4" a="1"/>
  <c r="N878" i="4" s="1"/>
  <c r="N879" i="4" a="1"/>
  <c r="N879" i="4" s="1"/>
  <c r="N880" i="4" a="1"/>
  <c r="N880" i="4" s="1"/>
  <c r="N881" i="4" a="1"/>
  <c r="N881" i="4" s="1"/>
  <c r="N882" i="4" a="1"/>
  <c r="N882" i="4" s="1"/>
  <c r="N883" i="4" a="1"/>
  <c r="N883" i="4" s="1"/>
  <c r="N884" i="4" a="1"/>
  <c r="N884" i="4" s="1"/>
  <c r="N885" i="4" a="1"/>
  <c r="N885" i="4" s="1"/>
  <c r="N886" i="4" a="1"/>
  <c r="N886" i="4" s="1"/>
  <c r="N887" i="4" a="1"/>
  <c r="N887" i="4"/>
  <c r="N888" i="4" a="1"/>
  <c r="N888" i="4"/>
  <c r="N889" i="4" a="1"/>
  <c r="N889" i="4"/>
  <c r="N890" i="4" a="1"/>
  <c r="N890" i="4" s="1"/>
  <c r="N891" i="4" a="1"/>
  <c r="N891" i="4"/>
  <c r="N892" i="4" a="1"/>
  <c r="N892" i="4" s="1"/>
  <c r="N893" i="4" a="1"/>
  <c r="N893" i="4" s="1"/>
  <c r="N894" i="4" a="1"/>
  <c r="N894" i="4" s="1"/>
  <c r="N895" i="4" a="1"/>
  <c r="N895" i="4" s="1"/>
  <c r="N896" i="4" a="1"/>
  <c r="N896" i="4" s="1"/>
  <c r="N897" i="4" a="1"/>
  <c r="N897" i="4" s="1"/>
  <c r="N898" i="4" a="1"/>
  <c r="N898" i="4" s="1"/>
  <c r="N899" i="4" a="1"/>
  <c r="N899" i="4"/>
  <c r="N900" i="4" a="1"/>
  <c r="N900" i="4"/>
  <c r="N901" i="4" a="1"/>
  <c r="N901" i="4" s="1"/>
  <c r="N902" i="4" a="1"/>
  <c r="N902" i="4" s="1"/>
  <c r="N903" i="4" a="1"/>
  <c r="N903" i="4" s="1"/>
  <c r="N904" i="4" a="1"/>
  <c r="N904" i="4" s="1"/>
  <c r="N905" i="4" a="1"/>
  <c r="N905" i="4" s="1"/>
  <c r="N906" i="4" a="1"/>
  <c r="N906" i="4" s="1"/>
  <c r="N907" i="4" a="1"/>
  <c r="N907" i="4" s="1"/>
  <c r="N908" i="4" a="1"/>
  <c r="N908" i="4" s="1"/>
  <c r="N909" i="4" a="1"/>
  <c r="N909" i="4" s="1"/>
  <c r="N910" i="4" a="1"/>
  <c r="N910" i="4" s="1"/>
  <c r="N911" i="4" a="1"/>
  <c r="N911" i="4" s="1"/>
  <c r="N912" i="4" a="1"/>
  <c r="N912" i="4"/>
  <c r="N913" i="4" a="1"/>
  <c r="N913" i="4"/>
  <c r="N914" i="4" a="1"/>
  <c r="N914" i="4"/>
  <c r="N915" i="4" a="1"/>
  <c r="N915" i="4" s="1"/>
  <c r="N916" i="4" a="1"/>
  <c r="N916" i="4" s="1"/>
  <c r="N917" i="4" a="1"/>
  <c r="N917" i="4" s="1"/>
  <c r="N918" i="4" a="1"/>
  <c r="N918" i="4" s="1"/>
  <c r="N919" i="4" a="1"/>
  <c r="N919" i="4" s="1"/>
  <c r="N920" i="4" a="1"/>
  <c r="N920" i="4" s="1"/>
  <c r="N921" i="4" a="1"/>
  <c r="N921" i="4" s="1"/>
  <c r="N922" i="4" a="1"/>
  <c r="N922" i="4" s="1"/>
  <c r="N923" i="4" a="1"/>
  <c r="N923" i="4" s="1"/>
  <c r="N924" i="4" a="1"/>
  <c r="N924" i="4"/>
  <c r="N925" i="4" a="1"/>
  <c r="N925" i="4"/>
  <c r="N926" i="4" a="1"/>
  <c r="N926" i="4" s="1"/>
  <c r="N927" i="4" a="1"/>
  <c r="N927" i="4" s="1"/>
  <c r="N928" i="4" a="1"/>
  <c r="N928" i="4" s="1"/>
  <c r="N929" i="4" a="1"/>
  <c r="N929" i="4" s="1"/>
  <c r="N930" i="4" a="1"/>
  <c r="N930" i="4" s="1"/>
  <c r="N931" i="4" a="1"/>
  <c r="N931" i="4" s="1"/>
  <c r="N932" i="4" a="1"/>
  <c r="N932" i="4" s="1"/>
  <c r="N933" i="4" a="1"/>
  <c r="N933" i="4" s="1"/>
  <c r="N934" i="4" a="1"/>
  <c r="N934" i="4" s="1"/>
  <c r="N935" i="4" a="1"/>
  <c r="N935" i="4"/>
  <c r="N936" i="4" a="1"/>
  <c r="N936" i="4" s="1"/>
  <c r="N937" i="4" a="1"/>
  <c r="N937" i="4"/>
  <c r="N938" i="4" a="1"/>
  <c r="N938" i="4"/>
  <c r="N939" i="4" a="1"/>
  <c r="N939" i="4"/>
  <c r="N940" i="4" a="1"/>
  <c r="N940" i="4" s="1"/>
  <c r="N941" i="4" a="1"/>
  <c r="N941" i="4" s="1"/>
  <c r="N942" i="4" a="1"/>
  <c r="N942" i="4" s="1"/>
  <c r="N943" i="4" a="1"/>
  <c r="N943" i="4" s="1"/>
  <c r="N944" i="4" a="1"/>
  <c r="N944" i="4" s="1"/>
  <c r="N945" i="4" a="1"/>
  <c r="N945" i="4" s="1"/>
  <c r="N946" i="4" a="1"/>
  <c r="N946" i="4" s="1"/>
  <c r="N947" i="4" a="1"/>
  <c r="N947" i="4" s="1"/>
  <c r="N948" i="4" a="1"/>
  <c r="N948" i="4" s="1"/>
  <c r="N949" i="4" a="1"/>
  <c r="N949" i="4"/>
  <c r="N950" i="4" a="1"/>
  <c r="N950" i="4"/>
  <c r="N951" i="4" a="1"/>
  <c r="N951" i="4" s="1"/>
  <c r="N952" i="4" a="1"/>
  <c r="N952" i="4" s="1"/>
  <c r="N953" i="4" a="1"/>
  <c r="N953" i="4" s="1"/>
  <c r="N954" i="4" a="1"/>
  <c r="N954" i="4" s="1"/>
  <c r="N955" i="4" a="1"/>
  <c r="N955" i="4" s="1"/>
  <c r="N956" i="4" a="1"/>
  <c r="N956" i="4" s="1"/>
  <c r="N957" i="4" a="1"/>
  <c r="N957" i="4" s="1"/>
  <c r="N958" i="4" a="1"/>
  <c r="N958" i="4" s="1"/>
  <c r="N959" i="4" a="1"/>
  <c r="N959" i="4" s="1"/>
  <c r="N960" i="4" a="1"/>
  <c r="N960" i="4"/>
  <c r="N961" i="4" a="1"/>
  <c r="N961" i="4" s="1"/>
  <c r="N962" i="4" a="1"/>
  <c r="N962" i="4"/>
  <c r="N963" i="4" a="1"/>
  <c r="N963" i="4"/>
  <c r="N964" i="4" a="1"/>
  <c r="N964" i="4" s="1"/>
  <c r="N965" i="4" a="1"/>
  <c r="N965" i="4" s="1"/>
  <c r="N966" i="4" a="1"/>
  <c r="N966" i="4" s="1"/>
  <c r="N967" i="4" a="1"/>
  <c r="N967" i="4" s="1"/>
  <c r="N968" i="4" a="1"/>
  <c r="N968" i="4" s="1"/>
  <c r="N969" i="4" a="1"/>
  <c r="N969" i="4" s="1"/>
  <c r="N970" i="4" a="1"/>
  <c r="N970" i="4" s="1"/>
  <c r="N971" i="4" a="1"/>
  <c r="N971" i="4" s="1"/>
  <c r="N972" i="4" a="1"/>
  <c r="N972" i="4" s="1"/>
  <c r="N973" i="4" a="1"/>
  <c r="N973" i="4" s="1"/>
  <c r="N974" i="4" a="1"/>
  <c r="N974" i="4"/>
  <c r="N975" i="4" a="1"/>
  <c r="N975" i="4"/>
  <c r="N976" i="4" a="1"/>
  <c r="N976" i="4" s="1"/>
  <c r="N977" i="4" a="1"/>
  <c r="N977" i="4" s="1"/>
  <c r="N978" i="4" a="1"/>
  <c r="N978" i="4" s="1"/>
  <c r="N979" i="4" a="1"/>
  <c r="N979" i="4" s="1"/>
  <c r="N980" i="4" a="1"/>
  <c r="N980" i="4" s="1"/>
  <c r="N981" i="4" a="1"/>
  <c r="N981" i="4" s="1"/>
  <c r="N982" i="4" a="1"/>
  <c r="N982" i="4" s="1"/>
  <c r="N983" i="4" a="1"/>
  <c r="N983" i="4"/>
  <c r="N984" i="4" a="1"/>
  <c r="N984" i="4" s="1"/>
  <c r="N985" i="4" a="1"/>
  <c r="N985" i="4"/>
  <c r="N986" i="4" a="1"/>
  <c r="N986" i="4" s="1"/>
  <c r="N987" i="4" a="1"/>
  <c r="N987" i="4"/>
  <c r="N988" i="4" a="1"/>
  <c r="N988" i="4" s="1"/>
  <c r="N989" i="4" a="1"/>
  <c r="N989" i="4" s="1"/>
  <c r="N990" i="4" a="1"/>
  <c r="N990" i="4" s="1"/>
  <c r="N991" i="4" a="1"/>
  <c r="N991" i="4" s="1"/>
  <c r="N992" i="4" a="1"/>
  <c r="N992" i="4" s="1"/>
  <c r="N993" i="4" a="1"/>
  <c r="N993" i="4" s="1"/>
  <c r="N994" i="4" a="1"/>
  <c r="N994" i="4" s="1"/>
  <c r="N995" i="4" a="1"/>
  <c r="N995" i="4" s="1"/>
  <c r="N996" i="4" a="1"/>
  <c r="N996" i="4" s="1"/>
  <c r="N997" i="4" a="1"/>
  <c r="N997" i="4" s="1"/>
  <c r="N998" i="4" a="1"/>
  <c r="N998" i="4" s="1"/>
  <c r="N999" i="4" a="1"/>
  <c r="N999" i="4"/>
  <c r="N1000" i="4" a="1"/>
  <c r="N1000" i="4" s="1"/>
  <c r="N1001" i="4" a="1"/>
  <c r="N1001" i="4" s="1"/>
  <c r="N1002" i="4" a="1"/>
  <c r="N1002" i="4" s="1"/>
  <c r="N1003" i="4" a="1"/>
  <c r="N1003" i="4" s="1"/>
  <c r="N1004" i="4" a="1"/>
  <c r="N1004" i="4" s="1"/>
  <c r="N1005" i="4" a="1"/>
  <c r="N1005" i="4" s="1"/>
  <c r="N1006" i="4" a="1"/>
  <c r="N1006" i="4" s="1"/>
  <c r="N1007" i="4" a="1"/>
  <c r="N1007" i="4"/>
  <c r="N1008" i="4" a="1"/>
  <c r="N1008" i="4"/>
  <c r="N1009" i="4" a="1"/>
  <c r="N1009" i="4" s="1"/>
  <c r="N1010" i="4" a="1"/>
  <c r="N1010" i="4"/>
  <c r="N1011" i="4" a="1"/>
  <c r="N1011" i="4" s="1"/>
  <c r="N1012" i="4" a="1"/>
  <c r="N1012" i="4" s="1"/>
  <c r="N1013" i="4" a="1"/>
  <c r="N1013" i="4" s="1"/>
  <c r="N1014" i="4" a="1"/>
  <c r="N1014" i="4" s="1"/>
  <c r="N1015" i="4" a="1"/>
  <c r="N1015" i="4" s="1"/>
  <c r="N1016" i="4" a="1"/>
  <c r="N1016" i="4" s="1"/>
  <c r="N1017" i="4" a="1"/>
  <c r="N1017" i="4" s="1"/>
  <c r="N1018" i="4" a="1"/>
  <c r="N1018" i="4" s="1"/>
  <c r="N1019" i="4" a="1"/>
  <c r="N1019" i="4"/>
  <c r="N1020" i="4" a="1"/>
  <c r="N1020" i="4" s="1"/>
  <c r="N1021" i="4" a="1"/>
  <c r="N1021" i="4" s="1"/>
  <c r="N1022" i="4" a="1"/>
  <c r="N1022" i="4" s="1"/>
  <c r="N1023" i="4" a="1"/>
  <c r="N1023" i="4" s="1"/>
  <c r="N1024" i="4" a="1"/>
  <c r="N1024" i="4" s="1"/>
  <c r="N1025" i="4" a="1"/>
  <c r="N1025" i="4" s="1"/>
  <c r="N1026" i="4" a="1"/>
  <c r="N1026" i="4" s="1"/>
  <c r="N1027" i="4" a="1"/>
  <c r="N1027" i="4" s="1"/>
  <c r="N1028" i="4" a="1"/>
  <c r="N1028" i="4" s="1"/>
  <c r="N1029" i="4" a="1"/>
  <c r="N1029" i="4" s="1"/>
  <c r="N1030" i="4" a="1"/>
  <c r="N1030" i="4" s="1"/>
  <c r="N1031" i="4" a="1"/>
  <c r="N1031" i="4"/>
  <c r="N1032" i="4" a="1"/>
  <c r="N1032" i="4"/>
  <c r="N1033" i="4" a="1"/>
  <c r="N1033" i="4"/>
  <c r="N1034" i="4" a="1"/>
  <c r="N1034" i="4" s="1"/>
  <c r="N1035" i="4" a="1"/>
  <c r="N1035" i="4" s="1"/>
  <c r="N1036" i="4" a="1"/>
  <c r="N1036" i="4" s="1"/>
  <c r="N1037" i="4" a="1"/>
  <c r="N1037" i="4" s="1"/>
  <c r="N1038" i="4" a="1"/>
  <c r="N1038" i="4" s="1"/>
  <c r="N1039" i="4" a="1"/>
  <c r="N1039" i="4" s="1"/>
  <c r="N1040" i="4" a="1"/>
  <c r="N1040" i="4" s="1"/>
  <c r="N1041" i="4" a="1"/>
  <c r="N1041" i="4" s="1"/>
  <c r="N1042" i="4" a="1"/>
  <c r="N1042" i="4" s="1"/>
  <c r="N1043" i="4" a="1"/>
  <c r="N1043" i="4"/>
  <c r="N1044" i="4" a="1"/>
  <c r="N1044" i="4"/>
  <c r="N1045" i="4" a="1"/>
  <c r="N1045" i="4" s="1"/>
  <c r="N1046" i="4" a="1"/>
  <c r="N1046" i="4" s="1"/>
  <c r="N1047" i="4" a="1"/>
  <c r="N1047" i="4" s="1"/>
  <c r="N1048" i="4" a="1"/>
  <c r="N1048" i="4" s="1"/>
  <c r="N1049" i="4" a="1"/>
  <c r="N1049" i="4" s="1"/>
  <c r="N1050" i="4" a="1"/>
  <c r="N1050" i="4" s="1"/>
  <c r="N1051" i="4" a="1"/>
  <c r="N1051" i="4" s="1"/>
  <c r="N1052" i="4" a="1"/>
  <c r="N1052" i="4" s="1"/>
  <c r="N1053" i="4" a="1"/>
  <c r="N1053" i="4" s="1"/>
  <c r="N1054" i="4" a="1"/>
  <c r="N1054" i="4" s="1"/>
  <c r="N1055" i="4" a="1"/>
  <c r="N1055" i="4" s="1"/>
  <c r="N1056" i="4" a="1"/>
  <c r="N1056" i="4"/>
  <c r="N1057" i="4" a="1"/>
  <c r="N1057" i="4"/>
  <c r="N1058" i="4" a="1"/>
  <c r="N1058" i="4"/>
  <c r="N1059" i="4" a="1"/>
  <c r="N1059" i="4" s="1"/>
  <c r="N1060" i="4" a="1"/>
  <c r="N1060" i="4" s="1"/>
  <c r="N1061" i="4" a="1"/>
  <c r="N1061" i="4" s="1"/>
  <c r="N1062" i="4" a="1"/>
  <c r="N1062" i="4" s="1"/>
  <c r="N1063" i="4" a="1"/>
  <c r="N1063" i="4" s="1"/>
  <c r="N1064" i="4" a="1"/>
  <c r="N1064" i="4" s="1"/>
  <c r="N1065" i="4" a="1"/>
  <c r="N1065" i="4" s="1"/>
  <c r="N1066" i="4" a="1"/>
  <c r="N1066" i="4" s="1"/>
  <c r="N1067" i="4" a="1"/>
  <c r="N1067" i="4" s="1"/>
  <c r="N1068" i="4" a="1"/>
  <c r="N1068" i="4"/>
  <c r="N1069" i="4" a="1"/>
  <c r="N1069" i="4"/>
  <c r="N1070" i="4" a="1"/>
  <c r="N1070" i="4" s="1"/>
  <c r="N1071" i="4" a="1"/>
  <c r="N1071" i="4" s="1"/>
  <c r="N1072" i="4" a="1"/>
  <c r="N1072" i="4" s="1"/>
  <c r="N1073" i="4" a="1"/>
  <c r="N1073" i="4" s="1"/>
  <c r="N1074" i="4" a="1"/>
  <c r="N1074" i="4" s="1"/>
  <c r="N1075" i="4" a="1"/>
  <c r="N1075" i="4" s="1"/>
  <c r="N1076" i="4" a="1"/>
  <c r="N1076" i="4" s="1"/>
  <c r="N1077" i="4" a="1"/>
  <c r="N1077" i="4" s="1"/>
  <c r="N1078" i="4" a="1"/>
  <c r="N1078" i="4" s="1"/>
  <c r="N1079" i="4" a="1"/>
  <c r="N1079" i="4"/>
  <c r="N1080" i="4" a="1"/>
  <c r="N1080" i="4" s="1"/>
  <c r="N1081" i="4" a="1"/>
  <c r="N1081" i="4"/>
  <c r="N1082" i="4" a="1"/>
  <c r="N1082" i="4"/>
  <c r="N1083" i="4" a="1"/>
  <c r="N1083" i="4"/>
  <c r="N1084" i="4" a="1"/>
  <c r="N1084" i="4" s="1"/>
  <c r="N1085" i="4" a="1"/>
  <c r="N1085" i="4" s="1"/>
  <c r="N1086" i="4" a="1"/>
  <c r="N1086" i="4" s="1"/>
  <c r="N1087" i="4" a="1"/>
  <c r="N1087" i="4" s="1"/>
  <c r="N1088" i="4" a="1"/>
  <c r="N1088" i="4" s="1"/>
  <c r="N1089" i="4" a="1"/>
  <c r="N1089" i="4" s="1"/>
  <c r="N1090" i="4" a="1"/>
  <c r="N1090" i="4" s="1"/>
  <c r="N1091" i="4" a="1"/>
  <c r="N1091" i="4" s="1"/>
  <c r="N1092" i="4" a="1"/>
  <c r="N1092" i="4" s="1"/>
  <c r="N1093" i="4" a="1"/>
  <c r="N1093" i="4"/>
  <c r="N1094" i="4" a="1"/>
  <c r="N1094" i="4"/>
  <c r="N1095" i="4" a="1"/>
  <c r="N1095" i="4"/>
  <c r="N1096" i="4" a="1"/>
  <c r="N1096" i="4" s="1"/>
  <c r="N1097" i="4" a="1"/>
  <c r="N1097" i="4" s="1"/>
  <c r="N1098" i="4" a="1"/>
  <c r="N1098" i="4" s="1"/>
  <c r="N1099" i="4" a="1"/>
  <c r="N1099" i="4" s="1"/>
  <c r="N1100" i="4" a="1"/>
  <c r="N1100" i="4" s="1"/>
  <c r="N1101" i="4" a="1"/>
  <c r="N1101" i="4" s="1"/>
  <c r="N1102" i="4" a="1"/>
  <c r="N1102" i="4" s="1"/>
  <c r="N1103" i="4" a="1"/>
  <c r="N1103" i="4" s="1"/>
  <c r="N1104" i="4" a="1"/>
  <c r="N1104" i="4" s="1"/>
  <c r="N1105" i="4" a="1"/>
  <c r="N1105" i="4" s="1"/>
  <c r="N1106" i="4" a="1"/>
  <c r="N1106" i="4"/>
  <c r="N1107" i="4" a="1"/>
  <c r="N1107" i="4"/>
  <c r="N1108" i="4" a="1"/>
  <c r="N1108" i="4" s="1"/>
  <c r="N1109" i="4" a="1"/>
  <c r="N1109" i="4" s="1"/>
  <c r="N1110" i="4" a="1"/>
  <c r="N1110" i="4" s="1"/>
  <c r="N1111" i="4" a="1"/>
  <c r="N1111" i="4" s="1"/>
  <c r="N1112" i="4" a="1"/>
  <c r="N1112" i="4" s="1"/>
  <c r="N1113" i="4" a="1"/>
  <c r="N1113" i="4" s="1"/>
  <c r="N1114" i="4" a="1"/>
  <c r="N1114" i="4" s="1"/>
  <c r="N1115" i="4" a="1"/>
  <c r="N1115" i="4" s="1"/>
  <c r="N1116" i="4" a="1"/>
  <c r="N1116" i="4" s="1"/>
  <c r="N1117" i="4" a="1"/>
  <c r="N1117" i="4" s="1"/>
  <c r="N1118" i="4" a="1"/>
  <c r="N1118" i="4"/>
  <c r="N1119" i="4" a="1"/>
  <c r="N1119" i="4"/>
  <c r="N1120" i="4" a="1"/>
  <c r="N1120" i="4" s="1"/>
  <c r="N1121" i="4" a="1"/>
  <c r="N1121" i="4" s="1"/>
  <c r="N1122" i="4" a="1"/>
  <c r="N1122" i="4" s="1"/>
  <c r="N1123" i="4" a="1"/>
  <c r="N1123" i="4" s="1"/>
  <c r="N1124" i="4" a="1"/>
  <c r="N1124" i="4" s="1"/>
  <c r="N1125" i="4" a="1"/>
  <c r="N1125" i="4" s="1"/>
  <c r="N1126" i="4" a="1"/>
  <c r="N1126" i="4" s="1"/>
  <c r="N1127" i="4" a="1"/>
  <c r="N1127" i="4"/>
  <c r="N1128" i="4" a="1"/>
  <c r="N1128" i="4" s="1"/>
  <c r="N1129" i="4" a="1"/>
  <c r="N1129" i="4" s="1"/>
  <c r="N1130" i="4" a="1"/>
  <c r="N1130" i="4" s="1"/>
  <c r="N1131" i="4" a="1"/>
  <c r="N1131" i="4"/>
  <c r="N1132" i="4" a="1"/>
  <c r="N1132" i="4" s="1"/>
  <c r="N1133" i="4" a="1"/>
  <c r="N1133" i="4" s="1"/>
  <c r="N1134" i="4" a="1"/>
  <c r="N1134" i="4" s="1"/>
  <c r="N1135" i="4" a="1"/>
  <c r="N1135" i="4" s="1"/>
  <c r="N1136" i="4" a="1"/>
  <c r="N1136" i="4" s="1"/>
  <c r="N1137" i="4" a="1"/>
  <c r="N1137" i="4" s="1"/>
  <c r="N1138" i="4" a="1"/>
  <c r="N1138" i="4" s="1"/>
  <c r="N1139" i="4" a="1"/>
  <c r="N1139" i="4" s="1"/>
  <c r="N1140" i="4" a="1"/>
  <c r="N1140" i="4" s="1"/>
  <c r="N1141" i="4" a="1"/>
  <c r="N1141" i="4" s="1"/>
  <c r="N1142" i="4" a="1"/>
  <c r="N1142" i="4" s="1"/>
  <c r="N1143" i="4" a="1"/>
  <c r="N1143" i="4"/>
  <c r="N1144" i="4" a="1"/>
  <c r="N1144" i="4" s="1"/>
  <c r="N1145" i="4" a="1"/>
  <c r="N1145" i="4" s="1"/>
  <c r="N1146" i="4" a="1"/>
  <c r="N1146" i="4" s="1"/>
  <c r="N1147" i="4" a="1"/>
  <c r="N1147" i="4" s="1"/>
  <c r="N1148" i="4" a="1"/>
  <c r="N1148" i="4" s="1"/>
  <c r="N1149" i="4" a="1"/>
  <c r="N1149" i="4" s="1"/>
  <c r="N1150" i="4" a="1"/>
  <c r="N1150" i="4" s="1"/>
  <c r="N1151" i="4" a="1"/>
  <c r="N1151" i="4"/>
  <c r="N1152" i="4" a="1"/>
  <c r="N1152" i="4"/>
  <c r="N1153" i="4" a="1"/>
  <c r="N1153" i="4" s="1"/>
  <c r="N1154" i="4" a="1"/>
  <c r="N1154" i="4"/>
  <c r="N1155" i="4" a="1"/>
  <c r="N1155" i="4"/>
  <c r="N1156" i="4" a="1"/>
  <c r="N1156" i="4" s="1"/>
  <c r="N1157" i="4" a="1"/>
  <c r="N1157" i="4" s="1"/>
  <c r="N1158" i="4" a="1"/>
  <c r="N1158" i="4" s="1"/>
  <c r="N1159" i="4" a="1"/>
  <c r="N1159" i="4" s="1"/>
  <c r="N1160" i="4" a="1"/>
  <c r="N1160" i="4" s="1"/>
  <c r="N1161" i="4" a="1"/>
  <c r="N1161" i="4" s="1"/>
  <c r="N1162" i="4" a="1"/>
  <c r="N1162" i="4" s="1"/>
  <c r="N1163" i="4" a="1"/>
  <c r="N1163" i="4"/>
  <c r="N1164" i="4" a="1"/>
  <c r="N1164" i="4"/>
  <c r="N1165" i="4" a="1"/>
  <c r="N1165" i="4" s="1"/>
  <c r="N1166" i="4" a="1"/>
  <c r="N1166" i="4" s="1"/>
  <c r="N1167" i="4" a="1"/>
  <c r="N1167" i="4" s="1"/>
  <c r="N1168" i="4" a="1"/>
  <c r="N1168" i="4" s="1"/>
  <c r="N1169" i="4" a="1"/>
  <c r="N1169" i="4" s="1"/>
  <c r="N1170" i="4" a="1"/>
  <c r="N1170" i="4" s="1"/>
  <c r="N1171" i="4" a="1"/>
  <c r="N1171" i="4"/>
  <c r="N1172" i="4" a="1"/>
  <c r="N1172" i="4" s="1"/>
  <c r="N1173" i="4" a="1"/>
  <c r="N1173" i="4" s="1"/>
  <c r="N1174" i="4" a="1"/>
  <c r="N1174" i="4" s="1"/>
  <c r="N1175" i="4" a="1"/>
  <c r="N1175" i="4" s="1"/>
  <c r="N1176" i="4" a="1"/>
  <c r="N1176" i="4" s="1"/>
  <c r="N1177" i="4" a="1"/>
  <c r="N1177" i="4"/>
  <c r="N1178" i="4" a="1"/>
  <c r="N1178" i="4"/>
  <c r="N1179" i="4" a="1"/>
  <c r="N1179" i="4"/>
  <c r="N1180" i="4" a="1"/>
  <c r="N1180" i="4" s="1"/>
  <c r="N1181" i="4" a="1"/>
  <c r="N1181" i="4" s="1"/>
  <c r="N1182" i="4" a="1"/>
  <c r="N1182" i="4" s="1"/>
  <c r="N1183" i="4" a="1"/>
  <c r="N1183" i="4" s="1"/>
  <c r="N1184" i="4" a="1"/>
  <c r="N1184" i="4" s="1"/>
  <c r="N1185" i="4" a="1"/>
  <c r="N1185" i="4" s="1"/>
  <c r="N1186" i="4" a="1"/>
  <c r="N1186" i="4" s="1"/>
  <c r="N1187" i="4" a="1"/>
  <c r="N1187" i="4"/>
  <c r="N1188" i="4" a="1"/>
  <c r="N1188" i="4" s="1"/>
  <c r="N1189" i="4" a="1"/>
  <c r="N1189" i="4" s="1"/>
  <c r="N1190" i="4" a="1"/>
  <c r="N1190" i="4" s="1"/>
  <c r="N1191" i="4" a="1"/>
  <c r="N1191" i="4" s="1"/>
  <c r="N1192" i="4" a="1"/>
  <c r="N1192" i="4" s="1"/>
  <c r="N1193" i="4" a="1"/>
  <c r="N1193" i="4" s="1"/>
  <c r="N1194" i="4" a="1"/>
  <c r="N1194" i="4" s="1"/>
  <c r="N1195" i="4" a="1"/>
  <c r="N1195" i="4" s="1"/>
  <c r="N1196" i="4" a="1"/>
  <c r="N1196" i="4" s="1"/>
  <c r="N1197" i="4" a="1"/>
  <c r="N1197" i="4" s="1"/>
  <c r="N1198" i="4" a="1"/>
  <c r="N1198" i="4" s="1"/>
  <c r="N1199" i="4" a="1"/>
  <c r="N1199" i="4"/>
  <c r="N1200" i="4" a="1"/>
  <c r="N1200" i="4"/>
  <c r="N1201" i="4" a="1"/>
  <c r="N1201" i="4"/>
  <c r="N1202" i="4" a="1"/>
  <c r="N1202" i="4" s="1"/>
  <c r="N1203" i="4" a="1"/>
  <c r="N1203" i="4"/>
  <c r="N1204" i="4" a="1"/>
  <c r="N1204" i="4" s="1"/>
  <c r="N1205" i="4" a="1"/>
  <c r="N1205" i="4" s="1"/>
  <c r="N1206" i="4" a="1"/>
  <c r="N1206" i="4" s="1"/>
  <c r="N1207" i="4" a="1"/>
  <c r="N1207" i="4" s="1"/>
  <c r="N1208" i="4" a="1"/>
  <c r="N1208" i="4" s="1"/>
  <c r="N1209" i="4" a="1"/>
  <c r="N1209" i="4" s="1"/>
  <c r="N1210" i="4" a="1"/>
  <c r="N1210" i="4" s="1"/>
  <c r="N1211" i="4" a="1"/>
  <c r="N1211" i="4" s="1"/>
  <c r="N1212" i="4" a="1"/>
  <c r="N1212" i="4"/>
  <c r="N1213" i="4" a="1"/>
  <c r="N1213" i="4" s="1"/>
  <c r="N1214" i="4" a="1"/>
  <c r="N1214" i="4" s="1"/>
  <c r="N1215" i="4" a="1"/>
  <c r="N1215" i="4" s="1"/>
  <c r="N1216" i="4" a="1"/>
  <c r="N1216" i="4" s="1"/>
  <c r="N1217" i="4" a="1"/>
  <c r="N1217" i="4"/>
  <c r="N1218" i="4" a="1"/>
  <c r="N1218" i="4" s="1"/>
  <c r="N1219" i="4" a="1"/>
  <c r="N1219" i="4" s="1"/>
  <c r="N1220" i="4" a="1"/>
  <c r="N1220" i="4"/>
  <c r="N1221" i="4" a="1"/>
  <c r="N1221" i="4" s="1"/>
  <c r="N1222" i="4" a="1"/>
  <c r="N1222" i="4" s="1"/>
  <c r="N1223" i="4" a="1"/>
  <c r="N1223" i="4"/>
  <c r="N1224" i="4" a="1"/>
  <c r="N1224" i="4"/>
  <c r="N1225" i="4" a="1"/>
  <c r="N1225" i="4"/>
  <c r="N1226" i="4" a="1"/>
  <c r="N1226" i="4" s="1"/>
  <c r="N1227" i="4" a="1"/>
  <c r="N1227" i="4" s="1"/>
  <c r="N1228" i="4" a="1"/>
  <c r="N1228" i="4" s="1"/>
  <c r="N1229" i="4" a="1"/>
  <c r="N1229" i="4" s="1"/>
  <c r="N1230" i="4" a="1"/>
  <c r="N1230" i="4" s="1"/>
  <c r="N1231" i="4" a="1"/>
  <c r="N1231" i="4" s="1"/>
  <c r="N1232" i="4" a="1"/>
  <c r="N1232" i="4" s="1"/>
  <c r="N1233" i="4" a="1"/>
  <c r="N1233" i="4"/>
  <c r="N1234" i="4" a="1"/>
  <c r="N1234" i="4" s="1"/>
  <c r="N1235" i="4" a="1"/>
  <c r="N1235" i="4"/>
  <c r="N1236" i="4" a="1"/>
  <c r="N1236" i="4" s="1"/>
  <c r="N1237" i="4" a="1"/>
  <c r="N1237" i="4" s="1"/>
  <c r="N1238" i="4" a="1"/>
  <c r="N1238" i="4"/>
  <c r="N1239" i="4" a="1"/>
  <c r="N1239" i="4"/>
  <c r="N1240" i="4" a="1"/>
  <c r="N1240" i="4" s="1"/>
  <c r="N1241" i="4" a="1"/>
  <c r="N1241" i="4" s="1"/>
  <c r="N1242" i="4" a="1"/>
  <c r="N1242" i="4" s="1"/>
  <c r="N1243" i="4" a="1"/>
  <c r="N1243" i="4"/>
  <c r="N1244" i="4" a="1"/>
  <c r="N1244" i="4" s="1"/>
  <c r="N1245" i="4" a="1"/>
  <c r="N1245" i="4" s="1"/>
  <c r="N1246" i="4" a="1"/>
  <c r="N1246" i="4" s="1"/>
  <c r="N1247" i="4" a="1"/>
  <c r="N1247" i="4" s="1"/>
  <c r="N1248" i="4" a="1"/>
  <c r="N1248" i="4" s="1"/>
  <c r="N1249" i="4" a="1"/>
  <c r="N1249" i="4" s="1"/>
  <c r="N1250" i="4" a="1"/>
  <c r="N1250" i="4"/>
  <c r="N1251" i="4" a="1"/>
  <c r="N1251" i="4" s="1"/>
  <c r="N1252" i="4" a="1"/>
  <c r="N1252" i="4" s="1"/>
  <c r="N1253" i="4" a="1"/>
  <c r="N1253" i="4" s="1"/>
  <c r="N1254" i="4" a="1"/>
  <c r="N1254" i="4"/>
  <c r="N1255" i="4" a="1"/>
  <c r="N1255" i="4"/>
  <c r="N1256" i="4" a="1"/>
  <c r="N1256" i="4" s="1"/>
  <c r="N1257" i="4" a="1"/>
  <c r="N1257" i="4" s="1"/>
  <c r="N1258" i="4" a="1"/>
  <c r="N1258" i="4" s="1"/>
  <c r="N1259" i="4" a="1"/>
  <c r="N1259" i="4"/>
  <c r="N1260" i="4" a="1"/>
  <c r="N1260" i="4"/>
  <c r="N1261" i="4" a="1"/>
  <c r="N1261" i="4"/>
  <c r="N1262" i="4" a="1"/>
  <c r="N1262" i="4"/>
  <c r="N1263" i="4" a="1"/>
  <c r="N1263" i="4"/>
  <c r="N1264" i="4" a="1"/>
  <c r="N1264" i="4" s="1"/>
  <c r="N1265" i="4" a="1"/>
  <c r="N1265" i="4" s="1"/>
  <c r="N1266" i="4" a="1"/>
  <c r="N1266" i="4"/>
  <c r="N1267" i="4" a="1"/>
  <c r="N1267" i="4" s="1"/>
  <c r="N1268" i="4" a="1"/>
  <c r="N1268" i="4" s="1"/>
  <c r="N1269" i="4" a="1"/>
  <c r="N1269" i="4"/>
  <c r="N1270" i="4" a="1"/>
  <c r="N1270" i="4" s="1"/>
  <c r="N1271" i="4" a="1"/>
  <c r="N1271" i="4"/>
  <c r="N1272" i="4" a="1"/>
  <c r="N1272" i="4"/>
  <c r="N1273" i="4" a="1"/>
  <c r="N1273" i="4"/>
  <c r="N1274" i="4" a="1"/>
  <c r="N1274" i="4"/>
  <c r="N1275" i="4" a="1"/>
  <c r="N1275" i="4"/>
  <c r="N1276" i="4" a="1"/>
  <c r="N1276" i="4" s="1"/>
  <c r="N1277" i="4" a="1"/>
  <c r="N1277" i="4" s="1"/>
  <c r="N1278" i="4" a="1"/>
  <c r="N1278" i="4" s="1"/>
  <c r="N1279" i="4" a="1"/>
  <c r="N1279" i="4" s="1"/>
  <c r="N1280" i="4" a="1"/>
  <c r="N1280" i="4" s="1"/>
  <c r="N1281" i="4" a="1"/>
  <c r="N1281" i="4" s="1"/>
  <c r="N1282" i="4" a="1"/>
  <c r="N1282" i="4" s="1"/>
  <c r="N1283" i="4" a="1"/>
  <c r="N1283" i="4"/>
  <c r="N1284" i="4" a="1"/>
  <c r="N1284" i="4"/>
  <c r="N1285" i="4" a="1"/>
  <c r="N1285" i="4"/>
  <c r="N1286" i="4" a="1"/>
  <c r="N1286" i="4"/>
  <c r="N1287" i="4" a="1"/>
  <c r="N1287" i="4"/>
  <c r="N1288" i="4" a="1"/>
  <c r="N1288" i="4" s="1"/>
  <c r="N1289" i="4" a="1"/>
  <c r="N1289" i="4" s="1"/>
  <c r="N1290" i="4" a="1"/>
  <c r="N1290" i="4"/>
  <c r="N1291" i="4" a="1"/>
  <c r="N1291" i="4" s="1"/>
  <c r="N1292" i="4" a="1"/>
  <c r="N1292" i="4" s="1"/>
  <c r="N1293" i="4" a="1"/>
  <c r="N1293" i="4" s="1"/>
  <c r="N1294" i="4" a="1"/>
  <c r="N1294" i="4" s="1"/>
  <c r="N1295" i="4" a="1"/>
  <c r="N1295" i="4"/>
  <c r="N1296" i="4" a="1"/>
  <c r="N1296" i="4" s="1"/>
  <c r="N1297" i="4" a="1"/>
  <c r="N1297" i="4"/>
  <c r="N1298" i="4" a="1"/>
  <c r="N1298" i="4" s="1"/>
  <c r="N1299" i="4" a="1"/>
  <c r="N1299" i="4" s="1"/>
  <c r="N1300" i="4" a="1"/>
  <c r="N1300" i="4" s="1"/>
  <c r="N1301" i="4" a="1"/>
  <c r="N1301" i="4" s="1"/>
  <c r="N1302" i="4" a="1"/>
  <c r="N1302" i="4"/>
  <c r="N1303" i="4" a="1"/>
  <c r="N1303" i="4" s="1"/>
  <c r="N1304" i="4" a="1"/>
  <c r="N1304" i="4"/>
  <c r="N1305" i="4" a="1"/>
  <c r="N1305" i="4" s="1"/>
  <c r="N1306" i="4" a="1"/>
  <c r="N1306" i="4" s="1"/>
  <c r="N1307" i="4" a="1"/>
  <c r="N1307" i="4"/>
  <c r="N1308" i="4" a="1"/>
  <c r="N1308" i="4"/>
  <c r="N1309" i="4" a="1"/>
  <c r="N1309" i="4"/>
  <c r="N1310" i="4" a="1"/>
  <c r="N1310" i="4"/>
  <c r="N1311" i="4" a="1"/>
  <c r="N1311" i="4"/>
  <c r="N1312" i="4" a="1"/>
  <c r="N1312" i="4" s="1"/>
  <c r="N1313" i="4" a="1"/>
  <c r="N1313" i="4" s="1"/>
  <c r="N1314" i="4" a="1"/>
  <c r="N1314" i="4" s="1"/>
  <c r="N1315" i="4" a="1"/>
  <c r="N1315" i="4" s="1"/>
  <c r="N1316" i="4" a="1"/>
  <c r="N1316" i="4"/>
  <c r="N1317" i="4" a="1"/>
  <c r="N1317" i="4" s="1"/>
  <c r="N1318" i="4" a="1"/>
  <c r="N1318" i="4" s="1"/>
  <c r="N1319" i="4" a="1"/>
  <c r="N1319" i="4"/>
  <c r="N1320" i="4" a="1"/>
  <c r="N1320" i="4"/>
  <c r="N1321" i="4" a="1"/>
  <c r="N1321" i="4"/>
  <c r="N1322" i="4" a="1"/>
  <c r="N1322" i="4"/>
  <c r="N1323" i="4" a="1"/>
  <c r="N1323" i="4"/>
  <c r="N1324" i="4" a="1"/>
  <c r="N1324" i="4" s="1"/>
  <c r="N1325" i="4" a="1"/>
  <c r="N1325" i="4" s="1"/>
  <c r="N1326" i="4" a="1"/>
  <c r="N1326" i="4" s="1"/>
  <c r="N1327" i="4" a="1"/>
  <c r="N1327" i="4" s="1"/>
  <c r="N1328" i="4" a="1"/>
  <c r="N1328" i="4" s="1"/>
  <c r="N1329" i="4" a="1"/>
  <c r="N1329" i="4" s="1"/>
  <c r="N1330" i="4" a="1"/>
  <c r="N1330" i="4" s="1"/>
  <c r="N1331" i="4" a="1"/>
  <c r="N1331" i="4"/>
  <c r="N1332" i="4" a="1"/>
  <c r="N1332" i="4"/>
  <c r="N1333" i="4" a="1"/>
  <c r="N1333" i="4"/>
  <c r="N1334" i="4" a="1"/>
  <c r="N1334" i="4"/>
  <c r="N1335" i="4" a="1"/>
  <c r="N1335" i="4"/>
  <c r="N1336" i="4" a="1"/>
  <c r="N1336" i="4" s="1"/>
  <c r="N1337" i="4" a="1"/>
  <c r="N1337" i="4"/>
  <c r="N1338" i="4" a="1"/>
  <c r="N1338" i="4" s="1"/>
  <c r="N1339" i="4" a="1"/>
  <c r="N1339" i="4" s="1"/>
  <c r="N1340" i="4" a="1"/>
  <c r="N1340" i="4" s="1"/>
  <c r="N1341" i="4" a="1"/>
  <c r="N1341" i="4" s="1"/>
  <c r="N1342" i="4" a="1"/>
  <c r="N1342" i="4" s="1"/>
  <c r="N1343" i="4" a="1"/>
  <c r="N1343" i="4"/>
  <c r="N1344" i="4" a="1"/>
  <c r="N1344" i="4"/>
  <c r="N1345" i="4" a="1"/>
  <c r="N1345" i="4"/>
  <c r="N1346" i="4" a="1"/>
  <c r="N1346" i="4"/>
  <c r="N1347" i="4" a="1"/>
  <c r="N1347" i="4"/>
  <c r="N1348" i="4" a="1"/>
  <c r="N1348" i="4" s="1"/>
  <c r="N1349" i="4" a="1"/>
  <c r="N1349" i="4" s="1"/>
  <c r="N1350" i="4" a="1"/>
  <c r="N1350" i="4" s="1"/>
  <c r="N1351" i="4" a="1"/>
  <c r="N1351" i="4"/>
  <c r="N1352" i="4" a="1"/>
  <c r="N1352" i="4" s="1"/>
  <c r="N1353" i="4" a="1"/>
  <c r="N1353" i="4" s="1"/>
  <c r="N1354" i="4" a="1"/>
  <c r="N1354" i="4" s="1"/>
  <c r="N1355" i="4" a="1"/>
  <c r="N1355" i="4"/>
  <c r="N1356" i="4" a="1"/>
  <c r="N1356" i="4"/>
  <c r="N1357" i="4" a="1"/>
  <c r="N1357" i="4"/>
  <c r="N1358" i="4" a="1"/>
  <c r="N1358" i="4"/>
  <c r="N1359" i="4" a="1"/>
  <c r="N1359" i="4"/>
  <c r="N1360" i="4" a="1"/>
  <c r="N1360" i="4" s="1"/>
  <c r="N1361" i="4" a="1"/>
  <c r="N1361" i="4" s="1"/>
  <c r="N1362" i="4" a="1"/>
  <c r="N1362" i="4" s="1"/>
  <c r="N1363" i="4" a="1"/>
  <c r="N1363" i="4" s="1"/>
  <c r="N1364" i="4" a="1"/>
  <c r="N1364" i="4" s="1"/>
  <c r="N1365" i="4" a="1"/>
  <c r="N1365" i="4" s="1"/>
  <c r="N1366" i="4" a="1"/>
  <c r="N1366" i="4" s="1"/>
  <c r="N1367" i="4" a="1"/>
  <c r="N1367" i="4"/>
  <c r="N1368" i="4" a="1"/>
  <c r="N1368" i="4" s="1"/>
  <c r="N1369" i="4" a="1"/>
  <c r="N1369" i="4" s="1"/>
  <c r="N1370" i="4" a="1"/>
  <c r="N1370" i="4" s="1"/>
  <c r="N1371" i="4" a="1"/>
  <c r="N1371" i="4" s="1"/>
  <c r="N1372" i="4" a="1"/>
  <c r="N1372" i="4" s="1"/>
  <c r="N1373" i="4" a="1"/>
  <c r="N1373" i="4" s="1"/>
  <c r="N1374" i="4" a="1"/>
  <c r="N1374" i="4" s="1"/>
  <c r="N1375" i="4" a="1"/>
  <c r="N1375" i="4" s="1"/>
  <c r="N1376" i="4" a="1"/>
  <c r="N1376" i="4" s="1"/>
  <c r="N1377" i="4" a="1"/>
  <c r="N1377" i="4" s="1"/>
  <c r="N1378" i="4" a="1"/>
  <c r="N1378" i="4" s="1"/>
  <c r="N1379" i="4" a="1"/>
  <c r="N1379" i="4"/>
  <c r="N1380" i="4" a="1"/>
  <c r="N1380" i="4"/>
  <c r="N1381" i="4" a="1"/>
  <c r="N1381" i="4"/>
  <c r="N1382" i="4" a="1"/>
  <c r="N1382" i="4"/>
  <c r="N1383" i="4" a="1"/>
  <c r="N1383" i="4"/>
  <c r="N1384" i="4" a="1"/>
  <c r="N1384" i="4" s="1"/>
  <c r="N1385" i="4" a="1"/>
  <c r="N1385" i="4" s="1"/>
  <c r="N1386" i="4" a="1"/>
  <c r="N1386" i="4" s="1"/>
  <c r="N1387" i="4" a="1"/>
  <c r="N1387" i="4"/>
  <c r="N1388" i="4" a="1"/>
  <c r="N1388" i="4" s="1"/>
  <c r="N1389" i="4" a="1"/>
  <c r="N1389" i="4" s="1"/>
  <c r="N1390" i="4" a="1"/>
  <c r="N1390" i="4" s="1"/>
  <c r="N1391" i="4" a="1"/>
  <c r="N1391" i="4"/>
  <c r="N1392" i="4" a="1"/>
  <c r="N1392" i="4"/>
  <c r="N1393" i="4" a="1"/>
  <c r="N1393" i="4"/>
  <c r="N1394" i="4" a="1"/>
  <c r="N1394" i="4"/>
  <c r="N1395" i="4" a="1"/>
  <c r="N1395" i="4"/>
  <c r="N1396" i="4" a="1"/>
  <c r="N1396" i="4" s="1"/>
  <c r="N1397" i="4" a="1"/>
  <c r="N1397" i="4" s="1"/>
  <c r="N1398" i="4" a="1"/>
  <c r="N1398" i="4" s="1"/>
  <c r="N1399" i="4" a="1"/>
  <c r="N1399" i="4" s="1"/>
  <c r="N1400" i="4" a="1"/>
  <c r="N1400" i="4" s="1"/>
  <c r="N1401" i="4" a="1"/>
  <c r="N1401" i="4"/>
  <c r="N1402" i="4" a="1"/>
  <c r="N1402" i="4" s="1"/>
  <c r="N1403" i="4" a="1"/>
  <c r="N1403" i="4"/>
  <c r="N1404" i="4" a="1"/>
  <c r="N1404" i="4"/>
  <c r="N1405" i="4" a="1"/>
  <c r="N1405" i="4"/>
  <c r="N1406" i="4" a="1"/>
  <c r="N1406" i="4"/>
  <c r="N1407" i="4" a="1"/>
  <c r="N1407" i="4"/>
  <c r="N1408" i="4" a="1"/>
  <c r="N1408" i="4" s="1"/>
  <c r="N1409" i="4" a="1"/>
  <c r="N1409" i="4" s="1"/>
  <c r="N1410" i="4" a="1"/>
  <c r="N1410" i="4" s="1"/>
  <c r="N1411" i="4" a="1"/>
  <c r="N1411" i="4" s="1"/>
  <c r="N1412" i="4" a="1"/>
  <c r="N1412" i="4" s="1"/>
  <c r="N1413" i="4" a="1"/>
  <c r="N1413" i="4" s="1"/>
  <c r="N1414" i="4" a="1"/>
  <c r="N1414" i="4" s="1"/>
  <c r="N1415" i="4" a="1"/>
  <c r="N1415" i="4"/>
  <c r="N1416" i="4" a="1"/>
  <c r="N1416" i="4"/>
  <c r="N1417" i="4" a="1"/>
  <c r="N1417" i="4"/>
  <c r="N1418" i="4" a="1"/>
  <c r="N1418" i="4"/>
  <c r="N1419" i="4" a="1"/>
  <c r="N1419" i="4"/>
  <c r="N1420" i="4" a="1"/>
  <c r="N1420" i="4" s="1"/>
  <c r="N1421" i="4" a="1"/>
  <c r="N1421" i="4" s="1"/>
  <c r="N1422" i="4" a="1"/>
  <c r="N1422" i="4"/>
  <c r="N1423" i="4" a="1"/>
  <c r="N1423" i="4" s="1"/>
  <c r="N1424" i="4" a="1"/>
  <c r="N1424" i="4" s="1"/>
  <c r="N1425" i="4" a="1"/>
  <c r="N1425" i="4" s="1"/>
  <c r="N1426" i="4" a="1"/>
  <c r="N1426" i="4" s="1"/>
  <c r="N1427" i="4" a="1"/>
  <c r="N1427" i="4"/>
  <c r="N1428" i="4" a="1"/>
  <c r="N1428" i="4"/>
  <c r="N1429" i="4" a="1"/>
  <c r="N1429" i="4"/>
  <c r="N1430" i="4" a="1"/>
  <c r="N1430" i="4"/>
  <c r="N1431" i="4" a="1"/>
  <c r="N1431" i="4"/>
  <c r="N1432" i="4" a="1"/>
  <c r="N1432" i="4" s="1"/>
  <c r="N1433" i="4" a="1"/>
  <c r="N1433" i="4" s="1"/>
  <c r="N1434" i="4" a="1"/>
  <c r="N1434" i="4" s="1"/>
  <c r="N1435" i="4" a="1"/>
  <c r="N1435" i="4" s="1"/>
  <c r="N1436" i="4" a="1"/>
  <c r="N1436" i="4"/>
  <c r="N1437" i="4" a="1"/>
  <c r="N1437" i="4" s="1"/>
  <c r="N1438" i="4" a="1"/>
  <c r="N1438" i="4" s="1"/>
  <c r="N1439" i="4" a="1"/>
  <c r="N1439" i="4"/>
  <c r="N1440" i="4" a="1"/>
  <c r="N1440" i="4" s="1"/>
  <c r="N1441" i="4" a="1"/>
  <c r="N1441" i="4" s="1"/>
  <c r="N1442" i="4" a="1"/>
  <c r="N1442" i="4" s="1"/>
  <c r="N1443" i="4" a="1"/>
  <c r="N1443" i="4"/>
  <c r="N1444" i="4" a="1"/>
  <c r="N1444" i="4" s="1"/>
  <c r="N1445" i="4" a="1"/>
  <c r="N1445" i="4" s="1"/>
  <c r="N1446" i="4" a="1"/>
  <c r="N1446" i="4" s="1"/>
  <c r="N1447" i="4" a="1"/>
  <c r="N1447" i="4" s="1"/>
  <c r="N1448" i="4" a="1"/>
  <c r="N1448" i="4" s="1"/>
  <c r="N1449" i="4" a="1"/>
  <c r="N1449" i="4" s="1"/>
  <c r="N1450" i="4" a="1"/>
  <c r="N1450" i="4" s="1"/>
  <c r="N1451" i="4" a="1"/>
  <c r="N1451" i="4"/>
  <c r="N1452" i="4" a="1"/>
  <c r="N1452" i="4"/>
  <c r="N1453" i="4" a="1"/>
  <c r="N1453" i="4"/>
  <c r="N1454" i="4" a="1"/>
  <c r="N1454" i="4"/>
  <c r="N1455" i="4" a="1"/>
  <c r="N1455" i="4"/>
  <c r="N1456" i="4" a="1"/>
  <c r="N1456" i="4" s="1"/>
  <c r="N1457" i="4" a="1"/>
  <c r="N1457" i="4" s="1"/>
  <c r="N1458" i="4" a="1"/>
  <c r="N1458" i="4" s="1"/>
  <c r="N1459" i="4" a="1"/>
  <c r="N1459" i="4" s="1"/>
  <c r="N1460" i="4" a="1"/>
  <c r="N1460" i="4" s="1"/>
  <c r="N1461" i="4" a="1"/>
  <c r="N1461" i="4" s="1"/>
  <c r="N1462" i="4" a="1"/>
  <c r="N1462" i="4" s="1"/>
  <c r="N1463" i="4" a="1"/>
  <c r="N1463" i="4"/>
  <c r="N1464" i="4" a="1"/>
  <c r="N1464" i="4"/>
  <c r="N1465" i="4" a="1"/>
  <c r="N1465" i="4"/>
  <c r="N1466" i="4" a="1"/>
  <c r="N1466" i="4"/>
  <c r="N1467" i="4" a="1"/>
  <c r="N1467" i="4"/>
  <c r="N1468" i="4" a="1"/>
  <c r="N1468" i="4" s="1"/>
  <c r="N1469" i="4" a="1"/>
  <c r="N1469" i="4" s="1"/>
  <c r="N1470" i="4" a="1"/>
  <c r="N1470" i="4" s="1"/>
  <c r="N1471" i="4" a="1"/>
  <c r="N1471" i="4"/>
  <c r="N1472" i="4" a="1"/>
  <c r="N1472" i="4"/>
  <c r="N1473" i="4" a="1"/>
  <c r="N1473" i="4"/>
  <c r="N1474" i="4" a="1"/>
  <c r="N1474" i="4" s="1"/>
  <c r="N1475" i="4" a="1"/>
  <c r="N1475" i="4" s="1"/>
  <c r="N1476" i="4" a="1"/>
  <c r="N1476" i="4" s="1"/>
  <c r="N1477" i="4" a="1"/>
  <c r="N1477" i="4"/>
  <c r="N1478" i="4" a="1"/>
  <c r="N1478" i="4"/>
  <c r="N1479" i="4" a="1"/>
  <c r="N1479" i="4" s="1"/>
  <c r="N1480" i="4" a="1"/>
  <c r="N1480" i="4" s="1"/>
  <c r="N1481" i="4" a="1"/>
  <c r="N1481" i="4"/>
  <c r="N1482" i="4" a="1"/>
  <c r="N1482" i="4"/>
  <c r="N1483" i="4" a="1"/>
  <c r="N1483" i="4" s="1"/>
  <c r="N1484" i="4" a="1"/>
  <c r="N1484" i="4" s="1"/>
  <c r="N1485" i="4" a="1"/>
  <c r="N1485" i="4"/>
  <c r="N1486" i="4" a="1"/>
  <c r="N1486" i="4" s="1"/>
  <c r="N1487" i="4" a="1"/>
  <c r="N1487" i="4"/>
  <c r="N1488" i="4" a="1"/>
  <c r="N1488" i="4"/>
  <c r="N1489" i="4" a="1"/>
  <c r="N1489" i="4"/>
  <c r="N1490" i="4" a="1"/>
  <c r="N1490" i="4"/>
  <c r="N1491" i="4" a="1"/>
  <c r="N1491" i="4"/>
  <c r="N1492" i="4" a="1"/>
  <c r="N1492" i="4" s="1"/>
  <c r="N1493" i="4" a="1"/>
  <c r="N1493" i="4" s="1"/>
  <c r="N1494" i="4" a="1"/>
  <c r="N1494" i="4" s="1"/>
  <c r="N1495" i="4" a="1"/>
  <c r="N1495" i="4" s="1"/>
  <c r="N1496" i="4" a="1"/>
  <c r="N1496" i="4" s="1"/>
  <c r="N1497" i="4" a="1"/>
  <c r="N1497" i="4"/>
  <c r="N1498" i="4" a="1"/>
  <c r="N1498" i="4" s="1"/>
  <c r="N1499" i="4" a="1"/>
  <c r="N1499" i="4"/>
  <c r="N1500" i="4" a="1"/>
  <c r="N1500" i="4" s="1"/>
  <c r="N1501" i="4" a="1"/>
  <c r="N1501" i="4" s="1"/>
  <c r="N1502" i="4" a="1"/>
  <c r="N1502" i="4" s="1"/>
  <c r="N1503" i="4" a="1"/>
  <c r="N1503" i="4"/>
  <c r="N1504" i="4" a="1"/>
  <c r="N1504" i="4" s="1"/>
  <c r="N1505" i="4" a="1"/>
  <c r="N1505" i="4"/>
  <c r="N1506" i="4" a="1"/>
  <c r="N1506" i="4"/>
  <c r="N1507" i="4" a="1"/>
  <c r="N1507" i="4"/>
  <c r="N1508" i="4" a="1"/>
  <c r="N1508" i="4"/>
  <c r="N1509" i="4" a="1"/>
  <c r="N1509" i="4" s="1"/>
  <c r="N1510" i="4" a="1"/>
  <c r="N1510" i="4" s="1"/>
  <c r="N1511" i="4" a="1"/>
  <c r="N1511" i="4"/>
  <c r="N1512" i="4" a="1"/>
  <c r="N1512" i="4" s="1"/>
  <c r="N1513" i="4" a="1"/>
  <c r="N1513" i="4"/>
  <c r="N1514" i="4" a="1"/>
  <c r="N1514" i="4"/>
  <c r="N1515" i="4" a="1"/>
  <c r="N1515" i="4"/>
  <c r="N1516" i="4" a="1"/>
  <c r="N1516" i="4" s="1"/>
  <c r="N1517" i="4" a="1"/>
  <c r="N1517" i="4" s="1"/>
  <c r="N1518" i="4" a="1"/>
  <c r="N1518" i="4" s="1"/>
  <c r="N1519" i="4" a="1"/>
  <c r="N1519" i="4"/>
  <c r="N1520" i="4" a="1"/>
  <c r="N1520" i="4" s="1"/>
  <c r="N1521" i="4" a="1"/>
  <c r="N1521" i="4" s="1"/>
  <c r="N1522" i="4" a="1"/>
  <c r="N1522" i="4" s="1"/>
  <c r="N1523" i="4" a="1"/>
  <c r="N1523" i="4"/>
  <c r="N1524" i="4" a="1"/>
  <c r="N1524" i="4"/>
  <c r="N1525" i="4" a="1"/>
  <c r="N1525" i="4" s="1"/>
  <c r="N1526" i="4" a="1"/>
  <c r="N1526" i="4"/>
  <c r="N1527" i="4" a="1"/>
  <c r="N1527" i="4"/>
  <c r="N1528" i="4" a="1"/>
  <c r="N1528" i="4" s="1"/>
  <c r="N1529" i="4" a="1"/>
  <c r="N1529" i="4" s="1"/>
  <c r="N1530" i="4" a="1"/>
  <c r="N1530" i="4"/>
  <c r="N1531" i="4" a="1"/>
  <c r="N1531" i="4"/>
  <c r="N1532" i="4" a="1"/>
  <c r="N1532" i="4" s="1"/>
  <c r="N1533" i="4" a="1"/>
  <c r="N1533" i="4"/>
  <c r="N1534" i="4" a="1"/>
  <c r="N1534" i="4" s="1"/>
  <c r="N1535" i="4" a="1"/>
  <c r="N1535" i="4" s="1"/>
  <c r="N1536" i="4" a="1"/>
  <c r="N1536" i="4"/>
  <c r="N1537" i="4" a="1"/>
  <c r="N1537" i="4" s="1"/>
  <c r="N1538" i="4" a="1"/>
  <c r="N1538" i="4" s="1"/>
  <c r="N1539" i="4" a="1"/>
  <c r="N1539" i="4"/>
  <c r="N1540" i="4" a="1"/>
  <c r="N1540" i="4" s="1"/>
  <c r="N1541" i="4" a="1"/>
  <c r="N1541" i="4"/>
  <c r="N1542" i="4" a="1"/>
  <c r="N1542" i="4" s="1"/>
  <c r="N1543" i="4" a="1"/>
  <c r="N1543" i="4" s="1"/>
  <c r="N1544" i="4" a="1"/>
  <c r="N1544" i="4" s="1"/>
  <c r="N1545" i="4" a="1"/>
  <c r="N1545" i="4" s="1"/>
  <c r="N1546" i="4" a="1"/>
  <c r="N1546" i="4" s="1"/>
  <c r="N1547" i="4" a="1"/>
  <c r="N1547" i="4"/>
  <c r="N1548" i="4" a="1"/>
  <c r="N1548" i="4"/>
  <c r="N1549" i="4" a="1"/>
  <c r="N1549" i="4"/>
  <c r="N1550" i="4" a="1"/>
  <c r="N1550" i="4"/>
  <c r="N1551" i="4" a="1"/>
  <c r="N1551" i="4"/>
  <c r="N1552" i="4" a="1"/>
  <c r="N1552" i="4" s="1"/>
  <c r="N1553" i="4" a="1"/>
  <c r="N1553" i="4"/>
  <c r="N1554" i="4" a="1"/>
  <c r="N1554" i="4" s="1"/>
  <c r="N1555" i="4" a="1"/>
  <c r="N1555" i="4" s="1"/>
  <c r="N1556" i="4" a="1"/>
  <c r="N1556" i="4"/>
  <c r="N1557" i="4" a="1"/>
  <c r="N1557" i="4"/>
  <c r="N1558" i="4" a="1"/>
  <c r="N1558" i="4" s="1"/>
  <c r="N1559" i="4" a="1"/>
  <c r="N1559" i="4" s="1"/>
  <c r="N1560" i="4" a="1"/>
  <c r="N1560" i="4"/>
  <c r="N1561" i="4" a="1"/>
  <c r="N1561" i="4" s="1"/>
  <c r="N1562" i="4" a="1"/>
  <c r="N1562" i="4"/>
  <c r="N1563" i="4" a="1"/>
  <c r="N1563" i="4" s="1"/>
  <c r="N1564" i="4" a="1"/>
  <c r="N1564" i="4" s="1"/>
  <c r="N1565" i="4" a="1"/>
  <c r="N1565" i="4"/>
  <c r="N1566" i="4" a="1"/>
  <c r="N1566" i="4" s="1"/>
  <c r="N1567" i="4" a="1"/>
  <c r="N1567" i="4"/>
  <c r="N1568" i="4" a="1"/>
  <c r="N1568" i="4" s="1"/>
  <c r="N1569" i="4" a="1"/>
  <c r="N1569" i="4" s="1"/>
  <c r="N1570" i="4" a="1"/>
  <c r="N1570" i="4" s="1"/>
  <c r="N1571" i="4" a="1"/>
  <c r="N1571" i="4"/>
  <c r="N1572" i="4" a="1"/>
  <c r="N1572" i="4"/>
  <c r="N1573" i="4" a="1"/>
  <c r="N1573" i="4" s="1"/>
  <c r="N1574" i="4" a="1"/>
  <c r="N1574" i="4"/>
  <c r="N1575" i="4" a="1"/>
  <c r="N1575" i="4"/>
  <c r="N1576" i="4" a="1"/>
  <c r="N1576" i="4" s="1"/>
  <c r="N1577" i="4" a="1"/>
  <c r="N1577" i="4" s="1"/>
  <c r="N1578" i="4" a="1"/>
  <c r="N1578" i="4" s="1"/>
  <c r="N1579" i="4" a="1"/>
  <c r="N1579" i="4" s="1"/>
  <c r="N1580" i="4" a="1"/>
  <c r="N1580" i="4"/>
  <c r="N1581" i="4" a="1"/>
  <c r="N1581" i="4" s="1"/>
  <c r="N1582" i="4" a="1"/>
  <c r="N1582" i="4" s="1"/>
  <c r="N1583" i="4" a="1"/>
  <c r="N1583" i="4" s="1"/>
  <c r="N1584" i="4" a="1"/>
  <c r="N1584" i="4" s="1"/>
  <c r="N1585" i="4" a="1"/>
  <c r="N1585" i="4" s="1"/>
  <c r="N1586" i="4" a="1"/>
  <c r="N1586" i="4" s="1"/>
  <c r="N1587" i="4" a="1"/>
  <c r="N1587" i="4"/>
  <c r="N1588" i="4" a="1"/>
  <c r="N1588" i="4" s="1"/>
  <c r="N1589" i="4" a="1"/>
  <c r="N1589" i="4"/>
  <c r="N1590" i="4" a="1"/>
  <c r="N1590" i="4"/>
  <c r="N1591" i="4" a="1"/>
  <c r="N1591" i="4"/>
  <c r="N1592" i="4" a="1"/>
  <c r="N1592" i="4"/>
  <c r="N1593" i="4" a="1"/>
  <c r="N1593" i="4" s="1"/>
  <c r="N1594" i="4" a="1"/>
  <c r="N1594" i="4" s="1"/>
  <c r="N1595" i="4" a="1"/>
  <c r="N1595" i="4"/>
  <c r="N1596" i="4" a="1"/>
  <c r="N1596" i="4" s="1"/>
  <c r="N1597" i="4" a="1"/>
  <c r="N1597" i="4" s="1"/>
  <c r="N1598" i="4" a="1"/>
  <c r="N1598" i="4" s="1"/>
  <c r="N1599" i="4" a="1"/>
  <c r="N1599" i="4" s="1"/>
  <c r="N1600" i="4" a="1"/>
  <c r="N1600" i="4" s="1"/>
  <c r="N1601" i="4" a="1"/>
  <c r="N1601" i="4" s="1"/>
  <c r="N1602" i="4" a="1"/>
  <c r="N1602" i="4" s="1"/>
  <c r="N1603" i="4" a="1"/>
  <c r="N1603" i="4" s="1"/>
  <c r="N1604" i="4" a="1"/>
  <c r="N1604" i="4" s="1"/>
  <c r="N1605" i="4" a="1"/>
  <c r="N1605" i="4" s="1"/>
  <c r="N1606" i="4" a="1"/>
  <c r="N1606" i="4" s="1"/>
  <c r="N1607" i="4" a="1"/>
  <c r="N1607" i="4" s="1"/>
  <c r="N1608" i="4" a="1"/>
  <c r="N1608" i="4"/>
  <c r="N1609" i="4" a="1"/>
  <c r="N1609" i="4"/>
  <c r="N1610" i="4" a="1"/>
  <c r="N1610" i="4"/>
  <c r="N1611" i="4" a="1"/>
  <c r="N1611" i="4"/>
  <c r="N1612" i="4" a="1"/>
  <c r="N1612" i="4" s="1"/>
  <c r="N1613" i="4" a="1"/>
  <c r="N1613" i="4" s="1"/>
  <c r="N1614" i="4" a="1"/>
  <c r="N1614" i="4" s="1"/>
  <c r="N1615" i="4" a="1"/>
  <c r="N1615" i="4"/>
  <c r="N1616" i="4" a="1"/>
  <c r="N1616" i="4"/>
  <c r="N1617" i="4" a="1"/>
  <c r="N1617" i="4"/>
  <c r="N1618" i="4" a="1"/>
  <c r="N1618" i="4" s="1"/>
  <c r="N1619" i="4" a="1"/>
  <c r="N1619" i="4" s="1"/>
  <c r="N1620" i="4" a="1"/>
  <c r="N1620" i="4" s="1"/>
  <c r="N1621" i="4" a="1"/>
  <c r="N1621" i="4"/>
  <c r="N1622" i="4" a="1"/>
  <c r="N1622" i="4" s="1"/>
  <c r="N1623" i="4" a="1"/>
  <c r="N1623" i="4" s="1"/>
  <c r="N1624" i="4" a="1"/>
  <c r="N1624" i="4" s="1"/>
  <c r="N1625" i="4" a="1"/>
  <c r="N1625" i="4"/>
  <c r="N1626" i="4" a="1"/>
  <c r="N1626" i="4"/>
  <c r="N1627" i="4" a="1"/>
  <c r="N1627" i="4" s="1"/>
  <c r="N1628" i="4" a="1"/>
  <c r="N1628" i="4"/>
  <c r="N1629" i="4" a="1"/>
  <c r="N1629" i="4" s="1"/>
  <c r="N1630" i="4" a="1"/>
  <c r="N1630" i="4" s="1"/>
  <c r="N1631" i="4" a="1"/>
  <c r="N1631" i="4"/>
  <c r="N1632" i="4" a="1"/>
  <c r="N1632" i="4"/>
  <c r="N1633" i="4" a="1"/>
  <c r="N1633" i="4"/>
  <c r="N1634" i="4" a="1"/>
  <c r="N1634" i="4"/>
  <c r="N1635" i="4" a="1"/>
  <c r="N1635" i="4"/>
  <c r="N1636" i="4" a="1"/>
  <c r="N1636" i="4" s="1"/>
  <c r="N1637" i="4" a="1"/>
  <c r="N1637" i="4" s="1"/>
  <c r="N1638" i="4" a="1"/>
  <c r="N1638" i="4" s="1"/>
  <c r="N1639" i="4" a="1"/>
  <c r="N1639" i="4" s="1"/>
  <c r="N1640" i="4" a="1"/>
  <c r="N1640" i="4" s="1"/>
  <c r="N1641" i="4" a="1"/>
  <c r="N1641" i="4" s="1"/>
  <c r="N1642" i="4" a="1"/>
  <c r="N1642" i="4" s="1"/>
  <c r="N1643" i="4" a="1"/>
  <c r="N1643" i="4" s="1"/>
  <c r="N1644" i="4" a="1"/>
  <c r="N1644" i="4" s="1"/>
  <c r="N1645" i="4" a="1"/>
  <c r="N1645" i="4" s="1"/>
  <c r="N1646" i="4" a="1"/>
  <c r="N1646" i="4" s="1"/>
  <c r="N1647" i="4" a="1"/>
  <c r="N1647" i="4"/>
  <c r="N1648" i="4" a="1"/>
  <c r="N1648" i="4" s="1"/>
  <c r="N1649" i="4" a="1"/>
  <c r="N1649" i="4"/>
  <c r="N1650" i="4" a="1"/>
  <c r="N1650" i="4"/>
  <c r="N1651" i="4" a="1"/>
  <c r="N1651" i="4"/>
  <c r="N1652" i="4" a="1"/>
  <c r="N1652" i="4"/>
  <c r="N1653" i="4" a="1"/>
  <c r="N1653" i="4" s="1"/>
  <c r="N1654" i="4" a="1"/>
  <c r="N1654" i="4" s="1"/>
  <c r="N1655" i="4" a="1"/>
  <c r="N1655" i="4" s="1"/>
  <c r="N1656" i="4" a="1"/>
  <c r="N1656" i="4"/>
  <c r="N1657" i="4" a="1"/>
  <c r="N1657" i="4"/>
  <c r="N1658" i="4" a="1"/>
  <c r="N1658" i="4"/>
  <c r="N1659" i="4" a="1"/>
  <c r="N1659" i="4"/>
  <c r="N1660" i="4" a="1"/>
  <c r="N1660" i="4" s="1"/>
  <c r="N1661" i="4" a="1"/>
  <c r="N1661" i="4" s="1"/>
  <c r="N1662" i="4" a="1"/>
  <c r="N1662" i="4"/>
  <c r="N1663" i="4" a="1"/>
  <c r="N1663" i="4" s="1"/>
  <c r="N1664" i="4" a="1"/>
  <c r="N1664" i="4" s="1"/>
  <c r="N1665" i="4" a="1"/>
  <c r="N1665" i="4" s="1"/>
  <c r="N1666" i="4" a="1"/>
  <c r="N1666" i="4" s="1"/>
  <c r="N1667" i="4" a="1"/>
  <c r="N1667" i="4"/>
  <c r="N1668" i="4" a="1"/>
  <c r="N1668" i="4" s="1"/>
  <c r="N1669" i="4" a="1"/>
  <c r="N1669" i="4"/>
  <c r="N1670" i="4" a="1"/>
  <c r="N1670" i="4"/>
  <c r="N1671" i="4" a="1"/>
  <c r="N1671" i="4"/>
  <c r="N1672" i="4" a="1"/>
  <c r="N1672" i="4" s="1"/>
  <c r="N1673" i="4" a="1"/>
  <c r="N1673" i="4" s="1"/>
  <c r="N1674" i="4" a="1"/>
  <c r="N1674" i="4"/>
  <c r="N1675" i="4" a="1"/>
  <c r="N1675" i="4" s="1"/>
  <c r="N1676" i="4" a="1"/>
  <c r="N1676" i="4"/>
  <c r="N1677" i="4" a="1"/>
  <c r="N1677" i="4"/>
  <c r="N1678" i="4" a="1"/>
  <c r="N1678" i="4" s="1"/>
  <c r="N1679" i="4" a="1"/>
  <c r="N1679" i="4" s="1"/>
  <c r="N1680" i="4" a="1"/>
  <c r="N1680" i="4"/>
  <c r="N1681" i="4" a="1"/>
  <c r="N1681" i="4" s="1"/>
  <c r="N1682" i="4" a="1"/>
  <c r="N1682" i="4"/>
  <c r="N1683" i="4" a="1"/>
  <c r="N1683" i="4" s="1"/>
  <c r="N1684" i="4" a="1"/>
  <c r="N1684" i="4" s="1"/>
  <c r="N1685" i="4" a="1"/>
  <c r="N1685" i="4"/>
  <c r="N1686" i="4" a="1"/>
  <c r="N1686" i="4" s="1"/>
  <c r="N1687" i="4" a="1"/>
  <c r="N1687" i="4" s="1"/>
  <c r="N1688" i="4" a="1"/>
  <c r="N1688" i="4" s="1"/>
  <c r="N1689" i="4" a="1"/>
  <c r="N1689" i="4"/>
  <c r="N1690" i="4" a="1"/>
  <c r="N1690" i="4" s="1"/>
  <c r="N1691" i="4" a="1"/>
  <c r="N1691" i="4"/>
  <c r="N1692" i="4" a="1"/>
  <c r="N1692" i="4"/>
  <c r="N1693" i="4" a="1"/>
  <c r="N1693" i="4"/>
  <c r="N1694" i="4" a="1"/>
  <c r="N1694" i="4"/>
  <c r="N1695" i="4" a="1"/>
  <c r="N1695" i="4" s="1"/>
  <c r="N1696" i="4" a="1"/>
  <c r="N1696" i="4" s="1"/>
  <c r="N1697" i="4" a="1"/>
  <c r="N1697" i="4" s="1"/>
  <c r="N1698" i="4" a="1"/>
  <c r="N1698" i="4" s="1"/>
  <c r="N1699" i="4" a="1"/>
  <c r="N1699" i="4" s="1"/>
  <c r="N1700" i="4" a="1"/>
  <c r="N1700" i="4"/>
  <c r="N1701" i="4" a="1"/>
  <c r="N1701" i="4"/>
  <c r="N1702" i="4" a="1"/>
  <c r="N1702" i="4" s="1"/>
  <c r="N1703" i="4" a="1"/>
  <c r="N1703" i="4"/>
  <c r="N1704" i="4" a="1"/>
  <c r="N1704" i="4" s="1"/>
  <c r="N1705" i="4" a="1"/>
  <c r="N1705" i="4" s="1"/>
  <c r="N1706" i="4" a="1"/>
  <c r="N1706" i="4"/>
  <c r="N1707" i="4" a="1"/>
  <c r="N1707" i="4" s="1"/>
  <c r="N1708" i="4" a="1"/>
  <c r="N1708" i="4" s="1"/>
  <c r="N1709" i="4" a="1"/>
  <c r="N1709" i="4" s="1"/>
  <c r="N1710" i="4" a="1"/>
  <c r="N1710" i="4"/>
  <c r="N1711" i="4" a="1"/>
  <c r="N1711" i="4"/>
  <c r="N1712" i="4" a="1"/>
  <c r="N1712" i="4" s="1"/>
  <c r="N1713" i="4" a="1"/>
  <c r="N1713" i="4" s="1"/>
  <c r="N1714" i="4" a="1"/>
  <c r="N1714" i="4" s="1"/>
  <c r="N1715" i="4" a="1"/>
  <c r="N1715" i="4"/>
  <c r="N1716" i="4" a="1"/>
  <c r="N1716" i="4" s="1"/>
  <c r="N1717" i="4" a="1"/>
  <c r="N1717" i="4"/>
  <c r="N1718" i="4" a="1"/>
  <c r="N1718" i="4"/>
  <c r="N1719" i="4" a="1"/>
  <c r="N1719" i="4"/>
  <c r="N1720" i="4" a="1"/>
  <c r="N1720" i="4" s="1"/>
  <c r="N1721" i="4" a="1"/>
  <c r="N1721" i="4" s="1"/>
  <c r="N1722" i="4" a="1"/>
  <c r="N1722" i="4" s="1"/>
  <c r="N1723" i="4" a="1"/>
  <c r="N1723" i="4"/>
  <c r="N1724" i="4" a="1"/>
  <c r="N1724" i="4" s="1"/>
  <c r="N1725" i="4" a="1"/>
  <c r="N1725" i="4" s="1"/>
  <c r="N1726" i="4" a="1"/>
  <c r="N1726" i="4" s="1"/>
  <c r="N1727" i="4" a="1"/>
  <c r="N1727" i="4" s="1"/>
  <c r="N1728" i="4" a="1"/>
  <c r="N1728" i="4" s="1"/>
  <c r="N1729" i="4" a="1"/>
  <c r="N1729" i="4" s="1"/>
  <c r="N1730" i="4" a="1"/>
  <c r="N1730" i="4"/>
  <c r="N1731" i="4" a="1"/>
  <c r="N1731" i="4" s="1"/>
  <c r="N1732" i="4" a="1"/>
  <c r="N1732" i="4" s="1"/>
  <c r="N1733" i="4" a="1"/>
  <c r="N1733" i="4"/>
  <c r="N1734" i="4" a="1"/>
  <c r="N1734" i="4"/>
  <c r="N1735" i="4" a="1"/>
  <c r="N1735" i="4"/>
  <c r="N1736" i="4" a="1"/>
  <c r="N1736" i="4" s="1"/>
  <c r="N1737" i="4" a="1"/>
  <c r="N1737" i="4"/>
  <c r="N1738" i="4" a="1"/>
  <c r="N1738" i="4" s="1"/>
  <c r="N1739" i="4" a="1"/>
  <c r="N1739" i="4"/>
  <c r="N1740" i="4" a="1"/>
  <c r="N1740" i="4" s="1"/>
  <c r="N1741" i="4" a="1"/>
  <c r="N1741" i="4" s="1"/>
  <c r="N1742" i="4" a="1"/>
  <c r="N1742" i="4" s="1"/>
  <c r="N1743" i="4" a="1"/>
  <c r="N1743" i="4"/>
  <c r="N1744" i="4" a="1"/>
  <c r="N1744" i="4" s="1"/>
  <c r="N1745" i="4" a="1"/>
  <c r="N1745" i="4" s="1"/>
  <c r="N1746" i="4" a="1"/>
  <c r="N1746" i="4" s="1"/>
  <c r="N1747" i="4" a="1"/>
  <c r="N1747" i="4" s="1"/>
  <c r="N1748" i="4" a="1"/>
  <c r="N1748" i="4" s="1"/>
  <c r="N1749" i="4" a="1"/>
  <c r="N1749" i="4" s="1"/>
  <c r="N1750" i="4" a="1"/>
  <c r="N1750" i="4" s="1"/>
  <c r="N1751" i="4" a="1"/>
  <c r="N1751" i="4"/>
  <c r="N1752" i="4" a="1"/>
  <c r="N1752" i="4"/>
  <c r="N1753" i="4" a="1"/>
  <c r="N1753" i="4"/>
  <c r="N1754" i="4" a="1"/>
  <c r="N1754" i="4"/>
  <c r="N1755" i="4" a="1"/>
  <c r="N1755" i="4"/>
  <c r="N1756" i="4" a="1"/>
  <c r="N1756" i="4" s="1"/>
  <c r="N1757" i="4" a="1"/>
  <c r="N1757" i="4"/>
  <c r="N1758" i="4" a="1"/>
  <c r="N1758" i="4" s="1"/>
  <c r="N1759" i="4" a="1"/>
  <c r="N1759" i="4"/>
  <c r="N1760" i="4" a="1"/>
  <c r="N1760" i="4"/>
  <c r="N1761" i="4" a="1"/>
  <c r="N1761" i="4"/>
  <c r="N1762" i="4" a="1"/>
  <c r="N1762" i="4" s="1"/>
  <c r="N1763" i="4" a="1"/>
  <c r="N1763" i="4" s="1"/>
  <c r="N1764" i="4" a="1"/>
  <c r="N1764" i="4"/>
  <c r="N1765" i="4" a="1"/>
  <c r="N1765" i="4"/>
  <c r="N1766" i="4" a="1"/>
  <c r="N1766" i="4" s="1"/>
  <c r="N1767" i="4" a="1"/>
  <c r="N1767" i="4" s="1"/>
  <c r="N1768" i="4" a="1"/>
  <c r="N1768" i="4" s="1"/>
  <c r="N1769" i="4" a="1"/>
  <c r="N1769" i="4"/>
  <c r="N1770" i="4" a="1"/>
  <c r="N1770" i="4" s="1"/>
  <c r="N1771" i="4" a="1"/>
  <c r="N1771" i="4" s="1"/>
  <c r="N1772" i="4" a="1"/>
  <c r="N1772" i="4" s="1"/>
  <c r="N1773" i="4" a="1"/>
  <c r="N1773" i="4" s="1"/>
  <c r="N1774" i="4" a="1"/>
  <c r="N1774" i="4" s="1"/>
  <c r="N1775" i="4" a="1"/>
  <c r="N1775" i="4"/>
  <c r="N1776" i="4" a="1"/>
  <c r="N1776" i="4"/>
  <c r="N1777" i="4" a="1"/>
  <c r="N1777" i="4" s="1"/>
  <c r="N1778" i="4" a="1"/>
  <c r="N1778" i="4"/>
  <c r="N1779" i="4" a="1"/>
  <c r="N1779" i="4"/>
  <c r="N1780" i="4" a="1"/>
  <c r="N1780" i="4" s="1"/>
  <c r="N1781" i="4" a="1"/>
  <c r="N1781" i="4" s="1"/>
  <c r="N1782" i="4" a="1"/>
  <c r="N1782" i="4" s="1"/>
  <c r="N1783" i="4" a="1"/>
  <c r="N1783" i="4" s="1"/>
  <c r="N1784" i="4" a="1"/>
  <c r="N1784" i="4" s="1"/>
  <c r="N1785" i="4" a="1"/>
  <c r="N1785" i="4"/>
  <c r="N1786" i="4" a="1"/>
  <c r="N1786" i="4" s="1"/>
  <c r="N1787" i="4" a="1"/>
  <c r="N1787" i="4" s="1"/>
  <c r="N1788" i="4" a="1"/>
  <c r="N1788" i="4" s="1"/>
  <c r="N1789" i="4" a="1"/>
  <c r="N1789" i="4" s="1"/>
  <c r="N1790" i="4" a="1"/>
  <c r="N1790" i="4" s="1"/>
  <c r="N1791" i="4" a="1"/>
  <c r="N1791" i="4"/>
  <c r="N1792" i="4" a="1"/>
  <c r="N1792" i="4" s="1"/>
  <c r="N1793" i="4" a="1"/>
  <c r="N1793" i="4"/>
  <c r="N1794" i="4" a="1"/>
  <c r="N1794" i="4"/>
  <c r="N1795" i="4" a="1"/>
  <c r="N1795" i="4"/>
  <c r="N1796" i="4" a="1"/>
  <c r="N1796" i="4"/>
  <c r="N1797" i="4" a="1"/>
  <c r="N1797" i="4" s="1"/>
  <c r="N1798" i="4" a="1"/>
  <c r="N1798" i="4" s="1"/>
  <c r="N1799" i="4" a="1"/>
  <c r="N1799" i="4"/>
  <c r="N1800" i="4" a="1"/>
  <c r="N1800" i="4"/>
  <c r="N1801" i="4" a="1"/>
  <c r="N1801" i="4"/>
  <c r="N1802" i="4" a="1"/>
  <c r="N1802" i="4"/>
  <c r="N1803" i="4" a="1"/>
  <c r="N1803" i="4"/>
  <c r="N1804" i="4" a="1"/>
  <c r="N1804" i="4" s="1"/>
  <c r="N1805" i="4" a="1"/>
  <c r="N1805" i="4"/>
  <c r="N1806" i="4" a="1"/>
  <c r="N1806" i="4" s="1"/>
  <c r="N1807" i="4" a="1"/>
  <c r="N1807" i="4" s="1"/>
  <c r="N1808" i="4" a="1"/>
  <c r="N1808" i="4" s="1"/>
  <c r="N1809" i="4" a="1"/>
  <c r="N1809" i="4" s="1"/>
  <c r="N1810" i="4" a="1"/>
  <c r="N1810" i="4" s="1"/>
  <c r="N1811" i="4" a="1"/>
  <c r="N1811" i="4"/>
  <c r="N1812" i="4" a="1"/>
  <c r="N1812" i="4"/>
  <c r="N1813" i="4" a="1"/>
  <c r="N1813" i="4"/>
  <c r="N1814" i="4" a="1"/>
  <c r="N1814" i="4"/>
  <c r="N1815" i="4" a="1"/>
  <c r="N1815" i="4"/>
  <c r="N1816" i="4" a="1"/>
  <c r="N1816" i="4" s="1"/>
  <c r="N1817" i="4" a="1"/>
  <c r="N1817" i="4" s="1"/>
  <c r="N1818" i="4" a="1"/>
  <c r="N1818" i="4" s="1"/>
  <c r="N1819" i="4" a="1"/>
  <c r="N1819" i="4"/>
  <c r="N1820" i="4" a="1"/>
  <c r="N1820" i="4"/>
  <c r="N1821" i="4" a="1"/>
  <c r="N1821" i="4"/>
  <c r="N1822" i="4" a="1"/>
  <c r="N1822" i="4" s="1"/>
  <c r="N1823" i="4" a="1"/>
  <c r="N1823" i="4" s="1"/>
  <c r="N1824" i="4" a="1"/>
  <c r="N1824" i="4"/>
  <c r="N1825" i="4" a="1"/>
  <c r="N1825" i="4"/>
  <c r="N1826" i="4" a="1"/>
  <c r="N1826" i="4" s="1"/>
  <c r="N1827" i="4" a="1"/>
  <c r="N1827" i="4" s="1"/>
  <c r="N1828" i="4" a="1"/>
  <c r="N1828" i="4" s="1"/>
  <c r="N1829" i="4" a="1"/>
  <c r="N1829" i="4"/>
  <c r="N1830" i="4" a="1"/>
  <c r="N1830" i="4" s="1"/>
  <c r="N1831" i="4" a="1"/>
  <c r="N1831" i="4" s="1"/>
  <c r="N1832" i="4" a="1"/>
  <c r="N1832" i="4"/>
  <c r="N1833" i="4" a="1"/>
  <c r="N1833" i="4" s="1"/>
  <c r="N1834" i="4" a="1"/>
  <c r="N1834" i="4" s="1"/>
  <c r="N1835" i="4" a="1"/>
  <c r="N1835" i="4"/>
  <c r="N1836" i="4" a="1"/>
  <c r="N1836" i="4"/>
  <c r="N1837" i="4" a="1"/>
  <c r="N1837" i="4"/>
  <c r="N1838" i="4" a="1"/>
  <c r="N1838" i="4" s="1"/>
  <c r="N1839" i="4" a="1"/>
  <c r="N1839" i="4"/>
  <c r="N1840" i="4" a="1"/>
  <c r="N1840" i="4" s="1"/>
  <c r="N1841" i="4" a="1"/>
  <c r="N1841" i="4" s="1"/>
  <c r="N1842" i="4" a="1"/>
  <c r="N1842" i="4" s="1"/>
  <c r="N1843" i="4" a="1"/>
  <c r="N1843" i="4" s="1"/>
  <c r="N1844" i="4" a="1"/>
  <c r="N1844" i="4" s="1"/>
  <c r="N1845" i="4" a="1"/>
  <c r="N1845" i="4"/>
  <c r="N1846" i="4" a="1"/>
  <c r="N1846" i="4" s="1"/>
  <c r="N1847" i="4" a="1"/>
  <c r="N1847" i="4"/>
  <c r="N1848" i="4" a="1"/>
  <c r="N1848" i="4"/>
  <c r="N1849" i="4" a="1"/>
  <c r="N1849" i="4"/>
  <c r="N1850" i="4" a="1"/>
  <c r="N1850" i="4"/>
  <c r="N1851" i="4" a="1"/>
  <c r="N1851" i="4" s="1"/>
  <c r="N1852" i="4" a="1"/>
  <c r="N1852" i="4" s="1"/>
  <c r="N1853" i="4" a="1"/>
  <c r="N1853" i="4" s="1"/>
  <c r="N1854" i="4" a="1"/>
  <c r="N1854" i="4" s="1"/>
  <c r="N1855" i="4" a="1"/>
  <c r="N1855" i="4" s="1"/>
  <c r="N1856" i="4" a="1"/>
  <c r="N1856" i="4" s="1"/>
  <c r="N1857" i="4" a="1"/>
  <c r="N1857" i="4" s="1"/>
  <c r="N1858" i="4" a="1"/>
  <c r="N1858" i="4" s="1"/>
  <c r="N1859" i="4" a="1"/>
  <c r="N1859" i="4"/>
  <c r="N1860" i="4" a="1"/>
  <c r="N1860" i="4"/>
  <c r="N1861" i="4" a="1"/>
  <c r="N1861" i="4"/>
  <c r="N1862" i="4" a="1"/>
  <c r="N1862" i="4"/>
  <c r="N1863" i="4" a="1"/>
  <c r="N1863" i="4"/>
  <c r="N1864" i="4" a="1"/>
  <c r="N1864" i="4" s="1"/>
  <c r="N1865" i="4" a="1"/>
  <c r="N1865" i="4"/>
  <c r="N1866" i="4" a="1"/>
  <c r="N1866" i="4" s="1"/>
  <c r="N1867" i="4" a="1"/>
  <c r="N1867" i="4" s="1"/>
  <c r="N1868" i="4" a="1"/>
  <c r="N1868" i="4" s="1"/>
  <c r="N1869" i="4" a="1"/>
  <c r="N1869" i="4" s="1"/>
  <c r="N1870" i="4" a="1"/>
  <c r="N1870" i="4" s="1"/>
  <c r="N1871" i="4" a="1"/>
  <c r="N1871" i="4" s="1"/>
  <c r="N1872" i="4" a="1"/>
  <c r="N1872" i="4"/>
  <c r="N1873" i="4" a="1"/>
  <c r="N1873" i="4"/>
  <c r="N1874" i="4" a="1"/>
  <c r="N1874" i="4"/>
  <c r="N1875" i="4" a="1"/>
  <c r="N1875" i="4"/>
  <c r="N1876" i="4" a="1"/>
  <c r="N1876" i="4" s="1"/>
  <c r="N1877" i="4" a="1"/>
  <c r="N1877" i="4" s="1"/>
  <c r="N1878" i="4" a="1"/>
  <c r="N1878" i="4"/>
  <c r="N1879" i="4" a="1"/>
  <c r="N1879" i="4" s="1"/>
  <c r="N1880" i="4" a="1"/>
  <c r="N1880" i="4" s="1"/>
  <c r="N1881" i="4" a="1"/>
  <c r="N1881" i="4" s="1"/>
  <c r="N1882" i="4" a="1"/>
  <c r="N1882" i="4" s="1"/>
  <c r="N1883" i="4" a="1"/>
  <c r="N1883" i="4" s="1"/>
  <c r="N1884" i="4" a="1"/>
  <c r="N1884" i="4" s="1"/>
  <c r="N1885" i="4" a="1"/>
  <c r="N1885" i="4"/>
  <c r="N1886" i="4" a="1"/>
  <c r="N1886" i="4" s="1"/>
  <c r="N1887" i="4" a="1"/>
  <c r="N1887" i="4" s="1"/>
  <c r="N1888" i="4" a="1"/>
  <c r="N1888" i="4" s="1"/>
  <c r="N1889" i="4" a="1"/>
  <c r="N1889" i="4"/>
  <c r="N1890" i="4" a="1"/>
  <c r="N1890" i="4"/>
  <c r="N1891" i="4" a="1"/>
  <c r="N1891" i="4" s="1"/>
  <c r="N1892" i="4" a="1"/>
  <c r="N1892" i="4"/>
  <c r="N1893" i="4" a="1"/>
  <c r="N1893" i="4"/>
  <c r="N1894" i="4" a="1"/>
  <c r="N1894" i="4" s="1"/>
  <c r="N1895" i="4" a="1"/>
  <c r="N1895" i="4" s="1"/>
  <c r="N1896" i="4" a="1"/>
  <c r="N1896" i="4" s="1"/>
  <c r="N1897" i="4" a="1"/>
  <c r="N1897" i="4"/>
  <c r="N1898" i="4" a="1"/>
  <c r="N1898" i="4" s="1"/>
  <c r="N1899" i="4" a="1"/>
  <c r="N1899" i="4"/>
  <c r="N1900" i="4" a="1"/>
  <c r="N1900" i="4" s="1"/>
  <c r="N1901" i="4" a="1"/>
  <c r="N1901" i="4" s="1"/>
  <c r="N1902" i="4" a="1"/>
  <c r="N1902" i="4" s="1"/>
  <c r="N1903" i="4" a="1"/>
  <c r="N1903" i="4" s="1"/>
  <c r="N1904" i="4" a="1"/>
  <c r="N1904" i="4" s="1"/>
  <c r="N1905" i="4" a="1"/>
  <c r="N1905" i="4"/>
  <c r="N1906" i="4" a="1"/>
  <c r="N1906" i="4" s="1"/>
  <c r="N1907" i="4" a="1"/>
  <c r="N1907" i="4"/>
  <c r="N1908" i="4" a="1"/>
  <c r="N1908" i="4"/>
  <c r="N1909" i="4" a="1"/>
  <c r="N1909" i="4" s="1"/>
  <c r="N1910" i="4" a="1"/>
  <c r="N1910" i="4" s="1"/>
  <c r="N1911" i="4" a="1"/>
  <c r="N1911" i="4" s="1"/>
  <c r="N1912" i="4" a="1"/>
  <c r="N1912" i="4" s="1"/>
  <c r="N1913" i="4" a="1"/>
  <c r="N1913" i="4"/>
  <c r="N1914" i="4" a="1"/>
  <c r="N1914" i="4"/>
  <c r="N1915" i="4" a="1"/>
  <c r="N1915" i="4"/>
  <c r="N1916" i="4" a="1"/>
  <c r="N1916" i="4"/>
  <c r="N1917" i="4" a="1"/>
  <c r="N1917" i="4"/>
  <c r="N1918" i="4" a="1"/>
  <c r="N1918" i="4" s="1"/>
  <c r="N1919" i="4" a="1"/>
  <c r="N1919" i="4"/>
  <c r="N1920" i="4" a="1"/>
  <c r="N1920" i="4" s="1"/>
  <c r="N1921" i="4" a="1"/>
  <c r="N1921" i="4" s="1"/>
  <c r="N1922" i="4" a="1"/>
  <c r="N1922" i="4" s="1"/>
  <c r="N1923" i="4" a="1"/>
  <c r="N1923" i="4"/>
  <c r="N1924" i="4" a="1"/>
  <c r="N1924" i="4" s="1"/>
  <c r="N1925" i="4" a="1"/>
  <c r="N1925" i="4" s="1"/>
  <c r="N1926" i="4" a="1"/>
  <c r="N1926" i="4"/>
  <c r="N1927" i="4" a="1"/>
  <c r="N1927" i="4" s="1"/>
  <c r="N1928" i="4" a="1"/>
  <c r="N1928" i="4" s="1"/>
  <c r="N1929" i="4" a="1"/>
  <c r="N1929" i="4" s="1"/>
  <c r="N1930" i="4" a="1"/>
  <c r="N1930" i="4" s="1"/>
  <c r="N1931" i="4" a="1"/>
  <c r="N1931" i="4"/>
  <c r="N1932" i="4" a="1"/>
  <c r="N1932" i="4" s="1"/>
  <c r="N1933" i="4" a="1"/>
  <c r="N1933" i="4"/>
  <c r="N1934" i="4" a="1"/>
  <c r="N1934" i="4"/>
  <c r="N1935" i="4" a="1"/>
  <c r="N1935" i="4" s="1"/>
  <c r="N1936" i="4" a="1"/>
  <c r="N1936" i="4" s="1"/>
  <c r="N1937" i="4" a="1"/>
  <c r="N1937" i="4"/>
  <c r="N1938" i="4" a="1"/>
  <c r="N1938" i="4"/>
  <c r="N1939" i="4" a="1"/>
  <c r="N1939" i="4" s="1"/>
  <c r="N1940" i="4" a="1"/>
  <c r="N1940" i="4"/>
  <c r="N1941" i="4" a="1"/>
  <c r="N1941" i="4"/>
  <c r="N1942" i="4" a="1"/>
  <c r="N1942" i="4" s="1"/>
  <c r="N1943" i="4" a="1"/>
  <c r="N1943" i="4" s="1"/>
  <c r="N1944" i="4" a="1"/>
  <c r="N1944" i="4" s="1"/>
  <c r="N1945" i="4" a="1"/>
  <c r="N1945" i="4" s="1"/>
  <c r="N1946" i="4" a="1"/>
  <c r="N1946" i="4"/>
  <c r="N1947" i="4" a="1"/>
  <c r="N1947" i="4" s="1"/>
  <c r="N1948" i="4" a="1"/>
  <c r="N1948" i="4" s="1"/>
  <c r="N1949" i="4" a="1"/>
  <c r="N1949" i="4"/>
  <c r="N1950" i="4" a="1"/>
  <c r="N1950" i="4"/>
  <c r="N1951" i="4" a="1"/>
  <c r="N1951" i="4"/>
  <c r="N1952" i="4" a="1"/>
  <c r="N1952" i="4" s="1"/>
  <c r="N1953" i="4" a="1"/>
  <c r="N1953" i="4"/>
  <c r="N1954" i="4" a="1"/>
  <c r="N1954" i="4" s="1"/>
  <c r="N1955" i="4" a="1"/>
  <c r="N1955" i="4" s="1"/>
  <c r="N1956" i="4" a="1"/>
  <c r="N1956" i="4"/>
  <c r="N1957" i="4" a="1"/>
  <c r="N1957" i="4"/>
  <c r="N1958" i="4" a="1"/>
  <c r="N1958" i="4"/>
  <c r="N1959" i="4" a="1"/>
  <c r="N1959" i="4" s="1"/>
  <c r="N1960" i="4" a="1"/>
  <c r="N1960" i="4" s="1"/>
  <c r="N1961" i="4" a="1"/>
  <c r="N1961" i="4" s="1"/>
  <c r="N1962" i="4" a="1"/>
  <c r="N1962" i="4" s="1"/>
  <c r="N1963" i="4" a="1"/>
  <c r="N1963" i="4" s="1"/>
  <c r="N1964" i="4" a="1"/>
  <c r="N1964" i="4" s="1"/>
  <c r="N1965" i="4" a="1"/>
  <c r="N1965" i="4" s="1"/>
  <c r="N1966" i="4" a="1"/>
  <c r="N1966" i="4" s="1"/>
  <c r="N1967" i="4" a="1"/>
  <c r="N1967" i="4"/>
  <c r="N1968" i="4" a="1"/>
  <c r="N1968" i="4" s="1"/>
  <c r="N1969" i="4" a="1"/>
  <c r="N1969" i="4" s="1"/>
  <c r="N1970" i="4" a="1"/>
  <c r="N1970" i="4" s="1"/>
  <c r="N1971" i="4" a="1"/>
  <c r="N1971" i="4" s="1"/>
  <c r="N1972" i="4" a="1"/>
  <c r="N1972" i="4" s="1"/>
  <c r="N1973" i="4" a="1"/>
  <c r="N1973" i="4" s="1"/>
  <c r="N1974" i="4" a="1"/>
  <c r="N1974" i="4"/>
  <c r="N1975" i="4" a="1"/>
  <c r="N1975" i="4"/>
  <c r="N1976" i="4" a="1"/>
  <c r="N1976" i="4"/>
  <c r="N1977" i="4" a="1"/>
  <c r="N1977" i="4"/>
  <c r="N1978" i="4" a="1"/>
  <c r="N1978" i="4" s="1"/>
  <c r="N1979" i="4" a="1"/>
  <c r="N1979" i="4" s="1"/>
  <c r="N1980" i="4" a="1"/>
  <c r="N1980" i="4"/>
  <c r="N1981" i="4" a="1"/>
  <c r="N1981" i="4" s="1"/>
  <c r="N1982" i="4" a="1"/>
  <c r="N1982" i="4"/>
  <c r="N1983" i="4" a="1"/>
  <c r="N1983" i="4"/>
  <c r="N1984" i="4" a="1"/>
  <c r="N1984" i="4" s="1"/>
  <c r="N1985" i="4" a="1"/>
  <c r="N1985" i="4" s="1"/>
  <c r="N1986" i="4" a="1"/>
  <c r="N1986" i="4" s="1"/>
  <c r="N1987" i="4" a="1"/>
  <c r="N1987" i="4"/>
  <c r="N1988" i="4" a="1"/>
  <c r="N1988" i="4" s="1"/>
  <c r="N1989" i="4" a="1"/>
  <c r="N1989" i="4" s="1"/>
  <c r="N1990" i="4" a="1"/>
  <c r="N1990" i="4" s="1"/>
  <c r="N1991" i="4" a="1"/>
  <c r="N1991" i="4"/>
  <c r="N1992" i="4" a="1"/>
  <c r="N1992" i="4"/>
  <c r="N1993" i="4" a="1"/>
  <c r="N1993" i="4" s="1"/>
  <c r="N1994" i="4" a="1"/>
  <c r="N1994" i="4" s="1"/>
  <c r="N1995" i="4" a="1"/>
  <c r="N1995" i="4" s="1"/>
  <c r="N1996" i="4" a="1"/>
  <c r="N1996" i="4" s="1"/>
  <c r="N1997" i="4" a="1"/>
  <c r="N1997" i="4"/>
  <c r="N1998" i="4" a="1"/>
  <c r="N1998" i="4"/>
  <c r="N1999" i="4" a="1"/>
  <c r="N1999" i="4"/>
  <c r="N2000" i="4" a="1"/>
  <c r="N2000" i="4" s="1"/>
  <c r="N2001" i="4" a="1"/>
  <c r="N2001" i="4"/>
  <c r="N2002" i="4" a="1"/>
  <c r="N2002" i="4" s="1"/>
  <c r="N2003" i="4" a="1"/>
  <c r="N2003" i="4" s="1"/>
  <c r="N2004" i="4" a="1"/>
  <c r="N2004" i="4" s="1"/>
  <c r="N2005" i="4" a="1"/>
  <c r="N2005" i="4" s="1"/>
  <c r="N2006" i="4" a="1"/>
  <c r="N2006" i="4" s="1"/>
  <c r="N2007" i="4" a="1"/>
  <c r="N2007" i="4" s="1"/>
  <c r="N2008" i="4" a="1"/>
  <c r="N2008" i="4" s="1"/>
  <c r="N2009" i="4" a="1"/>
  <c r="N2009" i="4"/>
  <c r="N2010" i="4" a="1"/>
  <c r="N2010" i="4" s="1"/>
  <c r="N2011" i="4" a="1"/>
  <c r="N2011" i="4" s="1"/>
  <c r="N2012" i="4" a="1"/>
  <c r="N2012" i="4" s="1"/>
  <c r="N2013" i="4" a="1"/>
  <c r="N2013" i="4" s="1"/>
  <c r="N2014" i="4" a="1"/>
  <c r="N2014" i="4" s="1"/>
  <c r="N2015" i="4" a="1"/>
  <c r="N2015" i="4" s="1"/>
  <c r="N2016" i="4" a="1"/>
  <c r="N2016" i="4"/>
  <c r="N2017" i="4" a="1"/>
  <c r="N2017" i="4" s="1"/>
  <c r="N2018" i="4" a="1"/>
  <c r="N2018" i="4" s="1"/>
  <c r="N2019" i="4" a="1"/>
  <c r="N2019" i="4" s="1"/>
  <c r="N2020" i="4" a="1"/>
  <c r="N2020" i="4" s="1"/>
  <c r="N2021" i="4" a="1"/>
  <c r="N2021" i="4"/>
  <c r="N2022" i="4" a="1"/>
  <c r="N2022" i="4" s="1"/>
  <c r="N2023" i="4" a="1"/>
  <c r="N2023" i="4"/>
  <c r="N2024" i="4" a="1"/>
  <c r="N2024" i="4"/>
  <c r="N2025" i="4" a="1"/>
  <c r="N2025" i="4"/>
  <c r="N2026" i="4" a="1"/>
  <c r="N2026" i="4" s="1"/>
  <c r="N2027" i="4" a="1"/>
  <c r="N2027" i="4" s="1"/>
  <c r="N2028" i="4" a="1"/>
  <c r="N2028" i="4" s="1"/>
  <c r="N2029" i="4" a="1"/>
  <c r="N2029" i="4" s="1"/>
  <c r="N2030" i="4" a="1"/>
  <c r="N2030" i="4" s="1"/>
  <c r="N2031" i="4" a="1"/>
  <c r="N2031" i="4"/>
  <c r="N2032" i="4" a="1"/>
  <c r="N2032" i="4" s="1"/>
  <c r="N2033" i="4" a="1"/>
  <c r="N2033" i="4" s="1"/>
  <c r="N2034" i="4" a="1"/>
  <c r="N2034" i="4" s="1"/>
  <c r="N2035" i="4" a="1"/>
  <c r="N2035" i="4" s="1"/>
  <c r="N2036" i="4" a="1"/>
  <c r="N2036" i="4" s="1"/>
  <c r="N2037" i="4" a="1"/>
  <c r="N2037" i="4"/>
  <c r="N2038" i="4" a="1"/>
  <c r="N2038" i="4" s="1"/>
  <c r="N2039" i="4" a="1"/>
  <c r="N2039" i="4"/>
  <c r="N2040" i="4" a="1"/>
  <c r="N2040" i="4" s="1"/>
  <c r="N2041" i="4" a="1"/>
  <c r="N2041" i="4" s="1"/>
  <c r="N2042" i="4" a="1"/>
  <c r="N2042" i="4" s="1"/>
  <c r="N2043" i="4" a="1"/>
  <c r="N2043" i="4" s="1"/>
  <c r="N2044" i="4" a="1"/>
  <c r="N2044" i="4" s="1"/>
  <c r="N2045" i="4" a="1"/>
  <c r="N2045" i="4" s="1"/>
  <c r="N2046" i="4" a="1"/>
  <c r="N2046" i="4" s="1"/>
  <c r="N2047" i="4" a="1"/>
  <c r="N2047" i="4"/>
  <c r="N2048" i="4" a="1"/>
  <c r="N2048" i="4"/>
  <c r="N2049" i="4" a="1"/>
  <c r="N2049" i="4"/>
  <c r="N2050" i="4" a="1"/>
  <c r="N2050" i="4" s="1"/>
  <c r="N2051" i="4" a="1"/>
  <c r="N2051" i="4" s="1"/>
  <c r="N2052" i="4" a="1"/>
  <c r="N2052" i="4" s="1"/>
  <c r="N2053" i="4" a="1"/>
  <c r="N2053" i="4" s="1"/>
  <c r="N2054" i="4" a="1"/>
  <c r="N2054" i="4" s="1"/>
  <c r="N2055" i="4" a="1"/>
  <c r="N2055" i="4" s="1"/>
  <c r="N2056" i="4" a="1"/>
  <c r="N2056" i="4" s="1"/>
  <c r="N2057" i="4" a="1"/>
  <c r="N2057" i="4" s="1"/>
  <c r="N2058" i="4" a="1"/>
  <c r="N2058" i="4" s="1"/>
  <c r="N2059" i="4" a="1"/>
  <c r="N2059" i="4" s="1"/>
  <c r="N2060" i="4" a="1"/>
  <c r="N2060" i="4"/>
  <c r="N2061" i="4" a="1"/>
  <c r="N2061" i="4" s="1"/>
  <c r="N2062" i="4" a="1"/>
  <c r="N2062" i="4" s="1"/>
  <c r="N2063" i="4" a="1"/>
  <c r="N2063" i="4" s="1"/>
  <c r="N2064" i="4" a="1"/>
  <c r="N2064" i="4"/>
  <c r="N2065" i="4" a="1"/>
  <c r="N2065" i="4"/>
  <c r="N2066" i="4" a="1"/>
  <c r="N2066" i="4" s="1"/>
  <c r="N2067" i="4" a="1"/>
  <c r="N2067" i="4" s="1"/>
  <c r="N2068" i="4" a="1"/>
  <c r="N2068" i="4" s="1"/>
  <c r="N2069" i="4" a="1"/>
  <c r="N2069" i="4" s="1"/>
  <c r="N2070" i="4" a="1"/>
  <c r="N2070" i="4"/>
  <c r="N2071" i="4" a="1"/>
  <c r="N2071" i="4" s="1"/>
  <c r="N2072" i="4" a="1"/>
  <c r="N2072" i="4" s="1"/>
  <c r="N2073" i="4" a="1"/>
  <c r="N2073" i="4" s="1"/>
  <c r="N2074" i="4" a="1"/>
  <c r="N2074" i="4" s="1"/>
  <c r="N2075" i="4" a="1"/>
  <c r="N2075" i="4" s="1"/>
  <c r="N2076" i="4" a="1"/>
  <c r="N2076" i="4" s="1"/>
  <c r="N2077" i="4" a="1"/>
  <c r="N2077" i="4" s="1"/>
  <c r="N2078" i="4" a="1"/>
  <c r="N2078" i="4"/>
  <c r="N2079" i="4" a="1"/>
  <c r="N2079" i="4" s="1"/>
  <c r="N2080" i="4" a="1"/>
  <c r="N2080" i="4" s="1"/>
  <c r="N2081" i="4" a="1"/>
  <c r="N2081" i="4"/>
  <c r="N2082" i="4" a="1"/>
  <c r="N2082" i="4" s="1"/>
  <c r="N2083" i="4" a="1"/>
  <c r="N2083" i="4" s="1"/>
  <c r="N2084" i="4" a="1"/>
  <c r="N2084" i="4" s="1"/>
  <c r="N2085" i="4" a="1"/>
  <c r="N2085" i="4" s="1"/>
  <c r="N2086" i="4" a="1"/>
  <c r="N2086" i="4" s="1"/>
  <c r="N2087" i="4" a="1"/>
  <c r="N2087" i="4" s="1"/>
  <c r="N2088" i="4" a="1"/>
  <c r="N2088" i="4" s="1"/>
  <c r="N2089" i="4" a="1"/>
  <c r="N2089" i="4" s="1"/>
  <c r="N2090" i="4" a="1"/>
  <c r="N2090" i="4" s="1"/>
  <c r="N2091" i="4" a="1"/>
  <c r="N2091" i="4" s="1"/>
  <c r="N2092" i="4" a="1"/>
  <c r="N2092" i="4" s="1"/>
  <c r="N2093" i="4" a="1"/>
  <c r="N2093" i="4"/>
  <c r="N2094" i="4" a="1"/>
  <c r="N2094" i="4" s="1"/>
  <c r="N2095" i="4" a="1"/>
  <c r="N2095" i="4"/>
  <c r="N2096" i="4" a="1"/>
  <c r="N2096" i="4"/>
  <c r="N2097" i="4" a="1"/>
  <c r="N2097" i="4"/>
  <c r="N2098" i="4" a="1"/>
  <c r="N2098" i="4" s="1"/>
  <c r="N2099" i="4" a="1"/>
  <c r="N2099" i="4" s="1"/>
  <c r="N2100" i="4" a="1"/>
  <c r="N2100" i="4" s="1"/>
  <c r="N2101" i="4" a="1"/>
  <c r="N2101" i="4" s="1"/>
  <c r="N2102" i="4" a="1"/>
  <c r="N2102" i="4" s="1"/>
  <c r="N2103" i="4" a="1"/>
  <c r="N2103" i="4"/>
  <c r="N2104" i="4" a="1"/>
  <c r="N2104" i="4" s="1"/>
  <c r="N2105" i="4" a="1"/>
  <c r="N2105" i="4" s="1"/>
  <c r="N2106" i="4" a="1"/>
  <c r="N2106" i="4" s="1"/>
  <c r="N2107" i="4" a="1"/>
  <c r="N2107" i="4" s="1"/>
  <c r="N2108" i="4" a="1"/>
  <c r="N2108" i="4" s="1"/>
  <c r="N2109" i="4" a="1"/>
  <c r="N2109" i="4" s="1"/>
  <c r="N2110" i="4" a="1"/>
  <c r="N2110" i="4" s="1"/>
  <c r="N2111" i="4" a="1"/>
  <c r="N2111" i="4"/>
  <c r="N2112" i="4" a="1"/>
  <c r="N2112" i="4"/>
  <c r="N2113" i="4" a="1"/>
  <c r="N2113" i="4" s="1"/>
  <c r="N2114" i="4" a="1"/>
  <c r="N2114" i="4" s="1"/>
  <c r="N2115" i="4" a="1"/>
  <c r="N2115" i="4" s="1"/>
  <c r="N2116" i="4" a="1"/>
  <c r="N2116" i="4" s="1"/>
  <c r="N2117" i="4" a="1"/>
  <c r="N2117" i="4" s="1"/>
  <c r="N2118" i="4" a="1"/>
  <c r="N2118" i="4"/>
  <c r="N2119" i="4" a="1"/>
  <c r="N2119" i="4" s="1"/>
  <c r="N2120" i="4" a="1"/>
  <c r="N2120" i="4" s="1"/>
  <c r="N2121" i="4" a="1"/>
  <c r="N2121" i="4" s="1"/>
  <c r="N2122" i="4" a="1"/>
  <c r="N2122" i="4" s="1"/>
  <c r="N2123" i="4" a="1"/>
  <c r="N2123" i="4" s="1"/>
  <c r="N2124" i="4" a="1"/>
  <c r="N2124" i="4" s="1"/>
  <c r="N2125" i="4" a="1"/>
  <c r="N2125" i="4" s="1"/>
  <c r="N2126" i="4" a="1"/>
  <c r="N2126" i="4" s="1"/>
  <c r="N2127" i="4" a="1"/>
  <c r="N2127" i="4" s="1"/>
  <c r="N2128" i="4" a="1"/>
  <c r="N2128" i="4" s="1"/>
  <c r="N2129" i="4" a="1"/>
  <c r="N2129" i="4"/>
  <c r="N2130" i="4" a="1"/>
  <c r="N2130" i="4" s="1"/>
  <c r="N2131" i="4" a="1"/>
  <c r="N2131" i="4" s="1"/>
  <c r="N2132" i="4" a="1"/>
  <c r="N2132" i="4" s="1"/>
  <c r="N2133" i="4" a="1"/>
  <c r="N2133" i="4" s="1"/>
  <c r="N2134" i="4" a="1"/>
  <c r="N2134" i="4" s="1"/>
  <c r="N2135" i="4" a="1"/>
  <c r="N2135" i="4" s="1"/>
  <c r="N2136" i="4" a="1"/>
  <c r="N2136" i="4" s="1"/>
  <c r="N2137" i="4" a="1"/>
  <c r="N2137" i="4" s="1"/>
  <c r="N2138" i="4" a="1"/>
  <c r="N2138" i="4" s="1"/>
  <c r="N2139" i="4" a="1"/>
  <c r="N2139" i="4" s="1"/>
  <c r="N2140" i="4" a="1"/>
  <c r="N2140" i="4" s="1"/>
  <c r="N2141" i="4" a="1"/>
  <c r="N2141" i="4" s="1"/>
  <c r="N2142" i="4" a="1"/>
  <c r="N2142" i="4"/>
  <c r="N2143" i="4" a="1"/>
  <c r="N2143" i="4" s="1"/>
  <c r="N2144" i="4" a="1"/>
  <c r="N2144" i="4" s="1"/>
  <c r="N2145" i="4" a="1"/>
  <c r="N2145" i="4" s="1"/>
  <c r="N2146" i="4" a="1"/>
  <c r="N2146" i="4" s="1"/>
  <c r="N2147" i="4" a="1"/>
  <c r="N2147" i="4" s="1"/>
  <c r="N2148" i="4" a="1"/>
  <c r="N2148" i="4" s="1"/>
  <c r="N2149" i="4" a="1"/>
  <c r="N2149" i="4"/>
  <c r="N2150" i="4" a="1"/>
  <c r="N2150" i="4" s="1"/>
  <c r="N2151" i="4" a="1"/>
  <c r="N2151" i="4" s="1"/>
  <c r="N2152" i="4" a="1"/>
  <c r="N2152" i="4" s="1"/>
  <c r="N2153" i="4" a="1"/>
  <c r="N2153" i="4" s="1"/>
  <c r="N2154" i="4" a="1"/>
  <c r="N2154" i="4" s="1"/>
  <c r="N2155" i="4" a="1"/>
  <c r="N2155" i="4" s="1"/>
  <c r="N2156" i="4" a="1"/>
  <c r="N2156" i="4"/>
  <c r="N2157" i="4" a="1"/>
  <c r="N2157" i="4" s="1"/>
  <c r="N2158" i="4" a="1"/>
  <c r="N2158" i="4" s="1"/>
  <c r="N2159" i="4" a="1"/>
  <c r="N2159" i="4" s="1"/>
  <c r="N2160" i="4" a="1"/>
  <c r="N2160" i="4" s="1"/>
  <c r="N2161" i="4" a="1"/>
  <c r="N2161" i="4" s="1"/>
  <c r="N2162" i="4" a="1"/>
  <c r="N2162" i="4"/>
  <c r="N2163" i="4" a="1"/>
  <c r="N2163" i="4" s="1"/>
  <c r="N2164" i="4" a="1"/>
  <c r="N2164" i="4" s="1"/>
  <c r="N2165" i="4" a="1"/>
  <c r="N2165" i="4" s="1"/>
  <c r="N2166" i="4" a="1"/>
  <c r="N2166" i="4"/>
  <c r="N2167" i="4" a="1"/>
  <c r="N2167" i="4" s="1"/>
  <c r="N2168" i="4" a="1"/>
  <c r="N2168" i="4" s="1"/>
  <c r="N2169" i="4" a="1"/>
  <c r="N2169" i="4" s="1"/>
  <c r="N2170" i="4" a="1"/>
  <c r="N2170" i="4" s="1"/>
  <c r="N2171" i="4" a="1"/>
  <c r="N2171" i="4" s="1"/>
  <c r="N2172" i="4" a="1"/>
  <c r="N2172" i="4" s="1"/>
  <c r="N2173" i="4" a="1"/>
  <c r="N2173" i="4" s="1"/>
  <c r="N2174" i="4" a="1"/>
  <c r="N2174" i="4" s="1"/>
  <c r="N2175" i="4" a="1"/>
  <c r="N2175" i="4" s="1"/>
  <c r="N2176" i="4" a="1"/>
  <c r="N2176" i="4" s="1"/>
  <c r="N2177" i="4" a="1"/>
  <c r="N2177" i="4"/>
  <c r="N2178" i="4" a="1"/>
  <c r="N2178" i="4"/>
  <c r="N2179" i="4" a="1"/>
  <c r="N2179" i="4" s="1"/>
  <c r="N2180" i="4" a="1"/>
  <c r="N2180" i="4"/>
  <c r="N2181" i="4" a="1"/>
  <c r="N2181" i="4"/>
  <c r="N2182" i="4" a="1"/>
  <c r="N2182" i="4" s="1"/>
  <c r="N2183" i="4" a="1"/>
  <c r="N2183" i="4" s="1"/>
  <c r="N2184" i="4" a="1"/>
  <c r="N2184" i="4" s="1"/>
  <c r="N2185" i="4" a="1"/>
  <c r="N2185" i="4" s="1"/>
  <c r="N2186" i="4" a="1"/>
  <c r="N2186" i="4" s="1"/>
  <c r="N2187" i="4" a="1"/>
  <c r="N2187" i="4"/>
  <c r="N2188" i="4" a="1"/>
  <c r="N2188" i="4" s="1"/>
  <c r="N2189" i="4" a="1"/>
  <c r="N2189" i="4"/>
  <c r="N2190" i="4" a="1"/>
  <c r="N2190" i="4"/>
  <c r="N2191" i="4" a="1"/>
  <c r="N2191" i="4" s="1"/>
  <c r="N2192" i="4" a="1"/>
  <c r="N2192" i="4" s="1"/>
  <c r="N2193" i="4" a="1"/>
  <c r="N2193" i="4" s="1"/>
  <c r="N2194" i="4" a="1"/>
  <c r="N2194" i="4" s="1"/>
  <c r="N2195" i="4" a="1"/>
  <c r="N2195" i="4" s="1"/>
  <c r="N2196" i="4" a="1"/>
  <c r="N2196" i="4"/>
  <c r="N2197" i="4" a="1"/>
  <c r="N2197" i="4"/>
  <c r="N2198" i="4" a="1"/>
  <c r="N2198" i="4" s="1"/>
  <c r="N2199" i="4" a="1"/>
  <c r="N2199" i="4" s="1"/>
  <c r="N2200" i="4" a="1"/>
  <c r="N2200" i="4" s="1"/>
  <c r="N2201" i="4" a="1"/>
  <c r="N2201" i="4" s="1"/>
  <c r="N2202" i="4" a="1"/>
  <c r="N2202" i="4" s="1"/>
  <c r="N2203" i="4" a="1"/>
  <c r="N2203" i="4" s="1"/>
  <c r="N2204" i="4" a="1"/>
  <c r="N2204" i="4"/>
  <c r="N2205" i="4" a="1"/>
  <c r="N2205" i="4"/>
  <c r="N2206" i="4" a="1"/>
  <c r="N2206" i="4" s="1"/>
  <c r="N2207" i="4" a="1"/>
  <c r="N2207" i="4" s="1"/>
  <c r="N2208" i="4" a="1"/>
  <c r="N2208" i="4" s="1"/>
  <c r="N2209" i="4" a="1"/>
  <c r="N2209" i="4"/>
  <c r="N2210" i="4" a="1"/>
  <c r="N2210" i="4"/>
  <c r="N2211" i="4" a="1"/>
  <c r="N2211" i="4" s="1"/>
  <c r="N2212" i="4" a="1"/>
  <c r="N2212" i="4" s="1"/>
  <c r="N2213" i="4" a="1"/>
  <c r="N2213" i="4" s="1"/>
  <c r="N2214" i="4" a="1"/>
  <c r="N2214" i="4"/>
  <c r="N2215" i="4" a="1"/>
  <c r="N2215" i="4" s="1"/>
  <c r="N2216" i="4" a="1"/>
  <c r="N2216" i="4"/>
  <c r="N2217" i="4" a="1"/>
  <c r="N2217" i="4"/>
  <c r="N2218" i="4" a="1"/>
  <c r="N2218" i="4" s="1"/>
  <c r="N2219" i="4" a="1"/>
  <c r="N2219" i="4" s="1"/>
  <c r="N2220" i="4" a="1"/>
  <c r="N2220" i="4"/>
  <c r="N2221" i="4" a="1"/>
  <c r="N2221" i="4"/>
  <c r="N2222" i="4" a="1"/>
  <c r="N2222" i="4" s="1"/>
  <c r="N2223" i="4" a="1"/>
  <c r="N2223" i="4" s="1"/>
  <c r="N2224" i="4" a="1"/>
  <c r="N2224" i="4" s="1"/>
  <c r="N2225" i="4" a="1"/>
  <c r="N2225" i="4"/>
  <c r="N2226" i="4" a="1"/>
  <c r="N2226" i="4" s="1"/>
  <c r="N2227" i="4" a="1"/>
  <c r="N2227" i="4" s="1"/>
  <c r="N2228" i="4" a="1"/>
  <c r="N2228" i="4" s="1"/>
  <c r="N2229" i="4" a="1"/>
  <c r="N2229" i="4"/>
  <c r="N2230" i="4" a="1"/>
  <c r="N2230" i="4" s="1"/>
  <c r="N2231" i="4" a="1"/>
  <c r="N2231" i="4" s="1"/>
  <c r="N2232" i="4" a="1"/>
  <c r="N2232" i="4" s="1"/>
  <c r="N2233" i="4" a="1"/>
  <c r="N2233" i="4" s="1"/>
  <c r="N2234" i="4" a="1"/>
  <c r="N2234" i="4" s="1"/>
  <c r="N2235" i="4" a="1"/>
  <c r="N2235" i="4" s="1"/>
  <c r="N2236" i="4" a="1"/>
  <c r="N2236" i="4" s="1"/>
  <c r="N2237" i="4" a="1"/>
  <c r="N2237" i="4" s="1"/>
  <c r="N2238" i="4" a="1"/>
  <c r="N2238" i="4" s="1"/>
  <c r="N2239" i="4" a="1"/>
  <c r="N2239" i="4"/>
  <c r="N2240" i="4" a="1"/>
  <c r="N2240" i="4"/>
  <c r="N2241" i="4" a="1"/>
  <c r="N2241" i="4"/>
  <c r="N2242" i="4" a="1"/>
  <c r="N2242" i="4" s="1"/>
  <c r="N2243" i="4" a="1"/>
  <c r="N2243" i="4" s="1"/>
  <c r="N2244" i="4" a="1"/>
  <c r="N2244" i="4" s="1"/>
  <c r="N2245" i="4" a="1"/>
  <c r="N2245" i="4" s="1"/>
  <c r="N2246" i="4" a="1"/>
  <c r="N2246" i="4"/>
  <c r="N2247" i="4" a="1"/>
  <c r="N2247" i="4"/>
  <c r="N2248" i="4" a="1"/>
  <c r="N2248" i="4" s="1"/>
  <c r="N2249" i="4" a="1"/>
  <c r="N2249" i="4" s="1"/>
  <c r="N2250" i="4" a="1"/>
  <c r="N2250" i="4"/>
  <c r="N2251" i="4" a="1"/>
  <c r="N2251" i="4"/>
  <c r="N2252" i="4" a="1"/>
  <c r="N2252" i="4" s="1"/>
  <c r="N2253" i="4" a="1"/>
  <c r="N2253" i="4" s="1"/>
  <c r="N2254" i="4" a="1"/>
  <c r="N2254" i="4" s="1"/>
  <c r="N2255" i="4" a="1"/>
  <c r="N2255" i="4"/>
  <c r="N2256" i="4" a="1"/>
  <c r="N2256" i="4" s="1"/>
  <c r="N2257" i="4" a="1"/>
  <c r="N2257" i="4" s="1"/>
  <c r="N2258" i="4" a="1"/>
  <c r="N2258" i="4"/>
  <c r="N2259" i="4" a="1"/>
  <c r="N2259" i="4" s="1"/>
  <c r="N2260" i="4" a="1"/>
  <c r="N2260" i="4" s="1"/>
  <c r="N2261" i="4" a="1"/>
  <c r="N2261" i="4" s="1"/>
  <c r="N2262" i="4" a="1"/>
  <c r="N2262" i="4" s="1"/>
  <c r="N2263" i="4" a="1"/>
  <c r="N2263" i="4" s="1"/>
  <c r="N2264" i="4" a="1"/>
  <c r="N2264" i="4" s="1"/>
  <c r="N2265" i="4" a="1"/>
  <c r="N2265" i="4"/>
  <c r="N2266" i="4" a="1"/>
  <c r="N2266" i="4"/>
  <c r="N2267" i="4" a="1"/>
  <c r="N2267" i="4"/>
  <c r="N2268" i="4" a="1"/>
  <c r="N2268" i="4"/>
  <c r="N2269" i="4" a="1"/>
  <c r="N2269" i="4" s="1"/>
  <c r="N2270" i="4" a="1"/>
  <c r="N2270" i="4"/>
  <c r="N2271" i="4" a="1"/>
  <c r="N2271" i="4"/>
  <c r="N2272" i="4" a="1"/>
  <c r="N2272" i="4" s="1"/>
  <c r="N2273" i="4" a="1"/>
  <c r="N2273" i="4" s="1"/>
  <c r="N2274" i="4" a="1"/>
  <c r="N2274" i="4" s="1"/>
  <c r="N2275" i="4" a="1"/>
  <c r="N2275" i="4" s="1"/>
  <c r="N2276" i="4" a="1"/>
  <c r="N2276" i="4" s="1"/>
  <c r="N2277" i="4" a="1"/>
  <c r="N2277" i="4" s="1"/>
  <c r="N2278" i="4" a="1"/>
  <c r="N2278" i="4" s="1"/>
  <c r="N2279" i="4" a="1"/>
  <c r="N2279" i="4"/>
  <c r="N2280" i="4" a="1"/>
  <c r="N2280" i="4"/>
  <c r="N2281" i="4" a="1"/>
  <c r="N2281" i="4" s="1"/>
  <c r="N2282" i="4" a="1"/>
  <c r="N2282" i="4" s="1"/>
  <c r="N2283" i="4" a="1"/>
  <c r="N2283" i="4" s="1"/>
  <c r="N2284" i="4" a="1"/>
  <c r="N2284" i="4" s="1"/>
  <c r="N2285" i="4" a="1"/>
  <c r="N2285" i="4" s="1"/>
  <c r="N2286" i="4" a="1"/>
  <c r="N2286" i="4" s="1"/>
  <c r="N2287" i="4" a="1"/>
  <c r="N2287" i="4" s="1"/>
  <c r="N2288" i="4" a="1"/>
  <c r="N2288" i="4"/>
  <c r="N2289" i="4" a="1"/>
  <c r="N2289" i="4" s="1"/>
  <c r="N2290" i="4" a="1"/>
  <c r="N2290" i="4" s="1"/>
  <c r="N2291" i="4" a="1"/>
  <c r="N2291" i="4"/>
  <c r="N2292" i="4" a="1"/>
  <c r="N2292" i="4"/>
  <c r="N2293" i="4" a="1"/>
  <c r="N2293" i="4" s="1"/>
  <c r="N2294" i="4" a="1"/>
  <c r="N2294" i="4" s="1"/>
  <c r="N2295" i="4" a="1"/>
  <c r="N2295" i="4" s="1"/>
  <c r="N2296" i="4" a="1"/>
  <c r="N2296" i="4"/>
  <c r="N2297" i="4" a="1"/>
  <c r="N2297" i="4"/>
  <c r="N2298" i="4" a="1"/>
  <c r="N2298" i="4" s="1"/>
  <c r="N2299" i="4" a="1"/>
  <c r="N2299" i="4" s="1"/>
  <c r="N2300" i="4" a="1"/>
  <c r="N2300" i="4" s="1"/>
  <c r="N2301" i="4" a="1"/>
  <c r="N2301" i="4" s="1"/>
  <c r="N2302" i="4" a="1"/>
  <c r="N2302" i="4" s="1"/>
  <c r="N2303" i="4" a="1"/>
  <c r="N2303" i="4" s="1"/>
  <c r="N2304" i="4" a="1"/>
  <c r="N2304" i="4"/>
  <c r="N2305" i="4" a="1"/>
  <c r="N2305" i="4" s="1"/>
  <c r="N2306" i="4" a="1"/>
  <c r="N2306" i="4" s="1"/>
  <c r="N2307" i="4" a="1"/>
  <c r="N2307" i="4" s="1"/>
  <c r="N2308" i="4" a="1"/>
  <c r="N2308" i="4" s="1"/>
  <c r="N2309" i="4" a="1"/>
  <c r="N2309" i="4" s="1"/>
  <c r="N2310" i="4" a="1"/>
  <c r="N2310" i="4" s="1"/>
  <c r="N2311" i="4" a="1"/>
  <c r="N2311" i="4" s="1"/>
  <c r="N2312" i="4" a="1"/>
  <c r="N2312" i="4" s="1"/>
  <c r="N2313" i="4" a="1"/>
  <c r="N2313" i="4"/>
  <c r="N2314" i="4" a="1"/>
  <c r="N2314" i="4"/>
  <c r="N2315" i="4" a="1"/>
  <c r="N2315" i="4" s="1"/>
  <c r="N2316" i="4" a="1"/>
  <c r="N2316" i="4" s="1"/>
  <c r="N2317" i="4" a="1"/>
  <c r="N2317" i="4" s="1"/>
  <c r="N2318" i="4" a="1"/>
  <c r="N2318" i="4" s="1"/>
  <c r="N2319" i="4" a="1"/>
  <c r="N2319" i="4" s="1"/>
  <c r="N2320" i="4" a="1"/>
  <c r="N2320" i="4" s="1"/>
  <c r="N2321" i="4" a="1"/>
  <c r="N2321" i="4" s="1"/>
  <c r="N2322" i="4" a="1"/>
  <c r="N2322" i="4"/>
  <c r="N2323" i="4" a="1"/>
  <c r="N2323" i="4" s="1"/>
  <c r="N2324" i="4" a="1"/>
  <c r="N2324" i="4"/>
  <c r="N2325" i="4" a="1"/>
  <c r="N2325" i="4"/>
  <c r="N2326" i="4" a="1"/>
  <c r="N2326" i="4"/>
  <c r="N2327" i="4" a="1"/>
  <c r="N2327" i="4"/>
  <c r="N2328" i="4" a="1"/>
  <c r="N2328" i="4" s="1"/>
  <c r="N2329" i="4" a="1"/>
  <c r="N2329" i="4" s="1"/>
  <c r="N2330" i="4" a="1"/>
  <c r="N2330" i="4"/>
  <c r="N2331" i="4" a="1"/>
  <c r="N2331" i="4" s="1"/>
  <c r="N2332" i="4" a="1"/>
  <c r="N2332" i="4" s="1"/>
  <c r="N2333" i="4" a="1"/>
  <c r="N2333" i="4" s="1"/>
  <c r="N2334" i="4" a="1"/>
  <c r="N2334" i="4" s="1"/>
  <c r="N2335" i="4" a="1"/>
  <c r="N2335" i="4" s="1"/>
  <c r="N2336" i="4" a="1"/>
  <c r="N2336" i="4" s="1"/>
  <c r="N2337" i="4" a="1"/>
  <c r="N2337" i="4"/>
  <c r="N2338" i="4" a="1"/>
  <c r="N2338" i="4" s="1"/>
  <c r="N2339" i="4" a="1"/>
  <c r="N2339" i="4"/>
  <c r="N2340" i="4" a="1"/>
  <c r="N2340" i="4"/>
  <c r="N2341" i="4" a="1"/>
  <c r="N2341" i="4" s="1"/>
  <c r="N2342" i="4" a="1"/>
  <c r="N2342" i="4" s="1"/>
  <c r="N2343" i="4" a="1"/>
  <c r="N2343" i="4" s="1"/>
  <c r="N2344" i="4" a="1"/>
  <c r="N2344" i="4" s="1"/>
  <c r="N2345" i="4" a="1"/>
  <c r="N2345" i="4" s="1"/>
  <c r="N2346" i="4" a="1"/>
  <c r="N2346" i="4" s="1"/>
  <c r="N2347" i="4" a="1"/>
  <c r="N2347" i="4" s="1"/>
  <c r="N2348" i="4" a="1"/>
  <c r="N2348" i="4" s="1"/>
  <c r="N2349" i="4" a="1"/>
  <c r="N2349" i="4" s="1"/>
  <c r="N2350" i="4" a="1"/>
  <c r="N2350" i="4" s="1"/>
  <c r="N2351" i="4" a="1"/>
  <c r="N2351" i="4" s="1"/>
  <c r="N2352" i="4" a="1"/>
  <c r="N2352" i="4" s="1"/>
  <c r="N2353" i="4" a="1"/>
  <c r="N2353" i="4" s="1"/>
  <c r="N2354" i="4" a="1"/>
  <c r="N2354" i="4" s="1"/>
  <c r="N2355" i="4" a="1"/>
  <c r="N2355" i="4"/>
  <c r="N2356" i="4" a="1"/>
  <c r="N2356" i="4"/>
  <c r="N2357" i="4" a="1"/>
  <c r="N2357" i="4" s="1"/>
  <c r="N2358" i="4" a="1"/>
  <c r="N2358" i="4" s="1"/>
  <c r="N2359" i="4" a="1"/>
  <c r="N2359" i="4" s="1"/>
  <c r="N2360" i="4" a="1"/>
  <c r="N2360" i="4"/>
  <c r="N2361" i="4" a="1"/>
  <c r="N2361" i="4" s="1"/>
  <c r="N2362" i="4" a="1"/>
  <c r="N2362" i="4" s="1"/>
  <c r="N2363" i="4" a="1"/>
  <c r="N2363" i="4" s="1"/>
  <c r="N2364" i="4" a="1"/>
  <c r="N2364" i="4"/>
  <c r="N2365" i="4" a="1"/>
  <c r="N2365" i="4" s="1"/>
  <c r="N2366" i="4" a="1"/>
  <c r="N2366" i="4" s="1"/>
  <c r="N2367" i="4" a="1"/>
  <c r="N2367" i="4" s="1"/>
  <c r="N2368" i="4" a="1"/>
  <c r="N2368" i="4" s="1"/>
  <c r="N2369" i="4" a="1"/>
  <c r="N2369" i="4" s="1"/>
  <c r="N2370" i="4" a="1"/>
  <c r="N2370" i="4" s="1"/>
  <c r="N2371" i="4" a="1"/>
  <c r="N2371" i="4" s="1"/>
  <c r="N2372" i="4" a="1"/>
  <c r="N2372" i="4"/>
  <c r="N2373" i="4" a="1"/>
  <c r="N2373" i="4" s="1"/>
  <c r="N2374" i="4" a="1"/>
  <c r="N2374" i="4" s="1"/>
  <c r="N2375" i="4" a="1"/>
  <c r="N2375" i="4" s="1"/>
  <c r="N2376" i="4" a="1"/>
  <c r="N2376" i="4" s="1"/>
  <c r="N2377" i="4" a="1"/>
  <c r="N2377" i="4" s="1"/>
  <c r="N2378" i="4" a="1"/>
  <c r="N2378" i="4" s="1"/>
  <c r="N2379" i="4" a="1"/>
  <c r="N2379" i="4" s="1"/>
  <c r="N2380" i="4" a="1"/>
  <c r="N2380" i="4" s="1"/>
  <c r="N2381" i="4" a="1"/>
  <c r="N2381" i="4"/>
  <c r="N2382" i="4" a="1"/>
  <c r="N2382" i="4" s="1"/>
  <c r="N2383" i="4" a="1"/>
  <c r="N2383" i="4" s="1"/>
  <c r="N2384" i="4" a="1"/>
  <c r="N2384" i="4"/>
  <c r="N2385" i="4" a="1"/>
  <c r="N2385" i="4"/>
  <c r="N2386" i="4" a="1"/>
  <c r="N2386" i="4"/>
  <c r="N2387" i="4" a="1"/>
  <c r="N2387" i="4" s="1"/>
  <c r="N2388" i="4" a="1"/>
  <c r="N2388" i="4" s="1"/>
  <c r="N2389" i="4" a="1"/>
  <c r="N2389" i="4" s="1"/>
  <c r="N2390" i="4" a="1"/>
  <c r="N2390" i="4" s="1"/>
  <c r="N2391" i="4" a="1"/>
  <c r="N2391" i="4" s="1"/>
  <c r="N2392" i="4" a="1"/>
  <c r="N2392" i="4" s="1"/>
  <c r="N2393" i="4" a="1"/>
  <c r="N2393" i="4" s="1"/>
  <c r="N2394" i="4" a="1"/>
  <c r="N2394" i="4" s="1"/>
  <c r="N2395" i="4" a="1"/>
  <c r="N2395" i="4" s="1"/>
  <c r="N2396" i="4" a="1"/>
  <c r="N2396" i="4"/>
  <c r="N2397" i="4" a="1"/>
  <c r="N2397" i="4" s="1"/>
  <c r="N2398" i="4" a="1"/>
  <c r="N2398" i="4"/>
  <c r="N2399" i="4" a="1"/>
  <c r="N2399" i="4"/>
  <c r="N2400" i="4" a="1"/>
  <c r="N2400" i="4" s="1"/>
  <c r="N2401" i="4" a="1"/>
  <c r="N2401" i="4" s="1"/>
  <c r="N2402" i="4" a="1"/>
  <c r="N2402" i="4"/>
  <c r="N2403" i="4" a="1"/>
  <c r="N2403" i="4" s="1"/>
  <c r="N2404" i="4" a="1"/>
  <c r="N2404" i="4" s="1"/>
  <c r="N2405" i="4" a="1"/>
  <c r="N2405" i="4" s="1"/>
  <c r="N2406" i="4" a="1"/>
  <c r="N2406" i="4" s="1"/>
  <c r="N2407" i="4" a="1"/>
  <c r="N2407" i="4" s="1"/>
  <c r="N2408" i="4" a="1"/>
  <c r="N2408" i="4" s="1"/>
  <c r="N2409" i="4" a="1"/>
  <c r="N2409" i="4"/>
  <c r="N2410" i="4" a="1"/>
  <c r="N2410" i="4"/>
  <c r="N2411" i="4" a="1"/>
  <c r="N2411" i="4"/>
  <c r="N2412" i="4" a="1"/>
  <c r="N2412" i="4"/>
  <c r="N2413" i="4" a="1"/>
  <c r="N2413" i="4" s="1"/>
  <c r="N2414" i="4" a="1"/>
  <c r="N2414" i="4"/>
  <c r="N2415" i="4" a="1"/>
  <c r="N2415" i="4" s="1"/>
  <c r="N2416" i="4" a="1"/>
  <c r="N2416" i="4" s="1"/>
  <c r="N2417" i="4" a="1"/>
  <c r="N2417" i="4" s="1"/>
  <c r="N2418" i="4" a="1"/>
  <c r="N2418" i="4" s="1"/>
  <c r="N2419" i="4" a="1"/>
  <c r="N2419" i="4" s="1"/>
  <c r="N2420" i="4" a="1"/>
  <c r="N2420" i="4" s="1"/>
  <c r="N2421" i="4" a="1"/>
  <c r="N2421" i="4" s="1"/>
  <c r="N2422" i="4" a="1"/>
  <c r="N2422" i="4" s="1"/>
  <c r="N2423" i="4" a="1"/>
  <c r="N2423" i="4"/>
  <c r="N2424" i="4" a="1"/>
  <c r="N2424" i="4" s="1"/>
  <c r="N2425" i="4" a="1"/>
  <c r="N2425" i="4" s="1"/>
  <c r="N2426" i="4" a="1"/>
  <c r="N2426" i="4" s="1"/>
  <c r="N2427" i="4" a="1"/>
  <c r="N2427" i="4" s="1"/>
  <c r="N2428" i="4" a="1"/>
  <c r="N2428" i="4" s="1"/>
  <c r="N2429" i="4" a="1"/>
  <c r="N2429" i="4" s="1"/>
  <c r="N2430" i="4" a="1"/>
  <c r="N2430" i="4" s="1"/>
  <c r="N2431" i="4" a="1"/>
  <c r="N2431" i="4" s="1"/>
  <c r="N2432" i="4" a="1"/>
  <c r="N2432" i="4"/>
  <c r="N2433" i="4" a="1"/>
  <c r="N2433" i="4" s="1"/>
  <c r="N2434" i="4" a="1"/>
  <c r="N2434" i="4" s="1"/>
  <c r="N2435" i="4" a="1"/>
  <c r="N2435" i="4"/>
  <c r="N2436" i="4" a="1"/>
  <c r="N2436" i="4"/>
  <c r="N2437" i="4" a="1"/>
  <c r="N2437" i="4" s="1"/>
  <c r="N2438" i="4" a="1"/>
  <c r="N2438" i="4" s="1"/>
  <c r="N2439" i="4" a="1"/>
  <c r="N2439" i="4" s="1"/>
  <c r="N2440" i="4" a="1"/>
  <c r="N2440" i="4"/>
  <c r="N2441" i="4" a="1"/>
  <c r="N2441" i="4" s="1"/>
  <c r="N2442" i="4" a="1"/>
  <c r="N2442" i="4" s="1"/>
  <c r="N2443" i="4" a="1"/>
  <c r="N2443" i="4" s="1"/>
  <c r="N2444" i="4" a="1"/>
  <c r="N2444" i="4" s="1"/>
  <c r="N2445" i="4" a="1"/>
  <c r="N2445" i="4" s="1"/>
  <c r="N2446" i="4" a="1"/>
  <c r="N2446" i="4" s="1"/>
  <c r="N2447" i="4" a="1"/>
  <c r="N2447" i="4" s="1"/>
  <c r="N2448" i="4" a="1"/>
  <c r="N2448" i="4"/>
  <c r="N2449" i="4" a="1"/>
  <c r="N2449" i="4" s="1"/>
  <c r="N2450" i="4" a="1"/>
  <c r="N2450" i="4" s="1"/>
  <c r="N2451" i="4" a="1"/>
  <c r="N2451" i="4" s="1"/>
  <c r="N2452" i="4" a="1"/>
  <c r="N2452" i="4" s="1"/>
  <c r="N2453" i="4" a="1"/>
  <c r="N2453" i="4" s="1"/>
  <c r="N2454" i="4" a="1"/>
  <c r="N2454" i="4" s="1"/>
  <c r="N2455" i="4" a="1"/>
  <c r="N2455" i="4" s="1"/>
  <c r="N2456" i="4" a="1"/>
  <c r="N2456" i="4" s="1"/>
  <c r="N2457" i="4" a="1"/>
  <c r="N2457" i="4"/>
  <c r="N2458" i="4" a="1"/>
  <c r="N2458" i="4"/>
  <c r="N2459" i="4" a="1"/>
  <c r="N2459" i="4" s="1"/>
  <c r="N2460" i="4" a="1"/>
  <c r="N2460" i="4" s="1"/>
  <c r="N2461" i="4" a="1"/>
  <c r="N2461" i="4" s="1"/>
  <c r="N2462" i="4" a="1"/>
  <c r="N2462" i="4" s="1"/>
  <c r="N2463" i="4" a="1"/>
  <c r="N2463" i="4" s="1"/>
  <c r="N2464" i="4" a="1"/>
  <c r="N2464" i="4" s="1"/>
  <c r="N2465" i="4" a="1"/>
  <c r="N2465" i="4" s="1"/>
  <c r="N2466" i="4" a="1"/>
  <c r="N2466" i="4"/>
  <c r="N2467" i="4" a="1"/>
  <c r="N2467" i="4" s="1"/>
  <c r="N2468" i="4" a="1"/>
  <c r="N2468" i="4"/>
  <c r="N2469" i="4" a="1"/>
  <c r="N2469" i="4"/>
  <c r="N2470" i="4" a="1"/>
  <c r="N2470" i="4"/>
  <c r="N2471" i="4" a="1"/>
  <c r="N2471" i="4"/>
  <c r="N2472" i="4" a="1"/>
  <c r="N2472" i="4" s="1"/>
  <c r="N2473" i="4" a="1"/>
  <c r="N2473" i="4" s="1"/>
  <c r="N2474" i="4" a="1"/>
  <c r="N2474" i="4"/>
  <c r="N2475" i="4" a="1"/>
  <c r="N2475" i="4" s="1"/>
  <c r="N2476" i="4" a="1"/>
  <c r="N2476" i="4" s="1"/>
  <c r="N2477" i="4" a="1"/>
  <c r="N2477" i="4" s="1"/>
  <c r="N2478" i="4" a="1"/>
  <c r="N2478" i="4" s="1"/>
  <c r="N2479" i="4" a="1"/>
  <c r="N2479" i="4" s="1"/>
  <c r="N2480" i="4" a="1"/>
  <c r="N2480" i="4" s="1"/>
  <c r="N2481" i="4" a="1"/>
  <c r="N2481" i="4"/>
  <c r="N2482" i="4" a="1"/>
  <c r="N2482" i="4" s="1"/>
  <c r="N2483" i="4" a="1"/>
  <c r="N2483" i="4"/>
  <c r="N2484" i="4" a="1"/>
  <c r="N2484" i="4"/>
  <c r="N2485" i="4" a="1"/>
  <c r="N2485" i="4" s="1"/>
  <c r="N2486" i="4" a="1"/>
  <c r="N2486" i="4" s="1"/>
  <c r="N2487" i="4" a="1"/>
  <c r="N2487" i="4" s="1"/>
  <c r="N2488" i="4" a="1"/>
  <c r="N2488" i="4" s="1"/>
  <c r="N2489" i="4" a="1"/>
  <c r="N2489" i="4" s="1"/>
  <c r="N2490" i="4" a="1"/>
  <c r="N2490" i="4" s="1"/>
  <c r="N2491" i="4" a="1"/>
  <c r="N2491" i="4" s="1"/>
  <c r="O2" i="4" a="1"/>
  <c r="O2" i="4" s="1"/>
  <c r="O3" i="4" a="1"/>
  <c r="O3" i="4" s="1"/>
  <c r="O4" i="4" a="1"/>
  <c r="O4" i="4" s="1"/>
  <c r="O5" i="4" a="1"/>
  <c r="O5" i="4" s="1"/>
  <c r="O6" i="4" a="1"/>
  <c r="O6" i="4" s="1"/>
  <c r="O7" i="4" a="1"/>
  <c r="O7" i="4" s="1"/>
  <c r="O8" i="4" a="1"/>
  <c r="O8" i="4" s="1"/>
  <c r="O9" i="4" a="1"/>
  <c r="O9" i="4"/>
  <c r="O10" i="4" a="1"/>
  <c r="O10" i="4" s="1"/>
  <c r="O11" i="4" a="1"/>
  <c r="O11" i="4" s="1"/>
  <c r="O12" i="4" a="1"/>
  <c r="O12" i="4" s="1"/>
  <c r="O13" i="4" a="1"/>
  <c r="O13" i="4" s="1"/>
  <c r="O14" i="4" a="1"/>
  <c r="O14" i="4"/>
  <c r="O15" i="4" a="1"/>
  <c r="O15" i="4" s="1"/>
  <c r="O16" i="4" a="1"/>
  <c r="O16" i="4" s="1"/>
  <c r="O17" i="4" a="1"/>
  <c r="O17" i="4" s="1"/>
  <c r="O18" i="4" a="1"/>
  <c r="O18" i="4"/>
  <c r="O19" i="4" a="1"/>
  <c r="O19" i="4" s="1"/>
  <c r="O20" i="4" a="1"/>
  <c r="O20" i="4"/>
  <c r="O21" i="4" a="1"/>
  <c r="O21" i="4" s="1"/>
  <c r="O22" i="4" a="1"/>
  <c r="O22" i="4" s="1"/>
  <c r="O23" i="4" a="1"/>
  <c r="O23" i="4"/>
  <c r="O24" i="4" a="1"/>
  <c r="O24" i="4" s="1"/>
  <c r="O25" i="4" a="1"/>
  <c r="O25" i="4" s="1"/>
  <c r="O26" i="4" a="1"/>
  <c r="O26" i="4" s="1"/>
  <c r="O27" i="4" a="1"/>
  <c r="O27" i="4"/>
  <c r="O28" i="4" a="1"/>
  <c r="O28" i="4" s="1"/>
  <c r="O29" i="4" a="1"/>
  <c r="O29" i="4" s="1"/>
  <c r="O30" i="4" a="1"/>
  <c r="O30" i="4"/>
  <c r="O31" i="4" a="1"/>
  <c r="O31" i="4" s="1"/>
  <c r="O32" i="4" a="1"/>
  <c r="O32" i="4" s="1"/>
  <c r="O33" i="4" a="1"/>
  <c r="O33" i="4" s="1"/>
  <c r="O34" i="4" a="1"/>
  <c r="O34" i="4" s="1"/>
  <c r="O35" i="4" a="1"/>
  <c r="O35" i="4" s="1"/>
  <c r="O36" i="4" a="1"/>
  <c r="O36" i="4" s="1"/>
  <c r="O37" i="4" a="1"/>
  <c r="O37" i="4" s="1"/>
  <c r="O38" i="4" a="1"/>
  <c r="O38" i="4"/>
  <c r="O39" i="4" a="1"/>
  <c r="O39" i="4"/>
  <c r="O40" i="4" a="1"/>
  <c r="O40" i="4"/>
  <c r="O41" i="4" a="1"/>
  <c r="O41" i="4" s="1"/>
  <c r="O42" i="4" a="1"/>
  <c r="O42" i="4" s="1"/>
  <c r="O43" i="4" a="1"/>
  <c r="O43" i="4" s="1"/>
  <c r="O44" i="4" a="1"/>
  <c r="O44" i="4" s="1"/>
  <c r="O45" i="4" a="1"/>
  <c r="O45" i="4" s="1"/>
  <c r="O46" i="4" a="1"/>
  <c r="O46" i="4"/>
  <c r="O47" i="4" a="1"/>
  <c r="O47" i="4" s="1"/>
  <c r="O48" i="4" a="1"/>
  <c r="O48" i="4" s="1"/>
  <c r="O49" i="4" a="1"/>
  <c r="O49" i="4" s="1"/>
  <c r="O50" i="4" a="1"/>
  <c r="O50" i="4"/>
  <c r="O51" i="4" a="1"/>
  <c r="O51" i="4" s="1"/>
  <c r="O52" i="4" a="1"/>
  <c r="O52" i="4"/>
  <c r="O53" i="4" a="1"/>
  <c r="O53" i="4" s="1"/>
  <c r="O54" i="4" a="1"/>
  <c r="O54" i="4" s="1"/>
  <c r="O55" i="4" a="1"/>
  <c r="O55" i="4" s="1"/>
  <c r="O56" i="4" a="1"/>
  <c r="O56" i="4" s="1"/>
  <c r="O57" i="4" a="1"/>
  <c r="O57" i="4" s="1"/>
  <c r="O58" i="4" a="1"/>
  <c r="O58" i="4" s="1"/>
  <c r="O59" i="4" a="1"/>
  <c r="O59" i="4" s="1"/>
  <c r="O60" i="4" a="1"/>
  <c r="O60" i="4" s="1"/>
  <c r="O61" i="4" a="1"/>
  <c r="O61" i="4" s="1"/>
  <c r="O62" i="4" a="1"/>
  <c r="O62" i="4" s="1"/>
  <c r="O63" i="4" a="1"/>
  <c r="O63" i="4" s="1"/>
  <c r="O64" i="4" a="1"/>
  <c r="O64" i="4"/>
  <c r="O65" i="4" a="1"/>
  <c r="O65" i="4"/>
  <c r="O66" i="4" a="1"/>
  <c r="O66" i="4" s="1"/>
  <c r="O67" i="4" a="1"/>
  <c r="O67" i="4" s="1"/>
  <c r="O68" i="4" a="1"/>
  <c r="O68" i="4" s="1"/>
  <c r="O69" i="4" a="1"/>
  <c r="O69" i="4"/>
  <c r="O70" i="4" a="1"/>
  <c r="O70" i="4" s="1"/>
  <c r="O71" i="4" a="1"/>
  <c r="O71" i="4" s="1"/>
  <c r="O72" i="4" a="1"/>
  <c r="O72" i="4" s="1"/>
  <c r="O73" i="4" a="1"/>
  <c r="O73" i="4" s="1"/>
  <c r="O74" i="4" a="1"/>
  <c r="O74" i="4" s="1"/>
  <c r="O75" i="4" a="1"/>
  <c r="O75" i="4" s="1"/>
  <c r="O76" i="4" a="1"/>
  <c r="O76" i="4" s="1"/>
  <c r="O77" i="4" a="1"/>
  <c r="O77" i="4" s="1"/>
  <c r="O78" i="4" a="1"/>
  <c r="O78" i="4"/>
  <c r="O79" i="4" a="1"/>
  <c r="O79" i="4" s="1"/>
  <c r="O80" i="4" a="1"/>
  <c r="O80" i="4" s="1"/>
  <c r="O81" i="4" a="1"/>
  <c r="O81" i="4" s="1"/>
  <c r="O82" i="4" a="1"/>
  <c r="O82" i="4" s="1"/>
  <c r="O83" i="4" a="1"/>
  <c r="O83" i="4" s="1"/>
  <c r="O84" i="4" a="1"/>
  <c r="O84" i="4" s="1"/>
  <c r="O85" i="4" a="1"/>
  <c r="O85" i="4" s="1"/>
  <c r="O86" i="4" a="1"/>
  <c r="O86" i="4" s="1"/>
  <c r="O87" i="4" a="1"/>
  <c r="O87" i="4"/>
  <c r="O88" i="4" a="1"/>
  <c r="O88" i="4" s="1"/>
  <c r="O89" i="4" a="1"/>
  <c r="O89" i="4" s="1"/>
  <c r="O90" i="4" a="1"/>
  <c r="O90" i="4" s="1"/>
  <c r="O91" i="4" a="1"/>
  <c r="O91" i="4" s="1"/>
  <c r="O92" i="4" a="1"/>
  <c r="O92" i="4" s="1"/>
  <c r="O93" i="4" a="1"/>
  <c r="O93" i="4" s="1"/>
  <c r="O94" i="4" a="1"/>
  <c r="O94" i="4" s="1"/>
  <c r="O95" i="4" a="1"/>
  <c r="O95" i="4" s="1"/>
  <c r="O96" i="4" a="1"/>
  <c r="O96" i="4" s="1"/>
  <c r="O97" i="4" a="1"/>
  <c r="O97" i="4" s="1"/>
  <c r="O98" i="4" a="1"/>
  <c r="O98" i="4" s="1"/>
  <c r="O99" i="4" a="1"/>
  <c r="O99" i="4" s="1"/>
  <c r="O100" i="4" a="1"/>
  <c r="O100" i="4" s="1"/>
  <c r="O101" i="4" a="1"/>
  <c r="O101" i="4" s="1"/>
  <c r="O102" i="4" a="1"/>
  <c r="O102" i="4"/>
  <c r="O103" i="4" a="1"/>
  <c r="O103" i="4" s="1"/>
  <c r="O104" i="4" a="1"/>
  <c r="O104" i="4" s="1"/>
  <c r="O105" i="4" a="1"/>
  <c r="O105" i="4" s="1"/>
  <c r="O106" i="4" a="1"/>
  <c r="O106" i="4" s="1"/>
  <c r="O107" i="4" a="1"/>
  <c r="O107" i="4" s="1"/>
  <c r="O108" i="4" a="1"/>
  <c r="O108" i="4" s="1"/>
  <c r="O109" i="4" a="1"/>
  <c r="O109" i="4" s="1"/>
  <c r="O110" i="4" a="1"/>
  <c r="O110" i="4"/>
  <c r="O111" i="4" a="1"/>
  <c r="O111" i="4"/>
  <c r="O112" i="4" a="1"/>
  <c r="O112" i="4" s="1"/>
  <c r="O113" i="4" a="1"/>
  <c r="O113" i="4" s="1"/>
  <c r="O114" i="4" a="1"/>
  <c r="O114" i="4"/>
  <c r="O115" i="4" a="1"/>
  <c r="O115" i="4" s="1"/>
  <c r="O116" i="4" a="1"/>
  <c r="O116" i="4" s="1"/>
  <c r="O117" i="4" a="1"/>
  <c r="O117" i="4" s="1"/>
  <c r="O118" i="4" a="1"/>
  <c r="O118" i="4" s="1"/>
  <c r="O119" i="4" a="1"/>
  <c r="O119" i="4" s="1"/>
  <c r="O120" i="4" a="1"/>
  <c r="O120" i="4" s="1"/>
  <c r="O121" i="4" a="1"/>
  <c r="O121" i="4" s="1"/>
  <c r="O122" i="4" a="1"/>
  <c r="O122" i="4" s="1"/>
  <c r="O123" i="4" a="1"/>
  <c r="O123" i="4"/>
  <c r="O124" i="4" a="1"/>
  <c r="O124" i="4" s="1"/>
  <c r="O125" i="4" a="1"/>
  <c r="O125" i="4" s="1"/>
  <c r="O126" i="4" a="1"/>
  <c r="O126" i="4" s="1"/>
  <c r="O127" i="4" a="1"/>
  <c r="O127" i="4" s="1"/>
  <c r="O128" i="4" a="1"/>
  <c r="O128" i="4" s="1"/>
  <c r="O129" i="4" a="1"/>
  <c r="O129" i="4" s="1"/>
  <c r="O130" i="4" a="1"/>
  <c r="O130" i="4" s="1"/>
  <c r="O131" i="4" a="1"/>
  <c r="O131" i="4" s="1"/>
  <c r="O132" i="4" a="1"/>
  <c r="O132" i="4" s="1"/>
  <c r="O133" i="4" a="1"/>
  <c r="O133" i="4" s="1"/>
  <c r="O134" i="4" a="1"/>
  <c r="O134" i="4" s="1"/>
  <c r="O135" i="4" a="1"/>
  <c r="O135" i="4" s="1"/>
  <c r="O136" i="4" a="1"/>
  <c r="O136" i="4" s="1"/>
  <c r="O137" i="4" a="1"/>
  <c r="O137" i="4" s="1"/>
  <c r="O138" i="4" a="1"/>
  <c r="O138" i="4" s="1"/>
  <c r="O139" i="4" a="1"/>
  <c r="O139" i="4" s="1"/>
  <c r="O140" i="4" a="1"/>
  <c r="O140" i="4"/>
  <c r="O141" i="4" a="1"/>
  <c r="O141" i="4" s="1"/>
  <c r="O142" i="4" a="1"/>
  <c r="O142" i="4" s="1"/>
  <c r="O143" i="4" a="1"/>
  <c r="O143" i="4" s="1"/>
  <c r="O144" i="4" a="1"/>
  <c r="O144" i="4" s="1"/>
  <c r="O145" i="4" a="1"/>
  <c r="O145" i="4" s="1"/>
  <c r="O146" i="4" a="1"/>
  <c r="O146" i="4" s="1"/>
  <c r="O147" i="4" a="1"/>
  <c r="O147" i="4"/>
  <c r="O148" i="4" a="1"/>
  <c r="O148" i="4" s="1"/>
  <c r="O149" i="4" a="1"/>
  <c r="O149" i="4"/>
  <c r="O150" i="4" a="1"/>
  <c r="O150" i="4" s="1"/>
  <c r="O151" i="4" a="1"/>
  <c r="O151" i="4" s="1"/>
  <c r="O152" i="4" a="1"/>
  <c r="O152" i="4" s="1"/>
  <c r="O153" i="4" a="1"/>
  <c r="O153" i="4" s="1"/>
  <c r="O154" i="4" a="1"/>
  <c r="O154" i="4"/>
  <c r="O155" i="4" a="1"/>
  <c r="O155" i="4" s="1"/>
  <c r="O156" i="4" a="1"/>
  <c r="O156" i="4" s="1"/>
  <c r="O157" i="4" a="1"/>
  <c r="O157" i="4" s="1"/>
  <c r="O158" i="4" a="1"/>
  <c r="O158" i="4"/>
  <c r="O159" i="4" a="1"/>
  <c r="O159" i="4" s="1"/>
  <c r="O160" i="4" a="1"/>
  <c r="O160" i="4" s="1"/>
  <c r="O161" i="4" a="1"/>
  <c r="O161" i="4"/>
  <c r="O162" i="4" a="1"/>
  <c r="O162" i="4"/>
  <c r="O163" i="4" a="1"/>
  <c r="O163" i="4" s="1"/>
  <c r="O164" i="4" a="1"/>
  <c r="O164" i="4" s="1"/>
  <c r="O165" i="4" a="1"/>
  <c r="O165" i="4" s="1"/>
  <c r="O166" i="4" a="1"/>
  <c r="O166" i="4"/>
  <c r="O167" i="4" a="1"/>
  <c r="O167" i="4" s="1"/>
  <c r="O168" i="4" a="1"/>
  <c r="O168" i="4" s="1"/>
  <c r="O169" i="4" a="1"/>
  <c r="O169" i="4" s="1"/>
  <c r="O170" i="4" a="1"/>
  <c r="O170" i="4"/>
  <c r="O171" i="4" a="1"/>
  <c r="O171" i="4" s="1"/>
  <c r="O172" i="4" a="1"/>
  <c r="O172" i="4" s="1"/>
  <c r="O173" i="4" a="1"/>
  <c r="O173" i="4" s="1"/>
  <c r="O174" i="4" a="1"/>
  <c r="O174" i="4" s="1"/>
  <c r="O175" i="4" a="1"/>
  <c r="O175" i="4" s="1"/>
  <c r="O176" i="4" a="1"/>
  <c r="O176" i="4" s="1"/>
  <c r="O177" i="4" a="1"/>
  <c r="O177" i="4" s="1"/>
  <c r="O178" i="4" a="1"/>
  <c r="O178" i="4" s="1"/>
  <c r="O179" i="4" a="1"/>
  <c r="O179" i="4" s="1"/>
  <c r="O180" i="4" a="1"/>
  <c r="O180" i="4" s="1"/>
  <c r="O181" i="4" a="1"/>
  <c r="O181" i="4" s="1"/>
  <c r="O182" i="4" a="1"/>
  <c r="O182" i="4" s="1"/>
  <c r="O183" i="4" a="1"/>
  <c r="O183" i="4" s="1"/>
  <c r="O184" i="4" a="1"/>
  <c r="O184" i="4" s="1"/>
  <c r="O185" i="4" a="1"/>
  <c r="O185" i="4" s="1"/>
  <c r="O186" i="4" a="1"/>
  <c r="O186" i="4" s="1"/>
  <c r="O187" i="4" a="1"/>
  <c r="O187" i="4" s="1"/>
  <c r="O188" i="4" a="1"/>
  <c r="O188" i="4" s="1"/>
  <c r="O189" i="4" a="1"/>
  <c r="O189" i="4" s="1"/>
  <c r="O190" i="4" a="1"/>
  <c r="O190" i="4" s="1"/>
  <c r="O191" i="4" a="1"/>
  <c r="O191" i="4" s="1"/>
  <c r="O192" i="4" a="1"/>
  <c r="O192" i="4" s="1"/>
  <c r="O193" i="4" a="1"/>
  <c r="O193" i="4" s="1"/>
  <c r="O194" i="4" a="1"/>
  <c r="O194" i="4" s="1"/>
  <c r="O195" i="4" a="1"/>
  <c r="O195" i="4" s="1"/>
  <c r="O196" i="4" a="1"/>
  <c r="O196" i="4" s="1"/>
  <c r="O197" i="4" a="1"/>
  <c r="O197" i="4" s="1"/>
  <c r="O198" i="4" a="1"/>
  <c r="O198" i="4" s="1"/>
  <c r="O199" i="4" a="1"/>
  <c r="O199" i="4" s="1"/>
  <c r="O200" i="4" a="1"/>
  <c r="O200" i="4" s="1"/>
  <c r="O201" i="4" a="1"/>
  <c r="O201" i="4" s="1"/>
  <c r="O202" i="4" a="1"/>
  <c r="O202" i="4" s="1"/>
  <c r="O203" i="4" a="1"/>
  <c r="O203" i="4" s="1"/>
  <c r="O204" i="4" a="1"/>
  <c r="O204" i="4" s="1"/>
  <c r="O205" i="4" a="1"/>
  <c r="O205" i="4" s="1"/>
  <c r="O206" i="4" a="1"/>
  <c r="O206" i="4" s="1"/>
  <c r="O207" i="4" a="1"/>
  <c r="O207" i="4" s="1"/>
  <c r="O208" i="4" a="1"/>
  <c r="O208" i="4" s="1"/>
  <c r="O209" i="4" a="1"/>
  <c r="O209" i="4"/>
  <c r="O210" i="4" a="1"/>
  <c r="O210" i="4" s="1"/>
  <c r="O211" i="4" a="1"/>
  <c r="O211" i="4" s="1"/>
  <c r="O212" i="4" a="1"/>
  <c r="O212" i="4" s="1"/>
  <c r="O213" i="4" a="1"/>
  <c r="O213" i="4" s="1"/>
  <c r="O214" i="4" a="1"/>
  <c r="O214" i="4" s="1"/>
  <c r="O215" i="4" a="1"/>
  <c r="O215" i="4" s="1"/>
  <c r="O216" i="4" a="1"/>
  <c r="O216" i="4" s="1"/>
  <c r="O217" i="4" a="1"/>
  <c r="O217" i="4" s="1"/>
  <c r="O218" i="4" a="1"/>
  <c r="O218" i="4" s="1"/>
  <c r="O219" i="4" a="1"/>
  <c r="O219" i="4" s="1"/>
  <c r="O220" i="4" a="1"/>
  <c r="O220" i="4" s="1"/>
  <c r="O221" i="4" a="1"/>
  <c r="O221" i="4" s="1"/>
  <c r="O222" i="4" a="1"/>
  <c r="O222" i="4" s="1"/>
  <c r="O223" i="4" a="1"/>
  <c r="O223" i="4" s="1"/>
  <c r="O224" i="4" a="1"/>
  <c r="O224" i="4" s="1"/>
  <c r="O225" i="4" a="1"/>
  <c r="O225" i="4" s="1"/>
  <c r="O226" i="4" a="1"/>
  <c r="O226" i="4" s="1"/>
  <c r="O227" i="4" a="1"/>
  <c r="O227" i="4" s="1"/>
  <c r="O228" i="4" a="1"/>
  <c r="O228" i="4" s="1"/>
  <c r="O229" i="4" a="1"/>
  <c r="O229" i="4" s="1"/>
  <c r="O230" i="4" a="1"/>
  <c r="O230" i="4" s="1"/>
  <c r="O231" i="4" a="1"/>
  <c r="O231" i="4"/>
  <c r="O232" i="4" a="1"/>
  <c r="O232" i="4" s="1"/>
  <c r="O233" i="4" a="1"/>
  <c r="O233" i="4" s="1"/>
  <c r="O234" i="4" a="1"/>
  <c r="O234" i="4" s="1"/>
  <c r="O235" i="4" a="1"/>
  <c r="O235" i="4" s="1"/>
  <c r="O236" i="4" a="1"/>
  <c r="O236" i="4" s="1"/>
  <c r="O237" i="4" a="1"/>
  <c r="O237" i="4" s="1"/>
  <c r="O238" i="4" a="1"/>
  <c r="O238" i="4"/>
  <c r="O239" i="4" a="1"/>
  <c r="O239" i="4" s="1"/>
  <c r="O240" i="4" a="1"/>
  <c r="O240" i="4"/>
  <c r="O241" i="4" a="1"/>
  <c r="O241" i="4" s="1"/>
  <c r="O242" i="4" a="1"/>
  <c r="O242" i="4" s="1"/>
  <c r="O243" i="4" a="1"/>
  <c r="O243" i="4" s="1"/>
  <c r="O244" i="4" a="1"/>
  <c r="O244" i="4" s="1"/>
  <c r="O245" i="4" a="1"/>
  <c r="O245" i="4"/>
  <c r="O246" i="4" a="1"/>
  <c r="O246" i="4"/>
  <c r="O247" i="4" a="1"/>
  <c r="O247" i="4" s="1"/>
  <c r="O248" i="4" a="1"/>
  <c r="O248" i="4" s="1"/>
  <c r="O249" i="4" a="1"/>
  <c r="O249" i="4" s="1"/>
  <c r="O250" i="4" a="1"/>
  <c r="O250" i="4" s="1"/>
  <c r="O251" i="4" a="1"/>
  <c r="O251" i="4" s="1"/>
  <c r="O252" i="4" a="1"/>
  <c r="O252" i="4" s="1"/>
  <c r="O253" i="4" a="1"/>
  <c r="O253" i="4" s="1"/>
  <c r="O254" i="4" a="1"/>
  <c r="O254" i="4" s="1"/>
  <c r="O255" i="4" a="1"/>
  <c r="O255" i="4" s="1"/>
  <c r="O256" i="4" a="1"/>
  <c r="O256" i="4" s="1"/>
  <c r="O257" i="4" a="1"/>
  <c r="O257" i="4" s="1"/>
  <c r="O258" i="4" a="1"/>
  <c r="O258" i="4" s="1"/>
  <c r="O259" i="4" a="1"/>
  <c r="O259" i="4" s="1"/>
  <c r="O260" i="4" a="1"/>
  <c r="O260" i="4" s="1"/>
  <c r="O261" i="4" a="1"/>
  <c r="O261" i="4" s="1"/>
  <c r="O262" i="4" a="1"/>
  <c r="O262" i="4" s="1"/>
  <c r="O263" i="4" a="1"/>
  <c r="O263" i="4" s="1"/>
  <c r="O264" i="4" a="1"/>
  <c r="O264" i="4" s="1"/>
  <c r="O265" i="4" a="1"/>
  <c r="O265" i="4" s="1"/>
  <c r="O266" i="4" a="1"/>
  <c r="O266" i="4" s="1"/>
  <c r="O267" i="4" a="1"/>
  <c r="O267" i="4"/>
  <c r="O268" i="4" a="1"/>
  <c r="O268" i="4" s="1"/>
  <c r="O269" i="4" a="1"/>
  <c r="O269" i="4" s="1"/>
  <c r="O270" i="4" a="1"/>
  <c r="O270" i="4" s="1"/>
  <c r="O271" i="4" a="1"/>
  <c r="O271" i="4" s="1"/>
  <c r="O272" i="4" a="1"/>
  <c r="O272" i="4" s="1"/>
  <c r="O273" i="4" a="1"/>
  <c r="O273" i="4" s="1"/>
  <c r="O274" i="4" a="1"/>
  <c r="O274" i="4" s="1"/>
  <c r="O275" i="4" a="1"/>
  <c r="O275" i="4" s="1"/>
  <c r="O276" i="4" a="1"/>
  <c r="O276" i="4" s="1"/>
  <c r="O277" i="4" a="1"/>
  <c r="O277" i="4" s="1"/>
  <c r="O278" i="4" a="1"/>
  <c r="O278" i="4" s="1"/>
  <c r="O279" i="4" a="1"/>
  <c r="O279" i="4" s="1"/>
  <c r="O280" i="4" a="1"/>
  <c r="O280" i="4" s="1"/>
  <c r="O281" i="4" a="1"/>
  <c r="O281" i="4" s="1"/>
  <c r="O282" i="4" a="1"/>
  <c r="O282" i="4" s="1"/>
  <c r="O283" i="4" a="1"/>
  <c r="O283" i="4" s="1"/>
  <c r="O284" i="4" a="1"/>
  <c r="O284" i="4" s="1"/>
  <c r="O285" i="4" a="1"/>
  <c r="O285" i="4" s="1"/>
  <c r="O286" i="4" a="1"/>
  <c r="O286" i="4" s="1"/>
  <c r="O287" i="4" a="1"/>
  <c r="O287" i="4" s="1"/>
  <c r="O288" i="4" a="1"/>
  <c r="O288" i="4" s="1"/>
  <c r="O289" i="4" a="1"/>
  <c r="O289" i="4" s="1"/>
  <c r="O290" i="4" a="1"/>
  <c r="O290" i="4" s="1"/>
  <c r="O291" i="4" a="1"/>
  <c r="O291" i="4" s="1"/>
  <c r="O292" i="4" a="1"/>
  <c r="O292" i="4" s="1"/>
  <c r="O293" i="4" a="1"/>
  <c r="O293" i="4" s="1"/>
  <c r="O294" i="4" a="1"/>
  <c r="O294" i="4" s="1"/>
  <c r="O295" i="4" a="1"/>
  <c r="O295" i="4" s="1"/>
  <c r="O296" i="4" a="1"/>
  <c r="O296" i="4" s="1"/>
  <c r="O297" i="4" a="1"/>
  <c r="O297" i="4" s="1"/>
  <c r="O298" i="4" a="1"/>
  <c r="O298" i="4"/>
  <c r="O299" i="4" a="1"/>
  <c r="O299" i="4" s="1"/>
  <c r="O300" i="4" a="1"/>
  <c r="O300" i="4" s="1"/>
  <c r="O301" i="4" a="1"/>
  <c r="O301" i="4" s="1"/>
  <c r="O302" i="4" a="1"/>
  <c r="O302" i="4" s="1"/>
  <c r="O303" i="4" a="1"/>
  <c r="O303" i="4" s="1"/>
  <c r="O304" i="4" a="1"/>
  <c r="O304" i="4" s="1"/>
  <c r="O305" i="4" a="1"/>
  <c r="O305" i="4" s="1"/>
  <c r="O306" i="4" a="1"/>
  <c r="O306" i="4" s="1"/>
  <c r="O307" i="4" a="1"/>
  <c r="O307" i="4" s="1"/>
  <c r="O308" i="4" a="1"/>
  <c r="O308" i="4" s="1"/>
  <c r="O309" i="4" a="1"/>
  <c r="O309" i="4" s="1"/>
  <c r="O310" i="4" a="1"/>
  <c r="O310" i="4" s="1"/>
  <c r="O311" i="4" a="1"/>
  <c r="O311" i="4"/>
  <c r="O312" i="4" a="1"/>
  <c r="O312" i="4" s="1"/>
  <c r="O313" i="4" a="1"/>
  <c r="O313" i="4" s="1"/>
  <c r="O314" i="4" a="1"/>
  <c r="O314" i="4" s="1"/>
  <c r="O315" i="4" a="1"/>
  <c r="O315" i="4" s="1"/>
  <c r="O316" i="4" a="1"/>
  <c r="O316" i="4" s="1"/>
  <c r="O317" i="4" a="1"/>
  <c r="O317" i="4" s="1"/>
  <c r="O318" i="4" a="1"/>
  <c r="O318" i="4" s="1"/>
  <c r="O319" i="4" a="1"/>
  <c r="O319" i="4" s="1"/>
  <c r="O320" i="4" a="1"/>
  <c r="O320" i="4" s="1"/>
  <c r="O321" i="4" a="1"/>
  <c r="O321" i="4" s="1"/>
  <c r="O322" i="4" a="1"/>
  <c r="O322" i="4" s="1"/>
  <c r="O323" i="4" a="1"/>
  <c r="O323" i="4"/>
  <c r="O324" i="4" a="1"/>
  <c r="O324" i="4" s="1"/>
  <c r="O325" i="4" a="1"/>
  <c r="O325" i="4" s="1"/>
  <c r="O326" i="4" a="1"/>
  <c r="O326" i="4" s="1"/>
  <c r="O327" i="4" a="1"/>
  <c r="O327" i="4" s="1"/>
  <c r="O328" i="4" a="1"/>
  <c r="O328" i="4" s="1"/>
  <c r="O329" i="4" a="1"/>
  <c r="O329" i="4" s="1"/>
  <c r="O330" i="4" a="1"/>
  <c r="O330" i="4" s="1"/>
  <c r="O331" i="4" a="1"/>
  <c r="O331" i="4" s="1"/>
  <c r="O332" i="4" a="1"/>
  <c r="O332" i="4" s="1"/>
  <c r="O333" i="4" a="1"/>
  <c r="O333" i="4" s="1"/>
  <c r="O334" i="4" a="1"/>
  <c r="O334" i="4"/>
  <c r="O335" i="4" a="1"/>
  <c r="O335" i="4" s="1"/>
  <c r="O336" i="4" a="1"/>
  <c r="O336" i="4" s="1"/>
  <c r="O337" i="4" a="1"/>
  <c r="O337" i="4" s="1"/>
  <c r="O338" i="4" a="1"/>
  <c r="O338" i="4" s="1"/>
  <c r="O339" i="4" a="1"/>
  <c r="O339" i="4" s="1"/>
  <c r="O340" i="4" a="1"/>
  <c r="O340" i="4" s="1"/>
  <c r="O341" i="4" a="1"/>
  <c r="O341" i="4" s="1"/>
  <c r="O342" i="4" a="1"/>
  <c r="O342" i="4" s="1"/>
  <c r="O343" i="4" a="1"/>
  <c r="O343" i="4" s="1"/>
  <c r="O344" i="4" a="1"/>
  <c r="O344" i="4" s="1"/>
  <c r="O345" i="4" a="1"/>
  <c r="O345" i="4" s="1"/>
  <c r="O346" i="4" a="1"/>
  <c r="O346" i="4" s="1"/>
  <c r="O347" i="4" a="1"/>
  <c r="O347" i="4" s="1"/>
  <c r="O348" i="4" a="1"/>
  <c r="O348" i="4" s="1"/>
  <c r="O349" i="4" a="1"/>
  <c r="O349" i="4" s="1"/>
  <c r="O350" i="4" a="1"/>
  <c r="O350" i="4" s="1"/>
  <c r="O351" i="4" a="1"/>
  <c r="O351" i="4" s="1"/>
  <c r="O352" i="4" a="1"/>
  <c r="O352" i="4" s="1"/>
  <c r="O353" i="4" a="1"/>
  <c r="O353" i="4" s="1"/>
  <c r="O354" i="4" a="1"/>
  <c r="O354" i="4" s="1"/>
  <c r="O355" i="4" a="1"/>
  <c r="O355" i="4" s="1"/>
  <c r="O356" i="4" a="1"/>
  <c r="O356" i="4" s="1"/>
  <c r="O357" i="4" a="1"/>
  <c r="O357" i="4" s="1"/>
  <c r="O358" i="4" a="1"/>
  <c r="O358" i="4" s="1"/>
  <c r="O359" i="4" a="1"/>
  <c r="O359" i="4"/>
  <c r="O360" i="4" a="1"/>
  <c r="O360" i="4" s="1"/>
  <c r="O361" i="4" a="1"/>
  <c r="O361" i="4" s="1"/>
  <c r="O362" i="4" a="1"/>
  <c r="O362" i="4" s="1"/>
  <c r="O363" i="4" a="1"/>
  <c r="O363" i="4" s="1"/>
  <c r="O364" i="4" a="1"/>
  <c r="O364" i="4" s="1"/>
  <c r="O365" i="4" a="1"/>
  <c r="O365" i="4" s="1"/>
  <c r="O366" i="4" a="1"/>
  <c r="O366" i="4" s="1"/>
  <c r="O367" i="4" a="1"/>
  <c r="O367" i="4" s="1"/>
  <c r="O368" i="4" a="1"/>
  <c r="O368" i="4" s="1"/>
  <c r="O369" i="4" a="1"/>
  <c r="O369" i="4" s="1"/>
  <c r="O370" i="4" a="1"/>
  <c r="O370" i="4" s="1"/>
  <c r="O371" i="4" a="1"/>
  <c r="O371" i="4" s="1"/>
  <c r="O372" i="4" a="1"/>
  <c r="O372" i="4" s="1"/>
  <c r="O373" i="4" a="1"/>
  <c r="O373" i="4" s="1"/>
  <c r="O374" i="4" a="1"/>
  <c r="O374" i="4" s="1"/>
  <c r="O375" i="4" a="1"/>
  <c r="O375" i="4" s="1"/>
  <c r="O376" i="4" a="1"/>
  <c r="O376" i="4"/>
  <c r="O377" i="4" a="1"/>
  <c r="O377" i="4" s="1"/>
  <c r="O378" i="4" a="1"/>
  <c r="O378" i="4" s="1"/>
  <c r="O379" i="4" a="1"/>
  <c r="O379" i="4" s="1"/>
  <c r="O380" i="4" a="1"/>
  <c r="O380" i="4" s="1"/>
  <c r="O381" i="4" a="1"/>
  <c r="O381" i="4"/>
  <c r="O382" i="4" a="1"/>
  <c r="O382" i="4" s="1"/>
  <c r="O383" i="4" a="1"/>
  <c r="O383" i="4"/>
  <c r="O384" i="4" a="1"/>
  <c r="O384" i="4" s="1"/>
  <c r="O385" i="4" a="1"/>
  <c r="O385" i="4" s="1"/>
  <c r="O386" i="4" a="1"/>
  <c r="O386" i="4" s="1"/>
  <c r="O387" i="4" a="1"/>
  <c r="O387" i="4" s="1"/>
  <c r="O388" i="4" a="1"/>
  <c r="O388" i="4" s="1"/>
  <c r="O389" i="4" a="1"/>
  <c r="O389" i="4" s="1"/>
  <c r="O390" i="4" a="1"/>
  <c r="O390" i="4" s="1"/>
  <c r="O391" i="4" a="1"/>
  <c r="O391" i="4" s="1"/>
  <c r="O392" i="4" a="1"/>
  <c r="O392" i="4" s="1"/>
  <c r="O393" i="4" a="1"/>
  <c r="O393" i="4" s="1"/>
  <c r="O394" i="4" a="1"/>
  <c r="O394" i="4" s="1"/>
  <c r="O395" i="4" a="1"/>
  <c r="O395" i="4" s="1"/>
  <c r="O396" i="4" a="1"/>
  <c r="O396" i="4" s="1"/>
  <c r="O397" i="4" a="1"/>
  <c r="O397" i="4" s="1"/>
  <c r="O398" i="4" a="1"/>
  <c r="O398" i="4" s="1"/>
  <c r="O399" i="4" a="1"/>
  <c r="O399" i="4" s="1"/>
  <c r="O400" i="4" a="1"/>
  <c r="O400" i="4" s="1"/>
  <c r="O401" i="4" a="1"/>
  <c r="O401" i="4" s="1"/>
  <c r="O402" i="4" a="1"/>
  <c r="O402" i="4" s="1"/>
  <c r="O403" i="4" a="1"/>
  <c r="O403" i="4" s="1"/>
  <c r="O404" i="4" a="1"/>
  <c r="O404" i="4" s="1"/>
  <c r="O405" i="4" a="1"/>
  <c r="O405" i="4" s="1"/>
  <c r="O406" i="4" a="1"/>
  <c r="O406" i="4"/>
  <c r="O407" i="4" a="1"/>
  <c r="O407" i="4" s="1"/>
  <c r="O408" i="4" a="1"/>
  <c r="O408" i="4" s="1"/>
  <c r="O409" i="4" a="1"/>
  <c r="O409" i="4" s="1"/>
  <c r="O410" i="4" a="1"/>
  <c r="O410" i="4" s="1"/>
  <c r="O411" i="4" a="1"/>
  <c r="O411" i="4" s="1"/>
  <c r="O412" i="4" a="1"/>
  <c r="O412" i="4" s="1"/>
  <c r="O413" i="4" a="1"/>
  <c r="O413" i="4" s="1"/>
  <c r="O414" i="4" a="1"/>
  <c r="O414" i="4" s="1"/>
  <c r="O415" i="4" a="1"/>
  <c r="O415" i="4" s="1"/>
  <c r="O416" i="4" a="1"/>
  <c r="O416" i="4" s="1"/>
  <c r="O417" i="4" a="1"/>
  <c r="O417" i="4"/>
  <c r="O418" i="4" a="1"/>
  <c r="O418" i="4"/>
  <c r="O419" i="4" a="1"/>
  <c r="O419" i="4" s="1"/>
  <c r="O420" i="4" a="1"/>
  <c r="O420" i="4" s="1"/>
  <c r="O421" i="4" a="1"/>
  <c r="O421" i="4" s="1"/>
  <c r="O422" i="4" a="1"/>
  <c r="O422" i="4" s="1"/>
  <c r="O423" i="4" a="1"/>
  <c r="O423" i="4" s="1"/>
  <c r="O424" i="4" a="1"/>
  <c r="O424" i="4"/>
  <c r="O425" i="4" a="1"/>
  <c r="O425" i="4" s="1"/>
  <c r="O426" i="4" a="1"/>
  <c r="O426" i="4" s="1"/>
  <c r="O427" i="4" a="1"/>
  <c r="O427" i="4" s="1"/>
  <c r="O428" i="4" a="1"/>
  <c r="O428" i="4" s="1"/>
  <c r="O429" i="4" a="1"/>
  <c r="O429" i="4" s="1"/>
  <c r="O430" i="4" a="1"/>
  <c r="O430" i="4" s="1"/>
  <c r="O431" i="4" a="1"/>
  <c r="O431" i="4" s="1"/>
  <c r="O432" i="4" a="1"/>
  <c r="O432" i="4"/>
  <c r="O433" i="4" a="1"/>
  <c r="O433" i="4" s="1"/>
  <c r="O434" i="4" a="1"/>
  <c r="O434" i="4" s="1"/>
  <c r="O435" i="4" a="1"/>
  <c r="O435" i="4" s="1"/>
  <c r="O436" i="4" a="1"/>
  <c r="O436" i="4" s="1"/>
  <c r="O437" i="4" a="1"/>
  <c r="O437" i="4"/>
  <c r="O438" i="4" a="1"/>
  <c r="O438" i="4" s="1"/>
  <c r="O439" i="4" a="1"/>
  <c r="O439" i="4" s="1"/>
  <c r="O440" i="4" a="1"/>
  <c r="O440" i="4" s="1"/>
  <c r="O441" i="4" a="1"/>
  <c r="O441" i="4" s="1"/>
  <c r="O442" i="4" a="1"/>
  <c r="O442" i="4"/>
  <c r="O443" i="4" a="1"/>
  <c r="O443" i="4" s="1"/>
  <c r="O444" i="4" a="1"/>
  <c r="O444" i="4" s="1"/>
  <c r="O445" i="4" a="1"/>
  <c r="O445" i="4" s="1"/>
  <c r="O446" i="4" a="1"/>
  <c r="O446" i="4" s="1"/>
  <c r="O447" i="4" a="1"/>
  <c r="O447" i="4" s="1"/>
  <c r="O448" i="4" a="1"/>
  <c r="O448" i="4"/>
  <c r="O449" i="4" a="1"/>
  <c r="O449" i="4" s="1"/>
  <c r="O450" i="4" a="1"/>
  <c r="O450" i="4" s="1"/>
  <c r="O451" i="4" a="1"/>
  <c r="O451" i="4" s="1"/>
  <c r="O452" i="4" a="1"/>
  <c r="O452" i="4" s="1"/>
  <c r="O453" i="4" a="1"/>
  <c r="O453" i="4" s="1"/>
  <c r="O454" i="4" a="1"/>
  <c r="O454" i="4" s="1"/>
  <c r="O455" i="4" a="1"/>
  <c r="O455" i="4" s="1"/>
  <c r="O456" i="4" a="1"/>
  <c r="O456" i="4" s="1"/>
  <c r="O457" i="4" a="1"/>
  <c r="O457" i="4" s="1"/>
  <c r="O458" i="4" a="1"/>
  <c r="O458" i="4" s="1"/>
  <c r="O459" i="4" a="1"/>
  <c r="O459" i="4" s="1"/>
  <c r="O460" i="4" a="1"/>
  <c r="O460" i="4"/>
  <c r="O461" i="4" a="1"/>
  <c r="O461" i="4" s="1"/>
  <c r="O462" i="4" a="1"/>
  <c r="O462" i="4" s="1"/>
  <c r="O463" i="4" a="1"/>
  <c r="O463" i="4" s="1"/>
  <c r="O464" i="4" a="1"/>
  <c r="O464" i="4" s="1"/>
  <c r="O465" i="4" a="1"/>
  <c r="O465" i="4" s="1"/>
  <c r="O466" i="4" a="1"/>
  <c r="O466" i="4" s="1"/>
  <c r="O467" i="4" a="1"/>
  <c r="O467" i="4" s="1"/>
  <c r="O468" i="4" a="1"/>
  <c r="O468" i="4" s="1"/>
  <c r="O469" i="4" a="1"/>
  <c r="O469" i="4" s="1"/>
  <c r="O470" i="4" a="1"/>
  <c r="O470" i="4" s="1"/>
  <c r="O471" i="4" a="1"/>
  <c r="O471" i="4" s="1"/>
  <c r="O472" i="4" a="1"/>
  <c r="O472" i="4"/>
  <c r="O473" i="4" a="1"/>
  <c r="O473" i="4"/>
  <c r="O474" i="4" a="1"/>
  <c r="O474" i="4" s="1"/>
  <c r="O475" i="4" a="1"/>
  <c r="O475" i="4" s="1"/>
  <c r="O476" i="4" a="1"/>
  <c r="O476" i="4" s="1"/>
  <c r="O477" i="4" a="1"/>
  <c r="O477" i="4" s="1"/>
  <c r="O478" i="4" a="1"/>
  <c r="O478" i="4" s="1"/>
  <c r="O479" i="4" a="1"/>
  <c r="O479" i="4" s="1"/>
  <c r="O480" i="4" a="1"/>
  <c r="O480" i="4" s="1"/>
  <c r="O481" i="4" a="1"/>
  <c r="O481" i="4" s="1"/>
  <c r="O482" i="4" a="1"/>
  <c r="O482" i="4" s="1"/>
  <c r="O483" i="4" a="1"/>
  <c r="O483" i="4" s="1"/>
  <c r="O484" i="4" a="1"/>
  <c r="O484" i="4" s="1"/>
  <c r="O485" i="4" a="1"/>
  <c r="O485" i="4"/>
  <c r="O486" i="4" a="1"/>
  <c r="O486" i="4"/>
  <c r="O487" i="4" a="1"/>
  <c r="O487" i="4" s="1"/>
  <c r="O488" i="4" a="1"/>
  <c r="O488" i="4" s="1"/>
  <c r="O489" i="4" a="1"/>
  <c r="O489" i="4" s="1"/>
  <c r="O490" i="4" a="1"/>
  <c r="O490" i="4" s="1"/>
  <c r="O491" i="4" a="1"/>
  <c r="O491" i="4" s="1"/>
  <c r="O492" i="4" a="1"/>
  <c r="O492" i="4" s="1"/>
  <c r="O493" i="4" a="1"/>
  <c r="O493" i="4"/>
  <c r="O494" i="4" a="1"/>
  <c r="O494" i="4" s="1"/>
  <c r="O495" i="4" a="1"/>
  <c r="O495" i="4"/>
  <c r="O496" i="4" a="1"/>
  <c r="O496" i="4"/>
  <c r="O497" i="4" a="1"/>
  <c r="O497" i="4" s="1"/>
  <c r="O498" i="4" a="1"/>
  <c r="O498" i="4" s="1"/>
  <c r="O499" i="4" a="1"/>
  <c r="O499" i="4" s="1"/>
  <c r="O500" i="4" a="1"/>
  <c r="O500" i="4" s="1"/>
  <c r="O501" i="4" a="1"/>
  <c r="O501" i="4" s="1"/>
  <c r="O502" i="4" a="1"/>
  <c r="O502" i="4"/>
  <c r="O503" i="4" a="1"/>
  <c r="O503" i="4" s="1"/>
  <c r="O504" i="4" a="1"/>
  <c r="O504" i="4" s="1"/>
  <c r="O505" i="4" a="1"/>
  <c r="O505" i="4" s="1"/>
  <c r="O506" i="4" a="1"/>
  <c r="O506" i="4" s="1"/>
  <c r="O507" i="4" a="1"/>
  <c r="O507" i="4" s="1"/>
  <c r="O508" i="4" a="1"/>
  <c r="O508" i="4" s="1"/>
  <c r="O509" i="4" a="1"/>
  <c r="O509" i="4"/>
  <c r="O510" i="4" a="1"/>
  <c r="O510" i="4"/>
  <c r="O511" i="4" a="1"/>
  <c r="O511" i="4"/>
  <c r="O512" i="4" a="1"/>
  <c r="O512" i="4" s="1"/>
  <c r="O513" i="4" a="1"/>
  <c r="O513" i="4" s="1"/>
  <c r="O514" i="4" a="1"/>
  <c r="O514" i="4" s="1"/>
  <c r="O515" i="4" a="1"/>
  <c r="O515" i="4" s="1"/>
  <c r="O516" i="4" a="1"/>
  <c r="O516" i="4" s="1"/>
  <c r="O517" i="4" a="1"/>
  <c r="O517" i="4" s="1"/>
  <c r="O518" i="4" a="1"/>
  <c r="O518" i="4" s="1"/>
  <c r="O519" i="4" a="1"/>
  <c r="O519" i="4"/>
  <c r="O520" i="4" a="1"/>
  <c r="O520" i="4" s="1"/>
  <c r="O521" i="4" a="1"/>
  <c r="O521" i="4"/>
  <c r="O522" i="4" a="1"/>
  <c r="O522" i="4" s="1"/>
  <c r="O523" i="4" a="1"/>
  <c r="O523" i="4" s="1"/>
  <c r="O524" i="4" a="1"/>
  <c r="O524" i="4" s="1"/>
  <c r="O525" i="4" a="1"/>
  <c r="O525" i="4" s="1"/>
  <c r="O526" i="4" a="1"/>
  <c r="O526" i="4"/>
  <c r="O527" i="4" a="1"/>
  <c r="O527" i="4" s="1"/>
  <c r="O528" i="4" a="1"/>
  <c r="O528" i="4" s="1"/>
  <c r="O529" i="4" a="1"/>
  <c r="O529" i="4" s="1"/>
  <c r="O530" i="4" a="1"/>
  <c r="O530" i="4" s="1"/>
  <c r="O531" i="4" a="1"/>
  <c r="O531" i="4" s="1"/>
  <c r="O532" i="4" a="1"/>
  <c r="O532" i="4" s="1"/>
  <c r="O533" i="4" a="1"/>
  <c r="O533" i="4" s="1"/>
  <c r="O534" i="4" a="1"/>
  <c r="O534" i="4" s="1"/>
  <c r="O535" i="4" a="1"/>
  <c r="O535" i="4"/>
  <c r="O536" i="4" a="1"/>
  <c r="O536" i="4" s="1"/>
  <c r="O537" i="4" a="1"/>
  <c r="O537" i="4" s="1"/>
  <c r="O538" i="4" a="1"/>
  <c r="O538" i="4" s="1"/>
  <c r="O539" i="4" a="1"/>
  <c r="O539" i="4" s="1"/>
  <c r="O540" i="4" a="1"/>
  <c r="O540" i="4" s="1"/>
  <c r="O541" i="4" a="1"/>
  <c r="O541" i="4"/>
  <c r="O542" i="4" a="1"/>
  <c r="O542" i="4" s="1"/>
  <c r="O543" i="4" a="1"/>
  <c r="O543" i="4" s="1"/>
  <c r="O544" i="4" a="1"/>
  <c r="O544" i="4"/>
  <c r="O545" i="4" a="1"/>
  <c r="O545" i="4"/>
  <c r="O546" i="4" a="1"/>
  <c r="O546" i="4" s="1"/>
  <c r="O547" i="4" a="1"/>
  <c r="O547" i="4" s="1"/>
  <c r="O548" i="4" a="1"/>
  <c r="O548" i="4" s="1"/>
  <c r="O549" i="4" a="1"/>
  <c r="O549" i="4" s="1"/>
  <c r="O550" i="4" a="1"/>
  <c r="O550" i="4" s="1"/>
  <c r="O551" i="4" a="1"/>
  <c r="O551" i="4" s="1"/>
  <c r="O552" i="4" a="1"/>
  <c r="O552" i="4" s="1"/>
  <c r="O553" i="4" a="1"/>
  <c r="O553" i="4" s="1"/>
  <c r="O554" i="4" a="1"/>
  <c r="O554" i="4" s="1"/>
  <c r="O555" i="4" a="1"/>
  <c r="O555" i="4"/>
  <c r="O556" i="4" a="1"/>
  <c r="O556" i="4" s="1"/>
  <c r="O557" i="4" a="1"/>
  <c r="O557" i="4"/>
  <c r="O558" i="4" a="1"/>
  <c r="O558" i="4" s="1"/>
  <c r="O559" i="4" a="1"/>
  <c r="O559" i="4" s="1"/>
  <c r="O560" i="4" a="1"/>
  <c r="O560" i="4" s="1"/>
  <c r="O561" i="4" a="1"/>
  <c r="O561" i="4" s="1"/>
  <c r="O562" i="4" a="1"/>
  <c r="O562" i="4" s="1"/>
  <c r="O563" i="4" a="1"/>
  <c r="O563" i="4" s="1"/>
  <c r="O564" i="4" a="1"/>
  <c r="O564" i="4" s="1"/>
  <c r="O565" i="4" a="1"/>
  <c r="O565" i="4" s="1"/>
  <c r="O566" i="4" a="1"/>
  <c r="O566" i="4" s="1"/>
  <c r="O567" i="4" a="1"/>
  <c r="O567" i="4"/>
  <c r="O568" i="4" a="1"/>
  <c r="O568" i="4"/>
  <c r="O569" i="4" a="1"/>
  <c r="O569" i="4" s="1"/>
  <c r="O570" i="4" a="1"/>
  <c r="O570" i="4"/>
  <c r="O571" i="4" a="1"/>
  <c r="O571" i="4" s="1"/>
  <c r="O572" i="4" a="1"/>
  <c r="O572" i="4" s="1"/>
  <c r="O573" i="4" a="1"/>
  <c r="O573" i="4" s="1"/>
  <c r="O574" i="4" a="1"/>
  <c r="O574" i="4"/>
  <c r="O575" i="4" a="1"/>
  <c r="O575" i="4" s="1"/>
  <c r="O576" i="4" a="1"/>
  <c r="O576" i="4" s="1"/>
  <c r="O577" i="4" a="1"/>
  <c r="O577" i="4" s="1"/>
  <c r="O578" i="4" a="1"/>
  <c r="O578" i="4" s="1"/>
  <c r="O579" i="4" a="1"/>
  <c r="O579" i="4" s="1"/>
  <c r="O580" i="4" a="1"/>
  <c r="O580" i="4" s="1"/>
  <c r="O581" i="4" a="1"/>
  <c r="O581" i="4" s="1"/>
  <c r="O582" i="4" a="1"/>
  <c r="O582" i="4"/>
  <c r="O583" i="4" a="1"/>
  <c r="O583" i="4"/>
  <c r="O584" i="4" a="1"/>
  <c r="O584" i="4" s="1"/>
  <c r="O585" i="4" a="1"/>
  <c r="O585" i="4" s="1"/>
  <c r="O586" i="4" a="1"/>
  <c r="O586" i="4" s="1"/>
  <c r="O587" i="4" a="1"/>
  <c r="O587" i="4"/>
  <c r="O588" i="4" a="1"/>
  <c r="O588" i="4" s="1"/>
  <c r="O589" i="4" a="1"/>
  <c r="O589" i="4" s="1"/>
  <c r="O590" i="4" a="1"/>
  <c r="O590" i="4" s="1"/>
  <c r="O591" i="4" a="1"/>
  <c r="O591" i="4"/>
  <c r="O592" i="4" a="1"/>
  <c r="O592" i="4" s="1"/>
  <c r="O593" i="4" a="1"/>
  <c r="O593" i="4"/>
  <c r="O594" i="4" a="1"/>
  <c r="O594" i="4" s="1"/>
  <c r="O595" i="4" a="1"/>
  <c r="O595" i="4"/>
  <c r="O596" i="4" a="1"/>
  <c r="O596" i="4" s="1"/>
  <c r="O597" i="4" a="1"/>
  <c r="O597" i="4" s="1"/>
  <c r="O598" i="4" a="1"/>
  <c r="O598" i="4" s="1"/>
  <c r="O599" i="4" a="1"/>
  <c r="O599" i="4" s="1"/>
  <c r="O600" i="4" a="1"/>
  <c r="O600" i="4" s="1"/>
  <c r="O601" i="4" a="1"/>
  <c r="O601" i="4" s="1"/>
  <c r="O602" i="4" a="1"/>
  <c r="O602" i="4" s="1"/>
  <c r="O603" i="4" a="1"/>
  <c r="O603" i="4" s="1"/>
  <c r="O604" i="4" a="1"/>
  <c r="O604" i="4"/>
  <c r="O605" i="4" a="1"/>
  <c r="O605" i="4" s="1"/>
  <c r="O606" i="4" a="1"/>
  <c r="O606" i="4" s="1"/>
  <c r="O607" i="4" a="1"/>
  <c r="O607" i="4" s="1"/>
  <c r="O608" i="4" a="1"/>
  <c r="O608" i="4" s="1"/>
  <c r="O609" i="4" a="1"/>
  <c r="O609" i="4" s="1"/>
  <c r="O610" i="4" a="1"/>
  <c r="O610" i="4" s="1"/>
  <c r="O611" i="4" a="1"/>
  <c r="O611" i="4" s="1"/>
  <c r="O612" i="4" a="1"/>
  <c r="O612" i="4" s="1"/>
  <c r="O613" i="4" a="1"/>
  <c r="O613" i="4"/>
  <c r="O614" i="4" a="1"/>
  <c r="O614" i="4" s="1"/>
  <c r="O615" i="4" a="1"/>
  <c r="O615" i="4" s="1"/>
  <c r="O616" i="4" a="1"/>
  <c r="O616" i="4"/>
  <c r="O617" i="4" a="1"/>
  <c r="O617" i="4"/>
  <c r="O618" i="4" a="1"/>
  <c r="O618" i="4" s="1"/>
  <c r="O619" i="4" a="1"/>
  <c r="O619" i="4"/>
  <c r="O620" i="4" a="1"/>
  <c r="O620" i="4" s="1"/>
  <c r="O621" i="4" a="1"/>
  <c r="O621" i="4" s="1"/>
  <c r="O622" i="4" a="1"/>
  <c r="O622" i="4" s="1"/>
  <c r="O623" i="4" a="1"/>
  <c r="O623" i="4" s="1"/>
  <c r="O624" i="4" a="1"/>
  <c r="O624" i="4"/>
  <c r="O625" i="4" a="1"/>
  <c r="O625" i="4" s="1"/>
  <c r="O626" i="4" a="1"/>
  <c r="O626" i="4" s="1"/>
  <c r="O627" i="4" a="1"/>
  <c r="O627" i="4" s="1"/>
  <c r="O628" i="4" a="1"/>
  <c r="O628" i="4"/>
  <c r="O629" i="4" a="1"/>
  <c r="O629" i="4" s="1"/>
  <c r="O630" i="4" a="1"/>
  <c r="O630" i="4" s="1"/>
  <c r="O631" i="4" a="1"/>
  <c r="O631" i="4" s="1"/>
  <c r="O632" i="4" a="1"/>
  <c r="O632" i="4" s="1"/>
  <c r="O633" i="4" a="1"/>
  <c r="O633" i="4"/>
  <c r="O634" i="4" a="1"/>
  <c r="O634" i="4" s="1"/>
  <c r="O635" i="4" a="1"/>
  <c r="O635" i="4" s="1"/>
  <c r="O636" i="4" a="1"/>
  <c r="O636" i="4" s="1"/>
  <c r="O637" i="4" a="1"/>
  <c r="O637" i="4" s="1"/>
  <c r="O638" i="4" a="1"/>
  <c r="O638" i="4" s="1"/>
  <c r="O639" i="4" a="1"/>
  <c r="O639" i="4" s="1"/>
  <c r="O640" i="4" a="1"/>
  <c r="O640" i="4" s="1"/>
  <c r="O641" i="4" a="1"/>
  <c r="O641" i="4"/>
  <c r="O642" i="4" a="1"/>
  <c r="O642" i="4" s="1"/>
  <c r="O643" i="4" a="1"/>
  <c r="O643" i="4" s="1"/>
  <c r="O644" i="4" a="1"/>
  <c r="O644" i="4" s="1"/>
  <c r="O645" i="4" a="1"/>
  <c r="O645" i="4" s="1"/>
  <c r="O646" i="4" a="1"/>
  <c r="O646" i="4" s="1"/>
  <c r="O647" i="4" a="1"/>
  <c r="O647" i="4" s="1"/>
  <c r="O648" i="4" a="1"/>
  <c r="O648" i="4" s="1"/>
  <c r="O649" i="4" a="1"/>
  <c r="O649" i="4" s="1"/>
  <c r="O650" i="4" a="1"/>
  <c r="O650" i="4" s="1"/>
  <c r="O651" i="4" a="1"/>
  <c r="O651" i="4" s="1"/>
  <c r="O652" i="4" a="1"/>
  <c r="O652" i="4" s="1"/>
  <c r="O653" i="4" a="1"/>
  <c r="O653" i="4" s="1"/>
  <c r="O654" i="4" a="1"/>
  <c r="O654" i="4"/>
  <c r="O655" i="4" a="1"/>
  <c r="O655" i="4" s="1"/>
  <c r="O656" i="4" a="1"/>
  <c r="O656" i="4" s="1"/>
  <c r="O657" i="4" a="1"/>
  <c r="O657" i="4" s="1"/>
  <c r="O658" i="4" a="1"/>
  <c r="O658" i="4" s="1"/>
  <c r="O659" i="4" a="1"/>
  <c r="O659" i="4"/>
  <c r="O660" i="4" a="1"/>
  <c r="O660" i="4" s="1"/>
  <c r="O661" i="4" a="1"/>
  <c r="O661" i="4" s="1"/>
  <c r="O662" i="4" a="1"/>
  <c r="O662" i="4" s="1"/>
  <c r="O663" i="4" a="1"/>
  <c r="O663" i="4"/>
  <c r="O664" i="4" a="1"/>
  <c r="O664" i="4" s="1"/>
  <c r="O665" i="4" a="1"/>
  <c r="O665" i="4" s="1"/>
  <c r="O666" i="4" a="1"/>
  <c r="O666" i="4"/>
  <c r="O667" i="4" a="1"/>
  <c r="O667" i="4"/>
  <c r="O668" i="4" a="1"/>
  <c r="O668" i="4" s="1"/>
  <c r="O669" i="4" a="1"/>
  <c r="O669" i="4" s="1"/>
  <c r="O670" i="4" a="1"/>
  <c r="O670" i="4"/>
  <c r="O671" i="4" a="1"/>
  <c r="O671" i="4" s="1"/>
  <c r="O672" i="4" a="1"/>
  <c r="O672" i="4" s="1"/>
  <c r="O673" i="4" a="1"/>
  <c r="O673" i="4"/>
  <c r="O674" i="4" a="1"/>
  <c r="O674" i="4" s="1"/>
  <c r="O675" i="4" a="1"/>
  <c r="O675" i="4" s="1"/>
  <c r="O676" i="4" a="1"/>
  <c r="O676" i="4" s="1"/>
  <c r="O677" i="4" a="1"/>
  <c r="O677" i="4" s="1"/>
  <c r="O678" i="4" a="1"/>
  <c r="O678" i="4" s="1"/>
  <c r="O679" i="4" a="1"/>
  <c r="O679" i="4" s="1"/>
  <c r="O680" i="4" a="1"/>
  <c r="O680" i="4" s="1"/>
  <c r="O681" i="4" a="1"/>
  <c r="O681" i="4" s="1"/>
  <c r="O682" i="4" a="1"/>
  <c r="O682" i="4" s="1"/>
  <c r="O683" i="4" a="1"/>
  <c r="O683" i="4" s="1"/>
  <c r="O684" i="4" a="1"/>
  <c r="O684" i="4" s="1"/>
  <c r="O685" i="4" a="1"/>
  <c r="O685" i="4" s="1"/>
  <c r="O686" i="4" a="1"/>
  <c r="O686" i="4" s="1"/>
  <c r="O687" i="4" a="1"/>
  <c r="O687" i="4" s="1"/>
  <c r="O688" i="4" a="1"/>
  <c r="O688" i="4" s="1"/>
  <c r="O689" i="4" a="1"/>
  <c r="O689" i="4" s="1"/>
  <c r="O690" i="4" a="1"/>
  <c r="O690" i="4" s="1"/>
  <c r="O691" i="4" a="1"/>
  <c r="O691" i="4" s="1"/>
  <c r="O692" i="4" a="1"/>
  <c r="O692" i="4" s="1"/>
  <c r="O693" i="4" a="1"/>
  <c r="O693" i="4" s="1"/>
  <c r="O694" i="4" a="1"/>
  <c r="O694" i="4"/>
  <c r="O695" i="4" a="1"/>
  <c r="O695" i="4" s="1"/>
  <c r="O696" i="4" a="1"/>
  <c r="O696" i="4"/>
  <c r="O697" i="4" a="1"/>
  <c r="O697" i="4" s="1"/>
  <c r="O698" i="4" a="1"/>
  <c r="O698" i="4" s="1"/>
  <c r="O699" i="4" a="1"/>
  <c r="O699" i="4" s="1"/>
  <c r="O700" i="4" a="1"/>
  <c r="O700" i="4" s="1"/>
  <c r="O701" i="4" a="1"/>
  <c r="O701" i="4"/>
  <c r="O702" i="4" a="1"/>
  <c r="O702" i="4" s="1"/>
  <c r="O703" i="4" a="1"/>
  <c r="O703" i="4"/>
  <c r="O704" i="4" a="1"/>
  <c r="O704" i="4" s="1"/>
  <c r="O705" i="4" a="1"/>
  <c r="O705" i="4"/>
  <c r="O706" i="4" a="1"/>
  <c r="O706" i="4" s="1"/>
  <c r="O707" i="4" a="1"/>
  <c r="O707" i="4" s="1"/>
  <c r="O708" i="4" a="1"/>
  <c r="O708" i="4" s="1"/>
  <c r="O709" i="4" a="1"/>
  <c r="O709" i="4" s="1"/>
  <c r="O710" i="4" a="1"/>
  <c r="O710" i="4" s="1"/>
  <c r="O711" i="4" a="1"/>
  <c r="O711" i="4"/>
  <c r="O712" i="4" a="1"/>
  <c r="O712" i="4" s="1"/>
  <c r="O713" i="4" a="1"/>
  <c r="O713" i="4" s="1"/>
  <c r="O714" i="4" a="1"/>
  <c r="O714" i="4"/>
  <c r="O715" i="4" a="1"/>
  <c r="O715" i="4" s="1"/>
  <c r="O716" i="4" a="1"/>
  <c r="O716" i="4" s="1"/>
  <c r="O717" i="4" a="1"/>
  <c r="O717" i="4" s="1"/>
  <c r="O718" i="4" a="1"/>
  <c r="O718" i="4" s="1"/>
  <c r="O719" i="4" a="1"/>
  <c r="O719" i="4" s="1"/>
  <c r="O720" i="4" a="1"/>
  <c r="O720" i="4" s="1"/>
  <c r="O721" i="4" a="1"/>
  <c r="O721" i="4"/>
  <c r="O722" i="4" a="1"/>
  <c r="O722" i="4" s="1"/>
  <c r="O723" i="4" a="1"/>
  <c r="O723" i="4" s="1"/>
  <c r="O724" i="4" a="1"/>
  <c r="O724" i="4"/>
  <c r="O725" i="4" a="1"/>
  <c r="O725" i="4" s="1"/>
  <c r="O726" i="4" a="1"/>
  <c r="O726" i="4" s="1"/>
  <c r="O727" i="4" a="1"/>
  <c r="O727" i="4" s="1"/>
  <c r="O728" i="4" a="1"/>
  <c r="O728" i="4" s="1"/>
  <c r="O729" i="4" a="1"/>
  <c r="O729" i="4" s="1"/>
  <c r="O730" i="4" a="1"/>
  <c r="O730" i="4" s="1"/>
  <c r="O731" i="4" a="1"/>
  <c r="O731" i="4"/>
  <c r="O732" i="4" a="1"/>
  <c r="O732" i="4" s="1"/>
  <c r="O733" i="4" a="1"/>
  <c r="O733" i="4" s="1"/>
  <c r="O734" i="4" a="1"/>
  <c r="O734" i="4" s="1"/>
  <c r="O735" i="4" a="1"/>
  <c r="O735" i="4" s="1"/>
  <c r="O736" i="4" a="1"/>
  <c r="O736" i="4"/>
  <c r="O737" i="4" a="1"/>
  <c r="O737" i="4"/>
  <c r="O738" i="4" a="1"/>
  <c r="O738" i="4"/>
  <c r="O739" i="4" a="1"/>
  <c r="O739" i="4" s="1"/>
  <c r="O740" i="4" a="1"/>
  <c r="O740" i="4" s="1"/>
  <c r="O741" i="4" a="1"/>
  <c r="O741" i="4" s="1"/>
  <c r="O742" i="4" a="1"/>
  <c r="O742" i="4" s="1"/>
  <c r="O743" i="4" a="1"/>
  <c r="O743" i="4"/>
  <c r="O744" i="4" a="1"/>
  <c r="O744" i="4"/>
  <c r="O745" i="4" a="1"/>
  <c r="O745" i="4" s="1"/>
  <c r="O746" i="4" a="1"/>
  <c r="O746" i="4" s="1"/>
  <c r="O747" i="4" a="1"/>
  <c r="O747" i="4" s="1"/>
  <c r="O748" i="4" a="1"/>
  <c r="O748" i="4" s="1"/>
  <c r="O749" i="4" a="1"/>
  <c r="O749" i="4"/>
  <c r="O750" i="4" a="1"/>
  <c r="O750" i="4" s="1"/>
  <c r="O751" i="4" a="1"/>
  <c r="O751" i="4" s="1"/>
  <c r="O752" i="4" a="1"/>
  <c r="O752" i="4"/>
  <c r="O753" i="4" a="1"/>
  <c r="O753" i="4"/>
  <c r="O754" i="4" a="1"/>
  <c r="O754" i="4" s="1"/>
  <c r="O755" i="4" a="1"/>
  <c r="O755" i="4" s="1"/>
  <c r="O756" i="4" a="1"/>
  <c r="O756" i="4"/>
  <c r="O757" i="4" a="1"/>
  <c r="O757" i="4"/>
  <c r="O758" i="4" a="1"/>
  <c r="O758" i="4" s="1"/>
  <c r="O759" i="4" a="1"/>
  <c r="O759" i="4" s="1"/>
  <c r="O760" i="4" a="1"/>
  <c r="O760" i="4" s="1"/>
  <c r="O761" i="4" a="1"/>
  <c r="O761" i="4" s="1"/>
  <c r="O762" i="4" a="1"/>
  <c r="O762" i="4" s="1"/>
  <c r="O763" i="4" a="1"/>
  <c r="O763" i="4" s="1"/>
  <c r="O764" i="4" a="1"/>
  <c r="O764" i="4" s="1"/>
  <c r="O765" i="4" a="1"/>
  <c r="O765" i="4"/>
  <c r="O766" i="4" a="1"/>
  <c r="O766" i="4" s="1"/>
  <c r="O767" i="4" a="1"/>
  <c r="O767" i="4" s="1"/>
  <c r="O768" i="4" a="1"/>
  <c r="O768" i="4" s="1"/>
  <c r="O769" i="4" a="1"/>
  <c r="O769" i="4"/>
  <c r="O770" i="4" a="1"/>
  <c r="O770" i="4"/>
  <c r="O771" i="4" a="1"/>
  <c r="O771" i="4" s="1"/>
  <c r="O772" i="4" a="1"/>
  <c r="O772" i="4" s="1"/>
  <c r="O773" i="4" a="1"/>
  <c r="O773" i="4" s="1"/>
  <c r="O774" i="4" a="1"/>
  <c r="O774" i="4"/>
  <c r="O775" i="4" a="1"/>
  <c r="O775" i="4" s="1"/>
  <c r="O776" i="4" a="1"/>
  <c r="O776" i="4" s="1"/>
  <c r="O777" i="4" a="1"/>
  <c r="O777" i="4" s="1"/>
  <c r="O778" i="4" a="1"/>
  <c r="O778" i="4" s="1"/>
  <c r="O779" i="4" a="1"/>
  <c r="O779" i="4" s="1"/>
  <c r="O780" i="4" a="1"/>
  <c r="O780" i="4" s="1"/>
  <c r="O781" i="4" a="1"/>
  <c r="O781" i="4" s="1"/>
  <c r="O782" i="4" a="1"/>
  <c r="O782" i="4"/>
  <c r="O783" i="4" a="1"/>
  <c r="O783" i="4"/>
  <c r="O784" i="4" a="1"/>
  <c r="O784" i="4" s="1"/>
  <c r="O785" i="4" a="1"/>
  <c r="O785" i="4" s="1"/>
  <c r="O786" i="4" a="1"/>
  <c r="O786" i="4" s="1"/>
  <c r="O787" i="4" a="1"/>
  <c r="O787" i="4"/>
  <c r="O788" i="4" a="1"/>
  <c r="O788" i="4" s="1"/>
  <c r="O789" i="4" a="1"/>
  <c r="O789" i="4" s="1"/>
  <c r="O790" i="4" a="1"/>
  <c r="O790" i="4" s="1"/>
  <c r="O791" i="4" a="1"/>
  <c r="O791" i="4" s="1"/>
  <c r="O792" i="4" a="1"/>
  <c r="O792" i="4" s="1"/>
  <c r="O793" i="4" a="1"/>
  <c r="O793" i="4" s="1"/>
  <c r="O794" i="4" a="1"/>
  <c r="O794" i="4" s="1"/>
  <c r="O795" i="4" a="1"/>
  <c r="O795" i="4" s="1"/>
  <c r="O796" i="4" a="1"/>
  <c r="O796" i="4" s="1"/>
  <c r="O797" i="4" a="1"/>
  <c r="O797" i="4" s="1"/>
  <c r="O798" i="4" a="1"/>
  <c r="O798" i="4" s="1"/>
  <c r="O799" i="4" a="1"/>
  <c r="O799" i="4" s="1"/>
  <c r="O800" i="4" a="1"/>
  <c r="O800" i="4" s="1"/>
  <c r="O801" i="4" a="1"/>
  <c r="O801" i="4" s="1"/>
  <c r="O802" i="4" a="1"/>
  <c r="O802" i="4" s="1"/>
  <c r="O803" i="4" a="1"/>
  <c r="O803" i="4" s="1"/>
  <c r="O804" i="4" a="1"/>
  <c r="O804" i="4" s="1"/>
  <c r="O805" i="4" a="1"/>
  <c r="O805" i="4" s="1"/>
  <c r="O806" i="4" a="1"/>
  <c r="O806" i="4" s="1"/>
  <c r="O807" i="4" a="1"/>
  <c r="O807" i="4" s="1"/>
  <c r="O808" i="4" a="1"/>
  <c r="O808" i="4" s="1"/>
  <c r="O809" i="4" a="1"/>
  <c r="O809" i="4" s="1"/>
  <c r="O810" i="4" a="1"/>
  <c r="O810" i="4" s="1"/>
  <c r="O811" i="4" a="1"/>
  <c r="O811" i="4"/>
  <c r="O812" i="4" a="1"/>
  <c r="O812" i="4" s="1"/>
  <c r="O813" i="4" a="1"/>
  <c r="O813" i="4" s="1"/>
  <c r="O814" i="4" a="1"/>
  <c r="O814" i="4" s="1"/>
  <c r="O815" i="4" a="1"/>
  <c r="O815" i="4" s="1"/>
  <c r="O816" i="4" a="1"/>
  <c r="O816" i="4"/>
  <c r="O817" i="4" a="1"/>
  <c r="O817" i="4" s="1"/>
  <c r="O818" i="4" a="1"/>
  <c r="O818" i="4" s="1"/>
  <c r="O819" i="4" a="1"/>
  <c r="O819" i="4" s="1"/>
  <c r="O820" i="4" a="1"/>
  <c r="O820" i="4" s="1"/>
  <c r="O821" i="4" a="1"/>
  <c r="O821" i="4" s="1"/>
  <c r="O822" i="4" a="1"/>
  <c r="O822" i="4" s="1"/>
  <c r="O823" i="4" a="1"/>
  <c r="O823" i="4" s="1"/>
  <c r="O824" i="4" a="1"/>
  <c r="O824" i="4"/>
  <c r="O825" i="4" a="1"/>
  <c r="O825" i="4" s="1"/>
  <c r="O826" i="4" a="1"/>
  <c r="O826" i="4" s="1"/>
  <c r="O827" i="4" a="1"/>
  <c r="O827" i="4" s="1"/>
  <c r="O828" i="4" a="1"/>
  <c r="O828" i="4" s="1"/>
  <c r="O829" i="4" a="1"/>
  <c r="O829" i="4" s="1"/>
  <c r="O830" i="4" a="1"/>
  <c r="O830" i="4" s="1"/>
  <c r="O831" i="4" a="1"/>
  <c r="O831" i="4" s="1"/>
  <c r="O832" i="4" a="1"/>
  <c r="O832" i="4" s="1"/>
  <c r="O833" i="4" a="1"/>
  <c r="O833" i="4"/>
  <c r="O834" i="4" a="1"/>
  <c r="O834" i="4" s="1"/>
  <c r="O835" i="4" a="1"/>
  <c r="O835" i="4" s="1"/>
  <c r="O836" i="4" a="1"/>
  <c r="O836" i="4" s="1"/>
  <c r="O837" i="4" a="1"/>
  <c r="O837" i="4" s="1"/>
  <c r="O838" i="4" a="1"/>
  <c r="O838" i="4" s="1"/>
  <c r="O839" i="4" a="1"/>
  <c r="O839" i="4" s="1"/>
  <c r="O840" i="4" a="1"/>
  <c r="O840" i="4" s="1"/>
  <c r="O841" i="4" a="1"/>
  <c r="O841" i="4"/>
  <c r="O842" i="4" a="1"/>
  <c r="O842" i="4"/>
  <c r="O843" i="4" a="1"/>
  <c r="O843" i="4" s="1"/>
  <c r="O844" i="4" a="1"/>
  <c r="O844" i="4" s="1"/>
  <c r="O845" i="4" a="1"/>
  <c r="O845" i="4" s="1"/>
  <c r="O846" i="4" a="1"/>
  <c r="O846" i="4" s="1"/>
  <c r="O847" i="4" a="1"/>
  <c r="O847" i="4" s="1"/>
  <c r="O848" i="4" a="1"/>
  <c r="O848" i="4" s="1"/>
  <c r="O849" i="4" a="1"/>
  <c r="O849" i="4" s="1"/>
  <c r="O850" i="4" a="1"/>
  <c r="O850" i="4" s="1"/>
  <c r="O851" i="4" a="1"/>
  <c r="O851" i="4" s="1"/>
  <c r="O852" i="4" a="1"/>
  <c r="O852" i="4" s="1"/>
  <c r="O853" i="4" a="1"/>
  <c r="O853" i="4" s="1"/>
  <c r="O854" i="4" a="1"/>
  <c r="O854" i="4"/>
  <c r="O855" i="4" a="1"/>
  <c r="O855" i="4" s="1"/>
  <c r="O856" i="4" a="1"/>
  <c r="O856" i="4" s="1"/>
  <c r="O857" i="4" a="1"/>
  <c r="O857" i="4" s="1"/>
  <c r="O858" i="4" a="1"/>
  <c r="O858" i="4" s="1"/>
  <c r="O859" i="4" a="1"/>
  <c r="O859" i="4" s="1"/>
  <c r="O860" i="4" a="1"/>
  <c r="O860" i="4"/>
  <c r="O861" i="4" a="1"/>
  <c r="O861" i="4" s="1"/>
  <c r="O862" i="4" a="1"/>
  <c r="O862" i="4" s="1"/>
  <c r="O863" i="4" a="1"/>
  <c r="O863" i="4" s="1"/>
  <c r="O864" i="4" a="1"/>
  <c r="O864" i="4" s="1"/>
  <c r="O865" i="4" a="1"/>
  <c r="O865" i="4" s="1"/>
  <c r="O866" i="4" a="1"/>
  <c r="O866" i="4" s="1"/>
  <c r="O867" i="4" a="1"/>
  <c r="O867" i="4"/>
  <c r="O868" i="4" a="1"/>
  <c r="O868" i="4" s="1"/>
  <c r="O869" i="4" a="1"/>
  <c r="O869" i="4" s="1"/>
  <c r="O870" i="4" a="1"/>
  <c r="O870" i="4"/>
  <c r="O871" i="4" a="1"/>
  <c r="O871" i="4" s="1"/>
  <c r="O872" i="4" a="1"/>
  <c r="O872" i="4"/>
  <c r="O873" i="4" a="1"/>
  <c r="O873" i="4" s="1"/>
  <c r="O874" i="4" a="1"/>
  <c r="O874" i="4" s="1"/>
  <c r="O875" i="4" a="1"/>
  <c r="O875" i="4"/>
  <c r="O876" i="4" a="1"/>
  <c r="O876" i="4" s="1"/>
  <c r="O877" i="4" a="1"/>
  <c r="O877" i="4" s="1"/>
  <c r="O878" i="4" a="1"/>
  <c r="O878" i="4" s="1"/>
  <c r="O879" i="4" a="1"/>
  <c r="O879" i="4" s="1"/>
  <c r="O880" i="4" a="1"/>
  <c r="O880" i="4" s="1"/>
  <c r="O881" i="4" a="1"/>
  <c r="O881" i="4" s="1"/>
  <c r="O882" i="4" a="1"/>
  <c r="O882" i="4" s="1"/>
  <c r="O883" i="4" a="1"/>
  <c r="O883" i="4" s="1"/>
  <c r="O884" i="4" a="1"/>
  <c r="O884" i="4" s="1"/>
  <c r="O885" i="4" a="1"/>
  <c r="O885" i="4"/>
  <c r="O886" i="4" a="1"/>
  <c r="O886" i="4" s="1"/>
  <c r="O887" i="4" a="1"/>
  <c r="O887" i="4"/>
  <c r="O888" i="4" a="1"/>
  <c r="O888" i="4" s="1"/>
  <c r="O889" i="4" a="1"/>
  <c r="O889" i="4" s="1"/>
  <c r="O890" i="4" a="1"/>
  <c r="O890" i="4" s="1"/>
  <c r="O891" i="4" a="1"/>
  <c r="O891" i="4" s="1"/>
  <c r="O892" i="4" a="1"/>
  <c r="O892" i="4" s="1"/>
  <c r="O893" i="4" a="1"/>
  <c r="O893" i="4" s="1"/>
  <c r="O894" i="4" a="1"/>
  <c r="O894" i="4" s="1"/>
  <c r="O895" i="4" a="1"/>
  <c r="O895" i="4" s="1"/>
  <c r="O896" i="4" a="1"/>
  <c r="O896" i="4" s="1"/>
  <c r="O897" i="4" a="1"/>
  <c r="O897" i="4" s="1"/>
  <c r="O898" i="4" a="1"/>
  <c r="O898" i="4" s="1"/>
  <c r="O899" i="4" a="1"/>
  <c r="O899" i="4" s="1"/>
  <c r="O900" i="4" a="1"/>
  <c r="O900" i="4" s="1"/>
  <c r="O901" i="4" a="1"/>
  <c r="O901" i="4" s="1"/>
  <c r="O902" i="4" a="1"/>
  <c r="O902" i="4" s="1"/>
  <c r="O903" i="4" a="1"/>
  <c r="O903" i="4" s="1"/>
  <c r="O904" i="4" a="1"/>
  <c r="O904" i="4" s="1"/>
  <c r="O905" i="4" a="1"/>
  <c r="O905" i="4"/>
  <c r="O906" i="4" a="1"/>
  <c r="O906" i="4"/>
  <c r="O907" i="4" a="1"/>
  <c r="O907" i="4" s="1"/>
  <c r="O908" i="4" a="1"/>
  <c r="O908" i="4" s="1"/>
  <c r="O909" i="4" a="1"/>
  <c r="O909" i="4" s="1"/>
  <c r="O910" i="4" a="1"/>
  <c r="O910" i="4" s="1"/>
  <c r="O911" i="4" a="1"/>
  <c r="O911" i="4" s="1"/>
  <c r="O912" i="4" a="1"/>
  <c r="O912" i="4" s="1"/>
  <c r="O913" i="4" a="1"/>
  <c r="O913" i="4" s="1"/>
  <c r="O914" i="4" a="1"/>
  <c r="O914" i="4" s="1"/>
  <c r="O915" i="4" a="1"/>
  <c r="O915" i="4" s="1"/>
  <c r="O916" i="4" a="1"/>
  <c r="O916" i="4" s="1"/>
  <c r="O917" i="4" a="1"/>
  <c r="O917" i="4" s="1"/>
  <c r="O918" i="4" a="1"/>
  <c r="O918" i="4" s="1"/>
  <c r="O919" i="4" a="1"/>
  <c r="O919" i="4" s="1"/>
  <c r="O920" i="4" a="1"/>
  <c r="O920" i="4" s="1"/>
  <c r="O921" i="4" a="1"/>
  <c r="O921" i="4" s="1"/>
  <c r="O922" i="4" a="1"/>
  <c r="O922" i="4" s="1"/>
  <c r="O923" i="4" a="1"/>
  <c r="O923" i="4" s="1"/>
  <c r="O924" i="4" a="1"/>
  <c r="O924" i="4" s="1"/>
  <c r="O925" i="4" a="1"/>
  <c r="O925" i="4" s="1"/>
  <c r="O926" i="4" a="1"/>
  <c r="O926" i="4" s="1"/>
  <c r="O927" i="4" a="1"/>
  <c r="O927" i="4"/>
  <c r="O928" i="4" a="1"/>
  <c r="O928" i="4" s="1"/>
  <c r="O929" i="4" a="1"/>
  <c r="O929" i="4"/>
  <c r="O930" i="4" a="1"/>
  <c r="O930" i="4" s="1"/>
  <c r="O931" i="4" a="1"/>
  <c r="O931" i="4" s="1"/>
  <c r="O932" i="4" a="1"/>
  <c r="O932" i="4" s="1"/>
  <c r="O933" i="4" a="1"/>
  <c r="O933" i="4" s="1"/>
  <c r="O934" i="4" a="1"/>
  <c r="O934" i="4" s="1"/>
  <c r="O935" i="4" a="1"/>
  <c r="O935" i="4" s="1"/>
  <c r="O936" i="4" a="1"/>
  <c r="O936" i="4" s="1"/>
  <c r="O937" i="4" a="1"/>
  <c r="O937" i="4" s="1"/>
  <c r="O938" i="4" a="1"/>
  <c r="O938" i="4" s="1"/>
  <c r="O939" i="4" a="1"/>
  <c r="O939" i="4"/>
  <c r="O940" i="4" a="1"/>
  <c r="O940" i="4" s="1"/>
  <c r="O941" i="4" a="1"/>
  <c r="O941" i="4" s="1"/>
  <c r="O942" i="4" a="1"/>
  <c r="O942" i="4" s="1"/>
  <c r="O943" i="4" a="1"/>
  <c r="O943" i="4" s="1"/>
  <c r="O944" i="4" a="1"/>
  <c r="O944" i="4" s="1"/>
  <c r="O945" i="4" a="1"/>
  <c r="O945" i="4" s="1"/>
  <c r="O946" i="4" a="1"/>
  <c r="O946" i="4" s="1"/>
  <c r="O947" i="4" a="1"/>
  <c r="O947" i="4"/>
  <c r="O948" i="4" a="1"/>
  <c r="O948" i="4" s="1"/>
  <c r="O949" i="4" a="1"/>
  <c r="O949" i="4" s="1"/>
  <c r="O950" i="4" a="1"/>
  <c r="O950" i="4" s="1"/>
  <c r="O951" i="4" a="1"/>
  <c r="O951" i="4" s="1"/>
  <c r="O952" i="4" a="1"/>
  <c r="O952" i="4" s="1"/>
  <c r="O953" i="4" a="1"/>
  <c r="O953" i="4" s="1"/>
  <c r="O954" i="4" a="1"/>
  <c r="O954" i="4" s="1"/>
  <c r="O955" i="4" a="1"/>
  <c r="O955" i="4" s="1"/>
  <c r="O956" i="4" a="1"/>
  <c r="O956" i="4" s="1"/>
  <c r="O957" i="4" a="1"/>
  <c r="O957" i="4" s="1"/>
  <c r="O958" i="4" a="1"/>
  <c r="O958" i="4" s="1"/>
  <c r="O959" i="4" a="1"/>
  <c r="O959" i="4" s="1"/>
  <c r="O960" i="4" a="1"/>
  <c r="O960" i="4"/>
  <c r="O961" i="4" a="1"/>
  <c r="O961" i="4" s="1"/>
  <c r="O962" i="4" a="1"/>
  <c r="O962" i="4" s="1"/>
  <c r="O963" i="4" a="1"/>
  <c r="O963" i="4" s="1"/>
  <c r="O964" i="4" a="1"/>
  <c r="O964" i="4" s="1"/>
  <c r="O965" i="4" a="1"/>
  <c r="O965" i="4"/>
  <c r="O966" i="4" a="1"/>
  <c r="O966" i="4" s="1"/>
  <c r="O967" i="4" a="1"/>
  <c r="O967" i="4" s="1"/>
  <c r="O968" i="4" a="1"/>
  <c r="O968" i="4" s="1"/>
  <c r="O969" i="4" a="1"/>
  <c r="O969" i="4" s="1"/>
  <c r="O970" i="4" a="1"/>
  <c r="O970" i="4" s="1"/>
  <c r="O971" i="4" a="1"/>
  <c r="O971" i="4" s="1"/>
  <c r="O972" i="4" a="1"/>
  <c r="O972" i="4" s="1"/>
  <c r="O973" i="4" a="1"/>
  <c r="O973" i="4" s="1"/>
  <c r="O974" i="4" a="1"/>
  <c r="O974" i="4" s="1"/>
  <c r="O975" i="4" a="1"/>
  <c r="O975" i="4" s="1"/>
  <c r="O976" i="4" a="1"/>
  <c r="O976" i="4" s="1"/>
  <c r="O977" i="4" a="1"/>
  <c r="O977" i="4"/>
  <c r="O978" i="4" a="1"/>
  <c r="O978" i="4" s="1"/>
  <c r="O979" i="4" a="1"/>
  <c r="O979" i="4" s="1"/>
  <c r="O980" i="4" a="1"/>
  <c r="O980" i="4" s="1"/>
  <c r="O981" i="4" a="1"/>
  <c r="O981" i="4" s="1"/>
  <c r="O982" i="4" a="1"/>
  <c r="O982" i="4" s="1"/>
  <c r="O983" i="4" a="1"/>
  <c r="O983" i="4"/>
  <c r="O984" i="4" a="1"/>
  <c r="O984" i="4" s="1"/>
  <c r="O985" i="4" a="1"/>
  <c r="O985" i="4"/>
  <c r="O986" i="4" a="1"/>
  <c r="O986" i="4" s="1"/>
  <c r="O987" i="4" a="1"/>
  <c r="O987" i="4" s="1"/>
  <c r="O988" i="4" a="1"/>
  <c r="O988" i="4" s="1"/>
  <c r="O989" i="4" a="1"/>
  <c r="O989" i="4" s="1"/>
  <c r="O990" i="4" a="1"/>
  <c r="O990" i="4" s="1"/>
  <c r="O991" i="4" a="1"/>
  <c r="O991" i="4" s="1"/>
  <c r="O992" i="4" a="1"/>
  <c r="O992" i="4" s="1"/>
  <c r="O993" i="4" a="1"/>
  <c r="O993" i="4" s="1"/>
  <c r="O994" i="4" a="1"/>
  <c r="O994" i="4" s="1"/>
  <c r="O995" i="4" a="1"/>
  <c r="O995" i="4" s="1"/>
  <c r="O996" i="4" a="1"/>
  <c r="O996" i="4" s="1"/>
  <c r="O997" i="4" a="1"/>
  <c r="O997" i="4" s="1"/>
  <c r="O998" i="4" a="1"/>
  <c r="O998" i="4" s="1"/>
  <c r="O999" i="4" a="1"/>
  <c r="O999" i="4"/>
  <c r="O1000" i="4" a="1"/>
  <c r="O1000" i="4" s="1"/>
  <c r="O1001" i="4" a="1"/>
  <c r="O1001" i="4"/>
  <c r="O1002" i="4" a="1"/>
  <c r="O1002" i="4" s="1"/>
  <c r="O1003" i="4" a="1"/>
  <c r="O1003" i="4"/>
  <c r="O1004" i="4" a="1"/>
  <c r="O1004" i="4" s="1"/>
  <c r="O1005" i="4" a="1"/>
  <c r="O1005" i="4" s="1"/>
  <c r="O1006" i="4" a="1"/>
  <c r="O1006" i="4" s="1"/>
  <c r="O1007" i="4" a="1"/>
  <c r="O1007" i="4"/>
  <c r="O1008" i="4" a="1"/>
  <c r="O1008" i="4" s="1"/>
  <c r="O1009" i="4" a="1"/>
  <c r="O1009" i="4"/>
  <c r="O1010" i="4" a="1"/>
  <c r="O1010" i="4" s="1"/>
  <c r="O1011" i="4" a="1"/>
  <c r="O1011" i="4"/>
  <c r="O1012" i="4" a="1"/>
  <c r="O1012" i="4" s="1"/>
  <c r="O1013" i="4" a="1"/>
  <c r="O1013" i="4" s="1"/>
  <c r="O1014" i="4" a="1"/>
  <c r="O1014" i="4" s="1"/>
  <c r="O1015" i="4" a="1"/>
  <c r="O1015" i="4" s="1"/>
  <c r="O1016" i="4" a="1"/>
  <c r="O1016" i="4"/>
  <c r="O1017" i="4" a="1"/>
  <c r="O1017" i="4" s="1"/>
  <c r="O1018" i="4" a="1"/>
  <c r="O1018" i="4" s="1"/>
  <c r="O1019" i="4" a="1"/>
  <c r="O1019" i="4" s="1"/>
  <c r="O1020" i="4" a="1"/>
  <c r="O1020" i="4"/>
  <c r="O1021" i="4" a="1"/>
  <c r="O1021" i="4" s="1"/>
  <c r="O1022" i="4" a="1"/>
  <c r="O1022" i="4" s="1"/>
  <c r="O1023" i="4" a="1"/>
  <c r="O1023" i="4" s="1"/>
  <c r="O1024" i="4" a="1"/>
  <c r="O1024" i="4" s="1"/>
  <c r="O1025" i="4" a="1"/>
  <c r="O1025" i="4" s="1"/>
  <c r="O1026" i="4" a="1"/>
  <c r="O1026" i="4" s="1"/>
  <c r="O1027" i="4" a="1"/>
  <c r="O1027" i="4"/>
  <c r="O1028" i="4" a="1"/>
  <c r="O1028" i="4" s="1"/>
  <c r="O1029" i="4" a="1"/>
  <c r="O1029" i="4"/>
  <c r="O1030" i="4" a="1"/>
  <c r="O1030" i="4" s="1"/>
  <c r="O1031" i="4" a="1"/>
  <c r="O1031" i="4" s="1"/>
  <c r="O1032" i="4" a="1"/>
  <c r="O1032" i="4"/>
  <c r="O1033" i="4" a="1"/>
  <c r="O1033" i="4"/>
  <c r="O1034" i="4" a="1"/>
  <c r="O1034" i="4" s="1"/>
  <c r="O1035" i="4" a="1"/>
  <c r="O1035" i="4"/>
  <c r="O1036" i="4" a="1"/>
  <c r="O1036" i="4" s="1"/>
  <c r="O1037" i="4" a="1"/>
  <c r="O1037" i="4"/>
  <c r="O1038" i="4" a="1"/>
  <c r="O1038" i="4" s="1"/>
  <c r="O1039" i="4" a="1"/>
  <c r="O1039" i="4" s="1"/>
  <c r="O1040" i="4" a="1"/>
  <c r="O1040" i="4"/>
  <c r="O1041" i="4" a="1"/>
  <c r="O1041" i="4" s="1"/>
  <c r="O1042" i="4" a="1"/>
  <c r="O1042" i="4" s="1"/>
  <c r="O1043" i="4" a="1"/>
  <c r="O1043" i="4" s="1"/>
  <c r="O1044" i="4" a="1"/>
  <c r="O1044" i="4"/>
  <c r="O1045" i="4" a="1"/>
  <c r="O1045" i="4" s="1"/>
  <c r="O1046" i="4" a="1"/>
  <c r="O1046" i="4" s="1"/>
  <c r="O1047" i="4" a="1"/>
  <c r="O1047" i="4" s="1"/>
  <c r="O1048" i="4" a="1"/>
  <c r="O1048" i="4" s="1"/>
  <c r="O1049" i="4" a="1"/>
  <c r="O1049" i="4"/>
  <c r="O1050" i="4" a="1"/>
  <c r="O1050" i="4" s="1"/>
  <c r="O1051" i="4" a="1"/>
  <c r="O1051" i="4" s="1"/>
  <c r="O1052" i="4" a="1"/>
  <c r="O1052" i="4" s="1"/>
  <c r="O1053" i="4" a="1"/>
  <c r="O1053" i="4" s="1"/>
  <c r="O1054" i="4" a="1"/>
  <c r="O1054" i="4" s="1"/>
  <c r="O1055" i="4" a="1"/>
  <c r="O1055" i="4" s="1"/>
  <c r="O1056" i="4" a="1"/>
  <c r="O1056" i="4" s="1"/>
  <c r="O1057" i="4" a="1"/>
  <c r="O1057" i="4" s="1"/>
  <c r="O1058" i="4" a="1"/>
  <c r="O1058" i="4" s="1"/>
  <c r="O1059" i="4" a="1"/>
  <c r="O1059" i="4" s="1"/>
  <c r="O1060" i="4" a="1"/>
  <c r="O1060" i="4" s="1"/>
  <c r="O1061" i="4" a="1"/>
  <c r="O1061" i="4" s="1"/>
  <c r="O1062" i="4" a="1"/>
  <c r="O1062" i="4" s="1"/>
  <c r="O1063" i="4" a="1"/>
  <c r="O1063" i="4"/>
  <c r="O1064" i="4" a="1"/>
  <c r="O1064" i="4" s="1"/>
  <c r="O1065" i="4" a="1"/>
  <c r="O1065" i="4" s="1"/>
  <c r="O1066" i="4" a="1"/>
  <c r="O1066" i="4" s="1"/>
  <c r="O1067" i="4" a="1"/>
  <c r="O1067" i="4" s="1"/>
  <c r="O1068" i="4" a="1"/>
  <c r="O1068" i="4" s="1"/>
  <c r="O1069" i="4" a="1"/>
  <c r="O1069" i="4" s="1"/>
  <c r="O1070" i="4" a="1"/>
  <c r="O1070" i="4"/>
  <c r="O1071" i="4" a="1"/>
  <c r="O1071" i="4" s="1"/>
  <c r="O1072" i="4" a="1"/>
  <c r="O1072" i="4" s="1"/>
  <c r="O1073" i="4" a="1"/>
  <c r="O1073" i="4"/>
  <c r="O1074" i="4" a="1"/>
  <c r="O1074" i="4" s="1"/>
  <c r="O1075" i="4" a="1"/>
  <c r="O1075" i="4"/>
  <c r="O1076" i="4" a="1"/>
  <c r="O1076" i="4" s="1"/>
  <c r="O1077" i="4" a="1"/>
  <c r="O1077" i="4" s="1"/>
  <c r="O1078" i="4" a="1"/>
  <c r="O1078" i="4" s="1"/>
  <c r="O1079" i="4" a="1"/>
  <c r="O1079" i="4" s="1"/>
  <c r="O1080" i="4" a="1"/>
  <c r="O1080" i="4" s="1"/>
  <c r="O1081" i="4" a="1"/>
  <c r="O1081" i="4"/>
  <c r="O1082" i="4" a="1"/>
  <c r="O1082" i="4" s="1"/>
  <c r="O1083" i="4" a="1"/>
  <c r="O1083" i="4" s="1"/>
  <c r="O1084" i="4" a="1"/>
  <c r="O1084" i="4" s="1"/>
  <c r="O1085" i="4" a="1"/>
  <c r="O1085" i="4" s="1"/>
  <c r="O1086" i="4" a="1"/>
  <c r="O1086" i="4" s="1"/>
  <c r="O1087" i="4" a="1"/>
  <c r="O1087" i="4" s="1"/>
  <c r="O1088" i="4" a="1"/>
  <c r="O1088" i="4"/>
  <c r="O1089" i="4" a="1"/>
  <c r="O1089" i="4"/>
  <c r="O1090" i="4" a="1"/>
  <c r="O1090" i="4" s="1"/>
  <c r="O1091" i="4" a="1"/>
  <c r="O1091" i="4" s="1"/>
  <c r="O1092" i="4" a="1"/>
  <c r="O1092" i="4" s="1"/>
  <c r="O1093" i="4" a="1"/>
  <c r="O1093" i="4" s="1"/>
  <c r="O1094" i="4" a="1"/>
  <c r="O1094" i="4" s="1"/>
  <c r="O1095" i="4" a="1"/>
  <c r="O1095" i="4" s="1"/>
  <c r="O1096" i="4" a="1"/>
  <c r="O1096" i="4" s="1"/>
  <c r="O1097" i="4" a="1"/>
  <c r="O1097" i="4" s="1"/>
  <c r="O1098" i="4" a="1"/>
  <c r="O1098" i="4" s="1"/>
  <c r="O1099" i="4" a="1"/>
  <c r="O1099" i="4"/>
  <c r="O1100" i="4" a="1"/>
  <c r="O1100" i="4" s="1"/>
  <c r="O1101" i="4" a="1"/>
  <c r="O1101" i="4"/>
  <c r="O1102" i="4" a="1"/>
  <c r="O1102" i="4" s="1"/>
  <c r="O1103" i="4" a="1"/>
  <c r="O1103" i="4" s="1"/>
  <c r="O1104" i="4" a="1"/>
  <c r="O1104" i="4"/>
  <c r="O1105" i="4" a="1"/>
  <c r="O1105" i="4" s="1"/>
  <c r="O1106" i="4" a="1"/>
  <c r="O1106" i="4" s="1"/>
  <c r="O1107" i="4" a="1"/>
  <c r="O1107" i="4" s="1"/>
  <c r="O1108" i="4" a="1"/>
  <c r="O1108" i="4" s="1"/>
  <c r="O1109" i="4" a="1"/>
  <c r="O1109" i="4"/>
  <c r="O1110" i="4" a="1"/>
  <c r="O1110" i="4" s="1"/>
  <c r="O1111" i="4" a="1"/>
  <c r="O1111" i="4" s="1"/>
  <c r="O1112" i="4" a="1"/>
  <c r="O1112" i="4"/>
  <c r="O1113" i="4" a="1"/>
  <c r="O1113" i="4" s="1"/>
  <c r="O1114" i="4" a="1"/>
  <c r="O1114" i="4" s="1"/>
  <c r="O1115" i="4" a="1"/>
  <c r="O1115" i="4" s="1"/>
  <c r="O1116" i="4" a="1"/>
  <c r="O1116" i="4" s="1"/>
  <c r="O1117" i="4" a="1"/>
  <c r="O1117" i="4" s="1"/>
  <c r="O1118" i="4" a="1"/>
  <c r="O1118" i="4" s="1"/>
  <c r="O1119" i="4" a="1"/>
  <c r="O1119" i="4" s="1"/>
  <c r="O1120" i="4" a="1"/>
  <c r="O1120" i="4" s="1"/>
  <c r="O1121" i="4" a="1"/>
  <c r="O1121" i="4"/>
  <c r="O1122" i="4" a="1"/>
  <c r="O1122" i="4" s="1"/>
  <c r="O1123" i="4" a="1"/>
  <c r="O1123" i="4" s="1"/>
  <c r="O1124" i="4" a="1"/>
  <c r="O1124" i="4" s="1"/>
  <c r="O1125" i="4" a="1"/>
  <c r="O1125" i="4" s="1"/>
  <c r="O1126" i="4" a="1"/>
  <c r="O1126" i="4" s="1"/>
  <c r="O1127" i="4" a="1"/>
  <c r="O1127" i="4" s="1"/>
  <c r="O1128" i="4" a="1"/>
  <c r="O1128" i="4" s="1"/>
  <c r="O1129" i="4" a="1"/>
  <c r="O1129" i="4" s="1"/>
  <c r="O1130" i="4" a="1"/>
  <c r="O1130" i="4" s="1"/>
  <c r="O1131" i="4" a="1"/>
  <c r="O1131" i="4"/>
  <c r="O1132" i="4" a="1"/>
  <c r="O1132" i="4" s="1"/>
  <c r="O1133" i="4" a="1"/>
  <c r="O1133" i="4" s="1"/>
  <c r="O1134" i="4" a="1"/>
  <c r="O1134" i="4"/>
  <c r="O1135" i="4" a="1"/>
  <c r="O1135" i="4" s="1"/>
  <c r="O1136" i="4" a="1"/>
  <c r="O1136" i="4" s="1"/>
  <c r="O1137" i="4" a="1"/>
  <c r="O1137" i="4" s="1"/>
  <c r="O1138" i="4" a="1"/>
  <c r="O1138" i="4" s="1"/>
  <c r="O1139" i="4" a="1"/>
  <c r="O1139" i="4" s="1"/>
  <c r="O1140" i="4" a="1"/>
  <c r="O1140" i="4" s="1"/>
  <c r="O1141" i="4" a="1"/>
  <c r="O1141" i="4" s="1"/>
  <c r="O1142" i="4" a="1"/>
  <c r="O1142" i="4" s="1"/>
  <c r="O1143" i="4" a="1"/>
  <c r="O1143" i="4" s="1"/>
  <c r="O1144" i="4" a="1"/>
  <c r="O1144" i="4" s="1"/>
  <c r="O1145" i="4" a="1"/>
  <c r="O1145" i="4" s="1"/>
  <c r="O1146" i="4" a="1"/>
  <c r="O1146" i="4" s="1"/>
  <c r="O1147" i="4" a="1"/>
  <c r="O1147" i="4"/>
  <c r="O1148" i="4" a="1"/>
  <c r="O1148" i="4" s="1"/>
  <c r="O1149" i="4" a="1"/>
  <c r="O1149" i="4" s="1"/>
  <c r="O1150" i="4" a="1"/>
  <c r="O1150" i="4" s="1"/>
  <c r="O1151" i="4" a="1"/>
  <c r="O1151" i="4" s="1"/>
  <c r="O1152" i="4" a="1"/>
  <c r="O1152" i="4" s="1"/>
  <c r="O1153" i="4" a="1"/>
  <c r="O1153" i="4" s="1"/>
  <c r="O1154" i="4" a="1"/>
  <c r="O1154" i="4" s="1"/>
  <c r="O1155" i="4" a="1"/>
  <c r="O1155" i="4" s="1"/>
  <c r="O1156" i="4" a="1"/>
  <c r="O1156" i="4" s="1"/>
  <c r="O1157" i="4" a="1"/>
  <c r="O1157" i="4" s="1"/>
  <c r="O1158" i="4" a="1"/>
  <c r="O1158" i="4"/>
  <c r="O1159" i="4" a="1"/>
  <c r="O1159" i="4" s="1"/>
  <c r="O1160" i="4" a="1"/>
  <c r="O1160" i="4" s="1"/>
  <c r="O1161" i="4" a="1"/>
  <c r="O1161" i="4"/>
  <c r="O1162" i="4" a="1"/>
  <c r="O1162" i="4" s="1"/>
  <c r="O1163" i="4" a="1"/>
  <c r="O1163" i="4" s="1"/>
  <c r="O1164" i="4" a="1"/>
  <c r="O1164" i="4"/>
  <c r="O1165" i="4" a="1"/>
  <c r="O1165" i="4" s="1"/>
  <c r="O1166" i="4" a="1"/>
  <c r="O1166" i="4"/>
  <c r="O1167" i="4" a="1"/>
  <c r="O1167" i="4" s="1"/>
  <c r="O1168" i="4" a="1"/>
  <c r="O1168" i="4" s="1"/>
  <c r="O1169" i="4" a="1"/>
  <c r="O1169" i="4" s="1"/>
  <c r="O1170" i="4" a="1"/>
  <c r="O1170" i="4" s="1"/>
  <c r="O1171" i="4" a="1"/>
  <c r="O1171" i="4" s="1"/>
  <c r="O1172" i="4" a="1"/>
  <c r="O1172" i="4" s="1"/>
  <c r="O1173" i="4" a="1"/>
  <c r="O1173" i="4"/>
  <c r="O1174" i="4" a="1"/>
  <c r="O1174" i="4" s="1"/>
  <c r="O1175" i="4" a="1"/>
  <c r="O1175" i="4"/>
  <c r="O1176" i="4" a="1"/>
  <c r="O1176" i="4" s="1"/>
  <c r="O1177" i="4" a="1"/>
  <c r="O1177" i="4" s="1"/>
  <c r="O1178" i="4" a="1"/>
  <c r="O1178" i="4" s="1"/>
  <c r="O1179" i="4" a="1"/>
  <c r="O1179" i="4" s="1"/>
  <c r="O1180" i="4" a="1"/>
  <c r="O1180" i="4" s="1"/>
  <c r="O1181" i="4" a="1"/>
  <c r="O1181" i="4"/>
  <c r="O1182" i="4" a="1"/>
  <c r="O1182" i="4" s="1"/>
  <c r="O1183" i="4" a="1"/>
  <c r="O1183" i="4" s="1"/>
  <c r="O1184" i="4" a="1"/>
  <c r="O1184" i="4" s="1"/>
  <c r="O1185" i="4" a="1"/>
  <c r="O1185" i="4" s="1"/>
  <c r="O1186" i="4" a="1"/>
  <c r="O1186" i="4" s="1"/>
  <c r="O1187" i="4" a="1"/>
  <c r="O1187" i="4" s="1"/>
  <c r="O1188" i="4" a="1"/>
  <c r="O1188" i="4"/>
  <c r="O1189" i="4" a="1"/>
  <c r="O1189" i="4" s="1"/>
  <c r="O1190" i="4" a="1"/>
  <c r="O1190" i="4"/>
  <c r="O1191" i="4" a="1"/>
  <c r="O1191" i="4" s="1"/>
  <c r="O1192" i="4" a="1"/>
  <c r="O1192" i="4" s="1"/>
  <c r="O1193" i="4" a="1"/>
  <c r="O1193" i="4"/>
  <c r="O1194" i="4" a="1"/>
  <c r="O1194" i="4" s="1"/>
  <c r="O1195" i="4" a="1"/>
  <c r="O1195" i="4" s="1"/>
  <c r="O1196" i="4" a="1"/>
  <c r="O1196" i="4" s="1"/>
  <c r="O1197" i="4" a="1"/>
  <c r="O1197" i="4" s="1"/>
  <c r="O1198" i="4" a="1"/>
  <c r="O1198" i="4" s="1"/>
  <c r="O1199" i="4" a="1"/>
  <c r="O1199" i="4" s="1"/>
  <c r="O1200" i="4" a="1"/>
  <c r="O1200" i="4" s="1"/>
  <c r="O1201" i="4" a="1"/>
  <c r="O1201" i="4"/>
  <c r="O1202" i="4" a="1"/>
  <c r="O1202" i="4" s="1"/>
  <c r="O1203" i="4" a="1"/>
  <c r="O1203" i="4" s="1"/>
  <c r="O1204" i="4" a="1"/>
  <c r="O1204" i="4" s="1"/>
  <c r="O1205" i="4" a="1"/>
  <c r="O1205" i="4" s="1"/>
  <c r="O1206" i="4" a="1"/>
  <c r="O1206" i="4"/>
  <c r="O1207" i="4" a="1"/>
  <c r="O1207" i="4" s="1"/>
  <c r="O1208" i="4" a="1"/>
  <c r="O1208" i="4" s="1"/>
  <c r="O1209" i="4" a="1"/>
  <c r="O1209" i="4" s="1"/>
  <c r="O1210" i="4" a="1"/>
  <c r="O1210" i="4" s="1"/>
  <c r="O1211" i="4" a="1"/>
  <c r="O1211" i="4" s="1"/>
  <c r="O1212" i="4" a="1"/>
  <c r="O1212" i="4" s="1"/>
  <c r="O1213" i="4" a="1"/>
  <c r="O1213" i="4" s="1"/>
  <c r="O1214" i="4" a="1"/>
  <c r="O1214" i="4" s="1"/>
  <c r="O1215" i="4" a="1"/>
  <c r="O1215" i="4" s="1"/>
  <c r="O1216" i="4" a="1"/>
  <c r="O1216" i="4" s="1"/>
  <c r="O1217" i="4" a="1"/>
  <c r="O1217" i="4"/>
  <c r="O1218" i="4" a="1"/>
  <c r="O1218" i="4" s="1"/>
  <c r="O1219" i="4" a="1"/>
  <c r="O1219" i="4"/>
  <c r="O1220" i="4" a="1"/>
  <c r="O1220" i="4" s="1"/>
  <c r="O1221" i="4" a="1"/>
  <c r="O1221" i="4" s="1"/>
  <c r="O1222" i="4" a="1"/>
  <c r="O1222" i="4" s="1"/>
  <c r="O1223" i="4" a="1"/>
  <c r="O1223" i="4" s="1"/>
  <c r="O1224" i="4" a="1"/>
  <c r="O1224" i="4" s="1"/>
  <c r="O1225" i="4" a="1"/>
  <c r="O1225" i="4"/>
  <c r="O1226" i="4" a="1"/>
  <c r="O1226" i="4" s="1"/>
  <c r="O1227" i="4" a="1"/>
  <c r="O1227" i="4"/>
  <c r="O1228" i="4" a="1"/>
  <c r="O1228" i="4" s="1"/>
  <c r="O1229" i="4" a="1"/>
  <c r="O1229" i="4" s="1"/>
  <c r="O1230" i="4" a="1"/>
  <c r="O1230" i="4" s="1"/>
  <c r="O1231" i="4" a="1"/>
  <c r="O1231" i="4" s="1"/>
  <c r="O1232" i="4" a="1"/>
  <c r="O1232" i="4" s="1"/>
  <c r="O1233" i="4" a="1"/>
  <c r="O1233" i="4"/>
  <c r="O1234" i="4" a="1"/>
  <c r="O1234" i="4" s="1"/>
  <c r="O1235" i="4" a="1"/>
  <c r="O1235" i="4"/>
  <c r="O1236" i="4" a="1"/>
  <c r="O1236" i="4" s="1"/>
  <c r="O1237" i="4" a="1"/>
  <c r="O1237" i="4" s="1"/>
  <c r="O1238" i="4" a="1"/>
  <c r="O1238" i="4"/>
  <c r="O1239" i="4" a="1"/>
  <c r="O1239" i="4" s="1"/>
  <c r="O1240" i="4" a="1"/>
  <c r="O1240" i="4" s="1"/>
  <c r="O1241" i="4" a="1"/>
  <c r="O1241" i="4" s="1"/>
  <c r="O1242" i="4" a="1"/>
  <c r="O1242" i="4" s="1"/>
  <c r="O1243" i="4" a="1"/>
  <c r="O1243" i="4" s="1"/>
  <c r="O1244" i="4" a="1"/>
  <c r="O1244" i="4" s="1"/>
  <c r="O1245" i="4" a="1"/>
  <c r="O1245" i="4" s="1"/>
  <c r="O1246" i="4" a="1"/>
  <c r="O1246" i="4" s="1"/>
  <c r="O1247" i="4" a="1"/>
  <c r="O1247" i="4"/>
  <c r="O1248" i="4" a="1"/>
  <c r="O1248" i="4" s="1"/>
  <c r="O1249" i="4" a="1"/>
  <c r="O1249" i="4"/>
  <c r="O1250" i="4" a="1"/>
  <c r="O1250" i="4" s="1"/>
  <c r="O1251" i="4" a="1"/>
  <c r="O1251" i="4"/>
  <c r="O1252" i="4" a="1"/>
  <c r="O1252" i="4" s="1"/>
  <c r="O1253" i="4" a="1"/>
  <c r="O1253" i="4" s="1"/>
  <c r="O1254" i="4" a="1"/>
  <c r="O1254" i="4" s="1"/>
  <c r="O1255" i="4" a="1"/>
  <c r="O1255" i="4" s="1"/>
  <c r="O1256" i="4" a="1"/>
  <c r="O1256" i="4" s="1"/>
  <c r="O1257" i="4" a="1"/>
  <c r="O1257" i="4" s="1"/>
  <c r="O1258" i="4" a="1"/>
  <c r="O1258" i="4" s="1"/>
  <c r="O1259" i="4" a="1"/>
  <c r="O1259" i="4" s="1"/>
  <c r="O1260" i="4" a="1"/>
  <c r="O1260" i="4"/>
  <c r="O1261" i="4" a="1"/>
  <c r="O1261" i="4" s="1"/>
  <c r="O1262" i="4" a="1"/>
  <c r="O1262" i="4" s="1"/>
  <c r="O1263" i="4" a="1"/>
  <c r="O1263" i="4" s="1"/>
  <c r="O1264" i="4" a="1"/>
  <c r="O1264" i="4" s="1"/>
  <c r="O1265" i="4" a="1"/>
  <c r="O1265" i="4" s="1"/>
  <c r="O1266" i="4" a="1"/>
  <c r="O1266" i="4" s="1"/>
  <c r="O1267" i="4" a="1"/>
  <c r="O1267" i="4" s="1"/>
  <c r="O1268" i="4" a="1"/>
  <c r="O1268" i="4" s="1"/>
  <c r="O1269" i="4" a="1"/>
  <c r="O1269" i="4"/>
  <c r="O1270" i="4" a="1"/>
  <c r="O1270" i="4" s="1"/>
  <c r="O1271" i="4" a="1"/>
  <c r="O1271" i="4" s="1"/>
  <c r="O1272" i="4" a="1"/>
  <c r="O1272" i="4" s="1"/>
  <c r="O1273" i="4" a="1"/>
  <c r="O1273" i="4" s="1"/>
  <c r="O1274" i="4" a="1"/>
  <c r="O1274" i="4"/>
  <c r="O1275" i="4" a="1"/>
  <c r="O1275" i="4" s="1"/>
  <c r="O1276" i="4" a="1"/>
  <c r="O1276" i="4" s="1"/>
  <c r="O1277" i="4" a="1"/>
  <c r="O1277" i="4" s="1"/>
  <c r="O1278" i="4" a="1"/>
  <c r="O1278" i="4" s="1"/>
  <c r="O1279" i="4" a="1"/>
  <c r="O1279" i="4" s="1"/>
  <c r="O1280" i="4" a="1"/>
  <c r="O1280" i="4" s="1"/>
  <c r="O1281" i="4" a="1"/>
  <c r="O1281" i="4" s="1"/>
  <c r="O1282" i="4" a="1"/>
  <c r="O1282" i="4" s="1"/>
  <c r="O1283" i="4" a="1"/>
  <c r="O1283" i="4" s="1"/>
  <c r="O1284" i="4" a="1"/>
  <c r="O1284" i="4" s="1"/>
  <c r="O1285" i="4" a="1"/>
  <c r="O1285" i="4" s="1"/>
  <c r="O1286" i="4" a="1"/>
  <c r="O1286" i="4"/>
  <c r="O1287" i="4" a="1"/>
  <c r="O1287" i="4" s="1"/>
  <c r="O1288" i="4" a="1"/>
  <c r="O1288" i="4" s="1"/>
  <c r="O1289" i="4" a="1"/>
  <c r="O1289" i="4" s="1"/>
  <c r="O1290" i="4" a="1"/>
  <c r="O1290" i="4" s="1"/>
  <c r="O1291" i="4" a="1"/>
  <c r="O1291" i="4"/>
  <c r="O1292" i="4" a="1"/>
  <c r="O1292" i="4" s="1"/>
  <c r="O1293" i="4" a="1"/>
  <c r="O1293" i="4" s="1"/>
  <c r="O1294" i="4" a="1"/>
  <c r="O1294" i="4" s="1"/>
  <c r="O1295" i="4" a="1"/>
  <c r="O1295" i="4" s="1"/>
  <c r="O1296" i="4" a="1"/>
  <c r="O1296" i="4" s="1"/>
  <c r="O1297" i="4" a="1"/>
  <c r="O1297" i="4" s="1"/>
  <c r="O1298" i="4" a="1"/>
  <c r="O1298" i="4" s="1"/>
  <c r="O1299" i="4" a="1"/>
  <c r="O1299" i="4" s="1"/>
  <c r="O1300" i="4" a="1"/>
  <c r="O1300" i="4" s="1"/>
  <c r="O1301" i="4" a="1"/>
  <c r="O1301" i="4" s="1"/>
  <c r="O1302" i="4" a="1"/>
  <c r="O1302" i="4" s="1"/>
  <c r="O1303" i="4" a="1"/>
  <c r="O1303" i="4" s="1"/>
  <c r="O1304" i="4" a="1"/>
  <c r="O1304" i="4" s="1"/>
  <c r="O1305" i="4" a="1"/>
  <c r="O1305" i="4" s="1"/>
  <c r="O1306" i="4" a="1"/>
  <c r="O1306" i="4" s="1"/>
  <c r="O1307" i="4" a="1"/>
  <c r="O1307" i="4" s="1"/>
  <c r="O1308" i="4" a="1"/>
  <c r="O1308" i="4"/>
  <c r="O1309" i="4" a="1"/>
  <c r="O1309" i="4" s="1"/>
  <c r="O1310" i="4" a="1"/>
  <c r="O1310" i="4" s="1"/>
  <c r="O1311" i="4" a="1"/>
  <c r="O1311" i="4" s="1"/>
  <c r="O1312" i="4" a="1"/>
  <c r="O1312" i="4" s="1"/>
  <c r="O1313" i="4" a="1"/>
  <c r="O1313" i="4" s="1"/>
  <c r="O1314" i="4" a="1"/>
  <c r="O1314" i="4" s="1"/>
  <c r="O1315" i="4" a="1"/>
  <c r="O1315" i="4"/>
  <c r="O1316" i="4" a="1"/>
  <c r="O1316" i="4" s="1"/>
  <c r="O1317" i="4" a="1"/>
  <c r="O1317" i="4"/>
  <c r="O1318" i="4" a="1"/>
  <c r="O1318" i="4" s="1"/>
  <c r="O1319" i="4" a="1"/>
  <c r="O1319" i="4" s="1"/>
  <c r="O1320" i="4" a="1"/>
  <c r="O1320" i="4"/>
  <c r="O1321" i="4" a="1"/>
  <c r="O1321" i="4" s="1"/>
  <c r="O1322" i="4" a="1"/>
  <c r="O1322" i="4" s="1"/>
  <c r="O1323" i="4" a="1"/>
  <c r="O1323" i="4"/>
  <c r="O1324" i="4" a="1"/>
  <c r="O1324" i="4" s="1"/>
  <c r="O1325" i="4" a="1"/>
  <c r="O1325" i="4"/>
  <c r="O1326" i="4" a="1"/>
  <c r="O1326" i="4" s="1"/>
  <c r="O1327" i="4" a="1"/>
  <c r="O1327" i="4" s="1"/>
  <c r="O1328" i="4" a="1"/>
  <c r="O1328" i="4"/>
  <c r="O1329" i="4" a="1"/>
  <c r="O1329" i="4" s="1"/>
  <c r="O1330" i="4" a="1"/>
  <c r="O1330" i="4" s="1"/>
  <c r="O1331" i="4" a="1"/>
  <c r="O1331" i="4" s="1"/>
  <c r="O1332" i="4" a="1"/>
  <c r="O1332" i="4"/>
  <c r="O1333" i="4" a="1"/>
  <c r="O1333" i="4" s="1"/>
  <c r="O1334" i="4" a="1"/>
  <c r="O1334" i="4" s="1"/>
  <c r="O1335" i="4" a="1"/>
  <c r="O1335" i="4" s="1"/>
  <c r="O1336" i="4" a="1"/>
  <c r="O1336" i="4" s="1"/>
  <c r="O1337" i="4" a="1"/>
  <c r="O1337" i="4"/>
  <c r="O1338" i="4" a="1"/>
  <c r="O1338" i="4"/>
  <c r="O1339" i="4" a="1"/>
  <c r="O1339" i="4" s="1"/>
  <c r="O1340" i="4" a="1"/>
  <c r="O1340" i="4" s="1"/>
  <c r="O1341" i="4" a="1"/>
  <c r="O1341" i="4" s="1"/>
  <c r="O1342" i="4" a="1"/>
  <c r="O1342" i="4" s="1"/>
  <c r="O1343" i="4" a="1"/>
  <c r="O1343" i="4" s="1"/>
  <c r="O1344" i="4" a="1"/>
  <c r="O1344" i="4" s="1"/>
  <c r="O1345" i="4" a="1"/>
  <c r="O1345" i="4"/>
  <c r="O1346" i="4" a="1"/>
  <c r="O1346" i="4"/>
  <c r="O1347" i="4" a="1"/>
  <c r="O1347" i="4"/>
  <c r="O1348" i="4" a="1"/>
  <c r="O1348" i="4" s="1"/>
  <c r="O1349" i="4" a="1"/>
  <c r="O1349" i="4" s="1"/>
  <c r="O1350" i="4" a="1"/>
  <c r="O1350" i="4" s="1"/>
  <c r="O1351" i="4" a="1"/>
  <c r="O1351" i="4" s="1"/>
  <c r="O1352" i="4" a="1"/>
  <c r="O1352" i="4" s="1"/>
  <c r="O1353" i="4" a="1"/>
  <c r="O1353" i="4" s="1"/>
  <c r="O1354" i="4" a="1"/>
  <c r="O1354" i="4" s="1"/>
  <c r="O1355" i="4" a="1"/>
  <c r="O1355" i="4" s="1"/>
  <c r="O1356" i="4" a="1"/>
  <c r="O1356" i="4"/>
  <c r="O1357" i="4" a="1"/>
  <c r="O1357" i="4" s="1"/>
  <c r="O1358" i="4" a="1"/>
  <c r="O1358" i="4"/>
  <c r="O1359" i="4" a="1"/>
  <c r="O1359" i="4" s="1"/>
  <c r="O1360" i="4" a="1"/>
  <c r="O1360" i="4" s="1"/>
  <c r="O1361" i="4" a="1"/>
  <c r="O1361" i="4" s="1"/>
  <c r="O1362" i="4" a="1"/>
  <c r="O1362" i="4" s="1"/>
  <c r="O1363" i="4" a="1"/>
  <c r="O1363" i="4" s="1"/>
  <c r="O1364" i="4" a="1"/>
  <c r="O1364" i="4" s="1"/>
  <c r="O1365" i="4" a="1"/>
  <c r="O1365" i="4" s="1"/>
  <c r="O1366" i="4" a="1"/>
  <c r="O1366" i="4" s="1"/>
  <c r="O1367" i="4" a="1"/>
  <c r="O1367" i="4" s="1"/>
  <c r="O1368" i="4" a="1"/>
  <c r="O1368" i="4" s="1"/>
  <c r="O1369" i="4" a="1"/>
  <c r="O1369" i="4" s="1"/>
  <c r="O1370" i="4" a="1"/>
  <c r="O1370" i="4" s="1"/>
  <c r="O1371" i="4" a="1"/>
  <c r="O1371" i="4" s="1"/>
  <c r="O1372" i="4" a="1"/>
  <c r="O1372" i="4" s="1"/>
  <c r="O1373" i="4" a="1"/>
  <c r="O1373" i="4" s="1"/>
  <c r="O1374" i="4" a="1"/>
  <c r="O1374" i="4"/>
  <c r="O1375" i="4" a="1"/>
  <c r="O1375" i="4" s="1"/>
  <c r="O1376" i="4" a="1"/>
  <c r="O1376" i="4" s="1"/>
  <c r="O1377" i="4" a="1"/>
  <c r="O1377" i="4" s="1"/>
  <c r="O1378" i="4" a="1"/>
  <c r="O1378" i="4" s="1"/>
  <c r="O1379" i="4" a="1"/>
  <c r="O1379" i="4" s="1"/>
  <c r="O1380" i="4" a="1"/>
  <c r="O1380" i="4" s="1"/>
  <c r="O1381" i="4" a="1"/>
  <c r="O1381" i="4" s="1"/>
  <c r="O1382" i="4" a="1"/>
  <c r="O1382" i="4" s="1"/>
  <c r="O1383" i="4" a="1"/>
  <c r="O1383" i="4" s="1"/>
  <c r="O1384" i="4" a="1"/>
  <c r="O1384" i="4" s="1"/>
  <c r="O1385" i="4" a="1"/>
  <c r="O1385" i="4" s="1"/>
  <c r="O1386" i="4" a="1"/>
  <c r="O1386" i="4" s="1"/>
  <c r="O1387" i="4" a="1"/>
  <c r="O1387" i="4" s="1"/>
  <c r="O1388" i="4" a="1"/>
  <c r="O1388" i="4" s="1"/>
  <c r="O1389" i="4" a="1"/>
  <c r="O1389" i="4" s="1"/>
  <c r="O1390" i="4" a="1"/>
  <c r="O1390" i="4" s="1"/>
  <c r="O1391" i="4" a="1"/>
  <c r="O1391" i="4" s="1"/>
  <c r="O1392" i="4" a="1"/>
  <c r="O1392" i="4" s="1"/>
  <c r="O1393" i="4" a="1"/>
  <c r="O1393" i="4" s="1"/>
  <c r="O1394" i="4" a="1"/>
  <c r="O1394" i="4" s="1"/>
  <c r="O1395" i="4" a="1"/>
  <c r="O1395" i="4" s="1"/>
  <c r="O1396" i="4" a="1"/>
  <c r="O1396" i="4" s="1"/>
  <c r="O1397" i="4" a="1"/>
  <c r="O1397" i="4" s="1"/>
  <c r="O1398" i="4" a="1"/>
  <c r="O1398" i="4" s="1"/>
  <c r="O1399" i="4" a="1"/>
  <c r="O1399" i="4" s="1"/>
  <c r="O1400" i="4" a="1"/>
  <c r="O1400" i="4" s="1"/>
  <c r="O1401" i="4" a="1"/>
  <c r="O1401" i="4" s="1"/>
  <c r="O1402" i="4" a="1"/>
  <c r="O1402" i="4" s="1"/>
  <c r="O1403" i="4" a="1"/>
  <c r="O1403" i="4" s="1"/>
  <c r="O1404" i="4" a="1"/>
  <c r="O1404" i="4" s="1"/>
  <c r="O1405" i="4" a="1"/>
  <c r="O1405" i="4" s="1"/>
  <c r="O1406" i="4" a="1"/>
  <c r="O1406" i="4"/>
  <c r="O1407" i="4" a="1"/>
  <c r="O1407" i="4" s="1"/>
  <c r="O1408" i="4" a="1"/>
  <c r="O1408" i="4" s="1"/>
  <c r="O1409" i="4" a="1"/>
  <c r="O1409" i="4"/>
  <c r="O1410" i="4" a="1"/>
  <c r="O1410" i="4" s="1"/>
  <c r="O1411" i="4" a="1"/>
  <c r="O1411" i="4" s="1"/>
  <c r="O1412" i="4" a="1"/>
  <c r="O1412" i="4" s="1"/>
  <c r="O1413" i="4" a="1"/>
  <c r="O1413" i="4" s="1"/>
  <c r="O1414" i="4" a="1"/>
  <c r="O1414" i="4" s="1"/>
  <c r="O1415" i="4" a="1"/>
  <c r="O1415" i="4" s="1"/>
  <c r="O1416" i="4" a="1"/>
  <c r="O1416" i="4" s="1"/>
  <c r="O1417" i="4" a="1"/>
  <c r="O1417" i="4"/>
  <c r="O1418" i="4" a="1"/>
  <c r="O1418" i="4" s="1"/>
  <c r="O1419" i="4" a="1"/>
  <c r="O1419" i="4" s="1"/>
  <c r="O1420" i="4" a="1"/>
  <c r="O1420" i="4" s="1"/>
  <c r="O1421" i="4" a="1"/>
  <c r="O1421" i="4" s="1"/>
  <c r="O1422" i="4" a="1"/>
  <c r="O1422" i="4"/>
  <c r="O1423" i="4" a="1"/>
  <c r="O1423" i="4" s="1"/>
  <c r="O1424" i="4" a="1"/>
  <c r="O1424" i="4" s="1"/>
  <c r="O1425" i="4" a="1"/>
  <c r="O1425" i="4" s="1"/>
  <c r="O1426" i="4" a="1"/>
  <c r="O1426" i="4" s="1"/>
  <c r="O1427" i="4" a="1"/>
  <c r="O1427" i="4" s="1"/>
  <c r="O1428" i="4" a="1"/>
  <c r="O1428" i="4" s="1"/>
  <c r="O1429" i="4" a="1"/>
  <c r="O1429" i="4" s="1"/>
  <c r="O1430" i="4" a="1"/>
  <c r="O1430" i="4" s="1"/>
  <c r="O1431" i="4" a="1"/>
  <c r="O1431" i="4" s="1"/>
  <c r="O1432" i="4" a="1"/>
  <c r="O1432" i="4" s="1"/>
  <c r="O1433" i="4" a="1"/>
  <c r="O1433" i="4"/>
  <c r="O1434" i="4" a="1"/>
  <c r="O1434" i="4" s="1"/>
  <c r="O1435" i="4" a="1"/>
  <c r="O1435" i="4" s="1"/>
  <c r="O1436" i="4" a="1"/>
  <c r="O1436" i="4"/>
  <c r="O1437" i="4" a="1"/>
  <c r="O1437" i="4" s="1"/>
  <c r="O1438" i="4" a="1"/>
  <c r="O1438" i="4" s="1"/>
  <c r="O1439" i="4" a="1"/>
  <c r="O1439" i="4" s="1"/>
  <c r="O1440" i="4" a="1"/>
  <c r="O1440" i="4" s="1"/>
  <c r="O1441" i="4" a="1"/>
  <c r="O1441" i="4"/>
  <c r="O1442" i="4" a="1"/>
  <c r="O1442" i="4" s="1"/>
  <c r="O1443" i="4" a="1"/>
  <c r="O1443" i="4" s="1"/>
  <c r="O1444" i="4" a="1"/>
  <c r="O1444" i="4" s="1"/>
  <c r="O1445" i="4" a="1"/>
  <c r="O1445" i="4" s="1"/>
  <c r="O1446" i="4" a="1"/>
  <c r="O1446" i="4" s="1"/>
  <c r="O1447" i="4" a="1"/>
  <c r="O1447" i="4" s="1"/>
  <c r="O1448" i="4" a="1"/>
  <c r="O1448" i="4" s="1"/>
  <c r="O1449" i="4" a="1"/>
  <c r="O1449" i="4"/>
  <c r="O1450" i="4" a="1"/>
  <c r="O1450" i="4" s="1"/>
  <c r="O1451" i="4" a="1"/>
  <c r="O1451" i="4" s="1"/>
  <c r="O1452" i="4" a="1"/>
  <c r="O1452" i="4"/>
  <c r="O1453" i="4" a="1"/>
  <c r="O1453" i="4" s="1"/>
  <c r="O1454" i="4" a="1"/>
  <c r="O1454" i="4"/>
  <c r="O1455" i="4" a="1"/>
  <c r="O1455" i="4" s="1"/>
  <c r="O1456" i="4" a="1"/>
  <c r="O1456" i="4" s="1"/>
  <c r="O1457" i="4" a="1"/>
  <c r="O1457" i="4" s="1"/>
  <c r="O1458" i="4" a="1"/>
  <c r="O1458" i="4" s="1"/>
  <c r="O1459" i="4" a="1"/>
  <c r="O1459" i="4" s="1"/>
  <c r="O1460" i="4" a="1"/>
  <c r="O1460" i="4" s="1"/>
  <c r="O1461" i="4" a="1"/>
  <c r="O1461" i="4"/>
  <c r="O1462" i="4" a="1"/>
  <c r="O1462" i="4" s="1"/>
  <c r="O1463" i="4" a="1"/>
  <c r="O1463" i="4"/>
  <c r="O1464" i="4" a="1"/>
  <c r="O1464" i="4" s="1"/>
  <c r="O1465" i="4" a="1"/>
  <c r="O1465" i="4"/>
  <c r="O1466" i="4" a="1"/>
  <c r="O1466" i="4" s="1"/>
  <c r="O1467" i="4" a="1"/>
  <c r="O1467" i="4" s="1"/>
  <c r="O1468" i="4" a="1"/>
  <c r="O1468" i="4" s="1"/>
  <c r="O1469" i="4" a="1"/>
  <c r="O1469" i="4" s="1"/>
  <c r="O1470" i="4" a="1"/>
  <c r="O1470" i="4" s="1"/>
  <c r="O1471" i="4" a="1"/>
  <c r="O1471" i="4" s="1"/>
  <c r="O1472" i="4" a="1"/>
  <c r="O1472" i="4" s="1"/>
  <c r="O1473" i="4" a="1"/>
  <c r="O1473" i="4" s="1"/>
  <c r="O1474" i="4" a="1"/>
  <c r="O1474" i="4" s="1"/>
  <c r="O1475" i="4" a="1"/>
  <c r="O1475" i="4" s="1"/>
  <c r="O1476" i="4" a="1"/>
  <c r="O1476" i="4" s="1"/>
  <c r="O1477" i="4" a="1"/>
  <c r="O1477" i="4"/>
  <c r="O1478" i="4" a="1"/>
  <c r="O1478" i="4" s="1"/>
  <c r="O1479" i="4" a="1"/>
  <c r="O1479" i="4" s="1"/>
  <c r="O1480" i="4" a="1"/>
  <c r="O1480" i="4" s="1"/>
  <c r="O1481" i="4" a="1"/>
  <c r="O1481" i="4" s="1"/>
  <c r="O1482" i="4" a="1"/>
  <c r="O1482" i="4"/>
  <c r="O1483" i="4" a="1"/>
  <c r="O1483" i="4" s="1"/>
  <c r="O1484" i="4" a="1"/>
  <c r="O1484" i="4" s="1"/>
  <c r="O1485" i="4" a="1"/>
  <c r="O1485" i="4" s="1"/>
  <c r="O1486" i="4" a="1"/>
  <c r="O1486" i="4" s="1"/>
  <c r="O1487" i="4" a="1"/>
  <c r="O1487" i="4" s="1"/>
  <c r="O1488" i="4" a="1"/>
  <c r="O1488" i="4" s="1"/>
  <c r="O1489" i="4" a="1"/>
  <c r="O1489" i="4" s="1"/>
  <c r="O1490" i="4" a="1"/>
  <c r="O1490" i="4"/>
  <c r="O1491" i="4" a="1"/>
  <c r="O1491" i="4"/>
  <c r="O1492" i="4" a="1"/>
  <c r="O1492" i="4" s="1"/>
  <c r="O1493" i="4" a="1"/>
  <c r="O1493" i="4" s="1"/>
  <c r="O1494" i="4" a="1"/>
  <c r="O1494" i="4" s="1"/>
  <c r="O1495" i="4" a="1"/>
  <c r="O1495" i="4" s="1"/>
  <c r="O1496" i="4" a="1"/>
  <c r="O1496" i="4" s="1"/>
  <c r="O1497" i="4" a="1"/>
  <c r="O1497" i="4" s="1"/>
  <c r="O1498" i="4" a="1"/>
  <c r="O1498" i="4" s="1"/>
  <c r="O1499" i="4" a="1"/>
  <c r="O1499" i="4" s="1"/>
  <c r="O1500" i="4" a="1"/>
  <c r="O1500" i="4"/>
  <c r="O1501" i="4" a="1"/>
  <c r="O1501" i="4" s="1"/>
  <c r="O1502" i="4" a="1"/>
  <c r="O1502" i="4" s="1"/>
  <c r="O1503" i="4" a="1"/>
  <c r="O1503" i="4" s="1"/>
  <c r="O1504" i="4" a="1"/>
  <c r="O1504" i="4" s="1"/>
  <c r="O1505" i="4" a="1"/>
  <c r="O1505" i="4"/>
  <c r="O1506" i="4" a="1"/>
  <c r="O1506" i="4" s="1"/>
  <c r="O1507" i="4" a="1"/>
  <c r="O1507" i="4" s="1"/>
  <c r="O1508" i="4" a="1"/>
  <c r="O1508" i="4"/>
  <c r="O1509" i="4" a="1"/>
  <c r="O1509" i="4" s="1"/>
  <c r="O1510" i="4" a="1"/>
  <c r="O1510" i="4" s="1"/>
  <c r="O1511" i="4" a="1"/>
  <c r="O1511" i="4"/>
  <c r="O1512" i="4" a="1"/>
  <c r="O1512" i="4" s="1"/>
  <c r="O1513" i="4" a="1"/>
  <c r="O1513" i="4"/>
  <c r="O1514" i="4" a="1"/>
  <c r="O1514" i="4" s="1"/>
  <c r="O1515" i="4" a="1"/>
  <c r="O1515" i="4" s="1"/>
  <c r="O1516" i="4" a="1"/>
  <c r="O1516" i="4" s="1"/>
  <c r="O1517" i="4" a="1"/>
  <c r="O1517" i="4" s="1"/>
  <c r="O1518" i="4" a="1"/>
  <c r="O1518" i="4" s="1"/>
  <c r="O1519" i="4" a="1"/>
  <c r="O1519" i="4" s="1"/>
  <c r="O1520" i="4" a="1"/>
  <c r="O1520" i="4" s="1"/>
  <c r="O1521" i="4" a="1"/>
  <c r="O1521" i="4" s="1"/>
  <c r="O1522" i="4" a="1"/>
  <c r="O1522" i="4" s="1"/>
  <c r="O1523" i="4" a="1"/>
  <c r="O1523" i="4" s="1"/>
  <c r="O1524" i="4" a="1"/>
  <c r="O1524" i="4"/>
  <c r="O1525" i="4" a="1"/>
  <c r="O1525" i="4" s="1"/>
  <c r="O1526" i="4" a="1"/>
  <c r="O1526" i="4" s="1"/>
  <c r="O1527" i="4" a="1"/>
  <c r="O1527" i="4" s="1"/>
  <c r="O1528" i="4" a="1"/>
  <c r="O1528" i="4" s="1"/>
  <c r="O1529" i="4" a="1"/>
  <c r="O1529" i="4" s="1"/>
  <c r="O1530" i="4" a="1"/>
  <c r="O1530" i="4" s="1"/>
  <c r="O1531" i="4" a="1"/>
  <c r="O1531" i="4"/>
  <c r="O1532" i="4" a="1"/>
  <c r="O1532" i="4" s="1"/>
  <c r="O1533" i="4" a="1"/>
  <c r="O1533" i="4" s="1"/>
  <c r="O1534" i="4" a="1"/>
  <c r="O1534" i="4" s="1"/>
  <c r="O1535" i="4" a="1"/>
  <c r="O1535" i="4"/>
  <c r="O1536" i="4" a="1"/>
  <c r="O1536" i="4" s="1"/>
  <c r="O1537" i="4" a="1"/>
  <c r="O1537" i="4" s="1"/>
  <c r="O1538" i="4" a="1"/>
  <c r="O1538" i="4" s="1"/>
  <c r="O1539" i="4" a="1"/>
  <c r="O1539" i="4"/>
  <c r="O1540" i="4" a="1"/>
  <c r="O1540" i="4" s="1"/>
  <c r="O1541" i="4" a="1"/>
  <c r="O1541" i="4"/>
  <c r="O1542" i="4" a="1"/>
  <c r="O1542" i="4" s="1"/>
  <c r="O1543" i="4" a="1"/>
  <c r="O1543" i="4" s="1"/>
  <c r="O1544" i="4" a="1"/>
  <c r="O1544" i="4" s="1"/>
  <c r="O1545" i="4" a="1"/>
  <c r="O1545" i="4" s="1"/>
  <c r="O1546" i="4" a="1"/>
  <c r="O1546" i="4" s="1"/>
  <c r="O1547" i="4" a="1"/>
  <c r="O1547" i="4" s="1"/>
  <c r="O1548" i="4" a="1"/>
  <c r="O1548" i="4"/>
  <c r="O1549" i="4" a="1"/>
  <c r="O1549" i="4" s="1"/>
  <c r="O1550" i="4" a="1"/>
  <c r="O1550" i="4"/>
  <c r="O1551" i="4" a="1"/>
  <c r="O1551" i="4" s="1"/>
  <c r="O1552" i="4" a="1"/>
  <c r="O1552" i="4" s="1"/>
  <c r="O1553" i="4" a="1"/>
  <c r="O1553" i="4" s="1"/>
  <c r="O1554" i="4" a="1"/>
  <c r="O1554" i="4" s="1"/>
  <c r="O1555" i="4" a="1"/>
  <c r="O1555" i="4" s="1"/>
  <c r="O1556" i="4" a="1"/>
  <c r="O1556" i="4" s="1"/>
  <c r="O1557" i="4" a="1"/>
  <c r="O1557" i="4" s="1"/>
  <c r="O1558" i="4" a="1"/>
  <c r="O1558" i="4" s="1"/>
  <c r="O1559" i="4" a="1"/>
  <c r="O1559" i="4"/>
  <c r="O1560" i="4" a="1"/>
  <c r="O1560" i="4" s="1"/>
  <c r="O1561" i="4" a="1"/>
  <c r="O1561" i="4" s="1"/>
  <c r="O1562" i="4" a="1"/>
  <c r="O1562" i="4" s="1"/>
  <c r="O1563" i="4" a="1"/>
  <c r="O1563" i="4"/>
  <c r="O1564" i="4" a="1"/>
  <c r="O1564" i="4" s="1"/>
  <c r="O1565" i="4" a="1"/>
  <c r="O1565" i="4" s="1"/>
  <c r="O1566" i="4" a="1"/>
  <c r="O1566" i="4" s="1"/>
  <c r="O1567" i="4" a="1"/>
  <c r="O1567" i="4"/>
  <c r="O1568" i="4" a="1"/>
  <c r="O1568" i="4" s="1"/>
  <c r="O1569" i="4" a="1"/>
  <c r="O1569" i="4" s="1"/>
  <c r="O1570" i="4" a="1"/>
  <c r="O1570" i="4" s="1"/>
  <c r="O1571" i="4" a="1"/>
  <c r="O1571" i="4" s="1"/>
  <c r="O1572" i="4" a="1"/>
  <c r="O1572" i="4" s="1"/>
  <c r="O1573" i="4" a="1"/>
  <c r="O1573" i="4" s="1"/>
  <c r="O1574" i="4" a="1"/>
  <c r="O1574" i="4" s="1"/>
  <c r="O1575" i="4" a="1"/>
  <c r="O1575" i="4" s="1"/>
  <c r="O1576" i="4" a="1"/>
  <c r="O1576" i="4" s="1"/>
  <c r="O1577" i="4" a="1"/>
  <c r="O1577" i="4"/>
  <c r="O1578" i="4" a="1"/>
  <c r="O1578" i="4" s="1"/>
  <c r="O1579" i="4" a="1"/>
  <c r="O1579" i="4" s="1"/>
  <c r="O1580" i="4" a="1"/>
  <c r="O1580" i="4" s="1"/>
  <c r="O1581" i="4" a="1"/>
  <c r="O1581" i="4" s="1"/>
  <c r="O1582" i="4" a="1"/>
  <c r="O1582" i="4" s="1"/>
  <c r="O1583" i="4" a="1"/>
  <c r="O1583" i="4" s="1"/>
  <c r="O1584" i="4" a="1"/>
  <c r="O1584" i="4" s="1"/>
  <c r="O1585" i="4" a="1"/>
  <c r="O1585" i="4"/>
  <c r="O1586" i="4" a="1"/>
  <c r="O1586" i="4" s="1"/>
  <c r="O1587" i="4" a="1"/>
  <c r="O1587" i="4" s="1"/>
  <c r="O1588" i="4" a="1"/>
  <c r="O1588" i="4" s="1"/>
  <c r="O1589" i="4" a="1"/>
  <c r="O1589" i="4" s="1"/>
  <c r="O1590" i="4" a="1"/>
  <c r="O1590" i="4"/>
  <c r="O1591" i="4" a="1"/>
  <c r="O1591" i="4" s="1"/>
  <c r="O1592" i="4" a="1"/>
  <c r="O1592" i="4" s="1"/>
  <c r="O1593" i="4" a="1"/>
  <c r="O1593" i="4"/>
  <c r="O1594" i="4" a="1"/>
  <c r="O1594" i="4" s="1"/>
  <c r="O1595" i="4" a="1"/>
  <c r="O1595" i="4" s="1"/>
  <c r="O1596" i="4" a="1"/>
  <c r="O1596" i="4"/>
  <c r="O1597" i="4" a="1"/>
  <c r="O1597" i="4" s="1"/>
  <c r="O1598" i="4" a="1"/>
  <c r="O1598" i="4"/>
  <c r="O1599" i="4" a="1"/>
  <c r="O1599" i="4" s="1"/>
  <c r="O1600" i="4" a="1"/>
  <c r="O1600" i="4" s="1"/>
  <c r="O1601" i="4" a="1"/>
  <c r="O1601" i="4" s="1"/>
  <c r="O1602" i="4" a="1"/>
  <c r="O1602" i="4" s="1"/>
  <c r="O1603" i="4" a="1"/>
  <c r="O1603" i="4"/>
  <c r="O1604" i="4" a="1"/>
  <c r="O1604" i="4" s="1"/>
  <c r="O1605" i="4" a="1"/>
  <c r="O1605" i="4" s="1"/>
  <c r="O1606" i="4" a="1"/>
  <c r="O1606" i="4" s="1"/>
  <c r="O1607" i="4" a="1"/>
  <c r="O1607" i="4" s="1"/>
  <c r="O1608" i="4" a="1"/>
  <c r="O1608" i="4" s="1"/>
  <c r="O1609" i="4" a="1"/>
  <c r="O1609" i="4" s="1"/>
  <c r="O1610" i="4" a="1"/>
  <c r="O1610" i="4" s="1"/>
  <c r="O1611" i="4" a="1"/>
  <c r="O1611" i="4"/>
  <c r="O1612" i="4" a="1"/>
  <c r="O1612" i="4" s="1"/>
  <c r="O1613" i="4" a="1"/>
  <c r="O1613" i="4" s="1"/>
  <c r="O1614" i="4" a="1"/>
  <c r="O1614" i="4" s="1"/>
  <c r="O1615" i="4" a="1"/>
  <c r="O1615" i="4" s="1"/>
  <c r="O1616" i="4" a="1"/>
  <c r="O1616" i="4" s="1"/>
  <c r="O1617" i="4" a="1"/>
  <c r="O1617" i="4" s="1"/>
  <c r="O1618" i="4" a="1"/>
  <c r="O1618" i="4" s="1"/>
  <c r="O1619" i="4" a="1"/>
  <c r="O1619" i="4" s="1"/>
  <c r="O1620" i="4" a="1"/>
  <c r="O1620" i="4" s="1"/>
  <c r="O1621" i="4" a="1"/>
  <c r="O1621" i="4" s="1"/>
  <c r="O1622" i="4" a="1"/>
  <c r="O1622" i="4" s="1"/>
  <c r="O1623" i="4" a="1"/>
  <c r="O1623" i="4"/>
  <c r="O1624" i="4" a="1"/>
  <c r="O1624" i="4" s="1"/>
  <c r="O1625" i="4" a="1"/>
  <c r="O1625" i="4" s="1"/>
  <c r="O1626" i="4" a="1"/>
  <c r="O1626" i="4"/>
  <c r="O1627" i="4" a="1"/>
  <c r="O1627" i="4" s="1"/>
  <c r="O1628" i="4" a="1"/>
  <c r="O1628" i="4" s="1"/>
  <c r="O1629" i="4" a="1"/>
  <c r="O1629" i="4"/>
  <c r="O1630" i="4" a="1"/>
  <c r="O1630" i="4" s="1"/>
  <c r="O1631" i="4" a="1"/>
  <c r="O1631" i="4" s="1"/>
  <c r="O1632" i="4" a="1"/>
  <c r="O1632" i="4" s="1"/>
  <c r="O1633" i="4" a="1"/>
  <c r="O1633" i="4" s="1"/>
  <c r="O1634" i="4" a="1"/>
  <c r="O1634" i="4" s="1"/>
  <c r="O1635" i="4" a="1"/>
  <c r="O1635" i="4"/>
  <c r="O1636" i="4" a="1"/>
  <c r="O1636" i="4" s="1"/>
  <c r="O1637" i="4" a="1"/>
  <c r="O1637" i="4" s="1"/>
  <c r="O1638" i="4" a="1"/>
  <c r="O1638" i="4" s="1"/>
  <c r="O1639" i="4" a="1"/>
  <c r="O1639" i="4"/>
  <c r="O1640" i="4" a="1"/>
  <c r="O1640" i="4" s="1"/>
  <c r="O1641" i="4" a="1"/>
  <c r="O1641" i="4" s="1"/>
  <c r="O1642" i="4" a="1"/>
  <c r="O1642" i="4" s="1"/>
  <c r="O1643" i="4" a="1"/>
  <c r="O1643" i="4" s="1"/>
  <c r="O1644" i="4" a="1"/>
  <c r="O1644" i="4"/>
  <c r="O1645" i="4" a="1"/>
  <c r="O1645" i="4" s="1"/>
  <c r="O1646" i="4" a="1"/>
  <c r="O1646" i="4"/>
  <c r="O1647" i="4" a="1"/>
  <c r="O1647" i="4"/>
  <c r="O1648" i="4" a="1"/>
  <c r="O1648" i="4" s="1"/>
  <c r="O1649" i="4" a="1"/>
  <c r="O1649" i="4" s="1"/>
  <c r="O1650" i="4" a="1"/>
  <c r="O1650" i="4" s="1"/>
  <c r="O1651" i="4" a="1"/>
  <c r="O1651" i="4" s="1"/>
  <c r="O1652" i="4" a="1"/>
  <c r="O1652" i="4"/>
  <c r="O1653" i="4" a="1"/>
  <c r="O1653" i="4" s="1"/>
  <c r="O1654" i="4" a="1"/>
  <c r="O1654" i="4" s="1"/>
  <c r="O1655" i="4" a="1"/>
  <c r="O1655" i="4"/>
  <c r="O1656" i="4" a="1"/>
  <c r="O1656" i="4" s="1"/>
  <c r="O1657" i="4" a="1"/>
  <c r="O1657" i="4" s="1"/>
  <c r="O1658" i="4" a="1"/>
  <c r="O1658" i="4" s="1"/>
  <c r="O1659" i="4" a="1"/>
  <c r="O1659" i="4" s="1"/>
  <c r="O1660" i="4" a="1"/>
  <c r="O1660" i="4" s="1"/>
  <c r="O1661" i="4" a="1"/>
  <c r="O1661" i="4" s="1"/>
  <c r="O1662" i="4" a="1"/>
  <c r="O1662" i="4" s="1"/>
  <c r="O1663" i="4" a="1"/>
  <c r="O1663" i="4" s="1"/>
  <c r="O1664" i="4" a="1"/>
  <c r="O1664" i="4" s="1"/>
  <c r="O1665" i="4" a="1"/>
  <c r="O1665" i="4" s="1"/>
  <c r="O1666" i="4" a="1"/>
  <c r="O1666" i="4" s="1"/>
  <c r="O1667" i="4" a="1"/>
  <c r="O1667" i="4" s="1"/>
  <c r="O1668" i="4" a="1"/>
  <c r="O1668" i="4"/>
  <c r="O1669" i="4" a="1"/>
  <c r="O1669" i="4" s="1"/>
  <c r="O1670" i="4" a="1"/>
  <c r="O1670" i="4"/>
  <c r="O1671" i="4" a="1"/>
  <c r="O1671" i="4" s="1"/>
  <c r="O1672" i="4" a="1"/>
  <c r="O1672" i="4" s="1"/>
  <c r="O1673" i="4" a="1"/>
  <c r="O1673" i="4" s="1"/>
  <c r="O1674" i="4" a="1"/>
  <c r="O1674" i="4" s="1"/>
  <c r="O1675" i="4" a="1"/>
  <c r="O1675" i="4" s="1"/>
  <c r="O1676" i="4" a="1"/>
  <c r="O1676" i="4" s="1"/>
  <c r="O1677" i="4" a="1"/>
  <c r="O1677" i="4"/>
  <c r="O1678" i="4" a="1"/>
  <c r="O1678" i="4" s="1"/>
  <c r="O1679" i="4" a="1"/>
  <c r="O1679" i="4" s="1"/>
  <c r="O1680" i="4" a="1"/>
  <c r="O1680" i="4"/>
  <c r="O1681" i="4" a="1"/>
  <c r="O1681" i="4"/>
  <c r="O1682" i="4" a="1"/>
  <c r="O1682" i="4" s="1"/>
  <c r="O1683" i="4" a="1"/>
  <c r="O1683" i="4"/>
  <c r="O1684" i="4" a="1"/>
  <c r="O1684" i="4" s="1"/>
  <c r="O1685" i="4" a="1"/>
  <c r="O1685" i="4"/>
  <c r="O1686" i="4" a="1"/>
  <c r="O1686" i="4" s="1"/>
  <c r="O1687" i="4" a="1"/>
  <c r="O1687" i="4" s="1"/>
  <c r="O1688" i="4" a="1"/>
  <c r="O1688" i="4"/>
  <c r="O1689" i="4" a="1"/>
  <c r="O1689" i="4" s="1"/>
  <c r="O1690" i="4" a="1"/>
  <c r="O1690" i="4" s="1"/>
  <c r="O1691" i="4" a="1"/>
  <c r="O1691" i="4" s="1"/>
  <c r="O1692" i="4" a="1"/>
  <c r="O1692" i="4"/>
  <c r="O1693" i="4" a="1"/>
  <c r="O1693" i="4" s="1"/>
  <c r="O1694" i="4" a="1"/>
  <c r="O1694" i="4"/>
  <c r="O1695" i="4" a="1"/>
  <c r="O1695" i="4" s="1"/>
  <c r="O1696" i="4" a="1"/>
  <c r="O1696" i="4" s="1"/>
  <c r="O1697" i="4" a="1"/>
  <c r="O1697" i="4" s="1"/>
  <c r="O1698" i="4" a="1"/>
  <c r="O1698" i="4"/>
  <c r="O1699" i="4" a="1"/>
  <c r="O1699" i="4" s="1"/>
  <c r="O1700" i="4" a="1"/>
  <c r="O1700" i="4" s="1"/>
  <c r="O1701" i="4" a="1"/>
  <c r="O1701" i="4" s="1"/>
  <c r="O1702" i="4" a="1"/>
  <c r="O1702" i="4" s="1"/>
  <c r="O1703" i="4" a="1"/>
  <c r="O1703" i="4"/>
  <c r="O1704" i="4" a="1"/>
  <c r="O1704" i="4" s="1"/>
  <c r="O1705" i="4" a="1"/>
  <c r="O1705" i="4" s="1"/>
  <c r="O1706" i="4" a="1"/>
  <c r="O1706" i="4"/>
  <c r="O1707" i="4" a="1"/>
  <c r="O1707" i="4" s="1"/>
  <c r="O1708" i="4" a="1"/>
  <c r="O1708" i="4" s="1"/>
  <c r="O1709" i="4" a="1"/>
  <c r="O1709" i="4" s="1"/>
  <c r="O1710" i="4" a="1"/>
  <c r="O1710" i="4" s="1"/>
  <c r="O1711" i="4" a="1"/>
  <c r="O1711" i="4"/>
  <c r="O1712" i="4" a="1"/>
  <c r="O1712" i="4" s="1"/>
  <c r="O1713" i="4" a="1"/>
  <c r="O1713" i="4" s="1"/>
  <c r="O1714" i="4" a="1"/>
  <c r="O1714" i="4" s="1"/>
  <c r="O1715" i="4" a="1"/>
  <c r="O1715" i="4"/>
  <c r="O1716" i="4" a="1"/>
  <c r="O1716" i="4" s="1"/>
  <c r="O1717" i="4" a="1"/>
  <c r="O1717" i="4" s="1"/>
  <c r="O1718" i="4" a="1"/>
  <c r="O1718" i="4" s="1"/>
  <c r="O1719" i="4" a="1"/>
  <c r="O1719" i="4" s="1"/>
  <c r="O1720" i="4" a="1"/>
  <c r="O1720" i="4" s="1"/>
  <c r="O1721" i="4" a="1"/>
  <c r="O1721" i="4" s="1"/>
  <c r="O1722" i="4" a="1"/>
  <c r="O1722" i="4" s="1"/>
  <c r="O1723" i="4" a="1"/>
  <c r="O1723" i="4" s="1"/>
  <c r="O1724" i="4" a="1"/>
  <c r="O1724" i="4" s="1"/>
  <c r="O1725" i="4" a="1"/>
  <c r="O1725" i="4"/>
  <c r="O1726" i="4" a="1"/>
  <c r="O1726" i="4" s="1"/>
  <c r="O1727" i="4" a="1"/>
  <c r="O1727" i="4"/>
  <c r="O1728" i="4" a="1"/>
  <c r="O1728" i="4" s="1"/>
  <c r="O1729" i="4" a="1"/>
  <c r="O1729" i="4"/>
  <c r="O1730" i="4" a="1"/>
  <c r="O1730" i="4" s="1"/>
  <c r="O1731" i="4" a="1"/>
  <c r="O1731" i="4" s="1"/>
  <c r="O1732" i="4" a="1"/>
  <c r="O1732" i="4" s="1"/>
  <c r="O1733" i="4" a="1"/>
  <c r="O1733" i="4" s="1"/>
  <c r="O1734" i="4" a="1"/>
  <c r="O1734" i="4" s="1"/>
  <c r="O1735" i="4" a="1"/>
  <c r="O1735" i="4" s="1"/>
  <c r="O1736" i="4" a="1"/>
  <c r="O1736" i="4" s="1"/>
  <c r="O1737" i="4" a="1"/>
  <c r="O1737" i="4" s="1"/>
  <c r="O1738" i="4" a="1"/>
  <c r="O1738" i="4" s="1"/>
  <c r="O1739" i="4" a="1"/>
  <c r="O1739" i="4" s="1"/>
  <c r="O1740" i="4" a="1"/>
  <c r="O1740" i="4" s="1"/>
  <c r="O1741" i="4" a="1"/>
  <c r="O1741" i="4" s="1"/>
  <c r="O1742" i="4" a="1"/>
  <c r="O1742" i="4" s="1"/>
  <c r="O1743" i="4" a="1"/>
  <c r="O1743" i="4" s="1"/>
  <c r="O1744" i="4" a="1"/>
  <c r="O1744" i="4" s="1"/>
  <c r="O1745" i="4" a="1"/>
  <c r="O1745" i="4" s="1"/>
  <c r="O1746" i="4" a="1"/>
  <c r="O1746" i="4" s="1"/>
  <c r="O1747" i="4" a="1"/>
  <c r="O1747" i="4"/>
  <c r="O1748" i="4" a="1"/>
  <c r="O1748" i="4" s="1"/>
  <c r="O1749" i="4" a="1"/>
  <c r="O1749" i="4" s="1"/>
  <c r="O1750" i="4" a="1"/>
  <c r="O1750" i="4"/>
  <c r="O1751" i="4" a="1"/>
  <c r="O1751" i="4" s="1"/>
  <c r="O1752" i="4" a="1"/>
  <c r="O1752" i="4"/>
  <c r="O1753" i="4" a="1"/>
  <c r="O1753" i="4" s="1"/>
  <c r="O1754" i="4" a="1"/>
  <c r="O1754" i="4" s="1"/>
  <c r="O1755" i="4" a="1"/>
  <c r="O1755" i="4" s="1"/>
  <c r="O1756" i="4" a="1"/>
  <c r="O1756" i="4"/>
  <c r="O1757" i="4" a="1"/>
  <c r="O1757" i="4" s="1"/>
  <c r="O1758" i="4" a="1"/>
  <c r="O1758" i="4" s="1"/>
  <c r="O1759" i="4" a="1"/>
  <c r="O1759" i="4" s="1"/>
  <c r="O1760" i="4" a="1"/>
  <c r="O1760" i="4" s="1"/>
  <c r="O1761" i="4" a="1"/>
  <c r="O1761" i="4" s="1"/>
  <c r="O1762" i="4" a="1"/>
  <c r="O1762" i="4" s="1"/>
  <c r="O1763" i="4" a="1"/>
  <c r="O1763" i="4" s="1"/>
  <c r="O1764" i="4" a="1"/>
  <c r="O1764" i="4" s="1"/>
  <c r="O1765" i="4" a="1"/>
  <c r="O1765" i="4"/>
  <c r="O1766" i="4" a="1"/>
  <c r="O1766" i="4" s="1"/>
  <c r="O1767" i="4" a="1"/>
  <c r="O1767" i="4"/>
  <c r="O1768" i="4" a="1"/>
  <c r="O1768" i="4" s="1"/>
  <c r="O1769" i="4" a="1"/>
  <c r="O1769" i="4"/>
  <c r="O1770" i="4" a="1"/>
  <c r="O1770" i="4" s="1"/>
  <c r="O1771" i="4" a="1"/>
  <c r="O1771" i="4" s="1"/>
  <c r="O1772" i="4" a="1"/>
  <c r="O1772" i="4" s="1"/>
  <c r="O1773" i="4" a="1"/>
  <c r="O1773" i="4" s="1"/>
  <c r="O1774" i="4" a="1"/>
  <c r="O1774" i="4"/>
  <c r="O1775" i="4" a="1"/>
  <c r="O1775" i="4" s="1"/>
  <c r="O1776" i="4" a="1"/>
  <c r="O1776" i="4" s="1"/>
  <c r="O1777" i="4" a="1"/>
  <c r="O1777" i="4" s="1"/>
  <c r="O1778" i="4" a="1"/>
  <c r="O1778" i="4" s="1"/>
  <c r="O1779" i="4" a="1"/>
  <c r="O1779" i="4" s="1"/>
  <c r="O1780" i="4" a="1"/>
  <c r="O1780" i="4"/>
  <c r="O1781" i="4" a="1"/>
  <c r="O1781" i="4" s="1"/>
  <c r="O1782" i="4" a="1"/>
  <c r="O1782" i="4"/>
  <c r="O1783" i="4" a="1"/>
  <c r="O1783" i="4" s="1"/>
  <c r="O1784" i="4" a="1"/>
  <c r="O1784" i="4" s="1"/>
  <c r="O1785" i="4" a="1"/>
  <c r="O1785" i="4" s="1"/>
  <c r="O1786" i="4" a="1"/>
  <c r="O1786" i="4"/>
  <c r="O1787" i="4" a="1"/>
  <c r="O1787" i="4" s="1"/>
  <c r="O1788" i="4" a="1"/>
  <c r="O1788" i="4" s="1"/>
  <c r="O1789" i="4" a="1"/>
  <c r="O1789" i="4" s="1"/>
  <c r="O1790" i="4" a="1"/>
  <c r="O1790" i="4" s="1"/>
  <c r="O1791" i="4" a="1"/>
  <c r="O1791" i="4" s="1"/>
  <c r="O1792" i="4" a="1"/>
  <c r="O1792" i="4" s="1"/>
  <c r="O1793" i="4" a="1"/>
  <c r="O1793" i="4"/>
  <c r="O1794" i="4" a="1"/>
  <c r="O1794" i="4" s="1"/>
  <c r="O1795" i="4" a="1"/>
  <c r="O1795" i="4"/>
  <c r="O1796" i="4" a="1"/>
  <c r="O1796" i="4" s="1"/>
  <c r="O1797" i="4" a="1"/>
  <c r="O1797" i="4" s="1"/>
  <c r="O1798" i="4" a="1"/>
  <c r="O1798" i="4" s="1"/>
  <c r="O1799" i="4" a="1"/>
  <c r="O1799" i="4" s="1"/>
  <c r="O1800" i="4" a="1"/>
  <c r="O1800" i="4" s="1"/>
  <c r="O1801" i="4" a="1"/>
  <c r="O1801" i="4"/>
  <c r="O1802" i="4" a="1"/>
  <c r="O1802" i="4" s="1"/>
  <c r="O1803" i="4" a="1"/>
  <c r="O1803" i="4"/>
  <c r="O1804" i="4" a="1"/>
  <c r="O1804" i="4" s="1"/>
  <c r="O1805" i="4" a="1"/>
  <c r="O1805" i="4" s="1"/>
  <c r="O1806" i="4" a="1"/>
  <c r="O1806" i="4" s="1"/>
  <c r="O1807" i="4" a="1"/>
  <c r="O1807" i="4" s="1"/>
  <c r="O1808" i="4" a="1"/>
  <c r="O1808" i="4" s="1"/>
  <c r="O1809" i="4" a="1"/>
  <c r="O1809" i="4" s="1"/>
  <c r="O1810" i="4" a="1"/>
  <c r="O1810" i="4" s="1"/>
  <c r="O1811" i="4" a="1"/>
  <c r="O1811" i="4"/>
  <c r="O1812" i="4" a="1"/>
  <c r="O1812" i="4" s="1"/>
  <c r="O1813" i="4" a="1"/>
  <c r="O1813" i="4" s="1"/>
  <c r="O1814" i="4" a="1"/>
  <c r="O1814" i="4" s="1"/>
  <c r="O1815" i="4" a="1"/>
  <c r="O1815" i="4" s="1"/>
  <c r="O1816" i="4" a="1"/>
  <c r="O1816" i="4" s="1"/>
  <c r="O1817" i="4" a="1"/>
  <c r="O1817" i="4" s="1"/>
  <c r="O1818" i="4" a="1"/>
  <c r="O1818" i="4" s="1"/>
  <c r="O1819" i="4" a="1"/>
  <c r="O1819" i="4" s="1"/>
  <c r="O1820" i="4" a="1"/>
  <c r="O1820" i="4" s="1"/>
  <c r="O1821" i="4" a="1"/>
  <c r="O1821" i="4" s="1"/>
  <c r="O1822" i="4" a="1"/>
  <c r="O1822" i="4" s="1"/>
  <c r="O1823" i="4" a="1"/>
  <c r="O1823" i="4" s="1"/>
  <c r="O1824" i="4" a="1"/>
  <c r="O1824" i="4"/>
  <c r="O1825" i="4" a="1"/>
  <c r="O1825" i="4" s="1"/>
  <c r="O1826" i="4" a="1"/>
  <c r="O1826" i="4" s="1"/>
  <c r="O1827" i="4" a="1"/>
  <c r="O1827" i="4" s="1"/>
  <c r="O1828" i="4" a="1"/>
  <c r="O1828" i="4"/>
  <c r="O1829" i="4" a="1"/>
  <c r="O1829" i="4" s="1"/>
  <c r="O1830" i="4" a="1"/>
  <c r="O1830" i="4" s="1"/>
  <c r="O1831" i="4" a="1"/>
  <c r="O1831" i="4" s="1"/>
  <c r="O1832" i="4" a="1"/>
  <c r="O1832" i="4" s="1"/>
  <c r="O1833" i="4" a="1"/>
  <c r="O1833" i="4" s="1"/>
  <c r="O1834" i="4" a="1"/>
  <c r="O1834" i="4" s="1"/>
  <c r="O1835" i="4" a="1"/>
  <c r="O1835" i="4" s="1"/>
  <c r="O1836" i="4" a="1"/>
  <c r="O1836" i="4" s="1"/>
  <c r="O1837" i="4" a="1"/>
  <c r="O1837" i="4" s="1"/>
  <c r="O1838" i="4" a="1"/>
  <c r="O1838" i="4"/>
  <c r="O1839" i="4" a="1"/>
  <c r="O1839" i="4" s="1"/>
  <c r="O1840" i="4" a="1"/>
  <c r="O1840" i="4" s="1"/>
  <c r="O1841" i="4" a="1"/>
  <c r="O1841" i="4"/>
  <c r="O1842" i="4" a="1"/>
  <c r="O1842" i="4" s="1"/>
  <c r="O1843" i="4" a="1"/>
  <c r="O1843" i="4" s="1"/>
  <c r="O1844" i="4" a="1"/>
  <c r="O1844" i="4" s="1"/>
  <c r="O1845" i="4" a="1"/>
  <c r="O1845" i="4" s="1"/>
  <c r="O1846" i="4" a="1"/>
  <c r="O1846" i="4" s="1"/>
  <c r="O1847" i="4" a="1"/>
  <c r="O1847" i="4" s="1"/>
  <c r="O1848" i="4" a="1"/>
  <c r="O1848" i="4" s="1"/>
  <c r="O1849" i="4" a="1"/>
  <c r="O1849" i="4" s="1"/>
  <c r="O1850" i="4" a="1"/>
  <c r="O1850" i="4" s="1"/>
  <c r="O1851" i="4" a="1"/>
  <c r="O1851" i="4"/>
  <c r="O1852" i="4" a="1"/>
  <c r="O1852" i="4" s="1"/>
  <c r="O1853" i="4" a="1"/>
  <c r="O1853" i="4" s="1"/>
  <c r="O1854" i="4" a="1"/>
  <c r="O1854" i="4" s="1"/>
  <c r="O1855" i="4" a="1"/>
  <c r="O1855" i="4" s="1"/>
  <c r="O1856" i="4" a="1"/>
  <c r="O1856" i="4" s="1"/>
  <c r="O1857" i="4" a="1"/>
  <c r="O1857" i="4" s="1"/>
  <c r="O1858" i="4" a="1"/>
  <c r="O1858" i="4" s="1"/>
  <c r="O1859" i="4" a="1"/>
  <c r="O1859" i="4" s="1"/>
  <c r="O1860" i="4" a="1"/>
  <c r="O1860" i="4" s="1"/>
  <c r="O1861" i="4" a="1"/>
  <c r="O1861" i="4"/>
  <c r="O1862" i="4" a="1"/>
  <c r="O1862" i="4" s="1"/>
  <c r="O1863" i="4" a="1"/>
  <c r="O1863" i="4" s="1"/>
  <c r="O1864" i="4" a="1"/>
  <c r="O1864" i="4" s="1"/>
  <c r="O1865" i="4" a="1"/>
  <c r="O1865" i="4"/>
  <c r="O1866" i="4" a="1"/>
  <c r="O1866" i="4" s="1"/>
  <c r="O1867" i="4" a="1"/>
  <c r="O1867" i="4" s="1"/>
  <c r="O1868" i="4" a="1"/>
  <c r="O1868" i="4" s="1"/>
  <c r="O1869" i="4" a="1"/>
  <c r="O1869" i="4" s="1"/>
  <c r="O1870" i="4" a="1"/>
  <c r="O1870" i="4" s="1"/>
  <c r="O1871" i="4" a="1"/>
  <c r="O1871" i="4" s="1"/>
  <c r="O1872" i="4" a="1"/>
  <c r="O1872" i="4" s="1"/>
  <c r="O1873" i="4" a="1"/>
  <c r="O1873" i="4" s="1"/>
  <c r="O1874" i="4" a="1"/>
  <c r="O1874" i="4" s="1"/>
  <c r="O1875" i="4" a="1"/>
  <c r="O1875" i="4"/>
  <c r="O1876" i="4" a="1"/>
  <c r="O1876" i="4" s="1"/>
  <c r="O1877" i="4" a="1"/>
  <c r="O1877" i="4"/>
  <c r="O1878" i="4" a="1"/>
  <c r="O1878" i="4" s="1"/>
  <c r="O1879" i="4" a="1"/>
  <c r="O1879" i="4" s="1"/>
  <c r="O1880" i="4" a="1"/>
  <c r="O1880" i="4" s="1"/>
  <c r="O1881" i="4" a="1"/>
  <c r="O1881" i="4" s="1"/>
  <c r="O1882" i="4" a="1"/>
  <c r="O1882" i="4" s="1"/>
  <c r="O1883" i="4" a="1"/>
  <c r="O1883" i="4" s="1"/>
  <c r="O1884" i="4" a="1"/>
  <c r="O1884" i="4" s="1"/>
  <c r="O1885" i="4" a="1"/>
  <c r="O1885" i="4" s="1"/>
  <c r="O1886" i="4" a="1"/>
  <c r="O1886" i="4" s="1"/>
  <c r="O1887" i="4" a="1"/>
  <c r="O1887" i="4"/>
  <c r="O1888" i="4" a="1"/>
  <c r="O1888" i="4" s="1"/>
  <c r="O1889" i="4" a="1"/>
  <c r="O1889" i="4" s="1"/>
  <c r="O1890" i="4" a="1"/>
  <c r="O1890" i="4" s="1"/>
  <c r="O1891" i="4" a="1"/>
  <c r="O1891" i="4" s="1"/>
  <c r="O1892" i="4" a="1"/>
  <c r="O1892" i="4"/>
  <c r="O1893" i="4" a="1"/>
  <c r="O1893" i="4" s="1"/>
  <c r="O1894" i="4" a="1"/>
  <c r="O1894" i="4" s="1"/>
  <c r="O1895" i="4" a="1"/>
  <c r="O1895" i="4" s="1"/>
  <c r="O1896" i="4" a="1"/>
  <c r="O1896" i="4" s="1"/>
  <c r="O1897" i="4" a="1"/>
  <c r="O1897" i="4"/>
  <c r="O1898" i="4" a="1"/>
  <c r="O1898" i="4" s="1"/>
  <c r="O1899" i="4" a="1"/>
  <c r="O1899" i="4" s="1"/>
  <c r="O1900" i="4" a="1"/>
  <c r="O1900" i="4" s="1"/>
  <c r="O1901" i="4" a="1"/>
  <c r="O1901" i="4"/>
  <c r="O1902" i="4" a="1"/>
  <c r="O1902" i="4" s="1"/>
  <c r="O1903" i="4" a="1"/>
  <c r="O1903" i="4" s="1"/>
  <c r="O1904" i="4" a="1"/>
  <c r="O1904" i="4" s="1"/>
  <c r="O1905" i="4" a="1"/>
  <c r="O1905" i="4"/>
  <c r="O1906" i="4" a="1"/>
  <c r="O1906" i="4" s="1"/>
  <c r="O1907" i="4" a="1"/>
  <c r="O1907" i="4" s="1"/>
  <c r="O1908" i="4" a="1"/>
  <c r="O1908" i="4" s="1"/>
  <c r="O1909" i="4" a="1"/>
  <c r="O1909" i="4" s="1"/>
  <c r="O1910" i="4" a="1"/>
  <c r="O1910" i="4"/>
  <c r="O1911" i="4" a="1"/>
  <c r="O1911" i="4" s="1"/>
  <c r="O1912" i="4" a="1"/>
  <c r="O1912" i="4" s="1"/>
  <c r="O1913" i="4" a="1"/>
  <c r="O1913" i="4"/>
  <c r="O1914" i="4" a="1"/>
  <c r="O1914" i="4" s="1"/>
  <c r="O1915" i="4" a="1"/>
  <c r="O1915" i="4" s="1"/>
  <c r="O1916" i="4" a="1"/>
  <c r="O1916" i="4" s="1"/>
  <c r="O1917" i="4" a="1"/>
  <c r="O1917" i="4" s="1"/>
  <c r="O1918" i="4" a="1"/>
  <c r="O1918" i="4" s="1"/>
  <c r="O1919" i="4" a="1"/>
  <c r="O1919" i="4" s="1"/>
  <c r="O1920" i="4" a="1"/>
  <c r="O1920" i="4" s="1"/>
  <c r="O1921" i="4" a="1"/>
  <c r="O1921" i="4" s="1"/>
  <c r="O1922" i="4" a="1"/>
  <c r="O1922" i="4" s="1"/>
  <c r="O1923" i="4" a="1"/>
  <c r="O1923" i="4"/>
  <c r="O1924" i="4" a="1"/>
  <c r="O1924" i="4" s="1"/>
  <c r="O1925" i="4" a="1"/>
  <c r="O1925" i="4" s="1"/>
  <c r="O1926" i="4" a="1"/>
  <c r="O1926" i="4" s="1"/>
  <c r="O1927" i="4" a="1"/>
  <c r="O1927" i="4" s="1"/>
  <c r="O1928" i="4" a="1"/>
  <c r="O1928" i="4" s="1"/>
  <c r="O1929" i="4" a="1"/>
  <c r="O1929" i="4" s="1"/>
  <c r="O1930" i="4" a="1"/>
  <c r="O1930" i="4" s="1"/>
  <c r="O1931" i="4" a="1"/>
  <c r="O1931" i="4"/>
  <c r="O1932" i="4" a="1"/>
  <c r="O1932" i="4" s="1"/>
  <c r="O1933" i="4" a="1"/>
  <c r="O1933" i="4" s="1"/>
  <c r="O1934" i="4" a="1"/>
  <c r="O1934" i="4"/>
  <c r="O1935" i="4" a="1"/>
  <c r="O1935" i="4" s="1"/>
  <c r="O1936" i="4" a="1"/>
  <c r="O1936" i="4"/>
  <c r="O1937" i="4" a="1"/>
  <c r="O1937" i="4" s="1"/>
  <c r="O1938" i="4" a="1"/>
  <c r="O1938" i="4" s="1"/>
  <c r="O1939" i="4" a="1"/>
  <c r="O1939" i="4" s="1"/>
  <c r="O1940" i="4" a="1"/>
  <c r="O1940" i="4" s="1"/>
  <c r="O1941" i="4" a="1"/>
  <c r="O1941" i="4" s="1"/>
  <c r="O1942" i="4" a="1"/>
  <c r="O1942" i="4" s="1"/>
  <c r="O1943" i="4" a="1"/>
  <c r="O1943" i="4" s="1"/>
  <c r="O1944" i="4" a="1"/>
  <c r="O1944" i="4" s="1"/>
  <c r="O1945" i="4" a="1"/>
  <c r="O1945" i="4" s="1"/>
  <c r="O1946" i="4" a="1"/>
  <c r="O1946" i="4"/>
  <c r="O1947" i="4" a="1"/>
  <c r="O1947" i="4" s="1"/>
  <c r="O1948" i="4" a="1"/>
  <c r="O1948" i="4" s="1"/>
  <c r="O1949" i="4" a="1"/>
  <c r="O1949" i="4"/>
  <c r="O1950" i="4" a="1"/>
  <c r="O1950" i="4" s="1"/>
  <c r="O1951" i="4" a="1"/>
  <c r="O1951" i="4" s="1"/>
  <c r="O1952" i="4" a="1"/>
  <c r="O1952" i="4" s="1"/>
  <c r="O1953" i="4" a="1"/>
  <c r="O1953" i="4" s="1"/>
  <c r="O1954" i="4" a="1"/>
  <c r="O1954" i="4" s="1"/>
  <c r="O1955" i="4" a="1"/>
  <c r="O1955" i="4" s="1"/>
  <c r="O1956" i="4" a="1"/>
  <c r="O1956" i="4" s="1"/>
  <c r="O1957" i="4" a="1"/>
  <c r="O1957" i="4" s="1"/>
  <c r="O1958" i="4" a="1"/>
  <c r="O1958" i="4" s="1"/>
  <c r="O1959" i="4" a="1"/>
  <c r="O1959" i="4"/>
  <c r="O1960" i="4" a="1"/>
  <c r="O1960" i="4" s="1"/>
  <c r="O1961" i="4" a="1"/>
  <c r="O1961" i="4" s="1"/>
  <c r="O1962" i="4" a="1"/>
  <c r="O1962" i="4" s="1"/>
  <c r="O1963" i="4" a="1"/>
  <c r="O1963" i="4" s="1"/>
  <c r="O1964" i="4" a="1"/>
  <c r="O1964" i="4"/>
  <c r="O1965" i="4" a="1"/>
  <c r="O1965" i="4" s="1"/>
  <c r="O1966" i="4" a="1"/>
  <c r="O1966" i="4" s="1"/>
  <c r="O1967" i="4" a="1"/>
  <c r="O1967" i="4" s="1"/>
  <c r="O1968" i="4" a="1"/>
  <c r="O1968" i="4" s="1"/>
  <c r="O1969" i="4" a="1"/>
  <c r="O1969" i="4" s="1"/>
  <c r="O1970" i="4" a="1"/>
  <c r="O1970" i="4"/>
  <c r="O1971" i="4" a="1"/>
  <c r="O1971" i="4" s="1"/>
  <c r="O1972" i="4" a="1"/>
  <c r="O1972" i="4"/>
  <c r="O1973" i="4" a="1"/>
  <c r="O1973" i="4" s="1"/>
  <c r="O1974" i="4" a="1"/>
  <c r="O1974" i="4" s="1"/>
  <c r="O1975" i="4" a="1"/>
  <c r="O1975" i="4" s="1"/>
  <c r="O1976" i="4" a="1"/>
  <c r="O1976" i="4" s="1"/>
  <c r="O1977" i="4" a="1"/>
  <c r="O1977" i="4" s="1"/>
  <c r="O1978" i="4" a="1"/>
  <c r="O1978" i="4" s="1"/>
  <c r="O1979" i="4" a="1"/>
  <c r="O1979" i="4" s="1"/>
  <c r="O1980" i="4" a="1"/>
  <c r="O1980" i="4" s="1"/>
  <c r="O1981" i="4" a="1"/>
  <c r="O1981" i="4" s="1"/>
  <c r="O1982" i="4" a="1"/>
  <c r="O1982" i="4"/>
  <c r="O1983" i="4" a="1"/>
  <c r="O1983" i="4" s="1"/>
  <c r="O1984" i="4" a="1"/>
  <c r="O1984" i="4" s="1"/>
  <c r="O1985" i="4" a="1"/>
  <c r="O1985" i="4"/>
  <c r="O1986" i="4" a="1"/>
  <c r="O1986" i="4" s="1"/>
  <c r="O1987" i="4" a="1"/>
  <c r="O1987" i="4" s="1"/>
  <c r="O1988" i="4" a="1"/>
  <c r="O1988" i="4" s="1"/>
  <c r="O1989" i="4" a="1"/>
  <c r="O1989" i="4" s="1"/>
  <c r="O1990" i="4" a="1"/>
  <c r="O1990" i="4"/>
  <c r="O1991" i="4" a="1"/>
  <c r="O1991" i="4" s="1"/>
  <c r="O1992" i="4" a="1"/>
  <c r="O1992" i="4" s="1"/>
  <c r="O1993" i="4" a="1"/>
  <c r="O1993" i="4"/>
  <c r="O1994" i="4" a="1"/>
  <c r="O1994" i="4" s="1"/>
  <c r="O1995" i="4" a="1"/>
  <c r="O1995" i="4" s="1"/>
  <c r="O1996" i="4" a="1"/>
  <c r="O1996" i="4"/>
  <c r="O1997" i="4" a="1"/>
  <c r="O1997" i="4" s="1"/>
  <c r="O1998" i="4" a="1"/>
  <c r="O1998" i="4" s="1"/>
  <c r="O1999" i="4" a="1"/>
  <c r="O1999" i="4" s="1"/>
  <c r="O2000" i="4" a="1"/>
  <c r="O2000" i="4" s="1"/>
  <c r="O2001" i="4" a="1"/>
  <c r="O2001" i="4" s="1"/>
  <c r="O2002" i="4" a="1"/>
  <c r="O2002" i="4" s="1"/>
  <c r="O2003" i="4" a="1"/>
  <c r="O2003" i="4"/>
  <c r="O2004" i="4" a="1"/>
  <c r="O2004" i="4" s="1"/>
  <c r="O2005" i="4" a="1"/>
  <c r="O2005" i="4" s="1"/>
  <c r="O2006" i="4" a="1"/>
  <c r="O2006" i="4" s="1"/>
  <c r="O2007" i="4" a="1"/>
  <c r="O2007" i="4" s="1"/>
  <c r="O2008" i="4" a="1"/>
  <c r="O2008" i="4"/>
  <c r="O2009" i="4" a="1"/>
  <c r="O2009" i="4" s="1"/>
  <c r="O2010" i="4" a="1"/>
  <c r="O2010" i="4" s="1"/>
  <c r="O2011" i="4" a="1"/>
  <c r="O2011" i="4" s="1"/>
  <c r="O2012" i="4" a="1"/>
  <c r="O2012" i="4" s="1"/>
  <c r="O2013" i="4" a="1"/>
  <c r="O2013" i="4" s="1"/>
  <c r="O2014" i="4" a="1"/>
  <c r="O2014" i="4" s="1"/>
  <c r="O2015" i="4" a="1"/>
  <c r="O2015" i="4" s="1"/>
  <c r="O2016" i="4" a="1"/>
  <c r="O2016" i="4" s="1"/>
  <c r="O2017" i="4" a="1"/>
  <c r="O2017" i="4" s="1"/>
  <c r="O2018" i="4" a="1"/>
  <c r="O2018" i="4"/>
  <c r="O2019" i="4" a="1"/>
  <c r="O2019" i="4" s="1"/>
  <c r="O2020" i="4" a="1"/>
  <c r="O2020" i="4" s="1"/>
  <c r="O2021" i="4" a="1"/>
  <c r="O2021" i="4"/>
  <c r="O2022" i="4" a="1"/>
  <c r="O2022" i="4" s="1"/>
  <c r="O2023" i="4" a="1"/>
  <c r="O2023" i="4"/>
  <c r="O2024" i="4" a="1"/>
  <c r="O2024" i="4" s="1"/>
  <c r="O2025" i="4" a="1"/>
  <c r="O2025" i="4"/>
  <c r="O2026" i="4" a="1"/>
  <c r="O2026" i="4" s="1"/>
  <c r="O2027" i="4" a="1"/>
  <c r="O2027" i="4" s="1"/>
  <c r="O2028" i="4" a="1"/>
  <c r="O2028" i="4" s="1"/>
  <c r="O2029" i="4" a="1"/>
  <c r="O2029" i="4"/>
  <c r="O2030" i="4" a="1"/>
  <c r="O2030" i="4" s="1"/>
  <c r="O2031" i="4" a="1"/>
  <c r="O2031" i="4" s="1"/>
  <c r="O2032" i="4" a="1"/>
  <c r="O2032" i="4" s="1"/>
  <c r="O2033" i="4" a="1"/>
  <c r="O2033" i="4" s="1"/>
  <c r="O2034" i="4" a="1"/>
  <c r="O2034" i="4" s="1"/>
  <c r="O2035" i="4" a="1"/>
  <c r="O2035" i="4" s="1"/>
  <c r="O2036" i="4" a="1"/>
  <c r="O2036" i="4" s="1"/>
  <c r="O2037" i="4" a="1"/>
  <c r="O2037" i="4" s="1"/>
  <c r="O2038" i="4" a="1"/>
  <c r="O2038" i="4"/>
  <c r="O2039" i="4" a="1"/>
  <c r="O2039" i="4" s="1"/>
  <c r="O2040" i="4" a="1"/>
  <c r="O2040" i="4" s="1"/>
  <c r="O2041" i="4" a="1"/>
  <c r="O2041" i="4" s="1"/>
  <c r="O2042" i="4" a="1"/>
  <c r="O2042" i="4"/>
  <c r="O2043" i="4" a="1"/>
  <c r="O2043" i="4" s="1"/>
  <c r="O2044" i="4" a="1"/>
  <c r="O2044" i="4" s="1"/>
  <c r="O2045" i="4" a="1"/>
  <c r="O2045" i="4" s="1"/>
  <c r="O2046" i="4" a="1"/>
  <c r="O2046" i="4" s="1"/>
  <c r="O2047" i="4" a="1"/>
  <c r="O2047" i="4" s="1"/>
  <c r="O2048" i="4" a="1"/>
  <c r="O2048" i="4" s="1"/>
  <c r="O2049" i="4" a="1"/>
  <c r="O2049" i="4" s="1"/>
  <c r="O2050" i="4" a="1"/>
  <c r="O2050" i="4" s="1"/>
  <c r="O2051" i="4" a="1"/>
  <c r="O2051" i="4"/>
  <c r="O2052" i="4" a="1"/>
  <c r="O2052" i="4" s="1"/>
  <c r="O2053" i="4" a="1"/>
  <c r="O2053" i="4" s="1"/>
  <c r="O2054" i="4" a="1"/>
  <c r="O2054" i="4" s="1"/>
  <c r="O2055" i="4" a="1"/>
  <c r="O2055" i="4" s="1"/>
  <c r="O2056" i="4" a="1"/>
  <c r="O2056" i="4" s="1"/>
  <c r="O2057" i="4" a="1"/>
  <c r="O2057" i="4" s="1"/>
  <c r="O2058" i="4" a="1"/>
  <c r="O2058" i="4" s="1"/>
  <c r="O2059" i="4" a="1"/>
  <c r="O2059" i="4" s="1"/>
  <c r="O2060" i="4" a="1"/>
  <c r="O2060" i="4" s="1"/>
  <c r="O2061" i="4" a="1"/>
  <c r="O2061" i="4" s="1"/>
  <c r="O2062" i="4" a="1"/>
  <c r="O2062" i="4"/>
  <c r="O2063" i="4" a="1"/>
  <c r="O2063" i="4" s="1"/>
  <c r="O2064" i="4" a="1"/>
  <c r="O2064" i="4" s="1"/>
  <c r="O2065" i="4" a="1"/>
  <c r="O2065" i="4" s="1"/>
  <c r="O2066" i="4" a="1"/>
  <c r="O2066" i="4" s="1"/>
  <c r="O2067" i="4" a="1"/>
  <c r="O2067" i="4" s="1"/>
  <c r="O2068" i="4" a="1"/>
  <c r="O2068" i="4"/>
  <c r="O2069" i="4" a="1"/>
  <c r="O2069" i="4" s="1"/>
  <c r="O2070" i="4" a="1"/>
  <c r="O2070" i="4" s="1"/>
  <c r="O2071" i="4" a="1"/>
  <c r="O2071" i="4"/>
  <c r="O2072" i="4" a="1"/>
  <c r="O2072" i="4" s="1"/>
  <c r="O2073" i="4" a="1"/>
  <c r="O2073" i="4" s="1"/>
  <c r="O2074" i="4" a="1"/>
  <c r="O2074" i="4" s="1"/>
  <c r="O2075" i="4" a="1"/>
  <c r="O2075" i="4"/>
  <c r="O2076" i="4" a="1"/>
  <c r="O2076" i="4" s="1"/>
  <c r="O2077" i="4" a="1"/>
  <c r="O2077" i="4"/>
  <c r="O2078" i="4" a="1"/>
  <c r="O2078" i="4" s="1"/>
  <c r="O2079" i="4" a="1"/>
  <c r="O2079" i="4" s="1"/>
  <c r="O2080" i="4" a="1"/>
  <c r="O2080" i="4"/>
  <c r="O2081" i="4" a="1"/>
  <c r="O2081" i="4"/>
  <c r="O2082" i="4" a="1"/>
  <c r="O2082" i="4" s="1"/>
  <c r="O2083" i="4" a="1"/>
  <c r="O2083" i="4" s="1"/>
  <c r="O2084" i="4" a="1"/>
  <c r="O2084" i="4" s="1"/>
  <c r="O2085" i="4" a="1"/>
  <c r="O2085" i="4" s="1"/>
  <c r="O2086" i="4" a="1"/>
  <c r="O2086" i="4" s="1"/>
  <c r="O2087" i="4" a="1"/>
  <c r="O2087" i="4" s="1"/>
  <c r="O2088" i="4" a="1"/>
  <c r="O2088" i="4" s="1"/>
  <c r="O2089" i="4" a="1"/>
  <c r="O2089" i="4" s="1"/>
  <c r="O2090" i="4" a="1"/>
  <c r="O2090" i="4"/>
  <c r="O2091" i="4" a="1"/>
  <c r="O2091" i="4" s="1"/>
  <c r="O2092" i="4" a="1"/>
  <c r="O2092" i="4" s="1"/>
  <c r="O2093" i="4" a="1"/>
  <c r="O2093" i="4"/>
  <c r="O2094" i="4" a="1"/>
  <c r="O2094" i="4" s="1"/>
  <c r="O2095" i="4" a="1"/>
  <c r="O2095" i="4"/>
  <c r="O2096" i="4" a="1"/>
  <c r="O2096" i="4" s="1"/>
  <c r="O2097" i="4" a="1"/>
  <c r="O2097" i="4" s="1"/>
  <c r="O2098" i="4" a="1"/>
  <c r="O2098" i="4" s="1"/>
  <c r="O2099" i="4" a="1"/>
  <c r="O2099" i="4" s="1"/>
  <c r="O2100" i="4" a="1"/>
  <c r="O2100" i="4" s="1"/>
  <c r="O2101" i="4" a="1"/>
  <c r="O2101" i="4" s="1"/>
  <c r="O2102" i="4" a="1"/>
  <c r="O2102" i="4" s="1"/>
  <c r="O2103" i="4" a="1"/>
  <c r="O2103" i="4" s="1"/>
  <c r="O2104" i="4" a="1"/>
  <c r="O2104" i="4" s="1"/>
  <c r="O2105" i="4" a="1"/>
  <c r="O2105" i="4" s="1"/>
  <c r="O2106" i="4" a="1"/>
  <c r="O2106" i="4" s="1"/>
  <c r="O2107" i="4" a="1"/>
  <c r="O2107" i="4" s="1"/>
  <c r="O2108" i="4" a="1"/>
  <c r="O2108" i="4" s="1"/>
  <c r="O2109" i="4" a="1"/>
  <c r="O2109" i="4" s="1"/>
  <c r="O2110" i="4" a="1"/>
  <c r="O2110" i="4" s="1"/>
  <c r="O2111" i="4" a="1"/>
  <c r="O2111" i="4" s="1"/>
  <c r="O2112" i="4" a="1"/>
  <c r="O2112" i="4" s="1"/>
  <c r="O2113" i="4" a="1"/>
  <c r="O2113" i="4"/>
  <c r="O2114" i="4" a="1"/>
  <c r="O2114" i="4" s="1"/>
  <c r="O2115" i="4" a="1"/>
  <c r="O2115" i="4" s="1"/>
  <c r="O2116" i="4" a="1"/>
  <c r="O2116" i="4" s="1"/>
  <c r="O2117" i="4" a="1"/>
  <c r="O2117" i="4" s="1"/>
  <c r="O2118" i="4" a="1"/>
  <c r="O2118" i="4" s="1"/>
  <c r="O2119" i="4" a="1"/>
  <c r="O2119" i="4" s="1"/>
  <c r="O2120" i="4" a="1"/>
  <c r="O2120" i="4" s="1"/>
  <c r="O2121" i="4" a="1"/>
  <c r="O2121" i="4" s="1"/>
  <c r="O2122" i="4" a="1"/>
  <c r="O2122" i="4" s="1"/>
  <c r="O2123" i="4" a="1"/>
  <c r="O2123" i="4" s="1"/>
  <c r="O2124" i="4" a="1"/>
  <c r="O2124" i="4" s="1"/>
  <c r="O2125" i="4" a="1"/>
  <c r="O2125" i="4" s="1"/>
  <c r="O2126" i="4" a="1"/>
  <c r="O2126" i="4"/>
  <c r="O2127" i="4" a="1"/>
  <c r="O2127" i="4" s="1"/>
  <c r="O2128" i="4" a="1"/>
  <c r="O2128" i="4" s="1"/>
  <c r="O2129" i="4" a="1"/>
  <c r="O2129" i="4" s="1"/>
  <c r="O2130" i="4" a="1"/>
  <c r="O2130" i="4" s="1"/>
  <c r="O2131" i="4" a="1"/>
  <c r="O2131" i="4" s="1"/>
  <c r="O2132" i="4" a="1"/>
  <c r="O2132" i="4" s="1"/>
  <c r="O2133" i="4" a="1"/>
  <c r="O2133" i="4" s="1"/>
  <c r="O2134" i="4" a="1"/>
  <c r="O2134" i="4" s="1"/>
  <c r="O2135" i="4" a="1"/>
  <c r="O2135" i="4" s="1"/>
  <c r="O2136" i="4" a="1"/>
  <c r="O2136" i="4" s="1"/>
  <c r="O2137" i="4" a="1"/>
  <c r="O2137" i="4" s="1"/>
  <c r="O2138" i="4" a="1"/>
  <c r="O2138" i="4" s="1"/>
  <c r="O2139" i="4" a="1"/>
  <c r="O2139" i="4" s="1"/>
  <c r="O2140" i="4" a="1"/>
  <c r="O2140" i="4"/>
  <c r="O2141" i="4" a="1"/>
  <c r="O2141" i="4" s="1"/>
  <c r="O2142" i="4" a="1"/>
  <c r="O2142" i="4" s="1"/>
  <c r="O2143" i="4" a="1"/>
  <c r="O2143" i="4" s="1"/>
  <c r="O2144" i="4" a="1"/>
  <c r="O2144" i="4" s="1"/>
  <c r="O2145" i="4" a="1"/>
  <c r="O2145" i="4" s="1"/>
  <c r="O2146" i="4" a="1"/>
  <c r="O2146" i="4" s="1"/>
  <c r="O2147" i="4" a="1"/>
  <c r="O2147" i="4" s="1"/>
  <c r="O2148" i="4" a="1"/>
  <c r="O2148" i="4" s="1"/>
  <c r="O2149" i="4" a="1"/>
  <c r="O2149" i="4"/>
  <c r="O2150" i="4" a="1"/>
  <c r="O2150" i="4" s="1"/>
  <c r="O2151" i="4" a="1"/>
  <c r="O2151" i="4" s="1"/>
  <c r="O2152" i="4" a="1"/>
  <c r="O2152" i="4" s="1"/>
  <c r="O2153" i="4" a="1"/>
  <c r="O2153" i="4" s="1"/>
  <c r="O2154" i="4" a="1"/>
  <c r="O2154" i="4" s="1"/>
  <c r="O2155" i="4" a="1"/>
  <c r="O2155" i="4" s="1"/>
  <c r="O2156" i="4" a="1"/>
  <c r="O2156" i="4" s="1"/>
  <c r="O2157" i="4" a="1"/>
  <c r="O2157" i="4" s="1"/>
  <c r="O2158" i="4" a="1"/>
  <c r="O2158" i="4" s="1"/>
  <c r="O2159" i="4" a="1"/>
  <c r="O2159" i="4" s="1"/>
  <c r="O2160" i="4" a="1"/>
  <c r="O2160" i="4" s="1"/>
  <c r="O2161" i="4" a="1"/>
  <c r="O2161" i="4" s="1"/>
  <c r="O2162" i="4" a="1"/>
  <c r="O2162" i="4"/>
  <c r="O2163" i="4" a="1"/>
  <c r="O2163" i="4" s="1"/>
  <c r="O2164" i="4" a="1"/>
  <c r="O2164" i="4" s="1"/>
  <c r="O2165" i="4" a="1"/>
  <c r="O2165" i="4" s="1"/>
  <c r="O2166" i="4" a="1"/>
  <c r="O2166" i="4" s="1"/>
  <c r="O2167" i="4" a="1"/>
  <c r="O2167" i="4"/>
  <c r="O2168" i="4" a="1"/>
  <c r="O2168" i="4" s="1"/>
  <c r="O2169" i="4" a="1"/>
  <c r="O2169" i="4" s="1"/>
  <c r="O2170" i="4" a="1"/>
  <c r="O2170" i="4" s="1"/>
  <c r="O2171" i="4" a="1"/>
  <c r="O2171" i="4" s="1"/>
  <c r="O2172" i="4" a="1"/>
  <c r="O2172" i="4" s="1"/>
  <c r="O2173" i="4" a="1"/>
  <c r="O2173" i="4" s="1"/>
  <c r="O2174" i="4" a="1"/>
  <c r="O2174" i="4" s="1"/>
  <c r="O2175" i="4" a="1"/>
  <c r="O2175" i="4" s="1"/>
  <c r="O2176" i="4" a="1"/>
  <c r="O2176" i="4" s="1"/>
  <c r="O2177" i="4" a="1"/>
  <c r="O2177" i="4" s="1"/>
  <c r="O2178" i="4" a="1"/>
  <c r="O2178" i="4" s="1"/>
  <c r="O2179" i="4" a="1"/>
  <c r="O2179" i="4" s="1"/>
  <c r="O2180" i="4" a="1"/>
  <c r="O2180" i="4" s="1"/>
  <c r="O2181" i="4" a="1"/>
  <c r="O2181" i="4" s="1"/>
  <c r="O2182" i="4" a="1"/>
  <c r="O2182" i="4" s="1"/>
  <c r="O2183" i="4" a="1"/>
  <c r="O2183" i="4" s="1"/>
  <c r="O2184" i="4" a="1"/>
  <c r="O2184" i="4" s="1"/>
  <c r="O2185" i="4" a="1"/>
  <c r="O2185" i="4" s="1"/>
  <c r="O2186" i="4" a="1"/>
  <c r="O2186" i="4"/>
  <c r="O2187" i="4" a="1"/>
  <c r="O2187" i="4" s="1"/>
  <c r="O2188" i="4" a="1"/>
  <c r="O2188" i="4"/>
  <c r="O2189" i="4" a="1"/>
  <c r="O2189" i="4"/>
  <c r="O2190" i="4" a="1"/>
  <c r="O2190" i="4" s="1"/>
  <c r="O2191" i="4" a="1"/>
  <c r="O2191" i="4" s="1"/>
  <c r="O2192" i="4" a="1"/>
  <c r="O2192" i="4" s="1"/>
  <c r="O2193" i="4" a="1"/>
  <c r="O2193" i="4" s="1"/>
  <c r="O2194" i="4" a="1"/>
  <c r="O2194" i="4" s="1"/>
  <c r="O2195" i="4" a="1"/>
  <c r="O2195" i="4"/>
  <c r="O2196" i="4" a="1"/>
  <c r="O2196" i="4" s="1"/>
  <c r="O2197" i="4" a="1"/>
  <c r="O2197" i="4"/>
  <c r="O2198" i="4" a="1"/>
  <c r="O2198" i="4"/>
  <c r="O2199" i="4" a="1"/>
  <c r="O2199" i="4" s="1"/>
  <c r="O2200" i="4" a="1"/>
  <c r="O2200" i="4" s="1"/>
  <c r="O2201" i="4" a="1"/>
  <c r="O2201" i="4" s="1"/>
  <c r="O2202" i="4" a="1"/>
  <c r="O2202" i="4" s="1"/>
  <c r="O2203" i="4" a="1"/>
  <c r="O2203" i="4" s="1"/>
  <c r="O2204" i="4" a="1"/>
  <c r="O2204" i="4" s="1"/>
  <c r="O2205" i="4" a="1"/>
  <c r="O2205" i="4" s="1"/>
  <c r="O2206" i="4" a="1"/>
  <c r="O2206" i="4" s="1"/>
  <c r="O2207" i="4" a="1"/>
  <c r="O2207" i="4" s="1"/>
  <c r="O2208" i="4" a="1"/>
  <c r="O2208" i="4" s="1"/>
  <c r="O2209" i="4" a="1"/>
  <c r="O2209" i="4"/>
  <c r="O2210" i="4" a="1"/>
  <c r="O2210" i="4" s="1"/>
  <c r="O2211" i="4" a="1"/>
  <c r="O2211" i="4" s="1"/>
  <c r="O2212" i="4" a="1"/>
  <c r="O2212" i="4" s="1"/>
  <c r="O2213" i="4" a="1"/>
  <c r="O2213" i="4" s="1"/>
  <c r="O2214" i="4" a="1"/>
  <c r="O2214" i="4" s="1"/>
  <c r="O2215" i="4" a="1"/>
  <c r="O2215" i="4"/>
  <c r="O2216" i="4" a="1"/>
  <c r="O2216" i="4" s="1"/>
  <c r="O2217" i="4" a="1"/>
  <c r="O2217" i="4"/>
  <c r="O2218" i="4" a="1"/>
  <c r="O2218" i="4" s="1"/>
  <c r="O2219" i="4" a="1"/>
  <c r="O2219" i="4"/>
  <c r="O2220" i="4" a="1"/>
  <c r="O2220" i="4" s="1"/>
  <c r="O2221" i="4" a="1"/>
  <c r="O2221" i="4" s="1"/>
  <c r="O2222" i="4" a="1"/>
  <c r="O2222" i="4" s="1"/>
  <c r="O2223" i="4" a="1"/>
  <c r="O2223" i="4" s="1"/>
  <c r="O2224" i="4" a="1"/>
  <c r="O2224" i="4" s="1"/>
  <c r="O2225" i="4" a="1"/>
  <c r="O2225" i="4"/>
  <c r="O2226" i="4" a="1"/>
  <c r="O2226" i="4" s="1"/>
  <c r="O2227" i="4" a="1"/>
  <c r="O2227" i="4" s="1"/>
  <c r="O2228" i="4" a="1"/>
  <c r="O2228" i="4" s="1"/>
  <c r="O2229" i="4" a="1"/>
  <c r="O2229" i="4" s="1"/>
  <c r="O2230" i="4" a="1"/>
  <c r="O2230" i="4" s="1"/>
  <c r="O2231" i="4" a="1"/>
  <c r="O2231" i="4" s="1"/>
  <c r="O2232" i="4" a="1"/>
  <c r="O2232" i="4" s="1"/>
  <c r="O2233" i="4" a="1"/>
  <c r="O2233" i="4" s="1"/>
  <c r="O2234" i="4" a="1"/>
  <c r="O2234" i="4" s="1"/>
  <c r="O2235" i="4" a="1"/>
  <c r="O2235" i="4" s="1"/>
  <c r="O2236" i="4" a="1"/>
  <c r="O2236" i="4" s="1"/>
  <c r="O2237" i="4" a="1"/>
  <c r="O2237" i="4" s="1"/>
  <c r="O2238" i="4" a="1"/>
  <c r="O2238" i="4" s="1"/>
  <c r="O2239" i="4" a="1"/>
  <c r="O2239" i="4" s="1"/>
  <c r="O2240" i="4" a="1"/>
  <c r="O2240" i="4" s="1"/>
  <c r="O2241" i="4" a="1"/>
  <c r="O2241" i="4" s="1"/>
  <c r="O2242" i="4" a="1"/>
  <c r="O2242" i="4" s="1"/>
  <c r="O2243" i="4" a="1"/>
  <c r="O2243" i="4" s="1"/>
  <c r="O2244" i="4" a="1"/>
  <c r="O2244" i="4" s="1"/>
  <c r="O2245" i="4" a="1"/>
  <c r="O2245" i="4" s="1"/>
  <c r="O2246" i="4" a="1"/>
  <c r="O2246" i="4" s="1"/>
  <c r="O2247" i="4" a="1"/>
  <c r="O2247" i="4" s="1"/>
  <c r="O2248" i="4" a="1"/>
  <c r="O2248" i="4"/>
  <c r="O2249" i="4" a="1"/>
  <c r="O2249" i="4" s="1"/>
  <c r="O2250" i="4" a="1"/>
  <c r="O2250" i="4" s="1"/>
  <c r="O2251" i="4" a="1"/>
  <c r="O2251" i="4" s="1"/>
  <c r="O2252" i="4" a="1"/>
  <c r="O2252" i="4" s="1"/>
  <c r="O2253" i="4" a="1"/>
  <c r="O2253" i="4" s="1"/>
  <c r="O2254" i="4" a="1"/>
  <c r="O2254" i="4" s="1"/>
  <c r="O2255" i="4" a="1"/>
  <c r="O2255" i="4" s="1"/>
  <c r="O2256" i="4" a="1"/>
  <c r="O2256" i="4" s="1"/>
  <c r="O2257" i="4" a="1"/>
  <c r="O2257" i="4" s="1"/>
  <c r="O2258" i="4" a="1"/>
  <c r="O2258" i="4"/>
  <c r="O2259" i="4" a="1"/>
  <c r="O2259" i="4"/>
  <c r="O2260" i="4" a="1"/>
  <c r="O2260" i="4" s="1"/>
  <c r="O2261" i="4" a="1"/>
  <c r="O2261" i="4" s="1"/>
  <c r="O2262" i="4" a="1"/>
  <c r="O2262" i="4" s="1"/>
  <c r="O2263" i="4" a="1"/>
  <c r="O2263" i="4" s="1"/>
  <c r="O2264" i="4" a="1"/>
  <c r="O2264" i="4" s="1"/>
  <c r="O2265" i="4" a="1"/>
  <c r="O2265" i="4" s="1"/>
  <c r="O2266" i="4" a="1"/>
  <c r="O2266" i="4" s="1"/>
  <c r="O2267" i="4" a="1"/>
  <c r="O2267" i="4" s="1"/>
  <c r="O2268" i="4" a="1"/>
  <c r="O2268" i="4" s="1"/>
  <c r="O2269" i="4" a="1"/>
  <c r="O2269" i="4" s="1"/>
  <c r="O2270" i="4" a="1"/>
  <c r="O2270" i="4" s="1"/>
  <c r="O2271" i="4" a="1"/>
  <c r="O2271" i="4" s="1"/>
  <c r="O2272" i="4" a="1"/>
  <c r="O2272" i="4" s="1"/>
  <c r="O2273" i="4" a="1"/>
  <c r="O2273" i="4"/>
  <c r="O2274" i="4" a="1"/>
  <c r="O2274" i="4" s="1"/>
  <c r="O2275" i="4" a="1"/>
  <c r="O2275" i="4" s="1"/>
  <c r="O2276" i="4" a="1"/>
  <c r="O2276" i="4" s="1"/>
  <c r="O2277" i="4" a="1"/>
  <c r="O2277" i="4"/>
  <c r="O2278" i="4" a="1"/>
  <c r="O2278" i="4" s="1"/>
  <c r="O2279" i="4" a="1"/>
  <c r="O2279" i="4" s="1"/>
  <c r="O2280" i="4" a="1"/>
  <c r="O2280" i="4" s="1"/>
  <c r="O2281" i="4" a="1"/>
  <c r="O2281" i="4" s="1"/>
  <c r="O2282" i="4" a="1"/>
  <c r="O2282" i="4"/>
  <c r="O2283" i="4" a="1"/>
  <c r="O2283" i="4" s="1"/>
  <c r="O2284" i="4" a="1"/>
  <c r="O2284" i="4" s="1"/>
  <c r="O2285" i="4" a="1"/>
  <c r="O2285" i="4" s="1"/>
  <c r="O2286" i="4" a="1"/>
  <c r="O2286" i="4"/>
  <c r="O2287" i="4" a="1"/>
  <c r="O2287" i="4" s="1"/>
  <c r="O2288" i="4" a="1"/>
  <c r="O2288" i="4"/>
  <c r="O2289" i="4" a="1"/>
  <c r="O2289" i="4" s="1"/>
  <c r="O2290" i="4" a="1"/>
  <c r="O2290" i="4"/>
  <c r="O2291" i="4" a="1"/>
  <c r="O2291" i="4" s="1"/>
  <c r="O2292" i="4" a="1"/>
  <c r="O2292" i="4" s="1"/>
  <c r="O2293" i="4" a="1"/>
  <c r="O2293" i="4" s="1"/>
  <c r="O2294" i="4" a="1"/>
  <c r="O2294" i="4" s="1"/>
  <c r="O2295" i="4" a="1"/>
  <c r="O2295" i="4"/>
  <c r="O2296" i="4" a="1"/>
  <c r="O2296" i="4" s="1"/>
  <c r="O2297" i="4" a="1"/>
  <c r="O2297" i="4" s="1"/>
  <c r="O2298" i="4" a="1"/>
  <c r="O2298" i="4" s="1"/>
  <c r="O2299" i="4" a="1"/>
  <c r="O2299" i="4"/>
  <c r="O2300" i="4" a="1"/>
  <c r="O2300" i="4" s="1"/>
  <c r="O2301" i="4" a="1"/>
  <c r="O2301" i="4" s="1"/>
  <c r="O2302" i="4" a="1"/>
  <c r="O2302" i="4" s="1"/>
  <c r="O2303" i="4" a="1"/>
  <c r="O2303" i="4" s="1"/>
  <c r="O2304" i="4" a="1"/>
  <c r="O2304" i="4" s="1"/>
  <c r="O2305" i="4" a="1"/>
  <c r="O2305" i="4" s="1"/>
  <c r="O2306" i="4" a="1"/>
  <c r="O2306" i="4"/>
  <c r="O2307" i="4" a="1"/>
  <c r="O2307" i="4" s="1"/>
  <c r="O2308" i="4" a="1"/>
  <c r="O2308" i="4"/>
  <c r="O2309" i="4" a="1"/>
  <c r="O2309" i="4" s="1"/>
  <c r="O2310" i="4" a="1"/>
  <c r="O2310" i="4" s="1"/>
  <c r="O2311" i="4" a="1"/>
  <c r="O2311" i="4" s="1"/>
  <c r="O2312" i="4" a="1"/>
  <c r="O2312" i="4" s="1"/>
  <c r="O2313" i="4" a="1"/>
  <c r="O2313" i="4" s="1"/>
  <c r="O2314" i="4" a="1"/>
  <c r="O2314" i="4" s="1"/>
  <c r="O2315" i="4" a="1"/>
  <c r="O2315" i="4" s="1"/>
  <c r="O2316" i="4" a="1"/>
  <c r="O2316" i="4" s="1"/>
  <c r="O2317" i="4" a="1"/>
  <c r="O2317" i="4" s="1"/>
  <c r="O2318" i="4" a="1"/>
  <c r="O2318" i="4" s="1"/>
  <c r="O2319" i="4" a="1"/>
  <c r="O2319" i="4"/>
  <c r="O2320" i="4" a="1"/>
  <c r="O2320" i="4" s="1"/>
  <c r="O2321" i="4" a="1"/>
  <c r="O2321" i="4" s="1"/>
  <c r="O2322" i="4" a="1"/>
  <c r="O2322" i="4" s="1"/>
  <c r="O2323" i="4" a="1"/>
  <c r="O2323" i="4"/>
  <c r="O2324" i="4" a="1"/>
  <c r="O2324" i="4" s="1"/>
  <c r="O2325" i="4" a="1"/>
  <c r="O2325" i="4"/>
  <c r="O2326" i="4" a="1"/>
  <c r="O2326" i="4" s="1"/>
  <c r="O2327" i="4" a="1"/>
  <c r="O2327" i="4" s="1"/>
  <c r="O2328" i="4" a="1"/>
  <c r="O2328" i="4" s="1"/>
  <c r="O2329" i="4" a="1"/>
  <c r="O2329" i="4" s="1"/>
  <c r="O2330" i="4" a="1"/>
  <c r="O2330" i="4" s="1"/>
  <c r="O2331" i="4" a="1"/>
  <c r="O2331" i="4" s="1"/>
  <c r="O2332" i="4" a="1"/>
  <c r="O2332" i="4" s="1"/>
  <c r="O2333" i="4" a="1"/>
  <c r="O2333" i="4" s="1"/>
  <c r="O2334" i="4" a="1"/>
  <c r="O2334" i="4"/>
  <c r="O2335" i="4" a="1"/>
  <c r="O2335" i="4" s="1"/>
  <c r="O2336" i="4" a="1"/>
  <c r="O2336" i="4"/>
  <c r="O2337" i="4" a="1"/>
  <c r="O2337" i="4"/>
  <c r="O2338" i="4" a="1"/>
  <c r="O2338" i="4" s="1"/>
  <c r="O2339" i="4" a="1"/>
  <c r="O2339" i="4" s="1"/>
  <c r="O2340" i="4" a="1"/>
  <c r="O2340" i="4" s="1"/>
  <c r="O2341" i="4" a="1"/>
  <c r="O2341" i="4"/>
  <c r="O2342" i="4" a="1"/>
  <c r="O2342" i="4" s="1"/>
  <c r="O2343" i="4" a="1"/>
  <c r="O2343" i="4" s="1"/>
  <c r="O2344" i="4" a="1"/>
  <c r="O2344" i="4" s="1"/>
  <c r="O2345" i="4" a="1"/>
  <c r="O2345" i="4" s="1"/>
  <c r="O2346" i="4" a="1"/>
  <c r="O2346" i="4" s="1"/>
  <c r="O2347" i="4" a="1"/>
  <c r="O2347" i="4" s="1"/>
  <c r="O2348" i="4" a="1"/>
  <c r="O2348" i="4" s="1"/>
  <c r="O2349" i="4" a="1"/>
  <c r="O2349" i="4" s="1"/>
  <c r="O2350" i="4" a="1"/>
  <c r="O2350" i="4"/>
  <c r="O2351" i="4" a="1"/>
  <c r="O2351" i="4" s="1"/>
  <c r="O2352" i="4" a="1"/>
  <c r="O2352" i="4" s="1"/>
  <c r="O2353" i="4" a="1"/>
  <c r="O2353" i="4" s="1"/>
  <c r="O2354" i="4" a="1"/>
  <c r="O2354" i="4"/>
  <c r="O2355" i="4" a="1"/>
  <c r="O2355" i="4" s="1"/>
  <c r="O2356" i="4" a="1"/>
  <c r="O2356" i="4" s="1"/>
  <c r="O2357" i="4" a="1"/>
  <c r="O2357" i="4" s="1"/>
  <c r="O2358" i="4" a="1"/>
  <c r="O2358" i="4" s="1"/>
  <c r="O2359" i="4" a="1"/>
  <c r="O2359" i="4" s="1"/>
  <c r="O2360" i="4" a="1"/>
  <c r="O2360" i="4" s="1"/>
  <c r="O2361" i="4" a="1"/>
  <c r="O2361" i="4" s="1"/>
  <c r="O2362" i="4" a="1"/>
  <c r="O2362" i="4" s="1"/>
  <c r="O2363" i="4" a="1"/>
  <c r="O2363" i="4" s="1"/>
  <c r="O2364" i="4" a="1"/>
  <c r="O2364" i="4" s="1"/>
  <c r="O2365" i="4" a="1"/>
  <c r="O2365" i="4"/>
  <c r="O2366" i="4" a="1"/>
  <c r="O2366" i="4" s="1"/>
  <c r="O2367" i="4" a="1"/>
  <c r="O2367" i="4"/>
  <c r="O2368" i="4" a="1"/>
  <c r="O2368" i="4" s="1"/>
  <c r="O2369" i="4" a="1"/>
  <c r="O2369" i="4" s="1"/>
  <c r="O2370" i="4" a="1"/>
  <c r="O2370" i="4"/>
  <c r="O2371" i="4" a="1"/>
  <c r="O2371" i="4"/>
  <c r="O2372" i="4" a="1"/>
  <c r="O2372" i="4" s="1"/>
  <c r="O2373" i="4" a="1"/>
  <c r="O2373" i="4"/>
  <c r="O2374" i="4" a="1"/>
  <c r="O2374" i="4" s="1"/>
  <c r="O2375" i="4" a="1"/>
  <c r="O2375" i="4" s="1"/>
  <c r="O2376" i="4" a="1"/>
  <c r="O2376" i="4" s="1"/>
  <c r="O2377" i="4" a="1"/>
  <c r="O2377" i="4" s="1"/>
  <c r="O2378" i="4" a="1"/>
  <c r="O2378" i="4" s="1"/>
  <c r="O2379" i="4" a="1"/>
  <c r="O2379" i="4" s="1"/>
  <c r="O2380" i="4" a="1"/>
  <c r="O2380" i="4"/>
  <c r="O2381" i="4" a="1"/>
  <c r="O2381" i="4" s="1"/>
  <c r="O2382" i="4" a="1"/>
  <c r="O2382" i="4"/>
  <c r="O2383" i="4" a="1"/>
  <c r="O2383" i="4" s="1"/>
  <c r="O2384" i="4" a="1"/>
  <c r="O2384" i="4"/>
  <c r="O2385" i="4" a="1"/>
  <c r="O2385" i="4" s="1"/>
  <c r="O2386" i="4" a="1"/>
  <c r="O2386" i="4"/>
  <c r="O2387" i="4" a="1"/>
  <c r="O2387" i="4" s="1"/>
  <c r="O2388" i="4" a="1"/>
  <c r="O2388" i="4" s="1"/>
  <c r="O2389" i="4" a="1"/>
  <c r="O2389" i="4" s="1"/>
  <c r="O2390" i="4" a="1"/>
  <c r="O2390" i="4" s="1"/>
  <c r="O2391" i="4" a="1"/>
  <c r="O2391" i="4" s="1"/>
  <c r="O2392" i="4" a="1"/>
  <c r="O2392" i="4" s="1"/>
  <c r="O2393" i="4" a="1"/>
  <c r="O2393" i="4" s="1"/>
  <c r="O2394" i="4" a="1"/>
  <c r="O2394" i="4" s="1"/>
  <c r="O2395" i="4" a="1"/>
  <c r="O2395" i="4" s="1"/>
  <c r="O2396" i="4" a="1"/>
  <c r="O2396" i="4" s="1"/>
  <c r="O2397" i="4" a="1"/>
  <c r="O2397" i="4" s="1"/>
  <c r="O2398" i="4" a="1"/>
  <c r="O2398" i="4" s="1"/>
  <c r="O2399" i="4" a="1"/>
  <c r="O2399" i="4" s="1"/>
  <c r="O2400" i="4" a="1"/>
  <c r="O2400" i="4" s="1"/>
  <c r="O2401" i="4" a="1"/>
  <c r="O2401" i="4" s="1"/>
  <c r="O2402" i="4" a="1"/>
  <c r="O2402" i="4" s="1"/>
  <c r="O2403" i="4" a="1"/>
  <c r="O2403" i="4" s="1"/>
  <c r="O2404" i="4" a="1"/>
  <c r="O2404" i="4"/>
  <c r="O2405" i="4" a="1"/>
  <c r="O2405" i="4" s="1"/>
  <c r="O2406" i="4" a="1"/>
  <c r="O2406" i="4" s="1"/>
  <c r="O2407" i="4" a="1"/>
  <c r="O2407" i="4" s="1"/>
  <c r="O2408" i="4" a="1"/>
  <c r="O2408" i="4" s="1"/>
  <c r="O2409" i="4" a="1"/>
  <c r="O2409" i="4"/>
  <c r="O2410" i="4" a="1"/>
  <c r="O2410" i="4" s="1"/>
  <c r="O2411" i="4" a="1"/>
  <c r="O2411" i="4" s="1"/>
  <c r="O2412" i="4" a="1"/>
  <c r="O2412" i="4" s="1"/>
  <c r="O2413" i="4" a="1"/>
  <c r="O2413" i="4"/>
  <c r="O2414" i="4" a="1"/>
  <c r="O2414" i="4" s="1"/>
  <c r="O2415" i="4" a="1"/>
  <c r="O2415" i="4" s="1"/>
  <c r="O2416" i="4" a="1"/>
  <c r="O2416" i="4" s="1"/>
  <c r="O2417" i="4" a="1"/>
  <c r="O2417" i="4" s="1"/>
  <c r="O2418" i="4" a="1"/>
  <c r="O2418" i="4" s="1"/>
  <c r="O2419" i="4" a="1"/>
  <c r="O2419" i="4"/>
  <c r="O2420" i="4" a="1"/>
  <c r="O2420" i="4" s="1"/>
  <c r="O2421" i="4" a="1"/>
  <c r="O2421" i="4"/>
  <c r="O2422" i="4" a="1"/>
  <c r="O2422" i="4"/>
  <c r="O2423" i="4" a="1"/>
  <c r="O2423" i="4" s="1"/>
  <c r="O2424" i="4" a="1"/>
  <c r="O2424" i="4"/>
  <c r="O2425" i="4" a="1"/>
  <c r="O2425" i="4" s="1"/>
  <c r="O2426" i="4" a="1"/>
  <c r="O2426" i="4"/>
  <c r="O2427" i="4" a="1"/>
  <c r="O2427" i="4" s="1"/>
  <c r="O2428" i="4" a="1"/>
  <c r="O2428" i="4" s="1"/>
  <c r="O2429" i="4" a="1"/>
  <c r="O2429" i="4" s="1"/>
  <c r="O2430" i="4" a="1"/>
  <c r="O2430" i="4" s="1"/>
  <c r="O2431" i="4" a="1"/>
  <c r="O2431" i="4" s="1"/>
  <c r="O2432" i="4" a="1"/>
  <c r="O2432" i="4" s="1"/>
  <c r="O2433" i="4" a="1"/>
  <c r="O2433" i="4" s="1"/>
  <c r="O2434" i="4" a="1"/>
  <c r="O2434" i="4"/>
  <c r="O2435" i="4" a="1"/>
  <c r="O2435" i="4" s="1"/>
  <c r="O2436" i="4" a="1"/>
  <c r="O2436" i="4" s="1"/>
  <c r="O2437" i="4" a="1"/>
  <c r="O2437" i="4" s="1"/>
  <c r="O2438" i="4" a="1"/>
  <c r="O2438" i="4" s="1"/>
  <c r="O2439" i="4" a="1"/>
  <c r="O2439" i="4" s="1"/>
  <c r="O2440" i="4" a="1"/>
  <c r="O2440" i="4" s="1"/>
  <c r="O2441" i="4" a="1"/>
  <c r="O2441" i="4" s="1"/>
  <c r="O2442" i="4" a="1"/>
  <c r="O2442" i="4"/>
  <c r="O2443" i="4" a="1"/>
  <c r="O2443" i="4" s="1"/>
  <c r="O2444" i="4" a="1"/>
  <c r="O2444" i="4" s="1"/>
  <c r="O2445" i="4" a="1"/>
  <c r="O2445" i="4" s="1"/>
  <c r="O2446" i="4" a="1"/>
  <c r="O2446" i="4" s="1"/>
  <c r="O2447" i="4" a="1"/>
  <c r="O2447" i="4" s="1"/>
  <c r="O2448" i="4" a="1"/>
  <c r="O2448" i="4" s="1"/>
  <c r="O2449" i="4" a="1"/>
  <c r="O2449" i="4" s="1"/>
  <c r="O2450" i="4" a="1"/>
  <c r="O2450" i="4" s="1"/>
  <c r="O2451" i="4" a="1"/>
  <c r="O2451" i="4" s="1"/>
  <c r="O2452" i="4" a="1"/>
  <c r="O2452" i="4"/>
  <c r="O2453" i="4" a="1"/>
  <c r="O2453" i="4" s="1"/>
  <c r="O2454" i="4" a="1"/>
  <c r="O2454" i="4"/>
  <c r="O2455" i="4" a="1"/>
  <c r="O2455" i="4" s="1"/>
  <c r="O2456" i="4" a="1"/>
  <c r="O2456" i="4" s="1"/>
  <c r="O2457" i="4" a="1"/>
  <c r="O2457" i="4" s="1"/>
  <c r="O2458" i="4" a="1"/>
  <c r="O2458" i="4" s="1"/>
  <c r="O2459" i="4" a="1"/>
  <c r="O2459" i="4" s="1"/>
  <c r="O2460" i="4" a="1"/>
  <c r="O2460" i="4" s="1"/>
  <c r="O2461" i="4" a="1"/>
  <c r="O2461" i="4" s="1"/>
  <c r="O2462" i="4" a="1"/>
  <c r="O2462" i="4" s="1"/>
  <c r="O2463" i="4" a="1"/>
  <c r="O2463" i="4" s="1"/>
  <c r="O2464" i="4" a="1"/>
  <c r="O2464" i="4" s="1"/>
  <c r="O2465" i="4" a="1"/>
  <c r="O2465" i="4" s="1"/>
  <c r="O2466" i="4" a="1"/>
  <c r="O2466" i="4" s="1"/>
  <c r="O2467" i="4" a="1"/>
  <c r="O2467" i="4"/>
  <c r="O2468" i="4" a="1"/>
  <c r="O2468" i="4" s="1"/>
  <c r="O2469" i="4" a="1"/>
  <c r="O2469" i="4" s="1"/>
  <c r="O2470" i="4" a="1"/>
  <c r="O2470" i="4" s="1"/>
  <c r="O2471" i="4" a="1"/>
  <c r="O2471" i="4" s="1"/>
  <c r="O2472" i="4" a="1"/>
  <c r="O2472" i="4"/>
  <c r="O2473" i="4" a="1"/>
  <c r="O2473" i="4" s="1"/>
  <c r="O2474" i="4" a="1"/>
  <c r="O2474" i="4" s="1"/>
  <c r="O2475" i="4" a="1"/>
  <c r="O2475" i="4" s="1"/>
  <c r="O2476" i="4" a="1"/>
  <c r="O2476" i="4"/>
  <c r="O2477" i="4" a="1"/>
  <c r="O2477" i="4" s="1"/>
  <c r="O2478" i="4" a="1"/>
  <c r="O2478" i="4"/>
  <c r="O2479" i="4" a="1"/>
  <c r="O2479" i="4" s="1"/>
  <c r="O2480" i="4" a="1"/>
  <c r="O2480" i="4"/>
  <c r="O2481" i="4" a="1"/>
  <c r="O2481" i="4" s="1"/>
  <c r="O2482" i="4" a="1"/>
  <c r="O2482" i="4" s="1"/>
  <c r="O2483" i="4" a="1"/>
  <c r="O2483" i="4" s="1"/>
  <c r="O2484" i="4" a="1"/>
  <c r="O2484" i="4" s="1"/>
  <c r="O2485" i="4" a="1"/>
  <c r="O2485" i="4" s="1"/>
  <c r="O2486" i="4" a="1"/>
  <c r="O2486" i="4" s="1"/>
  <c r="O2487" i="4" a="1"/>
  <c r="O2487" i="4" s="1"/>
  <c r="O2488" i="4" a="1"/>
  <c r="O2488" i="4" s="1"/>
  <c r="O2489" i="4" a="1"/>
  <c r="O2489" i="4" s="1"/>
  <c r="O2490" i="4" a="1"/>
  <c r="O2490" i="4" s="1"/>
  <c r="O2491" i="4" a="1"/>
  <c r="O2491" i="4" s="1"/>
  <c r="P2" i="4" a="1"/>
  <c r="P2" i="4" s="1"/>
  <c r="P3" i="4" a="1"/>
  <c r="P3" i="4" s="1"/>
  <c r="P4" i="4" a="1"/>
  <c r="P4" i="4" s="1"/>
  <c r="P5" i="4" a="1"/>
  <c r="P5" i="4" s="1"/>
  <c r="P6" i="4" a="1"/>
  <c r="P6" i="4" s="1"/>
  <c r="P7" i="4" a="1"/>
  <c r="P7" i="4" s="1"/>
  <c r="P8" i="4" a="1"/>
  <c r="P8" i="4"/>
  <c r="P9" i="4" a="1"/>
  <c r="P9" i="4" s="1"/>
  <c r="P10" i="4" a="1"/>
  <c r="P10" i="4" s="1"/>
  <c r="P11" i="4" a="1"/>
  <c r="P11" i="4" s="1"/>
  <c r="P12" i="4" a="1"/>
  <c r="P12" i="4" s="1"/>
  <c r="P13" i="4" a="1"/>
  <c r="P13" i="4" s="1"/>
  <c r="P14" i="4" a="1"/>
  <c r="P14" i="4" s="1"/>
  <c r="P15" i="4" a="1"/>
  <c r="P15" i="4" s="1"/>
  <c r="P16" i="4" a="1"/>
  <c r="P16" i="4"/>
  <c r="P17" i="4" a="1"/>
  <c r="P17" i="4" s="1"/>
  <c r="P18" i="4" a="1"/>
  <c r="P18" i="4" s="1"/>
  <c r="P19" i="4" a="1"/>
  <c r="P19" i="4"/>
  <c r="P20" i="4" a="1"/>
  <c r="P20" i="4" s="1"/>
  <c r="P21" i="4" a="1"/>
  <c r="P21" i="4" s="1"/>
  <c r="P22" i="4" a="1"/>
  <c r="P22" i="4" s="1"/>
  <c r="P23" i="4" a="1"/>
  <c r="P23" i="4" s="1"/>
  <c r="P24" i="4" a="1"/>
  <c r="P24" i="4" s="1"/>
  <c r="P25" i="4" a="1"/>
  <c r="P25" i="4" s="1"/>
  <c r="P26" i="4" a="1"/>
  <c r="P26" i="4" s="1"/>
  <c r="P27" i="4" a="1"/>
  <c r="P27" i="4" s="1"/>
  <c r="P28" i="4" a="1"/>
  <c r="P28" i="4" s="1"/>
  <c r="P29" i="4" a="1"/>
  <c r="P29" i="4" s="1"/>
  <c r="P30" i="4" a="1"/>
  <c r="P30" i="4" s="1"/>
  <c r="P31" i="4" a="1"/>
  <c r="P31" i="4" s="1"/>
  <c r="P32" i="4" a="1"/>
  <c r="P32" i="4"/>
  <c r="P33" i="4" a="1"/>
  <c r="P33" i="4" s="1"/>
  <c r="P34" i="4" a="1"/>
  <c r="P34" i="4" s="1"/>
  <c r="P35" i="4" a="1"/>
  <c r="P35" i="4" s="1"/>
  <c r="P36" i="4" a="1"/>
  <c r="P36" i="4" s="1"/>
  <c r="P37" i="4" a="1"/>
  <c r="P37" i="4"/>
  <c r="P38" i="4" a="1"/>
  <c r="P38" i="4" s="1"/>
  <c r="P39" i="4" a="1"/>
  <c r="P39" i="4" s="1"/>
  <c r="P40" i="4" a="1"/>
  <c r="P40" i="4" s="1"/>
  <c r="P41" i="4" a="1"/>
  <c r="P41" i="4" s="1"/>
  <c r="P42" i="4" a="1"/>
  <c r="P42" i="4" s="1"/>
  <c r="P43" i="4" a="1"/>
  <c r="P43" i="4"/>
  <c r="P44" i="4" a="1"/>
  <c r="P44" i="4" s="1"/>
  <c r="P45" i="4" a="1"/>
  <c r="P45" i="4" s="1"/>
  <c r="P46" i="4" a="1"/>
  <c r="P46" i="4" s="1"/>
  <c r="P47" i="4" a="1"/>
  <c r="P47" i="4" s="1"/>
  <c r="P48" i="4" a="1"/>
  <c r="P48" i="4" s="1"/>
  <c r="P49" i="4" a="1"/>
  <c r="P49" i="4" s="1"/>
  <c r="P50" i="4" a="1"/>
  <c r="P50" i="4" s="1"/>
  <c r="P51" i="4" a="1"/>
  <c r="P51" i="4" s="1"/>
  <c r="P52" i="4" a="1"/>
  <c r="P52" i="4"/>
  <c r="P53" i="4" a="1"/>
  <c r="P53" i="4" s="1"/>
  <c r="P54" i="4" a="1"/>
  <c r="P54" i="4" s="1"/>
  <c r="P55" i="4" a="1"/>
  <c r="P55" i="4" s="1"/>
  <c r="P56" i="4" a="1"/>
  <c r="P56" i="4"/>
  <c r="P57" i="4" a="1"/>
  <c r="P57" i="4" s="1"/>
  <c r="P58" i="4" a="1"/>
  <c r="P58" i="4"/>
  <c r="P59" i="4" a="1"/>
  <c r="P59" i="4" s="1"/>
  <c r="P60" i="4" a="1"/>
  <c r="P60" i="4"/>
  <c r="P61" i="4" a="1"/>
  <c r="P61" i="4" s="1"/>
  <c r="P62" i="4" a="1"/>
  <c r="P62" i="4" s="1"/>
  <c r="P63" i="4" a="1"/>
  <c r="P63" i="4" s="1"/>
  <c r="P64" i="4" a="1"/>
  <c r="P64" i="4" s="1"/>
  <c r="P65" i="4" a="1"/>
  <c r="P65" i="4" s="1"/>
  <c r="P66" i="4" a="1"/>
  <c r="P66" i="4" s="1"/>
  <c r="P67" i="4" a="1"/>
  <c r="P67" i="4" s="1"/>
  <c r="P68" i="4" a="1"/>
  <c r="P68" i="4" s="1"/>
  <c r="P69" i="4" a="1"/>
  <c r="P69" i="4"/>
  <c r="P70" i="4" a="1"/>
  <c r="P70" i="4" s="1"/>
  <c r="P71" i="4" a="1"/>
  <c r="P71" i="4" s="1"/>
  <c r="P72" i="4" a="1"/>
  <c r="P72" i="4" s="1"/>
  <c r="P73" i="4" a="1"/>
  <c r="P73" i="4" s="1"/>
  <c r="P74" i="4" a="1"/>
  <c r="P74" i="4" s="1"/>
  <c r="P75" i="4" a="1"/>
  <c r="P75" i="4" s="1"/>
  <c r="P76" i="4" a="1"/>
  <c r="P76" i="4"/>
  <c r="P77" i="4" a="1"/>
  <c r="P77" i="4" s="1"/>
  <c r="P78" i="4" a="1"/>
  <c r="P78" i="4"/>
  <c r="P79" i="4" a="1"/>
  <c r="P79" i="4" s="1"/>
  <c r="P80" i="4" a="1"/>
  <c r="P80" i="4"/>
  <c r="P81" i="4" a="1"/>
  <c r="P81" i="4" s="1"/>
  <c r="P82" i="4" a="1"/>
  <c r="P82" i="4" s="1"/>
  <c r="P83" i="4" a="1"/>
  <c r="P83" i="4" s="1"/>
  <c r="P84" i="4" a="1"/>
  <c r="P84" i="4" s="1"/>
  <c r="P85" i="4" a="1"/>
  <c r="P85" i="4" s="1"/>
  <c r="P86" i="4" a="1"/>
  <c r="P86" i="4" s="1"/>
  <c r="P87" i="4" a="1"/>
  <c r="P87" i="4" s="1"/>
  <c r="P88" i="4" a="1"/>
  <c r="P88" i="4" s="1"/>
  <c r="P89" i="4" a="1"/>
  <c r="P89" i="4" s="1"/>
  <c r="P90" i="4" a="1"/>
  <c r="P90" i="4" s="1"/>
  <c r="P91" i="4" a="1"/>
  <c r="P91" i="4" s="1"/>
  <c r="P92" i="4" a="1"/>
  <c r="P92" i="4" s="1"/>
  <c r="P93" i="4" a="1"/>
  <c r="P93" i="4"/>
  <c r="P94" i="4" a="1"/>
  <c r="P94" i="4" s="1"/>
  <c r="P95" i="4" a="1"/>
  <c r="P95" i="4" s="1"/>
  <c r="P96" i="4" a="1"/>
  <c r="P96" i="4" s="1"/>
  <c r="P97" i="4" a="1"/>
  <c r="P97" i="4" s="1"/>
  <c r="P98" i="4" a="1"/>
  <c r="P98" i="4"/>
  <c r="P99" i="4" a="1"/>
  <c r="P99" i="4" s="1"/>
  <c r="P100" i="4" a="1"/>
  <c r="P100" i="4" s="1"/>
  <c r="P101" i="4" a="1"/>
  <c r="P101" i="4" s="1"/>
  <c r="P102" i="4" a="1"/>
  <c r="P102" i="4" s="1"/>
  <c r="P103" i="4" a="1"/>
  <c r="P103" i="4" s="1"/>
  <c r="P104" i="4" a="1"/>
  <c r="P104" i="4" s="1"/>
  <c r="P105" i="4" a="1"/>
  <c r="P105" i="4" s="1"/>
  <c r="P106" i="4" a="1"/>
  <c r="P106" i="4" s="1"/>
  <c r="P107" i="4" a="1"/>
  <c r="P107" i="4"/>
  <c r="P108" i="4" a="1"/>
  <c r="P108" i="4"/>
  <c r="P109" i="4" a="1"/>
  <c r="P109" i="4" s="1"/>
  <c r="P110" i="4" a="1"/>
  <c r="P110" i="4" s="1"/>
  <c r="P111" i="4" a="1"/>
  <c r="P111" i="4"/>
  <c r="P112" i="4" a="1"/>
  <c r="P112" i="4" s="1"/>
  <c r="P113" i="4" a="1"/>
  <c r="P113" i="4" s="1"/>
  <c r="P114" i="4" a="1"/>
  <c r="P114" i="4" s="1"/>
  <c r="P115" i="4" a="1"/>
  <c r="P115" i="4" s="1"/>
  <c r="P116" i="4" a="1"/>
  <c r="P116" i="4" s="1"/>
  <c r="P117" i="4" a="1"/>
  <c r="P117" i="4" s="1"/>
  <c r="P118" i="4" a="1"/>
  <c r="P118" i="4" s="1"/>
  <c r="P119" i="4" a="1"/>
  <c r="P119" i="4" s="1"/>
  <c r="Q119" i="4" s="1"/>
  <c r="P120" i="4" a="1"/>
  <c r="P120" i="4"/>
  <c r="P121" i="4" a="1"/>
  <c r="P121" i="4" s="1"/>
  <c r="P122" i="4" a="1"/>
  <c r="P122" i="4" s="1"/>
  <c r="P123" i="4" a="1"/>
  <c r="P123" i="4" s="1"/>
  <c r="P124" i="4" a="1"/>
  <c r="P124" i="4" s="1"/>
  <c r="P125" i="4" a="1"/>
  <c r="P125" i="4"/>
  <c r="P126" i="4" a="1"/>
  <c r="P126" i="4" s="1"/>
  <c r="P127" i="4" a="1"/>
  <c r="P127" i="4" s="1"/>
  <c r="P128" i="4" a="1"/>
  <c r="P128" i="4" s="1"/>
  <c r="P129" i="4" a="1"/>
  <c r="P129" i="4"/>
  <c r="P130" i="4" a="1"/>
  <c r="P130" i="4" s="1"/>
  <c r="P131" i="4" a="1"/>
  <c r="P131" i="4" s="1"/>
  <c r="P132" i="4" a="1"/>
  <c r="P132" i="4" s="1"/>
  <c r="P133" i="4" a="1"/>
  <c r="P133" i="4" s="1"/>
  <c r="P134" i="4" a="1"/>
  <c r="P134" i="4" s="1"/>
  <c r="P135" i="4" a="1"/>
  <c r="P135" i="4" s="1"/>
  <c r="P136" i="4" a="1"/>
  <c r="P136" i="4" s="1"/>
  <c r="P137" i="4" a="1"/>
  <c r="P137" i="4"/>
  <c r="P138" i="4" a="1"/>
  <c r="P138" i="4" s="1"/>
  <c r="P139" i="4" a="1"/>
  <c r="P139" i="4" s="1"/>
  <c r="P140" i="4" a="1"/>
  <c r="P140" i="4" s="1"/>
  <c r="P141" i="4" a="1"/>
  <c r="P141" i="4"/>
  <c r="P142" i="4" a="1"/>
  <c r="P142" i="4"/>
  <c r="P143" i="4" a="1"/>
  <c r="P143" i="4" s="1"/>
  <c r="P144" i="4" a="1"/>
  <c r="P144" i="4"/>
  <c r="P145" i="4" a="1"/>
  <c r="P145" i="4" s="1"/>
  <c r="P146" i="4" a="1"/>
  <c r="P146" i="4" s="1"/>
  <c r="P147" i="4" a="1"/>
  <c r="P147" i="4" s="1"/>
  <c r="P148" i="4" a="1"/>
  <c r="P148" i="4" s="1"/>
  <c r="P149" i="4" a="1"/>
  <c r="P149" i="4" s="1"/>
  <c r="P150" i="4" a="1"/>
  <c r="P150" i="4" s="1"/>
  <c r="P151" i="4" a="1"/>
  <c r="P151" i="4" s="1"/>
  <c r="P152" i="4" a="1"/>
  <c r="P152" i="4" s="1"/>
  <c r="P153" i="4" a="1"/>
  <c r="P153" i="4" s="1"/>
  <c r="P154" i="4" a="1"/>
  <c r="P154" i="4"/>
  <c r="P155" i="4" a="1"/>
  <c r="P155" i="4" s="1"/>
  <c r="P156" i="4" a="1"/>
  <c r="P156" i="4" s="1"/>
  <c r="P157" i="4" a="1"/>
  <c r="P157" i="4" s="1"/>
  <c r="P158" i="4" a="1"/>
  <c r="P158" i="4" s="1"/>
  <c r="P159" i="4" a="1"/>
  <c r="P159" i="4" s="1"/>
  <c r="P160" i="4" a="1"/>
  <c r="P160" i="4" s="1"/>
  <c r="P161" i="4" a="1"/>
  <c r="P161" i="4" s="1"/>
  <c r="P162" i="4" a="1"/>
  <c r="P162" i="4" s="1"/>
  <c r="P163" i="4" a="1"/>
  <c r="P163" i="4" s="1"/>
  <c r="P164" i="4" a="1"/>
  <c r="P164" i="4"/>
  <c r="P165" i="4" a="1"/>
  <c r="P165" i="4" s="1"/>
  <c r="P166" i="4" a="1"/>
  <c r="P166" i="4"/>
  <c r="P167" i="4" a="1"/>
  <c r="P167" i="4" s="1"/>
  <c r="Q167" i="4" s="1"/>
  <c r="P168" i="4" a="1"/>
  <c r="P168" i="4"/>
  <c r="P169" i="4" a="1"/>
  <c r="P169" i="4" s="1"/>
  <c r="P170" i="4" a="1"/>
  <c r="P170" i="4" s="1"/>
  <c r="P171" i="4" a="1"/>
  <c r="P171" i="4" s="1"/>
  <c r="P172" i="4" a="1"/>
  <c r="P172" i="4" s="1"/>
  <c r="P173" i="4" a="1"/>
  <c r="P173" i="4" s="1"/>
  <c r="P174" i="4" a="1"/>
  <c r="P174" i="4" s="1"/>
  <c r="P175" i="4" a="1"/>
  <c r="P175" i="4" s="1"/>
  <c r="P176" i="4" a="1"/>
  <c r="P176" i="4" s="1"/>
  <c r="P177" i="4" a="1"/>
  <c r="P177" i="4" s="1"/>
  <c r="P178" i="4" a="1"/>
  <c r="P178" i="4" s="1"/>
  <c r="P179" i="4" a="1"/>
  <c r="P179" i="4" s="1"/>
  <c r="Q179" i="4" s="1"/>
  <c r="P180" i="4" a="1"/>
  <c r="P180" i="4" s="1"/>
  <c r="P181" i="4" a="1"/>
  <c r="P181" i="4" s="1"/>
  <c r="P182" i="4" a="1"/>
  <c r="P182" i="4" s="1"/>
  <c r="P183" i="4" a="1"/>
  <c r="P183" i="4" s="1"/>
  <c r="P184" i="4" a="1"/>
  <c r="P184" i="4" s="1"/>
  <c r="P185" i="4" a="1"/>
  <c r="P185" i="4" s="1"/>
  <c r="P186" i="4" a="1"/>
  <c r="P186" i="4" s="1"/>
  <c r="P187" i="4" a="1"/>
  <c r="P187" i="4" s="1"/>
  <c r="P188" i="4" a="1"/>
  <c r="P188" i="4"/>
  <c r="P189" i="4" a="1"/>
  <c r="P189" i="4" s="1"/>
  <c r="P190" i="4" a="1"/>
  <c r="P190" i="4" s="1"/>
  <c r="P191" i="4" a="1"/>
  <c r="P191" i="4" s="1"/>
  <c r="P192" i="4" a="1"/>
  <c r="P192" i="4" s="1"/>
  <c r="P193" i="4" a="1"/>
  <c r="P193" i="4" s="1"/>
  <c r="P194" i="4" a="1"/>
  <c r="P194" i="4" s="1"/>
  <c r="P195" i="4" a="1"/>
  <c r="P195" i="4" s="1"/>
  <c r="P196" i="4" a="1"/>
  <c r="P196" i="4" s="1"/>
  <c r="P197" i="4" a="1"/>
  <c r="P197" i="4" s="1"/>
  <c r="P198" i="4" a="1"/>
  <c r="P198" i="4" s="1"/>
  <c r="P199" i="4" a="1"/>
  <c r="P199" i="4" s="1"/>
  <c r="P200" i="4" a="1"/>
  <c r="P200" i="4" s="1"/>
  <c r="P201" i="4" a="1"/>
  <c r="P201" i="4"/>
  <c r="P202" i="4" a="1"/>
  <c r="P202" i="4" s="1"/>
  <c r="P203" i="4" a="1"/>
  <c r="P203" i="4"/>
  <c r="P204" i="4" a="1"/>
  <c r="P204" i="4" s="1"/>
  <c r="P205" i="4" a="1"/>
  <c r="P205" i="4" s="1"/>
  <c r="P206" i="4" a="1"/>
  <c r="P206" i="4" s="1"/>
  <c r="P207" i="4" a="1"/>
  <c r="P207" i="4" s="1"/>
  <c r="P208" i="4" a="1"/>
  <c r="P208" i="4" s="1"/>
  <c r="P209" i="4" a="1"/>
  <c r="P209" i="4" s="1"/>
  <c r="P210" i="4" a="1"/>
  <c r="P210" i="4" s="1"/>
  <c r="P211" i="4" a="1"/>
  <c r="P211" i="4" s="1"/>
  <c r="P212" i="4" a="1"/>
  <c r="P212" i="4" s="1"/>
  <c r="P213" i="4" a="1"/>
  <c r="P213" i="4"/>
  <c r="P214" i="4" a="1"/>
  <c r="P214" i="4"/>
  <c r="P215" i="4" a="1"/>
  <c r="P215" i="4" s="1"/>
  <c r="P216" i="4" a="1"/>
  <c r="P216" i="4" s="1"/>
  <c r="P217" i="4" a="1"/>
  <c r="P217" i="4" s="1"/>
  <c r="P218" i="4" a="1"/>
  <c r="P218" i="4" s="1"/>
  <c r="P219" i="4" a="1"/>
  <c r="P219" i="4" s="1"/>
  <c r="P220" i="4" a="1"/>
  <c r="P220" i="4" s="1"/>
  <c r="P221" i="4" a="1"/>
  <c r="P221" i="4" s="1"/>
  <c r="P222" i="4" a="1"/>
  <c r="P222" i="4" s="1"/>
  <c r="P223" i="4" a="1"/>
  <c r="P223" i="4" s="1"/>
  <c r="P224" i="4" a="1"/>
  <c r="P224" i="4" s="1"/>
  <c r="P225" i="4" a="1"/>
  <c r="P225" i="4" s="1"/>
  <c r="P226" i="4" a="1"/>
  <c r="P226" i="4"/>
  <c r="P227" i="4" a="1"/>
  <c r="P227" i="4" s="1"/>
  <c r="P228" i="4" a="1"/>
  <c r="P228" i="4" s="1"/>
  <c r="P229" i="4" a="1"/>
  <c r="P229" i="4" s="1"/>
  <c r="P230" i="4" a="1"/>
  <c r="P230" i="4" s="1"/>
  <c r="P231" i="4" a="1"/>
  <c r="P231" i="4" s="1"/>
  <c r="P232" i="4" a="1"/>
  <c r="P232" i="4" s="1"/>
  <c r="P233" i="4" a="1"/>
  <c r="P233" i="4" s="1"/>
  <c r="P234" i="4" a="1"/>
  <c r="P234" i="4" s="1"/>
  <c r="P235" i="4" a="1"/>
  <c r="P235" i="4" s="1"/>
  <c r="P236" i="4" a="1"/>
  <c r="P236" i="4"/>
  <c r="P237" i="4" a="1"/>
  <c r="P237" i="4" s="1"/>
  <c r="P238" i="4" a="1"/>
  <c r="P238" i="4" s="1"/>
  <c r="P239" i="4" a="1"/>
  <c r="P239" i="4"/>
  <c r="P240" i="4" a="1"/>
  <c r="P240" i="4"/>
  <c r="P241" i="4" a="1"/>
  <c r="P241" i="4" s="1"/>
  <c r="P242" i="4" a="1"/>
  <c r="P242" i="4" s="1"/>
  <c r="P243" i="4" a="1"/>
  <c r="P243" i="4" s="1"/>
  <c r="P244" i="4" a="1"/>
  <c r="P244" i="4" s="1"/>
  <c r="P245" i="4" a="1"/>
  <c r="P245" i="4" s="1"/>
  <c r="P246" i="4" a="1"/>
  <c r="P246" i="4" s="1"/>
  <c r="P247" i="4" a="1"/>
  <c r="P247" i="4" s="1"/>
  <c r="P248" i="4" a="1"/>
  <c r="P248" i="4" s="1"/>
  <c r="P249" i="4" a="1"/>
  <c r="P249" i="4"/>
  <c r="P250" i="4" a="1"/>
  <c r="P250" i="4" s="1"/>
  <c r="P251" i="4" a="1"/>
  <c r="P251" i="4" s="1"/>
  <c r="Q251" i="4" s="1"/>
  <c r="P252" i="4" a="1"/>
  <c r="P252" i="4" s="1"/>
  <c r="P253" i="4" a="1"/>
  <c r="P253" i="4" s="1"/>
  <c r="P254" i="4" a="1"/>
  <c r="P254" i="4" s="1"/>
  <c r="P255" i="4" a="1"/>
  <c r="P255" i="4" s="1"/>
  <c r="P256" i="4" a="1"/>
  <c r="P256" i="4" s="1"/>
  <c r="P257" i="4" a="1"/>
  <c r="P257" i="4" s="1"/>
  <c r="P258" i="4" a="1"/>
  <c r="P258" i="4" s="1"/>
  <c r="P259" i="4" a="1"/>
  <c r="P259" i="4" s="1"/>
  <c r="P260" i="4" a="1"/>
  <c r="P260" i="4"/>
  <c r="P261" i="4" a="1"/>
  <c r="P261" i="4" s="1"/>
  <c r="P262" i="4" a="1"/>
  <c r="P262" i="4" s="1"/>
  <c r="P263" i="4" a="1"/>
  <c r="P263" i="4" s="1"/>
  <c r="P264" i="4" a="1"/>
  <c r="P264" i="4" s="1"/>
  <c r="P265" i="4" a="1"/>
  <c r="P265" i="4" s="1"/>
  <c r="P266" i="4" a="1"/>
  <c r="P266" i="4" s="1"/>
  <c r="P267" i="4" a="1"/>
  <c r="P267" i="4" s="1"/>
  <c r="P268" i="4" a="1"/>
  <c r="P268" i="4" s="1"/>
  <c r="P269" i="4" a="1"/>
  <c r="P269" i="4" s="1"/>
  <c r="P270" i="4" a="1"/>
  <c r="P270" i="4" s="1"/>
  <c r="P271" i="4" a="1"/>
  <c r="P271" i="4" s="1"/>
  <c r="P272" i="4" a="1"/>
  <c r="P272" i="4" s="1"/>
  <c r="P273" i="4" a="1"/>
  <c r="P273" i="4" s="1"/>
  <c r="P274" i="4" a="1"/>
  <c r="P274" i="4" s="1"/>
  <c r="P275" i="4" a="1"/>
  <c r="P275" i="4" s="1"/>
  <c r="P276" i="4" a="1"/>
  <c r="P276" i="4" s="1"/>
  <c r="P277" i="4" a="1"/>
  <c r="P277" i="4" s="1"/>
  <c r="P278" i="4" a="1"/>
  <c r="P278" i="4" s="1"/>
  <c r="P279" i="4" a="1"/>
  <c r="P279" i="4" s="1"/>
  <c r="P280" i="4" a="1"/>
  <c r="P280" i="4" s="1"/>
  <c r="P281" i="4" a="1"/>
  <c r="P281" i="4" s="1"/>
  <c r="P282" i="4" a="1"/>
  <c r="P282" i="4" s="1"/>
  <c r="P283" i="4" a="1"/>
  <c r="P283" i="4" s="1"/>
  <c r="P284" i="4" a="1"/>
  <c r="P284" i="4" s="1"/>
  <c r="P285" i="4" a="1"/>
  <c r="P285" i="4" s="1"/>
  <c r="P286" i="4" a="1"/>
  <c r="P286" i="4"/>
  <c r="P287" i="4" a="1"/>
  <c r="P287" i="4" s="1"/>
  <c r="P288" i="4" a="1"/>
  <c r="P288" i="4" s="1"/>
  <c r="P289" i="4" a="1"/>
  <c r="P289" i="4" s="1"/>
  <c r="P290" i="4" a="1"/>
  <c r="P290" i="4" s="1"/>
  <c r="P291" i="4" a="1"/>
  <c r="P291" i="4" s="1"/>
  <c r="P292" i="4" a="1"/>
  <c r="P292" i="4" s="1"/>
  <c r="P293" i="4" a="1"/>
  <c r="P293" i="4" s="1"/>
  <c r="P294" i="4" a="1"/>
  <c r="P294" i="4" s="1"/>
  <c r="P295" i="4" a="1"/>
  <c r="P295" i="4" s="1"/>
  <c r="P296" i="4" a="1"/>
  <c r="P296" i="4" s="1"/>
  <c r="P297" i="4" a="1"/>
  <c r="P297" i="4" s="1"/>
  <c r="P298" i="4" a="1"/>
  <c r="P298" i="4"/>
  <c r="P299" i="4" a="1"/>
  <c r="P299" i="4" s="1"/>
  <c r="P300" i="4" a="1"/>
  <c r="P300" i="4" s="1"/>
  <c r="P301" i="4" a="1"/>
  <c r="P301" i="4" s="1"/>
  <c r="P302" i="4" a="1"/>
  <c r="P302" i="4" s="1"/>
  <c r="P303" i="4" a="1"/>
  <c r="P303" i="4" s="1"/>
  <c r="P304" i="4" a="1"/>
  <c r="P304" i="4" s="1"/>
  <c r="P305" i="4" a="1"/>
  <c r="P305" i="4" s="1"/>
  <c r="P306" i="4" a="1"/>
  <c r="P306" i="4" s="1"/>
  <c r="P307" i="4" a="1"/>
  <c r="P307" i="4" s="1"/>
  <c r="P308" i="4" a="1"/>
  <c r="P308" i="4"/>
  <c r="P309" i="4" a="1"/>
  <c r="P309" i="4" s="1"/>
  <c r="P310" i="4" a="1"/>
  <c r="P310" i="4"/>
  <c r="P311" i="4" a="1"/>
  <c r="P311" i="4" s="1"/>
  <c r="Q311" i="4" s="1"/>
  <c r="P312" i="4" a="1"/>
  <c r="P312" i="4" s="1"/>
  <c r="P313" i="4" a="1"/>
  <c r="P313" i="4" s="1"/>
  <c r="P314" i="4" a="1"/>
  <c r="P314" i="4" s="1"/>
  <c r="P315" i="4" a="1"/>
  <c r="P315" i="4" s="1"/>
  <c r="P316" i="4" a="1"/>
  <c r="P316" i="4" s="1"/>
  <c r="P317" i="4" a="1"/>
  <c r="P317" i="4" s="1"/>
  <c r="P318" i="4" a="1"/>
  <c r="P318" i="4" s="1"/>
  <c r="P319" i="4" a="1"/>
  <c r="P319" i="4" s="1"/>
  <c r="P320" i="4" a="1"/>
  <c r="P320" i="4" s="1"/>
  <c r="P321" i="4" a="1"/>
  <c r="P321" i="4"/>
  <c r="P322" i="4" a="1"/>
  <c r="P322" i="4" s="1"/>
  <c r="P323" i="4" a="1"/>
  <c r="P323" i="4"/>
  <c r="P324" i="4" a="1"/>
  <c r="P324" i="4" s="1"/>
  <c r="P325" i="4" a="1"/>
  <c r="P325" i="4" s="1"/>
  <c r="P326" i="4" a="1"/>
  <c r="P326" i="4" s="1"/>
  <c r="P327" i="4" a="1"/>
  <c r="P327" i="4" s="1"/>
  <c r="P328" i="4" a="1"/>
  <c r="P328" i="4" s="1"/>
  <c r="P329" i="4" a="1"/>
  <c r="P329" i="4" s="1"/>
  <c r="P330" i="4" a="1"/>
  <c r="P330" i="4" s="1"/>
  <c r="P331" i="4" a="1"/>
  <c r="P331" i="4" s="1"/>
  <c r="P332" i="4" a="1"/>
  <c r="P332" i="4" s="1"/>
  <c r="P333" i="4" a="1"/>
  <c r="P333" i="4" s="1"/>
  <c r="P334" i="4" a="1"/>
  <c r="P334" i="4" s="1"/>
  <c r="P335" i="4" a="1"/>
  <c r="P335" i="4" s="1"/>
  <c r="P336" i="4" a="1"/>
  <c r="P336" i="4"/>
  <c r="P337" i="4" a="1"/>
  <c r="P337" i="4" s="1"/>
  <c r="P338" i="4" a="1"/>
  <c r="P338" i="4" s="1"/>
  <c r="P339" i="4" a="1"/>
  <c r="P339" i="4" s="1"/>
  <c r="P340" i="4" a="1"/>
  <c r="P340" i="4" s="1"/>
  <c r="P341" i="4" a="1"/>
  <c r="P341" i="4" s="1"/>
  <c r="P342" i="4" a="1"/>
  <c r="P342" i="4" s="1"/>
  <c r="P343" i="4" a="1"/>
  <c r="P343" i="4" s="1"/>
  <c r="P344" i="4" a="1"/>
  <c r="P344" i="4" s="1"/>
  <c r="P345" i="4" a="1"/>
  <c r="P345" i="4" s="1"/>
  <c r="P346" i="4" a="1"/>
  <c r="P346" i="4" s="1"/>
  <c r="P347" i="4" a="1"/>
  <c r="P347" i="4"/>
  <c r="P348" i="4" a="1"/>
  <c r="P348" i="4" s="1"/>
  <c r="P349" i="4" a="1"/>
  <c r="P349" i="4" s="1"/>
  <c r="P350" i="4" a="1"/>
  <c r="P350" i="4" s="1"/>
  <c r="P351" i="4" a="1"/>
  <c r="P351" i="4" s="1"/>
  <c r="P352" i="4" a="1"/>
  <c r="P352" i="4" s="1"/>
  <c r="P353" i="4" a="1"/>
  <c r="P353" i="4" s="1"/>
  <c r="P354" i="4" a="1"/>
  <c r="P354" i="4" s="1"/>
  <c r="P355" i="4" a="1"/>
  <c r="P355" i="4" s="1"/>
  <c r="P356" i="4" a="1"/>
  <c r="P356" i="4" s="1"/>
  <c r="P357" i="4" a="1"/>
  <c r="P357" i="4"/>
  <c r="P358" i="4" a="1"/>
  <c r="P358" i="4"/>
  <c r="P359" i="4" a="1"/>
  <c r="P359" i="4" s="1"/>
  <c r="P360" i="4" a="1"/>
  <c r="P360" i="4"/>
  <c r="P361" i="4" a="1"/>
  <c r="P361" i="4" s="1"/>
  <c r="P362" i="4" a="1"/>
  <c r="P362" i="4" s="1"/>
  <c r="P363" i="4" a="1"/>
  <c r="P363" i="4" s="1"/>
  <c r="P364" i="4" a="1"/>
  <c r="P364" i="4" s="1"/>
  <c r="P365" i="4" a="1"/>
  <c r="P365" i="4" s="1"/>
  <c r="P366" i="4" a="1"/>
  <c r="P366" i="4" s="1"/>
  <c r="P367" i="4" a="1"/>
  <c r="P367" i="4" s="1"/>
  <c r="P368" i="4" a="1"/>
  <c r="P368" i="4" s="1"/>
  <c r="P369" i="4" a="1"/>
  <c r="P369" i="4" s="1"/>
  <c r="P370" i="4" a="1"/>
  <c r="P370" i="4"/>
  <c r="P371" i="4" a="1"/>
  <c r="P371" i="4" s="1"/>
  <c r="P372" i="4" a="1"/>
  <c r="P372" i="4" s="1"/>
  <c r="P373" i="4" a="1"/>
  <c r="P373" i="4" s="1"/>
  <c r="P374" i="4" a="1"/>
  <c r="P374" i="4" s="1"/>
  <c r="P375" i="4" a="1"/>
  <c r="P375" i="4" s="1"/>
  <c r="P376" i="4" a="1"/>
  <c r="P376" i="4" s="1"/>
  <c r="P377" i="4" a="1"/>
  <c r="P377" i="4" s="1"/>
  <c r="P378" i="4" a="1"/>
  <c r="P378" i="4" s="1"/>
  <c r="P379" i="4" a="1"/>
  <c r="P379" i="4" s="1"/>
  <c r="P380" i="4" a="1"/>
  <c r="P380" i="4"/>
  <c r="P381" i="4" a="1"/>
  <c r="P381" i="4" s="1"/>
  <c r="P382" i="4" a="1"/>
  <c r="P382" i="4"/>
  <c r="P383" i="4" a="1"/>
  <c r="P383" i="4"/>
  <c r="P384" i="4" a="1"/>
  <c r="P384" i="4"/>
  <c r="P385" i="4" a="1"/>
  <c r="P385" i="4" s="1"/>
  <c r="P386" i="4" a="1"/>
  <c r="P386" i="4" s="1"/>
  <c r="P387" i="4" a="1"/>
  <c r="P387" i="4" s="1"/>
  <c r="P388" i="4" a="1"/>
  <c r="P388" i="4" s="1"/>
  <c r="P389" i="4" a="1"/>
  <c r="P389" i="4" s="1"/>
  <c r="P390" i="4" a="1"/>
  <c r="P390" i="4" s="1"/>
  <c r="P391" i="4" a="1"/>
  <c r="P391" i="4" s="1"/>
  <c r="P392" i="4" a="1"/>
  <c r="P392" i="4" s="1"/>
  <c r="P393" i="4" a="1"/>
  <c r="P393" i="4"/>
  <c r="P394" i="4" a="1"/>
  <c r="P394" i="4" s="1"/>
  <c r="P395" i="4" a="1"/>
  <c r="P395" i="4"/>
  <c r="P396" i="4" a="1"/>
  <c r="P396" i="4" s="1"/>
  <c r="P397" i="4" a="1"/>
  <c r="P397" i="4" s="1"/>
  <c r="P398" i="4" a="1"/>
  <c r="P398" i="4" s="1"/>
  <c r="P399" i="4" a="1"/>
  <c r="P399" i="4" s="1"/>
  <c r="P400" i="4" a="1"/>
  <c r="P400" i="4" s="1"/>
  <c r="P401" i="4" a="1"/>
  <c r="P401" i="4" s="1"/>
  <c r="P402" i="4" a="1"/>
  <c r="P402" i="4" s="1"/>
  <c r="P403" i="4" a="1"/>
  <c r="P403" i="4" s="1"/>
  <c r="P404" i="4" a="1"/>
  <c r="P404" i="4"/>
  <c r="P405" i="4" a="1"/>
  <c r="P405" i="4" s="1"/>
  <c r="P406" i="4" a="1"/>
  <c r="P406" i="4" s="1"/>
  <c r="P407" i="4" a="1"/>
  <c r="P407" i="4" s="1"/>
  <c r="P408" i="4" a="1"/>
  <c r="P408" i="4"/>
  <c r="P409" i="4" a="1"/>
  <c r="P409" i="4" s="1"/>
  <c r="P410" i="4" a="1"/>
  <c r="P410" i="4" s="1"/>
  <c r="P411" i="4" a="1"/>
  <c r="P411" i="4" s="1"/>
  <c r="P412" i="4" a="1"/>
  <c r="P412" i="4" s="1"/>
  <c r="P413" i="4" a="1"/>
  <c r="P413" i="4"/>
  <c r="P414" i="4" a="1"/>
  <c r="P414" i="4" s="1"/>
  <c r="P415" i="4" a="1"/>
  <c r="P415" i="4" s="1"/>
  <c r="P416" i="4" a="1"/>
  <c r="P416" i="4" s="1"/>
  <c r="P417" i="4" a="1"/>
  <c r="P417" i="4"/>
  <c r="P418" i="4" a="1"/>
  <c r="P418" i="4" s="1"/>
  <c r="P419" i="4" a="1"/>
  <c r="P419" i="4" s="1"/>
  <c r="Q419" i="4" s="1"/>
  <c r="P420" i="4" a="1"/>
  <c r="P420" i="4" s="1"/>
  <c r="P421" i="4" a="1"/>
  <c r="P421" i="4" s="1"/>
  <c r="P422" i="4" a="1"/>
  <c r="P422" i="4" s="1"/>
  <c r="P423" i="4" a="1"/>
  <c r="P423" i="4" s="1"/>
  <c r="P424" i="4" a="1"/>
  <c r="P424" i="4" s="1"/>
  <c r="P425" i="4" a="1"/>
  <c r="P425" i="4" s="1"/>
  <c r="P426" i="4" a="1"/>
  <c r="P426" i="4"/>
  <c r="P427" i="4" a="1"/>
  <c r="P427" i="4" s="1"/>
  <c r="P428" i="4" a="1"/>
  <c r="P428" i="4"/>
  <c r="P429" i="4" a="1"/>
  <c r="P429" i="4" s="1"/>
  <c r="P430" i="4" a="1"/>
  <c r="P430" i="4"/>
  <c r="P431" i="4" a="1"/>
  <c r="P431" i="4" s="1"/>
  <c r="P432" i="4" a="1"/>
  <c r="P432" i="4" s="1"/>
  <c r="P433" i="4" a="1"/>
  <c r="P433" i="4" s="1"/>
  <c r="P434" i="4" a="1"/>
  <c r="P434" i="4" s="1"/>
  <c r="P435" i="4" a="1"/>
  <c r="P435" i="4" s="1"/>
  <c r="P436" i="4" a="1"/>
  <c r="P436" i="4" s="1"/>
  <c r="P437" i="4" a="1"/>
  <c r="P437" i="4" s="1"/>
  <c r="P438" i="4" a="1"/>
  <c r="P438" i="4" s="1"/>
  <c r="P439" i="4" a="1"/>
  <c r="P439" i="4" s="1"/>
  <c r="P440" i="4" a="1"/>
  <c r="P440" i="4" s="1"/>
  <c r="P441" i="4" a="1"/>
  <c r="P441" i="4" s="1"/>
  <c r="P442" i="4" a="1"/>
  <c r="P442" i="4" s="1"/>
  <c r="P443" i="4" a="1"/>
  <c r="P443" i="4"/>
  <c r="P444" i="4" a="1"/>
  <c r="P444" i="4" s="1"/>
  <c r="P445" i="4" a="1"/>
  <c r="P445" i="4" s="1"/>
  <c r="P446" i="4" a="1"/>
  <c r="P446" i="4"/>
  <c r="P447" i="4" a="1"/>
  <c r="P447" i="4" s="1"/>
  <c r="P448" i="4" a="1"/>
  <c r="P448" i="4" s="1"/>
  <c r="P449" i="4" a="1"/>
  <c r="P449" i="4" s="1"/>
  <c r="P450" i="4" a="1"/>
  <c r="P450" i="4" s="1"/>
  <c r="P451" i="4" a="1"/>
  <c r="P451" i="4" s="1"/>
  <c r="P452" i="4" a="1"/>
  <c r="P452" i="4"/>
  <c r="P453" i="4" a="1"/>
  <c r="P453" i="4" s="1"/>
  <c r="P454" i="4" a="1"/>
  <c r="P454" i="4"/>
  <c r="P455" i="4" a="1"/>
  <c r="P455" i="4"/>
  <c r="P456" i="4" a="1"/>
  <c r="P456" i="4"/>
  <c r="P457" i="4" a="1"/>
  <c r="P457" i="4" s="1"/>
  <c r="P458" i="4" a="1"/>
  <c r="P458" i="4" s="1"/>
  <c r="P459" i="4" a="1"/>
  <c r="P459" i="4" s="1"/>
  <c r="P460" i="4" a="1"/>
  <c r="P460" i="4" s="1"/>
  <c r="P461" i="4" a="1"/>
  <c r="P461" i="4" s="1"/>
  <c r="P462" i="4" a="1"/>
  <c r="P462" i="4" s="1"/>
  <c r="P463" i="4" a="1"/>
  <c r="P463" i="4" s="1"/>
  <c r="P464" i="4" a="1"/>
  <c r="P464" i="4" s="1"/>
  <c r="P465" i="4" a="1"/>
  <c r="P465" i="4"/>
  <c r="P466" i="4" a="1"/>
  <c r="P466" i="4"/>
  <c r="P467" i="4" a="1"/>
  <c r="P467" i="4" s="1"/>
  <c r="P468" i="4" a="1"/>
  <c r="P468" i="4"/>
  <c r="P469" i="4" a="1"/>
  <c r="P469" i="4" s="1"/>
  <c r="P470" i="4" a="1"/>
  <c r="P470" i="4" s="1"/>
  <c r="P471" i="4" a="1"/>
  <c r="P471" i="4" s="1"/>
  <c r="P472" i="4" a="1"/>
  <c r="P472" i="4"/>
  <c r="P473" i="4" a="1"/>
  <c r="P473" i="4" s="1"/>
  <c r="P474" i="4" a="1"/>
  <c r="P474" i="4" s="1"/>
  <c r="P475" i="4" a="1"/>
  <c r="P475" i="4" s="1"/>
  <c r="P476" i="4" a="1"/>
  <c r="P476" i="4"/>
  <c r="P477" i="4" a="1"/>
  <c r="P477" i="4" s="1"/>
  <c r="P478" i="4" a="1"/>
  <c r="P478" i="4" s="1"/>
  <c r="P479" i="4" a="1"/>
  <c r="P479" i="4" s="1"/>
  <c r="P480" i="4" a="1"/>
  <c r="P480" i="4"/>
  <c r="P481" i="4" a="1"/>
  <c r="P481" i="4" s="1"/>
  <c r="P482" i="4" a="1"/>
  <c r="P482" i="4" s="1"/>
  <c r="P483" i="4" a="1"/>
  <c r="P483" i="4"/>
  <c r="P484" i="4" a="1"/>
  <c r="P484" i="4" s="1"/>
  <c r="P485" i="4" a="1"/>
  <c r="P485" i="4"/>
  <c r="P486" i="4" a="1"/>
  <c r="P486" i="4" s="1"/>
  <c r="P487" i="4" a="1"/>
  <c r="P487" i="4" s="1"/>
  <c r="P488" i="4" a="1"/>
  <c r="P488" i="4"/>
  <c r="P489" i="4" a="1"/>
  <c r="P489" i="4" s="1"/>
  <c r="P490" i="4" a="1"/>
  <c r="P490" i="4" s="1"/>
  <c r="P491" i="4" a="1"/>
  <c r="P491" i="4" s="1"/>
  <c r="P492" i="4" a="1"/>
  <c r="P492" i="4"/>
  <c r="P493" i="4" a="1"/>
  <c r="P493" i="4" s="1"/>
  <c r="P494" i="4" a="1"/>
  <c r="P494" i="4" s="1"/>
  <c r="P495" i="4" a="1"/>
  <c r="P495" i="4"/>
  <c r="P496" i="4" a="1"/>
  <c r="P496" i="4"/>
  <c r="P497" i="4" a="1"/>
  <c r="P497" i="4" s="1"/>
  <c r="P498" i="4" a="1"/>
  <c r="P498" i="4"/>
  <c r="P499" i="4" a="1"/>
  <c r="P499" i="4" s="1"/>
  <c r="P500" i="4" a="1"/>
  <c r="P500" i="4"/>
  <c r="P501" i="4" a="1"/>
  <c r="P501" i="4"/>
  <c r="P502" i="4" a="1"/>
  <c r="P502" i="4"/>
  <c r="P503" i="4" a="1"/>
  <c r="P503" i="4" s="1"/>
  <c r="P504" i="4" a="1"/>
  <c r="P504" i="4" s="1"/>
  <c r="P505" i="4" a="1"/>
  <c r="P505" i="4" s="1"/>
  <c r="P506" i="4" a="1"/>
  <c r="P506" i="4"/>
  <c r="P507" i="4" a="1"/>
  <c r="P507" i="4" s="1"/>
  <c r="P508" i="4" a="1"/>
  <c r="P508" i="4"/>
  <c r="P509" i="4" a="1"/>
  <c r="P509" i="4" s="1"/>
  <c r="P510" i="4" a="1"/>
  <c r="P510" i="4" s="1"/>
  <c r="P511" i="4" a="1"/>
  <c r="P511" i="4" s="1"/>
  <c r="P512" i="4" a="1"/>
  <c r="P512" i="4" s="1"/>
  <c r="P513" i="4" a="1"/>
  <c r="P513" i="4"/>
  <c r="P514" i="4" a="1"/>
  <c r="P514" i="4" s="1"/>
  <c r="P515" i="4" a="1"/>
  <c r="P515" i="4"/>
  <c r="P516" i="4" a="1"/>
  <c r="P516" i="4" s="1"/>
  <c r="P517" i="4" a="1"/>
  <c r="P517" i="4" s="1"/>
  <c r="P518" i="4" a="1"/>
  <c r="P518" i="4" s="1"/>
  <c r="P519" i="4" a="1"/>
  <c r="P519" i="4" s="1"/>
  <c r="P520" i="4" a="1"/>
  <c r="P520" i="4"/>
  <c r="P521" i="4" a="1"/>
  <c r="P521" i="4" s="1"/>
  <c r="P522" i="4" a="1"/>
  <c r="P522" i="4" s="1"/>
  <c r="P523" i="4" a="1"/>
  <c r="P523" i="4" s="1"/>
  <c r="P524" i="4" a="1"/>
  <c r="P524" i="4"/>
  <c r="P525" i="4" a="1"/>
  <c r="P525" i="4"/>
  <c r="P526" i="4" a="1"/>
  <c r="P526" i="4" s="1"/>
  <c r="P527" i="4" a="1"/>
  <c r="P527" i="4" s="1"/>
  <c r="P528" i="4" a="1"/>
  <c r="P528" i="4"/>
  <c r="P529" i="4" a="1"/>
  <c r="P529" i="4" s="1"/>
  <c r="P530" i="4" a="1"/>
  <c r="P530" i="4" s="1"/>
  <c r="P531" i="4" a="1"/>
  <c r="P531" i="4"/>
  <c r="P532" i="4" a="1"/>
  <c r="P532" i="4"/>
  <c r="P533" i="4" a="1"/>
  <c r="P533" i="4" s="1"/>
  <c r="P534" i="4" a="1"/>
  <c r="P534" i="4"/>
  <c r="P535" i="4" a="1"/>
  <c r="P535" i="4"/>
  <c r="P536" i="4" a="1"/>
  <c r="P536" i="4" s="1"/>
  <c r="P537" i="4" a="1"/>
  <c r="P537" i="4" s="1"/>
  <c r="P538" i="4" a="1"/>
  <c r="P538" i="4" s="1"/>
  <c r="P539" i="4" a="1"/>
  <c r="P539" i="4" s="1"/>
  <c r="P540" i="4" a="1"/>
  <c r="P540" i="4"/>
  <c r="P541" i="4" a="1"/>
  <c r="P541" i="4" s="1"/>
  <c r="P542" i="4" a="1"/>
  <c r="P542" i="4" s="1"/>
  <c r="P543" i="4" a="1"/>
  <c r="P543" i="4" s="1"/>
  <c r="P544" i="4" a="1"/>
  <c r="P544" i="4"/>
  <c r="P545" i="4" a="1"/>
  <c r="P545" i="4" s="1"/>
  <c r="P546" i="4" a="1"/>
  <c r="P546" i="4" s="1"/>
  <c r="P547" i="4" a="1"/>
  <c r="P547" i="4" s="1"/>
  <c r="P548" i="4" a="1"/>
  <c r="P548" i="4" s="1"/>
  <c r="P549" i="4" a="1"/>
  <c r="P549" i="4" s="1"/>
  <c r="P550" i="4" a="1"/>
  <c r="P550" i="4" s="1"/>
  <c r="P551" i="4" a="1"/>
  <c r="P551" i="4"/>
  <c r="P552" i="4" a="1"/>
  <c r="P552" i="4" s="1"/>
  <c r="P553" i="4" a="1"/>
  <c r="P553" i="4"/>
  <c r="P554" i="4" a="1"/>
  <c r="P554" i="4" s="1"/>
  <c r="P555" i="4" a="1"/>
  <c r="P555" i="4"/>
  <c r="P556" i="4" a="1"/>
  <c r="P556" i="4"/>
  <c r="P557" i="4" a="1"/>
  <c r="P557" i="4"/>
  <c r="P558" i="4" a="1"/>
  <c r="P558" i="4" s="1"/>
  <c r="P559" i="4" a="1"/>
  <c r="P559" i="4" s="1"/>
  <c r="P560" i="4" a="1"/>
  <c r="P560" i="4" s="1"/>
  <c r="P561" i="4" a="1"/>
  <c r="P561" i="4" s="1"/>
  <c r="P562" i="4" a="1"/>
  <c r="P562" i="4"/>
  <c r="P563" i="4" a="1"/>
  <c r="P563" i="4" s="1"/>
  <c r="P564" i="4" a="1"/>
  <c r="P564" i="4"/>
  <c r="P565" i="4" a="1"/>
  <c r="P565" i="4" s="1"/>
  <c r="P566" i="4" a="1"/>
  <c r="P566" i="4" s="1"/>
  <c r="P567" i="4" a="1"/>
  <c r="P567" i="4" s="1"/>
  <c r="P568" i="4" a="1"/>
  <c r="P568" i="4"/>
  <c r="P569" i="4" a="1"/>
  <c r="P569" i="4" s="1"/>
  <c r="P570" i="4" a="1"/>
  <c r="P570" i="4"/>
  <c r="P571" i="4" a="1"/>
  <c r="P571" i="4"/>
  <c r="P572" i="4" a="1"/>
  <c r="P572" i="4" s="1"/>
  <c r="P573" i="4" a="1"/>
  <c r="P573" i="4"/>
  <c r="P574" i="4" a="1"/>
  <c r="P574" i="4" s="1"/>
  <c r="P575" i="4" a="1"/>
  <c r="P575" i="4"/>
  <c r="P576" i="4" a="1"/>
  <c r="P576" i="4" s="1"/>
  <c r="P577" i="4" a="1"/>
  <c r="P577" i="4"/>
  <c r="P578" i="4" a="1"/>
  <c r="P578" i="4" s="1"/>
  <c r="P579" i="4" a="1"/>
  <c r="P579" i="4" s="1"/>
  <c r="P580" i="4" a="1"/>
  <c r="P580" i="4" s="1"/>
  <c r="P581" i="4" a="1"/>
  <c r="P581" i="4"/>
  <c r="P582" i="4" a="1"/>
  <c r="P582" i="4"/>
  <c r="P583" i="4" a="1"/>
  <c r="P583" i="4"/>
  <c r="P584" i="4" a="1"/>
  <c r="P584" i="4" s="1"/>
  <c r="P585" i="4" a="1"/>
  <c r="P585" i="4" s="1"/>
  <c r="P586" i="4" a="1"/>
  <c r="P586" i="4"/>
  <c r="P587" i="4" a="1"/>
  <c r="P587" i="4" s="1"/>
  <c r="P588" i="4" a="1"/>
  <c r="P588" i="4"/>
  <c r="P589" i="4" a="1"/>
  <c r="P589" i="4" s="1"/>
  <c r="P590" i="4" a="1"/>
  <c r="P590" i="4" s="1"/>
  <c r="P591" i="4" a="1"/>
  <c r="P591" i="4"/>
  <c r="P592" i="4" a="1"/>
  <c r="P592" i="4" s="1"/>
  <c r="P593" i="4" a="1"/>
  <c r="P593" i="4"/>
  <c r="P594" i="4" a="1"/>
  <c r="P594" i="4"/>
  <c r="P595" i="4" a="1"/>
  <c r="P595" i="4" s="1"/>
  <c r="P596" i="4" a="1"/>
  <c r="P596" i="4" s="1"/>
  <c r="P597" i="4" a="1"/>
  <c r="P597" i="4" s="1"/>
  <c r="P598" i="4" a="1"/>
  <c r="P598" i="4" s="1"/>
  <c r="P599" i="4" a="1"/>
  <c r="P599" i="4"/>
  <c r="P600" i="4" a="1"/>
  <c r="P600" i="4" s="1"/>
  <c r="P601" i="4" a="1"/>
  <c r="P601" i="4" s="1"/>
  <c r="P602" i="4" a="1"/>
  <c r="P602" i="4" s="1"/>
  <c r="P603" i="4" a="1"/>
  <c r="P603" i="4"/>
  <c r="P604" i="4" a="1"/>
  <c r="P604" i="4" s="1"/>
  <c r="P605" i="4" a="1"/>
  <c r="P605" i="4" s="1"/>
  <c r="P606" i="4" a="1"/>
  <c r="P606" i="4"/>
  <c r="P607" i="4" a="1"/>
  <c r="P607" i="4"/>
  <c r="P608" i="4" a="1"/>
  <c r="P608" i="4" s="1"/>
  <c r="P609" i="4" a="1"/>
  <c r="P609" i="4" s="1"/>
  <c r="P610" i="4" a="1"/>
  <c r="P610" i="4"/>
  <c r="P611" i="4" a="1"/>
  <c r="P611" i="4"/>
  <c r="P612" i="4" a="1"/>
  <c r="P612" i="4"/>
  <c r="P613" i="4" a="1"/>
  <c r="P613" i="4" s="1"/>
  <c r="P614" i="4" a="1"/>
  <c r="P614" i="4" s="1"/>
  <c r="P615" i="4" a="1"/>
  <c r="P615" i="4" s="1"/>
  <c r="P616" i="4" a="1"/>
  <c r="P616" i="4"/>
  <c r="P617" i="4" a="1"/>
  <c r="P617" i="4"/>
  <c r="P618" i="4" a="1"/>
  <c r="P618" i="4" s="1"/>
  <c r="P619" i="4" a="1"/>
  <c r="P619" i="4" s="1"/>
  <c r="P620" i="4" a="1"/>
  <c r="P620" i="4" s="1"/>
  <c r="P621" i="4" a="1"/>
  <c r="P621" i="4"/>
  <c r="P622" i="4" a="1"/>
  <c r="P622" i="4" s="1"/>
  <c r="P623" i="4" a="1"/>
  <c r="P623" i="4"/>
  <c r="P624" i="4" a="1"/>
  <c r="P624" i="4"/>
  <c r="P625" i="4" a="1"/>
  <c r="P625" i="4"/>
  <c r="P626" i="4" a="1"/>
  <c r="P626" i="4" s="1"/>
  <c r="P627" i="4" a="1"/>
  <c r="P627" i="4"/>
  <c r="P628" i="4" a="1"/>
  <c r="P628" i="4"/>
  <c r="P629" i="4" a="1"/>
  <c r="P629" i="4"/>
  <c r="P630" i="4" a="1"/>
  <c r="P630" i="4" s="1"/>
  <c r="P631" i="4" a="1"/>
  <c r="P631" i="4" s="1"/>
  <c r="P632" i="4" a="1"/>
  <c r="P632" i="4" s="1"/>
  <c r="P633" i="4" a="1"/>
  <c r="P633" i="4" s="1"/>
  <c r="P634" i="4" a="1"/>
  <c r="P634" i="4" s="1"/>
  <c r="P635" i="4" a="1"/>
  <c r="P635" i="4"/>
  <c r="P636" i="4" a="1"/>
  <c r="P636" i="4" s="1"/>
  <c r="P637" i="4" a="1"/>
  <c r="P637" i="4"/>
  <c r="P638" i="4" a="1"/>
  <c r="P638" i="4" s="1"/>
  <c r="P639" i="4" a="1"/>
  <c r="P639" i="4"/>
  <c r="P640" i="4" a="1"/>
  <c r="P640" i="4"/>
  <c r="P641" i="4" a="1"/>
  <c r="P641" i="4" s="1"/>
  <c r="P642" i="4" a="1"/>
  <c r="P642" i="4"/>
  <c r="P643" i="4" a="1"/>
  <c r="P643" i="4" s="1"/>
  <c r="P644" i="4" a="1"/>
  <c r="P644" i="4" s="1"/>
  <c r="P645" i="4" a="1"/>
  <c r="P645" i="4"/>
  <c r="P646" i="4" a="1"/>
  <c r="P646" i="4" s="1"/>
  <c r="P647" i="4" a="1"/>
  <c r="P647" i="4"/>
  <c r="P648" i="4" a="1"/>
  <c r="P648" i="4" s="1"/>
  <c r="P649" i="4" a="1"/>
  <c r="P649" i="4"/>
  <c r="P650" i="4" a="1"/>
  <c r="P650" i="4" s="1"/>
  <c r="P651" i="4" a="1"/>
  <c r="P651" i="4" s="1"/>
  <c r="P652" i="4" a="1"/>
  <c r="P652" i="4" s="1"/>
  <c r="P653" i="4" a="1"/>
  <c r="P653" i="4"/>
  <c r="P654" i="4" a="1"/>
  <c r="P654" i="4"/>
  <c r="P655" i="4" a="1"/>
  <c r="P655" i="4" s="1"/>
  <c r="P656" i="4" a="1"/>
  <c r="P656" i="4" s="1"/>
  <c r="P657" i="4" a="1"/>
  <c r="P657" i="4" s="1"/>
  <c r="P658" i="4" a="1"/>
  <c r="P658" i="4"/>
  <c r="P659" i="4" a="1"/>
  <c r="P659" i="4" s="1"/>
  <c r="P660" i="4" a="1"/>
  <c r="P660" i="4"/>
  <c r="P661" i="4" a="1"/>
  <c r="P661" i="4"/>
  <c r="P662" i="4" a="1"/>
  <c r="P662" i="4" s="1"/>
  <c r="P663" i="4" a="1"/>
  <c r="P663" i="4"/>
  <c r="P664" i="4" a="1"/>
  <c r="P664" i="4" s="1"/>
  <c r="P665" i="4" a="1"/>
  <c r="P665" i="4" s="1"/>
  <c r="P666" i="4" a="1"/>
  <c r="P666" i="4"/>
  <c r="P667" i="4" a="1"/>
  <c r="P667" i="4" s="1"/>
  <c r="P668" i="4" a="1"/>
  <c r="P668" i="4" s="1"/>
  <c r="P669" i="4" a="1"/>
  <c r="P669" i="4" s="1"/>
  <c r="P670" i="4" a="1"/>
  <c r="P670" i="4"/>
  <c r="P671" i="4" a="1"/>
  <c r="P671" i="4"/>
  <c r="P672" i="4" a="1"/>
  <c r="P672" i="4" s="1"/>
  <c r="P673" i="4" a="1"/>
  <c r="P673" i="4" s="1"/>
  <c r="P674" i="4" a="1"/>
  <c r="P674" i="4" s="1"/>
  <c r="P675" i="4" a="1"/>
  <c r="P675" i="4" s="1"/>
  <c r="P676" i="4" a="1"/>
  <c r="P676" i="4" s="1"/>
  <c r="P677" i="4" a="1"/>
  <c r="P677" i="4" s="1"/>
  <c r="P678" i="4" a="1"/>
  <c r="P678" i="4"/>
  <c r="P679" i="4" a="1"/>
  <c r="P679" i="4"/>
  <c r="P680" i="4" a="1"/>
  <c r="P680" i="4" s="1"/>
  <c r="P681" i="4" a="1"/>
  <c r="P681" i="4"/>
  <c r="P682" i="4" a="1"/>
  <c r="P682" i="4" s="1"/>
  <c r="P683" i="4" a="1"/>
  <c r="P683" i="4" s="1"/>
  <c r="P684" i="4" a="1"/>
  <c r="P684" i="4"/>
  <c r="P685" i="4" a="1"/>
  <c r="P685" i="4" s="1"/>
  <c r="P686" i="4" a="1"/>
  <c r="P686" i="4" s="1"/>
  <c r="P687" i="4" a="1"/>
  <c r="P687" i="4"/>
  <c r="P688" i="4" a="1"/>
  <c r="P688" i="4"/>
  <c r="P689" i="4" a="1"/>
  <c r="P689" i="4" s="1"/>
  <c r="P690" i="4" a="1"/>
  <c r="P690" i="4" s="1"/>
  <c r="P691" i="4" a="1"/>
  <c r="P691" i="4" s="1"/>
  <c r="P692" i="4" a="1"/>
  <c r="P692" i="4" s="1"/>
  <c r="P693" i="4" a="1"/>
  <c r="P693" i="4" s="1"/>
  <c r="P694" i="4" a="1"/>
  <c r="P694" i="4"/>
  <c r="P695" i="4" a="1"/>
  <c r="P695" i="4"/>
  <c r="P696" i="4" a="1"/>
  <c r="P696" i="4" s="1"/>
  <c r="P697" i="4" a="1"/>
  <c r="P697" i="4"/>
  <c r="P698" i="4" a="1"/>
  <c r="P698" i="4" s="1"/>
  <c r="P699" i="4" a="1"/>
  <c r="P699" i="4"/>
  <c r="P700" i="4" a="1"/>
  <c r="P700" i="4" s="1"/>
  <c r="P701" i="4" a="1"/>
  <c r="P701" i="4" s="1"/>
  <c r="P702" i="4" a="1"/>
  <c r="P702" i="4"/>
  <c r="P703" i="4" a="1"/>
  <c r="P703" i="4" s="1"/>
  <c r="P704" i="4" a="1"/>
  <c r="P704" i="4" s="1"/>
  <c r="P705" i="4" a="1"/>
  <c r="P705" i="4" s="1"/>
  <c r="P706" i="4" a="1"/>
  <c r="P706" i="4"/>
  <c r="P707" i="4" a="1"/>
  <c r="P707" i="4" s="1"/>
  <c r="P708" i="4" a="1"/>
  <c r="P708" i="4"/>
  <c r="P709" i="4" a="1"/>
  <c r="P709" i="4" s="1"/>
  <c r="P710" i="4" a="1"/>
  <c r="P710" i="4" s="1"/>
  <c r="P711" i="4" a="1"/>
  <c r="P711" i="4"/>
  <c r="P712" i="4" a="1"/>
  <c r="P712" i="4"/>
  <c r="P713" i="4" a="1"/>
  <c r="P713" i="4"/>
  <c r="P714" i="4" a="1"/>
  <c r="P714" i="4" s="1"/>
  <c r="P715" i="4" a="1"/>
  <c r="P715" i="4"/>
  <c r="P716" i="4" a="1"/>
  <c r="P716" i="4" s="1"/>
  <c r="P717" i="4" a="1"/>
  <c r="P717" i="4"/>
  <c r="P718" i="4" a="1"/>
  <c r="P718" i="4" s="1"/>
  <c r="P719" i="4" a="1"/>
  <c r="P719" i="4" s="1"/>
  <c r="P720" i="4" a="1"/>
  <c r="P720" i="4"/>
  <c r="P721" i="4" a="1"/>
  <c r="P721" i="4" s="1"/>
  <c r="P722" i="4" a="1"/>
  <c r="P722" i="4" s="1"/>
  <c r="P723" i="4" a="1"/>
  <c r="P723" i="4" s="1"/>
  <c r="P724" i="4" a="1"/>
  <c r="P724" i="4"/>
  <c r="P725" i="4" a="1"/>
  <c r="P725" i="4"/>
  <c r="P726" i="4" a="1"/>
  <c r="P726" i="4" s="1"/>
  <c r="P727" i="4" a="1"/>
  <c r="P727" i="4"/>
  <c r="P728" i="4" a="1"/>
  <c r="P728" i="4" s="1"/>
  <c r="P729" i="4" a="1"/>
  <c r="P729" i="4"/>
  <c r="P730" i="4" a="1"/>
  <c r="P730" i="4"/>
  <c r="P731" i="4" a="1"/>
  <c r="P731" i="4" s="1"/>
  <c r="P732" i="4" a="1"/>
  <c r="P732" i="4"/>
  <c r="P733" i="4" a="1"/>
  <c r="P733" i="4"/>
  <c r="P734" i="4" a="1"/>
  <c r="P734" i="4" s="1"/>
  <c r="P735" i="4" a="1"/>
  <c r="P735" i="4" s="1"/>
  <c r="P736" i="4" a="1"/>
  <c r="P736" i="4" s="1"/>
  <c r="P737" i="4" a="1"/>
  <c r="P737" i="4" s="1"/>
  <c r="P738" i="4" a="1"/>
  <c r="P738" i="4" s="1"/>
  <c r="P739" i="4" a="1"/>
  <c r="P739" i="4"/>
  <c r="P740" i="4" a="1"/>
  <c r="P740" i="4" s="1"/>
  <c r="P741" i="4" a="1"/>
  <c r="P741" i="4"/>
  <c r="P742" i="4" a="1"/>
  <c r="P742" i="4" s="1"/>
  <c r="P743" i="4" a="1"/>
  <c r="P743" i="4"/>
  <c r="P744" i="4" a="1"/>
  <c r="P744" i="4"/>
  <c r="P745" i="4" a="1"/>
  <c r="P745" i="4"/>
  <c r="P746" i="4" a="1"/>
  <c r="P746" i="4" s="1"/>
  <c r="P747" i="4" a="1"/>
  <c r="P747" i="4"/>
  <c r="P748" i="4" a="1"/>
  <c r="P748" i="4" s="1"/>
  <c r="P749" i="4" a="1"/>
  <c r="P749" i="4"/>
  <c r="P750" i="4" a="1"/>
  <c r="P750" i="4" s="1"/>
  <c r="P751" i="4" a="1"/>
  <c r="P751" i="4" s="1"/>
  <c r="P752" i="4" a="1"/>
  <c r="P752" i="4" s="1"/>
  <c r="P753" i="4" a="1"/>
  <c r="P753" i="4" s="1"/>
  <c r="P754" i="4" a="1"/>
  <c r="P754" i="4"/>
  <c r="P755" i="4" a="1"/>
  <c r="P755" i="4" s="1"/>
  <c r="P756" i="4" a="1"/>
  <c r="P756" i="4"/>
  <c r="P757" i="4" a="1"/>
  <c r="P757" i="4"/>
  <c r="P758" i="4" a="1"/>
  <c r="P758" i="4" s="1"/>
  <c r="P759" i="4" a="1"/>
  <c r="P759" i="4"/>
  <c r="P760" i="4" a="1"/>
  <c r="P760" i="4"/>
  <c r="P761" i="4" a="1"/>
  <c r="P761" i="4" s="1"/>
  <c r="P762" i="4" a="1"/>
  <c r="P762" i="4"/>
  <c r="P763" i="4" a="1"/>
  <c r="P763" i="4" s="1"/>
  <c r="P764" i="4" a="1"/>
  <c r="P764" i="4" s="1"/>
  <c r="P765" i="4" a="1"/>
  <c r="P765" i="4"/>
  <c r="P766" i="4" a="1"/>
  <c r="P766" i="4" s="1"/>
  <c r="P767" i="4" a="1"/>
  <c r="P767" i="4"/>
  <c r="P768" i="4" a="1"/>
  <c r="P768" i="4" s="1"/>
  <c r="P769" i="4" a="1"/>
  <c r="P769" i="4"/>
  <c r="P770" i="4" a="1"/>
  <c r="P770" i="4" s="1"/>
  <c r="P771" i="4" a="1"/>
  <c r="P771" i="4" s="1"/>
  <c r="P772" i="4" a="1"/>
  <c r="P772" i="4"/>
  <c r="P773" i="4" a="1"/>
  <c r="P773" i="4"/>
  <c r="P774" i="4" a="1"/>
  <c r="P774" i="4" s="1"/>
  <c r="P775" i="4" a="1"/>
  <c r="P775" i="4"/>
  <c r="P776" i="4" a="1"/>
  <c r="P776" i="4" s="1"/>
  <c r="P777" i="4" a="1"/>
  <c r="P777" i="4"/>
  <c r="P778" i="4" a="1"/>
  <c r="P778" i="4"/>
  <c r="P779" i="4" a="1"/>
  <c r="P779" i="4" s="1"/>
  <c r="P780" i="4" a="1"/>
  <c r="P780" i="4"/>
  <c r="P781" i="4" a="1"/>
  <c r="P781" i="4" s="1"/>
  <c r="P782" i="4" a="1"/>
  <c r="P782" i="4" s="1"/>
  <c r="P783" i="4" a="1"/>
  <c r="P783" i="4" s="1"/>
  <c r="P784" i="4" a="1"/>
  <c r="P784" i="4" s="1"/>
  <c r="P785" i="4" a="1"/>
  <c r="P785" i="4"/>
  <c r="P786" i="4" a="1"/>
  <c r="P786" i="4"/>
  <c r="P787" i="4" a="1"/>
  <c r="P787" i="4" s="1"/>
  <c r="P788" i="4" a="1"/>
  <c r="P788" i="4" s="1"/>
  <c r="P789" i="4" a="1"/>
  <c r="P789" i="4"/>
  <c r="P790" i="4" a="1"/>
  <c r="P790" i="4"/>
  <c r="P791" i="4" a="1"/>
  <c r="P791" i="4"/>
  <c r="P792" i="4" a="1"/>
  <c r="P792" i="4" s="1"/>
  <c r="P793" i="4" a="1"/>
  <c r="P793" i="4"/>
  <c r="P794" i="4" a="1"/>
  <c r="P794" i="4" s="1"/>
  <c r="P795" i="4" a="1"/>
  <c r="P795" i="4"/>
  <c r="P796" i="4" a="1"/>
  <c r="P796" i="4" s="1"/>
  <c r="P797" i="4" a="1"/>
  <c r="P797" i="4" s="1"/>
  <c r="P798" i="4" a="1"/>
  <c r="P798" i="4"/>
  <c r="P799" i="4" a="1"/>
  <c r="P799" i="4"/>
  <c r="P800" i="4" a="1"/>
  <c r="P800" i="4" s="1"/>
  <c r="P801" i="4" a="1"/>
  <c r="P801" i="4" s="1"/>
  <c r="P802" i="4" a="1"/>
  <c r="P802" i="4"/>
  <c r="P803" i="4" a="1"/>
  <c r="P803" i="4"/>
  <c r="P804" i="4" a="1"/>
  <c r="P804" i="4"/>
  <c r="P805" i="4" a="1"/>
  <c r="P805" i="4" s="1"/>
  <c r="P806" i="4" a="1"/>
  <c r="P806" i="4" s="1"/>
  <c r="P807" i="4" a="1"/>
  <c r="P807" i="4" s="1"/>
  <c r="P808" i="4" a="1"/>
  <c r="P808" i="4"/>
  <c r="P809" i="4" a="1"/>
  <c r="P809" i="4" s="1"/>
  <c r="P810" i="4" a="1"/>
  <c r="P810" i="4" s="1"/>
  <c r="P811" i="4" a="1"/>
  <c r="P811" i="4"/>
  <c r="P812" i="4" a="1"/>
  <c r="P812" i="4" s="1"/>
  <c r="P813" i="4" a="1"/>
  <c r="P813" i="4"/>
  <c r="P814" i="4" a="1"/>
  <c r="P814" i="4" s="1"/>
  <c r="P815" i="4" a="1"/>
  <c r="P815" i="4"/>
  <c r="P816" i="4" a="1"/>
  <c r="P816" i="4"/>
  <c r="P817" i="4" a="1"/>
  <c r="P817" i="4"/>
  <c r="P818" i="4" a="1"/>
  <c r="P818" i="4" s="1"/>
  <c r="P819" i="4" a="1"/>
  <c r="P819" i="4"/>
  <c r="P820" i="4" a="1"/>
  <c r="P820" i="4" s="1"/>
  <c r="P821" i="4" a="1"/>
  <c r="P821" i="4"/>
  <c r="P822" i="4" a="1"/>
  <c r="P822" i="4" s="1"/>
  <c r="P823" i="4" a="1"/>
  <c r="P823" i="4" s="1"/>
  <c r="P824" i="4" a="1"/>
  <c r="P824" i="4" s="1"/>
  <c r="P825" i="4" a="1"/>
  <c r="P825" i="4" s="1"/>
  <c r="P826" i="4" a="1"/>
  <c r="P826" i="4"/>
  <c r="P827" i="4" a="1"/>
  <c r="P827" i="4" s="1"/>
  <c r="P828" i="4" a="1"/>
  <c r="P828" i="4"/>
  <c r="P829" i="4" a="1"/>
  <c r="P829" i="4"/>
  <c r="P830" i="4" a="1"/>
  <c r="P830" i="4" s="1"/>
  <c r="P831" i="4" a="1"/>
  <c r="P831" i="4"/>
  <c r="P832" i="4" a="1"/>
  <c r="P832" i="4"/>
  <c r="P833" i="4" a="1"/>
  <c r="P833" i="4" s="1"/>
  <c r="P834" i="4" a="1"/>
  <c r="P834" i="4"/>
  <c r="P835" i="4" a="1"/>
  <c r="P835" i="4" s="1"/>
  <c r="P836" i="4" a="1"/>
  <c r="P836" i="4" s="1"/>
  <c r="P837" i="4" a="1"/>
  <c r="P837" i="4"/>
  <c r="P838" i="4" a="1"/>
  <c r="P838" i="4" s="1"/>
  <c r="P839" i="4" a="1"/>
  <c r="P839" i="4"/>
  <c r="P840" i="4" a="1"/>
  <c r="P840" i="4" s="1"/>
  <c r="P841" i="4" a="1"/>
  <c r="P841" i="4"/>
  <c r="P842" i="4" a="1"/>
  <c r="P842" i="4" s="1"/>
  <c r="P843" i="4" a="1"/>
  <c r="P843" i="4" s="1"/>
  <c r="P844" i="4" a="1"/>
  <c r="P844" i="4"/>
  <c r="P845" i="4" a="1"/>
  <c r="P845" i="4"/>
  <c r="P846" i="4" a="1"/>
  <c r="P846" i="4" s="1"/>
  <c r="P847" i="4" a="1"/>
  <c r="P847" i="4"/>
  <c r="P848" i="4" a="1"/>
  <c r="P848" i="4" s="1"/>
  <c r="P849" i="4" a="1"/>
  <c r="P849" i="4"/>
  <c r="P850" i="4" a="1"/>
  <c r="P850" i="4"/>
  <c r="P851" i="4" a="1"/>
  <c r="P851" i="4" s="1"/>
  <c r="P852" i="4" a="1"/>
  <c r="P852" i="4"/>
  <c r="P853" i="4" a="1"/>
  <c r="P853" i="4" s="1"/>
  <c r="P854" i="4" a="1"/>
  <c r="P854" i="4" s="1"/>
  <c r="P855" i="4" a="1"/>
  <c r="P855" i="4" s="1"/>
  <c r="P856" i="4" a="1"/>
  <c r="P856" i="4" s="1"/>
  <c r="P857" i="4" a="1"/>
  <c r="P857" i="4"/>
  <c r="P858" i="4" a="1"/>
  <c r="P858" i="4"/>
  <c r="P859" i="4" a="1"/>
  <c r="P859" i="4" s="1"/>
  <c r="P860" i="4" a="1"/>
  <c r="P860" i="4" s="1"/>
  <c r="P861" i="4" a="1"/>
  <c r="P861" i="4"/>
  <c r="P862" i="4" a="1"/>
  <c r="P862" i="4"/>
  <c r="P863" i="4" a="1"/>
  <c r="P863" i="4"/>
  <c r="P864" i="4" a="1"/>
  <c r="P864" i="4" s="1"/>
  <c r="P865" i="4" a="1"/>
  <c r="P865" i="4"/>
  <c r="P866" i="4" a="1"/>
  <c r="P866" i="4" s="1"/>
  <c r="P867" i="4" a="1"/>
  <c r="P867" i="4"/>
  <c r="P868" i="4" a="1"/>
  <c r="P868" i="4" s="1"/>
  <c r="P869" i="4" a="1"/>
  <c r="P869" i="4" s="1"/>
  <c r="P870" i="4" a="1"/>
  <c r="P870" i="4"/>
  <c r="P871" i="4" a="1"/>
  <c r="P871" i="4"/>
  <c r="P872" i="4" a="1"/>
  <c r="P872" i="4" s="1"/>
  <c r="P873" i="4" a="1"/>
  <c r="P873" i="4" s="1"/>
  <c r="P874" i="4" a="1"/>
  <c r="P874" i="4"/>
  <c r="P875" i="4" a="1"/>
  <c r="P875" i="4"/>
  <c r="P876" i="4" a="1"/>
  <c r="P876" i="4"/>
  <c r="P877" i="4" a="1"/>
  <c r="P877" i="4" s="1"/>
  <c r="P878" i="4" a="1"/>
  <c r="P878" i="4" s="1"/>
  <c r="P879" i="4" a="1"/>
  <c r="P879" i="4" s="1"/>
  <c r="P880" i="4" a="1"/>
  <c r="P880" i="4"/>
  <c r="P881" i="4" a="1"/>
  <c r="P881" i="4" s="1"/>
  <c r="P882" i="4" a="1"/>
  <c r="P882" i="4" s="1"/>
  <c r="P883" i="4" a="1"/>
  <c r="P883" i="4"/>
  <c r="P884" i="4" a="1"/>
  <c r="P884" i="4" s="1"/>
  <c r="P885" i="4" a="1"/>
  <c r="P885" i="4"/>
  <c r="P886" i="4" a="1"/>
  <c r="P886" i="4" s="1"/>
  <c r="P887" i="4" a="1"/>
  <c r="P887" i="4"/>
  <c r="P888" i="4" a="1"/>
  <c r="P888" i="4"/>
  <c r="P889" i="4" a="1"/>
  <c r="P889" i="4"/>
  <c r="P890" i="4" a="1"/>
  <c r="P890" i="4" s="1"/>
  <c r="P891" i="4" a="1"/>
  <c r="P891" i="4"/>
  <c r="P892" i="4" a="1"/>
  <c r="P892" i="4" s="1"/>
  <c r="P893" i="4" a="1"/>
  <c r="P893" i="4"/>
  <c r="P894" i="4" a="1"/>
  <c r="P894" i="4" s="1"/>
  <c r="P895" i="4" a="1"/>
  <c r="P895" i="4" s="1"/>
  <c r="P896" i="4" a="1"/>
  <c r="P896" i="4" s="1"/>
  <c r="P897" i="4" a="1"/>
  <c r="P897" i="4" s="1"/>
  <c r="P898" i="4" a="1"/>
  <c r="P898" i="4"/>
  <c r="P899" i="4" a="1"/>
  <c r="P899" i="4" s="1"/>
  <c r="P900" i="4" a="1"/>
  <c r="P900" i="4"/>
  <c r="P901" i="4" a="1"/>
  <c r="P901" i="4"/>
  <c r="P902" i="4" a="1"/>
  <c r="P902" i="4" s="1"/>
  <c r="P903" i="4" a="1"/>
  <c r="P903" i="4"/>
  <c r="P904" i="4" a="1"/>
  <c r="P904" i="4"/>
  <c r="P905" i="4" a="1"/>
  <c r="P905" i="4" s="1"/>
  <c r="P906" i="4" a="1"/>
  <c r="P906" i="4"/>
  <c r="P907" i="4" a="1"/>
  <c r="P907" i="4" s="1"/>
  <c r="P908" i="4" a="1"/>
  <c r="P908" i="4" s="1"/>
  <c r="P909" i="4" a="1"/>
  <c r="P909" i="4"/>
  <c r="P910" i="4" a="1"/>
  <c r="P910" i="4" s="1"/>
  <c r="P911" i="4" a="1"/>
  <c r="P911" i="4"/>
  <c r="P912" i="4" a="1"/>
  <c r="P912" i="4" s="1"/>
  <c r="P913" i="4" a="1"/>
  <c r="P913" i="4"/>
  <c r="P914" i="4" a="1"/>
  <c r="P914" i="4" s="1"/>
  <c r="P915" i="4" a="1"/>
  <c r="P915" i="4" s="1"/>
  <c r="P916" i="4" a="1"/>
  <c r="P916" i="4"/>
  <c r="P917" i="4" a="1"/>
  <c r="P917" i="4"/>
  <c r="P918" i="4" a="1"/>
  <c r="P918" i="4" s="1"/>
  <c r="P919" i="4" a="1"/>
  <c r="P919" i="4"/>
  <c r="P920" i="4" a="1"/>
  <c r="P920" i="4" s="1"/>
  <c r="P921" i="4" a="1"/>
  <c r="P921" i="4"/>
  <c r="P922" i="4" a="1"/>
  <c r="P922" i="4"/>
  <c r="P923" i="4" a="1"/>
  <c r="P923" i="4" s="1"/>
  <c r="P924" i="4" a="1"/>
  <c r="P924" i="4"/>
  <c r="P925" i="4" a="1"/>
  <c r="P925" i="4" s="1"/>
  <c r="P926" i="4" a="1"/>
  <c r="P926" i="4" s="1"/>
  <c r="P927" i="4" a="1"/>
  <c r="P927" i="4" s="1"/>
  <c r="P928" i="4" a="1"/>
  <c r="P928" i="4" s="1"/>
  <c r="P929" i="4" a="1"/>
  <c r="P929" i="4"/>
  <c r="P930" i="4" a="1"/>
  <c r="P930" i="4"/>
  <c r="P931" i="4" a="1"/>
  <c r="P931" i="4" s="1"/>
  <c r="P932" i="4" a="1"/>
  <c r="P932" i="4" s="1"/>
  <c r="P933" i="4" a="1"/>
  <c r="P933" i="4"/>
  <c r="P934" i="4" a="1"/>
  <c r="P934" i="4"/>
  <c r="P935" i="4" a="1"/>
  <c r="P935" i="4"/>
  <c r="P936" i="4" a="1"/>
  <c r="P936" i="4" s="1"/>
  <c r="P937" i="4" a="1"/>
  <c r="P937" i="4"/>
  <c r="P938" i="4" a="1"/>
  <c r="P938" i="4" s="1"/>
  <c r="P939" i="4" a="1"/>
  <c r="P939" i="4"/>
  <c r="P940" i="4" a="1"/>
  <c r="P940" i="4" s="1"/>
  <c r="P941" i="4" a="1"/>
  <c r="P941" i="4" s="1"/>
  <c r="P942" i="4" a="1"/>
  <c r="P942" i="4"/>
  <c r="P943" i="4" a="1"/>
  <c r="P943" i="4"/>
  <c r="P944" i="4" a="1"/>
  <c r="P944" i="4" s="1"/>
  <c r="P945" i="4" a="1"/>
  <c r="P945" i="4" s="1"/>
  <c r="P946" i="4" a="1"/>
  <c r="P946" i="4"/>
  <c r="P947" i="4" a="1"/>
  <c r="P947" i="4"/>
  <c r="P948" i="4" a="1"/>
  <c r="P948" i="4"/>
  <c r="P949" i="4" a="1"/>
  <c r="P949" i="4" s="1"/>
  <c r="P950" i="4" a="1"/>
  <c r="P950" i="4" s="1"/>
  <c r="P951" i="4" a="1"/>
  <c r="P951" i="4" s="1"/>
  <c r="P952" i="4" a="1"/>
  <c r="P952" i="4"/>
  <c r="P953" i="4" a="1"/>
  <c r="P953" i="4" s="1"/>
  <c r="P954" i="4" a="1"/>
  <c r="P954" i="4" s="1"/>
  <c r="P955" i="4" a="1"/>
  <c r="P955" i="4"/>
  <c r="P956" i="4" a="1"/>
  <c r="P956" i="4" s="1"/>
  <c r="P957" i="4" a="1"/>
  <c r="P957" i="4"/>
  <c r="P958" i="4" a="1"/>
  <c r="P958" i="4" s="1"/>
  <c r="P959" i="4" a="1"/>
  <c r="P959" i="4"/>
  <c r="P960" i="4" a="1"/>
  <c r="P960" i="4"/>
  <c r="P961" i="4" a="1"/>
  <c r="P961" i="4"/>
  <c r="P962" i="4" a="1"/>
  <c r="P962" i="4" s="1"/>
  <c r="P963" i="4" a="1"/>
  <c r="P963" i="4"/>
  <c r="P964" i="4" a="1"/>
  <c r="P964" i="4" s="1"/>
  <c r="P965" i="4" a="1"/>
  <c r="P965" i="4"/>
  <c r="P966" i="4" a="1"/>
  <c r="P966" i="4" s="1"/>
  <c r="P967" i="4" a="1"/>
  <c r="P967" i="4" s="1"/>
  <c r="P968" i="4" a="1"/>
  <c r="P968" i="4" s="1"/>
  <c r="P969" i="4" a="1"/>
  <c r="P969" i="4" s="1"/>
  <c r="P970" i="4" a="1"/>
  <c r="P970" i="4"/>
  <c r="P971" i="4" a="1"/>
  <c r="P971" i="4" s="1"/>
  <c r="P972" i="4" a="1"/>
  <c r="P972" i="4"/>
  <c r="P973" i="4" a="1"/>
  <c r="P973" i="4"/>
  <c r="P974" i="4" a="1"/>
  <c r="P974" i="4" s="1"/>
  <c r="P975" i="4" a="1"/>
  <c r="P975" i="4"/>
  <c r="P976" i="4" a="1"/>
  <c r="P976" i="4"/>
  <c r="P977" i="4" a="1"/>
  <c r="P977" i="4" s="1"/>
  <c r="P978" i="4" a="1"/>
  <c r="P978" i="4"/>
  <c r="P979" i="4" a="1"/>
  <c r="P979" i="4" s="1"/>
  <c r="P980" i="4" a="1"/>
  <c r="P980" i="4" s="1"/>
  <c r="P981" i="4" a="1"/>
  <c r="P981" i="4"/>
  <c r="P982" i="4" a="1"/>
  <c r="P982" i="4" s="1"/>
  <c r="P983" i="4" a="1"/>
  <c r="P983" i="4"/>
  <c r="P984" i="4" a="1"/>
  <c r="P984" i="4" s="1"/>
  <c r="P985" i="4" a="1"/>
  <c r="P985" i="4"/>
  <c r="P986" i="4" a="1"/>
  <c r="P986" i="4" s="1"/>
  <c r="P987" i="4" a="1"/>
  <c r="P987" i="4" s="1"/>
  <c r="P988" i="4" a="1"/>
  <c r="P988" i="4"/>
  <c r="P989" i="4" a="1"/>
  <c r="P989" i="4"/>
  <c r="P990" i="4" a="1"/>
  <c r="P990" i="4" s="1"/>
  <c r="P991" i="4" a="1"/>
  <c r="P991" i="4"/>
  <c r="P992" i="4" a="1"/>
  <c r="P992" i="4" s="1"/>
  <c r="P993" i="4" a="1"/>
  <c r="P993" i="4"/>
  <c r="P994" i="4" a="1"/>
  <c r="P994" i="4"/>
  <c r="P995" i="4" a="1"/>
  <c r="P995" i="4" s="1"/>
  <c r="P996" i="4" a="1"/>
  <c r="P996" i="4"/>
  <c r="P997" i="4" a="1"/>
  <c r="P997" i="4" s="1"/>
  <c r="P998" i="4" a="1"/>
  <c r="P998" i="4" s="1"/>
  <c r="P999" i="4" a="1"/>
  <c r="P999" i="4" s="1"/>
  <c r="P1000" i="4" a="1"/>
  <c r="P1000" i="4" s="1"/>
  <c r="P1001" i="4" a="1"/>
  <c r="P1001" i="4"/>
  <c r="P1002" i="4" a="1"/>
  <c r="P1002" i="4"/>
  <c r="P1003" i="4" a="1"/>
  <c r="P1003" i="4" s="1"/>
  <c r="P1004" i="4" a="1"/>
  <c r="P1004" i="4" s="1"/>
  <c r="P1005" i="4" a="1"/>
  <c r="P1005" i="4"/>
  <c r="P1006" i="4" a="1"/>
  <c r="P1006" i="4"/>
  <c r="P1007" i="4" a="1"/>
  <c r="P1007" i="4"/>
  <c r="P1008" i="4" a="1"/>
  <c r="P1008" i="4" s="1"/>
  <c r="P1009" i="4" a="1"/>
  <c r="P1009" i="4"/>
  <c r="P1010" i="4" a="1"/>
  <c r="P1010" i="4" s="1"/>
  <c r="P1011" i="4" a="1"/>
  <c r="P1011" i="4"/>
  <c r="P1012" i="4" a="1"/>
  <c r="P1012" i="4" s="1"/>
  <c r="P1013" i="4" a="1"/>
  <c r="P1013" i="4" s="1"/>
  <c r="P1014" i="4" a="1"/>
  <c r="P1014" i="4"/>
  <c r="P1015" i="4" a="1"/>
  <c r="P1015" i="4"/>
  <c r="P1016" i="4" a="1"/>
  <c r="P1016" i="4" s="1"/>
  <c r="P1017" i="4" a="1"/>
  <c r="P1017" i="4" s="1"/>
  <c r="P1018" i="4" a="1"/>
  <c r="P1018" i="4"/>
  <c r="P1019" i="4" a="1"/>
  <c r="P1019" i="4"/>
  <c r="P1020" i="4" a="1"/>
  <c r="P1020" i="4"/>
  <c r="P1021" i="4" a="1"/>
  <c r="P1021" i="4" s="1"/>
  <c r="P1022" i="4" a="1"/>
  <c r="P1022" i="4" s="1"/>
  <c r="P1023" i="4" a="1"/>
  <c r="P1023" i="4" s="1"/>
  <c r="P1024" i="4" a="1"/>
  <c r="P1024" i="4"/>
  <c r="P1025" i="4" a="1"/>
  <c r="P1025" i="4" s="1"/>
  <c r="P1026" i="4" a="1"/>
  <c r="P1026" i="4" s="1"/>
  <c r="P1027" i="4" a="1"/>
  <c r="P1027" i="4"/>
  <c r="P1028" i="4" a="1"/>
  <c r="P1028" i="4" s="1"/>
  <c r="P1029" i="4" a="1"/>
  <c r="P1029" i="4"/>
  <c r="P1030" i="4" a="1"/>
  <c r="P1030" i="4" s="1"/>
  <c r="P1031" i="4" a="1"/>
  <c r="P1031" i="4"/>
  <c r="P1032" i="4" a="1"/>
  <c r="P1032" i="4"/>
  <c r="P1033" i="4" a="1"/>
  <c r="P1033" i="4"/>
  <c r="P1034" i="4" a="1"/>
  <c r="P1034" i="4" s="1"/>
  <c r="P1035" i="4" a="1"/>
  <c r="P1035" i="4"/>
  <c r="P1036" i="4" a="1"/>
  <c r="P1036" i="4" s="1"/>
  <c r="P1037" i="4" a="1"/>
  <c r="P1037" i="4"/>
  <c r="P1038" i="4" a="1"/>
  <c r="P1038" i="4" s="1"/>
  <c r="P1039" i="4" a="1"/>
  <c r="P1039" i="4" s="1"/>
  <c r="P1040" i="4" a="1"/>
  <c r="P1040" i="4" s="1"/>
  <c r="P1041" i="4" a="1"/>
  <c r="P1041" i="4" s="1"/>
  <c r="P1042" i="4" a="1"/>
  <c r="P1042" i="4"/>
  <c r="P1043" i="4" a="1"/>
  <c r="P1043" i="4" s="1"/>
  <c r="P1044" i="4" a="1"/>
  <c r="P1044" i="4" s="1"/>
  <c r="P1045" i="4" a="1"/>
  <c r="P1045" i="4"/>
  <c r="P1046" i="4" a="1"/>
  <c r="P1046" i="4" s="1"/>
  <c r="P1047" i="4" a="1"/>
  <c r="P1047" i="4"/>
  <c r="P1048" i="4" a="1"/>
  <c r="P1048" i="4"/>
  <c r="P1049" i="4" a="1"/>
  <c r="P1049" i="4" s="1"/>
  <c r="P1050" i="4" a="1"/>
  <c r="P1050" i="4"/>
  <c r="P1051" i="4" a="1"/>
  <c r="P1051" i="4" s="1"/>
  <c r="P1052" i="4" a="1"/>
  <c r="P1052" i="4" s="1"/>
  <c r="P1053" i="4" a="1"/>
  <c r="P1053" i="4"/>
  <c r="P1054" i="4" a="1"/>
  <c r="P1054" i="4" s="1"/>
  <c r="P1055" i="4" a="1"/>
  <c r="P1055" i="4"/>
  <c r="P1056" i="4" a="1"/>
  <c r="P1056" i="4" s="1"/>
  <c r="P1057" i="4" a="1"/>
  <c r="P1057" i="4" s="1"/>
  <c r="P1058" i="4" a="1"/>
  <c r="P1058" i="4" s="1"/>
  <c r="P1059" i="4" a="1"/>
  <c r="P1059" i="4" s="1"/>
  <c r="P1060" i="4" a="1"/>
  <c r="P1060" i="4"/>
  <c r="P1061" i="4" a="1"/>
  <c r="P1061" i="4"/>
  <c r="P1062" i="4" a="1"/>
  <c r="P1062" i="4" s="1"/>
  <c r="P1063" i="4" a="1"/>
  <c r="P1063" i="4"/>
  <c r="P1064" i="4" a="1"/>
  <c r="P1064" i="4" s="1"/>
  <c r="P1065" i="4" a="1"/>
  <c r="P1065" i="4"/>
  <c r="P1066" i="4" a="1"/>
  <c r="P1066" i="4" s="1"/>
  <c r="P1067" i="4" a="1"/>
  <c r="P1067" i="4"/>
  <c r="P1068" i="4" a="1"/>
  <c r="P1068" i="4"/>
  <c r="P1069" i="4" a="1"/>
  <c r="P1069" i="4" s="1"/>
  <c r="P1070" i="4" a="1"/>
  <c r="P1070" i="4" s="1"/>
  <c r="P1071" i="4" a="1"/>
  <c r="P1071" i="4" s="1"/>
  <c r="P1072" i="4" a="1"/>
  <c r="P1072" i="4"/>
  <c r="P1073" i="4" a="1"/>
  <c r="P1073" i="4"/>
  <c r="P1074" i="4" a="1"/>
  <c r="P1074" i="4" s="1"/>
  <c r="P1075" i="4" a="1"/>
  <c r="P1075" i="4"/>
  <c r="P1076" i="4" a="1"/>
  <c r="P1076" i="4" s="1"/>
  <c r="P1077" i="4" a="1"/>
  <c r="P1077" i="4"/>
  <c r="P1078" i="4" a="1"/>
  <c r="P1078" i="4" s="1"/>
  <c r="P1079" i="4" a="1"/>
  <c r="P1079" i="4" s="1"/>
  <c r="P1080" i="4" a="1"/>
  <c r="P1080" i="4"/>
  <c r="P1081" i="4" a="1"/>
  <c r="P1081" i="4" s="1"/>
  <c r="P1082" i="4" a="1"/>
  <c r="P1082" i="4" s="1"/>
  <c r="P1083" i="4" a="1"/>
  <c r="P1083" i="4" s="1"/>
  <c r="P1084" i="4" a="1"/>
  <c r="P1084" i="4"/>
  <c r="P1085" i="4" a="1"/>
  <c r="P1085" i="4" s="1"/>
  <c r="P1086" i="4" a="1"/>
  <c r="P1086" i="4" s="1"/>
  <c r="P1087" i="4" a="1"/>
  <c r="P1087" i="4"/>
  <c r="P1088" i="4" a="1"/>
  <c r="P1088" i="4" s="1"/>
  <c r="P1089" i="4" a="1"/>
  <c r="P1089" i="4"/>
  <c r="P1090" i="4" a="1"/>
  <c r="P1090" i="4" s="1"/>
  <c r="P1091" i="4" a="1"/>
  <c r="P1091" i="4" s="1"/>
  <c r="P1092" i="4" a="1"/>
  <c r="P1092" i="4" s="1"/>
  <c r="P1093" i="4" a="1"/>
  <c r="P1093" i="4" s="1"/>
  <c r="P1094" i="4" a="1"/>
  <c r="P1094" i="4" s="1"/>
  <c r="P1095" i="4" a="1"/>
  <c r="P1095" i="4" s="1"/>
  <c r="P1096" i="4" a="1"/>
  <c r="P1096" i="4"/>
  <c r="P1097" i="4" a="1"/>
  <c r="P1097" i="4" s="1"/>
  <c r="P1098" i="4" a="1"/>
  <c r="P1098" i="4" s="1"/>
  <c r="P1099" i="4" a="1"/>
  <c r="P1099" i="4"/>
  <c r="P1100" i="4" a="1"/>
  <c r="P1100" i="4" s="1"/>
  <c r="P1101" i="4" a="1"/>
  <c r="P1101" i="4"/>
  <c r="P1102" i="4" a="1"/>
  <c r="P1102" i="4"/>
  <c r="P1103" i="4" a="1"/>
  <c r="P1103" i="4" s="1"/>
  <c r="P1104" i="4" a="1"/>
  <c r="P1104" i="4"/>
  <c r="P1105" i="4" a="1"/>
  <c r="P1105" i="4" s="1"/>
  <c r="P1106" i="4" a="1"/>
  <c r="P1106" i="4" s="1"/>
  <c r="P1107" i="4" a="1"/>
  <c r="P1107" i="4" s="1"/>
  <c r="P1108" i="4" a="1"/>
  <c r="P1108" i="4"/>
  <c r="P1109" i="4" a="1"/>
  <c r="P1109" i="4"/>
  <c r="P1110" i="4" a="1"/>
  <c r="P1110" i="4" s="1"/>
  <c r="P1111" i="4" a="1"/>
  <c r="P1111" i="4"/>
  <c r="P1112" i="4" a="1"/>
  <c r="P1112" i="4" s="1"/>
  <c r="P1113" i="4" a="1"/>
  <c r="P1113" i="4"/>
  <c r="P1114" i="4" a="1"/>
  <c r="P1114" i="4" s="1"/>
  <c r="P1115" i="4" a="1"/>
  <c r="P1115" i="4"/>
  <c r="P1116" i="4" a="1"/>
  <c r="P1116" i="4" s="1"/>
  <c r="P1117" i="4" a="1"/>
  <c r="P1117" i="4"/>
  <c r="P1118" i="4" a="1"/>
  <c r="P1118" i="4" s="1"/>
  <c r="P1119" i="4" a="1"/>
  <c r="P1119" i="4"/>
  <c r="P1120" i="4" a="1"/>
  <c r="P1120" i="4" s="1"/>
  <c r="P1121" i="4" a="1"/>
  <c r="P1121" i="4" s="1"/>
  <c r="P1122" i="4" a="1"/>
  <c r="P1122" i="4"/>
  <c r="P1123" i="4" a="1"/>
  <c r="P1123" i="4" s="1"/>
  <c r="P1124" i="4" a="1"/>
  <c r="P1124" i="4" s="1"/>
  <c r="P1125" i="4" a="1"/>
  <c r="P1125" i="4" s="1"/>
  <c r="P1126" i="4" a="1"/>
  <c r="P1126" i="4" s="1"/>
  <c r="P1127" i="4" a="1"/>
  <c r="P1127" i="4" s="1"/>
  <c r="P1128" i="4" a="1"/>
  <c r="P1128" i="4" s="1"/>
  <c r="P1129" i="4" a="1"/>
  <c r="P1129" i="4" s="1"/>
  <c r="P1130" i="4" a="1"/>
  <c r="P1130" i="4" s="1"/>
  <c r="P1131" i="4" a="1"/>
  <c r="P1131" i="4"/>
  <c r="P1132" i="4" a="1"/>
  <c r="P1132" i="4"/>
  <c r="P1133" i="4" a="1"/>
  <c r="P1133" i="4" s="1"/>
  <c r="P1134" i="4" a="1"/>
  <c r="P1134" i="4" s="1"/>
  <c r="P1135" i="4" a="1"/>
  <c r="P1135" i="4" s="1"/>
  <c r="P1136" i="4" a="1"/>
  <c r="P1136" i="4" s="1"/>
  <c r="P1137" i="4" a="1"/>
  <c r="P1137" i="4" s="1"/>
  <c r="P1138" i="4" a="1"/>
  <c r="P1138" i="4" s="1"/>
  <c r="P1139" i="4" a="1"/>
  <c r="P1139" i="4" s="1"/>
  <c r="P1140" i="4" a="1"/>
  <c r="P1140" i="4" s="1"/>
  <c r="P1141" i="4" a="1"/>
  <c r="P1141" i="4" s="1"/>
  <c r="P1142" i="4" a="1"/>
  <c r="P1142" i="4" s="1"/>
  <c r="P1143" i="4" a="1"/>
  <c r="P1143" i="4" s="1"/>
  <c r="P1144" i="4" a="1"/>
  <c r="P1144" i="4"/>
  <c r="P1145" i="4" a="1"/>
  <c r="P1145" i="4"/>
  <c r="P1146" i="4" a="1"/>
  <c r="P1146" i="4" s="1"/>
  <c r="P1147" i="4" a="1"/>
  <c r="P1147" i="4" s="1"/>
  <c r="P1148" i="4" a="1"/>
  <c r="P1148" i="4" s="1"/>
  <c r="P1149" i="4" a="1"/>
  <c r="P1149" i="4" s="1"/>
  <c r="P1150" i="4" a="1"/>
  <c r="P1150" i="4"/>
  <c r="P1151" i="4" a="1"/>
  <c r="P1151" i="4" s="1"/>
  <c r="P1152" i="4" a="1"/>
  <c r="P1152" i="4"/>
  <c r="P1153" i="4" a="1"/>
  <c r="P1153" i="4" s="1"/>
  <c r="P1154" i="4" a="1"/>
  <c r="P1154" i="4" s="1"/>
  <c r="P1155" i="4" a="1"/>
  <c r="P1155" i="4" s="1"/>
  <c r="P1156" i="4" a="1"/>
  <c r="P1156" i="4" s="1"/>
  <c r="P1157" i="4" a="1"/>
  <c r="P1157" i="4" s="1"/>
  <c r="P1158" i="4" a="1"/>
  <c r="P1158" i="4" s="1"/>
  <c r="P1159" i="4" a="1"/>
  <c r="P1159" i="4"/>
  <c r="P1160" i="4" a="1"/>
  <c r="P1160" i="4" s="1"/>
  <c r="P1161" i="4" a="1"/>
  <c r="P1161" i="4"/>
  <c r="P1162" i="4" a="1"/>
  <c r="P1162" i="4" s="1"/>
  <c r="P1163" i="4" a="1"/>
  <c r="P1163" i="4" s="1"/>
  <c r="P1164" i="4" a="1"/>
  <c r="P1164" i="4" s="1"/>
  <c r="P1165" i="4" a="1"/>
  <c r="P1165" i="4"/>
  <c r="P1166" i="4" a="1"/>
  <c r="P1166" i="4" s="1"/>
  <c r="P1167" i="4" a="1"/>
  <c r="P1167" i="4" s="1"/>
  <c r="P1168" i="4" a="1"/>
  <c r="P1168" i="4" s="1"/>
  <c r="P1169" i="4" a="1"/>
  <c r="P1169" i="4"/>
  <c r="P1170" i="4" a="1"/>
  <c r="P1170" i="4"/>
  <c r="P1171" i="4" a="1"/>
  <c r="P1171" i="4" s="1"/>
  <c r="P1172" i="4" a="1"/>
  <c r="P1172" i="4" s="1"/>
  <c r="P1173" i="4" a="1"/>
  <c r="P1173" i="4" s="1"/>
  <c r="P1174" i="4" a="1"/>
  <c r="P1174" i="4"/>
  <c r="P1175" i="4" a="1"/>
  <c r="P1175" i="4" s="1"/>
  <c r="P1176" i="4" a="1"/>
  <c r="P1176" i="4"/>
  <c r="P1177" i="4" a="1"/>
  <c r="P1177" i="4" s="1"/>
  <c r="P1178" i="4" a="1"/>
  <c r="P1178" i="4" s="1"/>
  <c r="P1179" i="4" a="1"/>
  <c r="P1179" i="4" s="1"/>
  <c r="P1180" i="4" a="1"/>
  <c r="P1180" i="4" s="1"/>
  <c r="P1181" i="4" a="1"/>
  <c r="P1181" i="4"/>
  <c r="P1182" i="4" a="1"/>
  <c r="P1182" i="4" s="1"/>
  <c r="P1183" i="4" a="1"/>
  <c r="P1183" i="4" s="1"/>
  <c r="P1184" i="4" a="1"/>
  <c r="P1184" i="4" s="1"/>
  <c r="P1185" i="4" a="1"/>
  <c r="P1185" i="4" s="1"/>
  <c r="P1186" i="4" a="1"/>
  <c r="P1186" i="4" s="1"/>
  <c r="P1187" i="4" a="1"/>
  <c r="P1187" i="4" s="1"/>
  <c r="P1188" i="4" a="1"/>
  <c r="P1188" i="4" s="1"/>
  <c r="P1189" i="4" a="1"/>
  <c r="P1189" i="4" s="1"/>
  <c r="P1190" i="4" a="1"/>
  <c r="P1190" i="4" s="1"/>
  <c r="P1191" i="4" a="1"/>
  <c r="P1191" i="4" s="1"/>
  <c r="P1192" i="4" a="1"/>
  <c r="P1192" i="4" s="1"/>
  <c r="P1193" i="4" a="1"/>
  <c r="P1193" i="4" s="1"/>
  <c r="P1194" i="4" a="1"/>
  <c r="P1194" i="4"/>
  <c r="P1195" i="4" a="1"/>
  <c r="P1195" i="4" s="1"/>
  <c r="P1196" i="4" a="1"/>
  <c r="P1196" i="4" s="1"/>
  <c r="P1197" i="4" a="1"/>
  <c r="P1197" i="4" s="1"/>
  <c r="P1198" i="4" a="1"/>
  <c r="P1198" i="4" s="1"/>
  <c r="P1199" i="4" a="1"/>
  <c r="P1199" i="4" s="1"/>
  <c r="P1200" i="4" a="1"/>
  <c r="P1200" i="4"/>
  <c r="P1201" i="4" a="1"/>
  <c r="P1201" i="4" s="1"/>
  <c r="P1202" i="4" a="1"/>
  <c r="P1202" i="4" s="1"/>
  <c r="P1203" i="4" a="1"/>
  <c r="P1203" i="4" s="1"/>
  <c r="P1204" i="4" a="1"/>
  <c r="P1204" i="4" s="1"/>
  <c r="P1205" i="4" a="1"/>
  <c r="P1205" i="4" s="1"/>
  <c r="P1206" i="4" a="1"/>
  <c r="P1206" i="4" s="1"/>
  <c r="P1207" i="4" a="1"/>
  <c r="P1207" i="4"/>
  <c r="P1208" i="4" a="1"/>
  <c r="P1208" i="4" s="1"/>
  <c r="P1209" i="4" a="1"/>
  <c r="P1209" i="4"/>
  <c r="P1210" i="4" a="1"/>
  <c r="P1210" i="4" s="1"/>
  <c r="P1211" i="4" a="1"/>
  <c r="P1211" i="4" s="1"/>
  <c r="P1212" i="4" a="1"/>
  <c r="P1212" i="4" s="1"/>
  <c r="P1213" i="4" a="1"/>
  <c r="P1213" i="4"/>
  <c r="P1214" i="4" a="1"/>
  <c r="P1214" i="4" s="1"/>
  <c r="P1215" i="4" a="1"/>
  <c r="P1215" i="4"/>
  <c r="P1216" i="4" a="1"/>
  <c r="P1216" i="4"/>
  <c r="P1217" i="4" a="1"/>
  <c r="P1217" i="4" s="1"/>
  <c r="P1218" i="4" a="1"/>
  <c r="P1218" i="4" s="1"/>
  <c r="P1219" i="4" a="1"/>
  <c r="P1219" i="4" s="1"/>
  <c r="P1220" i="4" a="1"/>
  <c r="P1220" i="4" s="1"/>
  <c r="P1221" i="4" a="1"/>
  <c r="P1221" i="4" s="1"/>
  <c r="P1222" i="4" a="1"/>
  <c r="P1222" i="4" s="1"/>
  <c r="P1223" i="4" a="1"/>
  <c r="P1223" i="4" s="1"/>
  <c r="P1224" i="4" a="1"/>
  <c r="P1224" i="4" s="1"/>
  <c r="P1225" i="4" a="1"/>
  <c r="P1225" i="4"/>
  <c r="P1226" i="4" a="1"/>
  <c r="P1226" i="4" s="1"/>
  <c r="P1227" i="4" a="1"/>
  <c r="P1227" i="4" s="1"/>
  <c r="P1228" i="4" a="1"/>
  <c r="P1228" i="4" s="1"/>
  <c r="P1229" i="4" a="1"/>
  <c r="P1229" i="4" s="1"/>
  <c r="P1230" i="4" a="1"/>
  <c r="P1230" i="4" s="1"/>
  <c r="P1231" i="4" a="1"/>
  <c r="P1231" i="4" s="1"/>
  <c r="P1232" i="4" a="1"/>
  <c r="P1232" i="4" s="1"/>
  <c r="P1233" i="4" a="1"/>
  <c r="P1233" i="4" s="1"/>
  <c r="P1234" i="4" a="1"/>
  <c r="P1234" i="4" s="1"/>
  <c r="P1235" i="4" a="1"/>
  <c r="P1235" i="4" s="1"/>
  <c r="P1236" i="4" a="1"/>
  <c r="P1236" i="4" s="1"/>
  <c r="P1237" i="4" a="1"/>
  <c r="P1237" i="4" s="1"/>
  <c r="P1238" i="4" a="1"/>
  <c r="P1238" i="4" s="1"/>
  <c r="P1239" i="4" a="1"/>
  <c r="P1239" i="4" s="1"/>
  <c r="P1240" i="4" a="1"/>
  <c r="P1240" i="4"/>
  <c r="P1241" i="4" a="1"/>
  <c r="P1241" i="4" s="1"/>
  <c r="P1242" i="4" a="1"/>
  <c r="P1242" i="4" s="1"/>
  <c r="P1243" i="4" a="1"/>
  <c r="P1243" i="4" s="1"/>
  <c r="P1244" i="4" a="1"/>
  <c r="P1244" i="4" s="1"/>
  <c r="P1245" i="4" a="1"/>
  <c r="P1245" i="4" s="1"/>
  <c r="P1246" i="4" a="1"/>
  <c r="P1246" i="4" s="1"/>
  <c r="P1247" i="4" a="1"/>
  <c r="P1247" i="4" s="1"/>
  <c r="P1248" i="4" a="1"/>
  <c r="P1248" i="4"/>
  <c r="P1249" i="4" a="1"/>
  <c r="P1249" i="4" s="1"/>
  <c r="P1250" i="4" a="1"/>
  <c r="P1250" i="4" s="1"/>
  <c r="P1251" i="4" a="1"/>
  <c r="P1251" i="4" s="1"/>
  <c r="P1252" i="4" a="1"/>
  <c r="P1252" i="4" s="1"/>
  <c r="P1253" i="4" a="1"/>
  <c r="P1253" i="4" s="1"/>
  <c r="P1254" i="4" a="1"/>
  <c r="P1254" i="4"/>
  <c r="P1255" i="4" a="1"/>
  <c r="P1255" i="4" s="1"/>
  <c r="P1256" i="4" a="1"/>
  <c r="P1256" i="4" s="1"/>
  <c r="P1257" i="4" a="1"/>
  <c r="P1257" i="4" s="1"/>
  <c r="P1258" i="4" a="1"/>
  <c r="P1258" i="4" s="1"/>
  <c r="P1259" i="4" a="1"/>
  <c r="P1259" i="4"/>
  <c r="P1260" i="4" a="1"/>
  <c r="P1260" i="4" s="1"/>
  <c r="P1261" i="4" a="1"/>
  <c r="P1261" i="4" s="1"/>
  <c r="P1262" i="4" a="1"/>
  <c r="P1262" i="4" s="1"/>
  <c r="P1263" i="4" a="1"/>
  <c r="P1263" i="4"/>
  <c r="P1264" i="4" a="1"/>
  <c r="P1264" i="4" s="1"/>
  <c r="P1265" i="4" a="1"/>
  <c r="P1265" i="4" s="1"/>
  <c r="P1266" i="4" a="1"/>
  <c r="P1266" i="4"/>
  <c r="P1267" i="4" a="1"/>
  <c r="P1267" i="4" s="1"/>
  <c r="P1268" i="4" a="1"/>
  <c r="P1268" i="4" s="1"/>
  <c r="P1269" i="4" a="1"/>
  <c r="P1269" i="4" s="1"/>
  <c r="P1270" i="4" a="1"/>
  <c r="P1270" i="4" s="1"/>
  <c r="P1271" i="4" a="1"/>
  <c r="P1271" i="4" s="1"/>
  <c r="P1272" i="4" a="1"/>
  <c r="P1272" i="4"/>
  <c r="P1273" i="4" a="1"/>
  <c r="P1273" i="4" s="1"/>
  <c r="P1274" i="4" a="1"/>
  <c r="P1274" i="4" s="1"/>
  <c r="P1275" i="4" a="1"/>
  <c r="P1275" i="4"/>
  <c r="P1276" i="4" a="1"/>
  <c r="P1276" i="4" s="1"/>
  <c r="P1277" i="4" a="1"/>
  <c r="P1277" i="4" s="1"/>
  <c r="P1278" i="4" a="1"/>
  <c r="P1278" i="4" s="1"/>
  <c r="P1279" i="4" a="1"/>
  <c r="P1279" i="4" s="1"/>
  <c r="P1280" i="4" a="1"/>
  <c r="P1280" i="4" s="1"/>
  <c r="P1281" i="4" a="1"/>
  <c r="P1281" i="4" s="1"/>
  <c r="P1282" i="4" a="1"/>
  <c r="P1282" i="4" s="1"/>
  <c r="P1283" i="4" a="1"/>
  <c r="P1283" i="4" s="1"/>
  <c r="P1284" i="4" a="1"/>
  <c r="P1284" i="4" s="1"/>
  <c r="P1285" i="4" a="1"/>
  <c r="P1285" i="4" s="1"/>
  <c r="P1286" i="4" a="1"/>
  <c r="P1286" i="4" s="1"/>
  <c r="P1287" i="4" a="1"/>
  <c r="P1287" i="4" s="1"/>
  <c r="P1288" i="4" a="1"/>
  <c r="P1288" i="4" s="1"/>
  <c r="P1289" i="4" a="1"/>
  <c r="P1289" i="4"/>
  <c r="P1290" i="4" a="1"/>
  <c r="P1290" i="4" s="1"/>
  <c r="P1291" i="4" a="1"/>
  <c r="P1291" i="4" s="1"/>
  <c r="P1292" i="4" a="1"/>
  <c r="P1292" i="4" s="1"/>
  <c r="P1293" i="4" a="1"/>
  <c r="P1293" i="4"/>
  <c r="P1294" i="4" a="1"/>
  <c r="P1294" i="4" s="1"/>
  <c r="P1295" i="4" a="1"/>
  <c r="P1295" i="4" s="1"/>
  <c r="P1296" i="4" a="1"/>
  <c r="P1296" i="4" s="1"/>
  <c r="P1297" i="4" a="1"/>
  <c r="P1297" i="4" s="1"/>
  <c r="P1298" i="4" a="1"/>
  <c r="P1298" i="4" s="1"/>
  <c r="P1299" i="4" a="1"/>
  <c r="P1299" i="4" s="1"/>
  <c r="P1300" i="4" a="1"/>
  <c r="P1300" i="4"/>
  <c r="P1301" i="4" a="1"/>
  <c r="P1301" i="4" s="1"/>
  <c r="P1302" i="4" a="1"/>
  <c r="P1302" i="4"/>
  <c r="P1303" i="4" a="1"/>
  <c r="P1303" i="4"/>
  <c r="P1304" i="4" a="1"/>
  <c r="P1304" i="4" s="1"/>
  <c r="P1305" i="4" a="1"/>
  <c r="P1305" i="4" s="1"/>
  <c r="P1306" i="4" a="1"/>
  <c r="P1306" i="4" s="1"/>
  <c r="P1307" i="4" a="1"/>
  <c r="P1307" i="4" s="1"/>
  <c r="P1308" i="4" a="1"/>
  <c r="P1308" i="4" s="1"/>
  <c r="P1309" i="4" a="1"/>
  <c r="P1309" i="4" s="1"/>
  <c r="P1310" i="4" a="1"/>
  <c r="P1310" i="4" s="1"/>
  <c r="P1311" i="4" a="1"/>
  <c r="P1311" i="4" s="1"/>
  <c r="P1312" i="4" a="1"/>
  <c r="P1312" i="4" s="1"/>
  <c r="P1313" i="4" a="1"/>
  <c r="P1313" i="4"/>
  <c r="P1314" i="4" a="1"/>
  <c r="P1314" i="4" s="1"/>
  <c r="P1315" i="4" a="1"/>
  <c r="P1315" i="4"/>
  <c r="P1316" i="4" a="1"/>
  <c r="P1316" i="4" s="1"/>
  <c r="P1317" i="4" a="1"/>
  <c r="P1317" i="4" s="1"/>
  <c r="P1318" i="4" a="1"/>
  <c r="P1318" i="4" s="1"/>
  <c r="P1319" i="4" a="1"/>
  <c r="P1319" i="4"/>
  <c r="P1320" i="4" a="1"/>
  <c r="P1320" i="4" s="1"/>
  <c r="P1321" i="4" a="1"/>
  <c r="P1321" i="4" s="1"/>
  <c r="P1322" i="4" a="1"/>
  <c r="P1322" i="4" s="1"/>
  <c r="P1323" i="4" a="1"/>
  <c r="P1323" i="4" s="1"/>
  <c r="P1324" i="4" a="1"/>
  <c r="P1324" i="4" s="1"/>
  <c r="P1325" i="4" a="1"/>
  <c r="P1325" i="4" s="1"/>
  <c r="P1326" i="4" a="1"/>
  <c r="P1326" i="4" s="1"/>
  <c r="P1327" i="4" a="1"/>
  <c r="P1327" i="4"/>
  <c r="P1328" i="4" a="1"/>
  <c r="P1328" i="4" s="1"/>
  <c r="P1329" i="4" a="1"/>
  <c r="P1329" i="4" s="1"/>
  <c r="P1330" i="4" a="1"/>
  <c r="P1330" i="4" s="1"/>
  <c r="P1331" i="4" a="1"/>
  <c r="P1331" i="4" s="1"/>
  <c r="P1332" i="4" a="1"/>
  <c r="P1332" i="4" s="1"/>
  <c r="P1333" i="4" a="1"/>
  <c r="P1333" i="4"/>
  <c r="P1334" i="4" a="1"/>
  <c r="P1334" i="4" s="1"/>
  <c r="P1335" i="4" a="1"/>
  <c r="P1335" i="4"/>
  <c r="P1336" i="4" a="1"/>
  <c r="P1336" i="4" s="1"/>
  <c r="P1337" i="4" a="1"/>
  <c r="P1337" i="4" s="1"/>
  <c r="P1338" i="4" a="1"/>
  <c r="P1338" i="4" s="1"/>
  <c r="P1339" i="4" a="1"/>
  <c r="P1339" i="4" s="1"/>
  <c r="P1340" i="4" a="1"/>
  <c r="P1340" i="4" s="1"/>
  <c r="P1341" i="4" a="1"/>
  <c r="P1341" i="4" s="1"/>
  <c r="P1342" i="4" a="1"/>
  <c r="P1342" i="4" s="1"/>
  <c r="P1343" i="4" a="1"/>
  <c r="P1343" i="4" s="1"/>
  <c r="P1344" i="4" a="1"/>
  <c r="P1344" i="4"/>
  <c r="P1345" i="4" a="1"/>
  <c r="P1345" i="4" s="1"/>
  <c r="P1346" i="4" a="1"/>
  <c r="P1346" i="4" s="1"/>
  <c r="P1347" i="4" a="1"/>
  <c r="P1347" i="4" s="1"/>
  <c r="P1348" i="4" a="1"/>
  <c r="P1348" i="4" s="1"/>
  <c r="P1349" i="4" a="1"/>
  <c r="P1349" i="4"/>
  <c r="P1350" i="4" a="1"/>
  <c r="P1350" i="4" s="1"/>
  <c r="P1351" i="4" a="1"/>
  <c r="P1351" i="4"/>
  <c r="P1352" i="4" a="1"/>
  <c r="P1352" i="4" s="1"/>
  <c r="P1353" i="4" a="1"/>
  <c r="P1353" i="4"/>
  <c r="P1354" i="4" a="1"/>
  <c r="P1354" i="4" s="1"/>
  <c r="P1355" i="4" a="1"/>
  <c r="P1355" i="4" s="1"/>
  <c r="P1356" i="4" a="1"/>
  <c r="P1356" i="4" s="1"/>
  <c r="P1357" i="4" a="1"/>
  <c r="P1357" i="4" s="1"/>
  <c r="P1358" i="4" a="1"/>
  <c r="P1358" i="4" s="1"/>
  <c r="P1359" i="4" a="1"/>
  <c r="P1359" i="4" s="1"/>
  <c r="P1360" i="4" a="1"/>
  <c r="P1360" i="4"/>
  <c r="P1361" i="4" a="1"/>
  <c r="P1361" i="4"/>
  <c r="P1362" i="4" a="1"/>
  <c r="P1362" i="4" s="1"/>
  <c r="P1363" i="4" a="1"/>
  <c r="P1363" i="4" s="1"/>
  <c r="P1364" i="4" a="1"/>
  <c r="P1364" i="4" s="1"/>
  <c r="P1365" i="4" a="1"/>
  <c r="P1365" i="4" s="1"/>
  <c r="P1366" i="4" a="1"/>
  <c r="P1366" i="4" s="1"/>
  <c r="P1367" i="4" a="1"/>
  <c r="P1367" i="4" s="1"/>
  <c r="P1368" i="4" a="1"/>
  <c r="P1368" i="4" s="1"/>
  <c r="P1369" i="4" a="1"/>
  <c r="P1369" i="4" s="1"/>
  <c r="P1370" i="4" a="1"/>
  <c r="P1370" i="4" s="1"/>
  <c r="P1371" i="4" a="1"/>
  <c r="P1371" i="4"/>
  <c r="P1372" i="4" a="1"/>
  <c r="P1372" i="4" s="1"/>
  <c r="P1373" i="4" a="1"/>
  <c r="P1373" i="4" s="1"/>
  <c r="P1374" i="4" a="1"/>
  <c r="P1374" i="4" s="1"/>
  <c r="P1375" i="4" a="1"/>
  <c r="P1375" i="4" s="1"/>
  <c r="P1376" i="4" a="1"/>
  <c r="P1376" i="4" s="1"/>
  <c r="P1377" i="4" a="1"/>
  <c r="P1377" i="4" s="1"/>
  <c r="P1378" i="4" a="1"/>
  <c r="P1378" i="4" s="1"/>
  <c r="P1379" i="4" a="1"/>
  <c r="P1379" i="4"/>
  <c r="P1380" i="4" a="1"/>
  <c r="P1380" i="4" s="1"/>
  <c r="P1381" i="4" a="1"/>
  <c r="P1381" i="4"/>
  <c r="P1382" i="4" a="1"/>
  <c r="P1382" i="4" s="1"/>
  <c r="P1383" i="4" a="1"/>
  <c r="P1383" i="4" s="1"/>
  <c r="P1384" i="4" a="1"/>
  <c r="P1384" i="4" s="1"/>
  <c r="P1385" i="4" a="1"/>
  <c r="P1385" i="4" s="1"/>
  <c r="P1386" i="4" a="1"/>
  <c r="P1386" i="4" s="1"/>
  <c r="P1387" i="4" a="1"/>
  <c r="P1387" i="4" s="1"/>
  <c r="P1388" i="4" a="1"/>
  <c r="P1388" i="4"/>
  <c r="P1389" i="4" a="1"/>
  <c r="P1389" i="4" s="1"/>
  <c r="P1390" i="4" a="1"/>
  <c r="P1390" i="4"/>
  <c r="P1391" i="4" a="1"/>
  <c r="P1391" i="4" s="1"/>
  <c r="P1392" i="4" a="1"/>
  <c r="P1392" i="4" s="1"/>
  <c r="P1393" i="4" a="1"/>
  <c r="P1393" i="4" s="1"/>
  <c r="P1394" i="4" a="1"/>
  <c r="P1394" i="4" s="1"/>
  <c r="P1395" i="4" a="1"/>
  <c r="P1395" i="4" s="1"/>
  <c r="P1396" i="4" a="1"/>
  <c r="P1396" i="4" s="1"/>
  <c r="P1397" i="4" a="1"/>
  <c r="P1397" i="4" s="1"/>
  <c r="P1398" i="4" a="1"/>
  <c r="P1398" i="4" s="1"/>
  <c r="P1399" i="4" a="1"/>
  <c r="P1399" i="4"/>
  <c r="P1400" i="4" a="1"/>
  <c r="P1400" i="4" s="1"/>
  <c r="P1401" i="4" a="1"/>
  <c r="P1401" i="4" s="1"/>
  <c r="P1402" i="4" a="1"/>
  <c r="P1402" i="4" s="1"/>
  <c r="P1403" i="4" a="1"/>
  <c r="P1403" i="4" s="1"/>
  <c r="P1404" i="4" a="1"/>
  <c r="P1404" i="4"/>
  <c r="P1405" i="4" a="1"/>
  <c r="P1405" i="4" s="1"/>
  <c r="P1406" i="4" a="1"/>
  <c r="P1406" i="4" s="1"/>
  <c r="P1407" i="4" a="1"/>
  <c r="P1407" i="4" s="1"/>
  <c r="P1408" i="4" a="1"/>
  <c r="P1408" i="4"/>
  <c r="P1409" i="4" a="1"/>
  <c r="P1409" i="4" s="1"/>
  <c r="P1410" i="4" a="1"/>
  <c r="P1410" i="4" s="1"/>
  <c r="P1411" i="4" a="1"/>
  <c r="P1411" i="4" s="1"/>
  <c r="P1412" i="4" a="1"/>
  <c r="P1412" i="4" s="1"/>
  <c r="P1413" i="4" a="1"/>
  <c r="P1413" i="4" s="1"/>
  <c r="P1414" i="4" a="1"/>
  <c r="P1414" i="4" s="1"/>
  <c r="P1415" i="4" a="1"/>
  <c r="P1415" i="4" s="1"/>
  <c r="P1416" i="4" a="1"/>
  <c r="P1416" i="4" s="1"/>
  <c r="P1417" i="4" a="1"/>
  <c r="P1417" i="4" s="1"/>
  <c r="P1418" i="4" a="1"/>
  <c r="P1418" i="4" s="1"/>
  <c r="P1419" i="4" a="1"/>
  <c r="P1419" i="4" s="1"/>
  <c r="P1420" i="4" a="1"/>
  <c r="P1420" i="4" s="1"/>
  <c r="P1421" i="4" a="1"/>
  <c r="P1421" i="4" s="1"/>
  <c r="P1422" i="4" a="1"/>
  <c r="P1422" i="4" s="1"/>
  <c r="P1423" i="4" a="1"/>
  <c r="P1423" i="4" s="1"/>
  <c r="P1424" i="4" a="1"/>
  <c r="P1424" i="4" s="1"/>
  <c r="P1425" i="4" a="1"/>
  <c r="P1425" i="4" s="1"/>
  <c r="P1426" i="4" a="1"/>
  <c r="P1426" i="4" s="1"/>
  <c r="P1427" i="4" a="1"/>
  <c r="P1427" i="4" s="1"/>
  <c r="P1428" i="4" a="1"/>
  <c r="P1428" i="4" s="1"/>
  <c r="P1429" i="4" a="1"/>
  <c r="P1429" i="4"/>
  <c r="P1430" i="4" a="1"/>
  <c r="P1430" i="4" s="1"/>
  <c r="P1431" i="4" a="1"/>
  <c r="P1431" i="4" s="1"/>
  <c r="P1432" i="4" a="1"/>
  <c r="P1432" i="4"/>
  <c r="P1433" i="4" a="1"/>
  <c r="P1433" i="4" s="1"/>
  <c r="P1434" i="4" a="1"/>
  <c r="P1434" i="4"/>
  <c r="P1435" i="4" a="1"/>
  <c r="P1435" i="4" s="1"/>
  <c r="P1436" i="4" a="1"/>
  <c r="P1436" i="4" s="1"/>
  <c r="P1437" i="4" a="1"/>
  <c r="P1437" i="4" s="1"/>
  <c r="P1438" i="4" a="1"/>
  <c r="P1438" i="4" s="1"/>
  <c r="P1439" i="4" a="1"/>
  <c r="P1439" i="4" s="1"/>
  <c r="P1440" i="4" a="1"/>
  <c r="P1440" i="4"/>
  <c r="P1441" i="4" a="1"/>
  <c r="P1441" i="4" s="1"/>
  <c r="P1442" i="4" a="1"/>
  <c r="P1442" i="4"/>
  <c r="P1443" i="4" a="1"/>
  <c r="P1443" i="4" s="1"/>
  <c r="P1444" i="4" a="1"/>
  <c r="P1444" i="4" s="1"/>
  <c r="P1445" i="4" a="1"/>
  <c r="P1445" i="4" s="1"/>
  <c r="P1446" i="4" a="1"/>
  <c r="P1446" i="4" s="1"/>
  <c r="P1447" i="4" a="1"/>
  <c r="P1447" i="4" s="1"/>
  <c r="P1448" i="4" a="1"/>
  <c r="P1448" i="4" s="1"/>
  <c r="P1449" i="4" a="1"/>
  <c r="P1449" i="4" s="1"/>
  <c r="P1450" i="4" a="1"/>
  <c r="P1450" i="4"/>
  <c r="P1451" i="4" a="1"/>
  <c r="P1451" i="4" s="1"/>
  <c r="P1452" i="4" a="1"/>
  <c r="P1452" i="4" s="1"/>
  <c r="P1453" i="4" a="1"/>
  <c r="P1453" i="4" s="1"/>
  <c r="P1454" i="4" a="1"/>
  <c r="P1454" i="4" s="1"/>
  <c r="P1455" i="4" a="1"/>
  <c r="P1455" i="4" s="1"/>
  <c r="P1456" i="4" a="1"/>
  <c r="P1456" i="4" s="1"/>
  <c r="P1457" i="4" a="1"/>
  <c r="P1457" i="4" s="1"/>
  <c r="P1458" i="4" a="1"/>
  <c r="P1458" i="4"/>
  <c r="P1459" i="4" a="1"/>
  <c r="P1459" i="4" s="1"/>
  <c r="P1460" i="4" a="1"/>
  <c r="P1460" i="4"/>
  <c r="P1461" i="4" a="1"/>
  <c r="P1461" i="4" s="1"/>
  <c r="P1462" i="4" a="1"/>
  <c r="P1462" i="4" s="1"/>
  <c r="P1463" i="4" a="1"/>
  <c r="P1463" i="4" s="1"/>
  <c r="P1464" i="4" a="1"/>
  <c r="P1464" i="4" s="1"/>
  <c r="P1465" i="4" a="1"/>
  <c r="P1465" i="4" s="1"/>
  <c r="P1466" i="4" a="1"/>
  <c r="P1466" i="4"/>
  <c r="P1467" i="4" a="1"/>
  <c r="P1467" i="4" s="1"/>
  <c r="P1468" i="4" a="1"/>
  <c r="P1468" i="4" s="1"/>
  <c r="P1469" i="4" a="1"/>
  <c r="P1469" i="4" s="1"/>
  <c r="P1470" i="4" a="1"/>
  <c r="P1470" i="4" s="1"/>
  <c r="P1471" i="4" a="1"/>
  <c r="P1471" i="4" s="1"/>
  <c r="P1472" i="4" a="1"/>
  <c r="P1472" i="4" s="1"/>
  <c r="P1473" i="4" a="1"/>
  <c r="P1473" i="4" s="1"/>
  <c r="P1474" i="4" a="1"/>
  <c r="P1474" i="4" s="1"/>
  <c r="P1475" i="4" a="1"/>
  <c r="P1475" i="4" s="1"/>
  <c r="P1476" i="4" a="1"/>
  <c r="P1476" i="4" s="1"/>
  <c r="P1477" i="4" a="1"/>
  <c r="P1477" i="4" s="1"/>
  <c r="P1478" i="4" a="1"/>
  <c r="P1478" i="4" s="1"/>
  <c r="P1479" i="4" a="1"/>
  <c r="P1479" i="4" s="1"/>
  <c r="P1480" i="4" a="1"/>
  <c r="P1480" i="4" s="1"/>
  <c r="P1481" i="4" a="1"/>
  <c r="P1481" i="4" s="1"/>
  <c r="P1482" i="4" a="1"/>
  <c r="P1482" i="4" s="1"/>
  <c r="P1483" i="4" a="1"/>
  <c r="P1483" i="4" s="1"/>
  <c r="P1484" i="4" a="1"/>
  <c r="P1484" i="4" s="1"/>
  <c r="P1485" i="4" a="1"/>
  <c r="P1485" i="4" s="1"/>
  <c r="P1486" i="4" a="1"/>
  <c r="P1486" i="4"/>
  <c r="P1487" i="4" a="1"/>
  <c r="P1487" i="4" s="1"/>
  <c r="P1488" i="4" a="1"/>
  <c r="P1488" i="4"/>
  <c r="P1489" i="4" a="1"/>
  <c r="P1489" i="4" s="1"/>
  <c r="P1490" i="4" a="1"/>
  <c r="P1490" i="4" s="1"/>
  <c r="P1491" i="4" a="1"/>
  <c r="P1491" i="4" s="1"/>
  <c r="P1492" i="4" a="1"/>
  <c r="P1492" i="4" s="1"/>
  <c r="P1493" i="4" a="1"/>
  <c r="P1493" i="4"/>
  <c r="P1494" i="4" a="1"/>
  <c r="P1494" i="4" s="1"/>
  <c r="P1495" i="4" a="1"/>
  <c r="P1495" i="4" s="1"/>
  <c r="P1496" i="4" a="1"/>
  <c r="P1496" i="4" s="1"/>
  <c r="P1497" i="4" a="1"/>
  <c r="P1497" i="4" s="1"/>
  <c r="P1498" i="4" a="1"/>
  <c r="P1498" i="4" s="1"/>
  <c r="P1499" i="4" a="1"/>
  <c r="P1499" i="4" s="1"/>
  <c r="P1500" i="4" a="1"/>
  <c r="P1500" i="4" s="1"/>
  <c r="P1501" i="4" a="1"/>
  <c r="P1501" i="4" s="1"/>
  <c r="P1502" i="4" a="1"/>
  <c r="P1502" i="4"/>
  <c r="P1503" i="4" a="1"/>
  <c r="P1503" i="4" s="1"/>
  <c r="P1504" i="4" a="1"/>
  <c r="P1504" i="4"/>
  <c r="P1505" i="4" a="1"/>
  <c r="P1505" i="4" s="1"/>
  <c r="P1506" i="4" a="1"/>
  <c r="P1506" i="4" s="1"/>
  <c r="P1507" i="4" a="1"/>
  <c r="P1507" i="4" s="1"/>
  <c r="P1508" i="4" a="1"/>
  <c r="P1508" i="4" s="1"/>
  <c r="P1509" i="4" a="1"/>
  <c r="P1509" i="4" s="1"/>
  <c r="P1510" i="4" a="1"/>
  <c r="P1510" i="4" s="1"/>
  <c r="P1511" i="4" a="1"/>
  <c r="P1511" i="4" s="1"/>
  <c r="P1512" i="4" a="1"/>
  <c r="P1512" i="4" s="1"/>
  <c r="P1513" i="4" a="1"/>
  <c r="P1513" i="4" s="1"/>
  <c r="P1514" i="4" a="1"/>
  <c r="P1514" i="4" s="1"/>
  <c r="P1515" i="4" a="1"/>
  <c r="P1515" i="4" s="1"/>
  <c r="P1516" i="4" a="1"/>
  <c r="P1516" i="4" s="1"/>
  <c r="P1517" i="4" a="1"/>
  <c r="P1517" i="4" s="1"/>
  <c r="P1518" i="4" a="1"/>
  <c r="P1518" i="4" s="1"/>
  <c r="P1519" i="4" a="1"/>
  <c r="P1519" i="4" s="1"/>
  <c r="P1520" i="4" a="1"/>
  <c r="P1520" i="4" s="1"/>
  <c r="P1521" i="4" a="1"/>
  <c r="P1521" i="4" s="1"/>
  <c r="P1522" i="4" a="1"/>
  <c r="P1522" i="4"/>
  <c r="P1523" i="4" a="1"/>
  <c r="P1523" i="4" s="1"/>
  <c r="P1524" i="4" a="1"/>
  <c r="P1524" i="4" s="1"/>
  <c r="P1525" i="4" a="1"/>
  <c r="P1525" i="4" s="1"/>
  <c r="P1526" i="4" a="1"/>
  <c r="P1526" i="4" s="1"/>
  <c r="P1527" i="4" a="1"/>
  <c r="P1527" i="4" s="1"/>
  <c r="P1528" i="4" a="1"/>
  <c r="P1528" i="4" s="1"/>
  <c r="P1529" i="4" a="1"/>
  <c r="P1529" i="4" s="1"/>
  <c r="P1530" i="4" a="1"/>
  <c r="P1530" i="4" s="1"/>
  <c r="P1531" i="4" a="1"/>
  <c r="P1531" i="4" s="1"/>
  <c r="P1532" i="4" a="1"/>
  <c r="P1532" i="4" s="1"/>
  <c r="P1533" i="4" a="1"/>
  <c r="P1533" i="4" s="1"/>
  <c r="P1534" i="4" a="1"/>
  <c r="P1534" i="4" s="1"/>
  <c r="P1535" i="4" a="1"/>
  <c r="P1535" i="4"/>
  <c r="P1536" i="4" a="1"/>
  <c r="P1536" i="4" s="1"/>
  <c r="P1537" i="4" a="1"/>
  <c r="P1537" i="4" s="1"/>
  <c r="P1538" i="4" a="1"/>
  <c r="P1538" i="4" s="1"/>
  <c r="P1539" i="4" a="1"/>
  <c r="P1539" i="4" s="1"/>
  <c r="P1540" i="4" a="1"/>
  <c r="P1540" i="4" s="1"/>
  <c r="P1541" i="4" a="1"/>
  <c r="P1541" i="4" s="1"/>
  <c r="P1542" i="4" a="1"/>
  <c r="P1542" i="4" s="1"/>
  <c r="P1543" i="4" a="1"/>
  <c r="P1543" i="4" s="1"/>
  <c r="P1544" i="4" a="1"/>
  <c r="P1544" i="4" s="1"/>
  <c r="P1545" i="4" a="1"/>
  <c r="P1545" i="4" s="1"/>
  <c r="P1546" i="4" a="1"/>
  <c r="P1546" i="4" s="1"/>
  <c r="P1547" i="4" a="1"/>
  <c r="P1547" i="4"/>
  <c r="P1548" i="4" a="1"/>
  <c r="P1548" i="4"/>
  <c r="P1549" i="4" a="1"/>
  <c r="P1549" i="4" s="1"/>
  <c r="P1550" i="4" a="1"/>
  <c r="P1550" i="4" s="1"/>
  <c r="P1551" i="4" a="1"/>
  <c r="P1551" i="4" s="1"/>
  <c r="P1552" i="4" a="1"/>
  <c r="P1552" i="4" s="1"/>
  <c r="P1553" i="4" a="1"/>
  <c r="P1553" i="4" s="1"/>
  <c r="P1554" i="4" a="1"/>
  <c r="P1554" i="4" s="1"/>
  <c r="P1555" i="4" a="1"/>
  <c r="P1555" i="4" s="1"/>
  <c r="P1556" i="4" a="1"/>
  <c r="P1556" i="4"/>
  <c r="P1557" i="4" a="1"/>
  <c r="P1557" i="4" s="1"/>
  <c r="P1558" i="4" a="1"/>
  <c r="P1558" i="4"/>
  <c r="P1559" i="4" a="1"/>
  <c r="P1559" i="4" s="1"/>
  <c r="P1560" i="4" a="1"/>
  <c r="P1560" i="4" s="1"/>
  <c r="P1561" i="4" a="1"/>
  <c r="P1561" i="4" s="1"/>
  <c r="P1562" i="4" a="1"/>
  <c r="P1562" i="4" s="1"/>
  <c r="P1563" i="4" a="1"/>
  <c r="P1563" i="4" s="1"/>
  <c r="P1564" i="4" a="1"/>
  <c r="P1564" i="4" s="1"/>
  <c r="P1565" i="4" a="1"/>
  <c r="P1565" i="4" s="1"/>
  <c r="P1566" i="4" a="1"/>
  <c r="P1566" i="4" s="1"/>
  <c r="P1567" i="4" a="1"/>
  <c r="P1567" i="4" s="1"/>
  <c r="P1568" i="4" a="1"/>
  <c r="P1568" i="4" s="1"/>
  <c r="P1569" i="4" a="1"/>
  <c r="P1569" i="4" s="1"/>
  <c r="P1570" i="4" a="1"/>
  <c r="P1570" i="4" s="1"/>
  <c r="P1571" i="4" a="1"/>
  <c r="P1571" i="4" s="1"/>
  <c r="P1572" i="4" a="1"/>
  <c r="P1572" i="4" s="1"/>
  <c r="P1573" i="4" a="1"/>
  <c r="P1573" i="4" s="1"/>
  <c r="P1574" i="4" a="1"/>
  <c r="P1574" i="4" s="1"/>
  <c r="P1575" i="4" a="1"/>
  <c r="P1575" i="4" s="1"/>
  <c r="P1576" i="4" a="1"/>
  <c r="P1576" i="4" s="1"/>
  <c r="P1577" i="4" a="1"/>
  <c r="P1577" i="4" s="1"/>
  <c r="P1578" i="4" a="1"/>
  <c r="P1578" i="4" s="1"/>
  <c r="P1579" i="4" a="1"/>
  <c r="P1579" i="4" s="1"/>
  <c r="P1580" i="4" a="1"/>
  <c r="P1580" i="4" s="1"/>
  <c r="P1581" i="4" a="1"/>
  <c r="P1581" i="4" s="1"/>
  <c r="P1582" i="4" a="1"/>
  <c r="P1582" i="4" s="1"/>
  <c r="P1583" i="4" a="1"/>
  <c r="P1583" i="4" s="1"/>
  <c r="P1584" i="4" a="1"/>
  <c r="P1584" i="4"/>
  <c r="P1585" i="4" a="1"/>
  <c r="P1585" i="4" s="1"/>
  <c r="P1586" i="4" a="1"/>
  <c r="P1586" i="4"/>
  <c r="P1587" i="4" a="1"/>
  <c r="P1587" i="4" s="1"/>
  <c r="P1588" i="4" a="1"/>
  <c r="P1588" i="4" s="1"/>
  <c r="P1589" i="4" a="1"/>
  <c r="P1589" i="4"/>
  <c r="P1590" i="4" a="1"/>
  <c r="P1590" i="4" s="1"/>
  <c r="P1591" i="4" a="1"/>
  <c r="P1591" i="4"/>
  <c r="P1592" i="4" a="1"/>
  <c r="P1592" i="4" s="1"/>
  <c r="P1593" i="4" a="1"/>
  <c r="P1593" i="4" s="1"/>
  <c r="P1594" i="4" a="1"/>
  <c r="P1594" i="4" s="1"/>
  <c r="P1595" i="4" a="1"/>
  <c r="P1595" i="4" s="1"/>
  <c r="P1596" i="4" a="1"/>
  <c r="P1596" i="4" s="1"/>
  <c r="P1597" i="4" a="1"/>
  <c r="P1597" i="4" s="1"/>
  <c r="P1598" i="4" a="1"/>
  <c r="P1598" i="4" s="1"/>
  <c r="P1599" i="4" a="1"/>
  <c r="P1599" i="4" s="1"/>
  <c r="P1600" i="4" a="1"/>
  <c r="P1600" i="4" s="1"/>
  <c r="P1601" i="4" a="1"/>
  <c r="P1601" i="4" s="1"/>
  <c r="P1602" i="4" a="1"/>
  <c r="P1602" i="4"/>
  <c r="P1603" i="4" a="1"/>
  <c r="P1603" i="4" s="1"/>
  <c r="P1604" i="4" a="1"/>
  <c r="P1604" i="4"/>
  <c r="P1605" i="4" a="1"/>
  <c r="P1605" i="4" s="1"/>
  <c r="P1606" i="4" a="1"/>
  <c r="P1606" i="4" s="1"/>
  <c r="P1607" i="4" a="1"/>
  <c r="P1607" i="4" s="1"/>
  <c r="P1608" i="4" a="1"/>
  <c r="P1608" i="4" s="1"/>
  <c r="P1609" i="4" a="1"/>
  <c r="P1609" i="4" s="1"/>
  <c r="P1610" i="4" a="1"/>
  <c r="P1610" i="4"/>
  <c r="P1611" i="4" a="1"/>
  <c r="P1611" i="4" s="1"/>
  <c r="P1612" i="4" a="1"/>
  <c r="P1612" i="4" s="1"/>
  <c r="P1613" i="4" a="1"/>
  <c r="P1613" i="4" s="1"/>
  <c r="P1614" i="4" a="1"/>
  <c r="P1614" i="4" s="1"/>
  <c r="P1615" i="4" a="1"/>
  <c r="P1615" i="4" s="1"/>
  <c r="P1616" i="4" a="1"/>
  <c r="P1616" i="4" s="1"/>
  <c r="P1617" i="4" a="1"/>
  <c r="P1617" i="4" s="1"/>
  <c r="P1618" i="4" a="1"/>
  <c r="P1618" i="4" s="1"/>
  <c r="P1619" i="4" a="1"/>
  <c r="P1619" i="4" s="1"/>
  <c r="P1620" i="4" a="1"/>
  <c r="P1620" i="4"/>
  <c r="P1621" i="4" a="1"/>
  <c r="P1621" i="4" s="1"/>
  <c r="P1622" i="4" a="1"/>
  <c r="P1622" i="4" s="1"/>
  <c r="P1623" i="4" a="1"/>
  <c r="P1623" i="4" s="1"/>
  <c r="P1624" i="4" a="1"/>
  <c r="P1624" i="4" s="1"/>
  <c r="P1625" i="4" a="1"/>
  <c r="P1625" i="4" s="1"/>
  <c r="P1626" i="4" a="1"/>
  <c r="P1626" i="4" s="1"/>
  <c r="P1627" i="4" a="1"/>
  <c r="P1627" i="4" s="1"/>
  <c r="P1628" i="4" a="1"/>
  <c r="P1628" i="4" s="1"/>
  <c r="P1629" i="4" a="1"/>
  <c r="P1629" i="4" s="1"/>
  <c r="P1630" i="4" a="1"/>
  <c r="P1630" i="4" s="1"/>
  <c r="P1631" i="4" a="1"/>
  <c r="P1631" i="4" s="1"/>
  <c r="P1632" i="4" a="1"/>
  <c r="P1632" i="4" s="1"/>
  <c r="P1633" i="4" a="1"/>
  <c r="P1633" i="4"/>
  <c r="P1634" i="4" a="1"/>
  <c r="P1634" i="4" s="1"/>
  <c r="P1635" i="4" a="1"/>
  <c r="P1635" i="4" s="1"/>
  <c r="P1636" i="4" a="1"/>
  <c r="P1636" i="4" s="1"/>
  <c r="P1637" i="4" a="1"/>
  <c r="P1637" i="4"/>
  <c r="P1638" i="4" a="1"/>
  <c r="P1638" i="4" s="1"/>
  <c r="P1639" i="4" a="1"/>
  <c r="P1639" i="4" s="1"/>
  <c r="P1640" i="4" a="1"/>
  <c r="P1640" i="4" s="1"/>
  <c r="P1641" i="4" a="1"/>
  <c r="P1641" i="4" s="1"/>
  <c r="P1642" i="4" a="1"/>
  <c r="P1642" i="4" s="1"/>
  <c r="P1643" i="4" a="1"/>
  <c r="P1643" i="4"/>
  <c r="P1644" i="4" a="1"/>
  <c r="P1644" i="4" s="1"/>
  <c r="P1645" i="4" a="1"/>
  <c r="P1645" i="4"/>
  <c r="P1646" i="4" a="1"/>
  <c r="P1646" i="4"/>
  <c r="P1647" i="4" a="1"/>
  <c r="P1647" i="4" s="1"/>
  <c r="P1648" i="4" a="1"/>
  <c r="P1648" i="4"/>
  <c r="P1649" i="4" a="1"/>
  <c r="P1649" i="4" s="1"/>
  <c r="P1650" i="4" a="1"/>
  <c r="P1650" i="4" s="1"/>
  <c r="P1651" i="4" a="1"/>
  <c r="P1651" i="4" s="1"/>
  <c r="P1652" i="4" a="1"/>
  <c r="P1652" i="4" s="1"/>
  <c r="P1653" i="4" a="1"/>
  <c r="P1653" i="4" s="1"/>
  <c r="P1654" i="4" a="1"/>
  <c r="P1654" i="4" s="1"/>
  <c r="P1655" i="4" a="1"/>
  <c r="P1655" i="4" s="1"/>
  <c r="P1656" i="4" a="1"/>
  <c r="P1656" i="4"/>
  <c r="P1657" i="4" a="1"/>
  <c r="P1657" i="4" s="1"/>
  <c r="P1658" i="4" a="1"/>
  <c r="P1658" i="4"/>
  <c r="P1659" i="4" a="1"/>
  <c r="P1659" i="4" s="1"/>
  <c r="P1660" i="4" a="1"/>
  <c r="P1660" i="4" s="1"/>
  <c r="P1661" i="4" a="1"/>
  <c r="P1661" i="4" s="1"/>
  <c r="P1662" i="4" a="1"/>
  <c r="P1662" i="4" s="1"/>
  <c r="P1663" i="4" a="1"/>
  <c r="P1663" i="4" s="1"/>
  <c r="P1664" i="4" a="1"/>
  <c r="P1664" i="4" s="1"/>
  <c r="P1665" i="4" a="1"/>
  <c r="P1665" i="4" s="1"/>
  <c r="P1666" i="4" a="1"/>
  <c r="P1666" i="4"/>
  <c r="P1667" i="4" a="1"/>
  <c r="P1667" i="4" s="1"/>
  <c r="P1668" i="4" a="1"/>
  <c r="P1668" i="4" s="1"/>
  <c r="P1669" i="4" a="1"/>
  <c r="P1669" i="4"/>
  <c r="P1670" i="4" a="1"/>
  <c r="P1670" i="4" s="1"/>
  <c r="P1671" i="4" a="1"/>
  <c r="P1671" i="4" s="1"/>
  <c r="P1672" i="4" a="1"/>
  <c r="P1672" i="4" s="1"/>
  <c r="P1673" i="4" a="1"/>
  <c r="P1673" i="4" s="1"/>
  <c r="P1674" i="4" a="1"/>
  <c r="P1674" i="4"/>
  <c r="P1675" i="4" a="1"/>
  <c r="P1675" i="4" s="1"/>
  <c r="P1676" i="4" a="1"/>
  <c r="P1676" i="4" s="1"/>
  <c r="Q1676" i="4" s="1"/>
  <c r="P1677" i="4" a="1"/>
  <c r="P1677" i="4" s="1"/>
  <c r="P1678" i="4" a="1"/>
  <c r="P1678" i="4"/>
  <c r="P1679" i="4" a="1"/>
  <c r="P1679" i="4" s="1"/>
  <c r="P1680" i="4" a="1"/>
  <c r="P1680" i="4" s="1"/>
  <c r="P1681" i="4" a="1"/>
  <c r="P1681" i="4" s="1"/>
  <c r="P1682" i="4" a="1"/>
  <c r="P1682" i="4"/>
  <c r="P1683" i="4" a="1"/>
  <c r="P1683" i="4" s="1"/>
  <c r="P1684" i="4" a="1"/>
  <c r="P1684" i="4" s="1"/>
  <c r="P1685" i="4" a="1"/>
  <c r="P1685" i="4" s="1"/>
  <c r="P1686" i="4" a="1"/>
  <c r="P1686" i="4" s="1"/>
  <c r="P1687" i="4" a="1"/>
  <c r="P1687" i="4"/>
  <c r="P1688" i="4" a="1"/>
  <c r="P1688" i="4" s="1"/>
  <c r="P1689" i="4" a="1"/>
  <c r="P1689" i="4" s="1"/>
  <c r="P1690" i="4" a="1"/>
  <c r="P1690" i="4" s="1"/>
  <c r="P1691" i="4" a="1"/>
  <c r="P1691" i="4"/>
  <c r="P1692" i="4" a="1"/>
  <c r="P1692" i="4" s="1"/>
  <c r="P1693" i="4" a="1"/>
  <c r="P1693" i="4" s="1"/>
  <c r="P1694" i="4" a="1"/>
  <c r="P1694" i="4" s="1"/>
  <c r="P1695" i="4" a="1"/>
  <c r="P1695" i="4" s="1"/>
  <c r="P1696" i="4" a="1"/>
  <c r="P1696" i="4"/>
  <c r="P1697" i="4" a="1"/>
  <c r="P1697" i="4" s="1"/>
  <c r="P1698" i="4" a="1"/>
  <c r="P1698" i="4" s="1"/>
  <c r="P1699" i="4" a="1"/>
  <c r="P1699" i="4" s="1"/>
  <c r="P1700" i="4" a="1"/>
  <c r="P1700" i="4"/>
  <c r="P1701" i="4" a="1"/>
  <c r="P1701" i="4" s="1"/>
  <c r="P1702" i="4" a="1"/>
  <c r="P1702" i="4"/>
  <c r="P1703" i="4" a="1"/>
  <c r="P1703" i="4" s="1"/>
  <c r="P1704" i="4" a="1"/>
  <c r="P1704" i="4" s="1"/>
  <c r="P1705" i="4" a="1"/>
  <c r="P1705" i="4" s="1"/>
  <c r="P1706" i="4" a="1"/>
  <c r="P1706" i="4" s="1"/>
  <c r="P1707" i="4" a="1"/>
  <c r="P1707" i="4" s="1"/>
  <c r="P1708" i="4" a="1"/>
  <c r="P1708" i="4" s="1"/>
  <c r="P1709" i="4" a="1"/>
  <c r="P1709" i="4"/>
  <c r="P1710" i="4" a="1"/>
  <c r="P1710" i="4" s="1"/>
  <c r="P1711" i="4" a="1"/>
  <c r="P1711" i="4" s="1"/>
  <c r="P1712" i="4" a="1"/>
  <c r="P1712" i="4" s="1"/>
  <c r="P1713" i="4" a="1"/>
  <c r="P1713" i="4" s="1"/>
  <c r="P1714" i="4" a="1"/>
  <c r="P1714" i="4" s="1"/>
  <c r="P1715" i="4" a="1"/>
  <c r="P1715" i="4" s="1"/>
  <c r="P1716" i="4" a="1"/>
  <c r="P1716" i="4" s="1"/>
  <c r="P1717" i="4" a="1"/>
  <c r="P1717" i="4" s="1"/>
  <c r="P1718" i="4" a="1"/>
  <c r="P1718" i="4"/>
  <c r="P1719" i="4" a="1"/>
  <c r="P1719" i="4" s="1"/>
  <c r="P1720" i="4" a="1"/>
  <c r="P1720" i="4" s="1"/>
  <c r="Q1720" i="4" s="1"/>
  <c r="P1721" i="4" a="1"/>
  <c r="P1721" i="4" s="1"/>
  <c r="P1722" i="4" a="1"/>
  <c r="P1722" i="4"/>
  <c r="P1723" i="4" a="1"/>
  <c r="P1723" i="4" s="1"/>
  <c r="P1724" i="4" a="1"/>
  <c r="P1724" i="4" s="1"/>
  <c r="P1725" i="4" a="1"/>
  <c r="P1725" i="4" s="1"/>
  <c r="P1726" i="4" a="1"/>
  <c r="P1726" i="4" s="1"/>
  <c r="P1727" i="4" a="1"/>
  <c r="P1727" i="4" s="1"/>
  <c r="P1728" i="4" a="1"/>
  <c r="P1728" i="4" s="1"/>
  <c r="P1729" i="4" a="1"/>
  <c r="P1729" i="4" s="1"/>
  <c r="P1730" i="4" a="1"/>
  <c r="P1730" i="4" s="1"/>
  <c r="P1731" i="4" a="1"/>
  <c r="P1731" i="4" s="1"/>
  <c r="P1732" i="4" a="1"/>
  <c r="P1732" i="4" s="1"/>
  <c r="P1733" i="4" a="1"/>
  <c r="P1733" i="4" s="1"/>
  <c r="P1734" i="4" a="1"/>
  <c r="P1734" i="4" s="1"/>
  <c r="P1735" i="4" a="1"/>
  <c r="P1735" i="4"/>
  <c r="P1736" i="4" a="1"/>
  <c r="P1736" i="4" s="1"/>
  <c r="P1737" i="4" a="1"/>
  <c r="P1737" i="4" s="1"/>
  <c r="P1738" i="4" a="1"/>
  <c r="P1738" i="4"/>
  <c r="P1739" i="4" a="1"/>
  <c r="P1739" i="4" s="1"/>
  <c r="P1740" i="4" a="1"/>
  <c r="P1740" i="4" s="1"/>
  <c r="P1741" i="4" a="1"/>
  <c r="P1741" i="4" s="1"/>
  <c r="P1742" i="4" a="1"/>
  <c r="P1742" i="4" s="1"/>
  <c r="P1743" i="4" a="1"/>
  <c r="P1743" i="4" s="1"/>
  <c r="P1744" i="4" a="1"/>
  <c r="P1744" i="4" s="1"/>
  <c r="P1745" i="4" a="1"/>
  <c r="P1745" i="4" s="1"/>
  <c r="P1746" i="4" a="1"/>
  <c r="P1746" i="4" s="1"/>
  <c r="P1747" i="4" a="1"/>
  <c r="P1747" i="4" s="1"/>
  <c r="P1748" i="4" a="1"/>
  <c r="P1748" i="4" s="1"/>
  <c r="P1749" i="4" a="1"/>
  <c r="P1749" i="4" s="1"/>
  <c r="P1750" i="4" a="1"/>
  <c r="P1750" i="4" s="1"/>
  <c r="P1751" i="4" a="1"/>
  <c r="P1751" i="4"/>
  <c r="P1752" i="4" a="1"/>
  <c r="P1752" i="4" s="1"/>
  <c r="P1753" i="4" a="1"/>
  <c r="P1753" i="4" s="1"/>
  <c r="P1754" i="4" a="1"/>
  <c r="P1754" i="4" s="1"/>
  <c r="P1755" i="4" a="1"/>
  <c r="P1755" i="4" s="1"/>
  <c r="P1756" i="4" a="1"/>
  <c r="P1756" i="4" s="1"/>
  <c r="P1757" i="4" a="1"/>
  <c r="P1757" i="4" s="1"/>
  <c r="P1758" i="4" a="1"/>
  <c r="P1758" i="4" s="1"/>
  <c r="P1759" i="4" a="1"/>
  <c r="P1759" i="4" s="1"/>
  <c r="P1760" i="4" a="1"/>
  <c r="P1760" i="4" s="1"/>
  <c r="P1761" i="4" a="1"/>
  <c r="P1761" i="4" s="1"/>
  <c r="P1762" i="4" a="1"/>
  <c r="P1762" i="4" s="1"/>
  <c r="P1763" i="4" a="1"/>
  <c r="P1763" i="4"/>
  <c r="P1764" i="4" a="1"/>
  <c r="P1764" i="4"/>
  <c r="P1765" i="4" a="1"/>
  <c r="P1765" i="4" s="1"/>
  <c r="P1766" i="4" a="1"/>
  <c r="P1766" i="4" s="1"/>
  <c r="P1767" i="4" a="1"/>
  <c r="P1767" i="4" s="1"/>
  <c r="P1768" i="4" a="1"/>
  <c r="P1768" i="4" s="1"/>
  <c r="P1769" i="4" a="1"/>
  <c r="P1769" i="4" s="1"/>
  <c r="P1770" i="4" a="1"/>
  <c r="P1770" i="4" s="1"/>
  <c r="P1771" i="4" a="1"/>
  <c r="P1771" i="4" s="1"/>
  <c r="P1772" i="4" a="1"/>
  <c r="P1772" i="4"/>
  <c r="P1773" i="4" a="1"/>
  <c r="P1773" i="4" s="1"/>
  <c r="P1774" i="4" a="1"/>
  <c r="P1774" i="4" s="1"/>
  <c r="Q1774" i="4" s="1"/>
  <c r="P1775" i="4" a="1"/>
  <c r="P1775" i="4" s="1"/>
  <c r="P1776" i="4" a="1"/>
  <c r="P1776" i="4"/>
  <c r="P1777" i="4" a="1"/>
  <c r="P1777" i="4" s="1"/>
  <c r="P1778" i="4" a="1"/>
  <c r="P1778" i="4" s="1"/>
  <c r="P1779" i="4" a="1"/>
  <c r="P1779" i="4" s="1"/>
  <c r="P1780" i="4" a="1"/>
  <c r="P1780" i="4" s="1"/>
  <c r="P1781" i="4" a="1"/>
  <c r="P1781" i="4" s="1"/>
  <c r="P1782" i="4" a="1"/>
  <c r="P1782" i="4" s="1"/>
  <c r="P1783" i="4" a="1"/>
  <c r="P1783" i="4" s="1"/>
  <c r="P1784" i="4" a="1"/>
  <c r="P1784" i="4" s="1"/>
  <c r="P1785" i="4" a="1"/>
  <c r="P1785" i="4" s="1"/>
  <c r="P1786" i="4" a="1"/>
  <c r="P1786" i="4" s="1"/>
  <c r="P1787" i="4" a="1"/>
  <c r="P1787" i="4" s="1"/>
  <c r="P1788" i="4" a="1"/>
  <c r="P1788" i="4" s="1"/>
  <c r="P1789" i="4" a="1"/>
  <c r="P1789" i="4"/>
  <c r="P1790" i="4" a="1"/>
  <c r="P1790" i="4" s="1"/>
  <c r="P1791" i="4" a="1"/>
  <c r="P1791" i="4" s="1"/>
  <c r="P1792" i="4" a="1"/>
  <c r="P1792" i="4" s="1"/>
  <c r="P1793" i="4" a="1"/>
  <c r="P1793" i="4" s="1"/>
  <c r="P1794" i="4" a="1"/>
  <c r="P1794" i="4" s="1"/>
  <c r="P1795" i="4" a="1"/>
  <c r="P1795" i="4" s="1"/>
  <c r="P1796" i="4" a="1"/>
  <c r="P1796" i="4" s="1"/>
  <c r="P1797" i="4" a="1"/>
  <c r="P1797" i="4" s="1"/>
  <c r="P1798" i="4" a="1"/>
  <c r="P1798" i="4" s="1"/>
  <c r="P1799" i="4" a="1"/>
  <c r="P1799" i="4" s="1"/>
  <c r="P1800" i="4" a="1"/>
  <c r="P1800" i="4"/>
  <c r="P1801" i="4" a="1"/>
  <c r="P1801" i="4" s="1"/>
  <c r="P1802" i="4" a="1"/>
  <c r="P1802" i="4" s="1"/>
  <c r="P1803" i="4" a="1"/>
  <c r="P1803" i="4" s="1"/>
  <c r="P1804" i="4" a="1"/>
  <c r="P1804" i="4" s="1"/>
  <c r="P1805" i="4" a="1"/>
  <c r="P1805" i="4"/>
  <c r="P1806" i="4" a="1"/>
  <c r="P1806" i="4" s="1"/>
  <c r="P1807" i="4" a="1"/>
  <c r="P1807" i="4"/>
  <c r="P1808" i="4" a="1"/>
  <c r="P1808" i="4" s="1"/>
  <c r="P1809" i="4" a="1"/>
  <c r="P1809" i="4" s="1"/>
  <c r="P1810" i="4" a="1"/>
  <c r="P1810" i="4" s="1"/>
  <c r="P1811" i="4" a="1"/>
  <c r="P1811" i="4" s="1"/>
  <c r="P1812" i="4" a="1"/>
  <c r="P1812" i="4" s="1"/>
  <c r="P1813" i="4" a="1"/>
  <c r="P1813" i="4" s="1"/>
  <c r="P1814" i="4" a="1"/>
  <c r="P1814" i="4" s="1"/>
  <c r="P1815" i="4" a="1"/>
  <c r="P1815" i="4" s="1"/>
  <c r="P1816" i="4" a="1"/>
  <c r="P1816" i="4" s="1"/>
  <c r="P1817" i="4" a="1"/>
  <c r="P1817" i="4" s="1"/>
  <c r="P1818" i="4" a="1"/>
  <c r="P1818" i="4"/>
  <c r="P1819" i="4" a="1"/>
  <c r="P1819" i="4" s="1"/>
  <c r="P1820" i="4" a="1"/>
  <c r="P1820" i="4" s="1"/>
  <c r="P1821" i="4" a="1"/>
  <c r="P1821" i="4" s="1"/>
  <c r="P1822" i="4" a="1"/>
  <c r="P1822" i="4" s="1"/>
  <c r="P1823" i="4" a="1"/>
  <c r="P1823" i="4" s="1"/>
  <c r="P1824" i="4" a="1"/>
  <c r="P1824" i="4" s="1"/>
  <c r="P1825" i="4" a="1"/>
  <c r="P1825" i="4" s="1"/>
  <c r="P1826" i="4" a="1"/>
  <c r="P1826" i="4"/>
  <c r="P1827" i="4" a="1"/>
  <c r="P1827" i="4" s="1"/>
  <c r="P1828" i="4" a="1"/>
  <c r="P1828" i="4" s="1"/>
  <c r="P1829" i="4" a="1"/>
  <c r="P1829" i="4" s="1"/>
  <c r="P1830" i="4" a="1"/>
  <c r="P1830" i="4" s="1"/>
  <c r="P1831" i="4" a="1"/>
  <c r="P1831" i="4" s="1"/>
  <c r="P1832" i="4" a="1"/>
  <c r="P1832" i="4" s="1"/>
  <c r="P1833" i="4" a="1"/>
  <c r="P1833" i="4" s="1"/>
  <c r="P1834" i="4" a="1"/>
  <c r="P1834" i="4" s="1"/>
  <c r="P1835" i="4" a="1"/>
  <c r="P1835" i="4" s="1"/>
  <c r="P1836" i="4" a="1"/>
  <c r="P1836" i="4" s="1"/>
  <c r="Q1836" i="4" s="1"/>
  <c r="P1837" i="4" a="1"/>
  <c r="P1837" i="4" s="1"/>
  <c r="P1838" i="4" a="1"/>
  <c r="P1838" i="4" s="1"/>
  <c r="P1839" i="4" a="1"/>
  <c r="P1839" i="4" s="1"/>
  <c r="P1840" i="4" a="1"/>
  <c r="P1840" i="4" s="1"/>
  <c r="P1841" i="4" a="1"/>
  <c r="P1841" i="4" s="1"/>
  <c r="P1842" i="4" a="1"/>
  <c r="P1842" i="4" s="1"/>
  <c r="P1843" i="4" a="1"/>
  <c r="P1843" i="4" s="1"/>
  <c r="P1844" i="4" a="1"/>
  <c r="P1844" i="4" s="1"/>
  <c r="P1845" i="4" a="1"/>
  <c r="P1845" i="4" s="1"/>
  <c r="P1846" i="4" a="1"/>
  <c r="P1846" i="4" s="1"/>
  <c r="Q1846" i="4" s="1"/>
  <c r="P1847" i="4" a="1"/>
  <c r="P1847" i="4" s="1"/>
  <c r="P1848" i="4" a="1"/>
  <c r="P1848" i="4" s="1"/>
  <c r="Q1848" i="4" s="1"/>
  <c r="P1849" i="4" a="1"/>
  <c r="P1849" i="4"/>
  <c r="P1850" i="4" a="1"/>
  <c r="P1850" i="4" s="1"/>
  <c r="P1851" i="4" a="1"/>
  <c r="P1851" i="4" s="1"/>
  <c r="P1852" i="4" a="1"/>
  <c r="P1852" i="4" s="1"/>
  <c r="P1853" i="4" a="1"/>
  <c r="P1853" i="4"/>
  <c r="P1854" i="4" a="1"/>
  <c r="P1854" i="4" s="1"/>
  <c r="P1855" i="4" a="1"/>
  <c r="P1855" i="4" s="1"/>
  <c r="P1856" i="4" a="1"/>
  <c r="P1856" i="4" s="1"/>
  <c r="P1857" i="4" a="1"/>
  <c r="P1857" i="4" s="1"/>
  <c r="P1858" i="4" a="1"/>
  <c r="P1858" i="4" s="1"/>
  <c r="P1859" i="4" a="1"/>
  <c r="P1859" i="4"/>
  <c r="P1860" i="4" a="1"/>
  <c r="P1860" i="4" s="1"/>
  <c r="P1861" i="4" a="1"/>
  <c r="P1861" i="4"/>
  <c r="P1862" i="4" a="1"/>
  <c r="P1862" i="4"/>
  <c r="P1863" i="4" a="1"/>
  <c r="P1863" i="4" s="1"/>
  <c r="P1864" i="4" a="1"/>
  <c r="P1864" i="4" s="1"/>
  <c r="P1865" i="4" a="1"/>
  <c r="P1865" i="4" s="1"/>
  <c r="P1866" i="4" a="1"/>
  <c r="P1866" i="4" s="1"/>
  <c r="P1867" i="4" a="1"/>
  <c r="P1867" i="4" s="1"/>
  <c r="P1868" i="4" a="1"/>
  <c r="P1868" i="4" s="1"/>
  <c r="P1869" i="4" a="1"/>
  <c r="P1869" i="4" s="1"/>
  <c r="P1870" i="4" a="1"/>
  <c r="P1870" i="4" s="1"/>
  <c r="P1871" i="4" a="1"/>
  <c r="P1871" i="4" s="1"/>
  <c r="P1872" i="4" a="1"/>
  <c r="P1872" i="4" s="1"/>
  <c r="Q1872" i="4" s="1"/>
  <c r="P1873" i="4" a="1"/>
  <c r="P1873" i="4" s="1"/>
  <c r="P1874" i="4" a="1"/>
  <c r="P1874" i="4"/>
  <c r="P1875" i="4" a="1"/>
  <c r="P1875" i="4" s="1"/>
  <c r="P1876" i="4" a="1"/>
  <c r="P1876" i="4" s="1"/>
  <c r="P1877" i="4" a="1"/>
  <c r="P1877" i="4" s="1"/>
  <c r="P1878" i="4" a="1"/>
  <c r="P1878" i="4" s="1"/>
  <c r="P1879" i="4" a="1"/>
  <c r="P1879" i="4" s="1"/>
  <c r="P1880" i="4" a="1"/>
  <c r="P1880" i="4" s="1"/>
  <c r="P1881" i="4" a="1"/>
  <c r="P1881" i="4" s="1"/>
  <c r="P1882" i="4" a="1"/>
  <c r="P1882" i="4" s="1"/>
  <c r="P1883" i="4" a="1"/>
  <c r="P1883" i="4" s="1"/>
  <c r="P1884" i="4" a="1"/>
  <c r="P1884" i="4" s="1"/>
  <c r="P1885" i="4" a="1"/>
  <c r="P1885" i="4"/>
  <c r="P1886" i="4" a="1"/>
  <c r="P1886" i="4" s="1"/>
  <c r="P1887" i="4" a="1"/>
  <c r="P1887" i="4" s="1"/>
  <c r="P1888" i="4" a="1"/>
  <c r="P1888" i="4" s="1"/>
  <c r="P1889" i="4" a="1"/>
  <c r="P1889" i="4" s="1"/>
  <c r="P1890" i="4" a="1"/>
  <c r="P1890" i="4"/>
  <c r="P1891" i="4" a="1"/>
  <c r="P1891" i="4" s="1"/>
  <c r="P1892" i="4" a="1"/>
  <c r="P1892" i="4"/>
  <c r="P1893" i="4" a="1"/>
  <c r="P1893" i="4" s="1"/>
  <c r="P1894" i="4" a="1"/>
  <c r="P1894" i="4"/>
  <c r="P1895" i="4" a="1"/>
  <c r="P1895" i="4"/>
  <c r="P1896" i="4" a="1"/>
  <c r="P1896" i="4" s="1"/>
  <c r="P1897" i="4" a="1"/>
  <c r="P1897" i="4" s="1"/>
  <c r="P1898" i="4" a="1"/>
  <c r="P1898" i="4" s="1"/>
  <c r="Q1898" i="4" s="1"/>
  <c r="P1899" i="4" a="1"/>
  <c r="P1899" i="4" s="1"/>
  <c r="P1900" i="4" a="1"/>
  <c r="P1900" i="4" s="1"/>
  <c r="P1901" i="4" a="1"/>
  <c r="P1901" i="4" s="1"/>
  <c r="P1902" i="4" a="1"/>
  <c r="P1902" i="4" s="1"/>
  <c r="P1903" i="4" a="1"/>
  <c r="P1903" i="4"/>
  <c r="P1904" i="4" a="1"/>
  <c r="P1904" i="4" s="1"/>
  <c r="P1905" i="4" a="1"/>
  <c r="P1905" i="4" s="1"/>
  <c r="P1906" i="4" a="1"/>
  <c r="P1906" i="4" s="1"/>
  <c r="P1907" i="4" a="1"/>
  <c r="P1907" i="4"/>
  <c r="P1908" i="4" a="1"/>
  <c r="P1908" i="4"/>
  <c r="P1909" i="4" a="1"/>
  <c r="P1909" i="4" s="1"/>
  <c r="P1910" i="4" a="1"/>
  <c r="P1910" i="4" s="1"/>
  <c r="P1911" i="4" a="1"/>
  <c r="P1911" i="4" s="1"/>
  <c r="P1912" i="4" a="1"/>
  <c r="P1912" i="4"/>
  <c r="P1913" i="4" a="1"/>
  <c r="P1913" i="4" s="1"/>
  <c r="P1914" i="4" a="1"/>
  <c r="P1914" i="4" s="1"/>
  <c r="P1915" i="4" a="1"/>
  <c r="P1915" i="4" s="1"/>
  <c r="P1916" i="4" a="1"/>
  <c r="P1916" i="4"/>
  <c r="P1917" i="4" a="1"/>
  <c r="P1917" i="4" s="1"/>
  <c r="P1918" i="4" a="1"/>
  <c r="P1918" i="4" s="1"/>
  <c r="P1919" i="4" a="1"/>
  <c r="P1919" i="4" s="1"/>
  <c r="P1920" i="4" a="1"/>
  <c r="P1920" i="4" s="1"/>
  <c r="P1921" i="4" a="1"/>
  <c r="P1921" i="4" s="1"/>
  <c r="P1922" i="4" a="1"/>
  <c r="P1922" i="4" s="1"/>
  <c r="P1923" i="4" a="1"/>
  <c r="P1923" i="4" s="1"/>
  <c r="P1924" i="4" a="1"/>
  <c r="P1924" i="4" s="1"/>
  <c r="P1925" i="4" a="1"/>
  <c r="P1925" i="4" s="1"/>
  <c r="Q1925" i="4" s="1"/>
  <c r="P1926" i="4" a="1"/>
  <c r="P1926" i="4" s="1"/>
  <c r="P1927" i="4" a="1"/>
  <c r="P1927" i="4" s="1"/>
  <c r="P1928" i="4" a="1"/>
  <c r="P1928" i="4" s="1"/>
  <c r="P1929" i="4" a="1"/>
  <c r="P1929" i="4" s="1"/>
  <c r="P1930" i="4" a="1"/>
  <c r="P1930" i="4" s="1"/>
  <c r="P1931" i="4" a="1"/>
  <c r="P1931" i="4" s="1"/>
  <c r="P1932" i="4" a="1"/>
  <c r="P1932" i="4" s="1"/>
  <c r="P1933" i="4" a="1"/>
  <c r="P1933" i="4" s="1"/>
  <c r="P1934" i="4" a="1"/>
  <c r="P1934" i="4" s="1"/>
  <c r="Q1934" i="4" s="1"/>
  <c r="P1935" i="4" a="1"/>
  <c r="P1935" i="4" s="1"/>
  <c r="P1936" i="4" a="1"/>
  <c r="P1936" i="4"/>
  <c r="P1937" i="4" a="1"/>
  <c r="P1937" i="4" s="1"/>
  <c r="P1938" i="4" a="1"/>
  <c r="P1938" i="4"/>
  <c r="P1939" i="4" a="1"/>
  <c r="P1939" i="4" s="1"/>
  <c r="P1940" i="4" a="1"/>
  <c r="P1940" i="4" s="1"/>
  <c r="P1941" i="4" a="1"/>
  <c r="P1941" i="4" s="1"/>
  <c r="P1942" i="4" a="1"/>
  <c r="P1942" i="4" s="1"/>
  <c r="P1943" i="4" a="1"/>
  <c r="P1943" i="4" s="1"/>
  <c r="P1944" i="4" a="1"/>
  <c r="P1944" i="4"/>
  <c r="P1945" i="4" a="1"/>
  <c r="P1945" i="4" s="1"/>
  <c r="P1946" i="4" a="1"/>
  <c r="P1946" i="4"/>
  <c r="P1947" i="4" a="1"/>
  <c r="P1947" i="4" s="1"/>
  <c r="P1948" i="4" a="1"/>
  <c r="P1948" i="4" s="1"/>
  <c r="P1949" i="4" a="1"/>
  <c r="P1949" i="4"/>
  <c r="P1950" i="4" a="1"/>
  <c r="P1950" i="4" s="1"/>
  <c r="P1951" i="4" a="1"/>
  <c r="P1951" i="4"/>
  <c r="P1952" i="4" a="1"/>
  <c r="P1952" i="4" s="1"/>
  <c r="P1953" i="4" a="1"/>
  <c r="P1953" i="4" s="1"/>
  <c r="P1954" i="4" a="1"/>
  <c r="P1954" i="4"/>
  <c r="P1955" i="4" a="1"/>
  <c r="P1955" i="4" s="1"/>
  <c r="P1956" i="4" a="1"/>
  <c r="P1956" i="4" s="1"/>
  <c r="P1957" i="4" a="1"/>
  <c r="P1957" i="4" s="1"/>
  <c r="P1958" i="4" a="1"/>
  <c r="P1958" i="4" s="1"/>
  <c r="P1959" i="4" a="1"/>
  <c r="P1959" i="4" s="1"/>
  <c r="P1960" i="4" a="1"/>
  <c r="P1960" i="4" s="1"/>
  <c r="P1961" i="4" a="1"/>
  <c r="P1961" i="4" s="1"/>
  <c r="P1962" i="4" a="1"/>
  <c r="P1962" i="4" s="1"/>
  <c r="Q1962" i="4" s="1"/>
  <c r="P1963" i="4" a="1"/>
  <c r="P1963" i="4" s="1"/>
  <c r="P1964" i="4" a="1"/>
  <c r="P1964" i="4"/>
  <c r="P1965" i="4" a="1"/>
  <c r="P1965" i="4" s="1"/>
  <c r="P1966" i="4" a="1"/>
  <c r="P1966" i="4" s="1"/>
  <c r="P1967" i="4" a="1"/>
  <c r="P1967" i="4"/>
  <c r="P1968" i="4" a="1"/>
  <c r="P1968" i="4" s="1"/>
  <c r="P1969" i="4" a="1"/>
  <c r="P1969" i="4" s="1"/>
  <c r="P1970" i="4" a="1"/>
  <c r="P1970" i="4" s="1"/>
  <c r="Q1970" i="4" s="1"/>
  <c r="P1971" i="4" a="1"/>
  <c r="P1971" i="4" s="1"/>
  <c r="P1972" i="4" a="1"/>
  <c r="P1972" i="4" s="1"/>
  <c r="P1973" i="4" a="1"/>
  <c r="P1973" i="4" s="1"/>
  <c r="P1974" i="4" a="1"/>
  <c r="P1974" i="4" s="1"/>
  <c r="P1975" i="4" a="1"/>
  <c r="P1975" i="4" s="1"/>
  <c r="P1976" i="4" a="1"/>
  <c r="P1976" i="4" s="1"/>
  <c r="P1977" i="4" a="1"/>
  <c r="P1977" i="4" s="1"/>
  <c r="P1978" i="4" a="1"/>
  <c r="P1978" i="4" s="1"/>
  <c r="P1979" i="4" a="1"/>
  <c r="P1979" i="4" s="1"/>
  <c r="Q1979" i="4" s="1"/>
  <c r="P1980" i="4" a="1"/>
  <c r="P1980" i="4" s="1"/>
  <c r="P1981" i="4" a="1"/>
  <c r="P1981" i="4" s="1"/>
  <c r="P1982" i="4" a="1"/>
  <c r="P1982" i="4" s="1"/>
  <c r="P1983" i="4" a="1"/>
  <c r="P1983" i="4" s="1"/>
  <c r="P1984" i="4" a="1"/>
  <c r="P1984" i="4" s="1"/>
  <c r="P1985" i="4" a="1"/>
  <c r="P1985" i="4" s="1"/>
  <c r="P1986" i="4" a="1"/>
  <c r="P1986" i="4" s="1"/>
  <c r="P1987" i="4" a="1"/>
  <c r="P1987" i="4" s="1"/>
  <c r="P1988" i="4" a="1"/>
  <c r="P1988" i="4" s="1"/>
  <c r="Q1988" i="4" s="1"/>
  <c r="P1989" i="4" a="1"/>
  <c r="P1989" i="4" s="1"/>
  <c r="P1990" i="4" a="1"/>
  <c r="P1990" i="4"/>
  <c r="P1991" i="4" a="1"/>
  <c r="P1991" i="4" s="1"/>
  <c r="P1992" i="4" a="1"/>
  <c r="P1992" i="4"/>
  <c r="P1993" i="4" a="1"/>
  <c r="P1993" i="4"/>
  <c r="P1994" i="4" a="1"/>
  <c r="P1994" i="4" s="1"/>
  <c r="P1995" i="4" a="1"/>
  <c r="P1995" i="4" s="1"/>
  <c r="P1996" i="4" a="1"/>
  <c r="P1996" i="4" s="1"/>
  <c r="P1997" i="4" a="1"/>
  <c r="P1997" i="4"/>
  <c r="P1998" i="4" a="1"/>
  <c r="P1998" i="4" s="1"/>
  <c r="P1999" i="4" a="1"/>
  <c r="P1999" i="4" s="1"/>
  <c r="P2000" i="4" a="1"/>
  <c r="P2000" i="4" s="1"/>
  <c r="P2001" i="4" a="1"/>
  <c r="P2001" i="4" s="1"/>
  <c r="P2002" i="4" a="1"/>
  <c r="P2002" i="4" s="1"/>
  <c r="P2003" i="4" a="1"/>
  <c r="P2003" i="4"/>
  <c r="P2004" i="4" a="1"/>
  <c r="P2004" i="4" s="1"/>
  <c r="P2005" i="4" a="1"/>
  <c r="P2005" i="4"/>
  <c r="P2006" i="4" a="1"/>
  <c r="P2006" i="4"/>
  <c r="P2007" i="4" a="1"/>
  <c r="P2007" i="4" s="1"/>
  <c r="P2008" i="4" a="1"/>
  <c r="P2008" i="4" s="1"/>
  <c r="Q2008" i="4" s="1"/>
  <c r="P2009" i="4" a="1"/>
  <c r="P2009" i="4" s="1"/>
  <c r="P2010" i="4" a="1"/>
  <c r="P2010" i="4" s="1"/>
  <c r="P2011" i="4" a="1"/>
  <c r="P2011" i="4" s="1"/>
  <c r="P2012" i="4" a="1"/>
  <c r="P2012" i="4" s="1"/>
  <c r="P2013" i="4" a="1"/>
  <c r="P2013" i="4" s="1"/>
  <c r="P2014" i="4" a="1"/>
  <c r="P2014" i="4" s="1"/>
  <c r="P2015" i="4" a="1"/>
  <c r="P2015" i="4" s="1"/>
  <c r="P2016" i="4" a="1"/>
  <c r="P2016" i="4" s="1"/>
  <c r="P2017" i="4" a="1"/>
  <c r="P2017" i="4" s="1"/>
  <c r="P2018" i="4" a="1"/>
  <c r="P2018" i="4" s="1"/>
  <c r="P2019" i="4" a="1"/>
  <c r="P2019" i="4" s="1"/>
  <c r="P2020" i="4" a="1"/>
  <c r="P2020" i="4" s="1"/>
  <c r="P2021" i="4" a="1"/>
  <c r="P2021" i="4"/>
  <c r="P2022" i="4" a="1"/>
  <c r="P2022" i="4" s="1"/>
  <c r="P2023" i="4" a="1"/>
  <c r="P2023" i="4"/>
  <c r="P2024" i="4" a="1"/>
  <c r="P2024" i="4" s="1"/>
  <c r="P2025" i="4" a="1"/>
  <c r="P2025" i="4" s="1"/>
  <c r="P2026" i="4" a="1"/>
  <c r="P2026" i="4"/>
  <c r="P2027" i="4" a="1"/>
  <c r="P2027" i="4" s="1"/>
  <c r="P2028" i="4" a="1"/>
  <c r="P2028" i="4" s="1"/>
  <c r="P2029" i="4" a="1"/>
  <c r="P2029" i="4"/>
  <c r="P2030" i="4" a="1"/>
  <c r="P2030" i="4" s="1"/>
  <c r="P2031" i="4" a="1"/>
  <c r="P2031" i="4" s="1"/>
  <c r="P2032" i="4" a="1"/>
  <c r="P2032" i="4" s="1"/>
  <c r="P2033" i="4" a="1"/>
  <c r="P2033" i="4" s="1"/>
  <c r="P2034" i="4" a="1"/>
  <c r="P2034" i="4" s="1"/>
  <c r="P2035" i="4" a="1"/>
  <c r="P2035" i="4" s="1"/>
  <c r="P2036" i="4" a="1"/>
  <c r="P2036" i="4" s="1"/>
  <c r="P2037" i="4" a="1"/>
  <c r="P2037" i="4" s="1"/>
  <c r="P2038" i="4" a="1"/>
  <c r="P2038" i="4"/>
  <c r="P2039" i="4" a="1"/>
  <c r="P2039" i="4" s="1"/>
  <c r="P2040" i="4" a="1"/>
  <c r="P2040" i="4" s="1"/>
  <c r="P2041" i="4" a="1"/>
  <c r="P2041" i="4" s="1"/>
  <c r="P2042" i="4" a="1"/>
  <c r="P2042" i="4" s="1"/>
  <c r="P2043" i="4" a="1"/>
  <c r="P2043" i="4" s="1"/>
  <c r="P2044" i="4" a="1"/>
  <c r="P2044" i="4" s="1"/>
  <c r="P2045" i="4" a="1"/>
  <c r="P2045" i="4" s="1"/>
  <c r="P2046" i="4" a="1"/>
  <c r="P2046" i="4" s="1"/>
  <c r="P2047" i="4" a="1"/>
  <c r="P2047" i="4"/>
  <c r="P2048" i="4" a="1"/>
  <c r="P2048" i="4" s="1"/>
  <c r="P2049" i="4" a="1"/>
  <c r="P2049" i="4" s="1"/>
  <c r="P2050" i="4" a="1"/>
  <c r="P2050" i="4" s="1"/>
  <c r="P2051" i="4" a="1"/>
  <c r="P2051" i="4" s="1"/>
  <c r="Q2051" i="4" s="1"/>
  <c r="P2052" i="4" a="1"/>
  <c r="P2052" i="4"/>
  <c r="P2053" i="4" a="1"/>
  <c r="P2053" i="4" s="1"/>
  <c r="P2054" i="4" a="1"/>
  <c r="P2054" i="4" s="1"/>
  <c r="P2055" i="4" a="1"/>
  <c r="P2055" i="4" s="1"/>
  <c r="P2056" i="4" a="1"/>
  <c r="P2056" i="4" s="1"/>
  <c r="Q2056" i="4" s="1"/>
  <c r="P2057" i="4" a="1"/>
  <c r="P2057" i="4" s="1"/>
  <c r="P2058" i="4" a="1"/>
  <c r="P2058" i="4" s="1"/>
  <c r="P2059" i="4" a="1"/>
  <c r="P2059" i="4" s="1"/>
  <c r="P2060" i="4" a="1"/>
  <c r="P2060" i="4" s="1"/>
  <c r="Q2060" i="4" s="1"/>
  <c r="P2061" i="4" a="1"/>
  <c r="P2061" i="4" s="1"/>
  <c r="P2062" i="4" a="1"/>
  <c r="P2062" i="4"/>
  <c r="P2063" i="4" a="1"/>
  <c r="P2063" i="4" s="1"/>
  <c r="P2064" i="4" a="1"/>
  <c r="P2064" i="4"/>
  <c r="P2065" i="4" a="1"/>
  <c r="P2065" i="4"/>
  <c r="P2066" i="4" a="1"/>
  <c r="P2066" i="4" s="1"/>
  <c r="P2067" i="4" a="1"/>
  <c r="P2067" i="4" s="1"/>
  <c r="P2068" i="4" a="1"/>
  <c r="P2068" i="4" s="1"/>
  <c r="P2069" i="4" a="1"/>
  <c r="P2069" i="4" s="1"/>
  <c r="Q2069" i="4" s="1"/>
  <c r="P2070" i="4" a="1"/>
  <c r="P2070" i="4" s="1"/>
  <c r="P2071" i="4" a="1"/>
  <c r="P2071" i="4" s="1"/>
  <c r="P2072" i="4" a="1"/>
  <c r="P2072" i="4" s="1"/>
  <c r="P2073" i="4" a="1"/>
  <c r="P2073" i="4" s="1"/>
  <c r="P2074" i="4" a="1"/>
  <c r="P2074" i="4"/>
  <c r="P2075" i="4" a="1"/>
  <c r="P2075" i="4" s="1"/>
  <c r="P2076" i="4" a="1"/>
  <c r="P2076" i="4" s="1"/>
  <c r="P2077" i="4" a="1"/>
  <c r="P2077" i="4" s="1"/>
  <c r="Q2077" i="4" s="1"/>
  <c r="P2078" i="4" a="1"/>
  <c r="P2078" i="4"/>
  <c r="P2079" i="4" a="1"/>
  <c r="P2079" i="4" s="1"/>
  <c r="P2080" i="4" a="1"/>
  <c r="P2080" i="4"/>
  <c r="P2081" i="4" a="1"/>
  <c r="P2081" i="4" s="1"/>
  <c r="P2082" i="4" a="1"/>
  <c r="P2082" i="4" s="1"/>
  <c r="P2083" i="4" a="1"/>
  <c r="P2083" i="4" s="1"/>
  <c r="P2084" i="4" a="1"/>
  <c r="P2084" i="4" s="1"/>
  <c r="P2085" i="4" a="1"/>
  <c r="P2085" i="4" s="1"/>
  <c r="Q2085" i="4" s="1"/>
  <c r="P2086" i="4" a="1"/>
  <c r="P2086" i="4" s="1"/>
  <c r="P2087" i="4" a="1"/>
  <c r="P2087" i="4" s="1"/>
  <c r="P2088" i="4" a="1"/>
  <c r="P2088" i="4" s="1"/>
  <c r="Q2088" i="4" s="1"/>
  <c r="P2089" i="4" a="1"/>
  <c r="P2089" i="4" s="1"/>
  <c r="P2090" i="4" a="1"/>
  <c r="P2090" i="4" s="1"/>
  <c r="P2091" i="4" a="1"/>
  <c r="P2091" i="4" s="1"/>
  <c r="P2092" i="4" a="1"/>
  <c r="P2092" i="4" s="1"/>
  <c r="P2093" i="4" a="1"/>
  <c r="P2093" i="4"/>
  <c r="P2094" i="4" a="1"/>
  <c r="P2094" i="4" s="1"/>
  <c r="P2095" i="4" a="1"/>
  <c r="P2095" i="4" s="1"/>
  <c r="P2096" i="4" a="1"/>
  <c r="P2096" i="4" s="1"/>
  <c r="P2097" i="4" a="1"/>
  <c r="P2097" i="4" s="1"/>
  <c r="P2098" i="4" a="1"/>
  <c r="P2098" i="4" s="1"/>
  <c r="P2099" i="4" a="1"/>
  <c r="P2099" i="4" s="1"/>
  <c r="P2100" i="4" a="1"/>
  <c r="P2100" i="4" s="1"/>
  <c r="P2101" i="4" a="1"/>
  <c r="P2101" i="4"/>
  <c r="P2102" i="4" a="1"/>
  <c r="P2102" i="4" s="1"/>
  <c r="P2103" i="4" a="1"/>
  <c r="P2103" i="4" s="1"/>
  <c r="P2104" i="4" a="1"/>
  <c r="P2104" i="4" s="1"/>
  <c r="P2105" i="4" a="1"/>
  <c r="P2105" i="4" s="1"/>
  <c r="P2106" i="4" a="1"/>
  <c r="P2106" i="4" s="1"/>
  <c r="Q2106" i="4" s="1"/>
  <c r="P2107" i="4" a="1"/>
  <c r="P2107" i="4"/>
  <c r="P2108" i="4" a="1"/>
  <c r="P2108" i="4"/>
  <c r="P2109" i="4" a="1"/>
  <c r="P2109" i="4" s="1"/>
  <c r="P2110" i="4" a="1"/>
  <c r="P2110" i="4"/>
  <c r="P2111" i="4" a="1"/>
  <c r="P2111" i="4" s="1"/>
  <c r="Q2111" i="4" s="1"/>
  <c r="P2112" i="4" a="1"/>
  <c r="P2112" i="4" s="1"/>
  <c r="P2113" i="4" a="1"/>
  <c r="P2113" i="4" s="1"/>
  <c r="P2114" i="4" a="1"/>
  <c r="P2114" i="4" s="1"/>
  <c r="P2115" i="4" a="1"/>
  <c r="P2115" i="4" s="1"/>
  <c r="P2116" i="4" a="1"/>
  <c r="P2116" i="4" s="1"/>
  <c r="P2117" i="4" a="1"/>
  <c r="P2117" i="4" s="1"/>
  <c r="P2118" i="4" a="1"/>
  <c r="P2118" i="4" s="1"/>
  <c r="P2119" i="4" a="1"/>
  <c r="P2119" i="4" s="1"/>
  <c r="P2120" i="4" a="1"/>
  <c r="P2120" i="4" s="1"/>
  <c r="Q2120" i="4" s="1"/>
  <c r="P2121" i="4" a="1"/>
  <c r="P2121" i="4" s="1"/>
  <c r="P2122" i="4" a="1"/>
  <c r="P2122" i="4" s="1"/>
  <c r="P2123" i="4" a="1"/>
  <c r="P2123" i="4" s="1"/>
  <c r="Q2123" i="4" s="1"/>
  <c r="P2124" i="4" a="1"/>
  <c r="P2124" i="4"/>
  <c r="P2125" i="4" a="1"/>
  <c r="P2125" i="4" s="1"/>
  <c r="Q2125" i="4" s="1"/>
  <c r="P2126" i="4" a="1"/>
  <c r="P2126" i="4" s="1"/>
  <c r="Q2126" i="4" s="1"/>
  <c r="P2127" i="4" a="1"/>
  <c r="P2127" i="4" s="1"/>
  <c r="P2128" i="4" a="1"/>
  <c r="P2128" i="4" s="1"/>
  <c r="P2129" i="4" a="1"/>
  <c r="P2129" i="4" s="1"/>
  <c r="P2130" i="4" a="1"/>
  <c r="P2130" i="4" s="1"/>
  <c r="P2131" i="4" a="1"/>
  <c r="P2131" i="4"/>
  <c r="P2132" i="4" a="1"/>
  <c r="P2132" i="4" s="1"/>
  <c r="P2133" i="4" a="1"/>
  <c r="P2133" i="4" s="1"/>
  <c r="P2134" i="4" a="1"/>
  <c r="P2134" i="4"/>
  <c r="P2135" i="4" a="1"/>
  <c r="P2135" i="4" s="1"/>
  <c r="P2136" i="4" a="1"/>
  <c r="P2136" i="4"/>
  <c r="P2137" i="4" a="1"/>
  <c r="P2137" i="4" s="1"/>
  <c r="Q2137" i="4" s="1"/>
  <c r="P2138" i="4" a="1"/>
  <c r="P2138" i="4" s="1"/>
  <c r="P2139" i="4" a="1"/>
  <c r="P2139" i="4" s="1"/>
  <c r="P2140" i="4" a="1"/>
  <c r="P2140" i="4" s="1"/>
  <c r="Q2140" i="4" s="1"/>
  <c r="P2141" i="4" a="1"/>
  <c r="P2141" i="4"/>
  <c r="P2142" i="4" a="1"/>
  <c r="P2142" i="4" s="1"/>
  <c r="P2143" i="4" a="1"/>
  <c r="P2143" i="4" s="1"/>
  <c r="P2144" i="4" a="1"/>
  <c r="P2144" i="4" s="1"/>
  <c r="P2145" i="4" a="1"/>
  <c r="P2145" i="4" s="1"/>
  <c r="P2146" i="4" a="1"/>
  <c r="P2146" i="4" s="1"/>
  <c r="P2147" i="4" a="1"/>
  <c r="P2147" i="4" s="1"/>
  <c r="Q2147" i="4" s="1"/>
  <c r="P2148" i="4" a="1"/>
  <c r="P2148" i="4" s="1"/>
  <c r="P2149" i="4" a="1"/>
  <c r="P2149" i="4" s="1"/>
  <c r="Q2149" i="4" s="1"/>
  <c r="P2150" i="4" a="1"/>
  <c r="P2150" i="4"/>
  <c r="P2151" i="4" a="1"/>
  <c r="P2151" i="4" s="1"/>
  <c r="P2152" i="4" a="1"/>
  <c r="P2152" i="4" s="1"/>
  <c r="P2153" i="4" a="1"/>
  <c r="P2153" i="4" s="1"/>
  <c r="P2154" i="4" a="1"/>
  <c r="P2154" i="4" s="1"/>
  <c r="P2155" i="4" a="1"/>
  <c r="P2155" i="4" s="1"/>
  <c r="P2156" i="4" a="1"/>
  <c r="P2156" i="4" s="1"/>
  <c r="P2157" i="4" a="1"/>
  <c r="P2157" i="4" s="1"/>
  <c r="P2158" i="4" a="1"/>
  <c r="P2158" i="4"/>
  <c r="P2159" i="4" a="1"/>
  <c r="P2159" i="4" s="1"/>
  <c r="P2160" i="4" a="1"/>
  <c r="P2160" i="4" s="1"/>
  <c r="P2161" i="4" a="1"/>
  <c r="P2161" i="4" s="1"/>
  <c r="P2162" i="4" a="1"/>
  <c r="P2162" i="4" s="1"/>
  <c r="P2163" i="4" a="1"/>
  <c r="P2163" i="4" s="1"/>
  <c r="P2164" i="4" a="1"/>
  <c r="P2164" i="4" s="1"/>
  <c r="Q2164" i="4" s="1"/>
  <c r="P2165" i="4" a="1"/>
  <c r="P2165" i="4" s="1"/>
  <c r="P2166" i="4" a="1"/>
  <c r="P2166" i="4"/>
  <c r="P2167" i="4" a="1"/>
  <c r="P2167" i="4"/>
  <c r="P2168" i="4" a="1"/>
  <c r="P2168" i="4" s="1"/>
  <c r="P2169" i="4" a="1"/>
  <c r="P2169" i="4" s="1"/>
  <c r="Q2169" i="4" s="1"/>
  <c r="P2170" i="4" a="1"/>
  <c r="P2170" i="4" s="1"/>
  <c r="P2171" i="4" a="1"/>
  <c r="P2171" i="4" s="1"/>
  <c r="Q2171" i="4" s="1"/>
  <c r="P2172" i="4" a="1"/>
  <c r="P2172" i="4" s="1"/>
  <c r="P2173" i="4" a="1"/>
  <c r="P2173" i="4"/>
  <c r="P2174" i="4" a="1"/>
  <c r="P2174" i="4" s="1"/>
  <c r="P2175" i="4" a="1"/>
  <c r="P2175" i="4" s="1"/>
  <c r="P2176" i="4" a="1"/>
  <c r="P2176" i="4" s="1"/>
  <c r="P2177" i="4" a="1"/>
  <c r="P2177" i="4" s="1"/>
  <c r="Q2177" i="4" s="1"/>
  <c r="P2178" i="4" a="1"/>
  <c r="P2178" i="4"/>
  <c r="Q2178" i="4" s="1"/>
  <c r="P2179" i="4" a="1"/>
  <c r="P2179" i="4" s="1"/>
  <c r="P2180" i="4" a="1"/>
  <c r="P2180" i="4" s="1"/>
  <c r="Q2180" i="4" s="1"/>
  <c r="P2181" i="4" a="1"/>
  <c r="P2181" i="4" s="1"/>
  <c r="P2182" i="4" a="1"/>
  <c r="P2182" i="4"/>
  <c r="P2183" i="4" a="1"/>
  <c r="P2183" i="4" s="1"/>
  <c r="P2184" i="4" a="1"/>
  <c r="P2184" i="4" s="1"/>
  <c r="P2185" i="4" a="1"/>
  <c r="P2185" i="4"/>
  <c r="P2186" i="4" a="1"/>
  <c r="P2186" i="4" s="1"/>
  <c r="P2187" i="4" a="1"/>
  <c r="P2187" i="4" s="1"/>
  <c r="P2188" i="4" a="1"/>
  <c r="P2188" i="4" s="1"/>
  <c r="P2189" i="4" a="1"/>
  <c r="P2189" i="4" s="1"/>
  <c r="P2190" i="4" a="1"/>
  <c r="P2190" i="4" s="1"/>
  <c r="P2191" i="4" a="1"/>
  <c r="P2191" i="4" s="1"/>
  <c r="P2192" i="4" a="1"/>
  <c r="P2192" i="4" s="1"/>
  <c r="Q2192" i="4" s="1"/>
  <c r="P2193" i="4" a="1"/>
  <c r="P2193" i="4" s="1"/>
  <c r="P2194" i="4" a="1"/>
  <c r="P2194" i="4" s="1"/>
  <c r="P2195" i="4" a="1"/>
  <c r="P2195" i="4"/>
  <c r="P2196" i="4" a="1"/>
  <c r="P2196" i="4" s="1"/>
  <c r="P2197" i="4" a="1"/>
  <c r="P2197" i="4" s="1"/>
  <c r="P2198" i="4" a="1"/>
  <c r="P2198" i="4" s="1"/>
  <c r="P2199" i="4" a="1"/>
  <c r="P2199" i="4" s="1"/>
  <c r="P2200" i="4" a="1"/>
  <c r="P2200" i="4"/>
  <c r="P2201" i="4" a="1"/>
  <c r="P2201" i="4" s="1"/>
  <c r="P2202" i="4" a="1"/>
  <c r="P2202" i="4" s="1"/>
  <c r="P2203" i="4" a="1"/>
  <c r="P2203" i="4" s="1"/>
  <c r="P2204" i="4" a="1"/>
  <c r="P2204" i="4"/>
  <c r="P2205" i="4" a="1"/>
  <c r="P2205" i="4" s="1"/>
  <c r="P2206" i="4" a="1"/>
  <c r="P2206" i="4" s="1"/>
  <c r="P2207" i="4" a="1"/>
  <c r="P2207" i="4" s="1"/>
  <c r="P2208" i="4" a="1"/>
  <c r="P2208" i="4" s="1"/>
  <c r="Q2208" i="4" s="1"/>
  <c r="P2209" i="4" a="1"/>
  <c r="P2209" i="4"/>
  <c r="P2210" i="4" a="1"/>
  <c r="P2210" i="4" s="1"/>
  <c r="P2211" i="4" a="1"/>
  <c r="P2211" i="4" s="1"/>
  <c r="P2212" i="4" a="1"/>
  <c r="P2212" i="4" s="1"/>
  <c r="P2213" i="4" a="1"/>
  <c r="P2213" i="4" s="1"/>
  <c r="Q2213" i="4" s="1"/>
  <c r="P2214" i="4" a="1"/>
  <c r="P2214" i="4" s="1"/>
  <c r="P2215" i="4" a="1"/>
  <c r="P2215" i="4" s="1"/>
  <c r="P2216" i="4" a="1"/>
  <c r="P2216" i="4" s="1"/>
  <c r="P2217" i="4" a="1"/>
  <c r="P2217" i="4" s="1"/>
  <c r="Q2217" i="4" s="1"/>
  <c r="P2218" i="4" a="1"/>
  <c r="P2218" i="4" s="1"/>
  <c r="P2219" i="4" a="1"/>
  <c r="P2219" i="4" s="1"/>
  <c r="P2220" i="4" a="1"/>
  <c r="P2220" i="4" s="1"/>
  <c r="P2221" i="4" a="1"/>
  <c r="P2221" i="4" s="1"/>
  <c r="P2222" i="4" a="1"/>
  <c r="P2222" i="4" s="1"/>
  <c r="P2223" i="4" a="1"/>
  <c r="P2223" i="4" s="1"/>
  <c r="P2224" i="4" a="1"/>
  <c r="P2224" i="4" s="1"/>
  <c r="P2225" i="4" a="1"/>
  <c r="P2225" i="4" s="1"/>
  <c r="P2226" i="4" a="1"/>
  <c r="P2226" i="4"/>
  <c r="P2227" i="4" a="1"/>
  <c r="P2227" i="4" s="1"/>
  <c r="P2228" i="4" a="1"/>
  <c r="P2228" i="4" s="1"/>
  <c r="P2229" i="4" a="1"/>
  <c r="P2229" i="4" s="1"/>
  <c r="Q2229" i="4" s="1"/>
  <c r="P2230" i="4" a="1"/>
  <c r="P2230" i="4" s="1"/>
  <c r="P2231" i="4" a="1"/>
  <c r="P2231" i="4" s="1"/>
  <c r="Q2231" i="4" s="1"/>
  <c r="P2232" i="4" a="1"/>
  <c r="P2232" i="4"/>
  <c r="P2233" i="4" a="1"/>
  <c r="P2233" i="4" s="1"/>
  <c r="P2234" i="4" a="1"/>
  <c r="P2234" i="4"/>
  <c r="Q2234" i="4" s="1"/>
  <c r="P2235" i="4" a="1"/>
  <c r="P2235" i="4" s="1"/>
  <c r="P2236" i="4" a="1"/>
  <c r="P2236" i="4" s="1"/>
  <c r="P2237" i="4" a="1"/>
  <c r="P2237" i="4"/>
  <c r="P2238" i="4" a="1"/>
  <c r="P2238" i="4" s="1"/>
  <c r="P2239" i="4" a="1"/>
  <c r="P2239" i="4" s="1"/>
  <c r="P2240" i="4" a="1"/>
  <c r="P2240" i="4" s="1"/>
  <c r="P2241" i="4" a="1"/>
  <c r="P2241" i="4" s="1"/>
  <c r="P2242" i="4" a="1"/>
  <c r="P2242" i="4" s="1"/>
  <c r="Q2242" i="4" s="1"/>
  <c r="P2243" i="4" a="1"/>
  <c r="P2243" i="4" s="1"/>
  <c r="Q2243" i="4" s="1"/>
  <c r="P2244" i="4" a="1"/>
  <c r="P2244" i="4" s="1"/>
  <c r="Q2244" i="4" s="1"/>
  <c r="P2245" i="4" a="1"/>
  <c r="P2245" i="4" s="1"/>
  <c r="P2246" i="4" a="1"/>
  <c r="P2246" i="4" s="1"/>
  <c r="P2247" i="4" a="1"/>
  <c r="P2247" i="4" s="1"/>
  <c r="Q2247" i="4" s="1"/>
  <c r="P2248" i="4" a="1"/>
  <c r="P2248" i="4" s="1"/>
  <c r="P2249" i="4" a="1"/>
  <c r="P2249" i="4"/>
  <c r="P2250" i="4" a="1"/>
  <c r="P2250" i="4"/>
  <c r="P2251" i="4" a="1"/>
  <c r="P2251" i="4" s="1"/>
  <c r="P2252" i="4" a="1"/>
  <c r="P2252" i="4"/>
  <c r="P2253" i="4" a="1"/>
  <c r="P2253" i="4" s="1"/>
  <c r="P2254" i="4" a="1"/>
  <c r="P2254" i="4"/>
  <c r="P2255" i="4" a="1"/>
  <c r="P2255" i="4" s="1"/>
  <c r="Q2255" i="4" s="1"/>
  <c r="P2256" i="4" a="1"/>
  <c r="P2256" i="4" s="1"/>
  <c r="P2257" i="4" a="1"/>
  <c r="P2257" i="4" s="1"/>
  <c r="P2258" i="4" a="1"/>
  <c r="P2258" i="4" s="1"/>
  <c r="P2259" i="4" a="1"/>
  <c r="P2259" i="4" s="1"/>
  <c r="P2260" i="4" a="1"/>
  <c r="P2260" i="4" s="1"/>
  <c r="P2261" i="4" a="1"/>
  <c r="P2261" i="4" s="1"/>
  <c r="P2262" i="4" a="1"/>
  <c r="P2262" i="4" s="1"/>
  <c r="P2263" i="4" a="1"/>
  <c r="P2263" i="4" s="1"/>
  <c r="Q2263" i="4" s="1"/>
  <c r="P2264" i="4" a="1"/>
  <c r="P2264" i="4"/>
  <c r="P2265" i="4" a="1"/>
  <c r="P2265" i="4" s="1"/>
  <c r="P2266" i="4" a="1"/>
  <c r="P2266" i="4" s="1"/>
  <c r="Q2266" i="4" s="1"/>
  <c r="P2267" i="4" a="1"/>
  <c r="P2267" i="4" s="1"/>
  <c r="Q2267" i="4" s="1"/>
  <c r="P2268" i="4" a="1"/>
  <c r="P2268" i="4" s="1"/>
  <c r="Q2268" i="4" s="1"/>
  <c r="P2269" i="4" a="1"/>
  <c r="P2269" i="4" s="1"/>
  <c r="P2270" i="4" a="1"/>
  <c r="P2270" i="4" s="1"/>
  <c r="P2271" i="4" a="1"/>
  <c r="P2271" i="4" s="1"/>
  <c r="P2272" i="4" a="1"/>
  <c r="P2272" i="4" s="1"/>
  <c r="Q2272" i="4" s="1"/>
  <c r="P2273" i="4" a="1"/>
  <c r="P2273" i="4" s="1"/>
  <c r="P2274" i="4" a="1"/>
  <c r="P2274" i="4" s="1"/>
  <c r="P2275" i="4" a="1"/>
  <c r="P2275" i="4" s="1"/>
  <c r="Q2275" i="4" s="1"/>
  <c r="P2276" i="4" a="1"/>
  <c r="P2276" i="4" s="1"/>
  <c r="P2277" i="4" a="1"/>
  <c r="P2277" i="4" s="1"/>
  <c r="Q2277" i="4" s="1"/>
  <c r="P2278" i="4" a="1"/>
  <c r="P2278" i="4" s="1"/>
  <c r="P2279" i="4" a="1"/>
  <c r="P2279" i="4" s="1"/>
  <c r="P2280" i="4" a="1"/>
  <c r="P2280" i="4" s="1"/>
  <c r="Q2280" i="4" s="1"/>
  <c r="P2281" i="4" a="1"/>
  <c r="P2281" i="4"/>
  <c r="P2282" i="4" a="1"/>
  <c r="P2282" i="4" s="1"/>
  <c r="P2283" i="4" a="1"/>
  <c r="P2283" i="4" s="1"/>
  <c r="P2284" i="4" a="1"/>
  <c r="P2284" i="4" s="1"/>
  <c r="P2285" i="4" a="1"/>
  <c r="P2285" i="4" s="1"/>
  <c r="Q2285" i="4" s="1"/>
  <c r="P2286" i="4" a="1"/>
  <c r="P2286" i="4" s="1"/>
  <c r="Q2286" i="4" s="1"/>
  <c r="P2287" i="4" a="1"/>
  <c r="P2287" i="4" s="1"/>
  <c r="P2288" i="4" a="1"/>
  <c r="P2288" i="4"/>
  <c r="P2289" i="4" a="1"/>
  <c r="P2289" i="4" s="1"/>
  <c r="Q2289" i="4" s="1"/>
  <c r="P2290" i="4" a="1"/>
  <c r="P2290" i="4" s="1"/>
  <c r="P2291" i="4" a="1"/>
  <c r="P2291" i="4" s="1"/>
  <c r="Q2291" i="4" s="1"/>
  <c r="P2292" i="4" a="1"/>
  <c r="P2292" i="4" s="1"/>
  <c r="P2293" i="4" a="1"/>
  <c r="P2293" i="4" s="1"/>
  <c r="P2294" i="4" a="1"/>
  <c r="P2294" i="4" s="1"/>
  <c r="P2295" i="4" a="1"/>
  <c r="P2295" i="4" s="1"/>
  <c r="P2296" i="4" a="1"/>
  <c r="P2296" i="4" s="1"/>
  <c r="P2297" i="4" a="1"/>
  <c r="P2297" i="4" s="1"/>
  <c r="Q2297" i="4" s="1"/>
  <c r="P2298" i="4" a="1"/>
  <c r="P2298" i="4" s="1"/>
  <c r="P2299" i="4" a="1"/>
  <c r="P2299" i="4"/>
  <c r="Q2299" i="4" s="1"/>
  <c r="P2300" i="4" a="1"/>
  <c r="P2300" i="4" s="1"/>
  <c r="P2301" i="4" a="1"/>
  <c r="P2301" i="4" s="1"/>
  <c r="P2302" i="4" a="1"/>
  <c r="P2302" i="4"/>
  <c r="P2303" i="4" a="1"/>
  <c r="P2303" i="4" s="1"/>
  <c r="Q2303" i="4" s="1"/>
  <c r="P2304" i="4" a="1"/>
  <c r="P2304" i="4" s="1"/>
  <c r="P2305" i="4" a="1"/>
  <c r="P2305" i="4"/>
  <c r="P2306" i="4" a="1"/>
  <c r="P2306" i="4" s="1"/>
  <c r="Q2306" i="4" s="1"/>
  <c r="P2307" i="4" a="1"/>
  <c r="P2307" i="4"/>
  <c r="Q2307" i="4" s="1"/>
  <c r="P2308" i="4" a="1"/>
  <c r="P2308" i="4" s="1"/>
  <c r="Q2308" i="4" s="1"/>
  <c r="P2309" i="4" a="1"/>
  <c r="P2309" i="4"/>
  <c r="P2310" i="4" a="1"/>
  <c r="P2310" i="4" s="1"/>
  <c r="P2311" i="4" a="1"/>
  <c r="P2311" i="4" s="1"/>
  <c r="P2312" i="4" a="1"/>
  <c r="P2312" i="4" s="1"/>
  <c r="P2313" i="4" a="1"/>
  <c r="P2313" i="4" s="1"/>
  <c r="Q2313" i="4" s="1"/>
  <c r="P2314" i="4" a="1"/>
  <c r="P2314" i="4" s="1"/>
  <c r="P2315" i="4" a="1"/>
  <c r="P2315" i="4"/>
  <c r="P2316" i="4" a="1"/>
  <c r="P2316" i="4" s="1"/>
  <c r="P2317" i="4" a="1"/>
  <c r="P2317" i="4"/>
  <c r="P2318" i="4" a="1"/>
  <c r="P2318" i="4" s="1"/>
  <c r="Q2318" i="4" s="1"/>
  <c r="P2319" i="4" a="1"/>
  <c r="P2319" i="4" s="1"/>
  <c r="P2320" i="4" a="1"/>
  <c r="P2320" i="4" s="1"/>
  <c r="Q2320" i="4" s="1"/>
  <c r="P2321" i="4" a="1"/>
  <c r="P2321" i="4" s="1"/>
  <c r="P2322" i="4" a="1"/>
  <c r="P2322" i="4" s="1"/>
  <c r="P2323" i="4" a="1"/>
  <c r="P2323" i="4" s="1"/>
  <c r="P2324" i="4" a="1"/>
  <c r="P2324" i="4" s="1"/>
  <c r="P2325" i="4" a="1"/>
  <c r="P2325" i="4" s="1"/>
  <c r="Q2325" i="4" s="1"/>
  <c r="P2326" i="4" a="1"/>
  <c r="P2326" i="4"/>
  <c r="Q2326" i="4" s="1"/>
  <c r="P2327" i="4" a="1"/>
  <c r="P2327" i="4" s="1"/>
  <c r="Q2327" i="4" s="1"/>
  <c r="P2328" i="4" a="1"/>
  <c r="P2328" i="4" s="1"/>
  <c r="P2329" i="4" a="1"/>
  <c r="P2329" i="4" s="1"/>
  <c r="P2330" i="4" a="1"/>
  <c r="P2330" i="4" s="1"/>
  <c r="Q2330" i="4" s="1"/>
  <c r="P2331" i="4" a="1"/>
  <c r="P2331" i="4" s="1"/>
  <c r="P2332" i="4" a="1"/>
  <c r="P2332" i="4" s="1"/>
  <c r="P2333" i="4" a="1"/>
  <c r="P2333" i="4" s="1"/>
  <c r="Q2333" i="4" s="1"/>
  <c r="P2334" i="4" a="1"/>
  <c r="P2334" i="4" s="1"/>
  <c r="P2335" i="4" a="1"/>
  <c r="P2335" i="4" s="1"/>
  <c r="Q2335" i="4" s="1"/>
  <c r="P2336" i="4" a="1"/>
  <c r="P2336" i="4" s="1"/>
  <c r="Q2336" i="4" s="1"/>
  <c r="P2337" i="4" a="1"/>
  <c r="P2337" i="4" s="1"/>
  <c r="P2338" i="4" a="1"/>
  <c r="P2338" i="4"/>
  <c r="P2339" i="4" a="1"/>
  <c r="P2339" i="4" s="1"/>
  <c r="Q2339" i="4" s="1"/>
  <c r="P2340" i="4" a="1"/>
  <c r="P2340" i="4" s="1"/>
  <c r="P2341" i="4" a="1"/>
  <c r="P2341" i="4" s="1"/>
  <c r="P2342" i="4" a="1"/>
  <c r="P2342" i="4" s="1"/>
  <c r="Q2342" i="4" s="1"/>
  <c r="P2343" i="4" a="1"/>
  <c r="P2343" i="4"/>
  <c r="Q2343" i="4" s="1"/>
  <c r="P2344" i="4" a="1"/>
  <c r="P2344" i="4" s="1"/>
  <c r="P2345" i="4" a="1"/>
  <c r="P2345" i="4" s="1"/>
  <c r="Q2345" i="4" s="1"/>
  <c r="P2346" i="4" a="1"/>
  <c r="P2346" i="4" s="1"/>
  <c r="P2347" i="4" a="1"/>
  <c r="P2347" i="4" s="1"/>
  <c r="P2348" i="4" a="1"/>
  <c r="P2348" i="4"/>
  <c r="Q2348" i="4" s="1"/>
  <c r="P2349" i="4" a="1"/>
  <c r="P2349" i="4" s="1"/>
  <c r="P2350" i="4" a="1"/>
  <c r="P2350" i="4" s="1"/>
  <c r="P2351" i="4" a="1"/>
  <c r="P2351" i="4"/>
  <c r="Q2351" i="4" s="1"/>
  <c r="P2352" i="4" a="1"/>
  <c r="P2352" i="4" s="1"/>
  <c r="P2353" i="4" a="1"/>
  <c r="P2353" i="4" s="1"/>
  <c r="Q2353" i="4" s="1"/>
  <c r="P2354" i="4" a="1"/>
  <c r="P2354" i="4"/>
  <c r="Q2354" i="4" s="1"/>
  <c r="P2355" i="4" a="1"/>
  <c r="P2355" i="4" s="1"/>
  <c r="Q2355" i="4" s="1"/>
  <c r="P2356" i="4" a="1"/>
  <c r="P2356" i="4"/>
  <c r="P2357" i="4" a="1"/>
  <c r="P2357" i="4" s="1"/>
  <c r="P2358" i="4" a="1"/>
  <c r="P2358" i="4" s="1"/>
  <c r="P2359" i="4" a="1"/>
  <c r="P2359" i="4"/>
  <c r="P2360" i="4" a="1"/>
  <c r="P2360" i="4" s="1"/>
  <c r="Q2360" i="4" s="1"/>
  <c r="P2361" i="4" a="1"/>
  <c r="P2361" i="4" s="1"/>
  <c r="Q2361" i="4" s="1"/>
  <c r="P2362" i="4" a="1"/>
  <c r="P2362" i="4" s="1"/>
  <c r="P2363" i="4" a="1"/>
  <c r="P2363" i="4"/>
  <c r="Q2363" i="4" s="1"/>
  <c r="P2364" i="4" a="1"/>
  <c r="P2364" i="4" s="1"/>
  <c r="P2365" i="4" a="1"/>
  <c r="P2365" i="4" s="1"/>
  <c r="P2366" i="4" a="1"/>
  <c r="P2366" i="4" s="1"/>
  <c r="Q2366" i="4" s="1"/>
  <c r="P2367" i="4" a="1"/>
  <c r="P2367" i="4" s="1"/>
  <c r="Q2367" i="4" s="1"/>
  <c r="P2368" i="4" a="1"/>
  <c r="P2368" i="4"/>
  <c r="P2369" i="4" a="1"/>
  <c r="P2369" i="4" s="1"/>
  <c r="Q2369" i="4" s="1"/>
  <c r="P2370" i="4" a="1"/>
  <c r="P2370" i="4" s="1"/>
  <c r="Q2370" i="4" s="1"/>
  <c r="P2371" i="4" a="1"/>
  <c r="P2371" i="4" s="1"/>
  <c r="P2372" i="4" a="1"/>
  <c r="P2372" i="4" s="1"/>
  <c r="Q2372" i="4" s="1"/>
  <c r="P2373" i="4" a="1"/>
  <c r="P2373" i="4" s="1"/>
  <c r="Q2373" i="4" s="1"/>
  <c r="P2374" i="4" a="1"/>
  <c r="P2374" i="4"/>
  <c r="P2375" i="4" a="1"/>
  <c r="P2375" i="4" s="1"/>
  <c r="Q2375" i="4" s="1"/>
  <c r="P2376" i="4" a="1"/>
  <c r="P2376" i="4" s="1"/>
  <c r="P2377" i="4" a="1"/>
  <c r="P2377" i="4"/>
  <c r="Q2377" i="4" s="1"/>
  <c r="P2378" i="4" a="1"/>
  <c r="P2378" i="4" s="1"/>
  <c r="Q2378" i="4" s="1"/>
  <c r="P2379" i="4" a="1"/>
  <c r="P2379" i="4" s="1"/>
  <c r="Q2379" i="4" s="1"/>
  <c r="P2380" i="4" a="1"/>
  <c r="P2380" i="4"/>
  <c r="P2381" i="4" a="1"/>
  <c r="P2381" i="4" s="1"/>
  <c r="P2382" i="4" a="1"/>
  <c r="P2382" i="4" s="1"/>
  <c r="P2383" i="4" a="1"/>
  <c r="P2383" i="4"/>
  <c r="Q2383" i="4" s="1"/>
  <c r="P2384" i="4" a="1"/>
  <c r="P2384" i="4"/>
  <c r="P2385" i="4" a="1"/>
  <c r="P2385" i="4"/>
  <c r="Q2385" i="4" s="1"/>
  <c r="P2386" i="4" a="1"/>
  <c r="P2386" i="4" s="1"/>
  <c r="Q2386" i="4" s="1"/>
  <c r="P2387" i="4" a="1"/>
  <c r="P2387" i="4" s="1"/>
  <c r="Q2387" i="4" s="1"/>
  <c r="P2388" i="4" a="1"/>
  <c r="P2388" i="4" s="1"/>
  <c r="P2389" i="4" a="1"/>
  <c r="P2389" i="4" s="1"/>
  <c r="Q2389" i="4" s="1"/>
  <c r="P2390" i="4" a="1"/>
  <c r="P2390" i="4" s="1"/>
  <c r="Q2390" i="4" s="1"/>
  <c r="P2391" i="4" a="1"/>
  <c r="P2391" i="4" s="1"/>
  <c r="Q2391" i="4" s="1"/>
  <c r="P2392" i="4" a="1"/>
  <c r="P2392" i="4" s="1"/>
  <c r="Q2392" i="4" s="1"/>
  <c r="P2393" i="4" a="1"/>
  <c r="P2393" i="4" s="1"/>
  <c r="Q2393" i="4" s="1"/>
  <c r="P2394" i="4" a="1"/>
  <c r="P2394" i="4" s="1"/>
  <c r="P2395" i="4" a="1"/>
  <c r="P2395" i="4"/>
  <c r="Q2395" i="4" s="1"/>
  <c r="P2396" i="4" a="1"/>
  <c r="P2396" i="4" s="1"/>
  <c r="P2397" i="4" a="1"/>
  <c r="P2397" i="4" s="1"/>
  <c r="Q2397" i="4" s="1"/>
  <c r="P2398" i="4" a="1"/>
  <c r="P2398" i="4"/>
  <c r="P2399" i="4" a="1"/>
  <c r="P2399" i="4" s="1"/>
  <c r="Q2399" i="4" s="1"/>
  <c r="P2400" i="4" a="1"/>
  <c r="P2400" i="4" s="1"/>
  <c r="Q2400" i="4" s="1"/>
  <c r="P2401" i="4" a="1"/>
  <c r="P2401" i="4" s="1"/>
  <c r="Q2401" i="4" s="1"/>
  <c r="P2402" i="4" a="1"/>
  <c r="P2402" i="4" s="1"/>
  <c r="Q2402" i="4" s="1"/>
  <c r="P2403" i="4" a="1"/>
  <c r="P2403" i="4" s="1"/>
  <c r="Q2403" i="4" s="1"/>
  <c r="P2404" i="4" a="1"/>
  <c r="P2404" i="4" s="1"/>
  <c r="Q2404" i="4" s="1"/>
  <c r="P2405" i="4" a="1"/>
  <c r="P2405" i="4" s="1"/>
  <c r="Q2405" i="4" s="1"/>
  <c r="P2406" i="4" a="1"/>
  <c r="P2406" i="4" s="1"/>
  <c r="Q2406" i="4" s="1"/>
  <c r="P2407" i="4" a="1"/>
  <c r="P2407" i="4" s="1"/>
  <c r="Q2407" i="4" s="1"/>
  <c r="P2408" i="4" a="1"/>
  <c r="P2408" i="4"/>
  <c r="Q2408" i="4" s="1"/>
  <c r="P2409" i="4" a="1"/>
  <c r="P2409" i="4"/>
  <c r="Q2409" i="4" s="1"/>
  <c r="P2410" i="4" a="1"/>
  <c r="P2410" i="4" s="1"/>
  <c r="Q2410" i="4" s="1"/>
  <c r="P2411" i="4" a="1"/>
  <c r="P2411" i="4" s="1"/>
  <c r="Q2411" i="4" s="1"/>
  <c r="P2412" i="4" a="1"/>
  <c r="P2412" i="4" s="1"/>
  <c r="Q2412" i="4" s="1"/>
  <c r="P2413" i="4" a="1"/>
  <c r="P2413" i="4"/>
  <c r="Q2413" i="4" s="1"/>
  <c r="P2414" i="4" a="1"/>
  <c r="P2414" i="4" s="1"/>
  <c r="Q2414" i="4" s="1"/>
  <c r="P2415" i="4" a="1"/>
  <c r="P2415" i="4" s="1"/>
  <c r="Q2415" i="4" s="1"/>
  <c r="P2416" i="4" a="1"/>
  <c r="P2416" i="4" s="1"/>
  <c r="Q2416" i="4" s="1"/>
  <c r="P2417" i="4" a="1"/>
  <c r="P2417" i="4" s="1"/>
  <c r="Q2417" i="4" s="1"/>
  <c r="P2418" i="4" a="1"/>
  <c r="P2418" i="4" s="1"/>
  <c r="P2419" i="4" a="1"/>
  <c r="P2419" i="4" s="1"/>
  <c r="Q2419" i="4" s="1"/>
  <c r="P2420" i="4" a="1"/>
  <c r="P2420" i="4" s="1"/>
  <c r="Q2420" i="4" s="1"/>
  <c r="P2421" i="4" a="1"/>
  <c r="P2421" i="4" s="1"/>
  <c r="Q2421" i="4" s="1"/>
  <c r="P2422" i="4" a="1"/>
  <c r="P2422" i="4"/>
  <c r="Q2422" i="4" s="1"/>
  <c r="P2423" i="4" a="1"/>
  <c r="P2423" i="4" s="1"/>
  <c r="Q2423" i="4" s="1"/>
  <c r="P2424" i="4" a="1"/>
  <c r="P2424" i="4" s="1"/>
  <c r="P2425" i="4" a="1"/>
  <c r="P2425" i="4" s="1"/>
  <c r="Q2425" i="4" s="1"/>
  <c r="P2426" i="4" a="1"/>
  <c r="P2426" i="4" s="1"/>
  <c r="Q2426" i="4" s="1"/>
  <c r="P2427" i="4" a="1"/>
  <c r="P2427" i="4"/>
  <c r="P2428" i="4" a="1"/>
  <c r="P2428" i="4" s="1"/>
  <c r="Q2428" i="4" s="1"/>
  <c r="P2429" i="4" a="1"/>
  <c r="P2429" i="4" s="1"/>
  <c r="Q2429" i="4" s="1"/>
  <c r="P2430" i="4" a="1"/>
  <c r="P2430" i="4" s="1"/>
  <c r="P2431" i="4" a="1"/>
  <c r="P2431" i="4" s="1"/>
  <c r="Q2431" i="4" s="1"/>
  <c r="P2432" i="4" a="1"/>
  <c r="P2432" i="4" s="1"/>
  <c r="Q2432" i="4" s="1"/>
  <c r="P2433" i="4" a="1"/>
  <c r="P2433" i="4" s="1"/>
  <c r="Q2433" i="4" s="1"/>
  <c r="P2434" i="4" a="1"/>
  <c r="P2434" i="4" s="1"/>
  <c r="Q2434" i="4" s="1"/>
  <c r="P2435" i="4" a="1"/>
  <c r="P2435" i="4"/>
  <c r="Q2435" i="4" s="1"/>
  <c r="P2436" i="4" a="1"/>
  <c r="P2436" i="4" s="1"/>
  <c r="P2437" i="4" a="1"/>
  <c r="P2437" i="4" s="1"/>
  <c r="Q2437" i="4" s="1"/>
  <c r="P2438" i="4" a="1"/>
  <c r="P2438" i="4" s="1"/>
  <c r="Q2438" i="4" s="1"/>
  <c r="P2439" i="4" a="1"/>
  <c r="P2439" i="4"/>
  <c r="Q2439" i="4" s="1"/>
  <c r="P2440" i="4" a="1"/>
  <c r="P2440" i="4" s="1"/>
  <c r="Q2440" i="4" s="1"/>
  <c r="P2441" i="4" a="1"/>
  <c r="P2441" i="4" s="1"/>
  <c r="Q2441" i="4" s="1"/>
  <c r="P2442" i="4" a="1"/>
  <c r="P2442" i="4" s="1"/>
  <c r="Q2442" i="4" s="1"/>
  <c r="P2443" i="4" a="1"/>
  <c r="P2443" i="4" s="1"/>
  <c r="Q2443" i="4" s="1"/>
  <c r="P2444" i="4" a="1"/>
  <c r="P2444" i="4"/>
  <c r="P2445" i="4" a="1"/>
  <c r="P2445" i="4" s="1"/>
  <c r="Q2445" i="4" s="1"/>
  <c r="P2446" i="4" a="1"/>
  <c r="P2446" i="4" s="1"/>
  <c r="Q2446" i="4" s="1"/>
  <c r="P2447" i="4" a="1"/>
  <c r="P2447" i="4"/>
  <c r="Q2447" i="4" s="1"/>
  <c r="P2448" i="4" a="1"/>
  <c r="P2448" i="4" s="1"/>
  <c r="Q2448" i="4" s="1"/>
  <c r="P2449" i="4" a="1"/>
  <c r="P2449" i="4" s="1"/>
  <c r="Q2449" i="4" s="1"/>
  <c r="P2450" i="4" a="1"/>
  <c r="P2450" i="4" s="1"/>
  <c r="Q2450" i="4" s="1"/>
  <c r="P2451" i="4" a="1"/>
  <c r="P2451" i="4" s="1"/>
  <c r="Q2451" i="4" s="1"/>
  <c r="P2452" i="4" a="1"/>
  <c r="P2452" i="4" s="1"/>
  <c r="Q2452" i="4" s="1"/>
  <c r="P2453" i="4" a="1"/>
  <c r="P2453" i="4"/>
  <c r="P2454" i="4" a="1"/>
  <c r="P2454" i="4" s="1"/>
  <c r="Q2454" i="4" s="1"/>
  <c r="P2455" i="4" a="1"/>
  <c r="P2455" i="4" s="1"/>
  <c r="Q2455" i="4" s="1"/>
  <c r="P2456" i="4" a="1"/>
  <c r="P2456" i="4" s="1"/>
  <c r="Q2456" i="4" s="1"/>
  <c r="P2457" i="4" a="1"/>
  <c r="P2457" i="4"/>
  <c r="P2458" i="4" a="1"/>
  <c r="P2458" i="4" s="1"/>
  <c r="Q2458" i="4" s="1"/>
  <c r="P2459" i="4" a="1"/>
  <c r="P2459" i="4" s="1"/>
  <c r="Q2459" i="4" s="1"/>
  <c r="P2460" i="4" a="1"/>
  <c r="P2460" i="4" s="1"/>
  <c r="Q2460" i="4" s="1"/>
  <c r="P2461" i="4" a="1"/>
  <c r="P2461" i="4" s="1"/>
  <c r="Q2461" i="4" s="1"/>
  <c r="P2462" i="4" a="1"/>
  <c r="P2462" i="4" s="1"/>
  <c r="Q2462" i="4" s="1"/>
  <c r="P2463" i="4" a="1"/>
  <c r="P2463" i="4" s="1"/>
  <c r="Q2463" i="4" s="1"/>
  <c r="P2464" i="4" a="1"/>
  <c r="P2464" i="4" s="1"/>
  <c r="Q2464" i="4" s="1"/>
  <c r="P2465" i="4" a="1"/>
  <c r="P2465" i="4"/>
  <c r="Q2465" i="4" s="1"/>
  <c r="P2466" i="4" a="1"/>
  <c r="P2466" i="4" s="1"/>
  <c r="P2467" i="4" a="1"/>
  <c r="P2467" i="4"/>
  <c r="Q2467" i="4" s="1"/>
  <c r="P2468" i="4" a="1"/>
  <c r="P2468" i="4" s="1"/>
  <c r="Q2468" i="4" s="1"/>
  <c r="P2469" i="4" a="1"/>
  <c r="P2469" i="4" s="1"/>
  <c r="Q2469" i="4" s="1"/>
  <c r="P2470" i="4" a="1"/>
  <c r="P2470" i="4"/>
  <c r="Q2470" i="4" s="1"/>
  <c r="P2471" i="4" a="1"/>
  <c r="P2471" i="4" s="1"/>
  <c r="Q2471" i="4" s="1"/>
  <c r="P2472" i="4" a="1"/>
  <c r="P2472" i="4" s="1"/>
  <c r="Q2472" i="4" s="1"/>
  <c r="P2473" i="4" a="1"/>
  <c r="P2473" i="4" s="1"/>
  <c r="Q2473" i="4" s="1"/>
  <c r="P2474" i="4" a="1"/>
  <c r="P2474" i="4" s="1"/>
  <c r="Q2474" i="4" s="1"/>
  <c r="P2475" i="4" a="1"/>
  <c r="P2475" i="4" s="1"/>
  <c r="Q2475" i="4" s="1"/>
  <c r="P2476" i="4" a="1"/>
  <c r="P2476" i="4" s="1"/>
  <c r="Q2476" i="4" s="1"/>
  <c r="P2477" i="4" a="1"/>
  <c r="P2477" i="4" s="1"/>
  <c r="Q2477" i="4" s="1"/>
  <c r="P2478" i="4" a="1"/>
  <c r="P2478" i="4" s="1"/>
  <c r="Q2478" i="4" s="1"/>
  <c r="P2479" i="4" a="1"/>
  <c r="P2479" i="4" s="1"/>
  <c r="Q2479" i="4" s="1"/>
  <c r="P2480" i="4" a="1"/>
  <c r="P2480" i="4"/>
  <c r="Q2480" i="4" s="1"/>
  <c r="P2481" i="4" a="1"/>
  <c r="P2481" i="4" s="1"/>
  <c r="Q2481" i="4" s="1"/>
  <c r="P2482" i="4" a="1"/>
  <c r="P2482" i="4"/>
  <c r="Q2482" i="4" s="1"/>
  <c r="P2483" i="4" a="1"/>
  <c r="P2483" i="4"/>
  <c r="Q2483" i="4" s="1"/>
  <c r="P2484" i="4" a="1"/>
  <c r="P2484" i="4" s="1"/>
  <c r="Q2484" i="4" s="1"/>
  <c r="P2485" i="4" a="1"/>
  <c r="P2485" i="4" s="1"/>
  <c r="Q2485" i="4" s="1"/>
  <c r="P2486" i="4" a="1"/>
  <c r="P2486" i="4" s="1"/>
  <c r="Q2486" i="4" s="1"/>
  <c r="P2487" i="4" a="1"/>
  <c r="P2487" i="4" s="1"/>
  <c r="Q2487" i="4" s="1"/>
  <c r="P2488" i="4" a="1"/>
  <c r="P2488" i="4" s="1"/>
  <c r="Q2488" i="4" s="1"/>
  <c r="P2489" i="4" a="1"/>
  <c r="P2489" i="4" s="1"/>
  <c r="Q2489" i="4" s="1"/>
  <c r="P2490" i="4" a="1"/>
  <c r="P2490" i="4" s="1"/>
  <c r="Q2490" i="4" s="1"/>
  <c r="P2491" i="4" a="1"/>
  <c r="P2491" i="4" s="1"/>
  <c r="Q2491" i="4" s="1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8" i="4"/>
  <c r="Q169" i="4"/>
  <c r="Q170" i="4"/>
  <c r="Q171" i="4"/>
  <c r="Q172" i="4"/>
  <c r="Q173" i="4"/>
  <c r="Q174" i="4"/>
  <c r="Q175" i="4"/>
  <c r="Q176" i="4"/>
  <c r="Q177" i="4"/>
  <c r="Q178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7" i="4"/>
  <c r="Q1838" i="4"/>
  <c r="Q1839" i="4"/>
  <c r="Q1840" i="4"/>
  <c r="Q1841" i="4"/>
  <c r="Q1842" i="4"/>
  <c r="Q1843" i="4"/>
  <c r="Q1844" i="4"/>
  <c r="Q1845" i="4"/>
  <c r="Q1847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6" i="4"/>
  <c r="Q1927" i="4"/>
  <c r="Q1928" i="4"/>
  <c r="Q1929" i="4"/>
  <c r="Q1930" i="4"/>
  <c r="Q1931" i="4"/>
  <c r="Q1932" i="4"/>
  <c r="Q1933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3" i="4"/>
  <c r="Q1964" i="4"/>
  <c r="Q1965" i="4"/>
  <c r="Q1966" i="4"/>
  <c r="Q1967" i="4"/>
  <c r="Q1968" i="4"/>
  <c r="Q1969" i="4"/>
  <c r="Q1971" i="4"/>
  <c r="Q1972" i="4"/>
  <c r="Q1973" i="4"/>
  <c r="Q1974" i="4"/>
  <c r="Q1975" i="4"/>
  <c r="Q1976" i="4"/>
  <c r="Q1977" i="4"/>
  <c r="Q1978" i="4"/>
  <c r="Q1980" i="4"/>
  <c r="Q1981" i="4"/>
  <c r="Q1982" i="4"/>
  <c r="Q1983" i="4"/>
  <c r="Q1984" i="4"/>
  <c r="Q1985" i="4"/>
  <c r="Q1986" i="4"/>
  <c r="Q1987" i="4"/>
  <c r="Q1989" i="4"/>
  <c r="Q1990" i="4"/>
  <c r="Q1991" i="4"/>
  <c r="Q1992" i="4"/>
  <c r="Q1993" i="4"/>
  <c r="Q1994" i="4"/>
  <c r="Q1995" i="4"/>
  <c r="Q1996" i="4"/>
  <c r="Q1997" i="4"/>
  <c r="Q1998" i="4"/>
  <c r="Q1999" i="4"/>
  <c r="Q2000" i="4"/>
  <c r="Q2001" i="4"/>
  <c r="Q2002" i="4"/>
  <c r="Q2003" i="4"/>
  <c r="Q2004" i="4"/>
  <c r="Q2005" i="4"/>
  <c r="Q2006" i="4"/>
  <c r="Q2007" i="4"/>
  <c r="Q2009" i="4"/>
  <c r="Q2010" i="4"/>
  <c r="Q2011" i="4"/>
  <c r="Q2012" i="4"/>
  <c r="Q2013" i="4"/>
  <c r="Q2014" i="4"/>
  <c r="Q2015" i="4"/>
  <c r="Q2016" i="4"/>
  <c r="Q2017" i="4"/>
  <c r="Q2018" i="4"/>
  <c r="Q2019" i="4"/>
  <c r="Q2020" i="4"/>
  <c r="Q2021" i="4"/>
  <c r="Q2022" i="4"/>
  <c r="Q2023" i="4"/>
  <c r="Q2024" i="4"/>
  <c r="Q2025" i="4"/>
  <c r="Q2026" i="4"/>
  <c r="Q2027" i="4"/>
  <c r="Q2028" i="4"/>
  <c r="Q2029" i="4"/>
  <c r="Q2030" i="4"/>
  <c r="Q2031" i="4"/>
  <c r="Q2032" i="4"/>
  <c r="Q2033" i="4"/>
  <c r="Q2034" i="4"/>
  <c r="Q2035" i="4"/>
  <c r="Q2036" i="4"/>
  <c r="Q2037" i="4"/>
  <c r="Q2038" i="4"/>
  <c r="Q2039" i="4"/>
  <c r="Q2040" i="4"/>
  <c r="Q2041" i="4"/>
  <c r="Q2042" i="4"/>
  <c r="Q2043" i="4"/>
  <c r="Q2044" i="4"/>
  <c r="Q2045" i="4"/>
  <c r="Q2046" i="4"/>
  <c r="Q2047" i="4"/>
  <c r="Q2048" i="4"/>
  <c r="Q2049" i="4"/>
  <c r="Q2050" i="4"/>
  <c r="Q2052" i="4"/>
  <c r="Q2053" i="4"/>
  <c r="Q2054" i="4"/>
  <c r="Q2055" i="4"/>
  <c r="Q2057" i="4"/>
  <c r="Q2058" i="4"/>
  <c r="Q2059" i="4"/>
  <c r="Q2061" i="4"/>
  <c r="Q2062" i="4"/>
  <c r="Q2063" i="4"/>
  <c r="Q2064" i="4"/>
  <c r="Q2065" i="4"/>
  <c r="Q2066" i="4"/>
  <c r="Q2067" i="4"/>
  <c r="Q2068" i="4"/>
  <c r="Q2070" i="4"/>
  <c r="Q2071" i="4"/>
  <c r="Q2072" i="4"/>
  <c r="Q2073" i="4"/>
  <c r="Q2074" i="4"/>
  <c r="Q2075" i="4"/>
  <c r="Q2076" i="4"/>
  <c r="Q2078" i="4"/>
  <c r="Q2079" i="4"/>
  <c r="Q2080" i="4"/>
  <c r="Q2081" i="4"/>
  <c r="Q2082" i="4"/>
  <c r="Q2083" i="4"/>
  <c r="Q2084" i="4"/>
  <c r="Q2086" i="4"/>
  <c r="Q2087" i="4"/>
  <c r="Q2089" i="4"/>
  <c r="Q2090" i="4"/>
  <c r="Q2091" i="4"/>
  <c r="Q2092" i="4"/>
  <c r="Q2093" i="4"/>
  <c r="Q2094" i="4"/>
  <c r="Q2095" i="4"/>
  <c r="Q2096" i="4"/>
  <c r="Q2097" i="4"/>
  <c r="Q2098" i="4"/>
  <c r="Q2099" i="4"/>
  <c r="Q2100" i="4"/>
  <c r="Q2101" i="4"/>
  <c r="Q2102" i="4"/>
  <c r="Q2103" i="4"/>
  <c r="Q2104" i="4"/>
  <c r="Q2105" i="4"/>
  <c r="Q2107" i="4"/>
  <c r="Q2108" i="4"/>
  <c r="Q2109" i="4"/>
  <c r="Q2110" i="4"/>
  <c r="Q2112" i="4"/>
  <c r="Q2113" i="4"/>
  <c r="Q2114" i="4"/>
  <c r="Q2115" i="4"/>
  <c r="Q2116" i="4"/>
  <c r="Q2117" i="4"/>
  <c r="Q2118" i="4"/>
  <c r="Q2119" i="4"/>
  <c r="Q2121" i="4"/>
  <c r="Q2122" i="4"/>
  <c r="Q2124" i="4"/>
  <c r="Q2127" i="4"/>
  <c r="Q2128" i="4"/>
  <c r="Q2129" i="4"/>
  <c r="Q2130" i="4"/>
  <c r="Q2131" i="4"/>
  <c r="Q2132" i="4"/>
  <c r="Q2133" i="4"/>
  <c r="Q2134" i="4"/>
  <c r="Q2135" i="4"/>
  <c r="Q2136" i="4"/>
  <c r="Q2138" i="4"/>
  <c r="Q2139" i="4"/>
  <c r="Q2141" i="4"/>
  <c r="Q2142" i="4"/>
  <c r="Q2143" i="4"/>
  <c r="Q2144" i="4"/>
  <c r="Q2145" i="4"/>
  <c r="Q2146" i="4"/>
  <c r="Q2148" i="4"/>
  <c r="Q2150" i="4"/>
  <c r="Q2151" i="4"/>
  <c r="Q2152" i="4"/>
  <c r="Q2153" i="4"/>
  <c r="Q2154" i="4"/>
  <c r="Q2155" i="4"/>
  <c r="Q2156" i="4"/>
  <c r="Q2157" i="4"/>
  <c r="Q2158" i="4"/>
  <c r="Q2159" i="4"/>
  <c r="Q2160" i="4"/>
  <c r="Q2161" i="4"/>
  <c r="Q2162" i="4"/>
  <c r="Q2163" i="4"/>
  <c r="Q2165" i="4"/>
  <c r="Q2166" i="4"/>
  <c r="Q2167" i="4"/>
  <c r="Q2168" i="4"/>
  <c r="Q2170" i="4"/>
  <c r="Q2172" i="4"/>
  <c r="Q2173" i="4"/>
  <c r="Q2174" i="4"/>
  <c r="Q2175" i="4"/>
  <c r="Q2176" i="4"/>
  <c r="Q2179" i="4"/>
  <c r="Q2181" i="4"/>
  <c r="Q2182" i="4"/>
  <c r="Q2183" i="4"/>
  <c r="Q2184" i="4"/>
  <c r="Q2185" i="4"/>
  <c r="Q2186" i="4"/>
  <c r="Q2187" i="4"/>
  <c r="Q2188" i="4"/>
  <c r="Q2189" i="4"/>
  <c r="Q2190" i="4"/>
  <c r="Q2191" i="4"/>
  <c r="Q2193" i="4"/>
  <c r="Q2194" i="4"/>
  <c r="Q2195" i="4"/>
  <c r="Q2196" i="4"/>
  <c r="Q2197" i="4"/>
  <c r="Q2198" i="4"/>
  <c r="Q2199" i="4"/>
  <c r="Q2200" i="4"/>
  <c r="Q2201" i="4"/>
  <c r="Q2202" i="4"/>
  <c r="Q2203" i="4"/>
  <c r="Q2204" i="4"/>
  <c r="Q2205" i="4"/>
  <c r="Q2206" i="4"/>
  <c r="Q2207" i="4"/>
  <c r="Q2209" i="4"/>
  <c r="Q2210" i="4"/>
  <c r="Q2211" i="4"/>
  <c r="Q2212" i="4"/>
  <c r="Q2214" i="4"/>
  <c r="Q2215" i="4"/>
  <c r="Q2216" i="4"/>
  <c r="Q2218" i="4"/>
  <c r="Q2219" i="4"/>
  <c r="Q2220" i="4"/>
  <c r="Q2221" i="4"/>
  <c r="Q2222" i="4"/>
  <c r="Q2223" i="4"/>
  <c r="Q2224" i="4"/>
  <c r="Q2225" i="4"/>
  <c r="Q2226" i="4"/>
  <c r="Q2227" i="4"/>
  <c r="Q2228" i="4"/>
  <c r="Q2230" i="4"/>
  <c r="Q2232" i="4"/>
  <c r="Q2233" i="4"/>
  <c r="Q2235" i="4"/>
  <c r="Q2236" i="4"/>
  <c r="Q2237" i="4"/>
  <c r="Q2238" i="4"/>
  <c r="Q2239" i="4"/>
  <c r="Q2240" i="4"/>
  <c r="Q2241" i="4"/>
  <c r="Q2245" i="4"/>
  <c r="Q2246" i="4"/>
  <c r="Q2248" i="4"/>
  <c r="Q2249" i="4"/>
  <c r="Q2250" i="4"/>
  <c r="Q2251" i="4"/>
  <c r="Q2252" i="4"/>
  <c r="Q2253" i="4"/>
  <c r="Q2254" i="4"/>
  <c r="Q2256" i="4"/>
  <c r="Q2257" i="4"/>
  <c r="Q2258" i="4"/>
  <c r="Q2259" i="4"/>
  <c r="Q2260" i="4"/>
  <c r="Q2261" i="4"/>
  <c r="Q2262" i="4"/>
  <c r="Q2264" i="4"/>
  <c r="Q2265" i="4"/>
  <c r="Q2269" i="4"/>
  <c r="Q2270" i="4"/>
  <c r="Q2271" i="4"/>
  <c r="Q2273" i="4"/>
  <c r="Q2274" i="4"/>
  <c r="Q2276" i="4"/>
  <c r="Q2278" i="4"/>
  <c r="Q2279" i="4"/>
  <c r="Q2281" i="4"/>
  <c r="Q2282" i="4"/>
  <c r="Q2283" i="4"/>
  <c r="Q2284" i="4"/>
  <c r="Q2287" i="4"/>
  <c r="Q2288" i="4"/>
  <c r="Q2290" i="4"/>
  <c r="Q2292" i="4"/>
  <c r="Q2293" i="4"/>
  <c r="Q2294" i="4"/>
  <c r="Q2295" i="4"/>
  <c r="Q2296" i="4"/>
  <c r="Q2298" i="4"/>
  <c r="Q2300" i="4"/>
  <c r="Q2301" i="4"/>
  <c r="Q2302" i="4"/>
  <c r="Q2304" i="4"/>
  <c r="Q2305" i="4"/>
  <c r="Q2309" i="4"/>
  <c r="Q2310" i="4"/>
  <c r="Q2311" i="4"/>
  <c r="Q2312" i="4"/>
  <c r="Q2314" i="4"/>
  <c r="Q2315" i="4"/>
  <c r="Q2316" i="4"/>
  <c r="Q2317" i="4"/>
  <c r="Q2319" i="4"/>
  <c r="Q2321" i="4"/>
  <c r="Q2322" i="4"/>
  <c r="Q2323" i="4"/>
  <c r="Q2324" i="4"/>
  <c r="Q2328" i="4"/>
  <c r="Q2329" i="4"/>
  <c r="Q2331" i="4"/>
  <c r="Q2332" i="4"/>
  <c r="Q2334" i="4"/>
  <c r="Q2337" i="4"/>
  <c r="Q2338" i="4"/>
  <c r="Q2340" i="4"/>
  <c r="Q2341" i="4"/>
  <c r="Q2344" i="4"/>
  <c r="Q2346" i="4"/>
  <c r="Q2347" i="4"/>
  <c r="Q2349" i="4"/>
  <c r="Q2350" i="4"/>
  <c r="Q2352" i="4"/>
  <c r="Q2356" i="4"/>
  <c r="Q2357" i="4"/>
  <c r="Q2358" i="4"/>
  <c r="Q2359" i="4"/>
  <c r="Q2362" i="4"/>
  <c r="Q2364" i="4"/>
  <c r="Q2365" i="4"/>
  <c r="Q2368" i="4"/>
  <c r="Q2371" i="4"/>
  <c r="Q2374" i="4"/>
  <c r="Q2376" i="4"/>
  <c r="Q2380" i="4"/>
  <c r="Q2381" i="4"/>
  <c r="Q2382" i="4"/>
  <c r="Q2384" i="4"/>
  <c r="Q2388" i="4"/>
  <c r="Q2394" i="4"/>
  <c r="Q2396" i="4"/>
  <c r="Q2398" i="4"/>
  <c r="Q2418" i="4"/>
  <c r="Q2424" i="4"/>
  <c r="Q2427" i="4"/>
  <c r="Q2430" i="4"/>
  <c r="Q2436" i="4"/>
  <c r="Q2444" i="4"/>
  <c r="Q2453" i="4"/>
  <c r="Q2457" i="4"/>
  <c r="Q2466" i="4"/>
  <c r="R2" i="4" a="1"/>
  <c r="R2" i="4" s="1"/>
  <c r="R3" i="4" a="1"/>
  <c r="R3" i="4" s="1"/>
  <c r="R4" i="4" a="1"/>
  <c r="R4" i="4" s="1"/>
  <c r="R5" i="4" a="1"/>
  <c r="R5" i="4" s="1"/>
  <c r="R6" i="4" a="1"/>
  <c r="R6" i="4" s="1"/>
  <c r="R7" i="4" a="1"/>
  <c r="R7" i="4" s="1"/>
  <c r="R8" i="4" a="1"/>
  <c r="R8" i="4" s="1"/>
  <c r="R9" i="4" a="1"/>
  <c r="R9" i="4" s="1"/>
  <c r="R10" i="4" a="1"/>
  <c r="R10" i="4" s="1"/>
  <c r="R11" i="4" a="1"/>
  <c r="R11" i="4"/>
  <c r="R12" i="4" a="1"/>
  <c r="R12" i="4"/>
  <c r="R13" i="4" a="1"/>
  <c r="R13" i="4" s="1"/>
  <c r="R14" i="4" a="1"/>
  <c r="R14" i="4" s="1"/>
  <c r="R15" i="4" a="1"/>
  <c r="R15" i="4" s="1"/>
  <c r="R16" i="4" a="1"/>
  <c r="R16" i="4" s="1"/>
  <c r="R17" i="4" a="1"/>
  <c r="R17" i="4" s="1"/>
  <c r="R18" i="4" a="1"/>
  <c r="R18" i="4" s="1"/>
  <c r="R19" i="4" a="1"/>
  <c r="R19" i="4" s="1"/>
  <c r="R20" i="4" a="1"/>
  <c r="R20" i="4" s="1"/>
  <c r="R21" i="4" a="1"/>
  <c r="R21" i="4" s="1"/>
  <c r="R22" i="4" a="1"/>
  <c r="R22" i="4" s="1"/>
  <c r="R23" i="4" a="1"/>
  <c r="R23" i="4" s="1"/>
  <c r="R24" i="4" a="1"/>
  <c r="R24" i="4" s="1"/>
  <c r="R25" i="4" a="1"/>
  <c r="R25" i="4" s="1"/>
  <c r="R26" i="4" a="1"/>
  <c r="R26" i="4" s="1"/>
  <c r="R27" i="4" a="1"/>
  <c r="R27" i="4" s="1"/>
  <c r="R28" i="4" a="1"/>
  <c r="R28" i="4"/>
  <c r="R29" i="4" a="1"/>
  <c r="R29" i="4" s="1"/>
  <c r="R30" i="4" a="1"/>
  <c r="R30" i="4" s="1"/>
  <c r="R31" i="4" a="1"/>
  <c r="R31" i="4" s="1"/>
  <c r="R32" i="4" a="1"/>
  <c r="R32" i="4"/>
  <c r="R33" i="4" a="1"/>
  <c r="R33" i="4" s="1"/>
  <c r="R34" i="4" a="1"/>
  <c r="R34" i="4" s="1"/>
  <c r="R35" i="4" a="1"/>
  <c r="R35" i="4" s="1"/>
  <c r="R36" i="4" a="1"/>
  <c r="R36" i="4" s="1"/>
  <c r="R37" i="4" a="1"/>
  <c r="R37" i="4"/>
  <c r="R38" i="4" a="1"/>
  <c r="R38" i="4" s="1"/>
  <c r="R39" i="4" a="1"/>
  <c r="R39" i="4" s="1"/>
  <c r="R40" i="4" a="1"/>
  <c r="R40" i="4" s="1"/>
  <c r="R41" i="4" a="1"/>
  <c r="R41" i="4" s="1"/>
  <c r="R42" i="4" a="1"/>
  <c r="R42" i="4" s="1"/>
  <c r="R43" i="4" a="1"/>
  <c r="R43" i="4" s="1"/>
  <c r="R44" i="4" a="1"/>
  <c r="R44" i="4" s="1"/>
  <c r="R45" i="4" a="1"/>
  <c r="R45" i="4" s="1"/>
  <c r="R46" i="4" a="1"/>
  <c r="R46" i="4" s="1"/>
  <c r="R47" i="4" a="1"/>
  <c r="R47" i="4" s="1"/>
  <c r="R48" i="4" a="1"/>
  <c r="R48" i="4" s="1"/>
  <c r="R49" i="4" a="1"/>
  <c r="R49" i="4"/>
  <c r="R50" i="4" a="1"/>
  <c r="R50" i="4"/>
  <c r="R51" i="4" a="1"/>
  <c r="R51" i="4" s="1"/>
  <c r="R52" i="4" a="1"/>
  <c r="R52" i="4" s="1"/>
  <c r="R53" i="4" a="1"/>
  <c r="R53" i="4" s="1"/>
  <c r="R54" i="4" a="1"/>
  <c r="R54" i="4" s="1"/>
  <c r="R55" i="4" a="1"/>
  <c r="R55" i="4" s="1"/>
  <c r="R56" i="4" a="1"/>
  <c r="R56" i="4" s="1"/>
  <c r="R57" i="4" a="1"/>
  <c r="R57" i="4" s="1"/>
  <c r="R58" i="4" a="1"/>
  <c r="R58" i="4" s="1"/>
  <c r="R59" i="4" a="1"/>
  <c r="R59" i="4" s="1"/>
  <c r="R60" i="4" a="1"/>
  <c r="R60" i="4" s="1"/>
  <c r="R61" i="4" a="1"/>
  <c r="R61" i="4" s="1"/>
  <c r="R62" i="4" a="1"/>
  <c r="R62" i="4"/>
  <c r="R63" i="4" a="1"/>
  <c r="R63" i="4" s="1"/>
  <c r="R64" i="4" a="1"/>
  <c r="R64" i="4" s="1"/>
  <c r="R65" i="4" a="1"/>
  <c r="R65" i="4"/>
  <c r="R66" i="4" a="1"/>
  <c r="R66" i="4" s="1"/>
  <c r="R67" i="4" a="1"/>
  <c r="R67" i="4" s="1"/>
  <c r="R68" i="4" a="1"/>
  <c r="R68" i="4" s="1"/>
  <c r="R69" i="4" a="1"/>
  <c r="R69" i="4" s="1"/>
  <c r="R70" i="4" a="1"/>
  <c r="R70" i="4" s="1"/>
  <c r="R71" i="4" a="1"/>
  <c r="R71" i="4" s="1"/>
  <c r="R72" i="4" a="1"/>
  <c r="R72" i="4" s="1"/>
  <c r="R73" i="4" a="1"/>
  <c r="R73" i="4" s="1"/>
  <c r="R74" i="4" a="1"/>
  <c r="R74" i="4" s="1"/>
  <c r="R75" i="4" a="1"/>
  <c r="R75" i="4" s="1"/>
  <c r="R76" i="4" a="1"/>
  <c r="R76" i="4" s="1"/>
  <c r="R77" i="4" a="1"/>
  <c r="R77" i="4" s="1"/>
  <c r="R78" i="4" a="1"/>
  <c r="R78" i="4" s="1"/>
  <c r="R79" i="4" a="1"/>
  <c r="R79" i="4" s="1"/>
  <c r="R80" i="4" a="1"/>
  <c r="R80" i="4"/>
  <c r="R81" i="4" a="1"/>
  <c r="R81" i="4" s="1"/>
  <c r="R82" i="4" a="1"/>
  <c r="R82" i="4"/>
  <c r="R83" i="4" a="1"/>
  <c r="R83" i="4" s="1"/>
  <c r="R84" i="4" a="1"/>
  <c r="R84" i="4" s="1"/>
  <c r="R85" i="4" a="1"/>
  <c r="R85" i="4" s="1"/>
  <c r="R86" i="4" a="1"/>
  <c r="R86" i="4" s="1"/>
  <c r="R87" i="4" a="1"/>
  <c r="R87" i="4" s="1"/>
  <c r="R88" i="4" a="1"/>
  <c r="R88" i="4" s="1"/>
  <c r="R89" i="4" a="1"/>
  <c r="R89" i="4" s="1"/>
  <c r="R90" i="4" a="1"/>
  <c r="R90" i="4" s="1"/>
  <c r="R91" i="4" a="1"/>
  <c r="R91" i="4"/>
  <c r="R92" i="4" a="1"/>
  <c r="R92" i="4" s="1"/>
  <c r="R93" i="4" a="1"/>
  <c r="R93" i="4" s="1"/>
  <c r="R94" i="4" a="1"/>
  <c r="R94" i="4" s="1"/>
  <c r="R95" i="4" a="1"/>
  <c r="R95" i="4"/>
  <c r="R96" i="4" a="1"/>
  <c r="R96" i="4" s="1"/>
  <c r="R97" i="4" a="1"/>
  <c r="R97" i="4"/>
  <c r="R98" i="4" a="1"/>
  <c r="R98" i="4" s="1"/>
  <c r="R99" i="4" a="1"/>
  <c r="R99" i="4" s="1"/>
  <c r="R100" i="4" a="1"/>
  <c r="R100" i="4"/>
  <c r="R101" i="4" a="1"/>
  <c r="R101" i="4" s="1"/>
  <c r="R102" i="4" a="1"/>
  <c r="R102" i="4" s="1"/>
  <c r="R103" i="4" a="1"/>
  <c r="R103" i="4" s="1"/>
  <c r="R104" i="4" a="1"/>
  <c r="R104" i="4" s="1"/>
  <c r="R105" i="4" a="1"/>
  <c r="R105" i="4" s="1"/>
  <c r="R106" i="4" a="1"/>
  <c r="R106" i="4" s="1"/>
  <c r="R107" i="4" a="1"/>
  <c r="R107" i="4" s="1"/>
  <c r="R108" i="4" a="1"/>
  <c r="R108" i="4" s="1"/>
  <c r="R109" i="4" a="1"/>
  <c r="R109" i="4"/>
  <c r="R110" i="4" a="1"/>
  <c r="R110" i="4"/>
  <c r="R111" i="4" a="1"/>
  <c r="R111" i="4" s="1"/>
  <c r="R112" i="4" a="1"/>
  <c r="R112" i="4" s="1"/>
  <c r="R113" i="4" a="1"/>
  <c r="R113" i="4" s="1"/>
  <c r="R114" i="4" a="1"/>
  <c r="R114" i="4" s="1"/>
  <c r="R115" i="4" a="1"/>
  <c r="R115" i="4" s="1"/>
  <c r="R116" i="4" a="1"/>
  <c r="R116" i="4" s="1"/>
  <c r="R117" i="4" a="1"/>
  <c r="R117" i="4" s="1"/>
  <c r="R118" i="4" a="1"/>
  <c r="R118" i="4" s="1"/>
  <c r="R119" i="4" a="1"/>
  <c r="R119" i="4" s="1"/>
  <c r="R120" i="4" a="1"/>
  <c r="R120" i="4" s="1"/>
  <c r="R121" i="4" a="1"/>
  <c r="R121" i="4" s="1"/>
  <c r="R122" i="4" a="1"/>
  <c r="R122" i="4" s="1"/>
  <c r="R123" i="4" a="1"/>
  <c r="R123" i="4" s="1"/>
  <c r="R124" i="4" a="1"/>
  <c r="R124" i="4"/>
  <c r="R125" i="4" a="1"/>
  <c r="R125" i="4" s="1"/>
  <c r="R126" i="4" a="1"/>
  <c r="R126" i="4"/>
  <c r="R127" i="4" a="1"/>
  <c r="R127" i="4" s="1"/>
  <c r="R128" i="4" a="1"/>
  <c r="R128" i="4" s="1"/>
  <c r="R129" i="4" a="1"/>
  <c r="R129" i="4" s="1"/>
  <c r="R130" i="4" a="1"/>
  <c r="R130" i="4"/>
  <c r="R131" i="4" a="1"/>
  <c r="R131" i="4" s="1"/>
  <c r="R132" i="4" a="1"/>
  <c r="R132" i="4" s="1"/>
  <c r="R133" i="4" a="1"/>
  <c r="R133" i="4" s="1"/>
  <c r="R134" i="4" a="1"/>
  <c r="R134" i="4" s="1"/>
  <c r="R135" i="4" a="1"/>
  <c r="R135" i="4" s="1"/>
  <c r="R136" i="4" a="1"/>
  <c r="R136" i="4" s="1"/>
  <c r="R137" i="4" a="1"/>
  <c r="R137" i="4" s="1"/>
  <c r="R138" i="4" a="1"/>
  <c r="R138" i="4" s="1"/>
  <c r="R139" i="4" a="1"/>
  <c r="R139" i="4"/>
  <c r="R140" i="4" a="1"/>
  <c r="R140" i="4" s="1"/>
  <c r="R141" i="4" a="1"/>
  <c r="R141" i="4" s="1"/>
  <c r="R142" i="4" a="1"/>
  <c r="R142" i="4"/>
  <c r="R143" i="4" a="1"/>
  <c r="R143" i="4" s="1"/>
  <c r="R144" i="4" a="1"/>
  <c r="R144" i="4" s="1"/>
  <c r="R145" i="4" a="1"/>
  <c r="R145" i="4" s="1"/>
  <c r="R146" i="4" a="1"/>
  <c r="R146" i="4" s="1"/>
  <c r="R147" i="4" a="1"/>
  <c r="R147" i="4" s="1"/>
  <c r="R148" i="4" a="1"/>
  <c r="R148" i="4" s="1"/>
  <c r="R149" i="4" a="1"/>
  <c r="R149" i="4" s="1"/>
  <c r="R150" i="4" a="1"/>
  <c r="R150" i="4" s="1"/>
  <c r="R151" i="4" a="1"/>
  <c r="R151" i="4" s="1"/>
  <c r="R152" i="4" a="1"/>
  <c r="R152" i="4" s="1"/>
  <c r="R153" i="4" a="1"/>
  <c r="R153" i="4" s="1"/>
  <c r="R154" i="4" a="1"/>
  <c r="R154" i="4"/>
  <c r="R155" i="4" a="1"/>
  <c r="R155" i="4"/>
  <c r="R156" i="4" a="1"/>
  <c r="R156" i="4"/>
  <c r="R157" i="4" a="1"/>
  <c r="R157" i="4" s="1"/>
  <c r="R158" i="4" a="1"/>
  <c r="R158" i="4" s="1"/>
  <c r="R159" i="4" a="1"/>
  <c r="R159" i="4" s="1"/>
  <c r="R160" i="4" a="1"/>
  <c r="R160" i="4" s="1"/>
  <c r="R161" i="4" a="1"/>
  <c r="R161" i="4" s="1"/>
  <c r="R162" i="4" a="1"/>
  <c r="R162" i="4" s="1"/>
  <c r="R163" i="4" a="1"/>
  <c r="R163" i="4"/>
  <c r="R164" i="4" a="1"/>
  <c r="R164" i="4" s="1"/>
  <c r="R165" i="4" a="1"/>
  <c r="R165" i="4" s="1"/>
  <c r="R166" i="4" a="1"/>
  <c r="R166" i="4" s="1"/>
  <c r="R167" i="4" a="1"/>
  <c r="R167" i="4"/>
  <c r="R168" i="4" a="1"/>
  <c r="R168" i="4" s="1"/>
  <c r="R169" i="4" a="1"/>
  <c r="R169" i="4" s="1"/>
  <c r="R170" i="4" a="1"/>
  <c r="R170" i="4" s="1"/>
  <c r="R171" i="4" a="1"/>
  <c r="R171" i="4" s="1"/>
  <c r="R172" i="4" a="1"/>
  <c r="R172" i="4" s="1"/>
  <c r="R173" i="4" a="1"/>
  <c r="R173" i="4" s="1"/>
  <c r="R174" i="4" a="1"/>
  <c r="R174" i="4" s="1"/>
  <c r="R175" i="4" a="1"/>
  <c r="R175" i="4" s="1"/>
  <c r="R176" i="4" a="1"/>
  <c r="R176" i="4" s="1"/>
  <c r="R177" i="4" a="1"/>
  <c r="R177" i="4" s="1"/>
  <c r="R178" i="4" a="1"/>
  <c r="R178" i="4" s="1"/>
  <c r="R179" i="4" a="1"/>
  <c r="R179" i="4" s="1"/>
  <c r="R180" i="4" a="1"/>
  <c r="R180" i="4"/>
  <c r="R181" i="4" a="1"/>
  <c r="R181" i="4" s="1"/>
  <c r="R182" i="4" a="1"/>
  <c r="R182" i="4" s="1"/>
  <c r="R183" i="4" a="1"/>
  <c r="R183" i="4" s="1"/>
  <c r="R184" i="4" a="1"/>
  <c r="R184" i="4" s="1"/>
  <c r="R185" i="4" a="1"/>
  <c r="R185" i="4" s="1"/>
  <c r="R186" i="4" a="1"/>
  <c r="R186" i="4" s="1"/>
  <c r="R187" i="4" a="1"/>
  <c r="R187" i="4" s="1"/>
  <c r="R188" i="4" a="1"/>
  <c r="R188" i="4" s="1"/>
  <c r="R189" i="4" a="1"/>
  <c r="R189" i="4" s="1"/>
  <c r="R190" i="4" a="1"/>
  <c r="R190" i="4" s="1"/>
  <c r="R191" i="4" a="1"/>
  <c r="R191" i="4" s="1"/>
  <c r="R192" i="4" a="1"/>
  <c r="R192" i="4" s="1"/>
  <c r="R193" i="4" a="1"/>
  <c r="R193" i="4"/>
  <c r="R194" i="4" a="1"/>
  <c r="R194" i="4" s="1"/>
  <c r="R195" i="4" a="1"/>
  <c r="R195" i="4" s="1"/>
  <c r="R196" i="4" a="1"/>
  <c r="R196" i="4" s="1"/>
  <c r="R197" i="4" a="1"/>
  <c r="R197" i="4" s="1"/>
  <c r="R198" i="4" a="1"/>
  <c r="R198" i="4"/>
  <c r="R199" i="4" a="1"/>
  <c r="R199" i="4" s="1"/>
  <c r="R200" i="4" a="1"/>
  <c r="R200" i="4" s="1"/>
  <c r="R201" i="4" a="1"/>
  <c r="R201" i="4" s="1"/>
  <c r="R202" i="4" a="1"/>
  <c r="R202" i="4"/>
  <c r="R203" i="4" a="1"/>
  <c r="R203" i="4" s="1"/>
  <c r="R204" i="4" a="1"/>
  <c r="R204" i="4" s="1"/>
  <c r="R205" i="4" a="1"/>
  <c r="R205" i="4" s="1"/>
  <c r="R206" i="4" a="1"/>
  <c r="R206" i="4"/>
  <c r="R207" i="4" a="1"/>
  <c r="R207" i="4" s="1"/>
  <c r="R208" i="4" a="1"/>
  <c r="R208" i="4" s="1"/>
  <c r="R209" i="4" a="1"/>
  <c r="R209" i="4"/>
  <c r="R210" i="4" a="1"/>
  <c r="R210" i="4" s="1"/>
  <c r="R211" i="4" a="1"/>
  <c r="R211" i="4"/>
  <c r="R212" i="4" a="1"/>
  <c r="R212" i="4" s="1"/>
  <c r="R213" i="4" a="1"/>
  <c r="R213" i="4" s="1"/>
  <c r="R214" i="4" a="1"/>
  <c r="R214" i="4" s="1"/>
  <c r="R215" i="4" a="1"/>
  <c r="R215" i="4"/>
  <c r="R216" i="4" a="1"/>
  <c r="R216" i="4" s="1"/>
  <c r="R217" i="4" a="1"/>
  <c r="R217" i="4" s="1"/>
  <c r="R218" i="4" a="1"/>
  <c r="R218" i="4" s="1"/>
  <c r="R219" i="4" a="1"/>
  <c r="R219" i="4" s="1"/>
  <c r="R220" i="4" a="1"/>
  <c r="R220" i="4" s="1"/>
  <c r="R221" i="4" a="1"/>
  <c r="R221" i="4" s="1"/>
  <c r="R222" i="4" a="1"/>
  <c r="R222" i="4" s="1"/>
  <c r="R223" i="4" a="1"/>
  <c r="R223" i="4" s="1"/>
  <c r="R224" i="4" a="1"/>
  <c r="R224" i="4"/>
  <c r="R225" i="4" a="1"/>
  <c r="R225" i="4" s="1"/>
  <c r="R226" i="4" a="1"/>
  <c r="R226" i="4" s="1"/>
  <c r="R227" i="4" a="1"/>
  <c r="R227" i="4" s="1"/>
  <c r="R228" i="4" a="1"/>
  <c r="R228" i="4"/>
  <c r="R229" i="4" a="1"/>
  <c r="R229" i="4" s="1"/>
  <c r="R230" i="4" a="1"/>
  <c r="R230" i="4" s="1"/>
  <c r="R231" i="4" a="1"/>
  <c r="R231" i="4" s="1"/>
  <c r="R232" i="4" a="1"/>
  <c r="R232" i="4" s="1"/>
  <c r="R233" i="4" a="1"/>
  <c r="R233" i="4" s="1"/>
  <c r="R234" i="4" a="1"/>
  <c r="R234" i="4" s="1"/>
  <c r="R235" i="4" a="1"/>
  <c r="R235" i="4" s="1"/>
  <c r="R236" i="4" a="1"/>
  <c r="R236" i="4" s="1"/>
  <c r="R237" i="4" a="1"/>
  <c r="R237" i="4" s="1"/>
  <c r="R238" i="4" a="1"/>
  <c r="R238" i="4" s="1"/>
  <c r="R239" i="4" a="1"/>
  <c r="R239" i="4" s="1"/>
  <c r="R240" i="4" a="1"/>
  <c r="R240" i="4"/>
  <c r="R241" i="4" a="1"/>
  <c r="R241" i="4" s="1"/>
  <c r="R242" i="4" a="1"/>
  <c r="R242" i="4" s="1"/>
  <c r="R243" i="4" a="1"/>
  <c r="R243" i="4" s="1"/>
  <c r="R244" i="4" a="1"/>
  <c r="R244" i="4"/>
  <c r="R245" i="4" a="1"/>
  <c r="R245" i="4" s="1"/>
  <c r="R246" i="4" a="1"/>
  <c r="R246" i="4" s="1"/>
  <c r="R247" i="4" a="1"/>
  <c r="R247" i="4" s="1"/>
  <c r="R248" i="4" a="1"/>
  <c r="R248" i="4" s="1"/>
  <c r="R249" i="4" a="1"/>
  <c r="R249" i="4" s="1"/>
  <c r="R250" i="4" a="1"/>
  <c r="R250" i="4" s="1"/>
  <c r="R251" i="4" a="1"/>
  <c r="R251" i="4" s="1"/>
  <c r="R252" i="4" a="1"/>
  <c r="R252" i="4"/>
  <c r="R253" i="4" a="1"/>
  <c r="R253" i="4"/>
  <c r="R254" i="4" a="1"/>
  <c r="R254" i="4"/>
  <c r="R255" i="4" a="1"/>
  <c r="R255" i="4" s="1"/>
  <c r="R256" i="4" a="1"/>
  <c r="R256" i="4" s="1"/>
  <c r="R257" i="4" a="1"/>
  <c r="R257" i="4"/>
  <c r="R258" i="4" a="1"/>
  <c r="R258" i="4" s="1"/>
  <c r="R259" i="4" a="1"/>
  <c r="R259" i="4" s="1"/>
  <c r="R260" i="4" a="1"/>
  <c r="R260" i="4" s="1"/>
  <c r="R261" i="4" a="1"/>
  <c r="R261" i="4" s="1"/>
  <c r="R262" i="4" a="1"/>
  <c r="R262" i="4" s="1"/>
  <c r="R263" i="4" a="1"/>
  <c r="R263" i="4" s="1"/>
  <c r="R264" i="4" a="1"/>
  <c r="R264" i="4" s="1"/>
  <c r="R265" i="4" a="1"/>
  <c r="R265" i="4"/>
  <c r="R266" i="4" a="1"/>
  <c r="R266" i="4" s="1"/>
  <c r="R267" i="4" a="1"/>
  <c r="R267" i="4" s="1"/>
  <c r="R268" i="4" a="1"/>
  <c r="R268" i="4" s="1"/>
  <c r="R269" i="4" a="1"/>
  <c r="R269" i="4" s="1"/>
  <c r="R270" i="4" a="1"/>
  <c r="R270" i="4" s="1"/>
  <c r="R271" i="4" a="1"/>
  <c r="R271" i="4" s="1"/>
  <c r="R272" i="4" a="1"/>
  <c r="R272" i="4" s="1"/>
  <c r="R273" i="4" a="1"/>
  <c r="R273" i="4" s="1"/>
  <c r="R274" i="4" a="1"/>
  <c r="R274" i="4" s="1"/>
  <c r="R275" i="4" a="1"/>
  <c r="R275" i="4" s="1"/>
  <c r="R276" i="4" a="1"/>
  <c r="R276" i="4" s="1"/>
  <c r="R277" i="4" a="1"/>
  <c r="R277" i="4" s="1"/>
  <c r="R278" i="4" a="1"/>
  <c r="R278" i="4"/>
  <c r="R279" i="4" a="1"/>
  <c r="R279" i="4" s="1"/>
  <c r="R280" i="4" a="1"/>
  <c r="R280" i="4" s="1"/>
  <c r="R281" i="4" a="1"/>
  <c r="R281" i="4" s="1"/>
  <c r="R282" i="4" a="1"/>
  <c r="R282" i="4" s="1"/>
  <c r="R283" i="4" a="1"/>
  <c r="R283" i="4" s="1"/>
  <c r="R284" i="4" a="1"/>
  <c r="R284" i="4" s="1"/>
  <c r="R285" i="4" a="1"/>
  <c r="R285" i="4" s="1"/>
  <c r="R286" i="4" a="1"/>
  <c r="R286" i="4" s="1"/>
  <c r="R287" i="4" a="1"/>
  <c r="R287" i="4"/>
  <c r="R288" i="4" a="1"/>
  <c r="R288" i="4" s="1"/>
  <c r="R289" i="4" a="1"/>
  <c r="R289" i="4" s="1"/>
  <c r="R290" i="4" a="1"/>
  <c r="R290" i="4" s="1"/>
  <c r="R291" i="4" a="1"/>
  <c r="R291" i="4" s="1"/>
  <c r="R292" i="4" a="1"/>
  <c r="R292" i="4" s="1"/>
  <c r="R293" i="4" a="1"/>
  <c r="R293" i="4" s="1"/>
  <c r="R294" i="4" a="1"/>
  <c r="R294" i="4"/>
  <c r="R295" i="4" a="1"/>
  <c r="R295" i="4" s="1"/>
  <c r="R296" i="4" a="1"/>
  <c r="R296" i="4"/>
  <c r="R297" i="4" a="1"/>
  <c r="R297" i="4" s="1"/>
  <c r="R298" i="4" a="1"/>
  <c r="R298" i="4"/>
  <c r="R299" i="4" a="1"/>
  <c r="R299" i="4"/>
  <c r="R300" i="4" a="1"/>
  <c r="R300" i="4" s="1"/>
  <c r="R301" i="4" a="1"/>
  <c r="R301" i="4" s="1"/>
  <c r="R302" i="4" a="1"/>
  <c r="R302" i="4" s="1"/>
  <c r="R303" i="4" a="1"/>
  <c r="R303" i="4" s="1"/>
  <c r="R304" i="4" a="1"/>
  <c r="R304" i="4" s="1"/>
  <c r="R305" i="4" a="1"/>
  <c r="R305" i="4" s="1"/>
  <c r="R306" i="4" a="1"/>
  <c r="R306" i="4" s="1"/>
  <c r="R307" i="4" a="1"/>
  <c r="R307" i="4" s="1"/>
  <c r="R308" i="4" a="1"/>
  <c r="R308" i="4" s="1"/>
  <c r="R309" i="4" a="1"/>
  <c r="R309" i="4" s="1"/>
  <c r="R310" i="4" a="1"/>
  <c r="R310" i="4" s="1"/>
  <c r="R311" i="4" a="1"/>
  <c r="R311" i="4" s="1"/>
  <c r="R312" i="4" a="1"/>
  <c r="R312" i="4" s="1"/>
  <c r="R313" i="4" a="1"/>
  <c r="R313" i="4"/>
  <c r="R314" i="4" a="1"/>
  <c r="R314" i="4" s="1"/>
  <c r="R315" i="4" a="1"/>
  <c r="R315" i="4" s="1"/>
  <c r="R316" i="4" a="1"/>
  <c r="R316" i="4" s="1"/>
  <c r="R317" i="4" a="1"/>
  <c r="R317" i="4" s="1"/>
  <c r="R318" i="4" a="1"/>
  <c r="R318" i="4" s="1"/>
  <c r="R319" i="4" a="1"/>
  <c r="R319" i="4" s="1"/>
  <c r="R320" i="4" a="1"/>
  <c r="R320" i="4"/>
  <c r="R321" i="4" a="1"/>
  <c r="R321" i="4" s="1"/>
  <c r="R322" i="4" a="1"/>
  <c r="R322" i="4" s="1"/>
  <c r="R323" i="4" a="1"/>
  <c r="R323" i="4" s="1"/>
  <c r="R324" i="4" a="1"/>
  <c r="R324" i="4" s="1"/>
  <c r="R325" i="4" a="1"/>
  <c r="R325" i="4" s="1"/>
  <c r="R326" i="4" a="1"/>
  <c r="R326" i="4"/>
  <c r="R327" i="4" a="1"/>
  <c r="R327" i="4" s="1"/>
  <c r="R328" i="4" a="1"/>
  <c r="R328" i="4" s="1"/>
  <c r="R329" i="4" a="1"/>
  <c r="R329" i="4" s="1"/>
  <c r="R330" i="4" a="1"/>
  <c r="R330" i="4" s="1"/>
  <c r="R331" i="4" a="1"/>
  <c r="R331" i="4" s="1"/>
  <c r="R332" i="4" a="1"/>
  <c r="R332" i="4" s="1"/>
  <c r="R333" i="4" a="1"/>
  <c r="R333" i="4" s="1"/>
  <c r="R334" i="4" a="1"/>
  <c r="R334" i="4" s="1"/>
  <c r="R335" i="4" a="1"/>
  <c r="R335" i="4" s="1"/>
  <c r="R336" i="4" a="1"/>
  <c r="R336" i="4" s="1"/>
  <c r="R337" i="4" a="1"/>
  <c r="R337" i="4" s="1"/>
  <c r="R338" i="4" a="1"/>
  <c r="R338" i="4"/>
  <c r="R339" i="4" a="1"/>
  <c r="R339" i="4" s="1"/>
  <c r="R340" i="4" a="1"/>
  <c r="R340" i="4" s="1"/>
  <c r="R341" i="4" a="1"/>
  <c r="R341" i="4" s="1"/>
  <c r="R342" i="4" a="1"/>
  <c r="R342" i="4" s="1"/>
  <c r="R343" i="4" a="1"/>
  <c r="R343" i="4" s="1"/>
  <c r="R344" i="4" a="1"/>
  <c r="R344" i="4" s="1"/>
  <c r="R345" i="4" a="1"/>
  <c r="R345" i="4" s="1"/>
  <c r="R346" i="4" a="1"/>
  <c r="R346" i="4" s="1"/>
  <c r="R347" i="4" a="1"/>
  <c r="R347" i="4" s="1"/>
  <c r="R348" i="4" a="1"/>
  <c r="R348" i="4" s="1"/>
  <c r="R349" i="4" a="1"/>
  <c r="R349" i="4" s="1"/>
  <c r="R350" i="4" a="1"/>
  <c r="R350" i="4"/>
  <c r="R351" i="4" a="1"/>
  <c r="R351" i="4" s="1"/>
  <c r="R352" i="4" a="1"/>
  <c r="R352" i="4" s="1"/>
  <c r="R353" i="4" a="1"/>
  <c r="R353" i="4"/>
  <c r="R354" i="4" a="1"/>
  <c r="R354" i="4" s="1"/>
  <c r="R355" i="4" a="1"/>
  <c r="R355" i="4" s="1"/>
  <c r="R356" i="4" a="1"/>
  <c r="R356" i="4" s="1"/>
  <c r="R357" i="4" a="1"/>
  <c r="R357" i="4" s="1"/>
  <c r="R358" i="4" a="1"/>
  <c r="R358" i="4" s="1"/>
  <c r="R359" i="4" a="1"/>
  <c r="R359" i="4" s="1"/>
  <c r="R360" i="4" a="1"/>
  <c r="R360" i="4" s="1"/>
  <c r="R361" i="4" a="1"/>
  <c r="R361" i="4" s="1"/>
  <c r="R362" i="4" a="1"/>
  <c r="R362" i="4" s="1"/>
  <c r="R363" i="4" a="1"/>
  <c r="R363" i="4" s="1"/>
  <c r="R364" i="4" a="1"/>
  <c r="R364" i="4" s="1"/>
  <c r="R365" i="4" a="1"/>
  <c r="R365" i="4" s="1"/>
  <c r="R366" i="4" a="1"/>
  <c r="R366" i="4" s="1"/>
  <c r="R367" i="4" a="1"/>
  <c r="R367" i="4" s="1"/>
  <c r="R368" i="4" a="1"/>
  <c r="R368" i="4"/>
  <c r="R369" i="4" a="1"/>
  <c r="R369" i="4" s="1"/>
  <c r="R370" i="4" a="1"/>
  <c r="R370" i="4" s="1"/>
  <c r="R371" i="4" a="1"/>
  <c r="R371" i="4"/>
  <c r="R372" i="4" a="1"/>
  <c r="R372" i="4" s="1"/>
  <c r="R373" i="4" a="1"/>
  <c r="R373" i="4" s="1"/>
  <c r="R374" i="4" a="1"/>
  <c r="R374" i="4" s="1"/>
  <c r="R375" i="4" a="1"/>
  <c r="R375" i="4" s="1"/>
  <c r="R376" i="4" a="1"/>
  <c r="R376" i="4" s="1"/>
  <c r="R377" i="4" a="1"/>
  <c r="R377" i="4" s="1"/>
  <c r="R378" i="4" a="1"/>
  <c r="R378" i="4" s="1"/>
  <c r="R379" i="4" a="1"/>
  <c r="R379" i="4" s="1"/>
  <c r="R380" i="4" a="1"/>
  <c r="R380" i="4" s="1"/>
  <c r="R381" i="4" a="1"/>
  <c r="R381" i="4" s="1"/>
  <c r="R382" i="4" a="1"/>
  <c r="R382" i="4" s="1"/>
  <c r="R383" i="4" a="1"/>
  <c r="R383" i="4"/>
  <c r="R384" i="4" a="1"/>
  <c r="R384" i="4"/>
  <c r="R385" i="4" a="1"/>
  <c r="R385" i="4"/>
  <c r="R386" i="4" a="1"/>
  <c r="R386" i="4" s="1"/>
  <c r="R387" i="4" a="1"/>
  <c r="R387" i="4" s="1"/>
  <c r="R388" i="4" a="1"/>
  <c r="R388" i="4"/>
  <c r="R389" i="4" a="1"/>
  <c r="R389" i="4" s="1"/>
  <c r="R390" i="4" a="1"/>
  <c r="R390" i="4" s="1"/>
  <c r="R391" i="4" a="1"/>
  <c r="R391" i="4" s="1"/>
  <c r="R392" i="4" a="1"/>
  <c r="R392" i="4" s="1"/>
  <c r="R393" i="4" a="1"/>
  <c r="R393" i="4" s="1"/>
  <c r="R394" i="4" a="1"/>
  <c r="R394" i="4" s="1"/>
  <c r="R395" i="4" a="1"/>
  <c r="R395" i="4" s="1"/>
  <c r="R396" i="4" a="1"/>
  <c r="R396" i="4"/>
  <c r="R397" i="4" a="1"/>
  <c r="R397" i="4"/>
  <c r="R398" i="4" a="1"/>
  <c r="R398" i="4" s="1"/>
  <c r="R399" i="4" a="1"/>
  <c r="R399" i="4" s="1"/>
  <c r="R400" i="4" a="1"/>
  <c r="R400" i="4" s="1"/>
  <c r="R401" i="4" a="1"/>
  <c r="R401" i="4"/>
  <c r="R402" i="4" a="1"/>
  <c r="R402" i="4" s="1"/>
  <c r="R403" i="4" a="1"/>
  <c r="R403" i="4" s="1"/>
  <c r="R404" i="4" a="1"/>
  <c r="R404" i="4" s="1"/>
  <c r="R405" i="4" a="1"/>
  <c r="R405" i="4" s="1"/>
  <c r="R406" i="4" a="1"/>
  <c r="R406" i="4" s="1"/>
  <c r="R407" i="4" a="1"/>
  <c r="R407" i="4" s="1"/>
  <c r="R408" i="4" a="1"/>
  <c r="R408" i="4" s="1"/>
  <c r="R409" i="4" a="1"/>
  <c r="R409" i="4"/>
  <c r="R410" i="4" a="1"/>
  <c r="R410" i="4" s="1"/>
  <c r="R411" i="4" a="1"/>
  <c r="R411" i="4" s="1"/>
  <c r="R412" i="4" a="1"/>
  <c r="R412" i="4"/>
  <c r="R413" i="4" a="1"/>
  <c r="R413" i="4" s="1"/>
  <c r="R414" i="4" a="1"/>
  <c r="R414" i="4" s="1"/>
  <c r="R415" i="4" a="1"/>
  <c r="R415" i="4" s="1"/>
  <c r="R416" i="4" a="1"/>
  <c r="R416" i="4" s="1"/>
  <c r="R417" i="4" a="1"/>
  <c r="R417" i="4" s="1"/>
  <c r="R418" i="4" a="1"/>
  <c r="R418" i="4"/>
  <c r="R419" i="4" a="1"/>
  <c r="R419" i="4" s="1"/>
  <c r="R420" i="4" a="1"/>
  <c r="R420" i="4" s="1"/>
  <c r="R421" i="4" a="1"/>
  <c r="R421" i="4" s="1"/>
  <c r="R422" i="4" a="1"/>
  <c r="R422" i="4" s="1"/>
  <c r="R423" i="4" a="1"/>
  <c r="R423" i="4" s="1"/>
  <c r="R424" i="4" a="1"/>
  <c r="R424" i="4" s="1"/>
  <c r="R425" i="4" a="1"/>
  <c r="R425" i="4"/>
  <c r="R426" i="4" a="1"/>
  <c r="R426" i="4" s="1"/>
  <c r="R427" i="4" a="1"/>
  <c r="R427" i="4"/>
  <c r="R428" i="4" a="1"/>
  <c r="R428" i="4" s="1"/>
  <c r="R429" i="4" a="1"/>
  <c r="R429" i="4" s="1"/>
  <c r="R430" i="4" a="1"/>
  <c r="R430" i="4"/>
  <c r="R431" i="4" a="1"/>
  <c r="R431" i="4"/>
  <c r="R432" i="4" a="1"/>
  <c r="R432" i="4" s="1"/>
  <c r="R433" i="4" a="1"/>
  <c r="R433" i="4" s="1"/>
  <c r="R434" i="4" a="1"/>
  <c r="R434" i="4" s="1"/>
  <c r="R435" i="4" a="1"/>
  <c r="R435" i="4" s="1"/>
  <c r="R436" i="4" a="1"/>
  <c r="R436" i="4" s="1"/>
  <c r="R437" i="4" a="1"/>
  <c r="R437" i="4" s="1"/>
  <c r="R438" i="4" a="1"/>
  <c r="R438" i="4"/>
  <c r="R439" i="4" a="1"/>
  <c r="R439" i="4" s="1"/>
  <c r="R440" i="4" a="1"/>
  <c r="R440" i="4" s="1"/>
  <c r="R441" i="4" a="1"/>
  <c r="R441" i="4" s="1"/>
  <c r="R442" i="4" a="1"/>
  <c r="R442" i="4"/>
  <c r="R443" i="4" a="1"/>
  <c r="R443" i="4" s="1"/>
  <c r="R444" i="4" a="1"/>
  <c r="R444" i="4"/>
  <c r="R445" i="4" a="1"/>
  <c r="R445" i="4" s="1"/>
  <c r="R446" i="4" a="1"/>
  <c r="R446" i="4" s="1"/>
  <c r="R447" i="4" a="1"/>
  <c r="R447" i="4" s="1"/>
  <c r="R448" i="4" a="1"/>
  <c r="R448" i="4" s="1"/>
  <c r="R449" i="4" a="1"/>
  <c r="R449" i="4" s="1"/>
  <c r="R450" i="4" a="1"/>
  <c r="R450" i="4" s="1"/>
  <c r="R451" i="4" a="1"/>
  <c r="R451" i="4"/>
  <c r="R452" i="4" a="1"/>
  <c r="R452" i="4" s="1"/>
  <c r="R453" i="4" a="1"/>
  <c r="R453" i="4" s="1"/>
  <c r="R454" i="4" a="1"/>
  <c r="R454" i="4" s="1"/>
  <c r="R455" i="4" a="1"/>
  <c r="R455" i="4" s="1"/>
  <c r="R456" i="4" a="1"/>
  <c r="R456" i="4" s="1"/>
  <c r="R457" i="4" a="1"/>
  <c r="R457" i="4" s="1"/>
  <c r="R458" i="4" a="1"/>
  <c r="R458" i="4" s="1"/>
  <c r="R459" i="4" a="1"/>
  <c r="R459" i="4" s="1"/>
  <c r="R460" i="4" a="1"/>
  <c r="R460" i="4"/>
  <c r="R461" i="4" a="1"/>
  <c r="R461" i="4" s="1"/>
  <c r="R462" i="4" a="1"/>
  <c r="R462" i="4" s="1"/>
  <c r="R463" i="4" a="1"/>
  <c r="R463" i="4" s="1"/>
  <c r="R464" i="4" a="1"/>
  <c r="R464" i="4"/>
  <c r="R465" i="4" a="1"/>
  <c r="R465" i="4" s="1"/>
  <c r="R466" i="4" a="1"/>
  <c r="R466" i="4" s="1"/>
  <c r="R467" i="4" a="1"/>
  <c r="R467" i="4" s="1"/>
  <c r="R468" i="4" a="1"/>
  <c r="R468" i="4" s="1"/>
  <c r="R469" i="4" a="1"/>
  <c r="R469" i="4"/>
  <c r="R470" i="4" a="1"/>
  <c r="R470" i="4"/>
  <c r="R471" i="4" a="1"/>
  <c r="R471" i="4" s="1"/>
  <c r="R472" i="4" a="1"/>
  <c r="R472" i="4" s="1"/>
  <c r="R473" i="4" a="1"/>
  <c r="R473" i="4" s="1"/>
  <c r="R474" i="4" a="1"/>
  <c r="R474" i="4" s="1"/>
  <c r="R475" i="4" a="1"/>
  <c r="R475" i="4" s="1"/>
  <c r="R476" i="4" a="1"/>
  <c r="R476" i="4" s="1"/>
  <c r="R477" i="4" a="1"/>
  <c r="R477" i="4" s="1"/>
  <c r="R478" i="4" a="1"/>
  <c r="R478" i="4" s="1"/>
  <c r="R479" i="4" a="1"/>
  <c r="R479" i="4" s="1"/>
  <c r="R480" i="4" a="1"/>
  <c r="R480" i="4" s="1"/>
  <c r="R481" i="4" a="1"/>
  <c r="R481" i="4"/>
  <c r="R482" i="4" a="1"/>
  <c r="R482" i="4"/>
  <c r="R483" i="4" a="1"/>
  <c r="R483" i="4" s="1"/>
  <c r="R484" i="4" a="1"/>
  <c r="R484" i="4" s="1"/>
  <c r="R485" i="4" a="1"/>
  <c r="R485" i="4" s="1"/>
  <c r="R486" i="4" a="1"/>
  <c r="R486" i="4"/>
  <c r="R487" i="4" a="1"/>
  <c r="R487" i="4" s="1"/>
  <c r="R488" i="4" a="1"/>
  <c r="R488" i="4" s="1"/>
  <c r="R489" i="4" a="1"/>
  <c r="R489" i="4" s="1"/>
  <c r="R490" i="4" a="1"/>
  <c r="R490" i="4" s="1"/>
  <c r="R491" i="4" a="1"/>
  <c r="R491" i="4" s="1"/>
  <c r="R492" i="4" a="1"/>
  <c r="R492" i="4" s="1"/>
  <c r="R493" i="4" a="1"/>
  <c r="R493" i="4" s="1"/>
  <c r="R494" i="4" a="1"/>
  <c r="R494" i="4"/>
  <c r="R495" i="4" a="1"/>
  <c r="R495" i="4" s="1"/>
  <c r="R496" i="4" a="1"/>
  <c r="R496" i="4" s="1"/>
  <c r="R497" i="4" a="1"/>
  <c r="R497" i="4" s="1"/>
  <c r="R498" i="4" a="1"/>
  <c r="R498" i="4" s="1"/>
  <c r="R499" i="4" a="1"/>
  <c r="R499" i="4"/>
  <c r="R500" i="4" a="1"/>
  <c r="R500" i="4" s="1"/>
  <c r="R501" i="4" a="1"/>
  <c r="R501" i="4" s="1"/>
  <c r="R502" i="4" a="1"/>
  <c r="R502" i="4"/>
  <c r="R503" i="4" a="1"/>
  <c r="R503" i="4"/>
  <c r="R504" i="4" a="1"/>
  <c r="R504" i="4"/>
  <c r="R505" i="4" a="1"/>
  <c r="R505" i="4" s="1"/>
  <c r="R506" i="4" a="1"/>
  <c r="R506" i="4" s="1"/>
  <c r="R507" i="4" a="1"/>
  <c r="R507" i="4" s="1"/>
  <c r="R508" i="4" a="1"/>
  <c r="R508" i="4" s="1"/>
  <c r="R509" i="4" a="1"/>
  <c r="R509" i="4" s="1"/>
  <c r="R510" i="4" a="1"/>
  <c r="R510" i="4" s="1"/>
  <c r="R511" i="4" a="1"/>
  <c r="R511" i="4" s="1"/>
  <c r="R512" i="4" a="1"/>
  <c r="R512" i="4" s="1"/>
  <c r="R513" i="4" a="1"/>
  <c r="R513" i="4" s="1"/>
  <c r="R514" i="4" a="1"/>
  <c r="R514" i="4"/>
  <c r="R515" i="4" a="1"/>
  <c r="R515" i="4" s="1"/>
  <c r="R516" i="4" a="1"/>
  <c r="R516" i="4"/>
  <c r="R517" i="4" a="1"/>
  <c r="R517" i="4" s="1"/>
  <c r="R518" i="4" a="1"/>
  <c r="R518" i="4" s="1"/>
  <c r="R519" i="4" a="1"/>
  <c r="R519" i="4" s="1"/>
  <c r="R520" i="4" a="1"/>
  <c r="R520" i="4" s="1"/>
  <c r="R521" i="4" a="1"/>
  <c r="R521" i="4" s="1"/>
  <c r="R522" i="4" a="1"/>
  <c r="R522" i="4" s="1"/>
  <c r="R523" i="4" a="1"/>
  <c r="R523" i="4" s="1"/>
  <c r="R524" i="4" a="1"/>
  <c r="R524" i="4" s="1"/>
  <c r="R525" i="4" a="1"/>
  <c r="R525" i="4" s="1"/>
  <c r="R526" i="4" a="1"/>
  <c r="R526" i="4" s="1"/>
  <c r="R527" i="4" a="1"/>
  <c r="R527" i="4"/>
  <c r="R528" i="4" a="1"/>
  <c r="R528" i="4"/>
  <c r="R529" i="4" a="1"/>
  <c r="R529" i="4"/>
  <c r="R530" i="4" a="1"/>
  <c r="R530" i="4" s="1"/>
  <c r="R531" i="4" a="1"/>
  <c r="R531" i="4" s="1"/>
  <c r="R532" i="4" a="1"/>
  <c r="R532" i="4"/>
  <c r="R533" i="4" a="1"/>
  <c r="R533" i="4" s="1"/>
  <c r="R534" i="4" a="1"/>
  <c r="R534" i="4" s="1"/>
  <c r="R535" i="4" a="1"/>
  <c r="R535" i="4"/>
  <c r="R536" i="4" a="1"/>
  <c r="R536" i="4"/>
  <c r="R537" i="4" a="1"/>
  <c r="R537" i="4" s="1"/>
  <c r="R538" i="4" a="1"/>
  <c r="R538" i="4" s="1"/>
  <c r="R539" i="4" a="1"/>
  <c r="R539" i="4"/>
  <c r="R540" i="4" a="1"/>
  <c r="R540" i="4"/>
  <c r="R541" i="4" a="1"/>
  <c r="R541" i="4" s="1"/>
  <c r="R542" i="4" a="1"/>
  <c r="R542" i="4"/>
  <c r="R543" i="4" a="1"/>
  <c r="R543" i="4" s="1"/>
  <c r="R544" i="4" a="1"/>
  <c r="R544" i="4" s="1"/>
  <c r="R545" i="4" a="1"/>
  <c r="R545" i="4"/>
  <c r="R546" i="4" a="1"/>
  <c r="R546" i="4" s="1"/>
  <c r="R547" i="4" a="1"/>
  <c r="R547" i="4" s="1"/>
  <c r="R548" i="4" a="1"/>
  <c r="R548" i="4" s="1"/>
  <c r="R549" i="4" a="1"/>
  <c r="R549" i="4" s="1"/>
  <c r="R550" i="4" a="1"/>
  <c r="R550" i="4" s="1"/>
  <c r="R551" i="4" a="1"/>
  <c r="R551" i="4" s="1"/>
  <c r="R552" i="4" a="1"/>
  <c r="R552" i="4" s="1"/>
  <c r="R553" i="4" a="1"/>
  <c r="R553" i="4" s="1"/>
  <c r="R554" i="4" a="1"/>
  <c r="R554" i="4" s="1"/>
  <c r="R555" i="4" a="1"/>
  <c r="R555" i="4" s="1"/>
  <c r="R556" i="4" a="1"/>
  <c r="R556" i="4" s="1"/>
  <c r="R557" i="4" a="1"/>
  <c r="R557" i="4" s="1"/>
  <c r="R558" i="4" a="1"/>
  <c r="R558" i="4"/>
  <c r="R559" i="4" a="1"/>
  <c r="R559" i="4" s="1"/>
  <c r="R560" i="4" a="1"/>
  <c r="R560" i="4" s="1"/>
  <c r="R561" i="4" a="1"/>
  <c r="R561" i="4" s="1"/>
  <c r="R562" i="4" a="1"/>
  <c r="R562" i="4" s="1"/>
  <c r="R563" i="4" a="1"/>
  <c r="R563" i="4" s="1"/>
  <c r="R564" i="4" a="1"/>
  <c r="R564" i="4" s="1"/>
  <c r="R565" i="4" a="1"/>
  <c r="R565" i="4" s="1"/>
  <c r="R566" i="4" a="1"/>
  <c r="R566" i="4" s="1"/>
  <c r="R567" i="4" a="1"/>
  <c r="R567" i="4" s="1"/>
  <c r="R568" i="4" a="1"/>
  <c r="R568" i="4" s="1"/>
  <c r="R569" i="4" a="1"/>
  <c r="R569" i="4" s="1"/>
  <c r="R570" i="4" a="1"/>
  <c r="R570" i="4" s="1"/>
  <c r="R571" i="4" a="1"/>
  <c r="R571" i="4"/>
  <c r="R572" i="4" a="1"/>
  <c r="R572" i="4" s="1"/>
  <c r="R573" i="4" a="1"/>
  <c r="R573" i="4" s="1"/>
  <c r="R574" i="4" a="1"/>
  <c r="R574" i="4" s="1"/>
  <c r="R575" i="4" a="1"/>
  <c r="R575" i="4" s="1"/>
  <c r="R576" i="4" a="1"/>
  <c r="R576" i="4" s="1"/>
  <c r="R577" i="4" a="1"/>
  <c r="R577" i="4" s="1"/>
  <c r="R578" i="4" a="1"/>
  <c r="R578" i="4" s="1"/>
  <c r="R579" i="4" a="1"/>
  <c r="R579" i="4" s="1"/>
  <c r="R580" i="4" a="1"/>
  <c r="R580" i="4" s="1"/>
  <c r="R581" i="4" a="1"/>
  <c r="R581" i="4"/>
  <c r="R582" i="4" a="1"/>
  <c r="R582" i="4" s="1"/>
  <c r="R583" i="4" a="1"/>
  <c r="R583" i="4" s="1"/>
  <c r="R584" i="4" a="1"/>
  <c r="R584" i="4" s="1"/>
  <c r="R585" i="4" a="1"/>
  <c r="R585" i="4" s="1"/>
  <c r="R586" i="4" a="1"/>
  <c r="R586" i="4"/>
  <c r="R587" i="4" a="1"/>
  <c r="R587" i="4" s="1"/>
  <c r="R588" i="4" a="1"/>
  <c r="R588" i="4" s="1"/>
  <c r="R589" i="4" a="1"/>
  <c r="R589" i="4" s="1"/>
  <c r="R590" i="4" a="1"/>
  <c r="R590" i="4" s="1"/>
  <c r="R591" i="4" a="1"/>
  <c r="R591" i="4" s="1"/>
  <c r="R592" i="4" a="1"/>
  <c r="R592" i="4" s="1"/>
  <c r="R593" i="4" a="1"/>
  <c r="R593" i="4" s="1"/>
  <c r="R594" i="4" a="1"/>
  <c r="R594" i="4" s="1"/>
  <c r="R595" i="4" a="1"/>
  <c r="R595" i="4" s="1"/>
  <c r="R596" i="4" a="1"/>
  <c r="R596" i="4" s="1"/>
  <c r="R597" i="4" a="1"/>
  <c r="R597" i="4" s="1"/>
  <c r="R598" i="4" a="1"/>
  <c r="R598" i="4" s="1"/>
  <c r="R599" i="4" a="1"/>
  <c r="R599" i="4" s="1"/>
  <c r="R600" i="4" a="1"/>
  <c r="R600" i="4" s="1"/>
  <c r="R601" i="4" a="1"/>
  <c r="R601" i="4" s="1"/>
  <c r="R602" i="4" a="1"/>
  <c r="R602" i="4"/>
  <c r="R603" i="4" a="1"/>
  <c r="R603" i="4" s="1"/>
  <c r="R604" i="4" a="1"/>
  <c r="R604" i="4"/>
  <c r="R605" i="4" a="1"/>
  <c r="R605" i="4" s="1"/>
  <c r="R606" i="4" a="1"/>
  <c r="R606" i="4" s="1"/>
  <c r="R607" i="4" a="1"/>
  <c r="R607" i="4" s="1"/>
  <c r="R608" i="4" a="1"/>
  <c r="R608" i="4" s="1"/>
  <c r="R609" i="4" a="1"/>
  <c r="R609" i="4" s="1"/>
  <c r="R610" i="4" a="1"/>
  <c r="R610" i="4" s="1"/>
  <c r="R611" i="4" a="1"/>
  <c r="R611" i="4" s="1"/>
  <c r="R612" i="4" a="1"/>
  <c r="R612" i="4"/>
  <c r="R613" i="4" a="1"/>
  <c r="R613" i="4"/>
  <c r="R614" i="4" a="1"/>
  <c r="R614" i="4" s="1"/>
  <c r="R615" i="4" a="1"/>
  <c r="R615" i="4" s="1"/>
  <c r="R616" i="4" a="1"/>
  <c r="R616" i="4"/>
  <c r="R617" i="4" a="1"/>
  <c r="R617" i="4"/>
  <c r="R618" i="4" a="1"/>
  <c r="R618" i="4" s="1"/>
  <c r="R619" i="4" a="1"/>
  <c r="R619" i="4" s="1"/>
  <c r="R620" i="4" a="1"/>
  <c r="R620" i="4"/>
  <c r="R621" i="4" a="1"/>
  <c r="R621" i="4" s="1"/>
  <c r="R622" i="4" a="1"/>
  <c r="R622" i="4" s="1"/>
  <c r="R623" i="4" a="1"/>
  <c r="R623" i="4" s="1"/>
  <c r="R624" i="4" a="1"/>
  <c r="R624" i="4" s="1"/>
  <c r="R625" i="4" a="1"/>
  <c r="R625" i="4"/>
  <c r="R626" i="4" a="1"/>
  <c r="R626" i="4"/>
  <c r="R627" i="4" a="1"/>
  <c r="R627" i="4" s="1"/>
  <c r="R628" i="4" a="1"/>
  <c r="R628" i="4" s="1"/>
  <c r="R629" i="4" a="1"/>
  <c r="R629" i="4" s="1"/>
  <c r="R630" i="4" a="1"/>
  <c r="R630" i="4" s="1"/>
  <c r="R631" i="4" a="1"/>
  <c r="R631" i="4" s="1"/>
  <c r="R632" i="4" a="1"/>
  <c r="R632" i="4" s="1"/>
  <c r="R633" i="4" a="1"/>
  <c r="R633" i="4" s="1"/>
  <c r="R634" i="4" a="1"/>
  <c r="R634" i="4"/>
  <c r="R635" i="4" a="1"/>
  <c r="R635" i="4"/>
  <c r="R636" i="4" a="1"/>
  <c r="R636" i="4" s="1"/>
  <c r="R637" i="4" a="1"/>
  <c r="R637" i="4" s="1"/>
  <c r="R638" i="4" a="1"/>
  <c r="R638" i="4" s="1"/>
  <c r="R639" i="4" a="1"/>
  <c r="R639" i="4" s="1"/>
  <c r="R640" i="4" a="1"/>
  <c r="R640" i="4"/>
  <c r="R641" i="4" a="1"/>
  <c r="R641" i="4" s="1"/>
  <c r="R642" i="4" a="1"/>
  <c r="R642" i="4" s="1"/>
  <c r="R643" i="4" a="1"/>
  <c r="R643" i="4" s="1"/>
  <c r="R644" i="4" a="1"/>
  <c r="R644" i="4" s="1"/>
  <c r="R645" i="4" a="1"/>
  <c r="R645" i="4" s="1"/>
  <c r="R646" i="4" a="1"/>
  <c r="R646" i="4" s="1"/>
  <c r="R647" i="4" a="1"/>
  <c r="R647" i="4" s="1"/>
  <c r="R648" i="4" a="1"/>
  <c r="R648" i="4" s="1"/>
  <c r="R649" i="4" a="1"/>
  <c r="R649" i="4" s="1"/>
  <c r="R650" i="4" a="1"/>
  <c r="R650" i="4"/>
  <c r="R651" i="4" a="1"/>
  <c r="R651" i="4" s="1"/>
  <c r="R652" i="4" a="1"/>
  <c r="R652" i="4" s="1"/>
  <c r="R653" i="4" a="1"/>
  <c r="R653" i="4"/>
  <c r="R654" i="4" a="1"/>
  <c r="R654" i="4" s="1"/>
  <c r="R655" i="4" a="1"/>
  <c r="R655" i="4" s="1"/>
  <c r="R656" i="4" a="1"/>
  <c r="R656" i="4"/>
  <c r="R657" i="4" a="1"/>
  <c r="R657" i="4" s="1"/>
  <c r="R658" i="4" a="1"/>
  <c r="R658" i="4" s="1"/>
  <c r="R659" i="4" a="1"/>
  <c r="R659" i="4"/>
  <c r="R660" i="4" a="1"/>
  <c r="R660" i="4"/>
  <c r="R661" i="4" a="1"/>
  <c r="R661" i="4"/>
  <c r="R662" i="4" a="1"/>
  <c r="R662" i="4" s="1"/>
  <c r="R663" i="4" a="1"/>
  <c r="R663" i="4" s="1"/>
  <c r="R664" i="4" a="1"/>
  <c r="R664" i="4"/>
  <c r="R665" i="4" a="1"/>
  <c r="R665" i="4" s="1"/>
  <c r="R666" i="4" a="1"/>
  <c r="R666" i="4" s="1"/>
  <c r="R667" i="4" a="1"/>
  <c r="R667" i="4" s="1"/>
  <c r="R668" i="4" a="1"/>
  <c r="R668" i="4" s="1"/>
  <c r="R669" i="4" a="1"/>
  <c r="R669" i="4" s="1"/>
  <c r="R670" i="4" a="1"/>
  <c r="R670" i="4" s="1"/>
  <c r="R671" i="4" a="1"/>
  <c r="R671" i="4" s="1"/>
  <c r="R672" i="4" a="1"/>
  <c r="R672" i="4"/>
  <c r="R673" i="4" a="1"/>
  <c r="R673" i="4"/>
  <c r="R674" i="4" a="1"/>
  <c r="R674" i="4" s="1"/>
  <c r="R675" i="4" a="1"/>
  <c r="R675" i="4" s="1"/>
  <c r="R676" i="4" a="1"/>
  <c r="R676" i="4"/>
  <c r="R677" i="4" a="1"/>
  <c r="R677" i="4"/>
  <c r="R678" i="4" a="1"/>
  <c r="R678" i="4" s="1"/>
  <c r="R679" i="4" a="1"/>
  <c r="R679" i="4" s="1"/>
  <c r="R680" i="4" a="1"/>
  <c r="R680" i="4"/>
  <c r="R681" i="4" a="1"/>
  <c r="R681" i="4" s="1"/>
  <c r="R682" i="4" a="1"/>
  <c r="R682" i="4" s="1"/>
  <c r="R683" i="4" a="1"/>
  <c r="R683" i="4" s="1"/>
  <c r="R684" i="4" a="1"/>
  <c r="R684" i="4" s="1"/>
  <c r="R685" i="4" a="1"/>
  <c r="R685" i="4" s="1"/>
  <c r="R686" i="4" a="1"/>
  <c r="R686" i="4" s="1"/>
  <c r="R687" i="4" a="1"/>
  <c r="R687" i="4" s="1"/>
  <c r="R688" i="4" a="1"/>
  <c r="R688" i="4" s="1"/>
  <c r="R689" i="4" a="1"/>
  <c r="R689" i="4"/>
  <c r="R690" i="4" a="1"/>
  <c r="R690" i="4" s="1"/>
  <c r="R691" i="4" a="1"/>
  <c r="R691" i="4" s="1"/>
  <c r="R692" i="4" a="1"/>
  <c r="R692" i="4" s="1"/>
  <c r="R693" i="4" a="1"/>
  <c r="R693" i="4" s="1"/>
  <c r="R694" i="4" a="1"/>
  <c r="R694" i="4"/>
  <c r="R695" i="4" a="1"/>
  <c r="R695" i="4" s="1"/>
  <c r="R696" i="4" a="1"/>
  <c r="R696" i="4" s="1"/>
  <c r="R697" i="4" a="1"/>
  <c r="R697" i="4" s="1"/>
  <c r="R698" i="4" a="1"/>
  <c r="R698" i="4" s="1"/>
  <c r="R699" i="4" a="1"/>
  <c r="R699" i="4" s="1"/>
  <c r="R700" i="4" a="1"/>
  <c r="R700" i="4" s="1"/>
  <c r="R701" i="4" a="1"/>
  <c r="R701" i="4"/>
  <c r="R702" i="4" a="1"/>
  <c r="R702" i="4"/>
  <c r="R703" i="4" a="1"/>
  <c r="R703" i="4"/>
  <c r="R704" i="4" a="1"/>
  <c r="R704" i="4" s="1"/>
  <c r="R705" i="4" a="1"/>
  <c r="R705" i="4" s="1"/>
  <c r="R706" i="4" a="1"/>
  <c r="R706" i="4"/>
  <c r="R707" i="4" a="1"/>
  <c r="R707" i="4" s="1"/>
  <c r="R708" i="4" a="1"/>
  <c r="R708" i="4" s="1"/>
  <c r="R709" i="4" a="1"/>
  <c r="R709" i="4"/>
  <c r="R710" i="4" a="1"/>
  <c r="R710" i="4"/>
  <c r="R711" i="4" a="1"/>
  <c r="R711" i="4" s="1"/>
  <c r="R712" i="4" a="1"/>
  <c r="R712" i="4" s="1"/>
  <c r="R713" i="4" a="1"/>
  <c r="R713" i="4" s="1"/>
  <c r="R714" i="4" a="1"/>
  <c r="R714" i="4" s="1"/>
  <c r="R715" i="4" a="1"/>
  <c r="R715" i="4" s="1"/>
  <c r="R716" i="4" a="1"/>
  <c r="R716" i="4" s="1"/>
  <c r="R717" i="4" a="1"/>
  <c r="R717" i="4" s="1"/>
  <c r="R718" i="4" a="1"/>
  <c r="R718" i="4" s="1"/>
  <c r="R719" i="4" a="1"/>
  <c r="R719" i="4" s="1"/>
  <c r="R720" i="4" a="1"/>
  <c r="R720" i="4" s="1"/>
  <c r="R721" i="4" a="1"/>
  <c r="R721" i="4" s="1"/>
  <c r="R722" i="4" a="1"/>
  <c r="R722" i="4" s="1"/>
  <c r="R723" i="4" a="1"/>
  <c r="R723" i="4"/>
  <c r="R724" i="4" a="1"/>
  <c r="R724" i="4" s="1"/>
  <c r="R725" i="4" a="1"/>
  <c r="R725" i="4" s="1"/>
  <c r="R726" i="4" a="1"/>
  <c r="R726" i="4" s="1"/>
  <c r="R727" i="4" a="1"/>
  <c r="R727" i="4" s="1"/>
  <c r="R728" i="4" a="1"/>
  <c r="R728" i="4" s="1"/>
  <c r="R729" i="4" a="1"/>
  <c r="R729" i="4" s="1"/>
  <c r="R730" i="4" a="1"/>
  <c r="R730" i="4" s="1"/>
  <c r="R731" i="4" a="1"/>
  <c r="R731" i="4" s="1"/>
  <c r="R732" i="4" a="1"/>
  <c r="R732" i="4" s="1"/>
  <c r="R733" i="4" a="1"/>
  <c r="R733" i="4"/>
  <c r="R734" i="4" a="1"/>
  <c r="R734" i="4" s="1"/>
  <c r="R735" i="4" a="1"/>
  <c r="R735" i="4" s="1"/>
  <c r="R736" i="4" a="1"/>
  <c r="R736" i="4" s="1"/>
  <c r="R737" i="4" a="1"/>
  <c r="R737" i="4" s="1"/>
  <c r="R738" i="4" a="1"/>
  <c r="R738" i="4" s="1"/>
  <c r="R739" i="4" a="1"/>
  <c r="R739" i="4"/>
  <c r="R740" i="4" a="1"/>
  <c r="R740" i="4"/>
  <c r="R741" i="4" a="1"/>
  <c r="R741" i="4" s="1"/>
  <c r="R742" i="4" a="1"/>
  <c r="R742" i="4" s="1"/>
  <c r="R743" i="4" a="1"/>
  <c r="R743" i="4" s="1"/>
  <c r="R744" i="4" a="1"/>
  <c r="R744" i="4" s="1"/>
  <c r="R745" i="4" a="1"/>
  <c r="R745" i="4" s="1"/>
  <c r="R746" i="4" a="1"/>
  <c r="R746" i="4" s="1"/>
  <c r="R747" i="4" a="1"/>
  <c r="R747" i="4" s="1"/>
  <c r="R748" i="4" a="1"/>
  <c r="R748" i="4"/>
  <c r="R749" i="4" a="1"/>
  <c r="R749" i="4" s="1"/>
  <c r="R750" i="4" a="1"/>
  <c r="R750" i="4" s="1"/>
  <c r="R751" i="4" a="1"/>
  <c r="R751" i="4"/>
  <c r="R752" i="4" a="1"/>
  <c r="R752" i="4"/>
  <c r="R753" i="4" a="1"/>
  <c r="R753" i="4" s="1"/>
  <c r="R754" i="4" a="1"/>
  <c r="R754" i="4" s="1"/>
  <c r="R755" i="4" a="1"/>
  <c r="R755" i="4" s="1"/>
  <c r="R756" i="4" a="1"/>
  <c r="R756" i="4" s="1"/>
  <c r="R757" i="4" a="1"/>
  <c r="R757" i="4" s="1"/>
  <c r="R758" i="4" a="1"/>
  <c r="R758" i="4" s="1"/>
  <c r="R759" i="4" a="1"/>
  <c r="R759" i="4"/>
  <c r="R760" i="4" a="1"/>
  <c r="R760" i="4" s="1"/>
  <c r="R761" i="4" a="1"/>
  <c r="R761" i="4" s="1"/>
  <c r="R762" i="4" a="1"/>
  <c r="R762" i="4" s="1"/>
  <c r="R763" i="4" a="1"/>
  <c r="R763" i="4" s="1"/>
  <c r="R764" i="4" a="1"/>
  <c r="R764" i="4" s="1"/>
  <c r="R765" i="4" a="1"/>
  <c r="R765" i="4"/>
  <c r="R766" i="4" a="1"/>
  <c r="R766" i="4"/>
  <c r="R767" i="4" a="1"/>
  <c r="R767" i="4" s="1"/>
  <c r="R768" i="4" a="1"/>
  <c r="R768" i="4" s="1"/>
  <c r="R769" i="4" a="1"/>
  <c r="R769" i="4"/>
  <c r="R770" i="4" a="1"/>
  <c r="R770" i="4" s="1"/>
  <c r="R771" i="4" a="1"/>
  <c r="R771" i="4" s="1"/>
  <c r="R772" i="4" a="1"/>
  <c r="R772" i="4"/>
  <c r="R773" i="4" a="1"/>
  <c r="R773" i="4" s="1"/>
  <c r="R774" i="4" a="1"/>
  <c r="R774" i="4" s="1"/>
  <c r="R775" i="4" a="1"/>
  <c r="R775" i="4" s="1"/>
  <c r="R776" i="4" a="1"/>
  <c r="R776" i="4" s="1"/>
  <c r="R777" i="4" a="1"/>
  <c r="R777" i="4" s="1"/>
  <c r="R778" i="4" a="1"/>
  <c r="R778" i="4" s="1"/>
  <c r="R779" i="4" a="1"/>
  <c r="R779" i="4" s="1"/>
  <c r="R780" i="4" a="1"/>
  <c r="R780" i="4" s="1"/>
  <c r="R781" i="4" a="1"/>
  <c r="R781" i="4"/>
  <c r="R782" i="4" a="1"/>
  <c r="R782" i="4"/>
  <c r="R783" i="4" a="1"/>
  <c r="R783" i="4"/>
  <c r="R784" i="4" a="1"/>
  <c r="R784" i="4" s="1"/>
  <c r="R785" i="4" a="1"/>
  <c r="R785" i="4" s="1"/>
  <c r="R786" i="4" a="1"/>
  <c r="R786" i="4" s="1"/>
  <c r="R787" i="4" a="1"/>
  <c r="R787" i="4" s="1"/>
  <c r="R788" i="4" a="1"/>
  <c r="R788" i="4" s="1"/>
  <c r="R789" i="4" a="1"/>
  <c r="R789" i="4" s="1"/>
  <c r="R790" i="4" a="1"/>
  <c r="R790" i="4" s="1"/>
  <c r="R791" i="4" a="1"/>
  <c r="R791" i="4"/>
  <c r="R792" i="4" a="1"/>
  <c r="R792" i="4" s="1"/>
  <c r="R793" i="4" a="1"/>
  <c r="R793" i="4" s="1"/>
  <c r="R794" i="4" a="1"/>
  <c r="R794" i="4" s="1"/>
  <c r="R795" i="4" a="1"/>
  <c r="R795" i="4" s="1"/>
  <c r="R796" i="4" a="1"/>
  <c r="R796" i="4" s="1"/>
  <c r="R797" i="4" a="1"/>
  <c r="R797" i="4" s="1"/>
  <c r="R798" i="4" a="1"/>
  <c r="R798" i="4" s="1"/>
  <c r="R799" i="4" a="1"/>
  <c r="R799" i="4" s="1"/>
  <c r="R800" i="4" a="1"/>
  <c r="R800" i="4" s="1"/>
  <c r="R801" i="4" a="1"/>
  <c r="R801" i="4" s="1"/>
  <c r="R802" i="4" a="1"/>
  <c r="R802" i="4" s="1"/>
  <c r="R803" i="4" a="1"/>
  <c r="R803" i="4" s="1"/>
  <c r="R804" i="4" a="1"/>
  <c r="R804" i="4" s="1"/>
  <c r="R805" i="4" a="1"/>
  <c r="R805" i="4" s="1"/>
  <c r="R806" i="4" a="1"/>
  <c r="R806" i="4" s="1"/>
  <c r="R807" i="4" a="1"/>
  <c r="R807" i="4" s="1"/>
  <c r="R808" i="4" a="1"/>
  <c r="R808" i="4" s="1"/>
  <c r="R809" i="4" a="1"/>
  <c r="R809" i="4" s="1"/>
  <c r="R810" i="4" a="1"/>
  <c r="R810" i="4" s="1"/>
  <c r="R811" i="4" a="1"/>
  <c r="R811" i="4"/>
  <c r="R812" i="4" a="1"/>
  <c r="R812" i="4"/>
  <c r="R813" i="4" a="1"/>
  <c r="R813" i="4" s="1"/>
  <c r="R814" i="4" a="1"/>
  <c r="R814" i="4" s="1"/>
  <c r="R815" i="4" a="1"/>
  <c r="R815" i="4" s="1"/>
  <c r="R816" i="4" a="1"/>
  <c r="R816" i="4" s="1"/>
  <c r="R817" i="4" a="1"/>
  <c r="R817" i="4" s="1"/>
  <c r="R818" i="4" a="1"/>
  <c r="R818" i="4" s="1"/>
  <c r="R819" i="4" a="1"/>
  <c r="R819" i="4" s="1"/>
  <c r="R820" i="4" a="1"/>
  <c r="R820" i="4" s="1"/>
  <c r="R821" i="4" a="1"/>
  <c r="R821" i="4"/>
  <c r="R822" i="4" a="1"/>
  <c r="R822" i="4" s="1"/>
  <c r="R823" i="4" a="1"/>
  <c r="R823" i="4" s="1"/>
  <c r="R824" i="4" a="1"/>
  <c r="R824" i="4"/>
  <c r="R825" i="4" a="1"/>
  <c r="R825" i="4"/>
  <c r="R826" i="4" a="1"/>
  <c r="R826" i="4" s="1"/>
  <c r="R827" i="4" a="1"/>
  <c r="R827" i="4" s="1"/>
  <c r="R828" i="4" a="1"/>
  <c r="R828" i="4" s="1"/>
  <c r="R829" i="4" a="1"/>
  <c r="R829" i="4" s="1"/>
  <c r="R830" i="4" a="1"/>
  <c r="R830" i="4" s="1"/>
  <c r="R831" i="4" a="1"/>
  <c r="R831" i="4" s="1"/>
  <c r="R832" i="4" a="1"/>
  <c r="R832" i="4" s="1"/>
  <c r="R833" i="4" a="1"/>
  <c r="R833" i="4" s="1"/>
  <c r="R834" i="4" a="1"/>
  <c r="R834" i="4" s="1"/>
  <c r="R835" i="4" a="1"/>
  <c r="R835" i="4" s="1"/>
  <c r="R836" i="4" a="1"/>
  <c r="R836" i="4" s="1"/>
  <c r="R837" i="4" a="1"/>
  <c r="R837" i="4"/>
  <c r="R838" i="4" a="1"/>
  <c r="R838" i="4"/>
  <c r="R839" i="4" a="1"/>
  <c r="R839" i="4"/>
  <c r="R840" i="4" a="1"/>
  <c r="R840" i="4" s="1"/>
  <c r="R841" i="4" a="1"/>
  <c r="R841" i="4" s="1"/>
  <c r="R842" i="4" a="1"/>
  <c r="R842" i="4" s="1"/>
  <c r="R843" i="4" a="1"/>
  <c r="R843" i="4" s="1"/>
  <c r="R844" i="4" a="1"/>
  <c r="R844" i="4" s="1"/>
  <c r="R845" i="4" a="1"/>
  <c r="R845" i="4" s="1"/>
  <c r="R846" i="4" a="1"/>
  <c r="R846" i="4" s="1"/>
  <c r="R847" i="4" a="1"/>
  <c r="R847" i="4" s="1"/>
  <c r="R848" i="4" a="1"/>
  <c r="R848" i="4" s="1"/>
  <c r="R849" i="4" a="1"/>
  <c r="R849" i="4" s="1"/>
  <c r="R850" i="4" a="1"/>
  <c r="R850" i="4" s="1"/>
  <c r="R851" i="4" a="1"/>
  <c r="R851" i="4"/>
  <c r="R852" i="4" a="1"/>
  <c r="R852" i="4" s="1"/>
  <c r="R853" i="4" a="1"/>
  <c r="R853" i="4" s="1"/>
  <c r="R854" i="4" a="1"/>
  <c r="R854" i="4"/>
  <c r="R855" i="4" a="1"/>
  <c r="R855" i="4"/>
  <c r="R856" i="4" a="1"/>
  <c r="R856" i="4" s="1"/>
  <c r="R857" i="4" a="1"/>
  <c r="R857" i="4" s="1"/>
  <c r="R858" i="4" a="1"/>
  <c r="R858" i="4" s="1"/>
  <c r="R859" i="4" a="1"/>
  <c r="R859" i="4" s="1"/>
  <c r="R860" i="4" a="1"/>
  <c r="R860" i="4" s="1"/>
  <c r="R861" i="4" a="1"/>
  <c r="R861" i="4" s="1"/>
  <c r="R862" i="4" a="1"/>
  <c r="R862" i="4" s="1"/>
  <c r="R863" i="4" a="1"/>
  <c r="R863" i="4"/>
  <c r="R864" i="4" a="1"/>
  <c r="R864" i="4" s="1"/>
  <c r="R865" i="4" a="1"/>
  <c r="R865" i="4" s="1"/>
  <c r="R866" i="4" a="1"/>
  <c r="R866" i="4" s="1"/>
  <c r="R867" i="4" a="1"/>
  <c r="R867" i="4" s="1"/>
  <c r="R868" i="4" a="1"/>
  <c r="R868" i="4" s="1"/>
  <c r="R869" i="4" a="1"/>
  <c r="R869" i="4" s="1"/>
  <c r="R870" i="4" a="1"/>
  <c r="R870" i="4" s="1"/>
  <c r="R871" i="4" a="1"/>
  <c r="R871" i="4" s="1"/>
  <c r="R872" i="4" a="1"/>
  <c r="R872" i="4" s="1"/>
  <c r="R873" i="4" a="1"/>
  <c r="R873" i="4" s="1"/>
  <c r="R874" i="4" a="1"/>
  <c r="R874" i="4" s="1"/>
  <c r="R875" i="4" a="1"/>
  <c r="R875" i="4" s="1"/>
  <c r="R876" i="4" a="1"/>
  <c r="R876" i="4" s="1"/>
  <c r="R877" i="4" a="1"/>
  <c r="R877" i="4" s="1"/>
  <c r="R878" i="4" a="1"/>
  <c r="R878" i="4" s="1"/>
  <c r="R879" i="4" a="1"/>
  <c r="R879" i="4" s="1"/>
  <c r="R880" i="4" a="1"/>
  <c r="R880" i="4"/>
  <c r="R881" i="4" a="1"/>
  <c r="R881" i="4"/>
  <c r="R882" i="4" a="1"/>
  <c r="R882" i="4" s="1"/>
  <c r="R883" i="4" a="1"/>
  <c r="R883" i="4" s="1"/>
  <c r="R884" i="4" a="1"/>
  <c r="R884" i="4" s="1"/>
  <c r="R885" i="4" a="1"/>
  <c r="R885" i="4" s="1"/>
  <c r="R886" i="4" a="1"/>
  <c r="R886" i="4" s="1"/>
  <c r="R887" i="4" a="1"/>
  <c r="R887" i="4" s="1"/>
  <c r="R888" i="4" a="1"/>
  <c r="R888" i="4" s="1"/>
  <c r="R889" i="4" a="1"/>
  <c r="R889" i="4" s="1"/>
  <c r="R890" i="4" a="1"/>
  <c r="R890" i="4" s="1"/>
  <c r="R891" i="4" a="1"/>
  <c r="R891" i="4" s="1"/>
  <c r="R892" i="4" a="1"/>
  <c r="R892" i="4" s="1"/>
  <c r="R893" i="4" a="1"/>
  <c r="R893" i="4"/>
  <c r="R894" i="4" a="1"/>
  <c r="R894" i="4" s="1"/>
  <c r="R895" i="4" a="1"/>
  <c r="R895" i="4" s="1"/>
  <c r="R896" i="4" a="1"/>
  <c r="R896" i="4"/>
  <c r="R897" i="4" a="1"/>
  <c r="R897" i="4"/>
  <c r="R898" i="4" a="1"/>
  <c r="R898" i="4"/>
  <c r="R899" i="4" a="1"/>
  <c r="R899" i="4" s="1"/>
  <c r="R900" i="4" a="1"/>
  <c r="R900" i="4" s="1"/>
  <c r="R901" i="4" a="1"/>
  <c r="R901" i="4"/>
  <c r="R902" i="4" a="1"/>
  <c r="R902" i="4" s="1"/>
  <c r="R903" i="4" a="1"/>
  <c r="R903" i="4" s="1"/>
  <c r="R904" i="4" a="1"/>
  <c r="R904" i="4" s="1"/>
  <c r="R905" i="4" a="1"/>
  <c r="R905" i="4" s="1"/>
  <c r="R906" i="4" a="1"/>
  <c r="R906" i="4" s="1"/>
  <c r="R907" i="4" a="1"/>
  <c r="R907" i="4" s="1"/>
  <c r="R908" i="4" a="1"/>
  <c r="R908" i="4" s="1"/>
  <c r="R909" i="4" a="1"/>
  <c r="R909" i="4" s="1"/>
  <c r="R910" i="4" a="1"/>
  <c r="R910" i="4" s="1"/>
  <c r="R911" i="4" a="1"/>
  <c r="R911" i="4" s="1"/>
  <c r="R912" i="4" a="1"/>
  <c r="R912" i="4" s="1"/>
  <c r="R913" i="4" a="1"/>
  <c r="R913" i="4"/>
  <c r="R914" i="4" a="1"/>
  <c r="R914" i="4"/>
  <c r="R915" i="4" a="1"/>
  <c r="R915" i="4" s="1"/>
  <c r="R916" i="4" a="1"/>
  <c r="R916" i="4" s="1"/>
  <c r="R917" i="4" a="1"/>
  <c r="R917" i="4" s="1"/>
  <c r="R918" i="4" a="1"/>
  <c r="R918" i="4" s="1"/>
  <c r="R919" i="4" a="1"/>
  <c r="R919" i="4" s="1"/>
  <c r="R920" i="4" a="1"/>
  <c r="R920" i="4" s="1"/>
  <c r="R921" i="4" a="1"/>
  <c r="R921" i="4" s="1"/>
  <c r="R922" i="4" a="1"/>
  <c r="R922" i="4" s="1"/>
  <c r="R923" i="4" a="1"/>
  <c r="R923" i="4" s="1"/>
  <c r="R924" i="4" a="1"/>
  <c r="R924" i="4" s="1"/>
  <c r="R925" i="4" a="1"/>
  <c r="R925" i="4" s="1"/>
  <c r="R926" i="4" a="1"/>
  <c r="R926" i="4" s="1"/>
  <c r="R927" i="4" a="1"/>
  <c r="R927" i="4" s="1"/>
  <c r="R928" i="4" a="1"/>
  <c r="R928" i="4" s="1"/>
  <c r="R929" i="4" a="1"/>
  <c r="R929" i="4" s="1"/>
  <c r="R930" i="4" a="1"/>
  <c r="R930" i="4" s="1"/>
  <c r="R931" i="4" a="1"/>
  <c r="R931" i="4"/>
  <c r="R932" i="4" a="1"/>
  <c r="R932" i="4" s="1"/>
  <c r="R933" i="4" a="1"/>
  <c r="R933" i="4" s="1"/>
  <c r="R934" i="4" a="1"/>
  <c r="R934" i="4" s="1"/>
  <c r="R935" i="4" a="1"/>
  <c r="R935" i="4" s="1"/>
  <c r="R936" i="4" a="1"/>
  <c r="R936" i="4" s="1"/>
  <c r="R937" i="4" a="1"/>
  <c r="R937" i="4" s="1"/>
  <c r="R938" i="4" a="1"/>
  <c r="R938" i="4" s="1"/>
  <c r="R939" i="4" a="1"/>
  <c r="R939" i="4"/>
  <c r="R940" i="4" a="1"/>
  <c r="R940" i="4"/>
  <c r="R941" i="4" a="1"/>
  <c r="R941" i="4" s="1"/>
  <c r="R942" i="4" a="1"/>
  <c r="R942" i="4" s="1"/>
  <c r="R943" i="4" a="1"/>
  <c r="R943" i="4"/>
  <c r="R944" i="4" a="1"/>
  <c r="R944" i="4"/>
  <c r="R945" i="4" a="1"/>
  <c r="R945" i="4" s="1"/>
  <c r="R946" i="4" a="1"/>
  <c r="R946" i="4" s="1"/>
  <c r="R947" i="4" a="1"/>
  <c r="R947" i="4" s="1"/>
  <c r="R948" i="4" a="1"/>
  <c r="R948" i="4" s="1"/>
  <c r="R949" i="4" a="1"/>
  <c r="R949" i="4" s="1"/>
  <c r="R950" i="4" a="1"/>
  <c r="R950" i="4" s="1"/>
  <c r="R951" i="4" a="1"/>
  <c r="R951" i="4" s="1"/>
  <c r="R952" i="4" a="1"/>
  <c r="R952" i="4" s="1"/>
  <c r="R953" i="4" a="1"/>
  <c r="R953" i="4" s="1"/>
  <c r="R954" i="4" a="1"/>
  <c r="R954" i="4" s="1"/>
  <c r="R955" i="4" a="1"/>
  <c r="R955" i="4"/>
  <c r="R956" i="4" a="1"/>
  <c r="R956" i="4"/>
  <c r="R957" i="4" a="1"/>
  <c r="R957" i="4"/>
  <c r="R958" i="4" a="1"/>
  <c r="R958" i="4" s="1"/>
  <c r="R959" i="4" a="1"/>
  <c r="R959" i="4" s="1"/>
  <c r="R960" i="4" a="1"/>
  <c r="R960" i="4" s="1"/>
  <c r="R961" i="4" a="1"/>
  <c r="R961" i="4" s="1"/>
  <c r="R962" i="4" a="1"/>
  <c r="R962" i="4" s="1"/>
  <c r="R963" i="4" a="1"/>
  <c r="R963" i="4" s="1"/>
  <c r="R964" i="4" a="1"/>
  <c r="R964" i="4" s="1"/>
  <c r="R965" i="4" a="1"/>
  <c r="R965" i="4" s="1"/>
  <c r="R966" i="4" a="1"/>
  <c r="R966" i="4" s="1"/>
  <c r="R967" i="4" a="1"/>
  <c r="R967" i="4" s="1"/>
  <c r="R968" i="4" a="1"/>
  <c r="R968" i="4"/>
  <c r="R969" i="4" a="1"/>
  <c r="R969" i="4" s="1"/>
  <c r="R970" i="4" a="1"/>
  <c r="R970" i="4" s="1"/>
  <c r="R971" i="4" a="1"/>
  <c r="R971" i="4" s="1"/>
  <c r="R972" i="4" a="1"/>
  <c r="R972" i="4" s="1"/>
  <c r="R973" i="4" a="1"/>
  <c r="R973" i="4" s="1"/>
  <c r="R974" i="4" a="1"/>
  <c r="R974" i="4" s="1"/>
  <c r="R975" i="4" a="1"/>
  <c r="R975" i="4" s="1"/>
  <c r="R976" i="4" a="1"/>
  <c r="R976" i="4" s="1"/>
  <c r="R977" i="4" a="1"/>
  <c r="R977" i="4" s="1"/>
  <c r="R978" i="4" a="1"/>
  <c r="R978" i="4" s="1"/>
  <c r="R979" i="4" a="1"/>
  <c r="R979" i="4" s="1"/>
  <c r="R980" i="4" a="1"/>
  <c r="R980" i="4" s="1"/>
  <c r="R981" i="4" a="1"/>
  <c r="R981" i="4"/>
  <c r="R982" i="4" a="1"/>
  <c r="R982" i="4"/>
  <c r="R983" i="4" a="1"/>
  <c r="R983" i="4"/>
  <c r="R984" i="4" a="1"/>
  <c r="R984" i="4" s="1"/>
  <c r="R985" i="4" a="1"/>
  <c r="R985" i="4"/>
  <c r="R986" i="4" a="1"/>
  <c r="R986" i="4" s="1"/>
  <c r="R987" i="4" a="1"/>
  <c r="R987" i="4" s="1"/>
  <c r="R988" i="4" a="1"/>
  <c r="R988" i="4" s="1"/>
  <c r="R989" i="4" a="1"/>
  <c r="R989" i="4" s="1"/>
  <c r="R990" i="4" a="1"/>
  <c r="R990" i="4" s="1"/>
  <c r="R991" i="4" a="1"/>
  <c r="R991" i="4" s="1"/>
  <c r="R992" i="4" a="1"/>
  <c r="R992" i="4" s="1"/>
  <c r="R993" i="4" a="1"/>
  <c r="R993" i="4" s="1"/>
  <c r="R994" i="4" a="1"/>
  <c r="R994" i="4"/>
  <c r="R995" i="4" a="1"/>
  <c r="R995" i="4" s="1"/>
  <c r="R996" i="4" a="1"/>
  <c r="R996" i="4" s="1"/>
  <c r="R997" i="4" a="1"/>
  <c r="R997" i="4" s="1"/>
  <c r="R998" i="4" a="1"/>
  <c r="R998" i="4"/>
  <c r="R999" i="4" a="1"/>
  <c r="R999" i="4" s="1"/>
  <c r="R1000" i="4" a="1"/>
  <c r="R1000" i="4" s="1"/>
  <c r="R1001" i="4" a="1"/>
  <c r="R1001" i="4" s="1"/>
  <c r="R1002" i="4" a="1"/>
  <c r="R1002" i="4" s="1"/>
  <c r="R1003" i="4" a="1"/>
  <c r="R1003" i="4"/>
  <c r="R1004" i="4" a="1"/>
  <c r="R1004" i="4" s="1"/>
  <c r="R1005" i="4" a="1"/>
  <c r="R1005" i="4"/>
  <c r="R1006" i="4" a="1"/>
  <c r="R1006" i="4" s="1"/>
  <c r="R1007" i="4" a="1"/>
  <c r="R1007" i="4"/>
  <c r="R1008" i="4" a="1"/>
  <c r="R1008" i="4" s="1"/>
  <c r="R1009" i="4" a="1"/>
  <c r="R1009" i="4" s="1"/>
  <c r="R1010" i="4" a="1"/>
  <c r="R1010" i="4" s="1"/>
  <c r="R1011" i="4" a="1"/>
  <c r="R1011" i="4" s="1"/>
  <c r="R1012" i="4" a="1"/>
  <c r="R1012" i="4" s="1"/>
  <c r="R1013" i="4" a="1"/>
  <c r="R1013" i="4" s="1"/>
  <c r="R1014" i="4" a="1"/>
  <c r="R1014" i="4" s="1"/>
  <c r="R1015" i="4" a="1"/>
  <c r="R1015" i="4" s="1"/>
  <c r="R1016" i="4" a="1"/>
  <c r="R1016" i="4"/>
  <c r="R1017" i="4" a="1"/>
  <c r="R1017" i="4" s="1"/>
  <c r="R1018" i="4" a="1"/>
  <c r="R1018" i="4" s="1"/>
  <c r="R1019" i="4" a="1"/>
  <c r="R1019" i="4" s="1"/>
  <c r="R1020" i="4" a="1"/>
  <c r="R1020" i="4" s="1"/>
  <c r="R1021" i="4" a="1"/>
  <c r="R1021" i="4" s="1"/>
  <c r="R1022" i="4" a="1"/>
  <c r="R1022" i="4" s="1"/>
  <c r="R1023" i="4" a="1"/>
  <c r="R1023" i="4" s="1"/>
  <c r="R1024" i="4" a="1"/>
  <c r="R1024" i="4" s="1"/>
  <c r="R1025" i="4" a="1"/>
  <c r="R1025" i="4" s="1"/>
  <c r="R1026" i="4" a="1"/>
  <c r="R1026" i="4" s="1"/>
  <c r="R1027" i="4" a="1"/>
  <c r="R1027" i="4"/>
  <c r="R1028" i="4" a="1"/>
  <c r="R1028" i="4"/>
  <c r="R1029" i="4" a="1"/>
  <c r="R1029" i="4"/>
  <c r="R1030" i="4" a="1"/>
  <c r="R1030" i="4" s="1"/>
  <c r="R1031" i="4" a="1"/>
  <c r="R1031" i="4"/>
  <c r="R1032" i="4" a="1"/>
  <c r="R1032" i="4" s="1"/>
  <c r="R1033" i="4" a="1"/>
  <c r="R1033" i="4" s="1"/>
  <c r="R1034" i="4" a="1"/>
  <c r="R1034" i="4" s="1"/>
  <c r="R1035" i="4" a="1"/>
  <c r="R1035" i="4" s="1"/>
  <c r="R1036" i="4" a="1"/>
  <c r="R1036" i="4" s="1"/>
  <c r="R1037" i="4" a="1"/>
  <c r="R1037" i="4"/>
  <c r="R1038" i="4" a="1"/>
  <c r="R1038" i="4" s="1"/>
  <c r="R1039" i="4" a="1"/>
  <c r="R1039" i="4" s="1"/>
  <c r="R1040" i="4" a="1"/>
  <c r="R1040" i="4"/>
  <c r="R1041" i="4" a="1"/>
  <c r="R1041" i="4" s="1"/>
  <c r="R1042" i="4" a="1"/>
  <c r="R1042" i="4"/>
  <c r="R1043" i="4" a="1"/>
  <c r="R1043" i="4" s="1"/>
  <c r="R1044" i="4" a="1"/>
  <c r="R1044" i="4" s="1"/>
  <c r="R1045" i="4" a="1"/>
  <c r="R1045" i="4" s="1"/>
  <c r="R1046" i="4" a="1"/>
  <c r="R1046" i="4" s="1"/>
  <c r="R1047" i="4" a="1"/>
  <c r="R1047" i="4" s="1"/>
  <c r="R1048" i="4" a="1"/>
  <c r="R1048" i="4" s="1"/>
  <c r="R1049" i="4" a="1"/>
  <c r="R1049" i="4" s="1"/>
  <c r="R1050" i="4" a="1"/>
  <c r="R1050" i="4" s="1"/>
  <c r="R1051" i="4" a="1"/>
  <c r="R1051" i="4" s="1"/>
  <c r="R1052" i="4" a="1"/>
  <c r="R1052" i="4" s="1"/>
  <c r="R1053" i="4" a="1"/>
  <c r="R1053" i="4" s="1"/>
  <c r="R1054" i="4" a="1"/>
  <c r="R1054" i="4" s="1"/>
  <c r="R1055" i="4" a="1"/>
  <c r="R1055" i="4" s="1"/>
  <c r="R1056" i="4" a="1"/>
  <c r="R1056" i="4" s="1"/>
  <c r="R1057" i="4" a="1"/>
  <c r="R1057" i="4" s="1"/>
  <c r="U1057" i="4" s="1"/>
  <c r="R1058" i="4" a="1"/>
  <c r="R1058" i="4" s="1"/>
  <c r="R1059" i="4" a="1"/>
  <c r="R1059" i="4" s="1"/>
  <c r="R1060" i="4" a="1"/>
  <c r="R1060" i="4" s="1"/>
  <c r="R1061" i="4" a="1"/>
  <c r="R1061" i="4" s="1"/>
  <c r="R1062" i="4" a="1"/>
  <c r="R1062" i="4" s="1"/>
  <c r="R1063" i="4" a="1"/>
  <c r="R1063" i="4" s="1"/>
  <c r="R1064" i="4" a="1"/>
  <c r="R1064" i="4"/>
  <c r="R1065" i="4" a="1"/>
  <c r="R1065" i="4" s="1"/>
  <c r="R1066" i="4" a="1"/>
  <c r="R1066" i="4" s="1"/>
  <c r="R1067" i="4" a="1"/>
  <c r="R1067" i="4"/>
  <c r="R1068" i="4" a="1"/>
  <c r="R1068" i="4" s="1"/>
  <c r="R1069" i="4" a="1"/>
  <c r="R1069" i="4" s="1"/>
  <c r="R1070" i="4" a="1"/>
  <c r="R1070" i="4" s="1"/>
  <c r="R1071" i="4" a="1"/>
  <c r="R1071" i="4" s="1"/>
  <c r="R1072" i="4" a="1"/>
  <c r="R1072" i="4" s="1"/>
  <c r="R1073" i="4" a="1"/>
  <c r="R1073" i="4" s="1"/>
  <c r="R1074" i="4" a="1"/>
  <c r="R1074" i="4" s="1"/>
  <c r="R1075" i="4" a="1"/>
  <c r="R1075" i="4" s="1"/>
  <c r="U1075" i="4" s="1"/>
  <c r="R1076" i="4" a="1"/>
  <c r="R1076" i="4" s="1"/>
  <c r="R1077" i="4" a="1"/>
  <c r="R1077" i="4"/>
  <c r="R1078" i="4" a="1"/>
  <c r="R1078" i="4" s="1"/>
  <c r="R1079" i="4" a="1"/>
  <c r="R1079" i="4" s="1"/>
  <c r="R1080" i="4" a="1"/>
  <c r="R1080" i="4" s="1"/>
  <c r="R1081" i="4" a="1"/>
  <c r="R1081" i="4" s="1"/>
  <c r="R1082" i="4" a="1"/>
  <c r="R1082" i="4" s="1"/>
  <c r="R1083" i="4" a="1"/>
  <c r="R1083" i="4"/>
  <c r="R1084" i="4" a="1"/>
  <c r="R1084" i="4" s="1"/>
  <c r="R1085" i="4" a="1"/>
  <c r="R1085" i="4" s="1"/>
  <c r="R1086" i="4" a="1"/>
  <c r="R1086" i="4" s="1"/>
  <c r="R1087" i="4" a="1"/>
  <c r="R1087" i="4" s="1"/>
  <c r="R1088" i="4" a="1"/>
  <c r="R1088" i="4" s="1"/>
  <c r="R1089" i="4" a="1"/>
  <c r="R1089" i="4" s="1"/>
  <c r="R1090" i="4" a="1"/>
  <c r="R1090" i="4" s="1"/>
  <c r="R1091" i="4" a="1"/>
  <c r="R1091" i="4" s="1"/>
  <c r="R1092" i="4" a="1"/>
  <c r="R1092" i="4" s="1"/>
  <c r="R1093" i="4" a="1"/>
  <c r="R1093" i="4" s="1"/>
  <c r="R1094" i="4" a="1"/>
  <c r="R1094" i="4" s="1"/>
  <c r="R1095" i="4" a="1"/>
  <c r="R1095" i="4" s="1"/>
  <c r="R1096" i="4" a="1"/>
  <c r="R1096" i="4" s="1"/>
  <c r="R1097" i="4" a="1"/>
  <c r="R1097" i="4" s="1"/>
  <c r="R1098" i="4" a="1"/>
  <c r="R1098" i="4" s="1"/>
  <c r="R1099" i="4" a="1"/>
  <c r="R1099" i="4"/>
  <c r="R1100" i="4" a="1"/>
  <c r="R1100" i="4"/>
  <c r="R1101" i="4" a="1"/>
  <c r="R1101" i="4" s="1"/>
  <c r="R1102" i="4" a="1"/>
  <c r="R1102" i="4" s="1"/>
  <c r="R1103" i="4" a="1"/>
  <c r="R1103" i="4"/>
  <c r="R1104" i="4" a="1"/>
  <c r="R1104" i="4" s="1"/>
  <c r="R1105" i="4" a="1"/>
  <c r="R1105" i="4" s="1"/>
  <c r="R1106" i="4" a="1"/>
  <c r="R1106" i="4" s="1"/>
  <c r="R1107" i="4" a="1"/>
  <c r="R1107" i="4" s="1"/>
  <c r="R1108" i="4" a="1"/>
  <c r="R1108" i="4" s="1"/>
  <c r="R1109" i="4" a="1"/>
  <c r="R1109" i="4" s="1"/>
  <c r="R1110" i="4" a="1"/>
  <c r="R1110" i="4" s="1"/>
  <c r="R1111" i="4" a="1"/>
  <c r="R1111" i="4" s="1"/>
  <c r="R1112" i="4" a="1"/>
  <c r="R1112" i="4" s="1"/>
  <c r="R1113" i="4" a="1"/>
  <c r="R1113" i="4" s="1"/>
  <c r="R1114" i="4" a="1"/>
  <c r="R1114" i="4" s="1"/>
  <c r="R1115" i="4" a="1"/>
  <c r="R1115" i="4" s="1"/>
  <c r="R1116" i="4" a="1"/>
  <c r="R1116" i="4" s="1"/>
  <c r="R1117" i="4" a="1"/>
  <c r="R1117" i="4" s="1"/>
  <c r="R1118" i="4" a="1"/>
  <c r="R1118" i="4" s="1"/>
  <c r="R1119" i="4" a="1"/>
  <c r="R1119" i="4" s="1"/>
  <c r="R1120" i="4" a="1"/>
  <c r="R1120" i="4" s="1"/>
  <c r="R1121" i="4" a="1"/>
  <c r="R1121" i="4" s="1"/>
  <c r="R1122" i="4" a="1"/>
  <c r="R1122" i="4" s="1"/>
  <c r="R1123" i="4" a="1"/>
  <c r="R1123" i="4" s="1"/>
  <c r="R1124" i="4" a="1"/>
  <c r="R1124" i="4" s="1"/>
  <c r="R1125" i="4" a="1"/>
  <c r="R1125" i="4" s="1"/>
  <c r="R1126" i="4" a="1"/>
  <c r="R1126" i="4" s="1"/>
  <c r="R1127" i="4" a="1"/>
  <c r="R1127" i="4" s="1"/>
  <c r="R1128" i="4" a="1"/>
  <c r="R1128" i="4" s="1"/>
  <c r="R1129" i="4" a="1"/>
  <c r="R1129" i="4" s="1"/>
  <c r="R1130" i="4" a="1"/>
  <c r="R1130" i="4" s="1"/>
  <c r="R1131" i="4" a="1"/>
  <c r="R1131" i="4" s="1"/>
  <c r="R1132" i="4" a="1"/>
  <c r="R1132" i="4" s="1"/>
  <c r="R1133" i="4" a="1"/>
  <c r="R1133" i="4" s="1"/>
  <c r="R1134" i="4" a="1"/>
  <c r="R1134" i="4" s="1"/>
  <c r="R1135" i="4" a="1"/>
  <c r="R1135" i="4" s="1"/>
  <c r="R1136" i="4" a="1"/>
  <c r="R1136" i="4" s="1"/>
  <c r="R1137" i="4" a="1"/>
  <c r="R1137" i="4" s="1"/>
  <c r="R1138" i="4" a="1"/>
  <c r="R1138" i="4"/>
  <c r="R1139" i="4" a="1"/>
  <c r="R1139" i="4"/>
  <c r="R1140" i="4" a="1"/>
  <c r="R1140" i="4" s="1"/>
  <c r="R1141" i="4" a="1"/>
  <c r="R1141" i="4" s="1"/>
  <c r="R1142" i="4" a="1"/>
  <c r="R1142" i="4" s="1"/>
  <c r="R1143" i="4" a="1"/>
  <c r="R1143" i="4" s="1"/>
  <c r="R1144" i="4" a="1"/>
  <c r="R1144" i="4" s="1"/>
  <c r="R1145" i="4" a="1"/>
  <c r="R1145" i="4" s="1"/>
  <c r="R1146" i="4" a="1"/>
  <c r="R1146" i="4" s="1"/>
  <c r="R1147" i="4" a="1"/>
  <c r="R1147" i="4" s="1"/>
  <c r="R1148" i="4" a="1"/>
  <c r="R1148" i="4" s="1"/>
  <c r="R1149" i="4" a="1"/>
  <c r="R1149" i="4" s="1"/>
  <c r="R1150" i="4" a="1"/>
  <c r="R1150" i="4" s="1"/>
  <c r="R1151" i="4" a="1"/>
  <c r="R1151" i="4"/>
  <c r="R1152" i="4" a="1"/>
  <c r="R1152" i="4" s="1"/>
  <c r="R1153" i="4" a="1"/>
  <c r="R1153" i="4" s="1"/>
  <c r="R1154" i="4" a="1"/>
  <c r="R1154" i="4" s="1"/>
  <c r="R1155" i="4" a="1"/>
  <c r="R1155" i="4" s="1"/>
  <c r="R1156" i="4" a="1"/>
  <c r="R1156" i="4" s="1"/>
  <c r="R1157" i="4" a="1"/>
  <c r="R1157" i="4" s="1"/>
  <c r="R1158" i="4" a="1"/>
  <c r="R1158" i="4" s="1"/>
  <c r="R1159" i="4" a="1"/>
  <c r="R1159" i="4" s="1"/>
  <c r="R1160" i="4" a="1"/>
  <c r="R1160" i="4" s="1"/>
  <c r="R1161" i="4" a="1"/>
  <c r="R1161" i="4" s="1"/>
  <c r="R1162" i="4" a="1"/>
  <c r="R1162" i="4"/>
  <c r="R1163" i="4" a="1"/>
  <c r="R1163" i="4" s="1"/>
  <c r="R1164" i="4" a="1"/>
  <c r="R1164" i="4" s="1"/>
  <c r="R1165" i="4" a="1"/>
  <c r="R1165" i="4" s="1"/>
  <c r="R1166" i="4" a="1"/>
  <c r="R1166" i="4" s="1"/>
  <c r="R1167" i="4" a="1"/>
  <c r="R1167" i="4" s="1"/>
  <c r="R1168" i="4" a="1"/>
  <c r="R1168" i="4" s="1"/>
  <c r="R1169" i="4" a="1"/>
  <c r="R1169" i="4" s="1"/>
  <c r="R1170" i="4" a="1"/>
  <c r="R1170" i="4" s="1"/>
  <c r="R1171" i="4" a="1"/>
  <c r="R1171" i="4" s="1"/>
  <c r="R1172" i="4" a="1"/>
  <c r="R1172" i="4"/>
  <c r="R1173" i="4" a="1"/>
  <c r="R1173" i="4" s="1"/>
  <c r="R1174" i="4" a="1"/>
  <c r="R1174" i="4" s="1"/>
  <c r="R1175" i="4" a="1"/>
  <c r="R1175" i="4" s="1"/>
  <c r="R1176" i="4" a="1"/>
  <c r="R1176" i="4" s="1"/>
  <c r="R1177" i="4" a="1"/>
  <c r="R1177" i="4" s="1"/>
  <c r="R1178" i="4" a="1"/>
  <c r="R1178" i="4" s="1"/>
  <c r="R1179" i="4" a="1"/>
  <c r="R1179" i="4" s="1"/>
  <c r="R1180" i="4" a="1"/>
  <c r="R1180" i="4" s="1"/>
  <c r="R1181" i="4" a="1"/>
  <c r="R1181" i="4" s="1"/>
  <c r="R1182" i="4" a="1"/>
  <c r="R1182" i="4" s="1"/>
  <c r="R1183" i="4" a="1"/>
  <c r="R1183" i="4" s="1"/>
  <c r="R1184" i="4" a="1"/>
  <c r="R1184" i="4" s="1"/>
  <c r="R1185" i="4" a="1"/>
  <c r="R1185" i="4" s="1"/>
  <c r="R1186" i="4" a="1"/>
  <c r="R1186" i="4" s="1"/>
  <c r="R1187" i="4" a="1"/>
  <c r="R1187" i="4" s="1"/>
  <c r="R1188" i="4" a="1"/>
  <c r="R1188" i="4" s="1"/>
  <c r="R1189" i="4" a="1"/>
  <c r="R1189" i="4" s="1"/>
  <c r="R1190" i="4" a="1"/>
  <c r="R1190" i="4" s="1"/>
  <c r="R1191" i="4" a="1"/>
  <c r="R1191" i="4" s="1"/>
  <c r="R1192" i="4" a="1"/>
  <c r="R1192" i="4" s="1"/>
  <c r="R1193" i="4" a="1"/>
  <c r="R1193" i="4" s="1"/>
  <c r="R1194" i="4" a="1"/>
  <c r="R1194" i="4" s="1"/>
  <c r="R1195" i="4" a="1"/>
  <c r="R1195" i="4"/>
  <c r="R1196" i="4" a="1"/>
  <c r="R1196" i="4" s="1"/>
  <c r="R1197" i="4" a="1"/>
  <c r="R1197" i="4"/>
  <c r="R1198" i="4" a="1"/>
  <c r="R1198" i="4" s="1"/>
  <c r="R1199" i="4" a="1"/>
  <c r="R1199" i="4" s="1"/>
  <c r="R1200" i="4" a="1"/>
  <c r="R1200" i="4" s="1"/>
  <c r="R1201" i="4" a="1"/>
  <c r="R1201" i="4" s="1"/>
  <c r="R1202" i="4" a="1"/>
  <c r="R1202" i="4" s="1"/>
  <c r="R1203" i="4" a="1"/>
  <c r="R1203" i="4" s="1"/>
  <c r="R1204" i="4" a="1"/>
  <c r="R1204" i="4" s="1"/>
  <c r="R1205" i="4" a="1"/>
  <c r="R1205" i="4" s="1"/>
  <c r="R1206" i="4" a="1"/>
  <c r="R1206" i="4" s="1"/>
  <c r="R1207" i="4" a="1"/>
  <c r="R1207" i="4" s="1"/>
  <c r="R1208" i="4" a="1"/>
  <c r="R1208" i="4" s="1"/>
  <c r="R1209" i="4" a="1"/>
  <c r="R1209" i="4" s="1"/>
  <c r="R1210" i="4" a="1"/>
  <c r="R1210" i="4"/>
  <c r="R1211" i="4" a="1"/>
  <c r="R1211" i="4" s="1"/>
  <c r="R1212" i="4" a="1"/>
  <c r="R1212" i="4" s="1"/>
  <c r="R1213" i="4" a="1"/>
  <c r="R1213" i="4" s="1"/>
  <c r="R1214" i="4" a="1"/>
  <c r="R1214" i="4" s="1"/>
  <c r="R1215" i="4" a="1"/>
  <c r="R1215" i="4" s="1"/>
  <c r="R1216" i="4" a="1"/>
  <c r="R1216" i="4" s="1"/>
  <c r="R1217" i="4" a="1"/>
  <c r="R1217" i="4" s="1"/>
  <c r="R1218" i="4" a="1"/>
  <c r="R1218" i="4" s="1"/>
  <c r="R1219" i="4" a="1"/>
  <c r="R1219" i="4" s="1"/>
  <c r="R1220" i="4" a="1"/>
  <c r="R1220" i="4"/>
  <c r="R1221" i="4" a="1"/>
  <c r="R1221" i="4" s="1"/>
  <c r="R1222" i="4" a="1"/>
  <c r="R1222" i="4" s="1"/>
  <c r="R1223" i="4" a="1"/>
  <c r="R1223" i="4"/>
  <c r="R1224" i="4" a="1"/>
  <c r="R1224" i="4" s="1"/>
  <c r="R1225" i="4" a="1"/>
  <c r="R1225" i="4" s="1"/>
  <c r="R1226" i="4" a="1"/>
  <c r="R1226" i="4" s="1"/>
  <c r="R1227" i="4" a="1"/>
  <c r="R1227" i="4" s="1"/>
  <c r="R1228" i="4" a="1"/>
  <c r="R1228" i="4" s="1"/>
  <c r="R1229" i="4" a="1"/>
  <c r="R1229" i="4" s="1"/>
  <c r="R1230" i="4" a="1"/>
  <c r="R1230" i="4" s="1"/>
  <c r="R1231" i="4" a="1"/>
  <c r="R1231" i="4" s="1"/>
  <c r="R1232" i="4" a="1"/>
  <c r="R1232" i="4" s="1"/>
  <c r="R1233" i="4" a="1"/>
  <c r="R1233" i="4"/>
  <c r="R1234" i="4" a="1"/>
  <c r="R1234" i="4"/>
  <c r="R1235" i="4" a="1"/>
  <c r="R1235" i="4" s="1"/>
  <c r="R1236" i="4" a="1"/>
  <c r="R1236" i="4" s="1"/>
  <c r="R1237" i="4" a="1"/>
  <c r="R1237" i="4" s="1"/>
  <c r="R1238" i="4" a="1"/>
  <c r="R1238" i="4" s="1"/>
  <c r="R1239" i="4" a="1"/>
  <c r="R1239" i="4" s="1"/>
  <c r="R1240" i="4" a="1"/>
  <c r="R1240" i="4" s="1"/>
  <c r="R1241" i="4" a="1"/>
  <c r="R1241" i="4" s="1"/>
  <c r="R1242" i="4" a="1"/>
  <c r="R1242" i="4" s="1"/>
  <c r="R1243" i="4" a="1"/>
  <c r="R1243" i="4"/>
  <c r="R1244" i="4" a="1"/>
  <c r="R1244" i="4"/>
  <c r="R1245" i="4" a="1"/>
  <c r="R1245" i="4" s="1"/>
  <c r="R1246" i="4" a="1"/>
  <c r="R1246" i="4" s="1"/>
  <c r="R1247" i="4" a="1"/>
  <c r="R1247" i="4"/>
  <c r="R1248" i="4" a="1"/>
  <c r="R1248" i="4" s="1"/>
  <c r="R1249" i="4" a="1"/>
  <c r="R1249" i="4" s="1"/>
  <c r="R1250" i="4" a="1"/>
  <c r="R1250" i="4" s="1"/>
  <c r="R1251" i="4" a="1"/>
  <c r="R1251" i="4" s="1"/>
  <c r="R1252" i="4" a="1"/>
  <c r="R1252" i="4" s="1"/>
  <c r="R1253" i="4" a="1"/>
  <c r="R1253" i="4" s="1"/>
  <c r="R1254" i="4" a="1"/>
  <c r="R1254" i="4" s="1"/>
  <c r="R1255" i="4" a="1"/>
  <c r="R1255" i="4" s="1"/>
  <c r="R1256" i="4" a="1"/>
  <c r="R1256" i="4" s="1"/>
  <c r="R1257" i="4" a="1"/>
  <c r="R1257" i="4" s="1"/>
  <c r="R1258" i="4" a="1"/>
  <c r="R1258" i="4" s="1"/>
  <c r="R1259" i="4" a="1"/>
  <c r="R1259" i="4"/>
  <c r="R1260" i="4" a="1"/>
  <c r="R1260" i="4" s="1"/>
  <c r="R1261" i="4" a="1"/>
  <c r="R1261" i="4" s="1"/>
  <c r="R1262" i="4" a="1"/>
  <c r="R1262" i="4" s="1"/>
  <c r="R1263" i="4" a="1"/>
  <c r="R1263" i="4" s="1"/>
  <c r="R1264" i="4" a="1"/>
  <c r="R1264" i="4" s="1"/>
  <c r="R1265" i="4" a="1"/>
  <c r="R1265" i="4" s="1"/>
  <c r="R1266" i="4" a="1"/>
  <c r="R1266" i="4" s="1"/>
  <c r="R1267" i="4" a="1"/>
  <c r="R1267" i="4" s="1"/>
  <c r="R1268" i="4" a="1"/>
  <c r="R1268" i="4" s="1"/>
  <c r="R1269" i="4" a="1"/>
  <c r="R1269" i="4"/>
  <c r="R1270" i="4" a="1"/>
  <c r="R1270" i="4"/>
  <c r="R1271" i="4" a="1"/>
  <c r="R1271" i="4" s="1"/>
  <c r="R1272" i="4" a="1"/>
  <c r="R1272" i="4" s="1"/>
  <c r="R1273" i="4" a="1"/>
  <c r="R1273" i="4" s="1"/>
  <c r="R1274" i="4" a="1"/>
  <c r="R1274" i="4" s="1"/>
  <c r="R1275" i="4" a="1"/>
  <c r="R1275" i="4" s="1"/>
  <c r="R1276" i="4" a="1"/>
  <c r="R1276" i="4" s="1"/>
  <c r="R1277" i="4" a="1"/>
  <c r="R1277" i="4" s="1"/>
  <c r="R1278" i="4" a="1"/>
  <c r="R1278" i="4" s="1"/>
  <c r="R1279" i="4" a="1"/>
  <c r="R1279" i="4"/>
  <c r="R1280" i="4" a="1"/>
  <c r="R1280" i="4"/>
  <c r="R1281" i="4" a="1"/>
  <c r="R1281" i="4" s="1"/>
  <c r="R1282" i="4" a="1"/>
  <c r="R1282" i="4"/>
  <c r="R1283" i="4" a="1"/>
  <c r="R1283" i="4" s="1"/>
  <c r="R1284" i="4" a="1"/>
  <c r="R1284" i="4" s="1"/>
  <c r="R1285" i="4" a="1"/>
  <c r="R1285" i="4" s="1"/>
  <c r="R1286" i="4" a="1"/>
  <c r="R1286" i="4" s="1"/>
  <c r="R1287" i="4" a="1"/>
  <c r="R1287" i="4" s="1"/>
  <c r="R1288" i="4" a="1"/>
  <c r="R1288" i="4" s="1"/>
  <c r="R1289" i="4" a="1"/>
  <c r="R1289" i="4" s="1"/>
  <c r="R1290" i="4" a="1"/>
  <c r="R1290" i="4" s="1"/>
  <c r="R1291" i="4" a="1"/>
  <c r="R1291" i="4" s="1"/>
  <c r="R1292" i="4" a="1"/>
  <c r="R1292" i="4" s="1"/>
  <c r="R1293" i="4" a="1"/>
  <c r="R1293" i="4" s="1"/>
  <c r="R1294" i="4" a="1"/>
  <c r="R1294" i="4" s="1"/>
  <c r="R1295" i="4" a="1"/>
  <c r="R1295" i="4" s="1"/>
  <c r="R1296" i="4" a="1"/>
  <c r="R1296" i="4" s="1"/>
  <c r="R1297" i="4" a="1"/>
  <c r="R1297" i="4" s="1"/>
  <c r="R1298" i="4" a="1"/>
  <c r="R1298" i="4" s="1"/>
  <c r="R1299" i="4" a="1"/>
  <c r="R1299" i="4" s="1"/>
  <c r="R1300" i="4" a="1"/>
  <c r="R1300" i="4" s="1"/>
  <c r="R1301" i="4" a="1"/>
  <c r="R1301" i="4" s="1"/>
  <c r="R1302" i="4" a="1"/>
  <c r="R1302" i="4" s="1"/>
  <c r="R1303" i="4" a="1"/>
  <c r="R1303" i="4" s="1"/>
  <c r="R1304" i="4" a="1"/>
  <c r="R1304" i="4" s="1"/>
  <c r="R1305" i="4" a="1"/>
  <c r="R1305" i="4"/>
  <c r="R1306" i="4" a="1"/>
  <c r="R1306" i="4" s="1"/>
  <c r="R1307" i="4" a="1"/>
  <c r="R1307" i="4" s="1"/>
  <c r="R1308" i="4" a="1"/>
  <c r="R1308" i="4" s="1"/>
  <c r="R1309" i="4" a="1"/>
  <c r="R1309" i="4" s="1"/>
  <c r="R1310" i="4" a="1"/>
  <c r="R1310" i="4" s="1"/>
  <c r="R1311" i="4" a="1"/>
  <c r="R1311" i="4" s="1"/>
  <c r="R1312" i="4" a="1"/>
  <c r="R1312" i="4" s="1"/>
  <c r="R1313" i="4" a="1"/>
  <c r="R1313" i="4" s="1"/>
  <c r="R1314" i="4" a="1"/>
  <c r="R1314" i="4" s="1"/>
  <c r="R1315" i="4" a="1"/>
  <c r="R1315" i="4"/>
  <c r="R1316" i="4" a="1"/>
  <c r="R1316" i="4" s="1"/>
  <c r="R1317" i="4" a="1"/>
  <c r="R1317" i="4" s="1"/>
  <c r="R1318" i="4" a="1"/>
  <c r="R1318" i="4" s="1"/>
  <c r="R1319" i="4" a="1"/>
  <c r="R1319" i="4" s="1"/>
  <c r="R1320" i="4" a="1"/>
  <c r="R1320" i="4" s="1"/>
  <c r="R1321" i="4" a="1"/>
  <c r="R1321" i="4" s="1"/>
  <c r="R1322" i="4" a="1"/>
  <c r="R1322" i="4" s="1"/>
  <c r="R1323" i="4" a="1"/>
  <c r="R1323" i="4" s="1"/>
  <c r="R1324" i="4" a="1"/>
  <c r="R1324" i="4" s="1"/>
  <c r="R1325" i="4" a="1"/>
  <c r="R1325" i="4" s="1"/>
  <c r="R1326" i="4" a="1"/>
  <c r="R1326" i="4" s="1"/>
  <c r="R1327" i="4" a="1"/>
  <c r="R1327" i="4" s="1"/>
  <c r="R1328" i="4" a="1"/>
  <c r="R1328" i="4" s="1"/>
  <c r="R1329" i="4" a="1"/>
  <c r="R1329" i="4" s="1"/>
  <c r="R1330" i="4" a="1"/>
  <c r="R1330" i="4" s="1"/>
  <c r="R1331" i="4" a="1"/>
  <c r="R1331" i="4"/>
  <c r="R1332" i="4" a="1"/>
  <c r="R1332" i="4" s="1"/>
  <c r="R1333" i="4" a="1"/>
  <c r="R1333" i="4" s="1"/>
  <c r="R1334" i="4" a="1"/>
  <c r="R1334" i="4" s="1"/>
  <c r="R1335" i="4" a="1"/>
  <c r="R1335" i="4" s="1"/>
  <c r="R1336" i="4" a="1"/>
  <c r="R1336" i="4" s="1"/>
  <c r="R1337" i="4" a="1"/>
  <c r="R1337" i="4" s="1"/>
  <c r="R1338" i="4" a="1"/>
  <c r="R1338" i="4" s="1"/>
  <c r="R1339" i="4" a="1"/>
  <c r="R1339" i="4" s="1"/>
  <c r="R1340" i="4" a="1"/>
  <c r="R1340" i="4" s="1"/>
  <c r="R1341" i="4" a="1"/>
  <c r="R1341" i="4"/>
  <c r="R1342" i="4" a="1"/>
  <c r="R1342" i="4"/>
  <c r="R1343" i="4" a="1"/>
  <c r="R1343" i="4" s="1"/>
  <c r="R1344" i="4" a="1"/>
  <c r="R1344" i="4" s="1"/>
  <c r="R1345" i="4" a="1"/>
  <c r="R1345" i="4" s="1"/>
  <c r="R1346" i="4" a="1"/>
  <c r="R1346" i="4" s="1"/>
  <c r="R1347" i="4" a="1"/>
  <c r="R1347" i="4" s="1"/>
  <c r="R1348" i="4" a="1"/>
  <c r="R1348" i="4" s="1"/>
  <c r="R1349" i="4" a="1"/>
  <c r="R1349" i="4" s="1"/>
  <c r="R1350" i="4" a="1"/>
  <c r="R1350" i="4" s="1"/>
  <c r="R1351" i="4" a="1"/>
  <c r="R1351" i="4"/>
  <c r="R1352" i="4" a="1"/>
  <c r="R1352" i="4"/>
  <c r="R1353" i="4" a="1"/>
  <c r="R1353" i="4" s="1"/>
  <c r="R1354" i="4" a="1"/>
  <c r="R1354" i="4" s="1"/>
  <c r="R1355" i="4" a="1"/>
  <c r="R1355" i="4" s="1"/>
  <c r="R1356" i="4" a="1"/>
  <c r="R1356" i="4" s="1"/>
  <c r="R1357" i="4" a="1"/>
  <c r="R1357" i="4" s="1"/>
  <c r="R1358" i="4" a="1"/>
  <c r="R1358" i="4" s="1"/>
  <c r="R1359" i="4" a="1"/>
  <c r="R1359" i="4" s="1"/>
  <c r="R1360" i="4" a="1"/>
  <c r="R1360" i="4" s="1"/>
  <c r="R1361" i="4" a="1"/>
  <c r="R1361" i="4" s="1"/>
  <c r="R1362" i="4" a="1"/>
  <c r="R1362" i="4" s="1"/>
  <c r="R1363" i="4" a="1"/>
  <c r="R1363" i="4" s="1"/>
  <c r="R1364" i="4" a="1"/>
  <c r="R1364" i="4" s="1"/>
  <c r="R1365" i="4" a="1"/>
  <c r="R1365" i="4" s="1"/>
  <c r="R1366" i="4" a="1"/>
  <c r="R1366" i="4" s="1"/>
  <c r="R1367" i="4" a="1"/>
  <c r="R1367" i="4" s="1"/>
  <c r="R1368" i="4" a="1"/>
  <c r="R1368" i="4" s="1"/>
  <c r="R1369" i="4" a="1"/>
  <c r="R1369" i="4" s="1"/>
  <c r="R1370" i="4" a="1"/>
  <c r="R1370" i="4" s="1"/>
  <c r="R1371" i="4" a="1"/>
  <c r="R1371" i="4" s="1"/>
  <c r="R1372" i="4" a="1"/>
  <c r="R1372" i="4" s="1"/>
  <c r="R1373" i="4" a="1"/>
  <c r="R1373" i="4" s="1"/>
  <c r="R1374" i="4" a="1"/>
  <c r="R1374" i="4" s="1"/>
  <c r="R1375" i="4" a="1"/>
  <c r="R1375" i="4" s="1"/>
  <c r="R1376" i="4" a="1"/>
  <c r="R1376" i="4" s="1"/>
  <c r="R1377" i="4" a="1"/>
  <c r="R1377" i="4" s="1"/>
  <c r="R1378" i="4" a="1"/>
  <c r="R1378" i="4"/>
  <c r="R1379" i="4" a="1"/>
  <c r="R1379" i="4" s="1"/>
  <c r="R1380" i="4" a="1"/>
  <c r="R1380" i="4" s="1"/>
  <c r="R1381" i="4" a="1"/>
  <c r="R1381" i="4" s="1"/>
  <c r="R1382" i="4" a="1"/>
  <c r="R1382" i="4" s="1"/>
  <c r="R1383" i="4" a="1"/>
  <c r="R1383" i="4" s="1"/>
  <c r="R1384" i="4" a="1"/>
  <c r="R1384" i="4" s="1"/>
  <c r="R1385" i="4" a="1"/>
  <c r="R1385" i="4" s="1"/>
  <c r="R1386" i="4" a="1"/>
  <c r="R1386" i="4" s="1"/>
  <c r="R1387" i="4" a="1"/>
  <c r="R1387" i="4" s="1"/>
  <c r="R1388" i="4" a="1"/>
  <c r="R1388" i="4"/>
  <c r="R1389" i="4" a="1"/>
  <c r="R1389" i="4" s="1"/>
  <c r="R1390" i="4" a="1"/>
  <c r="R1390" i="4" s="1"/>
  <c r="R1391" i="4" a="1"/>
  <c r="R1391" i="4" s="1"/>
  <c r="R1392" i="4" a="1"/>
  <c r="R1392" i="4" s="1"/>
  <c r="R1393" i="4" a="1"/>
  <c r="R1393" i="4" s="1"/>
  <c r="R1394" i="4" a="1"/>
  <c r="R1394" i="4" s="1"/>
  <c r="R1395" i="4" a="1"/>
  <c r="R1395" i="4" s="1"/>
  <c r="R1396" i="4" a="1"/>
  <c r="R1396" i="4" s="1"/>
  <c r="R1397" i="4" a="1"/>
  <c r="R1397" i="4" s="1"/>
  <c r="R1398" i="4" a="1"/>
  <c r="R1398" i="4" s="1"/>
  <c r="R1399" i="4" a="1"/>
  <c r="R1399" i="4" s="1"/>
  <c r="R1400" i="4" a="1"/>
  <c r="R1400" i="4" s="1"/>
  <c r="R1401" i="4" a="1"/>
  <c r="R1401" i="4" s="1"/>
  <c r="R1402" i="4" a="1"/>
  <c r="R1402" i="4" s="1"/>
  <c r="R1403" i="4" a="1"/>
  <c r="R1403" i="4"/>
  <c r="R1404" i="4" a="1"/>
  <c r="R1404" i="4" s="1"/>
  <c r="R1405" i="4" a="1"/>
  <c r="R1405" i="4" s="1"/>
  <c r="R1406" i="4" a="1"/>
  <c r="R1406" i="4" s="1"/>
  <c r="R1407" i="4" a="1"/>
  <c r="R1407" i="4" s="1"/>
  <c r="R1408" i="4" a="1"/>
  <c r="R1408" i="4" s="1"/>
  <c r="R1409" i="4" a="1"/>
  <c r="R1409" i="4" s="1"/>
  <c r="R1410" i="4" a="1"/>
  <c r="R1410" i="4" s="1"/>
  <c r="R1411" i="4" a="1"/>
  <c r="R1411" i="4" s="1"/>
  <c r="R1412" i="4" a="1"/>
  <c r="R1412" i="4" s="1"/>
  <c r="R1413" i="4" a="1"/>
  <c r="R1413" i="4"/>
  <c r="R1414" i="4" a="1"/>
  <c r="R1414" i="4"/>
  <c r="R1415" i="4" a="1"/>
  <c r="R1415" i="4" s="1"/>
  <c r="R1416" i="4" a="1"/>
  <c r="R1416" i="4" s="1"/>
  <c r="R1417" i="4" a="1"/>
  <c r="R1417" i="4" s="1"/>
  <c r="R1418" i="4" a="1"/>
  <c r="R1418" i="4" s="1"/>
  <c r="R1419" i="4" a="1"/>
  <c r="R1419" i="4" s="1"/>
  <c r="R1420" i="4" a="1"/>
  <c r="R1420" i="4" s="1"/>
  <c r="R1421" i="4" a="1"/>
  <c r="R1421" i="4" s="1"/>
  <c r="R1422" i="4" a="1"/>
  <c r="R1422" i="4" s="1"/>
  <c r="R1423" i="4" a="1"/>
  <c r="R1423" i="4"/>
  <c r="R1424" i="4" a="1"/>
  <c r="R1424" i="4"/>
  <c r="R1425" i="4" a="1"/>
  <c r="R1425" i="4" s="1"/>
  <c r="R1426" i="4" a="1"/>
  <c r="R1426" i="4" s="1"/>
  <c r="R1427" i="4" a="1"/>
  <c r="R1427" i="4"/>
  <c r="R1428" i="4" a="1"/>
  <c r="R1428" i="4" s="1"/>
  <c r="R1429" i="4" a="1"/>
  <c r="R1429" i="4" s="1"/>
  <c r="R1430" i="4" a="1"/>
  <c r="R1430" i="4" s="1"/>
  <c r="R1431" i="4" a="1"/>
  <c r="R1431" i="4" s="1"/>
  <c r="R1432" i="4" a="1"/>
  <c r="R1432" i="4" s="1"/>
  <c r="R1433" i="4" a="1"/>
  <c r="R1433" i="4" s="1"/>
  <c r="R1434" i="4" a="1"/>
  <c r="R1434" i="4" s="1"/>
  <c r="R1435" i="4" a="1"/>
  <c r="R1435" i="4" s="1"/>
  <c r="R1436" i="4" a="1"/>
  <c r="R1436" i="4" s="1"/>
  <c r="R1437" i="4" a="1"/>
  <c r="R1437" i="4" s="1"/>
  <c r="R1438" i="4" a="1"/>
  <c r="R1438" i="4" s="1"/>
  <c r="R1439" i="4" a="1"/>
  <c r="R1439" i="4"/>
  <c r="R1440" i="4" a="1"/>
  <c r="R1440" i="4" s="1"/>
  <c r="R1441" i="4" a="1"/>
  <c r="R1441" i="4" s="1"/>
  <c r="R1442" i="4" a="1"/>
  <c r="R1442" i="4" s="1"/>
  <c r="R1443" i="4" a="1"/>
  <c r="R1443" i="4" s="1"/>
  <c r="R1444" i="4" a="1"/>
  <c r="R1444" i="4" s="1"/>
  <c r="R1445" i="4" a="1"/>
  <c r="R1445" i="4" s="1"/>
  <c r="R1446" i="4" a="1"/>
  <c r="R1446" i="4" s="1"/>
  <c r="R1447" i="4" a="1"/>
  <c r="R1447" i="4" s="1"/>
  <c r="R1448" i="4" a="1"/>
  <c r="R1448" i="4" s="1"/>
  <c r="R1449" i="4" a="1"/>
  <c r="R1449" i="4"/>
  <c r="R1450" i="4" a="1"/>
  <c r="R1450" i="4"/>
  <c r="R1451" i="4" a="1"/>
  <c r="R1451" i="4" s="1"/>
  <c r="R1452" i="4" a="1"/>
  <c r="R1452" i="4" s="1"/>
  <c r="R1453" i="4" a="1"/>
  <c r="R1453" i="4" s="1"/>
  <c r="R1454" i="4" a="1"/>
  <c r="R1454" i="4" s="1"/>
  <c r="R1455" i="4" a="1"/>
  <c r="R1455" i="4" s="1"/>
  <c r="R1456" i="4" a="1"/>
  <c r="R1456" i="4" s="1"/>
  <c r="R1457" i="4" a="1"/>
  <c r="R1457" i="4" s="1"/>
  <c r="R1458" i="4" a="1"/>
  <c r="R1458" i="4" s="1"/>
  <c r="R1459" i="4" a="1"/>
  <c r="R1459" i="4"/>
  <c r="R1460" i="4" a="1"/>
  <c r="R1460" i="4"/>
  <c r="R1461" i="4" a="1"/>
  <c r="R1461" i="4" s="1"/>
  <c r="R1462" i="4" a="1"/>
  <c r="R1462" i="4" s="1"/>
  <c r="R1463" i="4" a="1"/>
  <c r="R1463" i="4" s="1"/>
  <c r="R1464" i="4" a="1"/>
  <c r="R1464" i="4" s="1"/>
  <c r="R1465" i="4" a="1"/>
  <c r="R1465" i="4" s="1"/>
  <c r="R1466" i="4" a="1"/>
  <c r="R1466" i="4" s="1"/>
  <c r="R1467" i="4" a="1"/>
  <c r="R1467" i="4" s="1"/>
  <c r="R1468" i="4" a="1"/>
  <c r="R1468" i="4" s="1"/>
  <c r="R1469" i="4" a="1"/>
  <c r="R1469" i="4" s="1"/>
  <c r="R1470" i="4" a="1"/>
  <c r="R1470" i="4" s="1"/>
  <c r="R1471" i="4" a="1"/>
  <c r="R1471" i="4" s="1"/>
  <c r="R1472" i="4" a="1"/>
  <c r="R1472" i="4" s="1"/>
  <c r="R1473" i="4" a="1"/>
  <c r="R1473" i="4"/>
  <c r="R1474" i="4" a="1"/>
  <c r="R1474" i="4" s="1"/>
  <c r="R1475" i="4" a="1"/>
  <c r="R1475" i="4" s="1"/>
  <c r="R1476" i="4" a="1"/>
  <c r="R1476" i="4" s="1"/>
  <c r="R1477" i="4" a="1"/>
  <c r="R1477" i="4" s="1"/>
  <c r="R1478" i="4" a="1"/>
  <c r="R1478" i="4" s="1"/>
  <c r="R1479" i="4" a="1"/>
  <c r="R1479" i="4" s="1"/>
  <c r="R1480" i="4" a="1"/>
  <c r="R1480" i="4" s="1"/>
  <c r="R1481" i="4" a="1"/>
  <c r="R1481" i="4" s="1"/>
  <c r="R1482" i="4" a="1"/>
  <c r="R1482" i="4" s="1"/>
  <c r="R1483" i="4" a="1"/>
  <c r="R1483" i="4"/>
  <c r="R1484" i="4" a="1"/>
  <c r="R1484" i="4" s="1"/>
  <c r="R1485" i="4" a="1"/>
  <c r="R1485" i="4" s="1"/>
  <c r="R1486" i="4" a="1"/>
  <c r="R1486" i="4" s="1"/>
  <c r="R1487" i="4" a="1"/>
  <c r="R1487" i="4" s="1"/>
  <c r="R1488" i="4" a="1"/>
  <c r="R1488" i="4" s="1"/>
  <c r="R1489" i="4" a="1"/>
  <c r="R1489" i="4" s="1"/>
  <c r="R1490" i="4" a="1"/>
  <c r="R1490" i="4" s="1"/>
  <c r="R1491" i="4" a="1"/>
  <c r="R1491" i="4" s="1"/>
  <c r="R1492" i="4" a="1"/>
  <c r="R1492" i="4" s="1"/>
  <c r="R1493" i="4" a="1"/>
  <c r="R1493" i="4" s="1"/>
  <c r="R1494" i="4" a="1"/>
  <c r="R1494" i="4" s="1"/>
  <c r="R1495" i="4" a="1"/>
  <c r="R1495" i="4" s="1"/>
  <c r="R1496" i="4" a="1"/>
  <c r="R1496" i="4" s="1"/>
  <c r="R1497" i="4" a="1"/>
  <c r="R1497" i="4" s="1"/>
  <c r="R1498" i="4" a="1"/>
  <c r="R1498" i="4" s="1"/>
  <c r="R1499" i="4" a="1"/>
  <c r="R1499" i="4"/>
  <c r="R1500" i="4" a="1"/>
  <c r="R1500" i="4" s="1"/>
  <c r="R1501" i="4" a="1"/>
  <c r="R1501" i="4" s="1"/>
  <c r="R1502" i="4" a="1"/>
  <c r="R1502" i="4" s="1"/>
  <c r="R1503" i="4" a="1"/>
  <c r="R1503" i="4" s="1"/>
  <c r="R1504" i="4" a="1"/>
  <c r="R1504" i="4" s="1"/>
  <c r="R1505" i="4" a="1"/>
  <c r="R1505" i="4" s="1"/>
  <c r="R1506" i="4" a="1"/>
  <c r="R1506" i="4" s="1"/>
  <c r="R1507" i="4" a="1"/>
  <c r="R1507" i="4" s="1"/>
  <c r="R1508" i="4" a="1"/>
  <c r="R1508" i="4" s="1"/>
  <c r="R1509" i="4" a="1"/>
  <c r="R1509" i="4"/>
  <c r="R1510" i="4" a="1"/>
  <c r="R1510" i="4" s="1"/>
  <c r="R1511" i="4" a="1"/>
  <c r="R1511" i="4" s="1"/>
  <c r="R1512" i="4" a="1"/>
  <c r="R1512" i="4" s="1"/>
  <c r="R1513" i="4" a="1"/>
  <c r="R1513" i="4" s="1"/>
  <c r="R1514" i="4" a="1"/>
  <c r="R1514" i="4" s="1"/>
  <c r="R1515" i="4" a="1"/>
  <c r="R1515" i="4" s="1"/>
  <c r="R1516" i="4" a="1"/>
  <c r="R1516" i="4" s="1"/>
  <c r="R1517" i="4" a="1"/>
  <c r="R1517" i="4" s="1"/>
  <c r="R1518" i="4" a="1"/>
  <c r="R1518" i="4" s="1"/>
  <c r="R1519" i="4" a="1"/>
  <c r="R1519" i="4"/>
  <c r="R1520" i="4" a="1"/>
  <c r="R1520" i="4" s="1"/>
  <c r="R1521" i="4" a="1"/>
  <c r="R1521" i="4" s="1"/>
  <c r="R1522" i="4" a="1"/>
  <c r="R1522" i="4" s="1"/>
  <c r="R1523" i="4" a="1"/>
  <c r="R1523" i="4" s="1"/>
  <c r="R1524" i="4" a="1"/>
  <c r="R1524" i="4" s="1"/>
  <c r="R1525" i="4" a="1"/>
  <c r="R1525" i="4" s="1"/>
  <c r="R1526" i="4" a="1"/>
  <c r="R1526" i="4" s="1"/>
  <c r="R1527" i="4" a="1"/>
  <c r="R1527" i="4" s="1"/>
  <c r="R1528" i="4" a="1"/>
  <c r="R1528" i="4" s="1"/>
  <c r="R1529" i="4" a="1"/>
  <c r="R1529" i="4" s="1"/>
  <c r="R1530" i="4" a="1"/>
  <c r="R1530" i="4" s="1"/>
  <c r="R1531" i="4" a="1"/>
  <c r="R1531" i="4" s="1"/>
  <c r="R1532" i="4" a="1"/>
  <c r="R1532" i="4" s="1"/>
  <c r="R1533" i="4" a="1"/>
  <c r="R1533" i="4" s="1"/>
  <c r="R1534" i="4" a="1"/>
  <c r="R1534" i="4" s="1"/>
  <c r="R1535" i="4" a="1"/>
  <c r="R1535" i="4"/>
  <c r="R1536" i="4" a="1"/>
  <c r="R1536" i="4" s="1"/>
  <c r="R1537" i="4" a="1"/>
  <c r="R1537" i="4" s="1"/>
  <c r="R1538" i="4" a="1"/>
  <c r="R1538" i="4" s="1"/>
  <c r="R1539" i="4" a="1"/>
  <c r="R1539" i="4" s="1"/>
  <c r="R1540" i="4" a="1"/>
  <c r="R1540" i="4" s="1"/>
  <c r="R1541" i="4" a="1"/>
  <c r="R1541" i="4" s="1"/>
  <c r="R1542" i="4" a="1"/>
  <c r="R1542" i="4" s="1"/>
  <c r="R1543" i="4" a="1"/>
  <c r="R1543" i="4" s="1"/>
  <c r="R1544" i="4" a="1"/>
  <c r="R1544" i="4" s="1"/>
  <c r="R1545" i="4" a="1"/>
  <c r="R1545" i="4"/>
  <c r="R1546" i="4" a="1"/>
  <c r="R1546" i="4" s="1"/>
  <c r="R1547" i="4" a="1"/>
  <c r="R1547" i="4" s="1"/>
  <c r="R1548" i="4" a="1"/>
  <c r="R1548" i="4" s="1"/>
  <c r="R1549" i="4" a="1"/>
  <c r="R1549" i="4" s="1"/>
  <c r="R1550" i="4" a="1"/>
  <c r="R1550" i="4" s="1"/>
  <c r="R1551" i="4" a="1"/>
  <c r="R1551" i="4" s="1"/>
  <c r="R1552" i="4" a="1"/>
  <c r="R1552" i="4" s="1"/>
  <c r="R1553" i="4" a="1"/>
  <c r="R1553" i="4" s="1"/>
  <c r="R1554" i="4" a="1"/>
  <c r="R1554" i="4" s="1"/>
  <c r="R1555" i="4" a="1"/>
  <c r="R1555" i="4"/>
  <c r="R1556" i="4" a="1"/>
  <c r="R1556" i="4"/>
  <c r="R1557" i="4" a="1"/>
  <c r="R1557" i="4" s="1"/>
  <c r="R1558" i="4" a="1"/>
  <c r="R1558" i="4" s="1"/>
  <c r="R1559" i="4" a="1"/>
  <c r="R1559" i="4" s="1"/>
  <c r="R1560" i="4" a="1"/>
  <c r="R1560" i="4" s="1"/>
  <c r="R1561" i="4" a="1"/>
  <c r="R1561" i="4" s="1"/>
  <c r="R1562" i="4" a="1"/>
  <c r="R1562" i="4" s="1"/>
  <c r="R1563" i="4" a="1"/>
  <c r="R1563" i="4" s="1"/>
  <c r="R1564" i="4" a="1"/>
  <c r="R1564" i="4" s="1"/>
  <c r="R1565" i="4" a="1"/>
  <c r="R1565" i="4" s="1"/>
  <c r="R1566" i="4" a="1"/>
  <c r="R1566" i="4" s="1"/>
  <c r="R1567" i="4" a="1"/>
  <c r="R1567" i="4" s="1"/>
  <c r="R1568" i="4" a="1"/>
  <c r="R1568" i="4" s="1"/>
  <c r="R1569" i="4" a="1"/>
  <c r="R1569" i="4" s="1"/>
  <c r="R1570" i="4" a="1"/>
  <c r="R1570" i="4"/>
  <c r="R1571" i="4" a="1"/>
  <c r="R1571" i="4"/>
  <c r="R1572" i="4" a="1"/>
  <c r="R1572" i="4" s="1"/>
  <c r="R1573" i="4" a="1"/>
  <c r="R1573" i="4" s="1"/>
  <c r="R1574" i="4" a="1"/>
  <c r="R1574" i="4" s="1"/>
  <c r="R1575" i="4" a="1"/>
  <c r="R1575" i="4"/>
  <c r="R1576" i="4" a="1"/>
  <c r="R1576" i="4" s="1"/>
  <c r="R1577" i="4" a="1"/>
  <c r="R1577" i="4" s="1"/>
  <c r="R1578" i="4" a="1"/>
  <c r="R1578" i="4" s="1"/>
  <c r="R1579" i="4" a="1"/>
  <c r="R1579" i="4" s="1"/>
  <c r="R1580" i="4" a="1"/>
  <c r="R1580" i="4" s="1"/>
  <c r="R1581" i="4" a="1"/>
  <c r="R1581" i="4" s="1"/>
  <c r="R1582" i="4" a="1"/>
  <c r="R1582" i="4" s="1"/>
  <c r="R1583" i="4" a="1"/>
  <c r="R1583" i="4" s="1"/>
  <c r="R1584" i="4" a="1"/>
  <c r="R1584" i="4" s="1"/>
  <c r="R1585" i="4" a="1"/>
  <c r="R1585" i="4" s="1"/>
  <c r="R1586" i="4" a="1"/>
  <c r="R1586" i="4" s="1"/>
  <c r="R1587" i="4" a="1"/>
  <c r="R1587" i="4" s="1"/>
  <c r="R1588" i="4" a="1"/>
  <c r="R1588" i="4" s="1"/>
  <c r="R1589" i="4" a="1"/>
  <c r="R1589" i="4" s="1"/>
  <c r="R1590" i="4" a="1"/>
  <c r="R1590" i="4" s="1"/>
  <c r="R1591" i="4" a="1"/>
  <c r="R1591" i="4"/>
  <c r="R1592" i="4" a="1"/>
  <c r="R1592" i="4" s="1"/>
  <c r="R1593" i="4" a="1"/>
  <c r="R1593" i="4"/>
  <c r="R1594" i="4" a="1"/>
  <c r="R1594" i="4" s="1"/>
  <c r="R1595" i="4" a="1"/>
  <c r="R1595" i="4"/>
  <c r="R1596" i="4" a="1"/>
  <c r="R1596" i="4" s="1"/>
  <c r="R1597" i="4" a="1"/>
  <c r="R1597" i="4" s="1"/>
  <c r="R1598" i="4" a="1"/>
  <c r="R1598" i="4" s="1"/>
  <c r="R1599" i="4" a="1"/>
  <c r="R1599" i="4" s="1"/>
  <c r="R1600" i="4" a="1"/>
  <c r="R1600" i="4" s="1"/>
  <c r="R1601" i="4" a="1"/>
  <c r="R1601" i="4" s="1"/>
  <c r="R1602" i="4" a="1"/>
  <c r="R1602" i="4" s="1"/>
  <c r="R1603" i="4" a="1"/>
  <c r="R1603" i="4" s="1"/>
  <c r="R1604" i="4" a="1"/>
  <c r="R1604" i="4" s="1"/>
  <c r="R1605" i="4" a="1"/>
  <c r="R1605" i="4"/>
  <c r="R1606" i="4" a="1"/>
  <c r="R1606" i="4" s="1"/>
  <c r="R1607" i="4" a="1"/>
  <c r="R1607" i="4" s="1"/>
  <c r="R1608" i="4" a="1"/>
  <c r="R1608" i="4" s="1"/>
  <c r="R1609" i="4" a="1"/>
  <c r="R1609" i="4" s="1"/>
  <c r="R1610" i="4" a="1"/>
  <c r="R1610" i="4" s="1"/>
  <c r="R1611" i="4" a="1"/>
  <c r="R1611" i="4" s="1"/>
  <c r="R1612" i="4" a="1"/>
  <c r="R1612" i="4" s="1"/>
  <c r="R1613" i="4" a="1"/>
  <c r="R1613" i="4" s="1"/>
  <c r="R1614" i="4" a="1"/>
  <c r="R1614" i="4" s="1"/>
  <c r="R1615" i="4" a="1"/>
  <c r="R1615" i="4" s="1"/>
  <c r="R1616" i="4" a="1"/>
  <c r="R1616" i="4" s="1"/>
  <c r="U1616" i="4" s="1"/>
  <c r="R1617" i="4" a="1"/>
  <c r="R1617" i="4" s="1"/>
  <c r="R1618" i="4" a="1"/>
  <c r="R1618" i="4" s="1"/>
  <c r="R1619" i="4" a="1"/>
  <c r="R1619" i="4"/>
  <c r="R1620" i="4" a="1"/>
  <c r="R1620" i="4" s="1"/>
  <c r="R1621" i="4" a="1"/>
  <c r="R1621" i="4" s="1"/>
  <c r="R1622" i="4" a="1"/>
  <c r="R1622" i="4" s="1"/>
  <c r="R1623" i="4" a="1"/>
  <c r="R1623" i="4" s="1"/>
  <c r="R1624" i="4" a="1"/>
  <c r="R1624" i="4" s="1"/>
  <c r="R1625" i="4" a="1"/>
  <c r="R1625" i="4" s="1"/>
  <c r="R1626" i="4" a="1"/>
  <c r="R1626" i="4" s="1"/>
  <c r="R1627" i="4" a="1"/>
  <c r="R1627" i="4" s="1"/>
  <c r="R1628" i="4" a="1"/>
  <c r="R1628" i="4"/>
  <c r="R1629" i="4" a="1"/>
  <c r="R1629" i="4" s="1"/>
  <c r="R1630" i="4" a="1"/>
  <c r="R1630" i="4"/>
  <c r="R1631" i="4" a="1"/>
  <c r="R1631" i="4" s="1"/>
  <c r="R1632" i="4" a="1"/>
  <c r="R1632" i="4" s="1"/>
  <c r="R1633" i="4" a="1"/>
  <c r="R1633" i="4" s="1"/>
  <c r="R1634" i="4" a="1"/>
  <c r="R1634" i="4" s="1"/>
  <c r="R1635" i="4" a="1"/>
  <c r="R1635" i="4" s="1"/>
  <c r="R1636" i="4" a="1"/>
  <c r="R1636" i="4" s="1"/>
  <c r="R1637" i="4" a="1"/>
  <c r="R1637" i="4" s="1"/>
  <c r="R1638" i="4" a="1"/>
  <c r="R1638" i="4" s="1"/>
  <c r="R1639" i="4" a="1"/>
  <c r="R1639" i="4" s="1"/>
  <c r="R1640" i="4" a="1"/>
  <c r="R1640" i="4"/>
  <c r="R1641" i="4" a="1"/>
  <c r="R1641" i="4"/>
  <c r="R1642" i="4" a="1"/>
  <c r="R1642" i="4" s="1"/>
  <c r="R1643" i="4" a="1"/>
  <c r="R1643" i="4" s="1"/>
  <c r="R1644" i="4" a="1"/>
  <c r="R1644" i="4" s="1"/>
  <c r="R1645" i="4" a="1"/>
  <c r="R1645" i="4" s="1"/>
  <c r="R1646" i="4" a="1"/>
  <c r="R1646" i="4" s="1"/>
  <c r="R1647" i="4" a="1"/>
  <c r="R1647" i="4" s="1"/>
  <c r="R1648" i="4" a="1"/>
  <c r="R1648" i="4" s="1"/>
  <c r="R1649" i="4" a="1"/>
  <c r="R1649" i="4" s="1"/>
  <c r="R1650" i="4" a="1"/>
  <c r="R1650" i="4" s="1"/>
  <c r="R1651" i="4" a="1"/>
  <c r="R1651" i="4" s="1"/>
  <c r="R1652" i="4" a="1"/>
  <c r="R1652" i="4" s="1"/>
  <c r="U1652" i="4" s="1"/>
  <c r="R1653" i="4" a="1"/>
  <c r="R1653" i="4" s="1"/>
  <c r="R1654" i="4" a="1"/>
  <c r="R1654" i="4" s="1"/>
  <c r="R1655" i="4" a="1"/>
  <c r="R1655" i="4"/>
  <c r="R1656" i="4" a="1"/>
  <c r="R1656" i="4" s="1"/>
  <c r="R1657" i="4" a="1"/>
  <c r="R1657" i="4" s="1"/>
  <c r="R1658" i="4" a="1"/>
  <c r="R1658" i="4"/>
  <c r="R1659" i="4" a="1"/>
  <c r="R1659" i="4" s="1"/>
  <c r="R1660" i="4" a="1"/>
  <c r="R1660" i="4" s="1"/>
  <c r="R1661" i="4" a="1"/>
  <c r="R1661" i="4" s="1"/>
  <c r="R1662" i="4" a="1"/>
  <c r="R1662" i="4" s="1"/>
  <c r="R1663" i="4" a="1"/>
  <c r="R1663" i="4" s="1"/>
  <c r="R1664" i="4" a="1"/>
  <c r="R1664" i="4" s="1"/>
  <c r="R1665" i="4" a="1"/>
  <c r="R1665" i="4" s="1"/>
  <c r="R1666" i="4" a="1"/>
  <c r="R1666" i="4"/>
  <c r="R1667" i="4" a="1"/>
  <c r="R1667" i="4" s="1"/>
  <c r="R1668" i="4" a="1"/>
  <c r="R1668" i="4" s="1"/>
  <c r="R1669" i="4" a="1"/>
  <c r="R1669" i="4" s="1"/>
  <c r="R1670" i="4" a="1"/>
  <c r="R1670" i="4" s="1"/>
  <c r="R1671" i="4" a="1"/>
  <c r="R1671" i="4" s="1"/>
  <c r="R1672" i="4" a="1"/>
  <c r="R1672" i="4" s="1"/>
  <c r="R1673" i="4" a="1"/>
  <c r="R1673" i="4" s="1"/>
  <c r="R1674" i="4" a="1"/>
  <c r="R1674" i="4" s="1"/>
  <c r="R1675" i="4" a="1"/>
  <c r="R1675" i="4"/>
  <c r="R1676" i="4" a="1"/>
  <c r="R1676" i="4"/>
  <c r="R1677" i="4" a="1"/>
  <c r="R1677" i="4" s="1"/>
  <c r="R1678" i="4" a="1"/>
  <c r="R1678" i="4" s="1"/>
  <c r="R1679" i="4" a="1"/>
  <c r="R1679" i="4" s="1"/>
  <c r="R1680" i="4" a="1"/>
  <c r="R1680" i="4" s="1"/>
  <c r="R1681" i="4" a="1"/>
  <c r="R1681" i="4" s="1"/>
  <c r="R1682" i="4" a="1"/>
  <c r="R1682" i="4" s="1"/>
  <c r="R1683" i="4" a="1"/>
  <c r="R1683" i="4" s="1"/>
  <c r="R1684" i="4" a="1"/>
  <c r="R1684" i="4" s="1"/>
  <c r="R1685" i="4" a="1"/>
  <c r="R1685" i="4" s="1"/>
  <c r="R1686" i="4" a="1"/>
  <c r="R1686" i="4" s="1"/>
  <c r="R1687" i="4" a="1"/>
  <c r="R1687" i="4"/>
  <c r="R1688" i="4" a="1"/>
  <c r="R1688" i="4"/>
  <c r="R1689" i="4" a="1"/>
  <c r="R1689" i="4" s="1"/>
  <c r="R1690" i="4" a="1"/>
  <c r="R1690" i="4" s="1"/>
  <c r="R1691" i="4" a="1"/>
  <c r="R1691" i="4" s="1"/>
  <c r="R1692" i="4" a="1"/>
  <c r="R1692" i="4" s="1"/>
  <c r="R1693" i="4" a="1"/>
  <c r="R1693" i="4" s="1"/>
  <c r="R1694" i="4" a="1"/>
  <c r="R1694" i="4" s="1"/>
  <c r="R1695" i="4" a="1"/>
  <c r="R1695" i="4" s="1"/>
  <c r="R1696" i="4" a="1"/>
  <c r="R1696" i="4" s="1"/>
  <c r="R1697" i="4" a="1"/>
  <c r="R1697" i="4" s="1"/>
  <c r="R1698" i="4" a="1"/>
  <c r="R1698" i="4" s="1"/>
  <c r="R1699" i="4" a="1"/>
  <c r="R1699" i="4" s="1"/>
  <c r="R1700" i="4" a="1"/>
  <c r="R1700" i="4"/>
  <c r="R1701" i="4" a="1"/>
  <c r="R1701" i="4"/>
  <c r="R1702" i="4" a="1"/>
  <c r="R1702" i="4" s="1"/>
  <c r="R1703" i="4" a="1"/>
  <c r="R1703" i="4"/>
  <c r="R1704" i="4" a="1"/>
  <c r="R1704" i="4" s="1"/>
  <c r="R1705" i="4" a="1"/>
  <c r="R1705" i="4" s="1"/>
  <c r="R1706" i="4" a="1"/>
  <c r="R1706" i="4" s="1"/>
  <c r="R1707" i="4" a="1"/>
  <c r="R1707" i="4" s="1"/>
  <c r="R1708" i="4" a="1"/>
  <c r="R1708" i="4" s="1"/>
  <c r="R1709" i="4" a="1"/>
  <c r="R1709" i="4" s="1"/>
  <c r="R1710" i="4" a="1"/>
  <c r="R1710" i="4" s="1"/>
  <c r="R1711" i="4" a="1"/>
  <c r="R1711" i="4" s="1"/>
  <c r="R1712" i="4" a="1"/>
  <c r="R1712" i="4"/>
  <c r="R1713" i="4" a="1"/>
  <c r="R1713" i="4"/>
  <c r="R1714" i="4" a="1"/>
  <c r="R1714" i="4" s="1"/>
  <c r="R1715" i="4" a="1"/>
  <c r="R1715" i="4"/>
  <c r="R1716" i="4" a="1"/>
  <c r="R1716" i="4" s="1"/>
  <c r="R1717" i="4" a="1"/>
  <c r="R1717" i="4" s="1"/>
  <c r="R1718" i="4" a="1"/>
  <c r="R1718" i="4" s="1"/>
  <c r="R1719" i="4" a="1"/>
  <c r="R1719" i="4" s="1"/>
  <c r="R1720" i="4" a="1"/>
  <c r="R1720" i="4" s="1"/>
  <c r="R1721" i="4" a="1"/>
  <c r="R1721" i="4" s="1"/>
  <c r="R1722" i="4" a="1"/>
  <c r="R1722" i="4" s="1"/>
  <c r="R1723" i="4" a="1"/>
  <c r="R1723" i="4" s="1"/>
  <c r="R1724" i="4" a="1"/>
  <c r="R1724" i="4" s="1"/>
  <c r="R1725" i="4" a="1"/>
  <c r="R1725" i="4"/>
  <c r="R1726" i="4" a="1"/>
  <c r="R1726" i="4"/>
  <c r="R1727" i="4" a="1"/>
  <c r="R1727" i="4" s="1"/>
  <c r="R1728" i="4" a="1"/>
  <c r="R1728" i="4" s="1"/>
  <c r="R1729" i="4" a="1"/>
  <c r="R1729" i="4" s="1"/>
  <c r="R1730" i="4" a="1"/>
  <c r="R1730" i="4"/>
  <c r="R1731" i="4" a="1"/>
  <c r="R1731" i="4" s="1"/>
  <c r="R1732" i="4" a="1"/>
  <c r="R1732" i="4" s="1"/>
  <c r="R1733" i="4" a="1"/>
  <c r="R1733" i="4" s="1"/>
  <c r="R1734" i="4" a="1"/>
  <c r="R1734" i="4" s="1"/>
  <c r="R1735" i="4" a="1"/>
  <c r="R1735" i="4"/>
  <c r="R1736" i="4" a="1"/>
  <c r="R1736" i="4" s="1"/>
  <c r="R1737" i="4" a="1"/>
  <c r="R1737" i="4" s="1"/>
  <c r="R1738" i="4" a="1"/>
  <c r="R1738" i="4" s="1"/>
  <c r="R1739" i="4" a="1"/>
  <c r="R1739" i="4" s="1"/>
  <c r="R1740" i="4" a="1"/>
  <c r="R1740" i="4" s="1"/>
  <c r="R1741" i="4" a="1"/>
  <c r="R1741" i="4" s="1"/>
  <c r="R1742" i="4" a="1"/>
  <c r="R1742" i="4" s="1"/>
  <c r="R1743" i="4" a="1"/>
  <c r="R1743" i="4" s="1"/>
  <c r="R1744" i="4" a="1"/>
  <c r="R1744" i="4" s="1"/>
  <c r="R1745" i="4" a="1"/>
  <c r="R1745" i="4" s="1"/>
  <c r="R1746" i="4" a="1"/>
  <c r="R1746" i="4" s="1"/>
  <c r="R1747" i="4" a="1"/>
  <c r="R1747" i="4" s="1"/>
  <c r="R1748" i="4" a="1"/>
  <c r="R1748" i="4" s="1"/>
  <c r="R1749" i="4" a="1"/>
  <c r="R1749" i="4" s="1"/>
  <c r="R1750" i="4" a="1"/>
  <c r="R1750" i="4" s="1"/>
  <c r="R1751" i="4" a="1"/>
  <c r="R1751" i="4" s="1"/>
  <c r="R1752" i="4" a="1"/>
  <c r="R1752" i="4" s="1"/>
  <c r="R1753" i="4" a="1"/>
  <c r="R1753" i="4"/>
  <c r="R1754" i="4" a="1"/>
  <c r="R1754" i="4" s="1"/>
  <c r="R1755" i="4" a="1"/>
  <c r="R1755" i="4"/>
  <c r="R1756" i="4" a="1"/>
  <c r="R1756" i="4" s="1"/>
  <c r="R1757" i="4" a="1"/>
  <c r="R1757" i="4" s="1"/>
  <c r="R1758" i="4" a="1"/>
  <c r="R1758" i="4" s="1"/>
  <c r="R1759" i="4" a="1"/>
  <c r="R1759" i="4" s="1"/>
  <c r="R1760" i="4" a="1"/>
  <c r="R1760" i="4" s="1"/>
  <c r="R1761" i="4" a="1"/>
  <c r="R1761" i="4" s="1"/>
  <c r="R1762" i="4" a="1"/>
  <c r="R1762" i="4"/>
  <c r="R1763" i="4" a="1"/>
  <c r="R1763" i="4" s="1"/>
  <c r="R1764" i="4" a="1"/>
  <c r="R1764" i="4" s="1"/>
  <c r="R1765" i="4" a="1"/>
  <c r="R1765" i="4" s="1"/>
  <c r="R1766" i="4" a="1"/>
  <c r="R1766" i="4" s="1"/>
  <c r="R1767" i="4" a="1"/>
  <c r="R1767" i="4"/>
  <c r="R1768" i="4" a="1"/>
  <c r="R1768" i="4" s="1"/>
  <c r="R1769" i="4" a="1"/>
  <c r="R1769" i="4" s="1"/>
  <c r="R1770" i="4" a="1"/>
  <c r="R1770" i="4" s="1"/>
  <c r="R1771" i="4" a="1"/>
  <c r="R1771" i="4" s="1"/>
  <c r="R1772" i="4" a="1"/>
  <c r="R1772" i="4" s="1"/>
  <c r="R1773" i="4" a="1"/>
  <c r="R1773" i="4" s="1"/>
  <c r="R1774" i="4" a="1"/>
  <c r="R1774" i="4" s="1"/>
  <c r="R1775" i="4" a="1"/>
  <c r="R1775" i="4" s="1"/>
  <c r="R1776" i="4" a="1"/>
  <c r="R1776" i="4" s="1"/>
  <c r="R1777" i="4" a="1"/>
  <c r="R1777" i="4" s="1"/>
  <c r="R1778" i="4" a="1"/>
  <c r="R1778" i="4"/>
  <c r="R1779" i="4" a="1"/>
  <c r="R1779" i="4" s="1"/>
  <c r="R1780" i="4" a="1"/>
  <c r="R1780" i="4"/>
  <c r="R1781" i="4" a="1"/>
  <c r="R1781" i="4"/>
  <c r="R1782" i="4" a="1"/>
  <c r="R1782" i="4" s="1"/>
  <c r="R1783" i="4" a="1"/>
  <c r="R1783" i="4" s="1"/>
  <c r="R1784" i="4" a="1"/>
  <c r="R1784" i="4" s="1"/>
  <c r="R1785" i="4" a="1"/>
  <c r="R1785" i="4" s="1"/>
  <c r="R1786" i="4" a="1"/>
  <c r="R1786" i="4" s="1"/>
  <c r="R1787" i="4" a="1"/>
  <c r="R1787" i="4" s="1"/>
  <c r="R1788" i="4" a="1"/>
  <c r="R1788" i="4" s="1"/>
  <c r="R1789" i="4" a="1"/>
  <c r="R1789" i="4" s="1"/>
  <c r="R1790" i="4" a="1"/>
  <c r="R1790" i="4"/>
  <c r="R1791" i="4" a="1"/>
  <c r="R1791" i="4"/>
  <c r="R1792" i="4" a="1"/>
  <c r="R1792" i="4" s="1"/>
  <c r="R1793" i="4" a="1"/>
  <c r="R1793" i="4"/>
  <c r="R1794" i="4" a="1"/>
  <c r="R1794" i="4" s="1"/>
  <c r="R1795" i="4" a="1"/>
  <c r="R1795" i="4"/>
  <c r="R1796" i="4" a="1"/>
  <c r="R1796" i="4" s="1"/>
  <c r="R1797" i="4" a="1"/>
  <c r="R1797" i="4" s="1"/>
  <c r="R1798" i="4" a="1"/>
  <c r="R1798" i="4" s="1"/>
  <c r="R1799" i="4" a="1"/>
  <c r="R1799" i="4" s="1"/>
  <c r="R1800" i="4" a="1"/>
  <c r="R1800" i="4" s="1"/>
  <c r="R1801" i="4" a="1"/>
  <c r="R1801" i="4" s="1"/>
  <c r="R1802" i="4" a="1"/>
  <c r="R1802" i="4" s="1"/>
  <c r="R1803" i="4" a="1"/>
  <c r="R1803" i="4"/>
  <c r="R1804" i="4" a="1"/>
  <c r="R1804" i="4" s="1"/>
  <c r="R1805" i="4" a="1"/>
  <c r="R1805" i="4"/>
  <c r="R1806" i="4" a="1"/>
  <c r="R1806" i="4" s="1"/>
  <c r="R1807" i="4" a="1"/>
  <c r="R1807" i="4" s="1"/>
  <c r="R1808" i="4" a="1"/>
  <c r="R1808" i="4" s="1"/>
  <c r="R1809" i="4" a="1"/>
  <c r="R1809" i="4" s="1"/>
  <c r="R1810" i="4" a="1"/>
  <c r="R1810" i="4" s="1"/>
  <c r="R1811" i="4" a="1"/>
  <c r="R1811" i="4" s="1"/>
  <c r="R1812" i="4" a="1"/>
  <c r="R1812" i="4" s="1"/>
  <c r="R1813" i="4" a="1"/>
  <c r="R1813" i="4" s="1"/>
  <c r="R1814" i="4" a="1"/>
  <c r="R1814" i="4"/>
  <c r="R1815" i="4" a="1"/>
  <c r="R1815" i="4" s="1"/>
  <c r="R1816" i="4" a="1"/>
  <c r="R1816" i="4"/>
  <c r="R1817" i="4" a="1"/>
  <c r="R1817" i="4" s="1"/>
  <c r="R1818" i="4" a="1"/>
  <c r="R1818" i="4" s="1"/>
  <c r="R1819" i="4" a="1"/>
  <c r="R1819" i="4" s="1"/>
  <c r="R1820" i="4" a="1"/>
  <c r="R1820" i="4" s="1"/>
  <c r="R1821" i="4" a="1"/>
  <c r="R1821" i="4" s="1"/>
  <c r="R1822" i="4" a="1"/>
  <c r="R1822" i="4" s="1"/>
  <c r="R1823" i="4" a="1"/>
  <c r="R1823" i="4" s="1"/>
  <c r="R1824" i="4" a="1"/>
  <c r="R1824" i="4" s="1"/>
  <c r="R1825" i="4" a="1"/>
  <c r="R1825" i="4" s="1"/>
  <c r="R1826" i="4" a="1"/>
  <c r="R1826" i="4" s="1"/>
  <c r="R1827" i="4" a="1"/>
  <c r="R1827" i="4"/>
  <c r="R1828" i="4" a="1"/>
  <c r="R1828" i="4" s="1"/>
  <c r="R1829" i="4" a="1"/>
  <c r="R1829" i="4"/>
  <c r="R1830" i="4" a="1"/>
  <c r="R1830" i="4" s="1"/>
  <c r="R1831" i="4" a="1"/>
  <c r="R1831" i="4" s="1"/>
  <c r="R1832" i="4" a="1"/>
  <c r="R1832" i="4" s="1"/>
  <c r="R1833" i="4" a="1"/>
  <c r="R1833" i="4" s="1"/>
  <c r="R1834" i="4" a="1"/>
  <c r="R1834" i="4" s="1"/>
  <c r="R1835" i="4" a="1"/>
  <c r="R1835" i="4" s="1"/>
  <c r="R1836" i="4" a="1"/>
  <c r="R1836" i="4" s="1"/>
  <c r="R1837" i="4" a="1"/>
  <c r="R1837" i="4" s="1"/>
  <c r="U1837" i="4" s="1"/>
  <c r="R1838" i="4" a="1"/>
  <c r="R1838" i="4"/>
  <c r="R1839" i="4" a="1"/>
  <c r="R1839" i="4" s="1"/>
  <c r="R1840" i="4" a="1"/>
  <c r="R1840" i="4"/>
  <c r="R1841" i="4" a="1"/>
  <c r="R1841" i="4" s="1"/>
  <c r="R1842" i="4" a="1"/>
  <c r="R1842" i="4" s="1"/>
  <c r="R1843" i="4" a="1"/>
  <c r="R1843" i="4" s="1"/>
  <c r="R1844" i="4" a="1"/>
  <c r="R1844" i="4" s="1"/>
  <c r="R1845" i="4" a="1"/>
  <c r="R1845" i="4" s="1"/>
  <c r="R1846" i="4" a="1"/>
  <c r="R1846" i="4" s="1"/>
  <c r="R1847" i="4" a="1"/>
  <c r="R1847" i="4"/>
  <c r="R1848" i="4" a="1"/>
  <c r="R1848" i="4" s="1"/>
  <c r="R1849" i="4" a="1"/>
  <c r="R1849" i="4"/>
  <c r="R1850" i="4" a="1"/>
  <c r="R1850" i="4"/>
  <c r="R1851" i="4" a="1"/>
  <c r="R1851" i="4" s="1"/>
  <c r="R1852" i="4" a="1"/>
  <c r="R1852" i="4" s="1"/>
  <c r="R1853" i="4" a="1"/>
  <c r="R1853" i="4" s="1"/>
  <c r="R1854" i="4" a="1"/>
  <c r="R1854" i="4" s="1"/>
  <c r="R1855" i="4" a="1"/>
  <c r="R1855" i="4" s="1"/>
  <c r="R1856" i="4" a="1"/>
  <c r="R1856" i="4" s="1"/>
  <c r="R1857" i="4" a="1"/>
  <c r="R1857" i="4" s="1"/>
  <c r="R1858" i="4" a="1"/>
  <c r="R1858" i="4" s="1"/>
  <c r="R1859" i="4" a="1"/>
  <c r="R1859" i="4" s="1"/>
  <c r="R1860" i="4" a="1"/>
  <c r="R1860" i="4" s="1"/>
  <c r="R1861" i="4" a="1"/>
  <c r="R1861" i="4" s="1"/>
  <c r="R1862" i="4" a="1"/>
  <c r="R1862" i="4" s="1"/>
  <c r="R1863" i="4" a="1"/>
  <c r="R1863" i="4" s="1"/>
  <c r="R1864" i="4" a="1"/>
  <c r="R1864" i="4"/>
  <c r="R1865" i="4" a="1"/>
  <c r="R1865" i="4" s="1"/>
  <c r="R1866" i="4" a="1"/>
  <c r="R1866" i="4" s="1"/>
  <c r="R1867" i="4" a="1"/>
  <c r="R1867" i="4" s="1"/>
  <c r="R1868" i="4" a="1"/>
  <c r="R1868" i="4" s="1"/>
  <c r="R1869" i="4" a="1"/>
  <c r="R1869" i="4" s="1"/>
  <c r="R1870" i="4" a="1"/>
  <c r="R1870" i="4" s="1"/>
  <c r="R1871" i="4" a="1"/>
  <c r="R1871" i="4" s="1"/>
  <c r="R1872" i="4" a="1"/>
  <c r="R1872" i="4" s="1"/>
  <c r="R1873" i="4" a="1"/>
  <c r="R1873" i="4"/>
  <c r="R1874" i="4" a="1"/>
  <c r="R1874" i="4" s="1"/>
  <c r="R1875" i="4" a="1"/>
  <c r="R1875" i="4"/>
  <c r="R1876" i="4" a="1"/>
  <c r="R1876" i="4" s="1"/>
  <c r="R1877" i="4" a="1"/>
  <c r="R1877" i="4"/>
  <c r="R1878" i="4" a="1"/>
  <c r="R1878" i="4" s="1"/>
  <c r="R1879" i="4" a="1"/>
  <c r="R1879" i="4" s="1"/>
  <c r="R1880" i="4" a="1"/>
  <c r="R1880" i="4" s="1"/>
  <c r="R1881" i="4" a="1"/>
  <c r="R1881" i="4" s="1"/>
  <c r="R1882" i="4" a="1"/>
  <c r="R1882" i="4" s="1"/>
  <c r="R1883" i="4" a="1"/>
  <c r="R1883" i="4" s="1"/>
  <c r="R1884" i="4" a="1"/>
  <c r="R1884" i="4" s="1"/>
  <c r="R1885" i="4" a="1"/>
  <c r="R1885" i="4"/>
  <c r="R1886" i="4" a="1"/>
  <c r="R1886" i="4"/>
  <c r="R1887" i="4" a="1"/>
  <c r="R1887" i="4" s="1"/>
  <c r="R1888" i="4" a="1"/>
  <c r="R1888" i="4" s="1"/>
  <c r="R1889" i="4" a="1"/>
  <c r="R1889" i="4"/>
  <c r="R1890" i="4" a="1"/>
  <c r="R1890" i="4" s="1"/>
  <c r="R1891" i="4" a="1"/>
  <c r="R1891" i="4" s="1"/>
  <c r="R1892" i="4" a="1"/>
  <c r="R1892" i="4" s="1"/>
  <c r="R1893" i="4" a="1"/>
  <c r="R1893" i="4" s="1"/>
  <c r="R1894" i="4" a="1"/>
  <c r="R1894" i="4" s="1"/>
  <c r="R1895" i="4" a="1"/>
  <c r="R1895" i="4" s="1"/>
  <c r="R1896" i="4" a="1"/>
  <c r="R1896" i="4" s="1"/>
  <c r="R1897" i="4" a="1"/>
  <c r="R1897" i="4" s="1"/>
  <c r="R1898" i="4" a="1"/>
  <c r="R1898" i="4"/>
  <c r="R1899" i="4" a="1"/>
  <c r="R1899" i="4" s="1"/>
  <c r="R1900" i="4" a="1"/>
  <c r="R1900" i="4" s="1"/>
  <c r="R1901" i="4" a="1"/>
  <c r="R1901" i="4" s="1"/>
  <c r="R1902" i="4" a="1"/>
  <c r="R1902" i="4" s="1"/>
  <c r="R1903" i="4" a="1"/>
  <c r="R1903" i="4" s="1"/>
  <c r="R1904" i="4" a="1"/>
  <c r="R1904" i="4" s="1"/>
  <c r="R1905" i="4" a="1"/>
  <c r="R1905" i="4" s="1"/>
  <c r="R1906" i="4" a="1"/>
  <c r="R1906" i="4" s="1"/>
  <c r="R1907" i="4" a="1"/>
  <c r="R1907" i="4" s="1"/>
  <c r="R1908" i="4" a="1"/>
  <c r="R1908" i="4" s="1"/>
  <c r="R1909" i="4" a="1"/>
  <c r="R1909" i="4"/>
  <c r="R1910" i="4" a="1"/>
  <c r="R1910" i="4"/>
  <c r="R1911" i="4" a="1"/>
  <c r="R1911" i="4"/>
  <c r="R1912" i="4" a="1"/>
  <c r="R1912" i="4"/>
  <c r="R1913" i="4" a="1"/>
  <c r="R1913" i="4" s="1"/>
  <c r="R1914" i="4" a="1"/>
  <c r="R1914" i="4" s="1"/>
  <c r="R1915" i="4" a="1"/>
  <c r="R1915" i="4" s="1"/>
  <c r="R1916" i="4" a="1"/>
  <c r="R1916" i="4" s="1"/>
  <c r="R1917" i="4" a="1"/>
  <c r="R1917" i="4" s="1"/>
  <c r="R1918" i="4" a="1"/>
  <c r="R1918" i="4" s="1"/>
  <c r="R1919" i="4" a="1"/>
  <c r="R1919" i="4"/>
  <c r="R1920" i="4" a="1"/>
  <c r="R1920" i="4" s="1"/>
  <c r="R1921" i="4" a="1"/>
  <c r="R1921" i="4" s="1"/>
  <c r="R1922" i="4" a="1"/>
  <c r="R1922" i="4" s="1"/>
  <c r="R1923" i="4" a="1"/>
  <c r="R1923" i="4"/>
  <c r="R1924" i="4" a="1"/>
  <c r="R1924" i="4" s="1"/>
  <c r="R1925" i="4" a="1"/>
  <c r="R1925" i="4"/>
  <c r="R1926" i="4" a="1"/>
  <c r="R1926" i="4" s="1"/>
  <c r="R1927" i="4" a="1"/>
  <c r="R1927" i="4" s="1"/>
  <c r="R1928" i="4" a="1"/>
  <c r="R1928" i="4" s="1"/>
  <c r="R1929" i="4" a="1"/>
  <c r="R1929" i="4" s="1"/>
  <c r="R1930" i="4" a="1"/>
  <c r="R1930" i="4" s="1"/>
  <c r="R1931" i="4" a="1"/>
  <c r="R1931" i="4" s="1"/>
  <c r="R1932" i="4" a="1"/>
  <c r="R1932" i="4" s="1"/>
  <c r="R1933" i="4" a="1"/>
  <c r="R1933" i="4" s="1"/>
  <c r="R1934" i="4" a="1"/>
  <c r="R1934" i="4" s="1"/>
  <c r="R1935" i="4" a="1"/>
  <c r="R1935" i="4"/>
  <c r="R1936" i="4" a="1"/>
  <c r="R1936" i="4" s="1"/>
  <c r="R1937" i="4" a="1"/>
  <c r="R1937" i="4"/>
  <c r="R1938" i="4" a="1"/>
  <c r="R1938" i="4" s="1"/>
  <c r="R1939" i="4" a="1"/>
  <c r="R1939" i="4" s="1"/>
  <c r="R1940" i="4" a="1"/>
  <c r="R1940" i="4" s="1"/>
  <c r="R1941" i="4" a="1"/>
  <c r="R1941" i="4" s="1"/>
  <c r="R1942" i="4" a="1"/>
  <c r="R1942" i="4" s="1"/>
  <c r="R1943" i="4" a="1"/>
  <c r="R1943" i="4" s="1"/>
  <c r="R1944" i="4" a="1"/>
  <c r="R1944" i="4" s="1"/>
  <c r="R1945" i="4" a="1"/>
  <c r="R1945" i="4" s="1"/>
  <c r="R1946" i="4" a="1"/>
  <c r="R1946" i="4" s="1"/>
  <c r="R1947" i="4" a="1"/>
  <c r="R1947" i="4" s="1"/>
  <c r="R1948" i="4" a="1"/>
  <c r="R1948" i="4"/>
  <c r="R1949" i="4" a="1"/>
  <c r="R1949" i="4" s="1"/>
  <c r="R1950" i="4" a="1"/>
  <c r="R1950" i="4" s="1"/>
  <c r="R1951" i="4" a="1"/>
  <c r="R1951" i="4" s="1"/>
  <c r="R1952" i="4" a="1"/>
  <c r="R1952" i="4"/>
  <c r="R1953" i="4" a="1"/>
  <c r="R1953" i="4" s="1"/>
  <c r="R1954" i="4" a="1"/>
  <c r="R1954" i="4" s="1"/>
  <c r="R1955" i="4" a="1"/>
  <c r="R1955" i="4" s="1"/>
  <c r="R1956" i="4" a="1"/>
  <c r="R1956" i="4" s="1"/>
  <c r="R1957" i="4" a="1"/>
  <c r="R1957" i="4" s="1"/>
  <c r="R1958" i="4" a="1"/>
  <c r="R1958" i="4" s="1"/>
  <c r="R1959" i="4" a="1"/>
  <c r="R1959" i="4" s="1"/>
  <c r="R1960" i="4" a="1"/>
  <c r="R1960" i="4" s="1"/>
  <c r="R1961" i="4" a="1"/>
  <c r="R1961" i="4" s="1"/>
  <c r="R1962" i="4" a="1"/>
  <c r="R1962" i="4" s="1"/>
  <c r="R1963" i="4" a="1"/>
  <c r="R1963" i="4" s="1"/>
  <c r="R1964" i="4" a="1"/>
  <c r="R1964" i="4" s="1"/>
  <c r="R1965" i="4" a="1"/>
  <c r="R1965" i="4"/>
  <c r="R1966" i="4" a="1"/>
  <c r="R1966" i="4" s="1"/>
  <c r="R1967" i="4" a="1"/>
  <c r="R1967" i="4" s="1"/>
  <c r="R1968" i="4" a="1"/>
  <c r="R1968" i="4" s="1"/>
  <c r="R1969" i="4" a="1"/>
  <c r="R1969" i="4" s="1"/>
  <c r="R1970" i="4" a="1"/>
  <c r="R1970" i="4" s="1"/>
  <c r="R1971" i="4" a="1"/>
  <c r="R1971" i="4" s="1"/>
  <c r="R1972" i="4" a="1"/>
  <c r="R1972" i="4" s="1"/>
  <c r="R1973" i="4" a="1"/>
  <c r="R1973" i="4"/>
  <c r="R1974" i="4" a="1"/>
  <c r="R1974" i="4" s="1"/>
  <c r="R1975" i="4" a="1"/>
  <c r="R1975" i="4" s="1"/>
  <c r="R1976" i="4" a="1"/>
  <c r="R1976" i="4" s="1"/>
  <c r="R1977" i="4" a="1"/>
  <c r="R1977" i="4" s="1"/>
  <c r="R1978" i="4" a="1"/>
  <c r="R1978" i="4"/>
  <c r="R1979" i="4" a="1"/>
  <c r="R1979" i="4" s="1"/>
  <c r="R1980" i="4" a="1"/>
  <c r="R1980" i="4" s="1"/>
  <c r="R1981" i="4" a="1"/>
  <c r="R1981" i="4"/>
  <c r="R1982" i="4" a="1"/>
  <c r="R1982" i="4"/>
  <c r="R1983" i="4" a="1"/>
  <c r="R1983" i="4" s="1"/>
  <c r="R1984" i="4" a="1"/>
  <c r="R1984" i="4" s="1"/>
  <c r="R1985" i="4" a="1"/>
  <c r="R1985" i="4" s="1"/>
  <c r="R1986" i="4" a="1"/>
  <c r="R1986" i="4" s="1"/>
  <c r="R1987" i="4" a="1"/>
  <c r="R1987" i="4" s="1"/>
  <c r="R1988" i="4" a="1"/>
  <c r="R1988" i="4" s="1"/>
  <c r="R1989" i="4" a="1"/>
  <c r="R1989" i="4" s="1"/>
  <c r="R1990" i="4" a="1"/>
  <c r="R1990" i="4" s="1"/>
  <c r="R1991" i="4" a="1"/>
  <c r="R1991" i="4" s="1"/>
  <c r="R1992" i="4" a="1"/>
  <c r="R1992" i="4" s="1"/>
  <c r="R1993" i="4" a="1"/>
  <c r="R1993" i="4" s="1"/>
  <c r="R1994" i="4" a="1"/>
  <c r="R1994" i="4" s="1"/>
  <c r="R1995" i="4" a="1"/>
  <c r="R1995" i="4"/>
  <c r="R1996" i="4" a="1"/>
  <c r="R1996" i="4" s="1"/>
  <c r="R1997" i="4" a="1"/>
  <c r="R1997" i="4" s="1"/>
  <c r="R1998" i="4" a="1"/>
  <c r="R1998" i="4" s="1"/>
  <c r="R1999" i="4" a="1"/>
  <c r="R1999" i="4" s="1"/>
  <c r="R2000" i="4" a="1"/>
  <c r="R2000" i="4" s="1"/>
  <c r="R2001" i="4" a="1"/>
  <c r="R2001" i="4" s="1"/>
  <c r="R2002" i="4" a="1"/>
  <c r="R2002" i="4" s="1"/>
  <c r="R2003" i="4" a="1"/>
  <c r="R2003" i="4" s="1"/>
  <c r="R2004" i="4" a="1"/>
  <c r="R2004" i="4" s="1"/>
  <c r="R2005" i="4" a="1"/>
  <c r="R2005" i="4" s="1"/>
  <c r="R2006" i="4" a="1"/>
  <c r="R2006" i="4"/>
  <c r="R2007" i="4" a="1"/>
  <c r="R2007" i="4"/>
  <c r="R2008" i="4" a="1"/>
  <c r="R2008" i="4"/>
  <c r="R2009" i="4" a="1"/>
  <c r="R2009" i="4"/>
  <c r="R2010" i="4" a="1"/>
  <c r="R2010" i="4" s="1"/>
  <c r="R2011" i="4" a="1"/>
  <c r="R2011" i="4"/>
  <c r="R2012" i="4" a="1"/>
  <c r="R2012" i="4" s="1"/>
  <c r="R2013" i="4" a="1"/>
  <c r="R2013" i="4" s="1"/>
  <c r="R2014" i="4" a="1"/>
  <c r="R2014" i="4" s="1"/>
  <c r="R2015" i="4" a="1"/>
  <c r="R2015" i="4" s="1"/>
  <c r="R2016" i="4" a="1"/>
  <c r="R2016" i="4" s="1"/>
  <c r="R2017" i="4" a="1"/>
  <c r="R2017" i="4" s="1"/>
  <c r="R2018" i="4" a="1"/>
  <c r="R2018" i="4" s="1"/>
  <c r="R2019" i="4" a="1"/>
  <c r="R2019" i="4"/>
  <c r="R2020" i="4" a="1"/>
  <c r="R2020" i="4" s="1"/>
  <c r="R2021" i="4" a="1"/>
  <c r="R2021" i="4" s="1"/>
  <c r="R2022" i="4" a="1"/>
  <c r="R2022" i="4" s="1"/>
  <c r="R2023" i="4" a="1"/>
  <c r="R2023" i="4" s="1"/>
  <c r="R2024" i="4" a="1"/>
  <c r="R2024" i="4"/>
  <c r="R2025" i="4" a="1"/>
  <c r="R2025" i="4" s="1"/>
  <c r="R2026" i="4" a="1"/>
  <c r="R2026" i="4" s="1"/>
  <c r="R2027" i="4" a="1"/>
  <c r="R2027" i="4" s="1"/>
  <c r="R2028" i="4" a="1"/>
  <c r="R2028" i="4" s="1"/>
  <c r="R2029" i="4" a="1"/>
  <c r="R2029" i="4" s="1"/>
  <c r="R2030" i="4" a="1"/>
  <c r="R2030" i="4" s="1"/>
  <c r="R2031" i="4" a="1"/>
  <c r="R2031" i="4" s="1"/>
  <c r="R2032" i="4" a="1"/>
  <c r="R2032" i="4"/>
  <c r="R2033" i="4" a="1"/>
  <c r="R2033" i="4"/>
  <c r="R2034" i="4" a="1"/>
  <c r="R2034" i="4" s="1"/>
  <c r="R2035" i="4" a="1"/>
  <c r="R2035" i="4" s="1"/>
  <c r="R2036" i="4" a="1"/>
  <c r="R2036" i="4" s="1"/>
  <c r="R2037" i="4" a="1"/>
  <c r="R2037" i="4" s="1"/>
  <c r="R2038" i="4" a="1"/>
  <c r="R2038" i="4" s="1"/>
  <c r="R2039" i="4" a="1"/>
  <c r="R2039" i="4" s="1"/>
  <c r="R2040" i="4" a="1"/>
  <c r="R2040" i="4" s="1"/>
  <c r="R2041" i="4" a="1"/>
  <c r="R2041" i="4"/>
  <c r="R2042" i="4" a="1"/>
  <c r="R2042" i="4"/>
  <c r="R2043" i="4" a="1"/>
  <c r="R2043" i="4" s="1"/>
  <c r="R2044" i="4" a="1"/>
  <c r="R2044" i="4" s="1"/>
  <c r="R2045" i="4" a="1"/>
  <c r="R2045" i="4"/>
  <c r="R2046" i="4" a="1"/>
  <c r="R2046" i="4" s="1"/>
  <c r="R2047" i="4" a="1"/>
  <c r="R2047" i="4" s="1"/>
  <c r="R2048" i="4" a="1"/>
  <c r="R2048" i="4" s="1"/>
  <c r="R2049" i="4" a="1"/>
  <c r="R2049" i="4" s="1"/>
  <c r="R2050" i="4" a="1"/>
  <c r="R2050" i="4"/>
  <c r="R2051" i="4" a="1"/>
  <c r="R2051" i="4" s="1"/>
  <c r="R2052" i="4" a="1"/>
  <c r="R2052" i="4" s="1"/>
  <c r="R2053" i="4" a="1"/>
  <c r="R2053" i="4"/>
  <c r="R2054" i="4" a="1"/>
  <c r="R2054" i="4"/>
  <c r="R2055" i="4" a="1"/>
  <c r="R2055" i="4" s="1"/>
  <c r="R2056" i="4" a="1"/>
  <c r="R2056" i="4" s="1"/>
  <c r="R2057" i="4" a="1"/>
  <c r="R2057" i="4" s="1"/>
  <c r="R2058" i="4" a="1"/>
  <c r="R2058" i="4" s="1"/>
  <c r="R2059" i="4" a="1"/>
  <c r="R2059" i="4" s="1"/>
  <c r="R2060" i="4" a="1"/>
  <c r="R2060" i="4" s="1"/>
  <c r="R2061" i="4" a="1"/>
  <c r="R2061" i="4" s="1"/>
  <c r="R2062" i="4" a="1"/>
  <c r="R2062" i="4"/>
  <c r="R2063" i="4" a="1"/>
  <c r="R2063" i="4"/>
  <c r="R2064" i="4" a="1"/>
  <c r="R2064" i="4" s="1"/>
  <c r="R2065" i="4" a="1"/>
  <c r="R2065" i="4"/>
  <c r="R2066" i="4" a="1"/>
  <c r="R2066" i="4" s="1"/>
  <c r="R2067" i="4" a="1"/>
  <c r="R2067" i="4" s="1"/>
  <c r="R2068" i="4" a="1"/>
  <c r="R2068" i="4" s="1"/>
  <c r="R2069" i="4" a="1"/>
  <c r="R2069" i="4" s="1"/>
  <c r="R2070" i="4" a="1"/>
  <c r="R2070" i="4" s="1"/>
  <c r="R2071" i="4" a="1"/>
  <c r="R2071" i="4" s="1"/>
  <c r="R2072" i="4" a="1"/>
  <c r="R2072" i="4" s="1"/>
  <c r="R2073" i="4" a="1"/>
  <c r="R2073" i="4" s="1"/>
  <c r="R2074" i="4" a="1"/>
  <c r="R2074" i="4" s="1"/>
  <c r="R2075" i="4" a="1"/>
  <c r="R2075" i="4" s="1"/>
  <c r="U2075" i="4" s="1"/>
  <c r="R2076" i="4" a="1"/>
  <c r="R2076" i="4" s="1"/>
  <c r="R2077" i="4" a="1"/>
  <c r="R2077" i="4" s="1"/>
  <c r="R2078" i="4" a="1"/>
  <c r="R2078" i="4" s="1"/>
  <c r="R2079" i="4" a="1"/>
  <c r="R2079" i="4" s="1"/>
  <c r="R2080" i="4" a="1"/>
  <c r="R2080" i="4" s="1"/>
  <c r="R2081" i="4" a="1"/>
  <c r="R2081" i="4"/>
  <c r="R2082" i="4" a="1"/>
  <c r="R2082" i="4" s="1"/>
  <c r="R2083" i="4" a="1"/>
  <c r="R2083" i="4" s="1"/>
  <c r="R2084" i="4" a="1"/>
  <c r="R2084" i="4" s="1"/>
  <c r="R2085" i="4" a="1"/>
  <c r="R2085" i="4" s="1"/>
  <c r="R2086" i="4" a="1"/>
  <c r="R2086" i="4" s="1"/>
  <c r="R2087" i="4" a="1"/>
  <c r="R2087" i="4" s="1"/>
  <c r="R2088" i="4" a="1"/>
  <c r="R2088" i="4" s="1"/>
  <c r="R2089" i="4" a="1"/>
  <c r="R2089" i="4" s="1"/>
  <c r="R2090" i="4" a="1"/>
  <c r="R2090" i="4" s="1"/>
  <c r="R2091" i="4" a="1"/>
  <c r="R2091" i="4"/>
  <c r="R2092" i="4" a="1"/>
  <c r="R2092" i="4"/>
  <c r="R2093" i="4" a="1"/>
  <c r="R2093" i="4" s="1"/>
  <c r="R2094" i="4" a="1"/>
  <c r="R2094" i="4" s="1"/>
  <c r="R2095" i="4" a="1"/>
  <c r="R2095" i="4" s="1"/>
  <c r="R2096" i="4" a="1"/>
  <c r="R2096" i="4" s="1"/>
  <c r="R2097" i="4" a="1"/>
  <c r="R2097" i="4" s="1"/>
  <c r="R2098" i="4" a="1"/>
  <c r="R2098" i="4" s="1"/>
  <c r="R2099" i="4" a="1"/>
  <c r="R2099" i="4" s="1"/>
  <c r="R2100" i="4" a="1"/>
  <c r="R2100" i="4" s="1"/>
  <c r="R2101" i="4" a="1"/>
  <c r="R2101" i="4"/>
  <c r="R2102" i="4" a="1"/>
  <c r="R2102" i="4" s="1"/>
  <c r="R2103" i="4" a="1"/>
  <c r="R2103" i="4" s="1"/>
  <c r="R2104" i="4" a="1"/>
  <c r="R2104" i="4" s="1"/>
  <c r="R2105" i="4" a="1"/>
  <c r="R2105" i="4" s="1"/>
  <c r="R2106" i="4" a="1"/>
  <c r="R2106" i="4" s="1"/>
  <c r="R2107" i="4" a="1"/>
  <c r="R2107" i="4" s="1"/>
  <c r="R2108" i="4" a="1"/>
  <c r="R2108" i="4" s="1"/>
  <c r="R2109" i="4" a="1"/>
  <c r="R2109" i="4"/>
  <c r="R2110" i="4" a="1"/>
  <c r="R2110" i="4" s="1"/>
  <c r="R2111" i="4" a="1"/>
  <c r="R2111" i="4" s="1"/>
  <c r="R2112" i="4" a="1"/>
  <c r="R2112" i="4" s="1"/>
  <c r="R2113" i="4" a="1"/>
  <c r="R2113" i="4"/>
  <c r="R2114" i="4" a="1"/>
  <c r="R2114" i="4" s="1"/>
  <c r="R2115" i="4" a="1"/>
  <c r="R2115" i="4" s="1"/>
  <c r="R2116" i="4" a="1"/>
  <c r="R2116" i="4" s="1"/>
  <c r="R2117" i="4" a="1"/>
  <c r="R2117" i="4" s="1"/>
  <c r="R2118" i="4" a="1"/>
  <c r="R2118" i="4" s="1"/>
  <c r="R2119" i="4" a="1"/>
  <c r="R2119" i="4" s="1"/>
  <c r="R2120" i="4" a="1"/>
  <c r="R2120" i="4" s="1"/>
  <c r="R2121" i="4" a="1"/>
  <c r="R2121" i="4" s="1"/>
  <c r="R2122" i="4" a="1"/>
  <c r="R2122" i="4"/>
  <c r="R2123" i="4" a="1"/>
  <c r="R2123" i="4" s="1"/>
  <c r="R2124" i="4" a="1"/>
  <c r="R2124" i="4" s="1"/>
  <c r="R2125" i="4" a="1"/>
  <c r="R2125" i="4" s="1"/>
  <c r="R2126" i="4" a="1"/>
  <c r="R2126" i="4" s="1"/>
  <c r="R2127" i="4" a="1"/>
  <c r="R2127" i="4"/>
  <c r="R2128" i="4" a="1"/>
  <c r="R2128" i="4" s="1"/>
  <c r="R2129" i="4" a="1"/>
  <c r="R2129" i="4" s="1"/>
  <c r="R2130" i="4" a="1"/>
  <c r="R2130" i="4" s="1"/>
  <c r="R2131" i="4" a="1"/>
  <c r="R2131" i="4" s="1"/>
  <c r="R2132" i="4" a="1"/>
  <c r="R2132" i="4" s="1"/>
  <c r="R2133" i="4" a="1"/>
  <c r="R2133" i="4" s="1"/>
  <c r="R2134" i="4" a="1"/>
  <c r="R2134" i="4" s="1"/>
  <c r="R2135" i="4" a="1"/>
  <c r="R2135" i="4" s="1"/>
  <c r="R2136" i="4" a="1"/>
  <c r="R2136" i="4" s="1"/>
  <c r="R2137" i="4" a="1"/>
  <c r="R2137" i="4"/>
  <c r="R2138" i="4" a="1"/>
  <c r="R2138" i="4"/>
  <c r="R2139" i="4" a="1"/>
  <c r="R2139" i="4" s="1"/>
  <c r="R2140" i="4" a="1"/>
  <c r="R2140" i="4"/>
  <c r="R2141" i="4" a="1"/>
  <c r="R2141" i="4" s="1"/>
  <c r="R2142" i="4" a="1"/>
  <c r="R2142" i="4" s="1"/>
  <c r="R2143" i="4" a="1"/>
  <c r="R2143" i="4" s="1"/>
  <c r="R2144" i="4" a="1"/>
  <c r="R2144" i="4" s="1"/>
  <c r="R2145" i="4" a="1"/>
  <c r="R2145" i="4" s="1"/>
  <c r="R2146" i="4" a="1"/>
  <c r="R2146" i="4" s="1"/>
  <c r="R2147" i="4" a="1"/>
  <c r="R2147" i="4"/>
  <c r="R2148" i="4" a="1"/>
  <c r="R2148" i="4" s="1"/>
  <c r="R2149" i="4" a="1"/>
  <c r="R2149" i="4" s="1"/>
  <c r="R2150" i="4" a="1"/>
  <c r="R2150" i="4"/>
  <c r="R2151" i="4" a="1"/>
  <c r="R2151" i="4" s="1"/>
  <c r="R2152" i="4" a="1"/>
  <c r="R2152" i="4" s="1"/>
  <c r="R2153" i="4" a="1"/>
  <c r="R2153" i="4"/>
  <c r="R2154" i="4" a="1"/>
  <c r="R2154" i="4" s="1"/>
  <c r="R2155" i="4" a="1"/>
  <c r="R2155" i="4"/>
  <c r="R2156" i="4" a="1"/>
  <c r="R2156" i="4" s="1"/>
  <c r="R2157" i="4" a="1"/>
  <c r="R2157" i="4" s="1"/>
  <c r="R2158" i="4" a="1"/>
  <c r="R2158" i="4" s="1"/>
  <c r="R2159" i="4" a="1"/>
  <c r="R2159" i="4" s="1"/>
  <c r="R2160" i="4" a="1"/>
  <c r="R2160" i="4" s="1"/>
  <c r="R2161" i="4" a="1"/>
  <c r="R2161" i="4" s="1"/>
  <c r="R2162" i="4" a="1"/>
  <c r="R2162" i="4" s="1"/>
  <c r="R2163" i="4" a="1"/>
  <c r="R2163" i="4"/>
  <c r="R2164" i="4" a="1"/>
  <c r="R2164" i="4" s="1"/>
  <c r="R2165" i="4" a="1"/>
  <c r="R2165" i="4" s="1"/>
  <c r="R2166" i="4" a="1"/>
  <c r="R2166" i="4" s="1"/>
  <c r="R2167" i="4" a="1"/>
  <c r="R2167" i="4" s="1"/>
  <c r="R2168" i="4" a="1"/>
  <c r="R2168" i="4" s="1"/>
  <c r="R2169" i="4" a="1"/>
  <c r="R2169" i="4" s="1"/>
  <c r="R2170" i="4" a="1"/>
  <c r="R2170" i="4" s="1"/>
  <c r="R2171" i="4" a="1"/>
  <c r="R2171" i="4" s="1"/>
  <c r="R2172" i="4" a="1"/>
  <c r="R2172" i="4" s="1"/>
  <c r="R2173" i="4" a="1"/>
  <c r="R2173" i="4" s="1"/>
  <c r="R2174" i="4" a="1"/>
  <c r="R2174" i="4" s="1"/>
  <c r="R2175" i="4" a="1"/>
  <c r="R2175" i="4"/>
  <c r="R2176" i="4" a="1"/>
  <c r="R2176" i="4" s="1"/>
  <c r="R2177" i="4" a="1"/>
  <c r="R2177" i="4" s="1"/>
  <c r="R2178" i="4" a="1"/>
  <c r="R2178" i="4" s="1"/>
  <c r="R2179" i="4" a="1"/>
  <c r="R2179" i="4" s="1"/>
  <c r="R2180" i="4" a="1"/>
  <c r="R2180" i="4" s="1"/>
  <c r="R2181" i="4" a="1"/>
  <c r="R2181" i="4"/>
  <c r="R2182" i="4" a="1"/>
  <c r="R2182" i="4" s="1"/>
  <c r="R2183" i="4" a="1"/>
  <c r="R2183" i="4" s="1"/>
  <c r="R2184" i="4" a="1"/>
  <c r="R2184" i="4" s="1"/>
  <c r="R2185" i="4" a="1"/>
  <c r="R2185" i="4"/>
  <c r="R2186" i="4" a="1"/>
  <c r="R2186" i="4" s="1"/>
  <c r="R2187" i="4" a="1"/>
  <c r="R2187" i="4" s="1"/>
  <c r="R2188" i="4" a="1"/>
  <c r="R2188" i="4"/>
  <c r="R2189" i="4" a="1"/>
  <c r="R2189" i="4" s="1"/>
  <c r="R2190" i="4" a="1"/>
  <c r="R2190" i="4" s="1"/>
  <c r="R2191" i="4" a="1"/>
  <c r="R2191" i="4" s="1"/>
  <c r="R2192" i="4" a="1"/>
  <c r="R2192" i="4"/>
  <c r="R2193" i="4" a="1"/>
  <c r="R2193" i="4" s="1"/>
  <c r="R2194" i="4" a="1"/>
  <c r="R2194" i="4" s="1"/>
  <c r="R2195" i="4" a="1"/>
  <c r="R2195" i="4" s="1"/>
  <c r="R2196" i="4" a="1"/>
  <c r="R2196" i="4" s="1"/>
  <c r="R2197" i="4" a="1"/>
  <c r="R2197" i="4" s="1"/>
  <c r="R2198" i="4" a="1"/>
  <c r="R2198" i="4"/>
  <c r="R2199" i="4" a="1"/>
  <c r="R2199" i="4" s="1"/>
  <c r="R2200" i="4" a="1"/>
  <c r="R2200" i="4" s="1"/>
  <c r="R2201" i="4" a="1"/>
  <c r="R2201" i="4" s="1"/>
  <c r="R2202" i="4" a="1"/>
  <c r="R2202" i="4" s="1"/>
  <c r="R2203" i="4" a="1"/>
  <c r="R2203" i="4" s="1"/>
  <c r="R2204" i="4" a="1"/>
  <c r="R2204" i="4" s="1"/>
  <c r="R2205" i="4" a="1"/>
  <c r="R2205" i="4" s="1"/>
  <c r="R2206" i="4" a="1"/>
  <c r="R2206" i="4" s="1"/>
  <c r="R2207" i="4" a="1"/>
  <c r="R2207" i="4"/>
  <c r="R2208" i="4" a="1"/>
  <c r="R2208" i="4" s="1"/>
  <c r="R2209" i="4" a="1"/>
  <c r="R2209" i="4" s="1"/>
  <c r="R2210" i="4" a="1"/>
  <c r="R2210" i="4"/>
  <c r="R2211" i="4" a="1"/>
  <c r="R2211" i="4"/>
  <c r="R2212" i="4" a="1"/>
  <c r="R2212" i="4" s="1"/>
  <c r="R2213" i="4" a="1"/>
  <c r="R2213" i="4" s="1"/>
  <c r="R2214" i="4" a="1"/>
  <c r="R2214" i="4" s="1"/>
  <c r="R2215" i="4" a="1"/>
  <c r="R2215" i="4" s="1"/>
  <c r="R2216" i="4" a="1"/>
  <c r="R2216" i="4" s="1"/>
  <c r="R2217" i="4" a="1"/>
  <c r="R2217" i="4" s="1"/>
  <c r="R2218" i="4" a="1"/>
  <c r="R2218" i="4" s="1"/>
  <c r="R2219" i="4" a="1"/>
  <c r="R2219" i="4"/>
  <c r="R2220" i="4" a="1"/>
  <c r="R2220" i="4" s="1"/>
  <c r="R2221" i="4" a="1"/>
  <c r="R2221" i="4" s="1"/>
  <c r="R2222" i="4" a="1"/>
  <c r="R2222" i="4" s="1"/>
  <c r="R2223" i="4" a="1"/>
  <c r="R2223" i="4" s="1"/>
  <c r="R2224" i="4" a="1"/>
  <c r="R2224" i="4"/>
  <c r="R2225" i="4" a="1"/>
  <c r="R2225" i="4" s="1"/>
  <c r="R2226" i="4" a="1"/>
  <c r="R2226" i="4" s="1"/>
  <c r="R2227" i="4" a="1"/>
  <c r="R2227" i="4"/>
  <c r="R2228" i="4" a="1"/>
  <c r="R2228" i="4" s="1"/>
  <c r="R2229" i="4" a="1"/>
  <c r="R2229" i="4" s="1"/>
  <c r="R2230" i="4" a="1"/>
  <c r="R2230" i="4" s="1"/>
  <c r="R2231" i="4" a="1"/>
  <c r="R2231" i="4" s="1"/>
  <c r="R2232" i="4" a="1"/>
  <c r="R2232" i="4" s="1"/>
  <c r="R2233" i="4" a="1"/>
  <c r="R2233" i="4" s="1"/>
  <c r="R2234" i="4" a="1"/>
  <c r="R2234" i="4" s="1"/>
  <c r="R2235" i="4" a="1"/>
  <c r="R2235" i="4" s="1"/>
  <c r="R2236" i="4" a="1"/>
  <c r="R2236" i="4"/>
  <c r="R2237" i="4" a="1"/>
  <c r="R2237" i="4" s="1"/>
  <c r="R2238" i="4" a="1"/>
  <c r="R2238" i="4" s="1"/>
  <c r="R2239" i="4" a="1"/>
  <c r="R2239" i="4" s="1"/>
  <c r="R2240" i="4" a="1"/>
  <c r="R2240" i="4" s="1"/>
  <c r="R2241" i="4" a="1"/>
  <c r="R2241" i="4" s="1"/>
  <c r="R2242" i="4" a="1"/>
  <c r="R2242" i="4" s="1"/>
  <c r="R2243" i="4" a="1"/>
  <c r="R2243" i="4" s="1"/>
  <c r="R2244" i="4" a="1"/>
  <c r="R2244" i="4" s="1"/>
  <c r="R2245" i="4" a="1"/>
  <c r="R2245" i="4" s="1"/>
  <c r="R2246" i="4" a="1"/>
  <c r="R2246" i="4" s="1"/>
  <c r="R2247" i="4" a="1"/>
  <c r="R2247" i="4" s="1"/>
  <c r="R2248" i="4" a="1"/>
  <c r="R2248" i="4" s="1"/>
  <c r="R2249" i="4" a="1"/>
  <c r="R2249" i="4" s="1"/>
  <c r="R2250" i="4" a="1"/>
  <c r="R2250" i="4" s="1"/>
  <c r="R2251" i="4" a="1"/>
  <c r="R2251" i="4"/>
  <c r="R2252" i="4" a="1"/>
  <c r="R2252" i="4" s="1"/>
  <c r="U2252" i="4" s="1"/>
  <c r="R2253" i="4" a="1"/>
  <c r="R2253" i="4"/>
  <c r="R2254" i="4" a="1"/>
  <c r="R2254" i="4" s="1"/>
  <c r="R2255" i="4" a="1"/>
  <c r="R2255" i="4" s="1"/>
  <c r="R2256" i="4" a="1"/>
  <c r="R2256" i="4" s="1"/>
  <c r="R2257" i="4" a="1"/>
  <c r="R2257" i="4"/>
  <c r="R2258" i="4" a="1"/>
  <c r="R2258" i="4" s="1"/>
  <c r="R2259" i="4" a="1"/>
  <c r="R2259" i="4" s="1"/>
  <c r="R2260" i="4" a="1"/>
  <c r="R2260" i="4" s="1"/>
  <c r="R2261" i="4" a="1"/>
  <c r="R2261" i="4" s="1"/>
  <c r="R2262" i="4" a="1"/>
  <c r="R2262" i="4" s="1"/>
  <c r="R2263" i="4" a="1"/>
  <c r="R2263" i="4"/>
  <c r="R2264" i="4" a="1"/>
  <c r="R2264" i="4" s="1"/>
  <c r="R2265" i="4" a="1"/>
  <c r="R2265" i="4" s="1"/>
  <c r="R2266" i="4" a="1"/>
  <c r="R2266" i="4"/>
  <c r="R2267" i="4" a="1"/>
  <c r="R2267" i="4" s="1"/>
  <c r="R2268" i="4" a="1"/>
  <c r="R2268" i="4"/>
  <c r="R2269" i="4" a="1"/>
  <c r="R2269" i="4"/>
  <c r="R2270" i="4" a="1"/>
  <c r="R2270" i="4" s="1"/>
  <c r="R2271" i="4" a="1"/>
  <c r="R2271" i="4" s="1"/>
  <c r="R2272" i="4" a="1"/>
  <c r="R2272" i="4" s="1"/>
  <c r="R2273" i="4" a="1"/>
  <c r="R2273" i="4" s="1"/>
  <c r="R2274" i="4" a="1"/>
  <c r="R2274" i="4" s="1"/>
  <c r="R2275" i="4" a="1"/>
  <c r="R2275" i="4"/>
  <c r="R2276" i="4" a="1"/>
  <c r="R2276" i="4" s="1"/>
  <c r="R2277" i="4" a="1"/>
  <c r="R2277" i="4" s="1"/>
  <c r="R2278" i="4" a="1"/>
  <c r="R2278" i="4" s="1"/>
  <c r="R2279" i="4" a="1"/>
  <c r="R2279" i="4" s="1"/>
  <c r="R2280" i="4" a="1"/>
  <c r="R2280" i="4" s="1"/>
  <c r="R2281" i="4" a="1"/>
  <c r="R2281" i="4" s="1"/>
  <c r="R2282" i="4" a="1"/>
  <c r="R2282" i="4" s="1"/>
  <c r="R2283" i="4" a="1"/>
  <c r="R2283" i="4" s="1"/>
  <c r="R2284" i="4" a="1"/>
  <c r="R2284" i="4" s="1"/>
  <c r="R2285" i="4" a="1"/>
  <c r="R2285" i="4" s="1"/>
  <c r="R2286" i="4" a="1"/>
  <c r="R2286" i="4" s="1"/>
  <c r="R2287" i="4" a="1"/>
  <c r="R2287" i="4"/>
  <c r="R2288" i="4" a="1"/>
  <c r="R2288" i="4" s="1"/>
  <c r="R2289" i="4" a="1"/>
  <c r="R2289" i="4" s="1"/>
  <c r="R2290" i="4" a="1"/>
  <c r="R2290" i="4" s="1"/>
  <c r="R2291" i="4" a="1"/>
  <c r="R2291" i="4" s="1"/>
  <c r="R2292" i="4" a="1"/>
  <c r="R2292" i="4" s="1"/>
  <c r="R2293" i="4" a="1"/>
  <c r="R2293" i="4" s="1"/>
  <c r="R2294" i="4" a="1"/>
  <c r="R2294" i="4" s="1"/>
  <c r="R2295" i="4" a="1"/>
  <c r="R2295" i="4" s="1"/>
  <c r="R2296" i="4" a="1"/>
  <c r="R2296" i="4" s="1"/>
  <c r="R2297" i="4" a="1"/>
  <c r="R2297" i="4"/>
  <c r="R2298" i="4" a="1"/>
  <c r="R2298" i="4" s="1"/>
  <c r="R2299" i="4" a="1"/>
  <c r="R2299" i="4"/>
  <c r="R2300" i="4" a="1"/>
  <c r="R2300" i="4" s="1"/>
  <c r="R2301" i="4" a="1"/>
  <c r="R2301" i="4" s="1"/>
  <c r="R2302" i="4" a="1"/>
  <c r="R2302" i="4" s="1"/>
  <c r="R2303" i="4" a="1"/>
  <c r="R2303" i="4" s="1"/>
  <c r="R2304" i="4" a="1"/>
  <c r="R2304" i="4" s="1"/>
  <c r="R2305" i="4" a="1"/>
  <c r="R2305" i="4"/>
  <c r="R2306" i="4" a="1"/>
  <c r="R2306" i="4" s="1"/>
  <c r="R2307" i="4" a="1"/>
  <c r="R2307" i="4" s="1"/>
  <c r="R2308" i="4" a="1"/>
  <c r="R2308" i="4" s="1"/>
  <c r="U2308" i="4" s="1"/>
  <c r="R2309" i="4" a="1"/>
  <c r="R2309" i="4" s="1"/>
  <c r="R2310" i="4" a="1"/>
  <c r="R2310" i="4" s="1"/>
  <c r="R2311" i="4" a="1"/>
  <c r="R2311" i="4" s="1"/>
  <c r="R2312" i="4" a="1"/>
  <c r="R2312" i="4" s="1"/>
  <c r="R2313" i="4" a="1"/>
  <c r="R2313" i="4" s="1"/>
  <c r="R2314" i="4" a="1"/>
  <c r="R2314" i="4" s="1"/>
  <c r="R2315" i="4" a="1"/>
  <c r="R2315" i="4" s="1"/>
  <c r="R2316" i="4" a="1"/>
  <c r="R2316" i="4" s="1"/>
  <c r="R2317" i="4" a="1"/>
  <c r="R2317" i="4" s="1"/>
  <c r="R2318" i="4" a="1"/>
  <c r="R2318" i="4" s="1"/>
  <c r="R2319" i="4" a="1"/>
  <c r="R2319" i="4" s="1"/>
  <c r="R2320" i="4" a="1"/>
  <c r="R2320" i="4" s="1"/>
  <c r="U2320" i="4" s="1"/>
  <c r="R2321" i="4" a="1"/>
  <c r="R2321" i="4" s="1"/>
  <c r="R2322" i="4" a="1"/>
  <c r="R2322" i="4" s="1"/>
  <c r="R2323" i="4" a="1"/>
  <c r="R2323" i="4" s="1"/>
  <c r="R2324" i="4" a="1"/>
  <c r="R2324" i="4" s="1"/>
  <c r="R2325" i="4" a="1"/>
  <c r="R2325" i="4" s="1"/>
  <c r="R2326" i="4" a="1"/>
  <c r="R2326" i="4" s="1"/>
  <c r="R2327" i="4" a="1"/>
  <c r="R2327" i="4" s="1"/>
  <c r="R2328" i="4" a="1"/>
  <c r="R2328" i="4" s="1"/>
  <c r="R2329" i="4" a="1"/>
  <c r="R2329" i="4" s="1"/>
  <c r="R2330" i="4" a="1"/>
  <c r="R2330" i="4" s="1"/>
  <c r="R2331" i="4" a="1"/>
  <c r="R2331" i="4" s="1"/>
  <c r="R2332" i="4" a="1"/>
  <c r="R2332" i="4" s="1"/>
  <c r="U2332" i="4" s="1"/>
  <c r="R2333" i="4" a="1"/>
  <c r="R2333" i="4" s="1"/>
  <c r="R2334" i="4" a="1"/>
  <c r="R2334" i="4" s="1"/>
  <c r="R2335" i="4" a="1"/>
  <c r="R2335" i="4" s="1"/>
  <c r="R2336" i="4" a="1"/>
  <c r="R2336" i="4" s="1"/>
  <c r="R2337" i="4" a="1"/>
  <c r="R2337" i="4" s="1"/>
  <c r="R2338" i="4" a="1"/>
  <c r="R2338" i="4" s="1"/>
  <c r="R2339" i="4" a="1"/>
  <c r="R2339" i="4" s="1"/>
  <c r="R2340" i="4" a="1"/>
  <c r="R2340" i="4" s="1"/>
  <c r="R2341" i="4" a="1"/>
  <c r="R2341" i="4" s="1"/>
  <c r="R2342" i="4" a="1"/>
  <c r="R2342" i="4" s="1"/>
  <c r="R2343" i="4" a="1"/>
  <c r="R2343" i="4" s="1"/>
  <c r="R2344" i="4" a="1"/>
  <c r="R2344" i="4" s="1"/>
  <c r="U2344" i="4" s="1"/>
  <c r="R2345" i="4" a="1"/>
  <c r="R2345" i="4" s="1"/>
  <c r="R2346" i="4" a="1"/>
  <c r="R2346" i="4" s="1"/>
  <c r="R2347" i="4" a="1"/>
  <c r="R2347" i="4" s="1"/>
  <c r="R2348" i="4" a="1"/>
  <c r="R2348" i="4" s="1"/>
  <c r="R2349" i="4" a="1"/>
  <c r="R2349" i="4" s="1"/>
  <c r="R2350" i="4" a="1"/>
  <c r="R2350" i="4" s="1"/>
  <c r="R2351" i="4" a="1"/>
  <c r="R2351" i="4" s="1"/>
  <c r="R2352" i="4" a="1"/>
  <c r="R2352" i="4" s="1"/>
  <c r="R2353" i="4" a="1"/>
  <c r="R2353" i="4" s="1"/>
  <c r="R2354" i="4" a="1"/>
  <c r="R2354" i="4" s="1"/>
  <c r="R2355" i="4" a="1"/>
  <c r="R2355" i="4" s="1"/>
  <c r="R2356" i="4" a="1"/>
  <c r="R2356" i="4" s="1"/>
  <c r="U2356" i="4" s="1"/>
  <c r="R2357" i="4" a="1"/>
  <c r="R2357" i="4" s="1"/>
  <c r="R2358" i="4" a="1"/>
  <c r="R2358" i="4" s="1"/>
  <c r="R2359" i="4" a="1"/>
  <c r="R2359" i="4" s="1"/>
  <c r="R2360" i="4" a="1"/>
  <c r="R2360" i="4" s="1"/>
  <c r="R2361" i="4" a="1"/>
  <c r="R2361" i="4" s="1"/>
  <c r="R2362" i="4" a="1"/>
  <c r="R2362" i="4" s="1"/>
  <c r="R2363" i="4" a="1"/>
  <c r="R2363" i="4" s="1"/>
  <c r="R2364" i="4" a="1"/>
  <c r="R2364" i="4" s="1"/>
  <c r="R2365" i="4" a="1"/>
  <c r="R2365" i="4" s="1"/>
  <c r="R2366" i="4" a="1"/>
  <c r="R2366" i="4" s="1"/>
  <c r="R2367" i="4" a="1"/>
  <c r="R2367" i="4" s="1"/>
  <c r="U2367" i="4" s="1"/>
  <c r="R2368" i="4" a="1"/>
  <c r="R2368" i="4" s="1"/>
  <c r="U2368" i="4" s="1"/>
  <c r="R2369" i="4" a="1"/>
  <c r="R2369" i="4" s="1"/>
  <c r="R2370" i="4" a="1"/>
  <c r="R2370" i="4" s="1"/>
  <c r="R2371" i="4" a="1"/>
  <c r="R2371" i="4" s="1"/>
  <c r="R2372" i="4" a="1"/>
  <c r="R2372" i="4" s="1"/>
  <c r="R2373" i="4" a="1"/>
  <c r="R2373" i="4" s="1"/>
  <c r="R2374" i="4" a="1"/>
  <c r="R2374" i="4" s="1"/>
  <c r="R2375" i="4" a="1"/>
  <c r="R2375" i="4" s="1"/>
  <c r="R2376" i="4" a="1"/>
  <c r="R2376" i="4" s="1"/>
  <c r="R2377" i="4" a="1"/>
  <c r="R2377" i="4" s="1"/>
  <c r="U2377" i="4" s="1"/>
  <c r="R2378" i="4" a="1"/>
  <c r="R2378" i="4" s="1"/>
  <c r="R2379" i="4" a="1"/>
  <c r="R2379" i="4" s="1"/>
  <c r="R2380" i="4" a="1"/>
  <c r="R2380" i="4" s="1"/>
  <c r="U2380" i="4" s="1"/>
  <c r="R2381" i="4" a="1"/>
  <c r="R2381" i="4" s="1"/>
  <c r="R2382" i="4" a="1"/>
  <c r="R2382" i="4" s="1"/>
  <c r="R2383" i="4" a="1"/>
  <c r="R2383" i="4" s="1"/>
  <c r="R2384" i="4" a="1"/>
  <c r="R2384" i="4" s="1"/>
  <c r="R2385" i="4" a="1"/>
  <c r="R2385" i="4" s="1"/>
  <c r="R2386" i="4" a="1"/>
  <c r="R2386" i="4" s="1"/>
  <c r="R2387" i="4" a="1"/>
  <c r="R2387" i="4" s="1"/>
  <c r="R2388" i="4" a="1"/>
  <c r="R2388" i="4"/>
  <c r="R2389" i="4" a="1"/>
  <c r="R2389" i="4" s="1"/>
  <c r="R2390" i="4" a="1"/>
  <c r="R2390" i="4" s="1"/>
  <c r="U2390" i="4" s="1"/>
  <c r="R2391" i="4" a="1"/>
  <c r="R2391" i="4" s="1"/>
  <c r="U2391" i="4" s="1"/>
  <c r="R2392" i="4" a="1"/>
  <c r="R2392" i="4" s="1"/>
  <c r="R2393" i="4" a="1"/>
  <c r="R2393" i="4" s="1"/>
  <c r="R2394" i="4" a="1"/>
  <c r="R2394" i="4" s="1"/>
  <c r="R2395" i="4" a="1"/>
  <c r="R2395" i="4" s="1"/>
  <c r="R2396" i="4" a="1"/>
  <c r="R2396" i="4" s="1"/>
  <c r="R2397" i="4" a="1"/>
  <c r="R2397" i="4" s="1"/>
  <c r="R2398" i="4" a="1"/>
  <c r="R2398" i="4" s="1"/>
  <c r="R2399" i="4" a="1"/>
  <c r="R2399" i="4" s="1"/>
  <c r="R2400" i="4" a="1"/>
  <c r="R2400" i="4" s="1"/>
  <c r="R2401" i="4" a="1"/>
  <c r="R2401" i="4" s="1"/>
  <c r="U2401" i="4" s="1"/>
  <c r="R2402" i="4" a="1"/>
  <c r="R2402" i="4" s="1"/>
  <c r="U2402" i="4" s="1"/>
  <c r="R2403" i="4" a="1"/>
  <c r="R2403" i="4" s="1"/>
  <c r="U2403" i="4" s="1"/>
  <c r="R2404" i="4" a="1"/>
  <c r="R2404" i="4" s="1"/>
  <c r="R2405" i="4" a="1"/>
  <c r="R2405" i="4" s="1"/>
  <c r="R2406" i="4" a="1"/>
  <c r="R2406" i="4" s="1"/>
  <c r="U2406" i="4" s="1"/>
  <c r="R2407" i="4" a="1"/>
  <c r="R2407" i="4" s="1"/>
  <c r="R2408" i="4" a="1"/>
  <c r="R2408" i="4" s="1"/>
  <c r="R2409" i="4" a="1"/>
  <c r="R2409" i="4" s="1"/>
  <c r="R2410" i="4" a="1"/>
  <c r="R2410" i="4"/>
  <c r="R2411" i="4" a="1"/>
  <c r="R2411" i="4" s="1"/>
  <c r="R2412" i="4" a="1"/>
  <c r="R2412" i="4" s="1"/>
  <c r="R2413" i="4" a="1"/>
  <c r="R2413" i="4"/>
  <c r="U2413" i="4" s="1"/>
  <c r="R2414" i="4" a="1"/>
  <c r="R2414" i="4" s="1"/>
  <c r="R2415" i="4" a="1"/>
  <c r="R2415" i="4" s="1"/>
  <c r="R2416" i="4" a="1"/>
  <c r="R2416" i="4" s="1"/>
  <c r="R2417" i="4" a="1"/>
  <c r="R2417" i="4" s="1"/>
  <c r="R2418" i="4" a="1"/>
  <c r="R2418" i="4" s="1"/>
  <c r="R2419" i="4" a="1"/>
  <c r="R2419" i="4" s="1"/>
  <c r="U2419" i="4" s="1"/>
  <c r="R2420" i="4" a="1"/>
  <c r="R2420" i="4" s="1"/>
  <c r="R2421" i="4" a="1"/>
  <c r="R2421" i="4" s="1"/>
  <c r="R2422" i="4" a="1"/>
  <c r="R2422" i="4" s="1"/>
  <c r="R2423" i="4" a="1"/>
  <c r="R2423" i="4" s="1"/>
  <c r="R2424" i="4" a="1"/>
  <c r="R2424" i="4" s="1"/>
  <c r="R2425" i="4" a="1"/>
  <c r="R2425" i="4" s="1"/>
  <c r="R2426" i="4" a="1"/>
  <c r="R2426" i="4" s="1"/>
  <c r="R2427" i="4" a="1"/>
  <c r="R2427" i="4" s="1"/>
  <c r="R2428" i="4" a="1"/>
  <c r="R2428" i="4" s="1"/>
  <c r="R2429" i="4" a="1"/>
  <c r="R2429" i="4" s="1"/>
  <c r="R2430" i="4" a="1"/>
  <c r="R2430" i="4" s="1"/>
  <c r="R2431" i="4" a="1"/>
  <c r="R2431" i="4" s="1"/>
  <c r="U2431" i="4" s="1"/>
  <c r="R2432" i="4" a="1"/>
  <c r="R2432" i="4" s="1"/>
  <c r="R2433" i="4" a="1"/>
  <c r="R2433" i="4" s="1"/>
  <c r="R2434" i="4" a="1"/>
  <c r="R2434" i="4" s="1"/>
  <c r="U2434" i="4" s="1"/>
  <c r="R2435" i="4" a="1"/>
  <c r="R2435" i="4"/>
  <c r="R2436" i="4" a="1"/>
  <c r="R2436" i="4" s="1"/>
  <c r="R2437" i="4" a="1"/>
  <c r="R2437" i="4" s="1"/>
  <c r="U2437" i="4" s="1"/>
  <c r="R2438" i="4" a="1"/>
  <c r="R2438" i="4" s="1"/>
  <c r="R2439" i="4" a="1"/>
  <c r="R2439" i="4" s="1"/>
  <c r="R2440" i="4" a="1"/>
  <c r="R2440" i="4" s="1"/>
  <c r="R2441" i="4" a="1"/>
  <c r="R2441" i="4" s="1"/>
  <c r="R2442" i="4" a="1"/>
  <c r="R2442" i="4" s="1"/>
  <c r="R2443" i="4" a="1"/>
  <c r="R2443" i="4" s="1"/>
  <c r="R2444" i="4" a="1"/>
  <c r="R2444" i="4" s="1"/>
  <c r="R2445" i="4" a="1"/>
  <c r="R2445" i="4" s="1"/>
  <c r="U2445" i="4" s="1"/>
  <c r="R2446" i="4" a="1"/>
  <c r="R2446" i="4" s="1"/>
  <c r="R2447" i="4" a="1"/>
  <c r="R2447" i="4" s="1"/>
  <c r="U2447" i="4" s="1"/>
  <c r="R2448" i="4" a="1"/>
  <c r="R2448" i="4" s="1"/>
  <c r="R2449" i="4" a="1"/>
  <c r="R2449" i="4" s="1"/>
  <c r="R2450" i="4" a="1"/>
  <c r="R2450" i="4" s="1"/>
  <c r="R2451" i="4" a="1"/>
  <c r="R2451" i="4" s="1"/>
  <c r="U2451" i="4" s="1"/>
  <c r="R2452" i="4" a="1"/>
  <c r="R2452" i="4" s="1"/>
  <c r="R2453" i="4" a="1"/>
  <c r="R2453" i="4" s="1"/>
  <c r="U2453" i="4" s="1"/>
  <c r="R2454" i="4" a="1"/>
  <c r="R2454" i="4" s="1"/>
  <c r="U2454" i="4" s="1"/>
  <c r="R2455" i="4" a="1"/>
  <c r="R2455" i="4" s="1"/>
  <c r="R2456" i="4" a="1"/>
  <c r="R2456" i="4" s="1"/>
  <c r="U2456" i="4" s="1"/>
  <c r="R2457" i="4" a="1"/>
  <c r="R2457" i="4" s="1"/>
  <c r="R2458" i="4" a="1"/>
  <c r="R2458" i="4" s="1"/>
  <c r="R2459" i="4" a="1"/>
  <c r="R2459" i="4" s="1"/>
  <c r="R2460" i="4" a="1"/>
  <c r="R2460" i="4" s="1"/>
  <c r="R2461" i="4" a="1"/>
  <c r="R2461" i="4" s="1"/>
  <c r="R2462" i="4" a="1"/>
  <c r="R2462" i="4" s="1"/>
  <c r="R2463" i="4" a="1"/>
  <c r="R2463" i="4" s="1"/>
  <c r="R2464" i="4" a="1"/>
  <c r="R2464" i="4" s="1"/>
  <c r="U2464" i="4" s="1"/>
  <c r="R2465" i="4" a="1"/>
  <c r="R2465" i="4"/>
  <c r="R2466" i="4" a="1"/>
  <c r="R2466" i="4" s="1"/>
  <c r="R2467" i="4" a="1"/>
  <c r="R2467" i="4" s="1"/>
  <c r="U2467" i="4" s="1"/>
  <c r="R2468" i="4" a="1"/>
  <c r="R2468" i="4" s="1"/>
  <c r="R2469" i="4" a="1"/>
  <c r="R2469" i="4" s="1"/>
  <c r="R2470" i="4" a="1"/>
  <c r="R2470" i="4" s="1"/>
  <c r="R2471" i="4" a="1"/>
  <c r="R2471" i="4"/>
  <c r="R2472" i="4" a="1"/>
  <c r="R2472" i="4" s="1"/>
  <c r="R2473" i="4" a="1"/>
  <c r="R2473" i="4" s="1"/>
  <c r="R2474" i="4" a="1"/>
  <c r="R2474" i="4" s="1"/>
  <c r="R2475" i="4" a="1"/>
  <c r="R2475" i="4" s="1"/>
  <c r="U2475" i="4" s="1"/>
  <c r="R2476" i="4" a="1"/>
  <c r="R2476" i="4" s="1"/>
  <c r="R2477" i="4" a="1"/>
  <c r="R2477" i="4" s="1"/>
  <c r="R2478" i="4" a="1"/>
  <c r="R2478" i="4"/>
  <c r="R2479" i="4" a="1"/>
  <c r="R2479" i="4" s="1"/>
  <c r="U2479" i="4" s="1"/>
  <c r="R2480" i="4" a="1"/>
  <c r="R2480" i="4" s="1"/>
  <c r="R2481" i="4" a="1"/>
  <c r="R2481" i="4" s="1"/>
  <c r="R2482" i="4" a="1"/>
  <c r="R2482" i="4" s="1"/>
  <c r="R2483" i="4" a="1"/>
  <c r="R2483" i="4" s="1"/>
  <c r="R2484" i="4" a="1"/>
  <c r="R2484" i="4" s="1"/>
  <c r="R2485" i="4" a="1"/>
  <c r="R2485" i="4" s="1"/>
  <c r="R2486" i="4" a="1"/>
  <c r="R2486" i="4" s="1"/>
  <c r="R2487" i="4" a="1"/>
  <c r="R2487" i="4" s="1"/>
  <c r="R2488" i="4" a="1"/>
  <c r="R2488" i="4" s="1"/>
  <c r="R2489" i="4" a="1"/>
  <c r="R2489" i="4" s="1"/>
  <c r="R2490" i="4" a="1"/>
  <c r="R2490" i="4" s="1"/>
  <c r="R2491" i="4" a="1"/>
  <c r="R2491" i="4" s="1"/>
  <c r="S2" i="4"/>
  <c r="S3" i="4"/>
  <c r="S4" i="4"/>
  <c r="S5" i="4"/>
  <c r="S6" i="4"/>
  <c r="S7" i="4"/>
  <c r="S8" i="4"/>
  <c r="S9" i="4"/>
  <c r="S10" i="4"/>
  <c r="S11" i="4"/>
  <c r="S12" i="4"/>
  <c r="S13" i="4"/>
  <c r="U13" i="4" s="1"/>
  <c r="S14" i="4"/>
  <c r="S15" i="4"/>
  <c r="U15" i="4" s="1"/>
  <c r="S16" i="4"/>
  <c r="U16" i="4" s="1"/>
  <c r="S17" i="4"/>
  <c r="S18" i="4"/>
  <c r="S19" i="4"/>
  <c r="S20" i="4"/>
  <c r="S21" i="4"/>
  <c r="S22" i="4"/>
  <c r="S23" i="4"/>
  <c r="S24" i="4"/>
  <c r="S25" i="4"/>
  <c r="U25" i="4" s="1"/>
  <c r="S26" i="4"/>
  <c r="S27" i="4"/>
  <c r="U27" i="4" s="1"/>
  <c r="S28" i="4"/>
  <c r="U28" i="4" s="1"/>
  <c r="S29" i="4"/>
  <c r="S30" i="4"/>
  <c r="S31" i="4"/>
  <c r="S32" i="4"/>
  <c r="S33" i="4"/>
  <c r="S34" i="4"/>
  <c r="S35" i="4"/>
  <c r="S36" i="4"/>
  <c r="S37" i="4"/>
  <c r="S38" i="4"/>
  <c r="U38" i="4" s="1"/>
  <c r="S39" i="4"/>
  <c r="U39" i="4" s="1"/>
  <c r="S40" i="4"/>
  <c r="U40" i="4" s="1"/>
  <c r="S41" i="4"/>
  <c r="S42" i="4"/>
  <c r="U42" i="4" s="1"/>
  <c r="S43" i="4"/>
  <c r="S44" i="4"/>
  <c r="S45" i="4"/>
  <c r="S46" i="4"/>
  <c r="S47" i="4"/>
  <c r="U47" i="4" s="1"/>
  <c r="S48" i="4"/>
  <c r="S49" i="4"/>
  <c r="S50" i="4"/>
  <c r="U50" i="4" s="1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U76" i="4" s="1"/>
  <c r="S77" i="4"/>
  <c r="S78" i="4"/>
  <c r="S79" i="4"/>
  <c r="S80" i="4"/>
  <c r="S81" i="4"/>
  <c r="S82" i="4"/>
  <c r="S83" i="4"/>
  <c r="S84" i="4"/>
  <c r="S85" i="4"/>
  <c r="U85" i="4" s="1"/>
  <c r="S86" i="4"/>
  <c r="U86" i="4" s="1"/>
  <c r="S87" i="4"/>
  <c r="S88" i="4"/>
  <c r="S89" i="4"/>
  <c r="S90" i="4"/>
  <c r="S91" i="4"/>
  <c r="S92" i="4"/>
  <c r="S93" i="4"/>
  <c r="S94" i="4"/>
  <c r="S95" i="4"/>
  <c r="S96" i="4"/>
  <c r="S97" i="4"/>
  <c r="U97" i="4" s="1"/>
  <c r="S98" i="4"/>
  <c r="S99" i="4"/>
  <c r="U99" i="4" s="1"/>
  <c r="S100" i="4"/>
  <c r="U100" i="4" s="1"/>
  <c r="S101" i="4"/>
  <c r="S102" i="4"/>
  <c r="S103" i="4"/>
  <c r="S104" i="4"/>
  <c r="S105" i="4"/>
  <c r="S106" i="4"/>
  <c r="S107" i="4"/>
  <c r="S108" i="4"/>
  <c r="S109" i="4"/>
  <c r="U109" i="4" s="1"/>
  <c r="S110" i="4"/>
  <c r="U110" i="4" s="1"/>
  <c r="S111" i="4"/>
  <c r="S112" i="4"/>
  <c r="U112" i="4" s="1"/>
  <c r="S113" i="4"/>
  <c r="S114" i="4"/>
  <c r="S115" i="4"/>
  <c r="S116" i="4"/>
  <c r="S117" i="4"/>
  <c r="S118" i="4"/>
  <c r="S119" i="4"/>
  <c r="S120" i="4"/>
  <c r="S121" i="4"/>
  <c r="S122" i="4"/>
  <c r="U122" i="4" s="1"/>
  <c r="S123" i="4"/>
  <c r="S124" i="4"/>
  <c r="U124" i="4" s="1"/>
  <c r="S125" i="4"/>
  <c r="S126" i="4"/>
  <c r="U126" i="4" s="1"/>
  <c r="S127" i="4"/>
  <c r="S128" i="4"/>
  <c r="S129" i="4"/>
  <c r="U129" i="4" s="1"/>
  <c r="S130" i="4"/>
  <c r="S131" i="4"/>
  <c r="S132" i="4"/>
  <c r="S133" i="4"/>
  <c r="S134" i="4"/>
  <c r="U134" i="4" s="1"/>
  <c r="S135" i="4"/>
  <c r="S136" i="4"/>
  <c r="U136" i="4" s="1"/>
  <c r="S137" i="4"/>
  <c r="S138" i="4"/>
  <c r="S139" i="4"/>
  <c r="S140" i="4"/>
  <c r="S141" i="4"/>
  <c r="S142" i="4"/>
  <c r="S143" i="4"/>
  <c r="S144" i="4"/>
  <c r="S145" i="4"/>
  <c r="U145" i="4" s="1"/>
  <c r="S146" i="4"/>
  <c r="U146" i="4" s="1"/>
  <c r="S147" i="4"/>
  <c r="S148" i="4"/>
  <c r="S149" i="4"/>
  <c r="S150" i="4"/>
  <c r="S151" i="4"/>
  <c r="S152" i="4"/>
  <c r="S153" i="4"/>
  <c r="S154" i="4"/>
  <c r="S155" i="4"/>
  <c r="S156" i="4"/>
  <c r="S157" i="4"/>
  <c r="U157" i="4" s="1"/>
  <c r="S158" i="4"/>
  <c r="U158" i="4" s="1"/>
  <c r="S159" i="4"/>
  <c r="S160" i="4"/>
  <c r="U160" i="4" s="1"/>
  <c r="S161" i="4"/>
  <c r="S162" i="4"/>
  <c r="U162" i="4" s="1"/>
  <c r="S163" i="4"/>
  <c r="S164" i="4"/>
  <c r="S165" i="4"/>
  <c r="S166" i="4"/>
  <c r="S167" i="4"/>
  <c r="S168" i="4"/>
  <c r="S169" i="4"/>
  <c r="U169" i="4" s="1"/>
  <c r="S170" i="4"/>
  <c r="U170" i="4" s="1"/>
  <c r="S171" i="4"/>
  <c r="S172" i="4"/>
  <c r="S173" i="4"/>
  <c r="S174" i="4"/>
  <c r="S175" i="4"/>
  <c r="S176" i="4"/>
  <c r="S177" i="4"/>
  <c r="S178" i="4"/>
  <c r="S179" i="4"/>
  <c r="S180" i="4"/>
  <c r="S181" i="4"/>
  <c r="S182" i="4"/>
  <c r="U182" i="4" s="1"/>
  <c r="S183" i="4"/>
  <c r="S184" i="4"/>
  <c r="S185" i="4"/>
  <c r="S186" i="4"/>
  <c r="S187" i="4"/>
  <c r="S188" i="4"/>
  <c r="S189" i="4"/>
  <c r="S190" i="4"/>
  <c r="S191" i="4"/>
  <c r="S192" i="4"/>
  <c r="S193" i="4"/>
  <c r="U193" i="4" s="1"/>
  <c r="S194" i="4"/>
  <c r="U194" i="4" s="1"/>
  <c r="S195" i="4"/>
  <c r="S196" i="4"/>
  <c r="U196" i="4" s="1"/>
  <c r="S197" i="4"/>
  <c r="S198" i="4"/>
  <c r="S199" i="4"/>
  <c r="S200" i="4"/>
  <c r="S201" i="4"/>
  <c r="S202" i="4"/>
  <c r="S203" i="4"/>
  <c r="S204" i="4"/>
  <c r="U204" i="4" s="1"/>
  <c r="S205" i="4"/>
  <c r="U205" i="4" s="1"/>
  <c r="S206" i="4"/>
  <c r="U206" i="4" s="1"/>
  <c r="S207" i="4"/>
  <c r="S208" i="4"/>
  <c r="U208" i="4" s="1"/>
  <c r="S209" i="4"/>
  <c r="S210" i="4"/>
  <c r="S211" i="4"/>
  <c r="S212" i="4"/>
  <c r="S213" i="4"/>
  <c r="S214" i="4"/>
  <c r="S215" i="4"/>
  <c r="S216" i="4"/>
  <c r="S217" i="4"/>
  <c r="U217" i="4" s="1"/>
  <c r="S218" i="4"/>
  <c r="U218" i="4" s="1"/>
  <c r="S219" i="4"/>
  <c r="S220" i="4"/>
  <c r="S221" i="4"/>
  <c r="S222" i="4"/>
  <c r="S223" i="4"/>
  <c r="S224" i="4"/>
  <c r="S225" i="4"/>
  <c r="S226" i="4"/>
  <c r="S227" i="4"/>
  <c r="S228" i="4"/>
  <c r="S229" i="4"/>
  <c r="U229" i="4" s="1"/>
  <c r="S230" i="4"/>
  <c r="U230" i="4" s="1"/>
  <c r="S231" i="4"/>
  <c r="S232" i="4"/>
  <c r="U232" i="4" s="1"/>
  <c r="S233" i="4"/>
  <c r="S234" i="4"/>
  <c r="S235" i="4"/>
  <c r="S236" i="4"/>
  <c r="S237" i="4"/>
  <c r="S238" i="4"/>
  <c r="S239" i="4"/>
  <c r="S240" i="4"/>
  <c r="S241" i="4"/>
  <c r="U241" i="4" s="1"/>
  <c r="S242" i="4"/>
  <c r="U242" i="4" s="1"/>
  <c r="S243" i="4"/>
  <c r="U243" i="4" s="1"/>
  <c r="S244" i="4"/>
  <c r="U244" i="4" s="1"/>
  <c r="S245" i="4"/>
  <c r="S246" i="4"/>
  <c r="S247" i="4"/>
  <c r="S248" i="4"/>
  <c r="S249" i="4"/>
  <c r="S250" i="4"/>
  <c r="S251" i="4"/>
  <c r="S252" i="4"/>
  <c r="S253" i="4"/>
  <c r="S254" i="4"/>
  <c r="U254" i="4" s="1"/>
  <c r="S255" i="4"/>
  <c r="S256" i="4"/>
  <c r="S257" i="4"/>
  <c r="S258" i="4"/>
  <c r="S259" i="4"/>
  <c r="S260" i="4"/>
  <c r="S261" i="4"/>
  <c r="S262" i="4"/>
  <c r="S263" i="4"/>
  <c r="S264" i="4"/>
  <c r="S265" i="4"/>
  <c r="S266" i="4"/>
  <c r="U266" i="4" s="1"/>
  <c r="S267" i="4"/>
  <c r="S268" i="4"/>
  <c r="U268" i="4" s="1"/>
  <c r="S269" i="4"/>
  <c r="S270" i="4"/>
  <c r="S271" i="4"/>
  <c r="S272" i="4"/>
  <c r="S273" i="4"/>
  <c r="S274" i="4"/>
  <c r="S275" i="4"/>
  <c r="S276" i="4"/>
  <c r="S277" i="4"/>
  <c r="U277" i="4" s="1"/>
  <c r="S278" i="4"/>
  <c r="S279" i="4"/>
  <c r="S280" i="4"/>
  <c r="U280" i="4" s="1"/>
  <c r="S281" i="4"/>
  <c r="S282" i="4"/>
  <c r="S283" i="4"/>
  <c r="S284" i="4"/>
  <c r="S285" i="4"/>
  <c r="S286" i="4"/>
  <c r="S287" i="4"/>
  <c r="S288" i="4"/>
  <c r="S289" i="4"/>
  <c r="U289" i="4" s="1"/>
  <c r="S290" i="4"/>
  <c r="U290" i="4" s="1"/>
  <c r="S291" i="4"/>
  <c r="S292" i="4"/>
  <c r="U292" i="4" s="1"/>
  <c r="S293" i="4"/>
  <c r="S294" i="4"/>
  <c r="S295" i="4"/>
  <c r="S296" i="4"/>
  <c r="S297" i="4"/>
  <c r="S298" i="4"/>
  <c r="U298" i="4" s="1"/>
  <c r="S299" i="4"/>
  <c r="S300" i="4"/>
  <c r="S301" i="4"/>
  <c r="S302" i="4"/>
  <c r="U302" i="4" s="1"/>
  <c r="S303" i="4"/>
  <c r="S304" i="4"/>
  <c r="S305" i="4"/>
  <c r="S306" i="4"/>
  <c r="S307" i="4"/>
  <c r="S308" i="4"/>
  <c r="S309" i="4"/>
  <c r="S310" i="4"/>
  <c r="S311" i="4"/>
  <c r="S312" i="4"/>
  <c r="S313" i="4"/>
  <c r="U313" i="4" s="1"/>
  <c r="S314" i="4"/>
  <c r="U314" i="4" s="1"/>
  <c r="S315" i="4"/>
  <c r="S316" i="4"/>
  <c r="U316" i="4" s="1"/>
  <c r="S317" i="4"/>
  <c r="S318" i="4"/>
  <c r="S319" i="4"/>
  <c r="S320" i="4"/>
  <c r="U320" i="4" s="1"/>
  <c r="S321" i="4"/>
  <c r="S322" i="4"/>
  <c r="S323" i="4"/>
  <c r="S324" i="4"/>
  <c r="S325" i="4"/>
  <c r="S326" i="4"/>
  <c r="U326" i="4" s="1"/>
  <c r="S327" i="4"/>
  <c r="U327" i="4" s="1"/>
  <c r="S328" i="4"/>
  <c r="U328" i="4" s="1"/>
  <c r="S329" i="4"/>
  <c r="S330" i="4"/>
  <c r="U330" i="4" s="1"/>
  <c r="S331" i="4"/>
  <c r="S332" i="4"/>
  <c r="S333" i="4"/>
  <c r="S334" i="4"/>
  <c r="S335" i="4"/>
  <c r="S336" i="4"/>
  <c r="S337" i="4"/>
  <c r="S338" i="4"/>
  <c r="U338" i="4" s="1"/>
  <c r="S339" i="4"/>
  <c r="U339" i="4" s="1"/>
  <c r="S340" i="4"/>
  <c r="U340" i="4" s="1"/>
  <c r="S341" i="4"/>
  <c r="S342" i="4"/>
  <c r="S343" i="4"/>
  <c r="S344" i="4"/>
  <c r="S345" i="4"/>
  <c r="U345" i="4" s="1"/>
  <c r="S346" i="4"/>
  <c r="S347" i="4"/>
  <c r="S348" i="4"/>
  <c r="S349" i="4"/>
  <c r="U349" i="4" s="1"/>
  <c r="S350" i="4"/>
  <c r="U350" i="4" s="1"/>
  <c r="S351" i="4"/>
  <c r="U351" i="4" s="1"/>
  <c r="S352" i="4"/>
  <c r="U352" i="4" s="1"/>
  <c r="S353" i="4"/>
  <c r="S354" i="4"/>
  <c r="S355" i="4"/>
  <c r="S356" i="4"/>
  <c r="S357" i="4"/>
  <c r="S358" i="4"/>
  <c r="S359" i="4"/>
  <c r="S360" i="4"/>
  <c r="S361" i="4"/>
  <c r="S362" i="4"/>
  <c r="U362" i="4" s="1"/>
  <c r="S363" i="4"/>
  <c r="S364" i="4"/>
  <c r="S365" i="4"/>
  <c r="S366" i="4"/>
  <c r="S367" i="4"/>
  <c r="S368" i="4"/>
  <c r="S369" i="4"/>
  <c r="S370" i="4"/>
  <c r="S371" i="4"/>
  <c r="S372" i="4"/>
  <c r="S373" i="4"/>
  <c r="U373" i="4" s="1"/>
  <c r="S374" i="4"/>
  <c r="U374" i="4" s="1"/>
  <c r="S375" i="4"/>
  <c r="U375" i="4" s="1"/>
  <c r="S376" i="4"/>
  <c r="S377" i="4"/>
  <c r="U377" i="4" s="1"/>
  <c r="S378" i="4"/>
  <c r="S379" i="4"/>
  <c r="S380" i="4"/>
  <c r="S381" i="4"/>
  <c r="S382" i="4"/>
  <c r="S383" i="4"/>
  <c r="S384" i="4"/>
  <c r="S385" i="4"/>
  <c r="S386" i="4"/>
  <c r="U386" i="4" s="1"/>
  <c r="S387" i="4"/>
  <c r="S388" i="4"/>
  <c r="S389" i="4"/>
  <c r="U389" i="4" s="1"/>
  <c r="S390" i="4"/>
  <c r="S391" i="4"/>
  <c r="S392" i="4"/>
  <c r="S393" i="4"/>
  <c r="S394" i="4"/>
  <c r="S395" i="4"/>
  <c r="S396" i="4"/>
  <c r="S397" i="4"/>
  <c r="S398" i="4"/>
  <c r="S399" i="4"/>
  <c r="S400" i="4"/>
  <c r="S401" i="4"/>
  <c r="U401" i="4" s="1"/>
  <c r="S402" i="4"/>
  <c r="S403" i="4"/>
  <c r="S404" i="4"/>
  <c r="S405" i="4"/>
  <c r="S406" i="4"/>
  <c r="S407" i="4"/>
  <c r="S408" i="4"/>
  <c r="S409" i="4"/>
  <c r="S410" i="4"/>
  <c r="S411" i="4"/>
  <c r="S412" i="4"/>
  <c r="S413" i="4"/>
  <c r="U413" i="4" s="1"/>
  <c r="S414" i="4"/>
  <c r="S415" i="4"/>
  <c r="S416" i="4"/>
  <c r="S417" i="4"/>
  <c r="S418" i="4"/>
  <c r="S419" i="4"/>
  <c r="S420" i="4"/>
  <c r="S421" i="4"/>
  <c r="S422" i="4"/>
  <c r="U422" i="4" s="1"/>
  <c r="S423" i="4"/>
  <c r="S424" i="4"/>
  <c r="S425" i="4"/>
  <c r="U425" i="4" s="1"/>
  <c r="S426" i="4"/>
  <c r="S427" i="4"/>
  <c r="S428" i="4"/>
  <c r="S429" i="4"/>
  <c r="S430" i="4"/>
  <c r="S431" i="4"/>
  <c r="S432" i="4"/>
  <c r="S433" i="4"/>
  <c r="S434" i="4"/>
  <c r="U434" i="4" s="1"/>
  <c r="S435" i="4"/>
  <c r="S436" i="4"/>
  <c r="S437" i="4"/>
  <c r="U437" i="4" s="1"/>
  <c r="S438" i="4"/>
  <c r="S439" i="4"/>
  <c r="S440" i="4"/>
  <c r="S441" i="4"/>
  <c r="S442" i="4"/>
  <c r="S443" i="4"/>
  <c r="S444" i="4"/>
  <c r="S445" i="4"/>
  <c r="S446" i="4"/>
  <c r="U446" i="4" s="1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U470" i="4" s="1"/>
  <c r="S471" i="4"/>
  <c r="U471" i="4" s="1"/>
  <c r="S472" i="4"/>
  <c r="U472" i="4" s="1"/>
  <c r="S473" i="4"/>
  <c r="S474" i="4"/>
  <c r="S475" i="4"/>
  <c r="S476" i="4"/>
  <c r="S477" i="4"/>
  <c r="S478" i="4"/>
  <c r="S479" i="4"/>
  <c r="S480" i="4"/>
  <c r="S481" i="4"/>
  <c r="S482" i="4"/>
  <c r="U482" i="4" s="1"/>
  <c r="S483" i="4"/>
  <c r="S484" i="4"/>
  <c r="U484" i="4" s="1"/>
  <c r="S485" i="4"/>
  <c r="S486" i="4"/>
  <c r="S487" i="4"/>
  <c r="S488" i="4"/>
  <c r="S489" i="4"/>
  <c r="S490" i="4"/>
  <c r="S491" i="4"/>
  <c r="S492" i="4"/>
  <c r="S493" i="4"/>
  <c r="U493" i="4" s="1"/>
  <c r="S494" i="4"/>
  <c r="U494" i="4" s="1"/>
  <c r="S495" i="4"/>
  <c r="U495" i="4" s="1"/>
  <c r="S496" i="4"/>
  <c r="U496" i="4" s="1"/>
  <c r="S497" i="4"/>
  <c r="S498" i="4"/>
  <c r="S499" i="4"/>
  <c r="S500" i="4"/>
  <c r="S501" i="4"/>
  <c r="S502" i="4"/>
  <c r="S503" i="4"/>
  <c r="S504" i="4"/>
  <c r="S505" i="4"/>
  <c r="U505" i="4" s="1"/>
  <c r="S506" i="4"/>
  <c r="U506" i="4" s="1"/>
  <c r="S507" i="4"/>
  <c r="U507" i="4" s="1"/>
  <c r="S508" i="4"/>
  <c r="U508" i="4" s="1"/>
  <c r="S509" i="4"/>
  <c r="S510" i="4"/>
  <c r="S511" i="4"/>
  <c r="S512" i="4"/>
  <c r="S513" i="4"/>
  <c r="S514" i="4"/>
  <c r="S515" i="4"/>
  <c r="S516" i="4"/>
  <c r="S517" i="4"/>
  <c r="U517" i="4" s="1"/>
  <c r="S518" i="4"/>
  <c r="U518" i="4" s="1"/>
  <c r="S519" i="4"/>
  <c r="S520" i="4"/>
  <c r="U520" i="4" s="1"/>
  <c r="S521" i="4"/>
  <c r="U521" i="4" s="1"/>
  <c r="S522" i="4"/>
  <c r="S523" i="4"/>
  <c r="S524" i="4"/>
  <c r="S525" i="4"/>
  <c r="S526" i="4"/>
  <c r="S527" i="4"/>
  <c r="S528" i="4"/>
  <c r="S529" i="4"/>
  <c r="S530" i="4"/>
  <c r="U530" i="4" s="1"/>
  <c r="S531" i="4"/>
  <c r="U531" i="4" s="1"/>
  <c r="S532" i="4"/>
  <c r="S533" i="4"/>
  <c r="S534" i="4"/>
  <c r="S535" i="4"/>
  <c r="S536" i="4"/>
  <c r="S537" i="4"/>
  <c r="S538" i="4"/>
  <c r="S539" i="4"/>
  <c r="S540" i="4"/>
  <c r="S541" i="4"/>
  <c r="S542" i="4"/>
  <c r="U542" i="4" s="1"/>
  <c r="S543" i="4"/>
  <c r="U543" i="4" s="1"/>
  <c r="S544" i="4"/>
  <c r="S545" i="4"/>
  <c r="U545" i="4" s="1"/>
  <c r="S546" i="4"/>
  <c r="S547" i="4"/>
  <c r="S548" i="4"/>
  <c r="S549" i="4"/>
  <c r="S550" i="4"/>
  <c r="S551" i="4"/>
  <c r="S552" i="4"/>
  <c r="S553" i="4"/>
  <c r="S554" i="4"/>
  <c r="U554" i="4" s="1"/>
  <c r="S555" i="4"/>
  <c r="U555" i="4" s="1"/>
  <c r="S556" i="4"/>
  <c r="U556" i="4" s="1"/>
  <c r="S557" i="4"/>
  <c r="S558" i="4"/>
  <c r="S559" i="4"/>
  <c r="S560" i="4"/>
  <c r="S561" i="4"/>
  <c r="S562" i="4"/>
  <c r="S563" i="4"/>
  <c r="S564" i="4"/>
  <c r="S565" i="4"/>
  <c r="U565" i="4" s="1"/>
  <c r="S566" i="4"/>
  <c r="U566" i="4" s="1"/>
  <c r="S567" i="4"/>
  <c r="S568" i="4"/>
  <c r="U568" i="4" s="1"/>
  <c r="S569" i="4"/>
  <c r="U569" i="4" s="1"/>
  <c r="S570" i="4"/>
  <c r="S571" i="4"/>
  <c r="S572" i="4"/>
  <c r="S573" i="4"/>
  <c r="S574" i="4"/>
  <c r="S575" i="4"/>
  <c r="S576" i="4"/>
  <c r="S577" i="4"/>
  <c r="S578" i="4"/>
  <c r="U578" i="4" s="1"/>
  <c r="S579" i="4"/>
  <c r="S580" i="4"/>
  <c r="U580" i="4" s="1"/>
  <c r="S581" i="4"/>
  <c r="S582" i="4"/>
  <c r="S583" i="4"/>
  <c r="S584" i="4"/>
  <c r="S585" i="4"/>
  <c r="S586" i="4"/>
  <c r="S587" i="4"/>
  <c r="S588" i="4"/>
  <c r="S589" i="4"/>
  <c r="S590" i="4"/>
  <c r="U590" i="4" s="1"/>
  <c r="S591" i="4"/>
  <c r="U591" i="4" s="1"/>
  <c r="S592" i="4"/>
  <c r="S593" i="4"/>
  <c r="U593" i="4" s="1"/>
  <c r="S594" i="4"/>
  <c r="S595" i="4"/>
  <c r="S596" i="4"/>
  <c r="S597" i="4"/>
  <c r="S598" i="4"/>
  <c r="S599" i="4"/>
  <c r="S600" i="4"/>
  <c r="S601" i="4"/>
  <c r="S602" i="4"/>
  <c r="U602" i="4" s="1"/>
  <c r="S603" i="4"/>
  <c r="S604" i="4"/>
  <c r="U604" i="4" s="1"/>
  <c r="S605" i="4"/>
  <c r="U605" i="4" s="1"/>
  <c r="S606" i="4"/>
  <c r="S607" i="4"/>
  <c r="S608" i="4"/>
  <c r="S609" i="4"/>
  <c r="S610" i="4"/>
  <c r="S611" i="4"/>
  <c r="S612" i="4"/>
  <c r="S613" i="4"/>
  <c r="U613" i="4" s="1"/>
  <c r="S614" i="4"/>
  <c r="U614" i="4" s="1"/>
  <c r="S615" i="4"/>
  <c r="S616" i="4"/>
  <c r="U616" i="4" s="1"/>
  <c r="S617" i="4"/>
  <c r="U617" i="4" s="1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U637" i="4" s="1"/>
  <c r="S638" i="4"/>
  <c r="U638" i="4" s="1"/>
  <c r="S639" i="4"/>
  <c r="U639" i="4" s="1"/>
  <c r="S640" i="4"/>
  <c r="S641" i="4"/>
  <c r="U641" i="4" s="1"/>
  <c r="S642" i="4"/>
  <c r="S643" i="4"/>
  <c r="S644" i="4"/>
  <c r="S645" i="4"/>
  <c r="S646" i="4"/>
  <c r="S647" i="4"/>
  <c r="S648" i="4"/>
  <c r="S649" i="4"/>
  <c r="S650" i="4"/>
  <c r="S651" i="4"/>
  <c r="S652" i="4"/>
  <c r="U652" i="4" s="1"/>
  <c r="S653" i="4"/>
  <c r="S654" i="4"/>
  <c r="S655" i="4"/>
  <c r="S656" i="4"/>
  <c r="S657" i="4"/>
  <c r="S658" i="4"/>
  <c r="S659" i="4"/>
  <c r="S660" i="4"/>
  <c r="S661" i="4"/>
  <c r="U661" i="4" s="1"/>
  <c r="S662" i="4"/>
  <c r="U662" i="4" s="1"/>
  <c r="S663" i="4"/>
  <c r="U663" i="4" s="1"/>
  <c r="S664" i="4"/>
  <c r="S665" i="4"/>
  <c r="U665" i="4" s="1"/>
  <c r="S666" i="4"/>
  <c r="S667" i="4"/>
  <c r="S668" i="4"/>
  <c r="S669" i="4"/>
  <c r="U669" i="4" s="1"/>
  <c r="S670" i="4"/>
  <c r="S671" i="4"/>
  <c r="S672" i="4"/>
  <c r="S673" i="4"/>
  <c r="S674" i="4"/>
  <c r="U674" i="4" s="1"/>
  <c r="S675" i="4"/>
  <c r="S676" i="4"/>
  <c r="U676" i="4" s="1"/>
  <c r="S677" i="4"/>
  <c r="S678" i="4"/>
  <c r="S679" i="4"/>
  <c r="S680" i="4"/>
  <c r="S681" i="4"/>
  <c r="S682" i="4"/>
  <c r="S683" i="4"/>
  <c r="S684" i="4"/>
  <c r="S685" i="4"/>
  <c r="S686" i="4"/>
  <c r="U686" i="4" s="1"/>
  <c r="S687" i="4"/>
  <c r="U687" i="4" s="1"/>
  <c r="S688" i="4"/>
  <c r="U688" i="4" s="1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U722" i="4" s="1"/>
  <c r="S723" i="4"/>
  <c r="S724" i="4"/>
  <c r="U724" i="4" s="1"/>
  <c r="S725" i="4"/>
  <c r="S726" i="4"/>
  <c r="S727" i="4"/>
  <c r="S728" i="4"/>
  <c r="S729" i="4"/>
  <c r="S730" i="4"/>
  <c r="S731" i="4"/>
  <c r="S732" i="4"/>
  <c r="S733" i="4"/>
  <c r="U733" i="4" s="1"/>
  <c r="S734" i="4"/>
  <c r="U734" i="4" s="1"/>
  <c r="S735" i="4"/>
  <c r="S736" i="4"/>
  <c r="U736" i="4" s="1"/>
  <c r="S737" i="4"/>
  <c r="U737" i="4" s="1"/>
  <c r="S738" i="4"/>
  <c r="U738" i="4" s="1"/>
  <c r="S739" i="4"/>
  <c r="S740" i="4"/>
  <c r="S741" i="4"/>
  <c r="S742" i="4"/>
  <c r="S743" i="4"/>
  <c r="S744" i="4"/>
  <c r="S745" i="4"/>
  <c r="S746" i="4"/>
  <c r="U746" i="4" s="1"/>
  <c r="S747" i="4"/>
  <c r="S748" i="4"/>
  <c r="S749" i="4"/>
  <c r="U749" i="4" s="1"/>
  <c r="S750" i="4"/>
  <c r="S751" i="4"/>
  <c r="S752" i="4"/>
  <c r="S753" i="4"/>
  <c r="S754" i="4"/>
  <c r="S755" i="4"/>
  <c r="S756" i="4"/>
  <c r="S757" i="4"/>
  <c r="S758" i="4"/>
  <c r="U758" i="4" s="1"/>
  <c r="S759" i="4"/>
  <c r="S760" i="4"/>
  <c r="U760" i="4" s="1"/>
  <c r="S761" i="4"/>
  <c r="U761" i="4" s="1"/>
  <c r="S762" i="4"/>
  <c r="S763" i="4"/>
  <c r="S764" i="4"/>
  <c r="S765" i="4"/>
  <c r="S766" i="4"/>
  <c r="S767" i="4"/>
  <c r="S768" i="4"/>
  <c r="S769" i="4"/>
  <c r="S770" i="4"/>
  <c r="U770" i="4" s="1"/>
  <c r="S771" i="4"/>
  <c r="S772" i="4"/>
  <c r="U772" i="4" s="1"/>
  <c r="S773" i="4"/>
  <c r="S774" i="4"/>
  <c r="S775" i="4"/>
  <c r="S776" i="4"/>
  <c r="S777" i="4"/>
  <c r="S778" i="4"/>
  <c r="S779" i="4"/>
  <c r="S780" i="4"/>
  <c r="S781" i="4"/>
  <c r="U781" i="4" s="1"/>
  <c r="S782" i="4"/>
  <c r="U782" i="4" s="1"/>
  <c r="S783" i="4"/>
  <c r="S784" i="4"/>
  <c r="U784" i="4" s="1"/>
  <c r="S785" i="4"/>
  <c r="U785" i="4" s="1"/>
  <c r="S786" i="4"/>
  <c r="S787" i="4"/>
  <c r="S788" i="4"/>
  <c r="S789" i="4"/>
  <c r="S790" i="4"/>
  <c r="S791" i="4"/>
  <c r="S792" i="4"/>
  <c r="S793" i="4"/>
  <c r="S794" i="4"/>
  <c r="U794" i="4" s="1"/>
  <c r="S795" i="4"/>
  <c r="S796" i="4"/>
  <c r="S797" i="4"/>
  <c r="U797" i="4" s="1"/>
  <c r="S798" i="4"/>
  <c r="S799" i="4"/>
  <c r="S800" i="4"/>
  <c r="S801" i="4"/>
  <c r="U801" i="4" s="1"/>
  <c r="S802" i="4"/>
  <c r="S803" i="4"/>
  <c r="S804" i="4"/>
  <c r="S805" i="4"/>
  <c r="S806" i="4"/>
  <c r="U806" i="4" s="1"/>
  <c r="S807" i="4"/>
  <c r="U807" i="4" s="1"/>
  <c r="S808" i="4"/>
  <c r="S809" i="4"/>
  <c r="S810" i="4"/>
  <c r="S811" i="4"/>
  <c r="S812" i="4"/>
  <c r="S813" i="4"/>
  <c r="S814" i="4"/>
  <c r="S815" i="4"/>
  <c r="S816" i="4"/>
  <c r="S817" i="4"/>
  <c r="S818" i="4"/>
  <c r="U818" i="4" s="1"/>
  <c r="S819" i="4"/>
  <c r="S820" i="4"/>
  <c r="S821" i="4"/>
  <c r="U821" i="4" s="1"/>
  <c r="S822" i="4"/>
  <c r="S823" i="4"/>
  <c r="S824" i="4"/>
  <c r="S825" i="4"/>
  <c r="S826" i="4"/>
  <c r="S827" i="4"/>
  <c r="S828" i="4"/>
  <c r="S829" i="4"/>
  <c r="U829" i="4" s="1"/>
  <c r="S830" i="4"/>
  <c r="U830" i="4" s="1"/>
  <c r="S831" i="4"/>
  <c r="S832" i="4"/>
  <c r="S833" i="4"/>
  <c r="S834" i="4"/>
  <c r="S835" i="4"/>
  <c r="S836" i="4"/>
  <c r="S837" i="4"/>
  <c r="S838" i="4"/>
  <c r="S839" i="4"/>
  <c r="S840" i="4"/>
  <c r="S841" i="4"/>
  <c r="U841" i="4" s="1"/>
  <c r="S842" i="4"/>
  <c r="U842" i="4" s="1"/>
  <c r="S843" i="4"/>
  <c r="S844" i="4"/>
  <c r="U844" i="4" s="1"/>
  <c r="S845" i="4"/>
  <c r="S846" i="4"/>
  <c r="S847" i="4"/>
  <c r="S848" i="4"/>
  <c r="S849" i="4"/>
  <c r="S850" i="4"/>
  <c r="S851" i="4"/>
  <c r="S852" i="4"/>
  <c r="S853" i="4"/>
  <c r="U853" i="4" s="1"/>
  <c r="S854" i="4"/>
  <c r="U854" i="4" s="1"/>
  <c r="S855" i="4"/>
  <c r="S856" i="4"/>
  <c r="U856" i="4" s="1"/>
  <c r="S857" i="4"/>
  <c r="U857" i="4" s="1"/>
  <c r="S858" i="4"/>
  <c r="S859" i="4"/>
  <c r="S860" i="4"/>
  <c r="S861" i="4"/>
  <c r="S862" i="4"/>
  <c r="S863" i="4"/>
  <c r="S864" i="4"/>
  <c r="S865" i="4"/>
  <c r="S866" i="4"/>
  <c r="U866" i="4" s="1"/>
  <c r="S867" i="4"/>
  <c r="S868" i="4"/>
  <c r="S869" i="4"/>
  <c r="S870" i="4"/>
  <c r="S871" i="4"/>
  <c r="S872" i="4"/>
  <c r="S873" i="4"/>
  <c r="S874" i="4"/>
  <c r="S875" i="4"/>
  <c r="S876" i="4"/>
  <c r="S877" i="4"/>
  <c r="S878" i="4"/>
  <c r="U878" i="4" s="1"/>
  <c r="S879" i="4"/>
  <c r="S880" i="4"/>
  <c r="U880" i="4" s="1"/>
  <c r="S881" i="4"/>
  <c r="U881" i="4" s="1"/>
  <c r="S882" i="4"/>
  <c r="S883" i="4"/>
  <c r="S884" i="4"/>
  <c r="U884" i="4" s="1"/>
  <c r="S885" i="4"/>
  <c r="U885" i="4" s="1"/>
  <c r="S886" i="4"/>
  <c r="S887" i="4"/>
  <c r="S888" i="4"/>
  <c r="U888" i="4" s="1"/>
  <c r="S889" i="4"/>
  <c r="S890" i="4"/>
  <c r="S891" i="4"/>
  <c r="S892" i="4"/>
  <c r="U892" i="4" s="1"/>
  <c r="S893" i="4"/>
  <c r="U893" i="4" s="1"/>
  <c r="S894" i="4"/>
  <c r="S895" i="4"/>
  <c r="S896" i="4"/>
  <c r="S897" i="4"/>
  <c r="S898" i="4"/>
  <c r="S899" i="4"/>
  <c r="S900" i="4"/>
  <c r="S901" i="4"/>
  <c r="S902" i="4"/>
  <c r="U902" i="4" s="1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U927" i="4" s="1"/>
  <c r="S928" i="4"/>
  <c r="U928" i="4" s="1"/>
  <c r="S929" i="4"/>
  <c r="S930" i="4"/>
  <c r="S931" i="4"/>
  <c r="S932" i="4"/>
  <c r="S933" i="4"/>
  <c r="S934" i="4"/>
  <c r="S935" i="4"/>
  <c r="S936" i="4"/>
  <c r="S937" i="4"/>
  <c r="U937" i="4" s="1"/>
  <c r="S938" i="4"/>
  <c r="S939" i="4"/>
  <c r="U939" i="4" s="1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U952" i="4" s="1"/>
  <c r="S953" i="4"/>
  <c r="S954" i="4"/>
  <c r="S955" i="4"/>
  <c r="S956" i="4"/>
  <c r="S957" i="4"/>
  <c r="S958" i="4"/>
  <c r="S959" i="4"/>
  <c r="S960" i="4"/>
  <c r="S961" i="4"/>
  <c r="S962" i="4"/>
  <c r="S963" i="4"/>
  <c r="S964" i="4"/>
  <c r="U964" i="4" s="1"/>
  <c r="S965" i="4"/>
  <c r="S966" i="4"/>
  <c r="S967" i="4"/>
  <c r="S968" i="4"/>
  <c r="S969" i="4"/>
  <c r="S970" i="4"/>
  <c r="S971" i="4"/>
  <c r="S972" i="4"/>
  <c r="S973" i="4"/>
  <c r="U973" i="4" s="1"/>
  <c r="S974" i="4"/>
  <c r="U974" i="4" s="1"/>
  <c r="S975" i="4"/>
  <c r="U975" i="4" s="1"/>
  <c r="S976" i="4"/>
  <c r="U976" i="4" s="1"/>
  <c r="S977" i="4"/>
  <c r="S978" i="4"/>
  <c r="S979" i="4"/>
  <c r="S980" i="4"/>
  <c r="S981" i="4"/>
  <c r="S982" i="4"/>
  <c r="S983" i="4"/>
  <c r="S984" i="4"/>
  <c r="S985" i="4"/>
  <c r="U985" i="4" s="1"/>
  <c r="S986" i="4"/>
  <c r="S987" i="4"/>
  <c r="S988" i="4"/>
  <c r="U988" i="4" s="1"/>
  <c r="S989" i="4"/>
  <c r="S990" i="4"/>
  <c r="S991" i="4"/>
  <c r="S992" i="4"/>
  <c r="S993" i="4"/>
  <c r="S994" i="4"/>
  <c r="S995" i="4"/>
  <c r="S996" i="4"/>
  <c r="S997" i="4"/>
  <c r="S998" i="4"/>
  <c r="U998" i="4" s="1"/>
  <c r="S999" i="4"/>
  <c r="S1000" i="4"/>
  <c r="U1000" i="4" s="1"/>
  <c r="S1001" i="4"/>
  <c r="S1002" i="4"/>
  <c r="S1003" i="4"/>
  <c r="S1004" i="4"/>
  <c r="S1005" i="4"/>
  <c r="S1006" i="4"/>
  <c r="S1007" i="4"/>
  <c r="S1008" i="4"/>
  <c r="S1009" i="4"/>
  <c r="S1010" i="4"/>
  <c r="U1010" i="4" s="1"/>
  <c r="S1011" i="4"/>
  <c r="S1012" i="4"/>
  <c r="U1012" i="4" s="1"/>
  <c r="S1013" i="4"/>
  <c r="S1014" i="4"/>
  <c r="S1015" i="4"/>
  <c r="S1016" i="4"/>
  <c r="S1017" i="4"/>
  <c r="S1018" i="4"/>
  <c r="S1019" i="4"/>
  <c r="S1020" i="4"/>
  <c r="U1020" i="4" s="1"/>
  <c r="S1021" i="4"/>
  <c r="U1021" i="4" s="1"/>
  <c r="S1022" i="4"/>
  <c r="U1022" i="4" s="1"/>
  <c r="S1023" i="4"/>
  <c r="S1024" i="4"/>
  <c r="U1024" i="4" s="1"/>
  <c r="S1025" i="4"/>
  <c r="S1026" i="4"/>
  <c r="S1027" i="4"/>
  <c r="S1028" i="4"/>
  <c r="S1029" i="4"/>
  <c r="S1030" i="4"/>
  <c r="S1031" i="4"/>
  <c r="S1032" i="4"/>
  <c r="S1033" i="4"/>
  <c r="S1034" i="4"/>
  <c r="U1034" i="4" s="1"/>
  <c r="S1035" i="4"/>
  <c r="S1036" i="4"/>
  <c r="S1037" i="4"/>
  <c r="U1037" i="4" s="1"/>
  <c r="S1038" i="4"/>
  <c r="S1039" i="4"/>
  <c r="S1040" i="4"/>
  <c r="S1041" i="4"/>
  <c r="S1042" i="4"/>
  <c r="S1043" i="4"/>
  <c r="S1044" i="4"/>
  <c r="S1045" i="4"/>
  <c r="S1046" i="4"/>
  <c r="U1046" i="4" s="1"/>
  <c r="S1047" i="4"/>
  <c r="S1048" i="4"/>
  <c r="S1049" i="4"/>
  <c r="U1049" i="4" s="1"/>
  <c r="S1050" i="4"/>
  <c r="S1051" i="4"/>
  <c r="S1052" i="4"/>
  <c r="S1053" i="4"/>
  <c r="S1054" i="4"/>
  <c r="S1055" i="4"/>
  <c r="S1056" i="4"/>
  <c r="S1057" i="4"/>
  <c r="S1058" i="4"/>
  <c r="S1059" i="4"/>
  <c r="S1060" i="4"/>
  <c r="U1060" i="4" s="1"/>
  <c r="S1061" i="4"/>
  <c r="S1062" i="4"/>
  <c r="S1063" i="4"/>
  <c r="S1064" i="4"/>
  <c r="S1065" i="4"/>
  <c r="S1066" i="4"/>
  <c r="S1067" i="4"/>
  <c r="S1068" i="4"/>
  <c r="U1068" i="4" s="1"/>
  <c r="S1069" i="4"/>
  <c r="S1070" i="4"/>
  <c r="S1071" i="4"/>
  <c r="S1072" i="4"/>
  <c r="U1072" i="4" s="1"/>
  <c r="S1073" i="4"/>
  <c r="S1074" i="4"/>
  <c r="S1075" i="4"/>
  <c r="S1076" i="4"/>
  <c r="S1077" i="4"/>
  <c r="S1078" i="4"/>
  <c r="S1079" i="4"/>
  <c r="S1080" i="4"/>
  <c r="S1081" i="4"/>
  <c r="S1082" i="4"/>
  <c r="U1082" i="4" s="1"/>
  <c r="S1083" i="4"/>
  <c r="U1083" i="4" s="1"/>
  <c r="S1084" i="4"/>
  <c r="U1084" i="4" s="1"/>
  <c r="S1085" i="4"/>
  <c r="S1086" i="4"/>
  <c r="S1087" i="4"/>
  <c r="S1088" i="4"/>
  <c r="S1089" i="4"/>
  <c r="S1090" i="4"/>
  <c r="S1091" i="4"/>
  <c r="S1092" i="4"/>
  <c r="S1093" i="4"/>
  <c r="U1093" i="4" s="1"/>
  <c r="S1094" i="4"/>
  <c r="U1094" i="4" s="1"/>
  <c r="S1095" i="4"/>
  <c r="S1096" i="4"/>
  <c r="U1096" i="4" s="1"/>
  <c r="S1097" i="4"/>
  <c r="S1098" i="4"/>
  <c r="S1099" i="4"/>
  <c r="S1100" i="4"/>
  <c r="S1101" i="4"/>
  <c r="S1102" i="4"/>
  <c r="S1103" i="4"/>
  <c r="S1104" i="4"/>
  <c r="S1105" i="4"/>
  <c r="U1105" i="4" s="1"/>
  <c r="S1106" i="4"/>
  <c r="S1107" i="4"/>
  <c r="S1108" i="4"/>
  <c r="U1108" i="4" s="1"/>
  <c r="S1109" i="4"/>
  <c r="S1110" i="4"/>
  <c r="U1110" i="4" s="1"/>
  <c r="S1111" i="4"/>
  <c r="S1112" i="4"/>
  <c r="S1113" i="4"/>
  <c r="S1114" i="4"/>
  <c r="S1115" i="4"/>
  <c r="S1116" i="4"/>
  <c r="S1117" i="4"/>
  <c r="S1118" i="4"/>
  <c r="S1119" i="4"/>
  <c r="S1120" i="4"/>
  <c r="U1120" i="4" s="1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U1133" i="4" s="1"/>
  <c r="S1134" i="4"/>
  <c r="S1135" i="4"/>
  <c r="S1136" i="4"/>
  <c r="S1137" i="4"/>
  <c r="S1138" i="4"/>
  <c r="S1139" i="4"/>
  <c r="S1140" i="4"/>
  <c r="S1141" i="4"/>
  <c r="S1142" i="4"/>
  <c r="U1142" i="4" s="1"/>
  <c r="S1143" i="4"/>
  <c r="S1144" i="4"/>
  <c r="U1144" i="4" s="1"/>
  <c r="S1145" i="4"/>
  <c r="S1146" i="4"/>
  <c r="S1147" i="4"/>
  <c r="S1148" i="4"/>
  <c r="S1149" i="4"/>
  <c r="S1150" i="4"/>
  <c r="S1151" i="4"/>
  <c r="S1152" i="4"/>
  <c r="S1153" i="4"/>
  <c r="U1153" i="4" s="1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U1165" i="4" s="1"/>
  <c r="S1166" i="4"/>
  <c r="U1166" i="4" s="1"/>
  <c r="S1167" i="4"/>
  <c r="S1168" i="4"/>
  <c r="U1168" i="4" s="1"/>
  <c r="S1169" i="4"/>
  <c r="S1170" i="4"/>
  <c r="S1171" i="4"/>
  <c r="S1172" i="4"/>
  <c r="S1173" i="4"/>
  <c r="S1174" i="4"/>
  <c r="S1175" i="4"/>
  <c r="S1176" i="4"/>
  <c r="S1177" i="4"/>
  <c r="S1178" i="4"/>
  <c r="U1178" i="4" s="1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U1193" i="4" s="1"/>
  <c r="S1194" i="4"/>
  <c r="S1195" i="4"/>
  <c r="S1196" i="4"/>
  <c r="S1197" i="4"/>
  <c r="S1198" i="4"/>
  <c r="S1199" i="4"/>
  <c r="S1200" i="4"/>
  <c r="S1201" i="4"/>
  <c r="S1202" i="4"/>
  <c r="U1202" i="4" s="1"/>
  <c r="S1203" i="4"/>
  <c r="S1204" i="4"/>
  <c r="U1204" i="4" s="1"/>
  <c r="S1205" i="4"/>
  <c r="S1206" i="4"/>
  <c r="S1207" i="4"/>
  <c r="S1208" i="4"/>
  <c r="S1209" i="4"/>
  <c r="S1210" i="4"/>
  <c r="S1211" i="4"/>
  <c r="S1212" i="4"/>
  <c r="S1213" i="4"/>
  <c r="U1213" i="4" s="1"/>
  <c r="S1214" i="4"/>
  <c r="U1214" i="4" s="1"/>
  <c r="S1215" i="4"/>
  <c r="S1216" i="4"/>
  <c r="S1217" i="4"/>
  <c r="S1218" i="4"/>
  <c r="S1219" i="4"/>
  <c r="S1220" i="4"/>
  <c r="S1221" i="4"/>
  <c r="S1222" i="4"/>
  <c r="S1223" i="4"/>
  <c r="S1224" i="4"/>
  <c r="S1225" i="4"/>
  <c r="U1225" i="4" s="1"/>
  <c r="S1226" i="4"/>
  <c r="S1227" i="4"/>
  <c r="S1228" i="4"/>
  <c r="S1229" i="4"/>
  <c r="U1229" i="4" s="1"/>
  <c r="S1230" i="4"/>
  <c r="S1231" i="4"/>
  <c r="S1232" i="4"/>
  <c r="S1233" i="4"/>
  <c r="S1234" i="4"/>
  <c r="S1235" i="4"/>
  <c r="S1236" i="4"/>
  <c r="S1237" i="4"/>
  <c r="S1238" i="4"/>
  <c r="U1238" i="4" s="1"/>
  <c r="S1239" i="4"/>
  <c r="U1239" i="4" s="1"/>
  <c r="S1240" i="4"/>
  <c r="U1240" i="4" s="1"/>
  <c r="S1241" i="4"/>
  <c r="S1242" i="4"/>
  <c r="S1243" i="4"/>
  <c r="S1244" i="4"/>
  <c r="S1245" i="4"/>
  <c r="S1246" i="4"/>
  <c r="S1247" i="4"/>
  <c r="S1248" i="4"/>
  <c r="S1249" i="4"/>
  <c r="S1250" i="4"/>
  <c r="U1250" i="4" s="1"/>
  <c r="S1251" i="4"/>
  <c r="S1252" i="4"/>
  <c r="U1252" i="4" s="1"/>
  <c r="S1253" i="4"/>
  <c r="S1254" i="4"/>
  <c r="S1255" i="4"/>
  <c r="S1256" i="4"/>
  <c r="S1257" i="4"/>
  <c r="S1258" i="4"/>
  <c r="S1259" i="4"/>
  <c r="S1260" i="4"/>
  <c r="S1261" i="4"/>
  <c r="U1261" i="4" s="1"/>
  <c r="S1262" i="4"/>
  <c r="U1262" i="4" s="1"/>
  <c r="S1263" i="4"/>
  <c r="S1264" i="4"/>
  <c r="U1264" i="4" s="1"/>
  <c r="S1265" i="4"/>
  <c r="U1265" i="4" s="1"/>
  <c r="S1266" i="4"/>
  <c r="S1267" i="4"/>
  <c r="S1268" i="4"/>
  <c r="S1269" i="4"/>
  <c r="S1270" i="4"/>
  <c r="S1271" i="4"/>
  <c r="S1272" i="4"/>
  <c r="S1273" i="4"/>
  <c r="S1274" i="4"/>
  <c r="S1275" i="4"/>
  <c r="U1275" i="4" s="1"/>
  <c r="S1276" i="4"/>
  <c r="U1276" i="4" s="1"/>
  <c r="S1277" i="4"/>
  <c r="S1278" i="4"/>
  <c r="S1279" i="4"/>
  <c r="S1280" i="4"/>
  <c r="S1281" i="4"/>
  <c r="S1282" i="4"/>
  <c r="S1283" i="4"/>
  <c r="S1284" i="4"/>
  <c r="S1285" i="4"/>
  <c r="U1285" i="4" s="1"/>
  <c r="S1286" i="4"/>
  <c r="U1286" i="4" s="1"/>
  <c r="S1287" i="4"/>
  <c r="S1288" i="4"/>
  <c r="S1289" i="4"/>
  <c r="S1290" i="4"/>
  <c r="U1290" i="4" s="1"/>
  <c r="S1291" i="4"/>
  <c r="S1292" i="4"/>
  <c r="S1293" i="4"/>
  <c r="S1294" i="4"/>
  <c r="S1295" i="4"/>
  <c r="S1296" i="4"/>
  <c r="U1296" i="4" s="1"/>
  <c r="S1297" i="4"/>
  <c r="S1298" i="4"/>
  <c r="S1299" i="4"/>
  <c r="U1299" i="4" s="1"/>
  <c r="S1300" i="4"/>
  <c r="S1301" i="4"/>
  <c r="S1302" i="4"/>
  <c r="S1303" i="4"/>
  <c r="S1304" i="4"/>
  <c r="S1305" i="4"/>
  <c r="S1306" i="4"/>
  <c r="S1307" i="4"/>
  <c r="S1308" i="4"/>
  <c r="S1309" i="4"/>
  <c r="S1310" i="4"/>
  <c r="S1311" i="4"/>
  <c r="S1312" i="4"/>
  <c r="U1312" i="4" s="1"/>
  <c r="S1313" i="4"/>
  <c r="S1314" i="4"/>
  <c r="S1315" i="4"/>
  <c r="S1316" i="4"/>
  <c r="S1317" i="4"/>
  <c r="S1318" i="4"/>
  <c r="S1319" i="4"/>
  <c r="S1320" i="4"/>
  <c r="U1320" i="4" s="1"/>
  <c r="S1321" i="4"/>
  <c r="S1322" i="4"/>
  <c r="U1322" i="4" s="1"/>
  <c r="S1323" i="4"/>
  <c r="S1324" i="4"/>
  <c r="S1325" i="4"/>
  <c r="U1325" i="4" s="1"/>
  <c r="S1326" i="4"/>
  <c r="S1327" i="4"/>
  <c r="S1328" i="4"/>
  <c r="S1329" i="4"/>
  <c r="S1330" i="4"/>
  <c r="S1331" i="4"/>
  <c r="S1332" i="4"/>
  <c r="S1333" i="4"/>
  <c r="S1334" i="4"/>
  <c r="S1335" i="4"/>
  <c r="S1336" i="4"/>
  <c r="S1337" i="4"/>
  <c r="S1338" i="4"/>
  <c r="S1339" i="4"/>
  <c r="S1340" i="4"/>
  <c r="S1341" i="4"/>
  <c r="S1342" i="4"/>
  <c r="S1343" i="4"/>
  <c r="S1344" i="4"/>
  <c r="U1344" i="4" s="1"/>
  <c r="S1345" i="4"/>
  <c r="S1346" i="4"/>
  <c r="U1346" i="4" s="1"/>
  <c r="S1347" i="4"/>
  <c r="U1347" i="4" s="1"/>
  <c r="S1348" i="4"/>
  <c r="U1348" i="4" s="1"/>
  <c r="S1349" i="4"/>
  <c r="S1350" i="4"/>
  <c r="S1351" i="4"/>
  <c r="S1352" i="4"/>
  <c r="S1353" i="4"/>
  <c r="S1354" i="4"/>
  <c r="S1355" i="4"/>
  <c r="S1356" i="4"/>
  <c r="U1356" i="4" s="1"/>
  <c r="S1357" i="4"/>
  <c r="S1358" i="4"/>
  <c r="U1358" i="4" s="1"/>
  <c r="S1359" i="4"/>
  <c r="S1360" i="4"/>
  <c r="S1361" i="4"/>
  <c r="U1361" i="4" s="1"/>
  <c r="S1362" i="4"/>
  <c r="S1363" i="4"/>
  <c r="S1364" i="4"/>
  <c r="S1365" i="4"/>
  <c r="S1366" i="4"/>
  <c r="S1367" i="4"/>
  <c r="S1368" i="4"/>
  <c r="S1369" i="4"/>
  <c r="U1369" i="4" s="1"/>
  <c r="S1370" i="4"/>
  <c r="U1370" i="4" s="1"/>
  <c r="S1371" i="4"/>
  <c r="S1372" i="4"/>
  <c r="S1373" i="4"/>
  <c r="S1374" i="4"/>
  <c r="S1375" i="4"/>
  <c r="S1376" i="4"/>
  <c r="S1377" i="4"/>
  <c r="S1378" i="4"/>
  <c r="S1379" i="4"/>
  <c r="S1380" i="4"/>
  <c r="U1380" i="4" s="1"/>
  <c r="S1381" i="4"/>
  <c r="S1382" i="4"/>
  <c r="S1383" i="4"/>
  <c r="S1384" i="4"/>
  <c r="U1384" i="4" s="1"/>
  <c r="S1385" i="4"/>
  <c r="U1385" i="4" s="1"/>
  <c r="S1386" i="4"/>
  <c r="S1387" i="4"/>
  <c r="S1388" i="4"/>
  <c r="S1389" i="4"/>
  <c r="S1390" i="4"/>
  <c r="S1391" i="4"/>
  <c r="S1392" i="4"/>
  <c r="U1392" i="4" s="1"/>
  <c r="S1393" i="4"/>
  <c r="S1394" i="4"/>
  <c r="U1394" i="4" s="1"/>
  <c r="S1395" i="4"/>
  <c r="S1396" i="4"/>
  <c r="U1396" i="4" s="1"/>
  <c r="S1397" i="4"/>
  <c r="S1398" i="4"/>
  <c r="S1399" i="4"/>
  <c r="S1400" i="4"/>
  <c r="S1401" i="4"/>
  <c r="S1402" i="4"/>
  <c r="S1403" i="4"/>
  <c r="S1404" i="4"/>
  <c r="U1404" i="4" s="1"/>
  <c r="S1405" i="4"/>
  <c r="S1406" i="4"/>
  <c r="U1406" i="4" s="1"/>
  <c r="S1407" i="4"/>
  <c r="S1408" i="4"/>
  <c r="U1408" i="4" s="1"/>
  <c r="S1409" i="4"/>
  <c r="S1410" i="4"/>
  <c r="S1411" i="4"/>
  <c r="S1412" i="4"/>
  <c r="S1413" i="4"/>
  <c r="S1414" i="4"/>
  <c r="S1415" i="4"/>
  <c r="S1416" i="4"/>
  <c r="U1416" i="4" s="1"/>
  <c r="S1417" i="4"/>
  <c r="S1418" i="4"/>
  <c r="U1418" i="4" s="1"/>
  <c r="S1419" i="4"/>
  <c r="S1420" i="4"/>
  <c r="U1420" i="4" s="1"/>
  <c r="S1421" i="4"/>
  <c r="S1422" i="4"/>
  <c r="S1423" i="4"/>
  <c r="S1424" i="4"/>
  <c r="S1425" i="4"/>
  <c r="S1426" i="4"/>
  <c r="S1427" i="4"/>
  <c r="S1428" i="4"/>
  <c r="U1428" i="4" s="1"/>
  <c r="S1429" i="4"/>
  <c r="S1430" i="4"/>
  <c r="U1430" i="4" s="1"/>
  <c r="S1431" i="4"/>
  <c r="S1432" i="4"/>
  <c r="S1433" i="4"/>
  <c r="U1433" i="4" s="1"/>
  <c r="S1434" i="4"/>
  <c r="S1435" i="4"/>
  <c r="S1436" i="4"/>
  <c r="S1437" i="4"/>
  <c r="S1438" i="4"/>
  <c r="S1439" i="4"/>
  <c r="S1440" i="4"/>
  <c r="U1440" i="4" s="1"/>
  <c r="S1441" i="4"/>
  <c r="U1441" i="4" s="1"/>
  <c r="S1442" i="4"/>
  <c r="U1442" i="4" s="1"/>
  <c r="S1443" i="4"/>
  <c r="U1443" i="4" s="1"/>
  <c r="S1444" i="4"/>
  <c r="U1444" i="4" s="1"/>
  <c r="S1445" i="4"/>
  <c r="S1446" i="4"/>
  <c r="S1447" i="4"/>
  <c r="S1448" i="4"/>
  <c r="S1449" i="4"/>
  <c r="S1450" i="4"/>
  <c r="S1451" i="4"/>
  <c r="S1452" i="4"/>
  <c r="S1453" i="4"/>
  <c r="S1454" i="4"/>
  <c r="S1455" i="4"/>
  <c r="S1456" i="4"/>
  <c r="S1457" i="4"/>
  <c r="S1458" i="4"/>
  <c r="S1459" i="4"/>
  <c r="S1460" i="4"/>
  <c r="S1461" i="4"/>
  <c r="S1462" i="4"/>
  <c r="S1463" i="4"/>
  <c r="S1464" i="4"/>
  <c r="S1465" i="4"/>
  <c r="U1465" i="4" s="1"/>
  <c r="S1466" i="4"/>
  <c r="S1467" i="4"/>
  <c r="U1467" i="4" s="1"/>
  <c r="S1468" i="4"/>
  <c r="U1468" i="4" s="1"/>
  <c r="S1469" i="4"/>
  <c r="U1469" i="4" s="1"/>
  <c r="S1470" i="4"/>
  <c r="S1471" i="4"/>
  <c r="S1472" i="4"/>
  <c r="S1473" i="4"/>
  <c r="S1474" i="4"/>
  <c r="S1475" i="4"/>
  <c r="S1476" i="4"/>
  <c r="U1476" i="4" s="1"/>
  <c r="S1477" i="4"/>
  <c r="S1478" i="4"/>
  <c r="U1478" i="4" s="1"/>
  <c r="S1479" i="4"/>
  <c r="S1480" i="4"/>
  <c r="S1481" i="4"/>
  <c r="S1482" i="4"/>
  <c r="S1483" i="4"/>
  <c r="S1484" i="4"/>
  <c r="S1485" i="4"/>
  <c r="S1486" i="4"/>
  <c r="S1487" i="4"/>
  <c r="S1488" i="4"/>
  <c r="U1488" i="4" s="1"/>
  <c r="S1489" i="4"/>
  <c r="S1490" i="4"/>
  <c r="U1490" i="4" s="1"/>
  <c r="S1491" i="4"/>
  <c r="S1492" i="4"/>
  <c r="U1492" i="4" s="1"/>
  <c r="S1493" i="4"/>
  <c r="S1494" i="4"/>
  <c r="S1495" i="4"/>
  <c r="S1496" i="4"/>
  <c r="S1497" i="4"/>
  <c r="S1498" i="4"/>
  <c r="S1499" i="4"/>
  <c r="S1500" i="4"/>
  <c r="S1501" i="4"/>
  <c r="S1502" i="4"/>
  <c r="U1502" i="4" s="1"/>
  <c r="S1503" i="4"/>
  <c r="S1504" i="4"/>
  <c r="U1504" i="4" s="1"/>
  <c r="S1505" i="4"/>
  <c r="U1505" i="4" s="1"/>
  <c r="S1506" i="4"/>
  <c r="S1507" i="4"/>
  <c r="S1508" i="4"/>
  <c r="S1509" i="4"/>
  <c r="S1510" i="4"/>
  <c r="S1511" i="4"/>
  <c r="S1512" i="4"/>
  <c r="U1512" i="4" s="1"/>
  <c r="S1513" i="4"/>
  <c r="U1513" i="4" s="1"/>
  <c r="S1514" i="4"/>
  <c r="S1515" i="4"/>
  <c r="S1516" i="4"/>
  <c r="U1516" i="4" s="1"/>
  <c r="S1517" i="4"/>
  <c r="S1518" i="4"/>
  <c r="S1519" i="4"/>
  <c r="S1520" i="4"/>
  <c r="S1521" i="4"/>
  <c r="S1522" i="4"/>
  <c r="S1523" i="4"/>
  <c r="S1524" i="4"/>
  <c r="U1524" i="4" s="1"/>
  <c r="S1525" i="4"/>
  <c r="S1526" i="4"/>
  <c r="S1527" i="4"/>
  <c r="S1528" i="4"/>
  <c r="U1528" i="4" s="1"/>
  <c r="S1529" i="4"/>
  <c r="U1529" i="4" s="1"/>
  <c r="S1530" i="4"/>
  <c r="S1531" i="4"/>
  <c r="S1532" i="4"/>
  <c r="S1533" i="4"/>
  <c r="U1533" i="4" s="1"/>
  <c r="S1534" i="4"/>
  <c r="S1535" i="4"/>
  <c r="S1536" i="4"/>
  <c r="U1536" i="4" s="1"/>
  <c r="S1537" i="4"/>
  <c r="U1537" i="4" s="1"/>
  <c r="S1538" i="4"/>
  <c r="U1538" i="4" s="1"/>
  <c r="S1539" i="4"/>
  <c r="U1539" i="4" s="1"/>
  <c r="S1540" i="4"/>
  <c r="U1540" i="4" s="1"/>
  <c r="S1541" i="4"/>
  <c r="S1542" i="4"/>
  <c r="S1543" i="4"/>
  <c r="S1544" i="4"/>
  <c r="S1545" i="4"/>
  <c r="S1546" i="4"/>
  <c r="S1547" i="4"/>
  <c r="S1548" i="4"/>
  <c r="U1548" i="4" s="1"/>
  <c r="S1549" i="4"/>
  <c r="S1550" i="4"/>
  <c r="U1550" i="4" s="1"/>
  <c r="S1551" i="4"/>
  <c r="S1552" i="4"/>
  <c r="U1552" i="4" s="1"/>
  <c r="S1553" i="4"/>
  <c r="S1554" i="4"/>
  <c r="S1555" i="4"/>
  <c r="S1556" i="4"/>
  <c r="S1557" i="4"/>
  <c r="S1558" i="4"/>
  <c r="S1559" i="4"/>
  <c r="S1560" i="4"/>
  <c r="S1561" i="4"/>
  <c r="S1562" i="4"/>
  <c r="U1562" i="4" s="1"/>
  <c r="S1563" i="4"/>
  <c r="S1564" i="4"/>
  <c r="U1564" i="4" s="1"/>
  <c r="S1565" i="4"/>
  <c r="U1565" i="4" s="1"/>
  <c r="S1566" i="4"/>
  <c r="S1567" i="4"/>
  <c r="S1568" i="4"/>
  <c r="S1569" i="4"/>
  <c r="S1570" i="4"/>
  <c r="S1571" i="4"/>
  <c r="S1572" i="4"/>
  <c r="U1572" i="4" s="1"/>
  <c r="S1573" i="4"/>
  <c r="U1573" i="4" s="1"/>
  <c r="S1574" i="4"/>
  <c r="U1574" i="4" s="1"/>
  <c r="S1575" i="4"/>
  <c r="U1575" i="4" s="1"/>
  <c r="S1576" i="4"/>
  <c r="U1576" i="4" s="1"/>
  <c r="S1577" i="4"/>
  <c r="S1578" i="4"/>
  <c r="S1579" i="4"/>
  <c r="S1580" i="4"/>
  <c r="S1581" i="4"/>
  <c r="S1582" i="4"/>
  <c r="S1583" i="4"/>
  <c r="S1584" i="4"/>
  <c r="U1584" i="4" s="1"/>
  <c r="S1585" i="4"/>
  <c r="S1586" i="4"/>
  <c r="U1586" i="4" s="1"/>
  <c r="S1587" i="4"/>
  <c r="S1588" i="4"/>
  <c r="U1588" i="4" s="1"/>
  <c r="S1589" i="4"/>
  <c r="U1589" i="4" s="1"/>
  <c r="S1590" i="4"/>
  <c r="S1591" i="4"/>
  <c r="S1592" i="4"/>
  <c r="S1593" i="4"/>
  <c r="S1594" i="4"/>
  <c r="S1595" i="4"/>
  <c r="S1596" i="4"/>
  <c r="U1596" i="4" s="1"/>
  <c r="S1597" i="4"/>
  <c r="S1598" i="4"/>
  <c r="U1598" i="4" s="1"/>
  <c r="S1599" i="4"/>
  <c r="S1600" i="4"/>
  <c r="U1600" i="4" s="1"/>
  <c r="S1601" i="4"/>
  <c r="S1602" i="4"/>
  <c r="S1603" i="4"/>
  <c r="S1604" i="4"/>
  <c r="S1605" i="4"/>
  <c r="S1606" i="4"/>
  <c r="S1607" i="4"/>
  <c r="S1608" i="4"/>
  <c r="U1608" i="4" s="1"/>
  <c r="S1609" i="4"/>
  <c r="U1609" i="4" s="1"/>
  <c r="S1610" i="4"/>
  <c r="U1610" i="4" s="1"/>
  <c r="S1611" i="4"/>
  <c r="S1612" i="4"/>
  <c r="S1613" i="4"/>
  <c r="U1613" i="4" s="1"/>
  <c r="S1614" i="4"/>
  <c r="S1615" i="4"/>
  <c r="S1616" i="4"/>
  <c r="S1617" i="4"/>
  <c r="U1617" i="4" s="1"/>
  <c r="S1618" i="4"/>
  <c r="S1619" i="4"/>
  <c r="S1620" i="4"/>
  <c r="U1620" i="4" s="1"/>
  <c r="S1621" i="4"/>
  <c r="S1622" i="4"/>
  <c r="S1623" i="4"/>
  <c r="S1624" i="4"/>
  <c r="S1625" i="4"/>
  <c r="U1625" i="4" s="1"/>
  <c r="S1626" i="4"/>
  <c r="S1627" i="4"/>
  <c r="S1628" i="4"/>
  <c r="S1629" i="4"/>
  <c r="S1630" i="4"/>
  <c r="S1631" i="4"/>
  <c r="S1632" i="4"/>
  <c r="S1633" i="4"/>
  <c r="S1634" i="4"/>
  <c r="S1635" i="4"/>
  <c r="S1636" i="4"/>
  <c r="U1636" i="4" s="1"/>
  <c r="S1637" i="4"/>
  <c r="U1637" i="4" s="1"/>
  <c r="S1638" i="4"/>
  <c r="S1639" i="4"/>
  <c r="S1640" i="4"/>
  <c r="S1641" i="4"/>
  <c r="S1642" i="4"/>
  <c r="S1643" i="4"/>
  <c r="S1644" i="4"/>
  <c r="U1644" i="4" s="1"/>
  <c r="S1645" i="4"/>
  <c r="S1646" i="4"/>
  <c r="S1647" i="4"/>
  <c r="S1648" i="4"/>
  <c r="S1649" i="4"/>
  <c r="S1650" i="4"/>
  <c r="S1651" i="4"/>
  <c r="S1652" i="4"/>
  <c r="S1653" i="4"/>
  <c r="S1654" i="4"/>
  <c r="S1655" i="4"/>
  <c r="S1656" i="4"/>
  <c r="U1656" i="4" s="1"/>
  <c r="S1657" i="4"/>
  <c r="U1657" i="4" s="1"/>
  <c r="S1658" i="4"/>
  <c r="U1658" i="4" s="1"/>
  <c r="S1659" i="4"/>
  <c r="S1660" i="4"/>
  <c r="U1660" i="4" s="1"/>
  <c r="S1661" i="4"/>
  <c r="S1662" i="4"/>
  <c r="S1663" i="4"/>
  <c r="S1664" i="4"/>
  <c r="S1665" i="4"/>
  <c r="S1666" i="4"/>
  <c r="S1667" i="4"/>
  <c r="S1668" i="4"/>
  <c r="U1668" i="4" s="1"/>
  <c r="S1669" i="4"/>
  <c r="S1670" i="4"/>
  <c r="U1670" i="4" s="1"/>
  <c r="S1671" i="4"/>
  <c r="S1672" i="4"/>
  <c r="S1673" i="4"/>
  <c r="U1673" i="4" s="1"/>
  <c r="S1674" i="4"/>
  <c r="S1675" i="4"/>
  <c r="S1676" i="4"/>
  <c r="S1677" i="4"/>
  <c r="S1678" i="4"/>
  <c r="S1679" i="4"/>
  <c r="S1680" i="4"/>
  <c r="U1680" i="4" s="1"/>
  <c r="S1681" i="4"/>
  <c r="U1681" i="4" s="1"/>
  <c r="S1682" i="4"/>
  <c r="U1682" i="4" s="1"/>
  <c r="S1683" i="4"/>
  <c r="S1684" i="4"/>
  <c r="U1684" i="4" s="1"/>
  <c r="S1685" i="4"/>
  <c r="U1685" i="4" s="1"/>
  <c r="S1686" i="4"/>
  <c r="S1687" i="4"/>
  <c r="S1688" i="4"/>
  <c r="S1689" i="4"/>
  <c r="S1690" i="4"/>
  <c r="S1691" i="4"/>
  <c r="S1692" i="4"/>
  <c r="U1692" i="4" s="1"/>
  <c r="S1693" i="4"/>
  <c r="S1694" i="4"/>
  <c r="S1695" i="4"/>
  <c r="U1695" i="4" s="1"/>
  <c r="S1696" i="4"/>
  <c r="S1697" i="4"/>
  <c r="U1697" i="4" s="1"/>
  <c r="S1698" i="4"/>
  <c r="S1699" i="4"/>
  <c r="S1700" i="4"/>
  <c r="S1701" i="4"/>
  <c r="S1702" i="4"/>
  <c r="S1703" i="4"/>
  <c r="S1704" i="4"/>
  <c r="U1704" i="4" s="1"/>
  <c r="S1705" i="4"/>
  <c r="S1706" i="4"/>
  <c r="U1706" i="4" s="1"/>
  <c r="S1707" i="4"/>
  <c r="U1707" i="4" s="1"/>
  <c r="S1708" i="4"/>
  <c r="U1708" i="4" s="1"/>
  <c r="S1709" i="4"/>
  <c r="S1710" i="4"/>
  <c r="S1711" i="4"/>
  <c r="S1712" i="4"/>
  <c r="S1713" i="4"/>
  <c r="S1714" i="4"/>
  <c r="S1715" i="4"/>
  <c r="S1716" i="4"/>
  <c r="U1716" i="4" s="1"/>
  <c r="S1717" i="4"/>
  <c r="S1718" i="4"/>
  <c r="S1719" i="4"/>
  <c r="U1719" i="4" s="1"/>
  <c r="S1720" i="4"/>
  <c r="S1721" i="4"/>
  <c r="U1721" i="4" s="1"/>
  <c r="S1722" i="4"/>
  <c r="S1723" i="4"/>
  <c r="S1724" i="4"/>
  <c r="S1725" i="4"/>
  <c r="S1726" i="4"/>
  <c r="S1727" i="4"/>
  <c r="S1728" i="4"/>
  <c r="U1728" i="4" s="1"/>
  <c r="S1729" i="4"/>
  <c r="S1730" i="4"/>
  <c r="S1731" i="4"/>
  <c r="S1732" i="4"/>
  <c r="S1733" i="4"/>
  <c r="S1734" i="4"/>
  <c r="S1735" i="4"/>
  <c r="S1736" i="4"/>
  <c r="S1737" i="4"/>
  <c r="S1738" i="4"/>
  <c r="S1739" i="4"/>
  <c r="S1740" i="4"/>
  <c r="U1740" i="4" s="1"/>
  <c r="S1741" i="4"/>
  <c r="S1742" i="4"/>
  <c r="U1742" i="4" s="1"/>
  <c r="S1743" i="4"/>
  <c r="U1743" i="4" s="1"/>
  <c r="S1744" i="4"/>
  <c r="S1745" i="4"/>
  <c r="U1745" i="4" s="1"/>
  <c r="S1746" i="4"/>
  <c r="S1747" i="4"/>
  <c r="S1748" i="4"/>
  <c r="S1749" i="4"/>
  <c r="S1750" i="4"/>
  <c r="S1751" i="4"/>
  <c r="S1752" i="4"/>
  <c r="U1752" i="4" s="1"/>
  <c r="S1753" i="4"/>
  <c r="S1754" i="4"/>
  <c r="S1755" i="4"/>
  <c r="S1756" i="4"/>
  <c r="S1757" i="4"/>
  <c r="S1758" i="4"/>
  <c r="S1759" i="4"/>
  <c r="S1760" i="4"/>
  <c r="S1761" i="4"/>
  <c r="S1762" i="4"/>
  <c r="S1763" i="4"/>
  <c r="S1764" i="4"/>
  <c r="S1765" i="4"/>
  <c r="S1766" i="4"/>
  <c r="U1766" i="4" s="1"/>
  <c r="S1767" i="4"/>
  <c r="U1767" i="4" s="1"/>
  <c r="S1768" i="4"/>
  <c r="S1769" i="4"/>
  <c r="S1770" i="4"/>
  <c r="U1770" i="4" s="1"/>
  <c r="S1771" i="4"/>
  <c r="S1772" i="4"/>
  <c r="S1773" i="4"/>
  <c r="S1774" i="4"/>
  <c r="S1775" i="4"/>
  <c r="S1776" i="4"/>
  <c r="S1777" i="4"/>
  <c r="S1778" i="4"/>
  <c r="U1778" i="4" s="1"/>
  <c r="S1779" i="4"/>
  <c r="S1780" i="4"/>
  <c r="U1780" i="4" s="1"/>
  <c r="S1781" i="4"/>
  <c r="U1781" i="4" s="1"/>
  <c r="S1782" i="4"/>
  <c r="S1783" i="4"/>
  <c r="S1784" i="4"/>
  <c r="S1785" i="4"/>
  <c r="S1786" i="4"/>
  <c r="S1787" i="4"/>
  <c r="S1788" i="4"/>
  <c r="S1789" i="4"/>
  <c r="S1790" i="4"/>
  <c r="S1791" i="4"/>
  <c r="S1792" i="4"/>
  <c r="S1793" i="4"/>
  <c r="S1794" i="4"/>
  <c r="S1795" i="4"/>
  <c r="S1796" i="4"/>
  <c r="S1797" i="4"/>
  <c r="S1798" i="4"/>
  <c r="S1799" i="4"/>
  <c r="S1800" i="4"/>
  <c r="S1801" i="4"/>
  <c r="S1802" i="4"/>
  <c r="U1802" i="4" s="1"/>
  <c r="S1803" i="4"/>
  <c r="S1804" i="4"/>
  <c r="U1804" i="4" s="1"/>
  <c r="S1805" i="4"/>
  <c r="S1806" i="4"/>
  <c r="S1807" i="4"/>
  <c r="S1808" i="4"/>
  <c r="S1809" i="4"/>
  <c r="S1810" i="4"/>
  <c r="S1811" i="4"/>
  <c r="S1812" i="4"/>
  <c r="S1813" i="4"/>
  <c r="U1813" i="4" s="1"/>
  <c r="S1814" i="4"/>
  <c r="S1815" i="4"/>
  <c r="S1816" i="4"/>
  <c r="S1817" i="4"/>
  <c r="S1818" i="4"/>
  <c r="S1819" i="4"/>
  <c r="S1820" i="4"/>
  <c r="S1821" i="4"/>
  <c r="S1822" i="4"/>
  <c r="S1823" i="4"/>
  <c r="S1824" i="4"/>
  <c r="U1824" i="4" s="1"/>
  <c r="S1825" i="4"/>
  <c r="S1826" i="4"/>
  <c r="U1826" i="4" s="1"/>
  <c r="S1827" i="4"/>
  <c r="S1828" i="4"/>
  <c r="U1828" i="4" s="1"/>
  <c r="S1829" i="4"/>
  <c r="S1830" i="4"/>
  <c r="S1831" i="4"/>
  <c r="S1832" i="4"/>
  <c r="S1833" i="4"/>
  <c r="S1834" i="4"/>
  <c r="S1835" i="4"/>
  <c r="S1836" i="4"/>
  <c r="S1837" i="4"/>
  <c r="S1838" i="4"/>
  <c r="S1839" i="4"/>
  <c r="S1840" i="4"/>
  <c r="S1841" i="4"/>
  <c r="U1841" i="4" s="1"/>
  <c r="S1842" i="4"/>
  <c r="S1843" i="4"/>
  <c r="S1844" i="4"/>
  <c r="S1845" i="4"/>
  <c r="S1846" i="4"/>
  <c r="S1847" i="4"/>
  <c r="S1848" i="4"/>
  <c r="U1848" i="4" s="1"/>
  <c r="S1849" i="4"/>
  <c r="U1849" i="4" s="1"/>
  <c r="S1850" i="4"/>
  <c r="U1850" i="4" s="1"/>
  <c r="S1851" i="4"/>
  <c r="S1852" i="4"/>
  <c r="U1852" i="4" s="1"/>
  <c r="S1853" i="4"/>
  <c r="U1853" i="4" s="1"/>
  <c r="S1854" i="4"/>
  <c r="S1855" i="4"/>
  <c r="S1856" i="4"/>
  <c r="S1857" i="4"/>
  <c r="S1858" i="4"/>
  <c r="S1859" i="4"/>
  <c r="S1860" i="4"/>
  <c r="U1860" i="4" s="1"/>
  <c r="S1861" i="4"/>
  <c r="S1862" i="4"/>
  <c r="U1862" i="4" s="1"/>
  <c r="S1863" i="4"/>
  <c r="S1864" i="4"/>
  <c r="U1864" i="4" s="1"/>
  <c r="S1865" i="4"/>
  <c r="S1866" i="4"/>
  <c r="S1867" i="4"/>
  <c r="S1868" i="4"/>
  <c r="S1869" i="4"/>
  <c r="U1869" i="4" s="1"/>
  <c r="S1870" i="4"/>
  <c r="S1871" i="4"/>
  <c r="S1872" i="4"/>
  <c r="U1872" i="4" s="1"/>
  <c r="S1873" i="4"/>
  <c r="U1873" i="4" s="1"/>
  <c r="S1874" i="4"/>
  <c r="U1874" i="4" s="1"/>
  <c r="S1875" i="4"/>
  <c r="U1875" i="4" s="1"/>
  <c r="S1876" i="4"/>
  <c r="S1877" i="4"/>
  <c r="S1878" i="4"/>
  <c r="S1879" i="4"/>
  <c r="S1880" i="4"/>
  <c r="S1881" i="4"/>
  <c r="S1882" i="4"/>
  <c r="S1883" i="4"/>
  <c r="S1884" i="4"/>
  <c r="S1885" i="4"/>
  <c r="S1886" i="4"/>
  <c r="U1886" i="4" s="1"/>
  <c r="S1887" i="4"/>
  <c r="S1888" i="4"/>
  <c r="S1889" i="4"/>
  <c r="U1889" i="4" s="1"/>
  <c r="S1890" i="4"/>
  <c r="S1891" i="4"/>
  <c r="S1892" i="4"/>
  <c r="S1893" i="4"/>
  <c r="S1894" i="4"/>
  <c r="S1895" i="4"/>
  <c r="S1896" i="4"/>
  <c r="U1896" i="4" s="1"/>
  <c r="S1897" i="4"/>
  <c r="S1898" i="4"/>
  <c r="U1898" i="4" s="1"/>
  <c r="S1899" i="4"/>
  <c r="S1900" i="4"/>
  <c r="U1900" i="4" s="1"/>
  <c r="S1901" i="4"/>
  <c r="S1902" i="4"/>
  <c r="S1903" i="4"/>
  <c r="S1904" i="4"/>
  <c r="S1905" i="4"/>
  <c r="S1906" i="4"/>
  <c r="S1907" i="4"/>
  <c r="S1908" i="4"/>
  <c r="S1909" i="4"/>
  <c r="U1909" i="4" s="1"/>
  <c r="S1910" i="4"/>
  <c r="U1910" i="4" s="1"/>
  <c r="S1911" i="4"/>
  <c r="S1912" i="4"/>
  <c r="S1913" i="4"/>
  <c r="U1913" i="4" s="1"/>
  <c r="S1914" i="4"/>
  <c r="S1915" i="4"/>
  <c r="S1916" i="4"/>
  <c r="S1917" i="4"/>
  <c r="S1918" i="4"/>
  <c r="S1919" i="4"/>
  <c r="S1920" i="4"/>
  <c r="U1920" i="4" s="1"/>
  <c r="S1921" i="4"/>
  <c r="S1922" i="4"/>
  <c r="U1922" i="4" s="1"/>
  <c r="S1923" i="4"/>
  <c r="S1924" i="4"/>
  <c r="S1925" i="4"/>
  <c r="S1926" i="4"/>
  <c r="S1927" i="4"/>
  <c r="S1928" i="4"/>
  <c r="S1929" i="4"/>
  <c r="S1930" i="4"/>
  <c r="S1931" i="4"/>
  <c r="S1932" i="4"/>
  <c r="U1932" i="4" s="1"/>
  <c r="S1933" i="4"/>
  <c r="S1934" i="4"/>
  <c r="S1935" i="4"/>
  <c r="U1935" i="4" s="1"/>
  <c r="S1936" i="4"/>
  <c r="S1937" i="4"/>
  <c r="U1937" i="4" s="1"/>
  <c r="S1938" i="4"/>
  <c r="S1939" i="4"/>
  <c r="S1940" i="4"/>
  <c r="S1941" i="4"/>
  <c r="S1942" i="4"/>
  <c r="S1943" i="4"/>
  <c r="S1944" i="4"/>
  <c r="U1944" i="4" s="1"/>
  <c r="S1945" i="4"/>
  <c r="S1946" i="4"/>
  <c r="U1946" i="4" s="1"/>
  <c r="S1947" i="4"/>
  <c r="S1948" i="4"/>
  <c r="U1948" i="4" s="1"/>
  <c r="S1949" i="4"/>
  <c r="S1950" i="4"/>
  <c r="S1951" i="4"/>
  <c r="S1952" i="4"/>
  <c r="S1953" i="4"/>
  <c r="S1954" i="4"/>
  <c r="S1955" i="4"/>
  <c r="S1956" i="4"/>
  <c r="U1956" i="4" s="1"/>
  <c r="S1957" i="4"/>
  <c r="S1958" i="4"/>
  <c r="U1958" i="4" s="1"/>
  <c r="S1959" i="4"/>
  <c r="S1960" i="4"/>
  <c r="S1961" i="4"/>
  <c r="S1962" i="4"/>
  <c r="S1963" i="4"/>
  <c r="S1964" i="4"/>
  <c r="S1965" i="4"/>
  <c r="S1966" i="4"/>
  <c r="S1967" i="4"/>
  <c r="S1968" i="4"/>
  <c r="S1969" i="4"/>
  <c r="S1970" i="4"/>
  <c r="S1971" i="4"/>
  <c r="U1971" i="4" s="1"/>
  <c r="S1972" i="4"/>
  <c r="S1973" i="4"/>
  <c r="U1973" i="4" s="1"/>
  <c r="S1974" i="4"/>
  <c r="S1975" i="4"/>
  <c r="S1976" i="4"/>
  <c r="S1977" i="4"/>
  <c r="S1978" i="4"/>
  <c r="S1979" i="4"/>
  <c r="S1980" i="4"/>
  <c r="U1980" i="4" s="1"/>
  <c r="S1981" i="4"/>
  <c r="S1982" i="4"/>
  <c r="S1983" i="4"/>
  <c r="S1984" i="4"/>
  <c r="S1985" i="4"/>
  <c r="S1986" i="4"/>
  <c r="S1987" i="4"/>
  <c r="S1988" i="4"/>
  <c r="S1989" i="4"/>
  <c r="S1990" i="4"/>
  <c r="S1991" i="4"/>
  <c r="S1992" i="4"/>
  <c r="U1992" i="4" s="1"/>
  <c r="S1993" i="4"/>
  <c r="S1994" i="4"/>
  <c r="U1994" i="4" s="1"/>
  <c r="S1995" i="4"/>
  <c r="U1995" i="4" s="1"/>
  <c r="S1996" i="4"/>
  <c r="S1997" i="4"/>
  <c r="S1998" i="4"/>
  <c r="S1999" i="4"/>
  <c r="S2000" i="4"/>
  <c r="S2001" i="4"/>
  <c r="S2002" i="4"/>
  <c r="S2003" i="4"/>
  <c r="S2004" i="4"/>
  <c r="U2004" i="4" s="1"/>
  <c r="S2005" i="4"/>
  <c r="S2006" i="4"/>
  <c r="U2006" i="4" s="1"/>
  <c r="S2007" i="4"/>
  <c r="S2008" i="4"/>
  <c r="S2009" i="4"/>
  <c r="S2010" i="4"/>
  <c r="S2011" i="4"/>
  <c r="S2012" i="4"/>
  <c r="S2013" i="4"/>
  <c r="U2013" i="4" s="1"/>
  <c r="S2014" i="4"/>
  <c r="S2015" i="4"/>
  <c r="S2016" i="4"/>
  <c r="S2017" i="4"/>
  <c r="S2018" i="4"/>
  <c r="S2019" i="4"/>
  <c r="S2020" i="4"/>
  <c r="S2021" i="4"/>
  <c r="S2022" i="4"/>
  <c r="S2023" i="4"/>
  <c r="S2024" i="4"/>
  <c r="S2025" i="4"/>
  <c r="S2026" i="4"/>
  <c r="S2027" i="4"/>
  <c r="S2028" i="4"/>
  <c r="U2028" i="4" s="1"/>
  <c r="S2029" i="4"/>
  <c r="S2030" i="4"/>
  <c r="S2031" i="4"/>
  <c r="S2032" i="4"/>
  <c r="U2032" i="4" s="1"/>
  <c r="S2033" i="4"/>
  <c r="S2034" i="4"/>
  <c r="S2035" i="4"/>
  <c r="S2036" i="4"/>
  <c r="S2037" i="4"/>
  <c r="S2038" i="4"/>
  <c r="S2039" i="4"/>
  <c r="S2040" i="4"/>
  <c r="U2040" i="4" s="1"/>
  <c r="S2041" i="4"/>
  <c r="S2042" i="4"/>
  <c r="U2042" i="4" s="1"/>
  <c r="S2043" i="4"/>
  <c r="S2044" i="4"/>
  <c r="S2045" i="4"/>
  <c r="S2046" i="4"/>
  <c r="S2047" i="4"/>
  <c r="S2048" i="4"/>
  <c r="S2049" i="4"/>
  <c r="S2050" i="4"/>
  <c r="S2051" i="4"/>
  <c r="S2052" i="4"/>
  <c r="U2052" i="4" s="1"/>
  <c r="S2053" i="4"/>
  <c r="S2054" i="4"/>
  <c r="S2055" i="4"/>
  <c r="S2056" i="4"/>
  <c r="U2056" i="4" s="1"/>
  <c r="S2057" i="4"/>
  <c r="S2058" i="4"/>
  <c r="S2059" i="4"/>
  <c r="S2060" i="4"/>
  <c r="S2061" i="4"/>
  <c r="S2062" i="4"/>
  <c r="S2063" i="4"/>
  <c r="S2064" i="4"/>
  <c r="U2064" i="4" s="1"/>
  <c r="S2065" i="4"/>
  <c r="S2066" i="4"/>
  <c r="S2067" i="4"/>
  <c r="S2068" i="4"/>
  <c r="S2069" i="4"/>
  <c r="U2069" i="4" s="1"/>
  <c r="S2070" i="4"/>
  <c r="S2071" i="4"/>
  <c r="S2072" i="4"/>
  <c r="S2073" i="4"/>
  <c r="S2074" i="4"/>
  <c r="S2075" i="4"/>
  <c r="S2076" i="4"/>
  <c r="U2076" i="4" s="1"/>
  <c r="S2077" i="4"/>
  <c r="S2078" i="4"/>
  <c r="U2078" i="4" s="1"/>
  <c r="S2079" i="4"/>
  <c r="S2080" i="4"/>
  <c r="S2081" i="4"/>
  <c r="S2082" i="4"/>
  <c r="S2083" i="4"/>
  <c r="S2084" i="4"/>
  <c r="S2085" i="4"/>
  <c r="S2086" i="4"/>
  <c r="S2087" i="4"/>
  <c r="S2088" i="4"/>
  <c r="U2088" i="4" s="1"/>
  <c r="S2089" i="4"/>
  <c r="U2089" i="4" s="1"/>
  <c r="S2090" i="4"/>
  <c r="U2090" i="4" s="1"/>
  <c r="S2091" i="4"/>
  <c r="S2092" i="4"/>
  <c r="U2092" i="4" s="1"/>
  <c r="S2093" i="4"/>
  <c r="S2094" i="4"/>
  <c r="S2095" i="4"/>
  <c r="S2096" i="4"/>
  <c r="S2097" i="4"/>
  <c r="S2098" i="4"/>
  <c r="S2099" i="4"/>
  <c r="S2100" i="4"/>
  <c r="U2100" i="4" s="1"/>
  <c r="S2101" i="4"/>
  <c r="S2102" i="4"/>
  <c r="U2102" i="4" s="1"/>
  <c r="S2103" i="4"/>
  <c r="S2104" i="4"/>
  <c r="S2105" i="4"/>
  <c r="S2106" i="4"/>
  <c r="S2107" i="4"/>
  <c r="S2108" i="4"/>
  <c r="S2109" i="4"/>
  <c r="S2110" i="4"/>
  <c r="S2111" i="4"/>
  <c r="S2112" i="4"/>
  <c r="U2112" i="4" s="1"/>
  <c r="S2113" i="4"/>
  <c r="U2113" i="4" s="1"/>
  <c r="S2114" i="4"/>
  <c r="S2115" i="4"/>
  <c r="U2115" i="4" s="1"/>
  <c r="S2116" i="4"/>
  <c r="U2116" i="4" s="1"/>
  <c r="S2117" i="4"/>
  <c r="S2118" i="4"/>
  <c r="S2119" i="4"/>
  <c r="S2120" i="4"/>
  <c r="S2121" i="4"/>
  <c r="S2122" i="4"/>
  <c r="S2123" i="4"/>
  <c r="S2124" i="4"/>
  <c r="U2124" i="4" s="1"/>
  <c r="S2125" i="4"/>
  <c r="S2126" i="4"/>
  <c r="U2126" i="4" s="1"/>
  <c r="S2127" i="4"/>
  <c r="U2127" i="4" s="1"/>
  <c r="S2128" i="4"/>
  <c r="S2129" i="4"/>
  <c r="U2129" i="4" s="1"/>
  <c r="S2130" i="4"/>
  <c r="S2131" i="4"/>
  <c r="S2132" i="4"/>
  <c r="S2133" i="4"/>
  <c r="S2134" i="4"/>
  <c r="S2135" i="4"/>
  <c r="S2136" i="4"/>
  <c r="U2136" i="4" s="1"/>
  <c r="S2137" i="4"/>
  <c r="S2138" i="4"/>
  <c r="S2139" i="4"/>
  <c r="S2140" i="4"/>
  <c r="U2140" i="4" s="1"/>
  <c r="S2141" i="4"/>
  <c r="U2141" i="4" s="1"/>
  <c r="S2142" i="4"/>
  <c r="S2143" i="4"/>
  <c r="S2144" i="4"/>
  <c r="S2145" i="4"/>
  <c r="S2146" i="4"/>
  <c r="S2147" i="4"/>
  <c r="S2148" i="4"/>
  <c r="U2148" i="4" s="1"/>
  <c r="S2149" i="4"/>
  <c r="S2150" i="4"/>
  <c r="U2150" i="4" s="1"/>
  <c r="S2151" i="4"/>
  <c r="U2151" i="4" s="1"/>
  <c r="S2152" i="4"/>
  <c r="S2153" i="4"/>
  <c r="U2153" i="4" s="1"/>
  <c r="S2154" i="4"/>
  <c r="S2155" i="4"/>
  <c r="S2156" i="4"/>
  <c r="S2157" i="4"/>
  <c r="S2158" i="4"/>
  <c r="S2159" i="4"/>
  <c r="S2160" i="4"/>
  <c r="U2160" i="4" s="1"/>
  <c r="S2161" i="4"/>
  <c r="U2161" i="4" s="1"/>
  <c r="S2162" i="4"/>
  <c r="S2163" i="4"/>
  <c r="S2164" i="4"/>
  <c r="S2165" i="4"/>
  <c r="U2165" i="4" s="1"/>
  <c r="S2166" i="4"/>
  <c r="S2167" i="4"/>
  <c r="S2168" i="4"/>
  <c r="S2169" i="4"/>
  <c r="S2170" i="4"/>
  <c r="S2171" i="4"/>
  <c r="S2172" i="4"/>
  <c r="U2172" i="4" s="1"/>
  <c r="S2173" i="4"/>
  <c r="U2173" i="4" s="1"/>
  <c r="S2174" i="4"/>
  <c r="S2175" i="4"/>
  <c r="U2175" i="4" s="1"/>
  <c r="S2176" i="4"/>
  <c r="U2176" i="4" s="1"/>
  <c r="S2177" i="4"/>
  <c r="S2178" i="4"/>
  <c r="S2179" i="4"/>
  <c r="S2180" i="4"/>
  <c r="S2181" i="4"/>
  <c r="S2182" i="4"/>
  <c r="S2183" i="4"/>
  <c r="S2184" i="4"/>
  <c r="U2184" i="4" s="1"/>
  <c r="S2185" i="4"/>
  <c r="S2186" i="4"/>
  <c r="S2187" i="4"/>
  <c r="S2188" i="4"/>
  <c r="S2189" i="4"/>
  <c r="U2189" i="4" s="1"/>
  <c r="S2190" i="4"/>
  <c r="S2191" i="4"/>
  <c r="S2192" i="4"/>
  <c r="S2193" i="4"/>
  <c r="U2193" i="4" s="1"/>
  <c r="S2194" i="4"/>
  <c r="S2195" i="4"/>
  <c r="S2196" i="4"/>
  <c r="U2196" i="4" s="1"/>
  <c r="S2197" i="4"/>
  <c r="U2197" i="4" s="1"/>
  <c r="S2198" i="4"/>
  <c r="U2198" i="4" s="1"/>
  <c r="S2199" i="4"/>
  <c r="S2200" i="4"/>
  <c r="S2201" i="4"/>
  <c r="S2202" i="4"/>
  <c r="S2203" i="4"/>
  <c r="S2204" i="4"/>
  <c r="S2205" i="4"/>
  <c r="S2206" i="4"/>
  <c r="S2207" i="4"/>
  <c r="S2208" i="4"/>
  <c r="U2208" i="4" s="1"/>
  <c r="S2209" i="4"/>
  <c r="S2210" i="4"/>
  <c r="U2210" i="4" s="1"/>
  <c r="S2211" i="4"/>
  <c r="S2212" i="4"/>
  <c r="U2212" i="4" s="1"/>
  <c r="S2213" i="4"/>
  <c r="U2213" i="4" s="1"/>
  <c r="S2214" i="4"/>
  <c r="S2215" i="4"/>
  <c r="S2216" i="4"/>
  <c r="S2217" i="4"/>
  <c r="S2218" i="4"/>
  <c r="S2219" i="4"/>
  <c r="S2220" i="4"/>
  <c r="U2220" i="4" s="1"/>
  <c r="S2221" i="4"/>
  <c r="S2222" i="4"/>
  <c r="S2223" i="4"/>
  <c r="S2224" i="4"/>
  <c r="S2225" i="4"/>
  <c r="S2226" i="4"/>
  <c r="S2227" i="4"/>
  <c r="S2228" i="4"/>
  <c r="S2229" i="4"/>
  <c r="S2230" i="4"/>
  <c r="S2231" i="4"/>
  <c r="S2232" i="4"/>
  <c r="U2232" i="4" s="1"/>
  <c r="S2233" i="4"/>
  <c r="U2233" i="4" s="1"/>
  <c r="S2234" i="4"/>
  <c r="U2234" i="4" s="1"/>
  <c r="S2235" i="4"/>
  <c r="S2236" i="4"/>
  <c r="S2237" i="4"/>
  <c r="S2238" i="4"/>
  <c r="S2239" i="4"/>
  <c r="S2240" i="4"/>
  <c r="S2241" i="4"/>
  <c r="S2242" i="4"/>
  <c r="S2243" i="4"/>
  <c r="S2244" i="4"/>
  <c r="U2244" i="4" s="1"/>
  <c r="S2245" i="4"/>
  <c r="S2246" i="4"/>
  <c r="S2247" i="4"/>
  <c r="S2248" i="4"/>
  <c r="S2249" i="4"/>
  <c r="U2249" i="4" s="1"/>
  <c r="S2250" i="4"/>
  <c r="S2251" i="4"/>
  <c r="S2252" i="4"/>
  <c r="S2253" i="4"/>
  <c r="S2254" i="4"/>
  <c r="S2255" i="4"/>
  <c r="S2256" i="4"/>
  <c r="U2256" i="4" s="1"/>
  <c r="S2257" i="4"/>
  <c r="S2258" i="4"/>
  <c r="S2259" i="4"/>
  <c r="S2260" i="4"/>
  <c r="S2261" i="4"/>
  <c r="S2262" i="4"/>
  <c r="S2263" i="4"/>
  <c r="S2264" i="4"/>
  <c r="S2265" i="4"/>
  <c r="S2266" i="4"/>
  <c r="S2267" i="4"/>
  <c r="S2268" i="4"/>
  <c r="U2268" i="4" s="1"/>
  <c r="S2269" i="4"/>
  <c r="S2270" i="4"/>
  <c r="S2271" i="4"/>
  <c r="S2272" i="4"/>
  <c r="S2273" i="4"/>
  <c r="S2274" i="4"/>
  <c r="S2275" i="4"/>
  <c r="S2276" i="4"/>
  <c r="S2277" i="4"/>
  <c r="S2278" i="4"/>
  <c r="S2279" i="4"/>
  <c r="S2280" i="4"/>
  <c r="S2281" i="4"/>
  <c r="S2282" i="4"/>
  <c r="U2282" i="4" s="1"/>
  <c r="S2283" i="4"/>
  <c r="S2284" i="4"/>
  <c r="U2284" i="4" s="1"/>
  <c r="S2285" i="4"/>
  <c r="S2286" i="4"/>
  <c r="S2287" i="4"/>
  <c r="S2288" i="4"/>
  <c r="S2289" i="4"/>
  <c r="S2290" i="4"/>
  <c r="S2291" i="4"/>
  <c r="S2292" i="4"/>
  <c r="U2292" i="4" s="1"/>
  <c r="S2293" i="4"/>
  <c r="S2294" i="4"/>
  <c r="S2295" i="4"/>
  <c r="S2296" i="4"/>
  <c r="S2297" i="4"/>
  <c r="S2298" i="4"/>
  <c r="S2299" i="4"/>
  <c r="S2300" i="4"/>
  <c r="S2301" i="4"/>
  <c r="S2302" i="4"/>
  <c r="S2303" i="4"/>
  <c r="S2304" i="4"/>
  <c r="U2304" i="4" s="1"/>
  <c r="S2305" i="4"/>
  <c r="U2305" i="4" s="1"/>
  <c r="S2306" i="4"/>
  <c r="S2307" i="4"/>
  <c r="U2307" i="4" s="1"/>
  <c r="S2308" i="4"/>
  <c r="S2309" i="4"/>
  <c r="S2310" i="4"/>
  <c r="S2311" i="4"/>
  <c r="S2312" i="4"/>
  <c r="S2313" i="4"/>
  <c r="S2314" i="4"/>
  <c r="S2315" i="4"/>
  <c r="S2316" i="4"/>
  <c r="U2316" i="4" s="1"/>
  <c r="S2317" i="4"/>
  <c r="S2318" i="4"/>
  <c r="S2319" i="4"/>
  <c r="U2319" i="4" s="1"/>
  <c r="S2320" i="4"/>
  <c r="S2321" i="4"/>
  <c r="S2322" i="4"/>
  <c r="S2323" i="4"/>
  <c r="S2324" i="4"/>
  <c r="S2325" i="4"/>
  <c r="S2326" i="4"/>
  <c r="S2327" i="4"/>
  <c r="S2328" i="4"/>
  <c r="U2328" i="4" s="1"/>
  <c r="S2329" i="4"/>
  <c r="S2330" i="4"/>
  <c r="S2331" i="4"/>
  <c r="S2332" i="4"/>
  <c r="S2333" i="4"/>
  <c r="U2333" i="4" s="1"/>
  <c r="S2334" i="4"/>
  <c r="S2335" i="4"/>
  <c r="S2336" i="4"/>
  <c r="S2337" i="4"/>
  <c r="S2338" i="4"/>
  <c r="S2339" i="4"/>
  <c r="S2340" i="4"/>
  <c r="U2340" i="4" s="1"/>
  <c r="S2341" i="4"/>
  <c r="S2342" i="4"/>
  <c r="S2343" i="4"/>
  <c r="S2344" i="4"/>
  <c r="S2345" i="4"/>
  <c r="S2346" i="4"/>
  <c r="S2347" i="4"/>
  <c r="S2348" i="4"/>
  <c r="S2349" i="4"/>
  <c r="S2350" i="4"/>
  <c r="S2351" i="4"/>
  <c r="S2352" i="4"/>
  <c r="U2352" i="4" s="1"/>
  <c r="S2353" i="4"/>
  <c r="S2354" i="4"/>
  <c r="S2355" i="4"/>
  <c r="S2356" i="4"/>
  <c r="S2357" i="4"/>
  <c r="S2358" i="4"/>
  <c r="S2359" i="4"/>
  <c r="S2360" i="4"/>
  <c r="S2361" i="4"/>
  <c r="S2362" i="4"/>
  <c r="S2363" i="4"/>
  <c r="S2364" i="4"/>
  <c r="U2364" i="4" s="1"/>
  <c r="S2365" i="4"/>
  <c r="S2366" i="4"/>
  <c r="U2366" i="4" s="1"/>
  <c r="S2367" i="4"/>
  <c r="S2368" i="4"/>
  <c r="S2369" i="4"/>
  <c r="U2369" i="4" s="1"/>
  <c r="S2370" i="4"/>
  <c r="S2371" i="4"/>
  <c r="S2372" i="4"/>
  <c r="S2373" i="4"/>
  <c r="S2374" i="4"/>
  <c r="S2375" i="4"/>
  <c r="S2376" i="4"/>
  <c r="U2376" i="4" s="1"/>
  <c r="S2377" i="4"/>
  <c r="S2378" i="4"/>
  <c r="S2379" i="4"/>
  <c r="S2380" i="4"/>
  <c r="S2381" i="4"/>
  <c r="U2381" i="4" s="1"/>
  <c r="S2382" i="4"/>
  <c r="S2383" i="4"/>
  <c r="S2384" i="4"/>
  <c r="S2385" i="4"/>
  <c r="S2386" i="4"/>
  <c r="S2387" i="4"/>
  <c r="S2388" i="4"/>
  <c r="S2389" i="4"/>
  <c r="S2390" i="4"/>
  <c r="S2391" i="4"/>
  <c r="S2392" i="4"/>
  <c r="S2393" i="4"/>
  <c r="S2394" i="4"/>
  <c r="S2395" i="4"/>
  <c r="S2396" i="4"/>
  <c r="S2397" i="4"/>
  <c r="S2398" i="4"/>
  <c r="S2399" i="4"/>
  <c r="S2400" i="4"/>
  <c r="U2400" i="4" s="1"/>
  <c r="S2401" i="4"/>
  <c r="S2402" i="4"/>
  <c r="S2403" i="4"/>
  <c r="S2404" i="4"/>
  <c r="S2405" i="4"/>
  <c r="U2405" i="4" s="1"/>
  <c r="S2406" i="4"/>
  <c r="S2407" i="4"/>
  <c r="S2408" i="4"/>
  <c r="S2409" i="4"/>
  <c r="S2410" i="4"/>
  <c r="S2411" i="4"/>
  <c r="S2412" i="4"/>
  <c r="S2413" i="4"/>
  <c r="S2414" i="4"/>
  <c r="S2415" i="4"/>
  <c r="S2416" i="4"/>
  <c r="U2416" i="4" s="1"/>
  <c r="S2417" i="4"/>
  <c r="S2418" i="4"/>
  <c r="S2419" i="4"/>
  <c r="S2420" i="4"/>
  <c r="S2421" i="4"/>
  <c r="S2422" i="4"/>
  <c r="S2423" i="4"/>
  <c r="S2424" i="4"/>
  <c r="S2425" i="4"/>
  <c r="S2426" i="4"/>
  <c r="S2427" i="4"/>
  <c r="S2428" i="4"/>
  <c r="S2429" i="4"/>
  <c r="S2430" i="4"/>
  <c r="S2431" i="4"/>
  <c r="S2432" i="4"/>
  <c r="S2433" i="4"/>
  <c r="S2434" i="4"/>
  <c r="S2435" i="4"/>
  <c r="S2436" i="4"/>
  <c r="U2436" i="4" s="1"/>
  <c r="S2437" i="4"/>
  <c r="S2438" i="4"/>
  <c r="S2439" i="4"/>
  <c r="S2440" i="4"/>
  <c r="U2440" i="4" s="1"/>
  <c r="S2441" i="4"/>
  <c r="S2442" i="4"/>
  <c r="S2443" i="4"/>
  <c r="S2444" i="4"/>
  <c r="S2445" i="4"/>
  <c r="S2446" i="4"/>
  <c r="S2447" i="4"/>
  <c r="S2448" i="4"/>
  <c r="S2449" i="4"/>
  <c r="S2450" i="4"/>
  <c r="S2451" i="4"/>
  <c r="S2452" i="4"/>
  <c r="S2453" i="4"/>
  <c r="S2454" i="4"/>
  <c r="S2455" i="4"/>
  <c r="S2456" i="4"/>
  <c r="S2457" i="4"/>
  <c r="S2458" i="4"/>
  <c r="S2459" i="4"/>
  <c r="S2460" i="4"/>
  <c r="U2460" i="4" s="1"/>
  <c r="S2461" i="4"/>
  <c r="S2462" i="4"/>
  <c r="U2462" i="4" s="1"/>
  <c r="S2463" i="4"/>
  <c r="S2464" i="4"/>
  <c r="S2465" i="4"/>
  <c r="S2466" i="4"/>
  <c r="U2466" i="4" s="1"/>
  <c r="S2467" i="4"/>
  <c r="S2468" i="4"/>
  <c r="S2469" i="4"/>
  <c r="S2470" i="4"/>
  <c r="S2471" i="4"/>
  <c r="S2472" i="4"/>
  <c r="U2472" i="4" s="1"/>
  <c r="S2473" i="4"/>
  <c r="S2474" i="4"/>
  <c r="U2474" i="4" s="1"/>
  <c r="S2475" i="4"/>
  <c r="S2476" i="4"/>
  <c r="U2476" i="4" s="1"/>
  <c r="S2477" i="4"/>
  <c r="S2478" i="4"/>
  <c r="S2479" i="4"/>
  <c r="S2480" i="4"/>
  <c r="S2481" i="4"/>
  <c r="S2482" i="4"/>
  <c r="S2483" i="4"/>
  <c r="S2484" i="4"/>
  <c r="S2485" i="4"/>
  <c r="S2486" i="4"/>
  <c r="U2486" i="4" s="1"/>
  <c r="S2487" i="4"/>
  <c r="S2488" i="4"/>
  <c r="U2488" i="4" s="1"/>
  <c r="S2489" i="4"/>
  <c r="S2490" i="4"/>
  <c r="S2491" i="4"/>
  <c r="T2" i="4"/>
  <c r="T3" i="4"/>
  <c r="T4" i="4"/>
  <c r="T5" i="4"/>
  <c r="T6" i="4"/>
  <c r="T7" i="4"/>
  <c r="T8" i="4"/>
  <c r="T9" i="4"/>
  <c r="T10" i="4"/>
  <c r="U10" i="4" s="1"/>
  <c r="T11" i="4"/>
  <c r="T12" i="4"/>
  <c r="T13" i="4"/>
  <c r="T14" i="4"/>
  <c r="T15" i="4"/>
  <c r="T16" i="4"/>
  <c r="T17" i="4"/>
  <c r="T18" i="4"/>
  <c r="U18" i="4" s="1"/>
  <c r="T19" i="4"/>
  <c r="T20" i="4"/>
  <c r="U20" i="4" s="1"/>
  <c r="T21" i="4"/>
  <c r="T22" i="4"/>
  <c r="U22" i="4" s="1"/>
  <c r="T23" i="4"/>
  <c r="U23" i="4" s="1"/>
  <c r="T24" i="4"/>
  <c r="T25" i="4"/>
  <c r="T26" i="4"/>
  <c r="T27" i="4"/>
  <c r="T28" i="4"/>
  <c r="T29" i="4"/>
  <c r="T30" i="4"/>
  <c r="U30" i="4" s="1"/>
  <c r="T31" i="4"/>
  <c r="T32" i="4"/>
  <c r="U32" i="4" s="1"/>
  <c r="T33" i="4"/>
  <c r="T34" i="4"/>
  <c r="T35" i="4"/>
  <c r="T36" i="4"/>
  <c r="T37" i="4"/>
  <c r="T38" i="4"/>
  <c r="T39" i="4"/>
  <c r="T40" i="4"/>
  <c r="T41" i="4"/>
  <c r="T42" i="4"/>
  <c r="T43" i="4"/>
  <c r="U43" i="4" s="1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U68" i="4" s="1"/>
  <c r="T69" i="4"/>
  <c r="T70" i="4"/>
  <c r="T71" i="4"/>
  <c r="U71" i="4" s="1"/>
  <c r="T72" i="4"/>
  <c r="T73" i="4"/>
  <c r="T74" i="4"/>
  <c r="T75" i="4"/>
  <c r="T76" i="4"/>
  <c r="T77" i="4"/>
  <c r="T78" i="4"/>
  <c r="U78" i="4" s="1"/>
  <c r="T79" i="4"/>
  <c r="T80" i="4"/>
  <c r="U80" i="4" s="1"/>
  <c r="T81" i="4"/>
  <c r="T82" i="4"/>
  <c r="U82" i="4" s="1"/>
  <c r="T83" i="4"/>
  <c r="T84" i="4"/>
  <c r="T85" i="4"/>
  <c r="T86" i="4"/>
  <c r="T87" i="4"/>
  <c r="T88" i="4"/>
  <c r="T89" i="4"/>
  <c r="T90" i="4"/>
  <c r="T91" i="4"/>
  <c r="U91" i="4" s="1"/>
  <c r="T92" i="4"/>
  <c r="U92" i="4" s="1"/>
  <c r="T93" i="4"/>
  <c r="U93" i="4" s="1"/>
  <c r="T94" i="4"/>
  <c r="U94" i="4" s="1"/>
  <c r="T95" i="4"/>
  <c r="T96" i="4"/>
  <c r="T97" i="4"/>
  <c r="T98" i="4"/>
  <c r="T99" i="4"/>
  <c r="T100" i="4"/>
  <c r="T101" i="4"/>
  <c r="T102" i="4"/>
  <c r="U102" i="4" s="1"/>
  <c r="T103" i="4"/>
  <c r="U103" i="4" s="1"/>
  <c r="T104" i="4"/>
  <c r="U104" i="4" s="1"/>
  <c r="T105" i="4"/>
  <c r="T106" i="4"/>
  <c r="U106" i="4" s="1"/>
  <c r="T107" i="4"/>
  <c r="U107" i="4" s="1"/>
  <c r="T108" i="4"/>
  <c r="T109" i="4"/>
  <c r="T110" i="4"/>
  <c r="T111" i="4"/>
  <c r="T112" i="4"/>
  <c r="T113" i="4"/>
  <c r="T114" i="4"/>
  <c r="U114" i="4" s="1"/>
  <c r="T115" i="4"/>
  <c r="U115" i="4" s="1"/>
  <c r="T116" i="4"/>
  <c r="T117" i="4"/>
  <c r="T118" i="4"/>
  <c r="U118" i="4" s="1"/>
  <c r="T119" i="4"/>
  <c r="T120" i="4"/>
  <c r="T121" i="4"/>
  <c r="T122" i="4"/>
  <c r="T123" i="4"/>
  <c r="T124" i="4"/>
  <c r="T125" i="4"/>
  <c r="T126" i="4"/>
  <c r="T127" i="4"/>
  <c r="T128" i="4"/>
  <c r="T129" i="4"/>
  <c r="T130" i="4"/>
  <c r="U130" i="4" s="1"/>
  <c r="T131" i="4"/>
  <c r="T132" i="4"/>
  <c r="T133" i="4"/>
  <c r="T134" i="4"/>
  <c r="T135" i="4"/>
  <c r="T136" i="4"/>
  <c r="T137" i="4"/>
  <c r="T138" i="4"/>
  <c r="T139" i="4"/>
  <c r="T140" i="4"/>
  <c r="U140" i="4" s="1"/>
  <c r="T141" i="4"/>
  <c r="T142" i="4"/>
  <c r="U142" i="4" s="1"/>
  <c r="T143" i="4"/>
  <c r="U143" i="4" s="1"/>
  <c r="T144" i="4"/>
  <c r="U144" i="4" s="1"/>
  <c r="T145" i="4"/>
  <c r="T146" i="4"/>
  <c r="T147" i="4"/>
  <c r="T148" i="4"/>
  <c r="T149" i="4"/>
  <c r="T150" i="4"/>
  <c r="T151" i="4"/>
  <c r="T152" i="4"/>
  <c r="U152" i="4" s="1"/>
  <c r="T153" i="4"/>
  <c r="T154" i="4"/>
  <c r="T155" i="4"/>
  <c r="T156" i="4"/>
  <c r="T157" i="4"/>
  <c r="T158" i="4"/>
  <c r="T159" i="4"/>
  <c r="T160" i="4"/>
  <c r="T161" i="4"/>
  <c r="T162" i="4"/>
  <c r="T163" i="4"/>
  <c r="U163" i="4" s="1"/>
  <c r="T164" i="4"/>
  <c r="U164" i="4" s="1"/>
  <c r="T165" i="4"/>
  <c r="T166" i="4"/>
  <c r="U166" i="4" s="1"/>
  <c r="T167" i="4"/>
  <c r="U167" i="4" s="1"/>
  <c r="T168" i="4"/>
  <c r="T169" i="4"/>
  <c r="T170" i="4"/>
  <c r="T171" i="4"/>
  <c r="T172" i="4"/>
  <c r="T173" i="4"/>
  <c r="T174" i="4"/>
  <c r="U174" i="4" s="1"/>
  <c r="T175" i="4"/>
  <c r="U175" i="4" s="1"/>
  <c r="T176" i="4"/>
  <c r="T177" i="4"/>
  <c r="U177" i="4" s="1"/>
  <c r="T178" i="4"/>
  <c r="U178" i="4" s="1"/>
  <c r="T179" i="4"/>
  <c r="T180" i="4"/>
  <c r="T181" i="4"/>
  <c r="T182" i="4"/>
  <c r="T183" i="4"/>
  <c r="T184" i="4"/>
  <c r="T185" i="4"/>
  <c r="T186" i="4"/>
  <c r="U186" i="4" s="1"/>
  <c r="T187" i="4"/>
  <c r="U187" i="4" s="1"/>
  <c r="T188" i="4"/>
  <c r="U188" i="4" s="1"/>
  <c r="T189" i="4"/>
  <c r="T190" i="4"/>
  <c r="U190" i="4" s="1"/>
  <c r="T191" i="4"/>
  <c r="T192" i="4"/>
  <c r="T193" i="4"/>
  <c r="T194" i="4"/>
  <c r="T195" i="4"/>
  <c r="T196" i="4"/>
  <c r="T197" i="4"/>
  <c r="T198" i="4"/>
  <c r="U198" i="4" s="1"/>
  <c r="T199" i="4"/>
  <c r="T200" i="4"/>
  <c r="T201" i="4"/>
  <c r="T202" i="4"/>
  <c r="T203" i="4"/>
  <c r="T204" i="4"/>
  <c r="T205" i="4"/>
  <c r="T206" i="4"/>
  <c r="T207" i="4"/>
  <c r="T208" i="4"/>
  <c r="T209" i="4"/>
  <c r="T210" i="4"/>
  <c r="U210" i="4" s="1"/>
  <c r="T211" i="4"/>
  <c r="U211" i="4" s="1"/>
  <c r="T212" i="4"/>
  <c r="U212" i="4" s="1"/>
  <c r="T213" i="4"/>
  <c r="T214" i="4"/>
  <c r="U214" i="4" s="1"/>
  <c r="T215" i="4"/>
  <c r="T216" i="4"/>
  <c r="T217" i="4"/>
  <c r="T218" i="4"/>
  <c r="T219" i="4"/>
  <c r="T220" i="4"/>
  <c r="T221" i="4"/>
  <c r="T222" i="4"/>
  <c r="T223" i="4"/>
  <c r="T224" i="4"/>
  <c r="U224" i="4" s="1"/>
  <c r="T225" i="4"/>
  <c r="T226" i="4"/>
  <c r="U226" i="4" s="1"/>
  <c r="T227" i="4"/>
  <c r="T228" i="4"/>
  <c r="T229" i="4"/>
  <c r="T230" i="4"/>
  <c r="T231" i="4"/>
  <c r="T232" i="4"/>
  <c r="T233" i="4"/>
  <c r="T234" i="4"/>
  <c r="T235" i="4"/>
  <c r="U235" i="4" s="1"/>
  <c r="T236" i="4"/>
  <c r="U236" i="4" s="1"/>
  <c r="T237" i="4"/>
  <c r="T238" i="4"/>
  <c r="T239" i="4"/>
  <c r="U239" i="4" s="1"/>
  <c r="T240" i="4"/>
  <c r="U240" i="4" s="1"/>
  <c r="T241" i="4"/>
  <c r="T242" i="4"/>
  <c r="T243" i="4"/>
  <c r="T244" i="4"/>
  <c r="T245" i="4"/>
  <c r="T246" i="4"/>
  <c r="T247" i="4"/>
  <c r="U247" i="4" s="1"/>
  <c r="T248" i="4"/>
  <c r="U248" i="4" s="1"/>
  <c r="T249" i="4"/>
  <c r="T250" i="4"/>
  <c r="T251" i="4"/>
  <c r="U251" i="4" s="1"/>
  <c r="T252" i="4"/>
  <c r="T253" i="4"/>
  <c r="T254" i="4"/>
  <c r="T255" i="4"/>
  <c r="T256" i="4"/>
  <c r="T257" i="4"/>
  <c r="T258" i="4"/>
  <c r="T259" i="4"/>
  <c r="U259" i="4" s="1"/>
  <c r="T260" i="4"/>
  <c r="U260" i="4" s="1"/>
  <c r="T261" i="4"/>
  <c r="T262" i="4"/>
  <c r="U262" i="4" s="1"/>
  <c r="T263" i="4"/>
  <c r="T264" i="4"/>
  <c r="T265" i="4"/>
  <c r="T266" i="4"/>
  <c r="T267" i="4"/>
  <c r="T268" i="4"/>
  <c r="T269" i="4"/>
  <c r="T270" i="4"/>
  <c r="U270" i="4" s="1"/>
  <c r="T271" i="4"/>
  <c r="T272" i="4"/>
  <c r="T273" i="4"/>
  <c r="T274" i="4"/>
  <c r="T275" i="4"/>
  <c r="U275" i="4" s="1"/>
  <c r="T276" i="4"/>
  <c r="T277" i="4"/>
  <c r="T278" i="4"/>
  <c r="T279" i="4"/>
  <c r="T280" i="4"/>
  <c r="T281" i="4"/>
  <c r="T282" i="4"/>
  <c r="U282" i="4" s="1"/>
  <c r="T283" i="4"/>
  <c r="T284" i="4"/>
  <c r="T285" i="4"/>
  <c r="T286" i="4"/>
  <c r="U286" i="4" s="1"/>
  <c r="T287" i="4"/>
  <c r="U287" i="4" s="1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U306" i="4" s="1"/>
  <c r="T307" i="4"/>
  <c r="U307" i="4" s="1"/>
  <c r="T308" i="4"/>
  <c r="U308" i="4" s="1"/>
  <c r="T309" i="4"/>
  <c r="T310" i="4"/>
  <c r="U310" i="4" s="1"/>
  <c r="T311" i="4"/>
  <c r="U311" i="4" s="1"/>
  <c r="T312" i="4"/>
  <c r="U312" i="4" s="1"/>
  <c r="T313" i="4"/>
  <c r="T314" i="4"/>
  <c r="T315" i="4"/>
  <c r="T316" i="4"/>
  <c r="T317" i="4"/>
  <c r="T318" i="4"/>
  <c r="U318" i="4" s="1"/>
  <c r="T319" i="4"/>
  <c r="U319" i="4" s="1"/>
  <c r="T320" i="4"/>
  <c r="T321" i="4"/>
  <c r="T322" i="4"/>
  <c r="U322" i="4" s="1"/>
  <c r="T323" i="4"/>
  <c r="T324" i="4"/>
  <c r="T325" i="4"/>
  <c r="T326" i="4"/>
  <c r="T327" i="4"/>
  <c r="T328" i="4"/>
  <c r="T329" i="4"/>
  <c r="T330" i="4"/>
  <c r="T331" i="4"/>
  <c r="T332" i="4"/>
  <c r="T333" i="4"/>
  <c r="T334" i="4"/>
  <c r="U334" i="4" s="1"/>
  <c r="T335" i="4"/>
  <c r="T336" i="4"/>
  <c r="T337" i="4"/>
  <c r="T338" i="4"/>
  <c r="T339" i="4"/>
  <c r="T340" i="4"/>
  <c r="T341" i="4"/>
  <c r="T342" i="4"/>
  <c r="U342" i="4" s="1"/>
  <c r="T343" i="4"/>
  <c r="U343" i="4" s="1"/>
  <c r="T344" i="4"/>
  <c r="T345" i="4"/>
  <c r="T346" i="4"/>
  <c r="U346" i="4" s="1"/>
  <c r="T347" i="4"/>
  <c r="T348" i="4"/>
  <c r="T349" i="4"/>
  <c r="T350" i="4"/>
  <c r="T351" i="4"/>
  <c r="T352" i="4"/>
  <c r="T353" i="4"/>
  <c r="T354" i="4"/>
  <c r="T355" i="4"/>
  <c r="T356" i="4"/>
  <c r="T357" i="4"/>
  <c r="T358" i="4"/>
  <c r="U358" i="4" s="1"/>
  <c r="T359" i="4"/>
  <c r="U359" i="4" s="1"/>
  <c r="T360" i="4"/>
  <c r="T361" i="4"/>
  <c r="T362" i="4"/>
  <c r="T363" i="4"/>
  <c r="T364" i="4"/>
  <c r="T365" i="4"/>
  <c r="T366" i="4"/>
  <c r="U366" i="4" s="1"/>
  <c r="T367" i="4"/>
  <c r="U367" i="4" s="1"/>
  <c r="T368" i="4"/>
  <c r="T369" i="4"/>
  <c r="T370" i="4"/>
  <c r="U370" i="4" s="1"/>
  <c r="T371" i="4"/>
  <c r="U371" i="4" s="1"/>
  <c r="T372" i="4"/>
  <c r="T373" i="4"/>
  <c r="T374" i="4"/>
  <c r="T375" i="4"/>
  <c r="T376" i="4"/>
  <c r="T377" i="4"/>
  <c r="T378" i="4"/>
  <c r="T379" i="4"/>
  <c r="T380" i="4"/>
  <c r="T381" i="4"/>
  <c r="T382" i="4"/>
  <c r="U382" i="4" s="1"/>
  <c r="T383" i="4"/>
  <c r="T384" i="4"/>
  <c r="T385" i="4"/>
  <c r="T386" i="4"/>
  <c r="T387" i="4"/>
  <c r="T388" i="4"/>
  <c r="T389" i="4"/>
  <c r="T390" i="4"/>
  <c r="U390" i="4" s="1"/>
  <c r="T391" i="4"/>
  <c r="U391" i="4" s="1"/>
  <c r="T392" i="4"/>
  <c r="T393" i="4"/>
  <c r="T394" i="4"/>
  <c r="U394" i="4" s="1"/>
  <c r="T395" i="4"/>
  <c r="T396" i="4"/>
  <c r="T397" i="4"/>
  <c r="T398" i="4"/>
  <c r="T399" i="4"/>
  <c r="T400" i="4"/>
  <c r="T401" i="4"/>
  <c r="T402" i="4"/>
  <c r="T403" i="4"/>
  <c r="T404" i="4"/>
  <c r="T405" i="4"/>
  <c r="T406" i="4"/>
  <c r="U406" i="4" s="1"/>
  <c r="T407" i="4"/>
  <c r="T408" i="4"/>
  <c r="T409" i="4"/>
  <c r="T410" i="4"/>
  <c r="T411" i="4"/>
  <c r="T412" i="4"/>
  <c r="T413" i="4"/>
  <c r="T414" i="4"/>
  <c r="T415" i="4"/>
  <c r="U415" i="4" s="1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U431" i="4" s="1"/>
  <c r="T432" i="4"/>
  <c r="T433" i="4"/>
  <c r="T434" i="4"/>
  <c r="T435" i="4"/>
  <c r="T436" i="4"/>
  <c r="T437" i="4"/>
  <c r="T438" i="4"/>
  <c r="T439" i="4"/>
  <c r="T440" i="4"/>
  <c r="T441" i="4"/>
  <c r="T442" i="4"/>
  <c r="U442" i="4" s="1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U467" i="4" s="1"/>
  <c r="T468" i="4"/>
  <c r="T469" i="4"/>
  <c r="T470" i="4"/>
  <c r="T471" i="4"/>
  <c r="T472" i="4"/>
  <c r="T473" i="4"/>
  <c r="T474" i="4"/>
  <c r="U474" i="4" s="1"/>
  <c r="T475" i="4"/>
  <c r="U475" i="4" s="1"/>
  <c r="T476" i="4"/>
  <c r="T477" i="4"/>
  <c r="T478" i="4"/>
  <c r="U478" i="4" s="1"/>
  <c r="T479" i="4"/>
  <c r="U479" i="4" s="1"/>
  <c r="T480" i="4"/>
  <c r="T481" i="4"/>
  <c r="T482" i="4"/>
  <c r="T483" i="4"/>
  <c r="T484" i="4"/>
  <c r="T485" i="4"/>
  <c r="T486" i="4"/>
  <c r="T487" i="4"/>
  <c r="T488" i="4"/>
  <c r="T489" i="4"/>
  <c r="U489" i="4" s="1"/>
  <c r="T490" i="4"/>
  <c r="U490" i="4" s="1"/>
  <c r="T491" i="4"/>
  <c r="U491" i="4" s="1"/>
  <c r="T492" i="4"/>
  <c r="T493" i="4"/>
  <c r="T494" i="4"/>
  <c r="T495" i="4"/>
  <c r="T496" i="4"/>
  <c r="T497" i="4"/>
  <c r="T498" i="4"/>
  <c r="U498" i="4" s="1"/>
  <c r="T499" i="4"/>
  <c r="T500" i="4"/>
  <c r="T501" i="4"/>
  <c r="T502" i="4"/>
  <c r="T503" i="4"/>
  <c r="U503" i="4" s="1"/>
  <c r="T504" i="4"/>
  <c r="T505" i="4"/>
  <c r="T506" i="4"/>
  <c r="T507" i="4"/>
  <c r="T508" i="4"/>
  <c r="T509" i="4"/>
  <c r="T510" i="4"/>
  <c r="U510" i="4" s="1"/>
  <c r="T511" i="4"/>
  <c r="T512" i="4"/>
  <c r="T513" i="4"/>
  <c r="T514" i="4"/>
  <c r="U514" i="4" s="1"/>
  <c r="T515" i="4"/>
  <c r="T516" i="4"/>
  <c r="T517" i="4"/>
  <c r="T518" i="4"/>
  <c r="T519" i="4"/>
  <c r="T520" i="4"/>
  <c r="T521" i="4"/>
  <c r="T522" i="4"/>
  <c r="T523" i="4"/>
  <c r="U523" i="4" s="1"/>
  <c r="T524" i="4"/>
  <c r="T525" i="4"/>
  <c r="T526" i="4"/>
  <c r="U526" i="4" s="1"/>
  <c r="T527" i="4"/>
  <c r="T528" i="4"/>
  <c r="T529" i="4"/>
  <c r="T530" i="4"/>
  <c r="T531" i="4"/>
  <c r="T532" i="4"/>
  <c r="T533" i="4"/>
  <c r="T534" i="4"/>
  <c r="T535" i="4"/>
  <c r="T536" i="4"/>
  <c r="T537" i="4"/>
  <c r="T538" i="4"/>
  <c r="U538" i="4" s="1"/>
  <c r="T539" i="4"/>
  <c r="U539" i="4" s="1"/>
  <c r="T540" i="4"/>
  <c r="T541" i="4"/>
  <c r="T542" i="4"/>
  <c r="T543" i="4"/>
  <c r="T544" i="4"/>
  <c r="T545" i="4"/>
  <c r="T546" i="4"/>
  <c r="U546" i="4" s="1"/>
  <c r="T547" i="4"/>
  <c r="U547" i="4" s="1"/>
  <c r="T548" i="4"/>
  <c r="T549" i="4"/>
  <c r="T550" i="4"/>
  <c r="U550" i="4" s="1"/>
  <c r="T551" i="4"/>
  <c r="U551" i="4" s="1"/>
  <c r="T552" i="4"/>
  <c r="T553" i="4"/>
  <c r="T554" i="4"/>
  <c r="T555" i="4"/>
  <c r="T556" i="4"/>
  <c r="T557" i="4"/>
  <c r="T558" i="4"/>
  <c r="T559" i="4"/>
  <c r="T560" i="4"/>
  <c r="T561" i="4"/>
  <c r="T562" i="4"/>
  <c r="U562" i="4" s="1"/>
  <c r="T563" i="4"/>
  <c r="U563" i="4" s="1"/>
  <c r="T564" i="4"/>
  <c r="T565" i="4"/>
  <c r="T566" i="4"/>
  <c r="T567" i="4"/>
  <c r="T568" i="4"/>
  <c r="T569" i="4"/>
  <c r="T570" i="4"/>
  <c r="U570" i="4" s="1"/>
  <c r="T571" i="4"/>
  <c r="U571" i="4" s="1"/>
  <c r="T572" i="4"/>
  <c r="T573" i="4"/>
  <c r="T574" i="4"/>
  <c r="U574" i="4" s="1"/>
  <c r="T575" i="4"/>
  <c r="T576" i="4"/>
  <c r="T577" i="4"/>
  <c r="T578" i="4"/>
  <c r="T579" i="4"/>
  <c r="T580" i="4"/>
  <c r="T581" i="4"/>
  <c r="T582" i="4"/>
  <c r="T583" i="4"/>
  <c r="U583" i="4" s="1"/>
  <c r="T584" i="4"/>
  <c r="T585" i="4"/>
  <c r="T586" i="4"/>
  <c r="U586" i="4" s="1"/>
  <c r="T587" i="4"/>
  <c r="U587" i="4" s="1"/>
  <c r="T588" i="4"/>
  <c r="T589" i="4"/>
  <c r="T590" i="4"/>
  <c r="T591" i="4"/>
  <c r="T592" i="4"/>
  <c r="T593" i="4"/>
  <c r="T594" i="4"/>
  <c r="T595" i="4"/>
  <c r="U595" i="4" s="1"/>
  <c r="T596" i="4"/>
  <c r="T597" i="4"/>
  <c r="T598" i="4"/>
  <c r="U598" i="4" s="1"/>
  <c r="T599" i="4"/>
  <c r="T600" i="4"/>
  <c r="T601" i="4"/>
  <c r="T602" i="4"/>
  <c r="T603" i="4"/>
  <c r="T604" i="4"/>
  <c r="T605" i="4"/>
  <c r="T606" i="4"/>
  <c r="U606" i="4" s="1"/>
  <c r="T607" i="4"/>
  <c r="U607" i="4" s="1"/>
  <c r="T608" i="4"/>
  <c r="T609" i="4"/>
  <c r="T610" i="4"/>
  <c r="T611" i="4"/>
  <c r="U611" i="4" s="1"/>
  <c r="T612" i="4"/>
  <c r="T613" i="4"/>
  <c r="T614" i="4"/>
  <c r="T615" i="4"/>
  <c r="T616" i="4"/>
  <c r="T617" i="4"/>
  <c r="T618" i="4"/>
  <c r="T619" i="4"/>
  <c r="U619" i="4" s="1"/>
  <c r="T620" i="4"/>
  <c r="T621" i="4"/>
  <c r="T622" i="4"/>
  <c r="U622" i="4" s="1"/>
  <c r="T623" i="4"/>
  <c r="U623" i="4" s="1"/>
  <c r="T624" i="4"/>
  <c r="T625" i="4"/>
  <c r="T626" i="4"/>
  <c r="T627" i="4"/>
  <c r="T628" i="4"/>
  <c r="T629" i="4"/>
  <c r="T630" i="4"/>
  <c r="U630" i="4" s="1"/>
  <c r="T631" i="4"/>
  <c r="U631" i="4" s="1"/>
  <c r="T632" i="4"/>
  <c r="T633" i="4"/>
  <c r="T634" i="4"/>
  <c r="U634" i="4" s="1"/>
  <c r="T635" i="4"/>
  <c r="T636" i="4"/>
  <c r="T637" i="4"/>
  <c r="T638" i="4"/>
  <c r="T639" i="4"/>
  <c r="T640" i="4"/>
  <c r="T641" i="4"/>
  <c r="T642" i="4"/>
  <c r="U642" i="4" s="1"/>
  <c r="T643" i="4"/>
  <c r="U643" i="4" s="1"/>
  <c r="T644" i="4"/>
  <c r="T645" i="4"/>
  <c r="T646" i="4"/>
  <c r="U646" i="4" s="1"/>
  <c r="T647" i="4"/>
  <c r="U647" i="4" s="1"/>
  <c r="T648" i="4"/>
  <c r="T649" i="4"/>
  <c r="T650" i="4"/>
  <c r="T651" i="4"/>
  <c r="T652" i="4"/>
  <c r="T653" i="4"/>
  <c r="T654" i="4"/>
  <c r="T655" i="4"/>
  <c r="T656" i="4"/>
  <c r="T657" i="4"/>
  <c r="T658" i="4"/>
  <c r="U658" i="4" s="1"/>
  <c r="T659" i="4"/>
  <c r="T660" i="4"/>
  <c r="T661" i="4"/>
  <c r="T662" i="4"/>
  <c r="T663" i="4"/>
  <c r="T664" i="4"/>
  <c r="T665" i="4"/>
  <c r="T666" i="4"/>
  <c r="U666" i="4" s="1"/>
  <c r="T667" i="4"/>
  <c r="T668" i="4"/>
  <c r="T669" i="4"/>
  <c r="T670" i="4"/>
  <c r="U670" i="4" s="1"/>
  <c r="T671" i="4"/>
  <c r="U671" i="4" s="1"/>
  <c r="T672" i="4"/>
  <c r="T673" i="4"/>
  <c r="T674" i="4"/>
  <c r="T675" i="4"/>
  <c r="T676" i="4"/>
  <c r="T677" i="4"/>
  <c r="T678" i="4"/>
  <c r="U678" i="4" s="1"/>
  <c r="T679" i="4"/>
  <c r="U679" i="4" s="1"/>
  <c r="T680" i="4"/>
  <c r="T681" i="4"/>
  <c r="T682" i="4"/>
  <c r="U682" i="4" s="1"/>
  <c r="T683" i="4"/>
  <c r="U683" i="4" s="1"/>
  <c r="T684" i="4"/>
  <c r="T685" i="4"/>
  <c r="T686" i="4"/>
  <c r="T687" i="4"/>
  <c r="T688" i="4"/>
  <c r="T689" i="4"/>
  <c r="T690" i="4"/>
  <c r="T691" i="4"/>
  <c r="U691" i="4" s="1"/>
  <c r="T692" i="4"/>
  <c r="T693" i="4"/>
  <c r="T694" i="4"/>
  <c r="U694" i="4" s="1"/>
  <c r="T695" i="4"/>
  <c r="U695" i="4" s="1"/>
  <c r="T696" i="4"/>
  <c r="T697" i="4"/>
  <c r="T698" i="4"/>
  <c r="T699" i="4"/>
  <c r="T700" i="4"/>
  <c r="T701" i="4"/>
  <c r="T702" i="4"/>
  <c r="T703" i="4"/>
  <c r="T704" i="4"/>
  <c r="T705" i="4"/>
  <c r="T706" i="4"/>
  <c r="T707" i="4"/>
  <c r="T708" i="4"/>
  <c r="T709" i="4"/>
  <c r="T710" i="4"/>
  <c r="T711" i="4"/>
  <c r="T712" i="4"/>
  <c r="T713" i="4"/>
  <c r="T714" i="4"/>
  <c r="T715" i="4"/>
  <c r="T716" i="4"/>
  <c r="T717" i="4"/>
  <c r="T718" i="4"/>
  <c r="T719" i="4"/>
  <c r="T720" i="4"/>
  <c r="T721" i="4"/>
  <c r="T722" i="4"/>
  <c r="T723" i="4"/>
  <c r="T724" i="4"/>
  <c r="T725" i="4"/>
  <c r="T726" i="4"/>
  <c r="U726" i="4" s="1"/>
  <c r="T727" i="4"/>
  <c r="T728" i="4"/>
  <c r="T729" i="4"/>
  <c r="T730" i="4"/>
  <c r="U730" i="4" s="1"/>
  <c r="T731" i="4"/>
  <c r="U731" i="4" s="1"/>
  <c r="T732" i="4"/>
  <c r="T733" i="4"/>
  <c r="T734" i="4"/>
  <c r="T735" i="4"/>
  <c r="T736" i="4"/>
  <c r="T737" i="4"/>
  <c r="T738" i="4"/>
  <c r="T739" i="4"/>
  <c r="U739" i="4" s="1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U754" i="4" s="1"/>
  <c r="T755" i="4"/>
  <c r="T756" i="4"/>
  <c r="T757" i="4"/>
  <c r="T758" i="4"/>
  <c r="T759" i="4"/>
  <c r="T760" i="4"/>
  <c r="T761" i="4"/>
  <c r="T762" i="4"/>
  <c r="U762" i="4" s="1"/>
  <c r="T763" i="4"/>
  <c r="U763" i="4" s="1"/>
  <c r="T764" i="4"/>
  <c r="T765" i="4"/>
  <c r="T766" i="4"/>
  <c r="U766" i="4" s="1"/>
  <c r="T767" i="4"/>
  <c r="T768" i="4"/>
  <c r="T769" i="4"/>
  <c r="T770" i="4"/>
  <c r="T771" i="4"/>
  <c r="T772" i="4"/>
  <c r="T773" i="4"/>
  <c r="T774" i="4"/>
  <c r="T775" i="4"/>
  <c r="U775" i="4" s="1"/>
  <c r="T776" i="4"/>
  <c r="T777" i="4"/>
  <c r="T778" i="4"/>
  <c r="U778" i="4" s="1"/>
  <c r="T779" i="4"/>
  <c r="U779" i="4" s="1"/>
  <c r="T780" i="4"/>
  <c r="T781" i="4"/>
  <c r="T782" i="4"/>
  <c r="T783" i="4"/>
  <c r="T784" i="4"/>
  <c r="T785" i="4"/>
  <c r="T786" i="4"/>
  <c r="T787" i="4"/>
  <c r="U787" i="4" s="1"/>
  <c r="T788" i="4"/>
  <c r="T789" i="4"/>
  <c r="T790" i="4"/>
  <c r="T791" i="4"/>
  <c r="T792" i="4"/>
  <c r="T793" i="4"/>
  <c r="T794" i="4"/>
  <c r="T795" i="4"/>
  <c r="T796" i="4"/>
  <c r="T797" i="4"/>
  <c r="T798" i="4"/>
  <c r="T799" i="4"/>
  <c r="T800" i="4"/>
  <c r="T801" i="4"/>
  <c r="T802" i="4"/>
  <c r="U802" i="4" s="1"/>
  <c r="T803" i="4"/>
  <c r="T804" i="4"/>
  <c r="T805" i="4"/>
  <c r="T806" i="4"/>
  <c r="T807" i="4"/>
  <c r="T808" i="4"/>
  <c r="T809" i="4"/>
  <c r="T810" i="4"/>
  <c r="U810" i="4" s="1"/>
  <c r="T811" i="4"/>
  <c r="T812" i="4"/>
  <c r="T813" i="4"/>
  <c r="T814" i="4"/>
  <c r="U814" i="4" s="1"/>
  <c r="T815" i="4"/>
  <c r="T816" i="4"/>
  <c r="T817" i="4"/>
  <c r="T818" i="4"/>
  <c r="T819" i="4"/>
  <c r="T820" i="4"/>
  <c r="T821" i="4"/>
  <c r="T822" i="4"/>
  <c r="U822" i="4" s="1"/>
  <c r="T823" i="4"/>
  <c r="U823" i="4" s="1"/>
  <c r="T824" i="4"/>
  <c r="T825" i="4"/>
  <c r="T826" i="4"/>
  <c r="U826" i="4" s="1"/>
  <c r="T827" i="4"/>
  <c r="T828" i="4"/>
  <c r="T829" i="4"/>
  <c r="T830" i="4"/>
  <c r="T831" i="4"/>
  <c r="T832" i="4"/>
  <c r="T833" i="4"/>
  <c r="T834" i="4"/>
  <c r="T835" i="4"/>
  <c r="U835" i="4" s="1"/>
  <c r="T836" i="4"/>
  <c r="T837" i="4"/>
  <c r="U837" i="4" s="1"/>
  <c r="T838" i="4"/>
  <c r="T839" i="4"/>
  <c r="U839" i="4" s="1"/>
  <c r="T840" i="4"/>
  <c r="T841" i="4"/>
  <c r="T842" i="4"/>
  <c r="T843" i="4"/>
  <c r="T844" i="4"/>
  <c r="T845" i="4"/>
  <c r="T846" i="4"/>
  <c r="U846" i="4" s="1"/>
  <c r="T847" i="4"/>
  <c r="T848" i="4"/>
  <c r="T849" i="4"/>
  <c r="U849" i="4" s="1"/>
  <c r="T850" i="4"/>
  <c r="U850" i="4" s="1"/>
  <c r="T851" i="4"/>
  <c r="T852" i="4"/>
  <c r="T853" i="4"/>
  <c r="T854" i="4"/>
  <c r="T855" i="4"/>
  <c r="T856" i="4"/>
  <c r="T857" i="4"/>
  <c r="T858" i="4"/>
  <c r="U858" i="4" s="1"/>
  <c r="T859" i="4"/>
  <c r="T860" i="4"/>
  <c r="T861" i="4"/>
  <c r="T862" i="4"/>
  <c r="U862" i="4" s="1"/>
  <c r="T863" i="4"/>
  <c r="U863" i="4" s="1"/>
  <c r="T864" i="4"/>
  <c r="T865" i="4"/>
  <c r="T866" i="4"/>
  <c r="T867" i="4"/>
  <c r="T868" i="4"/>
  <c r="T869" i="4"/>
  <c r="T870" i="4"/>
  <c r="U870" i="4" s="1"/>
  <c r="T871" i="4"/>
  <c r="U871" i="4" s="1"/>
  <c r="T872" i="4"/>
  <c r="T873" i="4"/>
  <c r="T874" i="4"/>
  <c r="U874" i="4" s="1"/>
  <c r="T875" i="4"/>
  <c r="U875" i="4" s="1"/>
  <c r="T876" i="4"/>
  <c r="T877" i="4"/>
  <c r="T878" i="4"/>
  <c r="T879" i="4"/>
  <c r="T880" i="4"/>
  <c r="T881" i="4"/>
  <c r="T882" i="4"/>
  <c r="T883" i="4"/>
  <c r="T884" i="4"/>
  <c r="T885" i="4"/>
  <c r="T886" i="4"/>
  <c r="U886" i="4" s="1"/>
  <c r="T887" i="4"/>
  <c r="T888" i="4"/>
  <c r="T889" i="4"/>
  <c r="T890" i="4"/>
  <c r="T891" i="4"/>
  <c r="T892" i="4"/>
  <c r="T893" i="4"/>
  <c r="T894" i="4"/>
  <c r="U894" i="4" s="1"/>
  <c r="T895" i="4"/>
  <c r="T896" i="4"/>
  <c r="T897" i="4"/>
  <c r="T898" i="4"/>
  <c r="T899" i="4"/>
  <c r="T900" i="4"/>
  <c r="T901" i="4"/>
  <c r="T902" i="4"/>
  <c r="T903" i="4"/>
  <c r="T904" i="4"/>
  <c r="T905" i="4"/>
  <c r="T906" i="4"/>
  <c r="T907" i="4"/>
  <c r="T908" i="4"/>
  <c r="T909" i="4"/>
  <c r="T910" i="4"/>
  <c r="U910" i="4" s="1"/>
  <c r="T911" i="4"/>
  <c r="T912" i="4"/>
  <c r="T913" i="4"/>
  <c r="T914" i="4"/>
  <c r="T915" i="4"/>
  <c r="T916" i="4"/>
  <c r="T917" i="4"/>
  <c r="T918" i="4"/>
  <c r="T919" i="4"/>
  <c r="T920" i="4"/>
  <c r="T921" i="4"/>
  <c r="T922" i="4"/>
  <c r="T923" i="4"/>
  <c r="T924" i="4"/>
  <c r="T925" i="4"/>
  <c r="T926" i="4"/>
  <c r="T927" i="4"/>
  <c r="T928" i="4"/>
  <c r="T929" i="4"/>
  <c r="T930" i="4"/>
  <c r="T931" i="4"/>
  <c r="T932" i="4"/>
  <c r="T933" i="4"/>
  <c r="T934" i="4"/>
  <c r="U934" i="4" s="1"/>
  <c r="T935" i="4"/>
  <c r="U935" i="4" s="1"/>
  <c r="T936" i="4"/>
  <c r="T937" i="4"/>
  <c r="T938" i="4"/>
  <c r="T939" i="4"/>
  <c r="T940" i="4"/>
  <c r="T941" i="4"/>
  <c r="T942" i="4"/>
  <c r="U942" i="4" s="1"/>
  <c r="T943" i="4"/>
  <c r="T944" i="4"/>
  <c r="T945" i="4"/>
  <c r="T946" i="4"/>
  <c r="T947" i="4"/>
  <c r="T948" i="4"/>
  <c r="T949" i="4"/>
  <c r="T950" i="4"/>
  <c r="T951" i="4"/>
  <c r="T952" i="4"/>
  <c r="T953" i="4"/>
  <c r="T954" i="4"/>
  <c r="U954" i="4" s="1"/>
  <c r="T955" i="4"/>
  <c r="U955" i="4" s="1"/>
  <c r="T956" i="4"/>
  <c r="T957" i="4"/>
  <c r="T958" i="4"/>
  <c r="U958" i="4" s="1"/>
  <c r="T959" i="4"/>
  <c r="T960" i="4"/>
  <c r="T961" i="4"/>
  <c r="T962" i="4"/>
  <c r="T963" i="4"/>
  <c r="T964" i="4"/>
  <c r="T965" i="4"/>
  <c r="T966" i="4"/>
  <c r="U966" i="4" s="1"/>
  <c r="T967" i="4"/>
  <c r="T968" i="4"/>
  <c r="T969" i="4"/>
  <c r="T970" i="4"/>
  <c r="U970" i="4" s="1"/>
  <c r="T971" i="4"/>
  <c r="T972" i="4"/>
  <c r="T973" i="4"/>
  <c r="T974" i="4"/>
  <c r="T975" i="4"/>
  <c r="T976" i="4"/>
  <c r="T977" i="4"/>
  <c r="T978" i="4"/>
  <c r="T979" i="4"/>
  <c r="T980" i="4"/>
  <c r="T981" i="4"/>
  <c r="T982" i="4"/>
  <c r="U982" i="4" s="1"/>
  <c r="T983" i="4"/>
  <c r="T984" i="4"/>
  <c r="T985" i="4"/>
  <c r="T986" i="4"/>
  <c r="T987" i="4"/>
  <c r="T988" i="4"/>
  <c r="T989" i="4"/>
  <c r="T990" i="4"/>
  <c r="U990" i="4" s="1"/>
  <c r="T991" i="4"/>
  <c r="T992" i="4"/>
  <c r="T993" i="4"/>
  <c r="T994" i="4"/>
  <c r="T995" i="4"/>
  <c r="U995" i="4" s="1"/>
  <c r="T996" i="4"/>
  <c r="T997" i="4"/>
  <c r="T998" i="4"/>
  <c r="T999" i="4"/>
  <c r="T1000" i="4"/>
  <c r="T1001" i="4"/>
  <c r="T1002" i="4"/>
  <c r="U1002" i="4" s="1"/>
  <c r="T1003" i="4"/>
  <c r="T1004" i="4"/>
  <c r="T1005" i="4"/>
  <c r="T1006" i="4"/>
  <c r="U1006" i="4" s="1"/>
  <c r="T1007" i="4"/>
  <c r="T1008" i="4"/>
  <c r="T1009" i="4"/>
  <c r="T1010" i="4"/>
  <c r="T1011" i="4"/>
  <c r="T1012" i="4"/>
  <c r="T1013" i="4"/>
  <c r="T1014" i="4"/>
  <c r="U1014" i="4" s="1"/>
  <c r="T1015" i="4"/>
  <c r="U1015" i="4" s="1"/>
  <c r="T1016" i="4"/>
  <c r="T1017" i="4"/>
  <c r="T1018" i="4"/>
  <c r="U1018" i="4" s="1"/>
  <c r="T1019" i="4"/>
  <c r="T1020" i="4"/>
  <c r="T1021" i="4"/>
  <c r="T1022" i="4"/>
  <c r="T1023" i="4"/>
  <c r="T1024" i="4"/>
  <c r="T1025" i="4"/>
  <c r="T1026" i="4"/>
  <c r="U1026" i="4" s="1"/>
  <c r="T1027" i="4"/>
  <c r="T1028" i="4"/>
  <c r="T1029" i="4"/>
  <c r="T1030" i="4"/>
  <c r="U1030" i="4" s="1"/>
  <c r="T1031" i="4"/>
  <c r="U1031" i="4" s="1"/>
  <c r="T1032" i="4"/>
  <c r="T1033" i="4"/>
  <c r="T1034" i="4"/>
  <c r="T1035" i="4"/>
  <c r="T1036" i="4"/>
  <c r="T1037" i="4"/>
  <c r="T1038" i="4"/>
  <c r="T1039" i="4"/>
  <c r="U1039" i="4" s="1"/>
  <c r="T1040" i="4"/>
  <c r="T1041" i="4"/>
  <c r="T1042" i="4"/>
  <c r="T1043" i="4"/>
  <c r="U1043" i="4" s="1"/>
  <c r="T1044" i="4"/>
  <c r="T1045" i="4"/>
  <c r="T1046" i="4"/>
  <c r="T1047" i="4"/>
  <c r="T1048" i="4"/>
  <c r="T1049" i="4"/>
  <c r="T1050" i="4"/>
  <c r="T1051" i="4"/>
  <c r="T1052" i="4"/>
  <c r="T1053" i="4"/>
  <c r="T1054" i="4"/>
  <c r="T1055" i="4"/>
  <c r="U1055" i="4" s="1"/>
  <c r="T1056" i="4"/>
  <c r="T1057" i="4"/>
  <c r="T1058" i="4"/>
  <c r="T1059" i="4"/>
  <c r="T1060" i="4"/>
  <c r="T1061" i="4"/>
  <c r="T1062" i="4"/>
  <c r="U1062" i="4" s="1"/>
  <c r="T1063" i="4"/>
  <c r="T1064" i="4"/>
  <c r="T1065" i="4"/>
  <c r="T1066" i="4"/>
  <c r="U1066" i="4" s="1"/>
  <c r="T1067" i="4"/>
  <c r="U1067" i="4" s="1"/>
  <c r="T1068" i="4"/>
  <c r="T1069" i="4"/>
  <c r="T1070" i="4"/>
  <c r="T1071" i="4"/>
  <c r="T1072" i="4"/>
  <c r="T1073" i="4"/>
  <c r="T1074" i="4"/>
  <c r="U1074" i="4" s="1"/>
  <c r="T1075" i="4"/>
  <c r="T1076" i="4"/>
  <c r="T1077" i="4"/>
  <c r="T1078" i="4"/>
  <c r="T1079" i="4"/>
  <c r="U1079" i="4" s="1"/>
  <c r="T1080" i="4"/>
  <c r="T1081" i="4"/>
  <c r="T1082" i="4"/>
  <c r="T1083" i="4"/>
  <c r="T1084" i="4"/>
  <c r="T1085" i="4"/>
  <c r="T1086" i="4"/>
  <c r="T1087" i="4"/>
  <c r="T1088" i="4"/>
  <c r="T1089" i="4"/>
  <c r="T1090" i="4"/>
  <c r="T1091" i="4"/>
  <c r="T1092" i="4"/>
  <c r="T1093" i="4"/>
  <c r="T1094" i="4"/>
  <c r="T1095" i="4"/>
  <c r="T1096" i="4"/>
  <c r="T1097" i="4"/>
  <c r="T1098" i="4"/>
  <c r="U1098" i="4" s="1"/>
  <c r="T1099" i="4"/>
  <c r="U1099" i="4" s="1"/>
  <c r="T1100" i="4"/>
  <c r="T1101" i="4"/>
  <c r="T1102" i="4"/>
  <c r="T1103" i="4"/>
  <c r="T1104" i="4"/>
  <c r="T1105" i="4"/>
  <c r="T1106" i="4"/>
  <c r="T1107" i="4"/>
  <c r="T1108" i="4"/>
  <c r="T1109" i="4"/>
  <c r="T1110" i="4"/>
  <c r="T1111" i="4"/>
  <c r="U1111" i="4" s="1"/>
  <c r="T1112" i="4"/>
  <c r="T1113" i="4"/>
  <c r="T1114" i="4"/>
  <c r="U1114" i="4" s="1"/>
  <c r="T1115" i="4"/>
  <c r="T1116" i="4"/>
  <c r="T1117" i="4"/>
  <c r="T1118" i="4"/>
  <c r="T1119" i="4"/>
  <c r="T1120" i="4"/>
  <c r="T1121" i="4"/>
  <c r="T1122" i="4"/>
  <c r="T1123" i="4"/>
  <c r="T1124" i="4"/>
  <c r="T1125" i="4"/>
  <c r="T1126" i="4"/>
  <c r="U1126" i="4" s="1"/>
  <c r="T1127" i="4"/>
  <c r="U1127" i="4" s="1"/>
  <c r="T1128" i="4"/>
  <c r="T1129" i="4"/>
  <c r="T1130" i="4"/>
  <c r="T1131" i="4"/>
  <c r="T1132" i="4"/>
  <c r="T1133" i="4"/>
  <c r="T1134" i="4"/>
  <c r="T1135" i="4"/>
  <c r="T1136" i="4"/>
  <c r="T1137" i="4"/>
  <c r="T1138" i="4"/>
  <c r="T1139" i="4"/>
  <c r="T1140" i="4"/>
  <c r="T1141" i="4"/>
  <c r="T1142" i="4"/>
  <c r="T1143" i="4"/>
  <c r="T1144" i="4"/>
  <c r="T1145" i="4"/>
  <c r="T1146" i="4"/>
  <c r="U1146" i="4" s="1"/>
  <c r="T1147" i="4"/>
  <c r="T1148" i="4"/>
  <c r="T1149" i="4"/>
  <c r="T1150" i="4"/>
  <c r="U1150" i="4" s="1"/>
  <c r="T1151" i="4"/>
  <c r="U1151" i="4" s="1"/>
  <c r="T1152" i="4"/>
  <c r="T1153" i="4"/>
  <c r="T1154" i="4"/>
  <c r="T1155" i="4"/>
  <c r="T1156" i="4"/>
  <c r="T1157" i="4"/>
  <c r="T1158" i="4"/>
  <c r="U1158" i="4" s="1"/>
  <c r="T1159" i="4"/>
  <c r="T1160" i="4"/>
  <c r="T1161" i="4"/>
  <c r="T1162" i="4"/>
  <c r="U1162" i="4" s="1"/>
  <c r="T1163" i="4"/>
  <c r="T1164" i="4"/>
  <c r="T1165" i="4"/>
  <c r="T1166" i="4"/>
  <c r="T1167" i="4"/>
  <c r="T1168" i="4"/>
  <c r="T1169" i="4"/>
  <c r="T1170" i="4"/>
  <c r="T1171" i="4"/>
  <c r="U1171" i="4" s="1"/>
  <c r="T1172" i="4"/>
  <c r="T1173" i="4"/>
  <c r="T1174" i="4"/>
  <c r="U1174" i="4" s="1"/>
  <c r="T1175" i="4"/>
  <c r="U1175" i="4" s="1"/>
  <c r="T1176" i="4"/>
  <c r="T1177" i="4"/>
  <c r="T1178" i="4"/>
  <c r="T1179" i="4"/>
  <c r="T1180" i="4"/>
  <c r="T1181" i="4"/>
  <c r="T1182" i="4"/>
  <c r="U1182" i="4" s="1"/>
  <c r="T1183" i="4"/>
  <c r="T1184" i="4"/>
  <c r="T1185" i="4"/>
  <c r="T1186" i="4"/>
  <c r="U1186" i="4" s="1"/>
  <c r="T1187" i="4"/>
  <c r="T1188" i="4"/>
  <c r="T1189" i="4"/>
  <c r="T1190" i="4"/>
  <c r="T1191" i="4"/>
  <c r="T1192" i="4"/>
  <c r="T1193" i="4"/>
  <c r="T1194" i="4"/>
  <c r="U1194" i="4" s="1"/>
  <c r="T1195" i="4"/>
  <c r="U1195" i="4" s="1"/>
  <c r="T1196" i="4"/>
  <c r="T1197" i="4"/>
  <c r="T1198" i="4"/>
  <c r="U1198" i="4" s="1"/>
  <c r="T1199" i="4"/>
  <c r="U1199" i="4" s="1"/>
  <c r="T1200" i="4"/>
  <c r="T1201" i="4"/>
  <c r="T1202" i="4"/>
  <c r="T1203" i="4"/>
  <c r="T1204" i="4"/>
  <c r="T1205" i="4"/>
  <c r="T1206" i="4"/>
  <c r="T1207" i="4"/>
  <c r="T1208" i="4"/>
  <c r="T1209" i="4"/>
  <c r="T1210" i="4"/>
  <c r="T1211" i="4"/>
  <c r="T1212" i="4"/>
  <c r="T1213" i="4"/>
  <c r="T1214" i="4"/>
  <c r="T1215" i="4"/>
  <c r="T1216" i="4"/>
  <c r="T1217" i="4"/>
  <c r="T1218" i="4"/>
  <c r="U1218" i="4" s="1"/>
  <c r="T1219" i="4"/>
  <c r="T1220" i="4"/>
  <c r="T1221" i="4"/>
  <c r="T1222" i="4"/>
  <c r="U1222" i="4" s="1"/>
  <c r="T1223" i="4"/>
  <c r="U1223" i="4" s="1"/>
  <c r="T1224" i="4"/>
  <c r="T1225" i="4"/>
  <c r="T1226" i="4"/>
  <c r="T1227" i="4"/>
  <c r="T1228" i="4"/>
  <c r="T1229" i="4"/>
  <c r="T1230" i="4"/>
  <c r="U1230" i="4" s="1"/>
  <c r="T1231" i="4"/>
  <c r="T1232" i="4"/>
  <c r="T1233" i="4"/>
  <c r="T1234" i="4"/>
  <c r="U1234" i="4" s="1"/>
  <c r="T1235" i="4"/>
  <c r="T1236" i="4"/>
  <c r="T1237" i="4"/>
  <c r="T1238" i="4"/>
  <c r="T1239" i="4"/>
  <c r="T1240" i="4"/>
  <c r="T1241" i="4"/>
  <c r="T1242" i="4"/>
  <c r="T1243" i="4"/>
  <c r="T1244" i="4"/>
  <c r="T1245" i="4"/>
  <c r="T1246" i="4"/>
  <c r="U1246" i="4" s="1"/>
  <c r="T1247" i="4"/>
  <c r="U1247" i="4" s="1"/>
  <c r="T1248" i="4"/>
  <c r="T1249" i="4"/>
  <c r="T1250" i="4"/>
  <c r="T1251" i="4"/>
  <c r="T1252" i="4"/>
  <c r="T1253" i="4"/>
  <c r="T1254" i="4"/>
  <c r="T1255" i="4"/>
  <c r="U1255" i="4" s="1"/>
  <c r="T1256" i="4"/>
  <c r="T1257" i="4"/>
  <c r="U1257" i="4" s="1"/>
  <c r="T1258" i="4"/>
  <c r="U1258" i="4" s="1"/>
  <c r="T1259" i="4"/>
  <c r="T1260" i="4"/>
  <c r="T1261" i="4"/>
  <c r="T1262" i="4"/>
  <c r="T1263" i="4"/>
  <c r="T1264" i="4"/>
  <c r="T1265" i="4"/>
  <c r="T1266" i="4"/>
  <c r="U1266" i="4" s="1"/>
  <c r="T1267" i="4"/>
  <c r="U1267" i="4" s="1"/>
  <c r="T1268" i="4"/>
  <c r="T1269" i="4"/>
  <c r="T1270" i="4"/>
  <c r="U1270" i="4" s="1"/>
  <c r="T1271" i="4"/>
  <c r="U1271" i="4" s="1"/>
  <c r="T1272" i="4"/>
  <c r="T1273" i="4"/>
  <c r="T1274" i="4"/>
  <c r="T1275" i="4"/>
  <c r="T1276" i="4"/>
  <c r="T1277" i="4"/>
  <c r="T1278" i="4"/>
  <c r="T1279" i="4"/>
  <c r="T1280" i="4"/>
  <c r="T1281" i="4"/>
  <c r="T1282" i="4"/>
  <c r="U1282" i="4" s="1"/>
  <c r="T1283" i="4"/>
  <c r="T1284" i="4"/>
  <c r="T1285" i="4"/>
  <c r="T1286" i="4"/>
  <c r="T1287" i="4"/>
  <c r="T1288" i="4"/>
  <c r="T1289" i="4"/>
  <c r="T1290" i="4"/>
  <c r="T1291" i="4"/>
  <c r="U1291" i="4" s="1"/>
  <c r="T1292" i="4"/>
  <c r="T1293" i="4"/>
  <c r="T1294" i="4"/>
  <c r="U1294" i="4" s="1"/>
  <c r="T1295" i="4"/>
  <c r="T1296" i="4"/>
  <c r="T1297" i="4"/>
  <c r="T1298" i="4"/>
  <c r="T1299" i="4"/>
  <c r="T1300" i="4"/>
  <c r="T1301" i="4"/>
  <c r="T1302" i="4"/>
  <c r="T1303" i="4"/>
  <c r="T1304" i="4"/>
  <c r="T1305" i="4"/>
  <c r="T1306" i="4"/>
  <c r="U1306" i="4" s="1"/>
  <c r="T1307" i="4"/>
  <c r="U1307" i="4" s="1"/>
  <c r="T1308" i="4"/>
  <c r="T1309" i="4"/>
  <c r="T1310" i="4"/>
  <c r="T1311" i="4"/>
  <c r="T1312" i="4"/>
  <c r="T1313" i="4"/>
  <c r="T1314" i="4"/>
  <c r="U1314" i="4" s="1"/>
  <c r="T1315" i="4"/>
  <c r="U1315" i="4" s="1"/>
  <c r="T1316" i="4"/>
  <c r="T1317" i="4"/>
  <c r="T1318" i="4"/>
  <c r="U1318" i="4" s="1"/>
  <c r="T1319" i="4"/>
  <c r="T1320" i="4"/>
  <c r="T1321" i="4"/>
  <c r="T1322" i="4"/>
  <c r="T1323" i="4"/>
  <c r="T1324" i="4"/>
  <c r="T1325" i="4"/>
  <c r="T1326" i="4"/>
  <c r="U1326" i="4" s="1"/>
  <c r="T1327" i="4"/>
  <c r="T1328" i="4"/>
  <c r="T1329" i="4"/>
  <c r="T1330" i="4"/>
  <c r="T1331" i="4"/>
  <c r="T1332" i="4"/>
  <c r="T1333" i="4"/>
  <c r="T1334" i="4"/>
  <c r="T1335" i="4"/>
  <c r="T1336" i="4"/>
  <c r="T1337" i="4"/>
  <c r="T1338" i="4"/>
  <c r="U1338" i="4" s="1"/>
  <c r="T1339" i="4"/>
  <c r="T1340" i="4"/>
  <c r="T1341" i="4"/>
  <c r="T1342" i="4"/>
  <c r="T1343" i="4"/>
  <c r="T1344" i="4"/>
  <c r="T1345" i="4"/>
  <c r="T1346" i="4"/>
  <c r="T1347" i="4"/>
  <c r="T1348" i="4"/>
  <c r="T1349" i="4"/>
  <c r="T1350" i="4"/>
  <c r="T1351" i="4"/>
  <c r="T1352" i="4"/>
  <c r="T1353" i="4"/>
  <c r="T1354" i="4"/>
  <c r="T1355" i="4"/>
  <c r="T1356" i="4"/>
  <c r="T1357" i="4"/>
  <c r="T1358" i="4"/>
  <c r="T1359" i="4"/>
  <c r="T1360" i="4"/>
  <c r="T1361" i="4"/>
  <c r="T1362" i="4"/>
  <c r="T1363" i="4"/>
  <c r="T1364" i="4"/>
  <c r="T1365" i="4"/>
  <c r="T1366" i="4"/>
  <c r="U1366" i="4" s="1"/>
  <c r="T1367" i="4"/>
  <c r="U1367" i="4" s="1"/>
  <c r="T1368" i="4"/>
  <c r="T1369" i="4"/>
  <c r="T1370" i="4"/>
  <c r="T1371" i="4"/>
  <c r="T1372" i="4"/>
  <c r="T1373" i="4"/>
  <c r="T1374" i="4"/>
  <c r="U1374" i="4" s="1"/>
  <c r="T1375" i="4"/>
  <c r="T1376" i="4"/>
  <c r="T1377" i="4"/>
  <c r="T1378" i="4"/>
  <c r="T1379" i="4"/>
  <c r="T1380" i="4"/>
  <c r="T1381" i="4"/>
  <c r="T1382" i="4"/>
  <c r="T1383" i="4"/>
  <c r="T1384" i="4"/>
  <c r="T1385" i="4"/>
  <c r="T1386" i="4"/>
  <c r="U1386" i="4" s="1"/>
  <c r="T1387" i="4"/>
  <c r="T1388" i="4"/>
  <c r="T1389" i="4"/>
  <c r="T1390" i="4"/>
  <c r="U1390" i="4" s="1"/>
  <c r="T1391" i="4"/>
  <c r="T1392" i="4"/>
  <c r="T1393" i="4"/>
  <c r="T1394" i="4"/>
  <c r="T1395" i="4"/>
  <c r="T1396" i="4"/>
  <c r="T1397" i="4"/>
  <c r="T1398" i="4"/>
  <c r="U1398" i="4" s="1"/>
  <c r="T1399" i="4"/>
  <c r="T1400" i="4"/>
  <c r="T1401" i="4"/>
  <c r="T1402" i="4"/>
  <c r="U1402" i="4" s="1"/>
  <c r="T1403" i="4"/>
  <c r="T1404" i="4"/>
  <c r="T1405" i="4"/>
  <c r="T1406" i="4"/>
  <c r="T1407" i="4"/>
  <c r="T1408" i="4"/>
  <c r="T1409" i="4"/>
  <c r="T1410" i="4"/>
  <c r="T1411" i="4"/>
  <c r="U1411" i="4" s="1"/>
  <c r="T1412" i="4"/>
  <c r="T1413" i="4"/>
  <c r="T1414" i="4"/>
  <c r="U1414" i="4" s="1"/>
  <c r="T1415" i="4"/>
  <c r="T1416" i="4"/>
  <c r="T1417" i="4"/>
  <c r="T1418" i="4"/>
  <c r="T1419" i="4"/>
  <c r="T1420" i="4"/>
  <c r="T1421" i="4"/>
  <c r="T1422" i="4"/>
  <c r="T1423" i="4"/>
  <c r="T1424" i="4"/>
  <c r="T1425" i="4"/>
  <c r="T1426" i="4"/>
  <c r="U1426" i="4" s="1"/>
  <c r="T1427" i="4"/>
  <c r="T1428" i="4"/>
  <c r="T1429" i="4"/>
  <c r="T1430" i="4"/>
  <c r="T1431" i="4"/>
  <c r="T1432" i="4"/>
  <c r="T1433" i="4"/>
  <c r="T1434" i="4"/>
  <c r="T1435" i="4"/>
  <c r="T1436" i="4"/>
  <c r="T1437" i="4"/>
  <c r="T1438" i="4"/>
  <c r="U1438" i="4" s="1"/>
  <c r="T1439" i="4"/>
  <c r="T1440" i="4"/>
  <c r="T1441" i="4"/>
  <c r="T1442" i="4"/>
  <c r="T1443" i="4"/>
  <c r="T1444" i="4"/>
  <c r="T1445" i="4"/>
  <c r="T1446" i="4"/>
  <c r="T1447" i="4"/>
  <c r="T1448" i="4"/>
  <c r="T1449" i="4"/>
  <c r="T1450" i="4"/>
  <c r="T1451" i="4"/>
  <c r="T1452" i="4"/>
  <c r="T1453" i="4"/>
  <c r="T1454" i="4"/>
  <c r="T1455" i="4"/>
  <c r="T1456" i="4"/>
  <c r="T1457" i="4"/>
  <c r="T1458" i="4"/>
  <c r="T1459" i="4"/>
  <c r="T1460" i="4"/>
  <c r="T1461" i="4"/>
  <c r="T1462" i="4"/>
  <c r="T1463" i="4"/>
  <c r="T1464" i="4"/>
  <c r="T1465" i="4"/>
  <c r="T1466" i="4"/>
  <c r="T1467" i="4"/>
  <c r="T1468" i="4"/>
  <c r="T1469" i="4"/>
  <c r="T1470" i="4"/>
  <c r="U1470" i="4" s="1"/>
  <c r="T1471" i="4"/>
  <c r="U1471" i="4" s="1"/>
  <c r="T1472" i="4"/>
  <c r="T1473" i="4"/>
  <c r="T1474" i="4"/>
  <c r="T1475" i="4"/>
  <c r="U1475" i="4" s="1"/>
  <c r="T1476" i="4"/>
  <c r="T1477" i="4"/>
  <c r="T1478" i="4"/>
  <c r="T1479" i="4"/>
  <c r="T1480" i="4"/>
  <c r="T1481" i="4"/>
  <c r="T1482" i="4"/>
  <c r="U1482" i="4" s="1"/>
  <c r="T1483" i="4"/>
  <c r="T1484" i="4"/>
  <c r="T1485" i="4"/>
  <c r="T1486" i="4"/>
  <c r="U1486" i="4" s="1"/>
  <c r="T1487" i="4"/>
  <c r="T1488" i="4"/>
  <c r="T1489" i="4"/>
  <c r="T1490" i="4"/>
  <c r="T1491" i="4"/>
  <c r="T1492" i="4"/>
  <c r="T1493" i="4"/>
  <c r="T1494" i="4"/>
  <c r="T1495" i="4"/>
  <c r="U1495" i="4" s="1"/>
  <c r="T1496" i="4"/>
  <c r="T1497" i="4"/>
  <c r="T1498" i="4"/>
  <c r="U1498" i="4" s="1"/>
  <c r="T1499" i="4"/>
  <c r="U1499" i="4" s="1"/>
  <c r="T1500" i="4"/>
  <c r="T1501" i="4"/>
  <c r="T1502" i="4"/>
  <c r="T1503" i="4"/>
  <c r="T1504" i="4"/>
  <c r="T1505" i="4"/>
  <c r="T1506" i="4"/>
  <c r="T1507" i="4"/>
  <c r="U1507" i="4" s="1"/>
  <c r="T1508" i="4"/>
  <c r="T1509" i="4"/>
  <c r="T1510" i="4"/>
  <c r="U1510" i="4" s="1"/>
  <c r="T1511" i="4"/>
  <c r="T1512" i="4"/>
  <c r="T1513" i="4"/>
  <c r="T1514" i="4"/>
  <c r="T1515" i="4"/>
  <c r="T1516" i="4"/>
  <c r="T1517" i="4"/>
  <c r="T1518" i="4"/>
  <c r="U1518" i="4" s="1"/>
  <c r="T1519" i="4"/>
  <c r="U1519" i="4" s="1"/>
  <c r="T1520" i="4"/>
  <c r="T1521" i="4"/>
  <c r="T1522" i="4"/>
  <c r="U1522" i="4" s="1"/>
  <c r="T1523" i="4"/>
  <c r="U1523" i="4" s="1"/>
  <c r="T1524" i="4"/>
  <c r="T1525" i="4"/>
  <c r="T1526" i="4"/>
  <c r="T1527" i="4"/>
  <c r="T1528" i="4"/>
  <c r="T1529" i="4"/>
  <c r="T1530" i="4"/>
  <c r="U1530" i="4" s="1"/>
  <c r="T1531" i="4"/>
  <c r="U1531" i="4" s="1"/>
  <c r="T1532" i="4"/>
  <c r="T1533" i="4"/>
  <c r="T1534" i="4"/>
  <c r="U1534" i="4" s="1"/>
  <c r="T1535" i="4"/>
  <c r="T1536" i="4"/>
  <c r="T1537" i="4"/>
  <c r="T1538" i="4"/>
  <c r="T1539" i="4"/>
  <c r="T1540" i="4"/>
  <c r="T1541" i="4"/>
  <c r="T1542" i="4"/>
  <c r="U1542" i="4" s="1"/>
  <c r="T1543" i="4"/>
  <c r="U1543" i="4" s="1"/>
  <c r="T1544" i="4"/>
  <c r="T1545" i="4"/>
  <c r="U1545" i="4" s="1"/>
  <c r="T1546" i="4"/>
  <c r="T1547" i="4"/>
  <c r="U1547" i="4" s="1"/>
  <c r="T1548" i="4"/>
  <c r="T1549" i="4"/>
  <c r="T1550" i="4"/>
  <c r="T1551" i="4"/>
  <c r="T1552" i="4"/>
  <c r="T1553" i="4"/>
  <c r="T1554" i="4"/>
  <c r="U1554" i="4" s="1"/>
  <c r="T1555" i="4"/>
  <c r="U1555" i="4" s="1"/>
  <c r="T1556" i="4"/>
  <c r="T1557" i="4"/>
  <c r="T1558" i="4"/>
  <c r="U1558" i="4" s="1"/>
  <c r="T1559" i="4"/>
  <c r="U1559" i="4" s="1"/>
  <c r="T1560" i="4"/>
  <c r="T1561" i="4"/>
  <c r="T1562" i="4"/>
  <c r="T1563" i="4"/>
  <c r="T1564" i="4"/>
  <c r="T1565" i="4"/>
  <c r="T1566" i="4"/>
  <c r="U1566" i="4" s="1"/>
  <c r="T1567" i="4"/>
  <c r="T1568" i="4"/>
  <c r="T1569" i="4"/>
  <c r="T1570" i="4"/>
  <c r="U1570" i="4" s="1"/>
  <c r="T1571" i="4"/>
  <c r="T1572" i="4"/>
  <c r="T1573" i="4"/>
  <c r="T1574" i="4"/>
  <c r="T1575" i="4"/>
  <c r="T1576" i="4"/>
  <c r="T1577" i="4"/>
  <c r="T1578" i="4"/>
  <c r="T1579" i="4"/>
  <c r="T1580" i="4"/>
  <c r="T1581" i="4"/>
  <c r="U1581" i="4" s="1"/>
  <c r="T1582" i="4"/>
  <c r="U1582" i="4" s="1"/>
  <c r="T1583" i="4"/>
  <c r="T1584" i="4"/>
  <c r="T1585" i="4"/>
  <c r="T1586" i="4"/>
  <c r="T1587" i="4"/>
  <c r="T1588" i="4"/>
  <c r="T1589" i="4"/>
  <c r="T1590" i="4"/>
  <c r="T1591" i="4"/>
  <c r="T1592" i="4"/>
  <c r="T1593" i="4"/>
  <c r="U1593" i="4" s="1"/>
  <c r="T1594" i="4"/>
  <c r="U1594" i="4" s="1"/>
  <c r="T1595" i="4"/>
  <c r="T1596" i="4"/>
  <c r="T1597" i="4"/>
  <c r="T1598" i="4"/>
  <c r="T1599" i="4"/>
  <c r="T1600" i="4"/>
  <c r="T1601" i="4"/>
  <c r="T1602" i="4"/>
  <c r="U1602" i="4" s="1"/>
  <c r="T1603" i="4"/>
  <c r="U1603" i="4" s="1"/>
  <c r="T1604" i="4"/>
  <c r="T1605" i="4"/>
  <c r="T1606" i="4"/>
  <c r="T1607" i="4"/>
  <c r="T1608" i="4"/>
  <c r="T1609" i="4"/>
  <c r="T1610" i="4"/>
  <c r="T1611" i="4"/>
  <c r="T1612" i="4"/>
  <c r="T1613" i="4"/>
  <c r="T1614" i="4"/>
  <c r="T1615" i="4"/>
  <c r="T1616" i="4"/>
  <c r="T1617" i="4"/>
  <c r="T1618" i="4"/>
  <c r="U1618" i="4" s="1"/>
  <c r="T1619" i="4"/>
  <c r="T1620" i="4"/>
  <c r="T1621" i="4"/>
  <c r="T1622" i="4"/>
  <c r="T1623" i="4"/>
  <c r="T1624" i="4"/>
  <c r="T1625" i="4"/>
  <c r="T1626" i="4"/>
  <c r="T1627" i="4"/>
  <c r="T1628" i="4"/>
  <c r="T1629" i="4"/>
  <c r="T1630" i="4"/>
  <c r="U1630" i="4" s="1"/>
  <c r="T1631" i="4"/>
  <c r="T1632" i="4"/>
  <c r="T1633" i="4"/>
  <c r="T1634" i="4"/>
  <c r="T1635" i="4"/>
  <c r="T1636" i="4"/>
  <c r="T1637" i="4"/>
  <c r="T1638" i="4"/>
  <c r="U1638" i="4" s="1"/>
  <c r="T1639" i="4"/>
  <c r="U1639" i="4" s="1"/>
  <c r="T1640" i="4"/>
  <c r="T1641" i="4"/>
  <c r="U1641" i="4" s="1"/>
  <c r="T1642" i="4"/>
  <c r="U1642" i="4" s="1"/>
  <c r="T1643" i="4"/>
  <c r="T1644" i="4"/>
  <c r="T1645" i="4"/>
  <c r="T1646" i="4"/>
  <c r="T1647" i="4"/>
  <c r="T1648" i="4"/>
  <c r="T1649" i="4"/>
  <c r="T1650" i="4"/>
  <c r="U1650" i="4" s="1"/>
  <c r="T1651" i="4"/>
  <c r="T1652" i="4"/>
  <c r="T1653" i="4"/>
  <c r="T1654" i="4"/>
  <c r="T1655" i="4"/>
  <c r="T1656" i="4"/>
  <c r="T1657" i="4"/>
  <c r="T1658" i="4"/>
  <c r="T1659" i="4"/>
  <c r="T1660" i="4"/>
  <c r="T1661" i="4"/>
  <c r="T1662" i="4"/>
  <c r="T1663" i="4"/>
  <c r="T1664" i="4"/>
  <c r="T1665" i="4"/>
  <c r="T1666" i="4"/>
  <c r="T1667" i="4"/>
  <c r="U1667" i="4" s="1"/>
  <c r="T1668" i="4"/>
  <c r="T1669" i="4"/>
  <c r="T1670" i="4"/>
  <c r="T1671" i="4"/>
  <c r="T1672" i="4"/>
  <c r="T1673" i="4"/>
  <c r="T1674" i="4"/>
  <c r="U1674" i="4" s="1"/>
  <c r="T1675" i="4"/>
  <c r="T1676" i="4"/>
  <c r="T1677" i="4"/>
  <c r="T1678" i="4"/>
  <c r="T1679" i="4"/>
  <c r="T1680" i="4"/>
  <c r="T1681" i="4"/>
  <c r="T1682" i="4"/>
  <c r="T1683" i="4"/>
  <c r="T1684" i="4"/>
  <c r="T1685" i="4"/>
  <c r="T1686" i="4"/>
  <c r="T1687" i="4"/>
  <c r="T1688" i="4"/>
  <c r="T1689" i="4"/>
  <c r="T1690" i="4"/>
  <c r="U1690" i="4" s="1"/>
  <c r="T1691" i="4"/>
  <c r="T1692" i="4"/>
  <c r="T1693" i="4"/>
  <c r="T1694" i="4"/>
  <c r="T1695" i="4"/>
  <c r="T1696" i="4"/>
  <c r="T1697" i="4"/>
  <c r="T1698" i="4"/>
  <c r="U1698" i="4" s="1"/>
  <c r="T1699" i="4"/>
  <c r="U1699" i="4" s="1"/>
  <c r="T1700" i="4"/>
  <c r="T1701" i="4"/>
  <c r="T1702" i="4"/>
  <c r="U1702" i="4" s="1"/>
  <c r="T1703" i="4"/>
  <c r="T1704" i="4"/>
  <c r="T1705" i="4"/>
  <c r="T1706" i="4"/>
  <c r="T1707" i="4"/>
  <c r="T1708" i="4"/>
  <c r="T1709" i="4"/>
  <c r="T1710" i="4"/>
  <c r="U1710" i="4" s="1"/>
  <c r="T1711" i="4"/>
  <c r="U1711" i="4" s="1"/>
  <c r="T1712" i="4"/>
  <c r="T1713" i="4"/>
  <c r="T1714" i="4"/>
  <c r="U1714" i="4" s="1"/>
  <c r="T1715" i="4"/>
  <c r="T1716" i="4"/>
  <c r="T1717" i="4"/>
  <c r="T1718" i="4"/>
  <c r="T1719" i="4"/>
  <c r="T1720" i="4"/>
  <c r="T1721" i="4"/>
  <c r="T1722" i="4"/>
  <c r="U1722" i="4" s="1"/>
  <c r="T1723" i="4"/>
  <c r="T1724" i="4"/>
  <c r="T1725" i="4"/>
  <c r="U1725" i="4" s="1"/>
  <c r="T1726" i="4"/>
  <c r="U1726" i="4" s="1"/>
  <c r="T1727" i="4"/>
  <c r="T1728" i="4"/>
  <c r="T1729" i="4"/>
  <c r="T1730" i="4"/>
  <c r="T1731" i="4"/>
  <c r="T1732" i="4"/>
  <c r="T1733" i="4"/>
  <c r="T1734" i="4"/>
  <c r="U1734" i="4" s="1"/>
  <c r="T1735" i="4"/>
  <c r="T1736" i="4"/>
  <c r="T1737" i="4"/>
  <c r="T1738" i="4"/>
  <c r="U1738" i="4" s="1"/>
  <c r="T1739" i="4"/>
  <c r="U1739" i="4" s="1"/>
  <c r="T1740" i="4"/>
  <c r="T1741" i="4"/>
  <c r="T1742" i="4"/>
  <c r="T1743" i="4"/>
  <c r="T1744" i="4"/>
  <c r="T1745" i="4"/>
  <c r="T1746" i="4"/>
  <c r="U1746" i="4" s="1"/>
  <c r="T1747" i="4"/>
  <c r="T1748" i="4"/>
  <c r="T1749" i="4"/>
  <c r="U1749" i="4" s="1"/>
  <c r="T1750" i="4"/>
  <c r="U1750" i="4" s="1"/>
  <c r="T1751" i="4"/>
  <c r="U1751" i="4" s="1"/>
  <c r="T1752" i="4"/>
  <c r="T1753" i="4"/>
  <c r="T1754" i="4"/>
  <c r="T1755" i="4"/>
  <c r="T1756" i="4"/>
  <c r="T1757" i="4"/>
  <c r="T1758" i="4"/>
  <c r="U1758" i="4" s="1"/>
  <c r="T1759" i="4"/>
  <c r="T1760" i="4"/>
  <c r="T1761" i="4"/>
  <c r="T1762" i="4"/>
  <c r="U1762" i="4" s="1"/>
  <c r="T1763" i="4"/>
  <c r="T1764" i="4"/>
  <c r="T1765" i="4"/>
  <c r="T1766" i="4"/>
  <c r="T1767" i="4"/>
  <c r="T1768" i="4"/>
  <c r="T1769" i="4"/>
  <c r="T1770" i="4"/>
  <c r="T1771" i="4"/>
  <c r="T1772" i="4"/>
  <c r="T1773" i="4"/>
  <c r="T1774" i="4"/>
  <c r="T1775" i="4"/>
  <c r="T1776" i="4"/>
  <c r="T1777" i="4"/>
  <c r="T1778" i="4"/>
  <c r="T1779" i="4"/>
  <c r="T1780" i="4"/>
  <c r="T1781" i="4"/>
  <c r="T1782" i="4"/>
  <c r="T1783" i="4"/>
  <c r="T1784" i="4"/>
  <c r="T1785" i="4"/>
  <c r="T1786" i="4"/>
  <c r="U1786" i="4" s="1"/>
  <c r="T1787" i="4"/>
  <c r="T1788" i="4"/>
  <c r="T1789" i="4"/>
  <c r="T1790" i="4"/>
  <c r="T1791" i="4"/>
  <c r="T1792" i="4"/>
  <c r="T1793" i="4"/>
  <c r="T1794" i="4"/>
  <c r="T1795" i="4"/>
  <c r="T1796" i="4"/>
  <c r="T1797" i="4"/>
  <c r="T1798" i="4"/>
  <c r="U1798" i="4" s="1"/>
  <c r="T1799" i="4"/>
  <c r="T1800" i="4"/>
  <c r="T1801" i="4"/>
  <c r="T1802" i="4"/>
  <c r="T1803" i="4"/>
  <c r="T1804" i="4"/>
  <c r="T1805" i="4"/>
  <c r="T1806" i="4"/>
  <c r="U1806" i="4" s="1"/>
  <c r="T1807" i="4"/>
  <c r="T1808" i="4"/>
  <c r="T1809" i="4"/>
  <c r="T1810" i="4"/>
  <c r="T1811" i="4"/>
  <c r="T1812" i="4"/>
  <c r="T1813" i="4"/>
  <c r="T1814" i="4"/>
  <c r="T1815" i="4"/>
  <c r="T1816" i="4"/>
  <c r="T1817" i="4"/>
  <c r="T1818" i="4"/>
  <c r="U1818" i="4" s="1"/>
  <c r="T1819" i="4"/>
  <c r="T1820" i="4"/>
  <c r="T1821" i="4"/>
  <c r="T1822" i="4"/>
  <c r="U1822" i="4" s="1"/>
  <c r="T1823" i="4"/>
  <c r="T1824" i="4"/>
  <c r="T1825" i="4"/>
  <c r="T1826" i="4"/>
  <c r="T1827" i="4"/>
  <c r="T1828" i="4"/>
  <c r="T1829" i="4"/>
  <c r="T1830" i="4"/>
  <c r="U1830" i="4" s="1"/>
  <c r="T1831" i="4"/>
  <c r="T1832" i="4"/>
  <c r="T1833" i="4"/>
  <c r="T1834" i="4"/>
  <c r="T1835" i="4"/>
  <c r="T1836" i="4"/>
  <c r="T1837" i="4"/>
  <c r="T1838" i="4"/>
  <c r="T1839" i="4"/>
  <c r="T1840" i="4"/>
  <c r="T1841" i="4"/>
  <c r="T1842" i="4"/>
  <c r="T1843" i="4"/>
  <c r="T1844" i="4"/>
  <c r="T1845" i="4"/>
  <c r="T1846" i="4"/>
  <c r="T1847" i="4"/>
  <c r="T1848" i="4"/>
  <c r="T1849" i="4"/>
  <c r="T1850" i="4"/>
  <c r="T1851" i="4"/>
  <c r="T1852" i="4"/>
  <c r="T1853" i="4"/>
  <c r="T1854" i="4"/>
  <c r="T1855" i="4"/>
  <c r="T1856" i="4"/>
  <c r="T1857" i="4"/>
  <c r="T1858" i="4"/>
  <c r="U1858" i="4" s="1"/>
  <c r="T1859" i="4"/>
  <c r="T1860" i="4"/>
  <c r="T1861" i="4"/>
  <c r="T1862" i="4"/>
  <c r="T1863" i="4"/>
  <c r="T1864" i="4"/>
  <c r="T1865" i="4"/>
  <c r="T1866" i="4"/>
  <c r="U1866" i="4" s="1"/>
  <c r="T1867" i="4"/>
  <c r="U1867" i="4" s="1"/>
  <c r="T1868" i="4"/>
  <c r="T1869" i="4"/>
  <c r="T1870" i="4"/>
  <c r="U1870" i="4" s="1"/>
  <c r="T1871" i="4"/>
  <c r="U1871" i="4" s="1"/>
  <c r="T1872" i="4"/>
  <c r="T1873" i="4"/>
  <c r="T1874" i="4"/>
  <c r="T1875" i="4"/>
  <c r="T1876" i="4"/>
  <c r="T1877" i="4"/>
  <c r="T1878" i="4"/>
  <c r="U1878" i="4" s="1"/>
  <c r="T1879" i="4"/>
  <c r="T1880" i="4"/>
  <c r="T1881" i="4"/>
  <c r="T1882" i="4"/>
  <c r="U1882" i="4" s="1"/>
  <c r="T1883" i="4"/>
  <c r="T1884" i="4"/>
  <c r="T1885" i="4"/>
  <c r="T1886" i="4"/>
  <c r="T1887" i="4"/>
  <c r="T1888" i="4"/>
  <c r="T1889" i="4"/>
  <c r="T1890" i="4"/>
  <c r="U1890" i="4" s="1"/>
  <c r="T1891" i="4"/>
  <c r="T1892" i="4"/>
  <c r="T1893" i="4"/>
  <c r="T1894" i="4"/>
  <c r="T1895" i="4"/>
  <c r="T1896" i="4"/>
  <c r="T1897" i="4"/>
  <c r="T1898" i="4"/>
  <c r="T1899" i="4"/>
  <c r="T1900" i="4"/>
  <c r="T1901" i="4"/>
  <c r="T1902" i="4"/>
  <c r="U1902" i="4" s="1"/>
  <c r="T1903" i="4"/>
  <c r="T1904" i="4"/>
  <c r="T1905" i="4"/>
  <c r="T1906" i="4"/>
  <c r="T1907" i="4"/>
  <c r="U1907" i="4" s="1"/>
  <c r="T1908" i="4"/>
  <c r="T1909" i="4"/>
  <c r="T1910" i="4"/>
  <c r="T1911" i="4"/>
  <c r="T1912" i="4"/>
  <c r="T1913" i="4"/>
  <c r="T1914" i="4"/>
  <c r="U1914" i="4" s="1"/>
  <c r="T1915" i="4"/>
  <c r="T1916" i="4"/>
  <c r="T1917" i="4"/>
  <c r="U1917" i="4" s="1"/>
  <c r="T1918" i="4"/>
  <c r="T1919" i="4"/>
  <c r="U1919" i="4" s="1"/>
  <c r="T1920" i="4"/>
  <c r="T1921" i="4"/>
  <c r="T1922" i="4"/>
  <c r="T1923" i="4"/>
  <c r="T1924" i="4"/>
  <c r="T1925" i="4"/>
  <c r="T1926" i="4"/>
  <c r="U1926" i="4" s="1"/>
  <c r="T1927" i="4"/>
  <c r="U1927" i="4" s="1"/>
  <c r="T1928" i="4"/>
  <c r="T1929" i="4"/>
  <c r="T1930" i="4"/>
  <c r="U1930" i="4" s="1"/>
  <c r="T1931" i="4"/>
  <c r="T1932" i="4"/>
  <c r="T1933" i="4"/>
  <c r="T1934" i="4"/>
  <c r="T1935" i="4"/>
  <c r="T1936" i="4"/>
  <c r="T1937" i="4"/>
  <c r="T1938" i="4"/>
  <c r="U1938" i="4" s="1"/>
  <c r="T1939" i="4"/>
  <c r="T1940" i="4"/>
  <c r="T1941" i="4"/>
  <c r="U1941" i="4" s="1"/>
  <c r="T1942" i="4"/>
  <c r="T1943" i="4"/>
  <c r="T1944" i="4"/>
  <c r="T1945" i="4"/>
  <c r="T1946" i="4"/>
  <c r="T1947" i="4"/>
  <c r="T1948" i="4"/>
  <c r="T1949" i="4"/>
  <c r="T1950" i="4"/>
  <c r="U1950" i="4" s="1"/>
  <c r="T1951" i="4"/>
  <c r="U1951" i="4" s="1"/>
  <c r="T1952" i="4"/>
  <c r="T1953" i="4"/>
  <c r="T1954" i="4"/>
  <c r="U1954" i="4" s="1"/>
  <c r="T1955" i="4"/>
  <c r="T1956" i="4"/>
  <c r="T1957" i="4"/>
  <c r="T1958" i="4"/>
  <c r="T1959" i="4"/>
  <c r="T1960" i="4"/>
  <c r="T1961" i="4"/>
  <c r="T1962" i="4"/>
  <c r="T1963" i="4"/>
  <c r="T1964" i="4"/>
  <c r="T1965" i="4"/>
  <c r="T1966" i="4"/>
  <c r="T1967" i="4"/>
  <c r="T1968" i="4"/>
  <c r="T1969" i="4"/>
  <c r="T1970" i="4"/>
  <c r="T1971" i="4"/>
  <c r="T1972" i="4"/>
  <c r="T1973" i="4"/>
  <c r="T1974" i="4"/>
  <c r="U1974" i="4" s="1"/>
  <c r="T1975" i="4"/>
  <c r="T1976" i="4"/>
  <c r="T1977" i="4"/>
  <c r="T1978" i="4"/>
  <c r="U1978" i="4" s="1"/>
  <c r="T1979" i="4"/>
  <c r="T1980" i="4"/>
  <c r="T1981" i="4"/>
  <c r="T1982" i="4"/>
  <c r="T1983" i="4"/>
  <c r="T1984" i="4"/>
  <c r="T1985" i="4"/>
  <c r="T1986" i="4"/>
  <c r="T1987" i="4"/>
  <c r="T1988" i="4"/>
  <c r="T1989" i="4"/>
  <c r="U1989" i="4" s="1"/>
  <c r="T1990" i="4"/>
  <c r="T1991" i="4"/>
  <c r="T1992" i="4"/>
  <c r="T1993" i="4"/>
  <c r="T1994" i="4"/>
  <c r="T1995" i="4"/>
  <c r="T1996" i="4"/>
  <c r="T1997" i="4"/>
  <c r="T1998" i="4"/>
  <c r="T1999" i="4"/>
  <c r="T2000" i="4"/>
  <c r="T2001" i="4"/>
  <c r="T2002" i="4"/>
  <c r="U2002" i="4" s="1"/>
  <c r="T2003" i="4"/>
  <c r="T2004" i="4"/>
  <c r="T2005" i="4"/>
  <c r="T2006" i="4"/>
  <c r="T2007" i="4"/>
  <c r="T2008" i="4"/>
  <c r="T2009" i="4"/>
  <c r="T2010" i="4"/>
  <c r="U2010" i="4" s="1"/>
  <c r="T2011" i="4"/>
  <c r="T2012" i="4"/>
  <c r="T2013" i="4"/>
  <c r="T2014" i="4"/>
  <c r="U2014" i="4" s="1"/>
  <c r="T2015" i="4"/>
  <c r="T2016" i="4"/>
  <c r="T2017" i="4"/>
  <c r="T2018" i="4"/>
  <c r="T2019" i="4"/>
  <c r="T2020" i="4"/>
  <c r="T2021" i="4"/>
  <c r="T2022" i="4"/>
  <c r="T2023" i="4"/>
  <c r="T2024" i="4"/>
  <c r="T2025" i="4"/>
  <c r="T2026" i="4"/>
  <c r="T2027" i="4"/>
  <c r="T2028" i="4"/>
  <c r="T2029" i="4"/>
  <c r="T2030" i="4"/>
  <c r="T2031" i="4"/>
  <c r="T2032" i="4"/>
  <c r="T2033" i="4"/>
  <c r="T2034" i="4"/>
  <c r="T2035" i="4"/>
  <c r="T2036" i="4"/>
  <c r="T2037" i="4"/>
  <c r="T2038" i="4"/>
  <c r="T2039" i="4"/>
  <c r="T2040" i="4"/>
  <c r="T2041" i="4"/>
  <c r="T2042" i="4"/>
  <c r="T2043" i="4"/>
  <c r="T2044" i="4"/>
  <c r="T2045" i="4"/>
  <c r="T2046" i="4"/>
  <c r="T2047" i="4"/>
  <c r="T2048" i="4"/>
  <c r="T2049" i="4"/>
  <c r="T2050" i="4"/>
  <c r="T2051" i="4"/>
  <c r="T2052" i="4"/>
  <c r="T2053" i="4"/>
  <c r="T2054" i="4"/>
  <c r="T2055" i="4"/>
  <c r="T2056" i="4"/>
  <c r="T2057" i="4"/>
  <c r="T2058" i="4"/>
  <c r="T2059" i="4"/>
  <c r="T2060" i="4"/>
  <c r="T2061" i="4"/>
  <c r="T2062" i="4"/>
  <c r="T2063" i="4"/>
  <c r="T2064" i="4"/>
  <c r="T2065" i="4"/>
  <c r="T2066" i="4"/>
  <c r="T2067" i="4"/>
  <c r="T2068" i="4"/>
  <c r="T2069" i="4"/>
  <c r="T2070" i="4"/>
  <c r="T2071" i="4"/>
  <c r="U2071" i="4" s="1"/>
  <c r="T2072" i="4"/>
  <c r="T2073" i="4"/>
  <c r="T2074" i="4"/>
  <c r="U2074" i="4" s="1"/>
  <c r="T2075" i="4"/>
  <c r="T2076" i="4"/>
  <c r="T2077" i="4"/>
  <c r="T2078" i="4"/>
  <c r="T2079" i="4"/>
  <c r="T2080" i="4"/>
  <c r="T2081" i="4"/>
  <c r="T2082" i="4"/>
  <c r="U2082" i="4" s="1"/>
  <c r="T2083" i="4"/>
  <c r="T2084" i="4"/>
  <c r="T2085" i="4"/>
  <c r="T2086" i="4"/>
  <c r="U2086" i="4" s="1"/>
  <c r="T2087" i="4"/>
  <c r="T2088" i="4"/>
  <c r="T2089" i="4"/>
  <c r="T2090" i="4"/>
  <c r="T2091" i="4"/>
  <c r="T2092" i="4"/>
  <c r="T2093" i="4"/>
  <c r="T2094" i="4"/>
  <c r="U2094" i="4" s="1"/>
  <c r="T2095" i="4"/>
  <c r="T2096" i="4"/>
  <c r="T2097" i="4"/>
  <c r="T2098" i="4"/>
  <c r="U2098" i="4" s="1"/>
  <c r="T2099" i="4"/>
  <c r="U2099" i="4" s="1"/>
  <c r="T2100" i="4"/>
  <c r="T2101" i="4"/>
  <c r="T2102" i="4"/>
  <c r="T2103" i="4"/>
  <c r="T2104" i="4"/>
  <c r="T2105" i="4"/>
  <c r="T2106" i="4"/>
  <c r="T2107" i="4"/>
  <c r="U2107" i="4" s="1"/>
  <c r="T2108" i="4"/>
  <c r="T2109" i="4"/>
  <c r="U2109" i="4" s="1"/>
  <c r="T2110" i="4"/>
  <c r="U2110" i="4" s="1"/>
  <c r="T2111" i="4"/>
  <c r="T2112" i="4"/>
  <c r="T2113" i="4"/>
  <c r="T2114" i="4"/>
  <c r="T2115" i="4"/>
  <c r="T2116" i="4"/>
  <c r="T2117" i="4"/>
  <c r="T2118" i="4"/>
  <c r="U2118" i="4" s="1"/>
  <c r="T2119" i="4"/>
  <c r="T2120" i="4"/>
  <c r="U2120" i="4" s="1"/>
  <c r="T2121" i="4"/>
  <c r="T2122" i="4"/>
  <c r="T2123" i="4"/>
  <c r="U2123" i="4" s="1"/>
  <c r="T2124" i="4"/>
  <c r="T2125" i="4"/>
  <c r="T2126" i="4"/>
  <c r="T2127" i="4"/>
  <c r="T2128" i="4"/>
  <c r="T2129" i="4"/>
  <c r="T2130" i="4"/>
  <c r="U2130" i="4" s="1"/>
  <c r="T2131" i="4"/>
  <c r="T2132" i="4"/>
  <c r="U2132" i="4" s="1"/>
  <c r="T2133" i="4"/>
  <c r="U2133" i="4" s="1"/>
  <c r="T2134" i="4"/>
  <c r="U2134" i="4" s="1"/>
  <c r="T2135" i="4"/>
  <c r="T2136" i="4"/>
  <c r="T2137" i="4"/>
  <c r="T2138" i="4"/>
  <c r="T2139" i="4"/>
  <c r="T2140" i="4"/>
  <c r="T2141" i="4"/>
  <c r="T2142" i="4"/>
  <c r="U2142" i="4" s="1"/>
  <c r="T2143" i="4"/>
  <c r="T2144" i="4"/>
  <c r="U2144" i="4" s="1"/>
  <c r="T2145" i="4"/>
  <c r="T2146" i="4"/>
  <c r="U2146" i="4" s="1"/>
  <c r="T2147" i="4"/>
  <c r="T2148" i="4"/>
  <c r="T2149" i="4"/>
  <c r="T2150" i="4"/>
  <c r="T2151" i="4"/>
  <c r="T2152" i="4"/>
  <c r="T2153" i="4"/>
  <c r="T2154" i="4"/>
  <c r="U2154" i="4" s="1"/>
  <c r="T2155" i="4"/>
  <c r="T2156" i="4"/>
  <c r="U2156" i="4" s="1"/>
  <c r="T2157" i="4"/>
  <c r="T2158" i="4"/>
  <c r="U2158" i="4" s="1"/>
  <c r="T2159" i="4"/>
  <c r="T2160" i="4"/>
  <c r="T2161" i="4"/>
  <c r="T2162" i="4"/>
  <c r="T2163" i="4"/>
  <c r="T2164" i="4"/>
  <c r="T2165" i="4"/>
  <c r="T2166" i="4"/>
  <c r="U2166" i="4" s="1"/>
  <c r="T2167" i="4"/>
  <c r="T2168" i="4"/>
  <c r="U2168" i="4" s="1"/>
  <c r="T2169" i="4"/>
  <c r="U2169" i="4" s="1"/>
  <c r="T2170" i="4"/>
  <c r="U2170" i="4" s="1"/>
  <c r="T2171" i="4"/>
  <c r="T2172" i="4"/>
  <c r="T2173" i="4"/>
  <c r="T2174" i="4"/>
  <c r="T2175" i="4"/>
  <c r="T2176" i="4"/>
  <c r="T2177" i="4"/>
  <c r="T2178" i="4"/>
  <c r="U2178" i="4" s="1"/>
  <c r="T2179" i="4"/>
  <c r="T2180" i="4"/>
  <c r="U2180" i="4" s="1"/>
  <c r="T2181" i="4"/>
  <c r="T2182" i="4"/>
  <c r="U2182" i="4" s="1"/>
  <c r="T2183" i="4"/>
  <c r="U2183" i="4" s="1"/>
  <c r="T2184" i="4"/>
  <c r="T2185" i="4"/>
  <c r="T2186" i="4"/>
  <c r="T2187" i="4"/>
  <c r="T2188" i="4"/>
  <c r="T2189" i="4"/>
  <c r="T2190" i="4"/>
  <c r="U2190" i="4" s="1"/>
  <c r="T2191" i="4"/>
  <c r="T2192" i="4"/>
  <c r="U2192" i="4" s="1"/>
  <c r="T2193" i="4"/>
  <c r="T2194" i="4"/>
  <c r="U2194" i="4" s="1"/>
  <c r="T2195" i="4"/>
  <c r="U2195" i="4" s="1"/>
  <c r="T2196" i="4"/>
  <c r="T2197" i="4"/>
  <c r="T2198" i="4"/>
  <c r="T2199" i="4"/>
  <c r="T2200" i="4"/>
  <c r="T2201" i="4"/>
  <c r="T2202" i="4"/>
  <c r="U2202" i="4" s="1"/>
  <c r="T2203" i="4"/>
  <c r="T2204" i="4"/>
  <c r="U2204" i="4" s="1"/>
  <c r="T2205" i="4"/>
  <c r="T2206" i="4"/>
  <c r="U2206" i="4" s="1"/>
  <c r="T2207" i="4"/>
  <c r="U2207" i="4" s="1"/>
  <c r="T2208" i="4"/>
  <c r="T2209" i="4"/>
  <c r="T2210" i="4"/>
  <c r="T2211" i="4"/>
  <c r="T2212" i="4"/>
  <c r="T2213" i="4"/>
  <c r="T2214" i="4"/>
  <c r="U2214" i="4" s="1"/>
  <c r="T2215" i="4"/>
  <c r="T2216" i="4"/>
  <c r="U2216" i="4" s="1"/>
  <c r="T2217" i="4"/>
  <c r="T2218" i="4"/>
  <c r="U2218" i="4" s="1"/>
  <c r="T2219" i="4"/>
  <c r="T2220" i="4"/>
  <c r="T2221" i="4"/>
  <c r="T2222" i="4"/>
  <c r="T2223" i="4"/>
  <c r="T2224" i="4"/>
  <c r="T2225" i="4"/>
  <c r="T2226" i="4"/>
  <c r="U2226" i="4" s="1"/>
  <c r="T2227" i="4"/>
  <c r="T2228" i="4"/>
  <c r="U2228" i="4" s="1"/>
  <c r="T2229" i="4"/>
  <c r="U2229" i="4" s="1"/>
  <c r="T2230" i="4"/>
  <c r="U2230" i="4" s="1"/>
  <c r="T2231" i="4"/>
  <c r="U2231" i="4" s="1"/>
  <c r="T2232" i="4"/>
  <c r="T2233" i="4"/>
  <c r="T2234" i="4"/>
  <c r="T2235" i="4"/>
  <c r="T2236" i="4"/>
  <c r="T2237" i="4"/>
  <c r="T2238" i="4"/>
  <c r="U2238" i="4" s="1"/>
  <c r="T2239" i="4"/>
  <c r="T2240" i="4"/>
  <c r="U2240" i="4" s="1"/>
  <c r="T2241" i="4"/>
  <c r="T2242" i="4"/>
  <c r="U2242" i="4" s="1"/>
  <c r="T2243" i="4"/>
  <c r="T2244" i="4"/>
  <c r="T2245" i="4"/>
  <c r="T2246" i="4"/>
  <c r="T2247" i="4"/>
  <c r="T2248" i="4"/>
  <c r="T2249" i="4"/>
  <c r="T2250" i="4"/>
  <c r="U2250" i="4" s="1"/>
  <c r="T2251" i="4"/>
  <c r="T2252" i="4"/>
  <c r="T2253" i="4"/>
  <c r="T2254" i="4"/>
  <c r="U2254" i="4" s="1"/>
  <c r="T2255" i="4"/>
  <c r="U2255" i="4" s="1"/>
  <c r="T2256" i="4"/>
  <c r="T2257" i="4"/>
  <c r="T2258" i="4"/>
  <c r="T2259" i="4"/>
  <c r="T2260" i="4"/>
  <c r="T2261" i="4"/>
  <c r="T2262" i="4"/>
  <c r="T2263" i="4"/>
  <c r="T2264" i="4"/>
  <c r="T2265" i="4"/>
  <c r="T2266" i="4"/>
  <c r="U2266" i="4" s="1"/>
  <c r="T2267" i="4"/>
  <c r="U2267" i="4" s="1"/>
  <c r="T2268" i="4"/>
  <c r="T2269" i="4"/>
  <c r="T2270" i="4"/>
  <c r="T2271" i="4"/>
  <c r="T2272" i="4"/>
  <c r="T2273" i="4"/>
  <c r="T2274" i="4"/>
  <c r="U2274" i="4" s="1"/>
  <c r="T2275" i="4"/>
  <c r="T2276" i="4"/>
  <c r="U2276" i="4" s="1"/>
  <c r="T2277" i="4"/>
  <c r="T2278" i="4"/>
  <c r="U2278" i="4" s="1"/>
  <c r="T2279" i="4"/>
  <c r="T2280" i="4"/>
  <c r="T2281" i="4"/>
  <c r="T2282" i="4"/>
  <c r="T2283" i="4"/>
  <c r="T2284" i="4"/>
  <c r="T2285" i="4"/>
  <c r="T2286" i="4"/>
  <c r="U2286" i="4" s="1"/>
  <c r="T2287" i="4"/>
  <c r="T2288" i="4"/>
  <c r="U2288" i="4" s="1"/>
  <c r="T2289" i="4"/>
  <c r="T2290" i="4"/>
  <c r="U2290" i="4" s="1"/>
  <c r="T2291" i="4"/>
  <c r="U2291" i="4" s="1"/>
  <c r="T2292" i="4"/>
  <c r="T2293" i="4"/>
  <c r="T2294" i="4"/>
  <c r="T2295" i="4"/>
  <c r="T2296" i="4"/>
  <c r="T2297" i="4"/>
  <c r="T2298" i="4"/>
  <c r="T2299" i="4"/>
  <c r="T2300" i="4"/>
  <c r="U2300" i="4" s="1"/>
  <c r="T2301" i="4"/>
  <c r="T2302" i="4"/>
  <c r="U2302" i="4" s="1"/>
  <c r="T2303" i="4"/>
  <c r="U2303" i="4" s="1"/>
  <c r="T2304" i="4"/>
  <c r="T2305" i="4"/>
  <c r="T2306" i="4"/>
  <c r="T2307" i="4"/>
  <c r="T2308" i="4"/>
  <c r="T2309" i="4"/>
  <c r="T2310" i="4"/>
  <c r="T2311" i="4"/>
  <c r="T2312" i="4"/>
  <c r="U2312" i="4" s="1"/>
  <c r="T2313" i="4"/>
  <c r="T2314" i="4"/>
  <c r="U2314" i="4" s="1"/>
  <c r="T2315" i="4"/>
  <c r="T2316" i="4"/>
  <c r="T2317" i="4"/>
  <c r="T2318" i="4"/>
  <c r="T2319" i="4"/>
  <c r="T2320" i="4"/>
  <c r="T2321" i="4"/>
  <c r="T2322" i="4"/>
  <c r="T2323" i="4"/>
  <c r="T2324" i="4"/>
  <c r="U2324" i="4" s="1"/>
  <c r="T2325" i="4"/>
  <c r="T2326" i="4"/>
  <c r="U2326" i="4" s="1"/>
  <c r="T2327" i="4"/>
  <c r="T2328" i="4"/>
  <c r="T2329" i="4"/>
  <c r="T2330" i="4"/>
  <c r="T2331" i="4"/>
  <c r="T2332" i="4"/>
  <c r="T2333" i="4"/>
  <c r="T2334" i="4"/>
  <c r="T2335" i="4"/>
  <c r="T2336" i="4"/>
  <c r="T2337" i="4"/>
  <c r="T2338" i="4"/>
  <c r="U2338" i="4" s="1"/>
  <c r="T2339" i="4"/>
  <c r="T2340" i="4"/>
  <c r="T2341" i="4"/>
  <c r="T2342" i="4"/>
  <c r="T2343" i="4"/>
  <c r="T2344" i="4"/>
  <c r="T2345" i="4"/>
  <c r="T2346" i="4"/>
  <c r="U2346" i="4" s="1"/>
  <c r="T2347" i="4"/>
  <c r="T2348" i="4"/>
  <c r="T2349" i="4"/>
  <c r="T2350" i="4"/>
  <c r="T2351" i="4"/>
  <c r="U2351" i="4" s="1"/>
  <c r="T2352" i="4"/>
  <c r="T2353" i="4"/>
  <c r="T2354" i="4"/>
  <c r="T2355" i="4"/>
  <c r="T2356" i="4"/>
  <c r="T2357" i="4"/>
  <c r="T2358" i="4"/>
  <c r="U2358" i="4" s="1"/>
  <c r="T2359" i="4"/>
  <c r="T2360" i="4"/>
  <c r="T2361" i="4"/>
  <c r="T2362" i="4"/>
  <c r="T2363" i="4"/>
  <c r="T2364" i="4"/>
  <c r="T2365" i="4"/>
  <c r="T2366" i="4"/>
  <c r="T2367" i="4"/>
  <c r="T2368" i="4"/>
  <c r="T2369" i="4"/>
  <c r="T2370" i="4"/>
  <c r="U2370" i="4" s="1"/>
  <c r="T2371" i="4"/>
  <c r="T2372" i="4"/>
  <c r="U2372" i="4" s="1"/>
  <c r="T2373" i="4"/>
  <c r="T2374" i="4"/>
  <c r="U2374" i="4" s="1"/>
  <c r="T2375" i="4"/>
  <c r="T2376" i="4"/>
  <c r="T2377" i="4"/>
  <c r="T2378" i="4"/>
  <c r="T2379" i="4"/>
  <c r="T2380" i="4"/>
  <c r="T2381" i="4"/>
  <c r="T2382" i="4"/>
  <c r="U2382" i="4" s="1"/>
  <c r="T2383" i="4"/>
  <c r="T2384" i="4"/>
  <c r="T2385" i="4"/>
  <c r="T2386" i="4"/>
  <c r="U2386" i="4" s="1"/>
  <c r="T2387" i="4"/>
  <c r="U2387" i="4" s="1"/>
  <c r="T2388" i="4"/>
  <c r="T2389" i="4"/>
  <c r="T2390" i="4"/>
  <c r="T2391" i="4"/>
  <c r="T2392" i="4"/>
  <c r="T2393" i="4"/>
  <c r="T2394" i="4"/>
  <c r="T2395" i="4"/>
  <c r="T2396" i="4"/>
  <c r="U2396" i="4" s="1"/>
  <c r="T2397" i="4"/>
  <c r="T2398" i="4"/>
  <c r="U2398" i="4" s="1"/>
  <c r="T2399" i="4"/>
  <c r="U2399" i="4" s="1"/>
  <c r="T2400" i="4"/>
  <c r="T2401" i="4"/>
  <c r="T2402" i="4"/>
  <c r="T2403" i="4"/>
  <c r="T2404" i="4"/>
  <c r="T2405" i="4"/>
  <c r="T2406" i="4"/>
  <c r="T2407" i="4"/>
  <c r="T2408" i="4"/>
  <c r="U2408" i="4" s="1"/>
  <c r="T2409" i="4"/>
  <c r="T2410" i="4"/>
  <c r="U2410" i="4" s="1"/>
  <c r="T2411" i="4"/>
  <c r="U2411" i="4" s="1"/>
  <c r="T2412" i="4"/>
  <c r="T2413" i="4"/>
  <c r="T2414" i="4"/>
  <c r="T2415" i="4"/>
  <c r="T2416" i="4"/>
  <c r="T2417" i="4"/>
  <c r="T2418" i="4"/>
  <c r="U2418" i="4" s="1"/>
  <c r="T2419" i="4"/>
  <c r="T2420" i="4"/>
  <c r="U2420" i="4" s="1"/>
  <c r="T2421" i="4"/>
  <c r="T2422" i="4"/>
  <c r="U2422" i="4" s="1"/>
  <c r="T2423" i="4"/>
  <c r="T2424" i="4"/>
  <c r="T2425" i="4"/>
  <c r="T2426" i="4"/>
  <c r="T2427" i="4"/>
  <c r="T2428" i="4"/>
  <c r="T2429" i="4"/>
  <c r="T2430" i="4"/>
  <c r="T2431" i="4"/>
  <c r="T2432" i="4"/>
  <c r="U2432" i="4" s="1"/>
  <c r="T2433" i="4"/>
  <c r="T2434" i="4"/>
  <c r="T2435" i="4"/>
  <c r="T2436" i="4"/>
  <c r="T2437" i="4"/>
  <c r="T2438" i="4"/>
  <c r="T2439" i="4"/>
  <c r="T2440" i="4"/>
  <c r="T2441" i="4"/>
  <c r="T2442" i="4"/>
  <c r="U2442" i="4" s="1"/>
  <c r="T2443" i="4"/>
  <c r="T2444" i="4"/>
  <c r="U2444" i="4" s="1"/>
  <c r="T2445" i="4"/>
  <c r="T2446" i="4"/>
  <c r="U2446" i="4" s="1"/>
  <c r="T2447" i="4"/>
  <c r="T2448" i="4"/>
  <c r="T2449" i="4"/>
  <c r="T2450" i="4"/>
  <c r="T2451" i="4"/>
  <c r="T2452" i="4"/>
  <c r="T2453" i="4"/>
  <c r="T2454" i="4"/>
  <c r="T2455" i="4"/>
  <c r="T2456" i="4"/>
  <c r="T2457" i="4"/>
  <c r="T2458" i="4"/>
  <c r="T2459" i="4"/>
  <c r="T2460" i="4"/>
  <c r="T2461" i="4"/>
  <c r="T2462" i="4"/>
  <c r="T2463" i="4"/>
  <c r="T2464" i="4"/>
  <c r="T2465" i="4"/>
  <c r="T2466" i="4"/>
  <c r="T2467" i="4"/>
  <c r="T2468" i="4"/>
  <c r="U2468" i="4" s="1"/>
  <c r="T2469" i="4"/>
  <c r="T2470" i="4"/>
  <c r="U2470" i="4" s="1"/>
  <c r="T2471" i="4"/>
  <c r="T2472" i="4"/>
  <c r="T2473" i="4"/>
  <c r="T2474" i="4"/>
  <c r="T2475" i="4"/>
  <c r="T2476" i="4"/>
  <c r="T2477" i="4"/>
  <c r="T2478" i="4"/>
  <c r="U2478" i="4" s="1"/>
  <c r="T2479" i="4"/>
  <c r="T2480" i="4"/>
  <c r="U2480" i="4" s="1"/>
  <c r="T2481" i="4"/>
  <c r="T2482" i="4"/>
  <c r="T2483" i="4"/>
  <c r="T2484" i="4"/>
  <c r="T2485" i="4"/>
  <c r="T2486" i="4"/>
  <c r="T2487" i="4"/>
  <c r="T2488" i="4"/>
  <c r="T2489" i="4"/>
  <c r="T2490" i="4"/>
  <c r="U2490" i="4" s="1"/>
  <c r="T2491" i="4"/>
  <c r="U2" i="4"/>
  <c r="U3" i="4"/>
  <c r="U4" i="4"/>
  <c r="U7" i="4"/>
  <c r="U11" i="4"/>
  <c r="U14" i="4"/>
  <c r="U19" i="4"/>
  <c r="U26" i="4"/>
  <c r="U31" i="4"/>
  <c r="U33" i="4"/>
  <c r="U35" i="4"/>
  <c r="U36" i="4"/>
  <c r="U37" i="4"/>
  <c r="U46" i="4"/>
  <c r="U49" i="4"/>
  <c r="U51" i="4"/>
  <c r="U52" i="4"/>
  <c r="U53" i="4"/>
  <c r="U54" i="4"/>
  <c r="U55" i="4"/>
  <c r="U56" i="4"/>
  <c r="U57" i="4"/>
  <c r="U58" i="4"/>
  <c r="U61" i="4"/>
  <c r="U62" i="4"/>
  <c r="U64" i="4"/>
  <c r="U66" i="4"/>
  <c r="U67" i="4"/>
  <c r="U69" i="4"/>
  <c r="U70" i="4"/>
  <c r="U73" i="4"/>
  <c r="U74" i="4"/>
  <c r="U75" i="4"/>
  <c r="U79" i="4"/>
  <c r="U83" i="4"/>
  <c r="U84" i="4"/>
  <c r="U87" i="4"/>
  <c r="U88" i="4"/>
  <c r="U95" i="4"/>
  <c r="U96" i="4"/>
  <c r="U98" i="4"/>
  <c r="U113" i="4"/>
  <c r="U117" i="4"/>
  <c r="U119" i="4"/>
  <c r="U120" i="4"/>
  <c r="U121" i="4"/>
  <c r="U127" i="4"/>
  <c r="U128" i="4"/>
  <c r="U133" i="4"/>
  <c r="U138" i="4"/>
  <c r="U139" i="4"/>
  <c r="U147" i="4"/>
  <c r="U148" i="4"/>
  <c r="U151" i="4"/>
  <c r="U153" i="4"/>
  <c r="U172" i="4"/>
  <c r="U179" i="4"/>
  <c r="U181" i="4"/>
  <c r="U183" i="4"/>
  <c r="U184" i="4"/>
  <c r="U199" i="4"/>
  <c r="U200" i="4"/>
  <c r="U201" i="4"/>
  <c r="U207" i="4"/>
  <c r="U213" i="4"/>
  <c r="U215" i="4"/>
  <c r="U220" i="4"/>
  <c r="U223" i="4"/>
  <c r="U225" i="4"/>
  <c r="U227" i="4"/>
  <c r="U231" i="4"/>
  <c r="U238" i="4"/>
  <c r="U250" i="4"/>
  <c r="U253" i="4"/>
  <c r="U255" i="4"/>
  <c r="U256" i="4"/>
  <c r="U261" i="4"/>
  <c r="U265" i="4"/>
  <c r="U271" i="4"/>
  <c r="U273" i="4"/>
  <c r="U276" i="4"/>
  <c r="U278" i="4"/>
  <c r="U283" i="4"/>
  <c r="U291" i="4"/>
  <c r="U295" i="4"/>
  <c r="U297" i="4"/>
  <c r="U301" i="4"/>
  <c r="U304" i="4"/>
  <c r="U309" i="4"/>
  <c r="U315" i="4"/>
  <c r="U321" i="4"/>
  <c r="U325" i="4"/>
  <c r="U329" i="4"/>
  <c r="U331" i="4"/>
  <c r="U333" i="4"/>
  <c r="U335" i="4"/>
  <c r="U337" i="4"/>
  <c r="U341" i="4"/>
  <c r="U353" i="4"/>
  <c r="U355" i="4"/>
  <c r="U357" i="4"/>
  <c r="U361" i="4"/>
  <c r="U364" i="4"/>
  <c r="U365" i="4"/>
  <c r="U376" i="4"/>
  <c r="U378" i="4"/>
  <c r="U379" i="4"/>
  <c r="U381" i="4"/>
  <c r="U383" i="4"/>
  <c r="U385" i="4"/>
  <c r="U388" i="4"/>
  <c r="U393" i="4"/>
  <c r="U396" i="4"/>
  <c r="U397" i="4"/>
  <c r="U398" i="4"/>
  <c r="U399" i="4"/>
  <c r="U400" i="4"/>
  <c r="U402" i="4"/>
  <c r="U403" i="4"/>
  <c r="U404" i="4"/>
  <c r="U409" i="4"/>
  <c r="U410" i="4"/>
  <c r="U411" i="4"/>
  <c r="U412" i="4"/>
  <c r="U414" i="4"/>
  <c r="U416" i="4"/>
  <c r="U417" i="4"/>
  <c r="U418" i="4"/>
  <c r="U420" i="4"/>
  <c r="U421" i="4"/>
  <c r="U424" i="4"/>
  <c r="U427" i="4"/>
  <c r="U429" i="4"/>
  <c r="U430" i="4"/>
  <c r="U432" i="4"/>
  <c r="U433" i="4"/>
  <c r="U436" i="4"/>
  <c r="U439" i="4"/>
  <c r="U441" i="4"/>
  <c r="U445" i="4"/>
  <c r="U447" i="4"/>
  <c r="U448" i="4"/>
  <c r="U449" i="4"/>
  <c r="U450" i="4"/>
  <c r="U451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9" i="4"/>
  <c r="U473" i="4"/>
  <c r="U477" i="4"/>
  <c r="U481" i="4"/>
  <c r="U483" i="4"/>
  <c r="U485" i="4"/>
  <c r="U487" i="4"/>
  <c r="U497" i="4"/>
  <c r="U499" i="4"/>
  <c r="U501" i="4"/>
  <c r="U502" i="4"/>
  <c r="U509" i="4"/>
  <c r="U511" i="4"/>
  <c r="U513" i="4"/>
  <c r="U515" i="4"/>
  <c r="U525" i="4"/>
  <c r="U527" i="4"/>
  <c r="U529" i="4"/>
  <c r="U532" i="4"/>
  <c r="U533" i="4"/>
  <c r="U535" i="4"/>
  <c r="U541" i="4"/>
  <c r="U544" i="4"/>
  <c r="U549" i="4"/>
  <c r="U553" i="4"/>
  <c r="U557" i="4"/>
  <c r="U559" i="4"/>
  <c r="U561" i="4"/>
  <c r="U567" i="4"/>
  <c r="U572" i="4"/>
  <c r="U573" i="4"/>
  <c r="U577" i="4"/>
  <c r="U581" i="4"/>
  <c r="U585" i="4"/>
  <c r="U589" i="4"/>
  <c r="U592" i="4"/>
  <c r="U594" i="4"/>
  <c r="U597" i="4"/>
  <c r="U599" i="4"/>
  <c r="U601" i="4"/>
  <c r="U603" i="4"/>
  <c r="U609" i="4"/>
  <c r="U610" i="4"/>
  <c r="U621" i="4"/>
  <c r="U625" i="4"/>
  <c r="U626" i="4"/>
  <c r="U627" i="4"/>
  <c r="U628" i="4"/>
  <c r="U629" i="4"/>
  <c r="U635" i="4"/>
  <c r="U640" i="4"/>
  <c r="U645" i="4"/>
  <c r="U649" i="4"/>
  <c r="U650" i="4"/>
  <c r="U653" i="4"/>
  <c r="U654" i="4"/>
  <c r="U655" i="4"/>
  <c r="U657" i="4"/>
  <c r="U659" i="4"/>
  <c r="U664" i="4"/>
  <c r="U667" i="4"/>
  <c r="U673" i="4"/>
  <c r="U675" i="4"/>
  <c r="U677" i="4"/>
  <c r="U681" i="4"/>
  <c r="U685" i="4"/>
  <c r="U689" i="4"/>
  <c r="U693" i="4"/>
  <c r="U697" i="4"/>
  <c r="U698" i="4"/>
  <c r="U699" i="4"/>
  <c r="U700" i="4"/>
  <c r="U701" i="4"/>
  <c r="U702" i="4"/>
  <c r="U703" i="4"/>
  <c r="U704" i="4"/>
  <c r="U705" i="4"/>
  <c r="U706" i="4"/>
  <c r="U707" i="4"/>
  <c r="U708" i="4"/>
  <c r="U709" i="4"/>
  <c r="U710" i="4"/>
  <c r="U711" i="4"/>
  <c r="U712" i="4"/>
  <c r="U713" i="4"/>
  <c r="U714" i="4"/>
  <c r="U715" i="4"/>
  <c r="U716" i="4"/>
  <c r="U717" i="4"/>
  <c r="U718" i="4"/>
  <c r="U719" i="4"/>
  <c r="U720" i="4"/>
  <c r="U721" i="4"/>
  <c r="U725" i="4"/>
  <c r="U727" i="4"/>
  <c r="U735" i="4"/>
  <c r="U741" i="4"/>
  <c r="U742" i="4"/>
  <c r="U745" i="4"/>
  <c r="U748" i="4"/>
  <c r="U750" i="4"/>
  <c r="U751" i="4"/>
  <c r="U753" i="4"/>
  <c r="U757" i="4"/>
  <c r="U759" i="4"/>
  <c r="U765" i="4"/>
  <c r="U767" i="4"/>
  <c r="U768" i="4"/>
  <c r="U769" i="4"/>
  <c r="U773" i="4"/>
  <c r="U776" i="4"/>
  <c r="U777" i="4"/>
  <c r="U783" i="4"/>
  <c r="U789" i="4"/>
  <c r="U790" i="4"/>
  <c r="U791" i="4"/>
  <c r="U793" i="4"/>
  <c r="U795" i="4"/>
  <c r="U796" i="4"/>
  <c r="U799" i="4"/>
  <c r="U805" i="4"/>
  <c r="U808" i="4"/>
  <c r="U809" i="4"/>
  <c r="U811" i="4"/>
  <c r="U812" i="4"/>
  <c r="U815" i="4"/>
  <c r="U817" i="4"/>
  <c r="U820" i="4"/>
  <c r="U825" i="4"/>
  <c r="U831" i="4"/>
  <c r="U832" i="4"/>
  <c r="U833" i="4"/>
  <c r="U838" i="4"/>
  <c r="U843" i="4"/>
  <c r="U845" i="4"/>
  <c r="U847" i="4"/>
  <c r="U848" i="4"/>
  <c r="U855" i="4"/>
  <c r="U859" i="4"/>
  <c r="U865" i="4"/>
  <c r="U867" i="4"/>
  <c r="U868" i="4"/>
  <c r="U869" i="4"/>
  <c r="U873" i="4"/>
  <c r="U877" i="4"/>
  <c r="U883" i="4"/>
  <c r="U887" i="4"/>
  <c r="U889" i="4"/>
  <c r="U890" i="4"/>
  <c r="U891" i="4"/>
  <c r="U895" i="4"/>
  <c r="U898" i="4"/>
  <c r="U899" i="4"/>
  <c r="U901" i="4"/>
  <c r="U903" i="4"/>
  <c r="U904" i="4"/>
  <c r="U905" i="4"/>
  <c r="U906" i="4"/>
  <c r="U907" i="4"/>
  <c r="U908" i="4"/>
  <c r="U909" i="4"/>
  <c r="U912" i="4"/>
  <c r="U913" i="4"/>
  <c r="U914" i="4"/>
  <c r="U915" i="4"/>
  <c r="U916" i="4"/>
  <c r="U917" i="4"/>
  <c r="U918" i="4"/>
  <c r="U919" i="4"/>
  <c r="U922" i="4"/>
  <c r="U924" i="4"/>
  <c r="U925" i="4"/>
  <c r="U926" i="4"/>
  <c r="U929" i="4"/>
  <c r="U930" i="4"/>
  <c r="U931" i="4"/>
  <c r="U933" i="4"/>
  <c r="U938" i="4"/>
  <c r="U940" i="4"/>
  <c r="U941" i="4"/>
  <c r="U943" i="4"/>
  <c r="U944" i="4"/>
  <c r="U945" i="4"/>
  <c r="U946" i="4"/>
  <c r="U947" i="4"/>
  <c r="U948" i="4"/>
  <c r="U949" i="4"/>
  <c r="U950" i="4"/>
  <c r="U951" i="4"/>
  <c r="U953" i="4"/>
  <c r="U957" i="4"/>
  <c r="U959" i="4"/>
  <c r="U961" i="4"/>
  <c r="U962" i="4"/>
  <c r="U963" i="4"/>
  <c r="U965" i="4"/>
  <c r="U967" i="4"/>
  <c r="U971" i="4"/>
  <c r="U977" i="4"/>
  <c r="U978" i="4"/>
  <c r="U979" i="4"/>
  <c r="U981" i="4"/>
  <c r="U983" i="4"/>
  <c r="U984" i="4"/>
  <c r="U986" i="4"/>
  <c r="U987" i="4"/>
  <c r="U989" i="4"/>
  <c r="U991" i="4"/>
  <c r="U994" i="4"/>
  <c r="U997" i="4"/>
  <c r="U999" i="4"/>
  <c r="U1001" i="4"/>
  <c r="U1003" i="4"/>
  <c r="U1005" i="4"/>
  <c r="U1007" i="4"/>
  <c r="U1009" i="4"/>
  <c r="U1013" i="4"/>
  <c r="U1019" i="4"/>
  <c r="U1025" i="4"/>
  <c r="U1027" i="4"/>
  <c r="U1029" i="4"/>
  <c r="U1033" i="4"/>
  <c r="U1035" i="4"/>
  <c r="U1036" i="4"/>
  <c r="U1041" i="4"/>
  <c r="U1042" i="4"/>
  <c r="U1045" i="4"/>
  <c r="U1047" i="4"/>
  <c r="U1048" i="4"/>
  <c r="U1051" i="4"/>
  <c r="U1054" i="4"/>
  <c r="U1056" i="4"/>
  <c r="U1058" i="4"/>
  <c r="U1059" i="4"/>
  <c r="U1061" i="4"/>
  <c r="U1063" i="4"/>
  <c r="U1065" i="4"/>
  <c r="U1069" i="4"/>
  <c r="U1070" i="4"/>
  <c r="U1071" i="4"/>
  <c r="U1073" i="4"/>
  <c r="U1077" i="4"/>
  <c r="U1078" i="4"/>
  <c r="U1080" i="4"/>
  <c r="U1081" i="4"/>
  <c r="U1085" i="4"/>
  <c r="U1087" i="4"/>
  <c r="U1089" i="4"/>
  <c r="U1090" i="4"/>
  <c r="U1091" i="4"/>
  <c r="U1095" i="4"/>
  <c r="U1097" i="4"/>
  <c r="U1100" i="4"/>
  <c r="U1101" i="4"/>
  <c r="U1102" i="4"/>
  <c r="U1103" i="4"/>
  <c r="U1106" i="4"/>
  <c r="U1109" i="4"/>
  <c r="U1112" i="4"/>
  <c r="U1113" i="4"/>
  <c r="U1117" i="4"/>
  <c r="U1118" i="4"/>
  <c r="U1119" i="4"/>
  <c r="U1121" i="4"/>
  <c r="U1123" i="4"/>
  <c r="U1129" i="4"/>
  <c r="U1130" i="4"/>
  <c r="U1131" i="4"/>
  <c r="U1132" i="4"/>
  <c r="U1135" i="4"/>
  <c r="U1138" i="4"/>
  <c r="U1139" i="4"/>
  <c r="U1141" i="4"/>
  <c r="U1143" i="4"/>
  <c r="U1145" i="4"/>
  <c r="U1147" i="4"/>
  <c r="U1148" i="4"/>
  <c r="U1149" i="4"/>
  <c r="U1154" i="4"/>
  <c r="U1155" i="4"/>
  <c r="U1156" i="4"/>
  <c r="U1157" i="4"/>
  <c r="U1159" i="4"/>
  <c r="U1163" i="4"/>
  <c r="U1167" i="4"/>
  <c r="U1169" i="4"/>
  <c r="U1177" i="4"/>
  <c r="U1180" i="4"/>
  <c r="U1181" i="4"/>
  <c r="U1183" i="4"/>
  <c r="U1184" i="4"/>
  <c r="U1185" i="4"/>
  <c r="U1187" i="4"/>
  <c r="U1189" i="4"/>
  <c r="U1190" i="4"/>
  <c r="U1192" i="4"/>
  <c r="U1197" i="4"/>
  <c r="U1201" i="4"/>
  <c r="U1205" i="4"/>
  <c r="U1207" i="4"/>
  <c r="U1209" i="4"/>
  <c r="U1210" i="4"/>
  <c r="U1211" i="4"/>
  <c r="U1212" i="4"/>
  <c r="U1215" i="4"/>
  <c r="U1216" i="4"/>
  <c r="U1217" i="4"/>
  <c r="U1219" i="4"/>
  <c r="U1220" i="4"/>
  <c r="U1221" i="4"/>
  <c r="U1224" i="4"/>
  <c r="U1226" i="4"/>
  <c r="U1227" i="4"/>
  <c r="U1228" i="4"/>
  <c r="U1231" i="4"/>
  <c r="U1233" i="4"/>
  <c r="U1235" i="4"/>
  <c r="U1237" i="4"/>
  <c r="U1241" i="4"/>
  <c r="U1242" i="4"/>
  <c r="U1243" i="4"/>
  <c r="U1245" i="4"/>
  <c r="U1249" i="4"/>
  <c r="U1253" i="4"/>
  <c r="U1259" i="4"/>
  <c r="U1268" i="4"/>
  <c r="U1269" i="4"/>
  <c r="U1272" i="4"/>
  <c r="U1273" i="4"/>
  <c r="U1274" i="4"/>
  <c r="U1277" i="4"/>
  <c r="U1278" i="4"/>
  <c r="U1279" i="4"/>
  <c r="U1281" i="4"/>
  <c r="U1283" i="4"/>
  <c r="U1287" i="4"/>
  <c r="U1288" i="4"/>
  <c r="U1289" i="4"/>
  <c r="U1295" i="4"/>
  <c r="U1297" i="4"/>
  <c r="U1298" i="4"/>
  <c r="U1300" i="4"/>
  <c r="U1301" i="4"/>
  <c r="U1303" i="4"/>
  <c r="U1305" i="4"/>
  <c r="U1308" i="4"/>
  <c r="U1309" i="4"/>
  <c r="U1310" i="4"/>
  <c r="U1311" i="4"/>
  <c r="U1313" i="4"/>
  <c r="U1319" i="4"/>
  <c r="U1321" i="4"/>
  <c r="U1323" i="4"/>
  <c r="U1324" i="4"/>
  <c r="U1327" i="4"/>
  <c r="U1328" i="4"/>
  <c r="U1329" i="4"/>
  <c r="U1330" i="4"/>
  <c r="U1331" i="4"/>
  <c r="U1332" i="4"/>
  <c r="U1333" i="4"/>
  <c r="U1334" i="4"/>
  <c r="U1335" i="4"/>
  <c r="U1336" i="4"/>
  <c r="U1337" i="4"/>
  <c r="U1339" i="4"/>
  <c r="U1342" i="4"/>
  <c r="U1343" i="4"/>
  <c r="U1345" i="4"/>
  <c r="U1349" i="4"/>
  <c r="U1350" i="4"/>
  <c r="U1351" i="4"/>
  <c r="U1353" i="4"/>
  <c r="U1354" i="4"/>
  <c r="U1355" i="4"/>
  <c r="U1357" i="4"/>
  <c r="U1359" i="4"/>
  <c r="U1360" i="4"/>
  <c r="U1363" i="4"/>
  <c r="U1368" i="4"/>
  <c r="U1371" i="4"/>
  <c r="U1372" i="4"/>
  <c r="U1373" i="4"/>
  <c r="U1375" i="4"/>
  <c r="U1378" i="4"/>
  <c r="U1379" i="4"/>
  <c r="U1381" i="4"/>
  <c r="U1382" i="4"/>
  <c r="U1387" i="4"/>
  <c r="U1393" i="4"/>
  <c r="U1395" i="4"/>
  <c r="U1397" i="4"/>
  <c r="U1399" i="4"/>
  <c r="U1401" i="4"/>
  <c r="U1403" i="4"/>
  <c r="U1405" i="4"/>
  <c r="U1409" i="4"/>
  <c r="U1413" i="4"/>
  <c r="U1415" i="4"/>
  <c r="U1417" i="4"/>
  <c r="U1421" i="4"/>
  <c r="U1423" i="4"/>
  <c r="U1424" i="4"/>
  <c r="U1425" i="4"/>
  <c r="U1427" i="4"/>
  <c r="U1429" i="4"/>
  <c r="U1432" i="4"/>
  <c r="U1435" i="4"/>
  <c r="U1439" i="4"/>
  <c r="U1445" i="4"/>
  <c r="U1446" i="4"/>
  <c r="U1447" i="4"/>
  <c r="U1448" i="4"/>
  <c r="U1449" i="4"/>
  <c r="U1450" i="4"/>
  <c r="U1451" i="4"/>
  <c r="U1452" i="4"/>
  <c r="U1453" i="4"/>
  <c r="U1454" i="4"/>
  <c r="U1455" i="4"/>
  <c r="U1456" i="4"/>
  <c r="U1457" i="4"/>
  <c r="U1458" i="4"/>
  <c r="U1459" i="4"/>
  <c r="U1460" i="4"/>
  <c r="U1461" i="4"/>
  <c r="U1462" i="4"/>
  <c r="U1463" i="4"/>
  <c r="U1464" i="4"/>
  <c r="U1466" i="4"/>
  <c r="U1473" i="4"/>
  <c r="U1474" i="4"/>
  <c r="U1477" i="4"/>
  <c r="U1480" i="4"/>
  <c r="U1481" i="4"/>
  <c r="U1483" i="4"/>
  <c r="U1489" i="4"/>
  <c r="U1493" i="4"/>
  <c r="U1500" i="4"/>
  <c r="U1501" i="4"/>
  <c r="U1503" i="4"/>
  <c r="U1509" i="4"/>
  <c r="U1511" i="4"/>
  <c r="U1514" i="4"/>
  <c r="U1515" i="4"/>
  <c r="U1517" i="4"/>
  <c r="U1525" i="4"/>
  <c r="U1526" i="4"/>
  <c r="U1527" i="4"/>
  <c r="U1535" i="4"/>
  <c r="U1541" i="4"/>
  <c r="U1546" i="4"/>
  <c r="U1549" i="4"/>
  <c r="U1551" i="4"/>
  <c r="U1553" i="4"/>
  <c r="U1557" i="4"/>
  <c r="U1560" i="4"/>
  <c r="U1561" i="4"/>
  <c r="U1563" i="4"/>
  <c r="U1567" i="4"/>
  <c r="U1569" i="4"/>
  <c r="U1571" i="4"/>
  <c r="U1577" i="4"/>
  <c r="U1578" i="4"/>
  <c r="U1579" i="4"/>
  <c r="U1580" i="4"/>
  <c r="U1585" i="4"/>
  <c r="U1591" i="4"/>
  <c r="U1597" i="4"/>
  <c r="U1599" i="4"/>
  <c r="U1601" i="4"/>
  <c r="U1605" i="4"/>
  <c r="U1606" i="4"/>
  <c r="U1607" i="4"/>
  <c r="U1612" i="4"/>
  <c r="U1614" i="4"/>
  <c r="U1615" i="4"/>
  <c r="U1619" i="4"/>
  <c r="U1621" i="4"/>
  <c r="U1622" i="4"/>
  <c r="U1623" i="4"/>
  <c r="U1624" i="4"/>
  <c r="U1627" i="4"/>
  <c r="U1631" i="4"/>
  <c r="U1632" i="4"/>
  <c r="U1633" i="4"/>
  <c r="U1634" i="4"/>
  <c r="U1643" i="4"/>
  <c r="U1645" i="4"/>
  <c r="U1646" i="4"/>
  <c r="U1648" i="4"/>
  <c r="U1649" i="4"/>
  <c r="U1651" i="4"/>
  <c r="U1653" i="4"/>
  <c r="U1654" i="4"/>
  <c r="U1655" i="4"/>
  <c r="U1659" i="4"/>
  <c r="U1661" i="4"/>
  <c r="U1662" i="4"/>
  <c r="U1663" i="4"/>
  <c r="U1664" i="4"/>
  <c r="U1665" i="4"/>
  <c r="U1666" i="4"/>
  <c r="U1669" i="4"/>
  <c r="U1672" i="4"/>
  <c r="U1675" i="4"/>
  <c r="U1677" i="4"/>
  <c r="U1678" i="4"/>
  <c r="U1679" i="4"/>
  <c r="U1683" i="4"/>
  <c r="U1686" i="4"/>
  <c r="U1687" i="4"/>
  <c r="U1689" i="4"/>
  <c r="U1691" i="4"/>
  <c r="U1693" i="4"/>
  <c r="U1694" i="4"/>
  <c r="U1696" i="4"/>
  <c r="U1703" i="4"/>
  <c r="U1705" i="4"/>
  <c r="U1709" i="4"/>
  <c r="U1713" i="4"/>
  <c r="U1715" i="4"/>
  <c r="U1717" i="4"/>
  <c r="U1718" i="4"/>
  <c r="U1720" i="4"/>
  <c r="U1723" i="4"/>
  <c r="U1729" i="4"/>
  <c r="U1730" i="4"/>
  <c r="U1731" i="4"/>
  <c r="U1732" i="4"/>
  <c r="U1733" i="4"/>
  <c r="U1735" i="4"/>
  <c r="U1737" i="4"/>
  <c r="U1741" i="4"/>
  <c r="U1744" i="4"/>
  <c r="U1747" i="4"/>
  <c r="U1753" i="4"/>
  <c r="U1754" i="4"/>
  <c r="U1755" i="4"/>
  <c r="U1756" i="4"/>
  <c r="U1757" i="4"/>
  <c r="U1759" i="4"/>
  <c r="U1761" i="4"/>
  <c r="U1763" i="4"/>
  <c r="U1764" i="4"/>
  <c r="U1765" i="4"/>
  <c r="U1768" i="4"/>
  <c r="U1769" i="4"/>
  <c r="U1771" i="4"/>
  <c r="U1773" i="4"/>
  <c r="U1774" i="4"/>
  <c r="U1775" i="4"/>
  <c r="U1776" i="4"/>
  <c r="U1777" i="4"/>
  <c r="U1782" i="4"/>
  <c r="U1783" i="4"/>
  <c r="U1785" i="4"/>
  <c r="U1787" i="4"/>
  <c r="U1788" i="4"/>
  <c r="U1789" i="4"/>
  <c r="U1790" i="4"/>
  <c r="U1791" i="4"/>
  <c r="U1792" i="4"/>
  <c r="U1793" i="4"/>
  <c r="U1794" i="4"/>
  <c r="U1795" i="4"/>
  <c r="U1797" i="4"/>
  <c r="U1799" i="4"/>
  <c r="U1800" i="4"/>
  <c r="U1801" i="4"/>
  <c r="U1803" i="4"/>
  <c r="U1805" i="4"/>
  <c r="U1807" i="4"/>
  <c r="U1809" i="4"/>
  <c r="U1810" i="4"/>
  <c r="U1812" i="4"/>
  <c r="U1814" i="4"/>
  <c r="U1815" i="4"/>
  <c r="U1816" i="4"/>
  <c r="U1817" i="4"/>
  <c r="U1819" i="4"/>
  <c r="U1820" i="4"/>
  <c r="U1821" i="4"/>
  <c r="U1823" i="4"/>
  <c r="U1825" i="4"/>
  <c r="U1827" i="4"/>
  <c r="U1829" i="4"/>
  <c r="U1831" i="4"/>
  <c r="U1832" i="4"/>
  <c r="U1833" i="4"/>
  <c r="U1834" i="4"/>
  <c r="U1836" i="4"/>
  <c r="U1838" i="4"/>
  <c r="U1839" i="4"/>
  <c r="U1840" i="4"/>
  <c r="U1842" i="4"/>
  <c r="U1843" i="4"/>
  <c r="U1845" i="4"/>
  <c r="U1846" i="4"/>
  <c r="U1847" i="4"/>
  <c r="U1851" i="4"/>
  <c r="U1855" i="4"/>
  <c r="U1857" i="4"/>
  <c r="U1859" i="4"/>
  <c r="U1861" i="4"/>
  <c r="U1863" i="4"/>
  <c r="U1865" i="4"/>
  <c r="U1876" i="4"/>
  <c r="U1877" i="4"/>
  <c r="U1879" i="4"/>
  <c r="U1883" i="4"/>
  <c r="U1884" i="4"/>
  <c r="U1885" i="4"/>
  <c r="U1888" i="4"/>
  <c r="U1891" i="4"/>
  <c r="U1892" i="4"/>
  <c r="U1894" i="4"/>
  <c r="U1897" i="4"/>
  <c r="U1899" i="4"/>
  <c r="U1901" i="4"/>
  <c r="U1903" i="4"/>
  <c r="U1905" i="4"/>
  <c r="U1906" i="4"/>
  <c r="U1908" i="4"/>
  <c r="U1911" i="4"/>
  <c r="U1915" i="4"/>
  <c r="U1918" i="4"/>
  <c r="U1921" i="4"/>
  <c r="U1923" i="4"/>
  <c r="U1924" i="4"/>
  <c r="U1925" i="4"/>
  <c r="U1929" i="4"/>
  <c r="U1933" i="4"/>
  <c r="U1934" i="4"/>
  <c r="U1936" i="4"/>
  <c r="U1939" i="4"/>
  <c r="U1942" i="4"/>
  <c r="U1943" i="4"/>
  <c r="U1945" i="4"/>
  <c r="U1949" i="4"/>
  <c r="U1953" i="4"/>
  <c r="U1955" i="4"/>
  <c r="U1957" i="4"/>
  <c r="U1959" i="4"/>
  <c r="U1960" i="4"/>
  <c r="U1961" i="4"/>
  <c r="U1962" i="4"/>
  <c r="U1963" i="4"/>
  <c r="U1964" i="4"/>
  <c r="U1965" i="4"/>
  <c r="U1966" i="4"/>
  <c r="U1967" i="4"/>
  <c r="U1968" i="4"/>
  <c r="U1969" i="4"/>
  <c r="U1970" i="4"/>
  <c r="U1972" i="4"/>
  <c r="U1975" i="4"/>
  <c r="U1977" i="4"/>
  <c r="U1981" i="4"/>
  <c r="U1984" i="4"/>
  <c r="U1985" i="4"/>
  <c r="U1986" i="4"/>
  <c r="U1987" i="4"/>
  <c r="U1990" i="4"/>
  <c r="U1991" i="4"/>
  <c r="U1993" i="4"/>
  <c r="U1996" i="4"/>
  <c r="U1997" i="4"/>
  <c r="U1999" i="4"/>
  <c r="U2001" i="4"/>
  <c r="U2003" i="4"/>
  <c r="U2005" i="4"/>
  <c r="U2008" i="4"/>
  <c r="U2009" i="4"/>
  <c r="U2011" i="4"/>
  <c r="U2016" i="4"/>
  <c r="U2017" i="4"/>
  <c r="U2018" i="4"/>
  <c r="U2019" i="4"/>
  <c r="U2020" i="4"/>
  <c r="U2021" i="4"/>
  <c r="U2022" i="4"/>
  <c r="U2023" i="4"/>
  <c r="U2024" i="4"/>
  <c r="U2025" i="4"/>
  <c r="U2026" i="4"/>
  <c r="U2029" i="4"/>
  <c r="U2030" i="4"/>
  <c r="U2031" i="4"/>
  <c r="U2033" i="4"/>
  <c r="U2035" i="4"/>
  <c r="U2036" i="4"/>
  <c r="U2037" i="4"/>
  <c r="U2038" i="4"/>
  <c r="U2039" i="4"/>
  <c r="U2041" i="4"/>
  <c r="U2043" i="4"/>
  <c r="U2044" i="4"/>
  <c r="U2045" i="4"/>
  <c r="U2046" i="4"/>
  <c r="U2047" i="4"/>
  <c r="U2049" i="4"/>
  <c r="U2050" i="4"/>
  <c r="U2051" i="4"/>
  <c r="U2053" i="4"/>
  <c r="U2054" i="4"/>
  <c r="U2055" i="4"/>
  <c r="U2057" i="4"/>
  <c r="U2058" i="4"/>
  <c r="U2059" i="4"/>
  <c r="U2060" i="4"/>
  <c r="U2061" i="4"/>
  <c r="U2062" i="4"/>
  <c r="U2063" i="4"/>
  <c r="U2065" i="4"/>
  <c r="U2066" i="4"/>
  <c r="U2067" i="4"/>
  <c r="U2068" i="4"/>
  <c r="U2070" i="4"/>
  <c r="U2077" i="4"/>
  <c r="U2079" i="4"/>
  <c r="U2080" i="4"/>
  <c r="U2081" i="4"/>
  <c r="U2083" i="4"/>
  <c r="U2087" i="4"/>
  <c r="U2091" i="4"/>
  <c r="U2093" i="4"/>
  <c r="U2095" i="4"/>
  <c r="U2097" i="4"/>
  <c r="U2101" i="4"/>
  <c r="U2103" i="4"/>
  <c r="U2104" i="4"/>
  <c r="U2106" i="4"/>
  <c r="U2111" i="4"/>
  <c r="U2114" i="4"/>
  <c r="U2117" i="4"/>
  <c r="U2119" i="4"/>
  <c r="U2121" i="4"/>
  <c r="U2122" i="4"/>
  <c r="U2128" i="4"/>
  <c r="U2131" i="4"/>
  <c r="U2135" i="4"/>
  <c r="U2137" i="4"/>
  <c r="U2138" i="4"/>
  <c r="U2143" i="4"/>
  <c r="U2145" i="4"/>
  <c r="U2147" i="4"/>
  <c r="U2149" i="4"/>
  <c r="U2152" i="4"/>
  <c r="U2155" i="4"/>
  <c r="U2159" i="4"/>
  <c r="U2162" i="4"/>
  <c r="U2163" i="4"/>
  <c r="U2164" i="4"/>
  <c r="U2167" i="4"/>
  <c r="U2171" i="4"/>
  <c r="U2174" i="4"/>
  <c r="U2179" i="4"/>
  <c r="U2181" i="4"/>
  <c r="U2185" i="4"/>
  <c r="U2186" i="4"/>
  <c r="U2187" i="4"/>
  <c r="U2188" i="4"/>
  <c r="U2191" i="4"/>
  <c r="U2199" i="4"/>
  <c r="U2200" i="4"/>
  <c r="U2201" i="4"/>
  <c r="U2203" i="4"/>
  <c r="U2205" i="4"/>
  <c r="U2209" i="4"/>
  <c r="U2211" i="4"/>
  <c r="U2215" i="4"/>
  <c r="U2217" i="4"/>
  <c r="U2219" i="4"/>
  <c r="U2221" i="4"/>
  <c r="U2222" i="4"/>
  <c r="U2223" i="4"/>
  <c r="U2224" i="4"/>
  <c r="U2225" i="4"/>
  <c r="U2227" i="4"/>
  <c r="U2235" i="4"/>
  <c r="U2236" i="4"/>
  <c r="U2237" i="4"/>
  <c r="U2239" i="4"/>
  <c r="U2241" i="4"/>
  <c r="U2243" i="4"/>
  <c r="U2245" i="4"/>
  <c r="U2246" i="4"/>
  <c r="U2247" i="4"/>
  <c r="U2248" i="4"/>
  <c r="U2251" i="4"/>
  <c r="U2253" i="4"/>
  <c r="U2257" i="4"/>
  <c r="U2258" i="4"/>
  <c r="U2259" i="4"/>
  <c r="U2260" i="4"/>
  <c r="U2261" i="4"/>
  <c r="U2262" i="4"/>
  <c r="U2263" i="4"/>
  <c r="U2264" i="4"/>
  <c r="U2265" i="4"/>
  <c r="U2269" i="4"/>
  <c r="U2270" i="4"/>
  <c r="U2271" i="4"/>
  <c r="U2272" i="4"/>
  <c r="U2273" i="4"/>
  <c r="U2275" i="4"/>
  <c r="U2277" i="4"/>
  <c r="U2279" i="4"/>
  <c r="U2280" i="4"/>
  <c r="U2283" i="4"/>
  <c r="U2285" i="4"/>
  <c r="U2287" i="4"/>
  <c r="U2289" i="4"/>
  <c r="U2293" i="4"/>
  <c r="U2294" i="4"/>
  <c r="U2295" i="4"/>
  <c r="U2296" i="4"/>
  <c r="U2299" i="4"/>
  <c r="U2301" i="4"/>
  <c r="U2306" i="4"/>
  <c r="U2309" i="4"/>
  <c r="U2310" i="4"/>
  <c r="U2311" i="4"/>
  <c r="U2313" i="4"/>
  <c r="U2317" i="4"/>
  <c r="U2318" i="4"/>
  <c r="U2322" i="4"/>
  <c r="U2323" i="4"/>
  <c r="U2325" i="4"/>
  <c r="U2327" i="4"/>
  <c r="U2329" i="4"/>
  <c r="U2330" i="4"/>
  <c r="U2334" i="4"/>
  <c r="U2335" i="4"/>
  <c r="U2336" i="4"/>
  <c r="U2337" i="4"/>
  <c r="U2339" i="4"/>
  <c r="U2341" i="4"/>
  <c r="U2342" i="4"/>
  <c r="U2343" i="4"/>
  <c r="U2347" i="4"/>
  <c r="U2348" i="4"/>
  <c r="U2349" i="4"/>
  <c r="U2350" i="4"/>
  <c r="U2353" i="4"/>
  <c r="U2355" i="4"/>
  <c r="U2357" i="4"/>
  <c r="U2359" i="4"/>
  <c r="U2360" i="4"/>
  <c r="U2361" i="4"/>
  <c r="U2362" i="4"/>
  <c r="U2363" i="4"/>
  <c r="U2365" i="4"/>
  <c r="U2371" i="4"/>
  <c r="U2373" i="4"/>
  <c r="U2375" i="4"/>
  <c r="U2378" i="4"/>
  <c r="U2379" i="4"/>
  <c r="U2383" i="4"/>
  <c r="U2384" i="4"/>
  <c r="U2385" i="4"/>
  <c r="U2388" i="4"/>
  <c r="U2389" i="4"/>
  <c r="U2392" i="4"/>
  <c r="U2393" i="4"/>
  <c r="U2394" i="4"/>
  <c r="U2395" i="4"/>
  <c r="U2397" i="4"/>
  <c r="U2404" i="4"/>
  <c r="U2407" i="4"/>
  <c r="U2409" i="4"/>
  <c r="U2412" i="4"/>
  <c r="U2414" i="4"/>
  <c r="U2415" i="4"/>
  <c r="U2417" i="4"/>
  <c r="U2421" i="4"/>
  <c r="U2425" i="4"/>
  <c r="U2426" i="4"/>
  <c r="U2427" i="4"/>
  <c r="U2428" i="4"/>
  <c r="U2429" i="4"/>
  <c r="U2430" i="4"/>
  <c r="U2433" i="4"/>
  <c r="U2435" i="4"/>
  <c r="U2439" i="4"/>
  <c r="U2441" i="4"/>
  <c r="U2443" i="4"/>
  <c r="U2448" i="4"/>
  <c r="U2449" i="4"/>
  <c r="U2450" i="4"/>
  <c r="U2452" i="4"/>
  <c r="U2455" i="4"/>
  <c r="U2457" i="4"/>
  <c r="U2461" i="4"/>
  <c r="U2463" i="4"/>
  <c r="U2465" i="4"/>
  <c r="U2473" i="4"/>
  <c r="U2477" i="4"/>
  <c r="U2481" i="4"/>
  <c r="U2485" i="4"/>
  <c r="U2487" i="4"/>
  <c r="U2489" i="4"/>
  <c r="U2491" i="4"/>
  <c r="V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2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1002" i="4"/>
  <c r="V1003" i="4"/>
  <c r="V1004" i="4"/>
  <c r="V1005" i="4"/>
  <c r="V1006" i="4"/>
  <c r="V1007" i="4"/>
  <c r="V1008" i="4"/>
  <c r="V1009" i="4"/>
  <c r="V1010" i="4"/>
  <c r="V1011" i="4"/>
  <c r="V1012" i="4"/>
  <c r="V1013" i="4"/>
  <c r="V1014" i="4"/>
  <c r="V1015" i="4"/>
  <c r="V1016" i="4"/>
  <c r="V1017" i="4"/>
  <c r="V1018" i="4"/>
  <c r="V1019" i="4"/>
  <c r="V1020" i="4"/>
  <c r="V1021" i="4"/>
  <c r="V1022" i="4"/>
  <c r="V1023" i="4"/>
  <c r="V1024" i="4"/>
  <c r="V1025" i="4"/>
  <c r="V1026" i="4"/>
  <c r="V1027" i="4"/>
  <c r="V1028" i="4"/>
  <c r="V1029" i="4"/>
  <c r="V1030" i="4"/>
  <c r="V1031" i="4"/>
  <c r="V1032" i="4"/>
  <c r="V1033" i="4"/>
  <c r="V1034" i="4"/>
  <c r="V1035" i="4"/>
  <c r="V1036" i="4"/>
  <c r="V1037" i="4"/>
  <c r="V1038" i="4"/>
  <c r="V1039" i="4"/>
  <c r="V1040" i="4"/>
  <c r="V1041" i="4"/>
  <c r="V1042" i="4"/>
  <c r="V1043" i="4"/>
  <c r="V1044" i="4"/>
  <c r="V1045" i="4"/>
  <c r="V1046" i="4"/>
  <c r="V1047" i="4"/>
  <c r="V1048" i="4"/>
  <c r="V1049" i="4"/>
  <c r="V1050" i="4"/>
  <c r="V1051" i="4"/>
  <c r="V1052" i="4"/>
  <c r="V1053" i="4"/>
  <c r="V1054" i="4"/>
  <c r="V1055" i="4"/>
  <c r="V1056" i="4"/>
  <c r="V1057" i="4"/>
  <c r="V1058" i="4"/>
  <c r="V1059" i="4"/>
  <c r="V1060" i="4"/>
  <c r="V1061" i="4"/>
  <c r="V1062" i="4"/>
  <c r="V1063" i="4"/>
  <c r="V1064" i="4"/>
  <c r="V1065" i="4"/>
  <c r="V1066" i="4"/>
  <c r="V1067" i="4"/>
  <c r="V1068" i="4"/>
  <c r="V1069" i="4"/>
  <c r="V1070" i="4"/>
  <c r="V1071" i="4"/>
  <c r="V1072" i="4"/>
  <c r="V1073" i="4"/>
  <c r="V1074" i="4"/>
  <c r="V1075" i="4"/>
  <c r="V1076" i="4"/>
  <c r="V1077" i="4"/>
  <c r="V1078" i="4"/>
  <c r="V1079" i="4"/>
  <c r="V1080" i="4"/>
  <c r="V1081" i="4"/>
  <c r="V1082" i="4"/>
  <c r="V1083" i="4"/>
  <c r="V1084" i="4"/>
  <c r="V1085" i="4"/>
  <c r="V1086" i="4"/>
  <c r="V1087" i="4"/>
  <c r="V1088" i="4"/>
  <c r="V1089" i="4"/>
  <c r="V1090" i="4"/>
  <c r="V1091" i="4"/>
  <c r="V1092" i="4"/>
  <c r="V1093" i="4"/>
  <c r="V1094" i="4"/>
  <c r="V1095" i="4"/>
  <c r="V1096" i="4"/>
  <c r="V1097" i="4"/>
  <c r="V1098" i="4"/>
  <c r="V1099" i="4"/>
  <c r="V1100" i="4"/>
  <c r="V1101" i="4"/>
  <c r="V1102" i="4"/>
  <c r="V1103" i="4"/>
  <c r="V1104" i="4"/>
  <c r="V1105" i="4"/>
  <c r="V1106" i="4"/>
  <c r="V1107" i="4"/>
  <c r="V1108" i="4"/>
  <c r="V1109" i="4"/>
  <c r="V1110" i="4"/>
  <c r="V1111" i="4"/>
  <c r="V1112" i="4"/>
  <c r="V1113" i="4"/>
  <c r="V1114" i="4"/>
  <c r="V1115" i="4"/>
  <c r="V1116" i="4"/>
  <c r="V1117" i="4"/>
  <c r="V1118" i="4"/>
  <c r="V1119" i="4"/>
  <c r="V1120" i="4"/>
  <c r="V1121" i="4"/>
  <c r="V1122" i="4"/>
  <c r="V1123" i="4"/>
  <c r="V1124" i="4"/>
  <c r="V1125" i="4"/>
  <c r="V1126" i="4"/>
  <c r="V1127" i="4"/>
  <c r="V1128" i="4"/>
  <c r="V1129" i="4"/>
  <c r="V1130" i="4"/>
  <c r="V1131" i="4"/>
  <c r="V1132" i="4"/>
  <c r="V1133" i="4"/>
  <c r="V1134" i="4"/>
  <c r="V1135" i="4"/>
  <c r="V1136" i="4"/>
  <c r="V1137" i="4"/>
  <c r="V1138" i="4"/>
  <c r="V1139" i="4"/>
  <c r="V1140" i="4"/>
  <c r="V1141" i="4"/>
  <c r="V1142" i="4"/>
  <c r="V1143" i="4"/>
  <c r="V1144" i="4"/>
  <c r="V1145" i="4"/>
  <c r="V1146" i="4"/>
  <c r="V1147" i="4"/>
  <c r="V1148" i="4"/>
  <c r="V1149" i="4"/>
  <c r="V1150" i="4"/>
  <c r="V1151" i="4"/>
  <c r="V1152" i="4"/>
  <c r="V1153" i="4"/>
  <c r="V1154" i="4"/>
  <c r="V1155" i="4"/>
  <c r="V1156" i="4"/>
  <c r="V1157" i="4"/>
  <c r="V1158" i="4"/>
  <c r="V1159" i="4"/>
  <c r="V1160" i="4"/>
  <c r="V1161" i="4"/>
  <c r="V1162" i="4"/>
  <c r="V1163" i="4"/>
  <c r="V1164" i="4"/>
  <c r="V1165" i="4"/>
  <c r="V1166" i="4"/>
  <c r="V1167" i="4"/>
  <c r="V1168" i="4"/>
  <c r="V1169" i="4"/>
  <c r="V1170" i="4"/>
  <c r="V1171" i="4"/>
  <c r="V1172" i="4"/>
  <c r="V1173" i="4"/>
  <c r="V1174" i="4"/>
  <c r="V1175" i="4"/>
  <c r="V1176" i="4"/>
  <c r="V1177" i="4"/>
  <c r="V1178" i="4"/>
  <c r="V1179" i="4"/>
  <c r="V1180" i="4"/>
  <c r="V1181" i="4"/>
  <c r="V1182" i="4"/>
  <c r="V1183" i="4"/>
  <c r="V1184" i="4"/>
  <c r="V1185" i="4"/>
  <c r="V1186" i="4"/>
  <c r="V1187" i="4"/>
  <c r="V1188" i="4"/>
  <c r="V1189" i="4"/>
  <c r="V1190" i="4"/>
  <c r="V1191" i="4"/>
  <c r="V1192" i="4"/>
  <c r="V1193" i="4"/>
  <c r="V1194" i="4"/>
  <c r="V1195" i="4"/>
  <c r="V1196" i="4"/>
  <c r="V1197" i="4"/>
  <c r="V1198" i="4"/>
  <c r="V1199" i="4"/>
  <c r="V1200" i="4"/>
  <c r="V1201" i="4"/>
  <c r="V1202" i="4"/>
  <c r="V1203" i="4"/>
  <c r="V1204" i="4"/>
  <c r="V1205" i="4"/>
  <c r="V1206" i="4"/>
  <c r="V1207" i="4"/>
  <c r="V1208" i="4"/>
  <c r="V1209" i="4"/>
  <c r="V1210" i="4"/>
  <c r="V1211" i="4"/>
  <c r="V1212" i="4"/>
  <c r="V1213" i="4"/>
  <c r="V1214" i="4"/>
  <c r="V1215" i="4"/>
  <c r="V1216" i="4"/>
  <c r="V1217" i="4"/>
  <c r="V1218" i="4"/>
  <c r="V1219" i="4"/>
  <c r="V1220" i="4"/>
  <c r="V1221" i="4"/>
  <c r="V1222" i="4"/>
  <c r="V1223" i="4"/>
  <c r="V1224" i="4"/>
  <c r="V1225" i="4"/>
  <c r="V1226" i="4"/>
  <c r="V1227" i="4"/>
  <c r="V1228" i="4"/>
  <c r="V1229" i="4"/>
  <c r="V1230" i="4"/>
  <c r="V1231" i="4"/>
  <c r="V1232" i="4"/>
  <c r="V1233" i="4"/>
  <c r="V1234" i="4"/>
  <c r="V1235" i="4"/>
  <c r="V1236" i="4"/>
  <c r="V1237" i="4"/>
  <c r="V1238" i="4"/>
  <c r="V1239" i="4"/>
  <c r="V1240" i="4"/>
  <c r="V1241" i="4"/>
  <c r="V1242" i="4"/>
  <c r="V1243" i="4"/>
  <c r="V1244" i="4"/>
  <c r="V1245" i="4"/>
  <c r="V1246" i="4"/>
  <c r="V1247" i="4"/>
  <c r="V1248" i="4"/>
  <c r="V1249" i="4"/>
  <c r="V1250" i="4"/>
  <c r="V1251" i="4"/>
  <c r="V1252" i="4"/>
  <c r="V1253" i="4"/>
  <c r="V1254" i="4"/>
  <c r="V1255" i="4"/>
  <c r="V1256" i="4"/>
  <c r="V1257" i="4"/>
  <c r="V1258" i="4"/>
  <c r="V1259" i="4"/>
  <c r="V1260" i="4"/>
  <c r="V1261" i="4"/>
  <c r="V1262" i="4"/>
  <c r="V1263" i="4"/>
  <c r="V1264" i="4"/>
  <c r="V1265" i="4"/>
  <c r="V1266" i="4"/>
  <c r="V1267" i="4"/>
  <c r="V1268" i="4"/>
  <c r="V1269" i="4"/>
  <c r="V1270" i="4"/>
  <c r="V1271" i="4"/>
  <c r="V1272" i="4"/>
  <c r="V1273" i="4"/>
  <c r="V1274" i="4"/>
  <c r="V1275" i="4"/>
  <c r="V1276" i="4"/>
  <c r="V1277" i="4"/>
  <c r="V1278" i="4"/>
  <c r="V1279" i="4"/>
  <c r="V1280" i="4"/>
  <c r="V1281" i="4"/>
  <c r="V1282" i="4"/>
  <c r="V1283" i="4"/>
  <c r="V1284" i="4"/>
  <c r="V1285" i="4"/>
  <c r="V1286" i="4"/>
  <c r="V1287" i="4"/>
  <c r="V1288" i="4"/>
  <c r="V1289" i="4"/>
  <c r="V1290" i="4"/>
  <c r="V1291" i="4"/>
  <c r="V1292" i="4"/>
  <c r="V1293" i="4"/>
  <c r="V1294" i="4"/>
  <c r="V1295" i="4"/>
  <c r="V1296" i="4"/>
  <c r="V1297" i="4"/>
  <c r="V1298" i="4"/>
  <c r="V1299" i="4"/>
  <c r="V1300" i="4"/>
  <c r="V1301" i="4"/>
  <c r="V1302" i="4"/>
  <c r="V1303" i="4"/>
  <c r="V1304" i="4"/>
  <c r="V1305" i="4"/>
  <c r="V1306" i="4"/>
  <c r="V1307" i="4"/>
  <c r="V1308" i="4"/>
  <c r="V1309" i="4"/>
  <c r="V1310" i="4"/>
  <c r="V1311" i="4"/>
  <c r="V1312" i="4"/>
  <c r="V1313" i="4"/>
  <c r="V1314" i="4"/>
  <c r="V1315" i="4"/>
  <c r="V1316" i="4"/>
  <c r="V1317" i="4"/>
  <c r="V1318" i="4"/>
  <c r="V1319" i="4"/>
  <c r="V1320" i="4"/>
  <c r="V1321" i="4"/>
  <c r="V1322" i="4"/>
  <c r="V1323" i="4"/>
  <c r="V1324" i="4"/>
  <c r="V1325" i="4"/>
  <c r="V1326" i="4"/>
  <c r="V1327" i="4"/>
  <c r="V1328" i="4"/>
  <c r="V1329" i="4"/>
  <c r="V1330" i="4"/>
  <c r="V1331" i="4"/>
  <c r="V1332" i="4"/>
  <c r="V1333" i="4"/>
  <c r="V1334" i="4"/>
  <c r="V1335" i="4"/>
  <c r="V1336" i="4"/>
  <c r="V1337" i="4"/>
  <c r="V1338" i="4"/>
  <c r="V1339" i="4"/>
  <c r="V1340" i="4"/>
  <c r="V1341" i="4"/>
  <c r="V1342" i="4"/>
  <c r="V1343" i="4"/>
  <c r="V1344" i="4"/>
  <c r="V1345" i="4"/>
  <c r="V1346" i="4"/>
  <c r="V1347" i="4"/>
  <c r="V1348" i="4"/>
  <c r="V1349" i="4"/>
  <c r="V1350" i="4"/>
  <c r="V1351" i="4"/>
  <c r="V1352" i="4"/>
  <c r="V1353" i="4"/>
  <c r="V1354" i="4"/>
  <c r="V1355" i="4"/>
  <c r="V1356" i="4"/>
  <c r="V1357" i="4"/>
  <c r="V1358" i="4"/>
  <c r="V1359" i="4"/>
  <c r="V1360" i="4"/>
  <c r="V1361" i="4"/>
  <c r="V1362" i="4"/>
  <c r="V1363" i="4"/>
  <c r="V1364" i="4"/>
  <c r="V1365" i="4"/>
  <c r="V1366" i="4"/>
  <c r="V1367" i="4"/>
  <c r="V1368" i="4"/>
  <c r="V1369" i="4"/>
  <c r="V1370" i="4"/>
  <c r="V1371" i="4"/>
  <c r="V1372" i="4"/>
  <c r="V1373" i="4"/>
  <c r="V1374" i="4"/>
  <c r="V1375" i="4"/>
  <c r="V1376" i="4"/>
  <c r="V1377" i="4"/>
  <c r="V1378" i="4"/>
  <c r="V1379" i="4"/>
  <c r="V1380" i="4"/>
  <c r="V1381" i="4"/>
  <c r="V1382" i="4"/>
  <c r="V1383" i="4"/>
  <c r="V1384" i="4"/>
  <c r="V1385" i="4"/>
  <c r="V1386" i="4"/>
  <c r="V1387" i="4"/>
  <c r="V1388" i="4"/>
  <c r="V1389" i="4"/>
  <c r="V1390" i="4"/>
  <c r="V1391" i="4"/>
  <c r="V1392" i="4"/>
  <c r="V1393" i="4"/>
  <c r="V1394" i="4"/>
  <c r="V1395" i="4"/>
  <c r="V1396" i="4"/>
  <c r="V1397" i="4"/>
  <c r="V1398" i="4"/>
  <c r="V1399" i="4"/>
  <c r="V1400" i="4"/>
  <c r="V1401" i="4"/>
  <c r="V1402" i="4"/>
  <c r="V1403" i="4"/>
  <c r="V1404" i="4"/>
  <c r="V1405" i="4"/>
  <c r="V1406" i="4"/>
  <c r="V1407" i="4"/>
  <c r="V1408" i="4"/>
  <c r="V1409" i="4"/>
  <c r="V1410" i="4"/>
  <c r="V1411" i="4"/>
  <c r="V1412" i="4"/>
  <c r="V1413" i="4"/>
  <c r="V1414" i="4"/>
  <c r="V1415" i="4"/>
  <c r="V1416" i="4"/>
  <c r="V1417" i="4"/>
  <c r="V1418" i="4"/>
  <c r="V1419" i="4"/>
  <c r="V1420" i="4"/>
  <c r="V1421" i="4"/>
  <c r="V1422" i="4"/>
  <c r="V1423" i="4"/>
  <c r="V1424" i="4"/>
  <c r="V1425" i="4"/>
  <c r="V1426" i="4"/>
  <c r="V1427" i="4"/>
  <c r="V1428" i="4"/>
  <c r="V1429" i="4"/>
  <c r="V1430" i="4"/>
  <c r="V1431" i="4"/>
  <c r="V1432" i="4"/>
  <c r="V1433" i="4"/>
  <c r="V1434" i="4"/>
  <c r="V1435" i="4"/>
  <c r="V1436" i="4"/>
  <c r="V1437" i="4"/>
  <c r="V1438" i="4"/>
  <c r="V1439" i="4"/>
  <c r="V1440" i="4"/>
  <c r="V1441" i="4"/>
  <c r="V1442" i="4"/>
  <c r="V1443" i="4"/>
  <c r="V1444" i="4"/>
  <c r="V1445" i="4"/>
  <c r="V1446" i="4"/>
  <c r="V1447" i="4"/>
  <c r="V1448" i="4"/>
  <c r="V1449" i="4"/>
  <c r="V1450" i="4"/>
  <c r="V1451" i="4"/>
  <c r="V1452" i="4"/>
  <c r="V1453" i="4"/>
  <c r="V1454" i="4"/>
  <c r="V1455" i="4"/>
  <c r="V1456" i="4"/>
  <c r="V1457" i="4"/>
  <c r="V1458" i="4"/>
  <c r="V1459" i="4"/>
  <c r="V1460" i="4"/>
  <c r="V1461" i="4"/>
  <c r="V1462" i="4"/>
  <c r="V1463" i="4"/>
  <c r="V1464" i="4"/>
  <c r="V1465" i="4"/>
  <c r="V1466" i="4"/>
  <c r="V1467" i="4"/>
  <c r="V1468" i="4"/>
  <c r="V1469" i="4"/>
  <c r="V1470" i="4"/>
  <c r="V1471" i="4"/>
  <c r="V1472" i="4"/>
  <c r="V1473" i="4"/>
  <c r="V1474" i="4"/>
  <c r="V1475" i="4"/>
  <c r="V1476" i="4"/>
  <c r="V1477" i="4"/>
  <c r="V1478" i="4"/>
  <c r="V1479" i="4"/>
  <c r="V1480" i="4"/>
  <c r="V1481" i="4"/>
  <c r="V1482" i="4"/>
  <c r="V1483" i="4"/>
  <c r="V1484" i="4"/>
  <c r="V1485" i="4"/>
  <c r="V1486" i="4"/>
  <c r="V1487" i="4"/>
  <c r="V1488" i="4"/>
  <c r="V1489" i="4"/>
  <c r="V1490" i="4"/>
  <c r="V1491" i="4"/>
  <c r="V1492" i="4"/>
  <c r="V1493" i="4"/>
  <c r="V1494" i="4"/>
  <c r="V1495" i="4"/>
  <c r="V1496" i="4"/>
  <c r="V1497" i="4"/>
  <c r="V1498" i="4"/>
  <c r="V1499" i="4"/>
  <c r="V1500" i="4"/>
  <c r="V1501" i="4"/>
  <c r="V1502" i="4"/>
  <c r="V1503" i="4"/>
  <c r="V1504" i="4"/>
  <c r="V1505" i="4"/>
  <c r="V1506" i="4"/>
  <c r="V1507" i="4"/>
  <c r="V1508" i="4"/>
  <c r="V1509" i="4"/>
  <c r="V1510" i="4"/>
  <c r="V1511" i="4"/>
  <c r="V1512" i="4"/>
  <c r="V1513" i="4"/>
  <c r="V1514" i="4"/>
  <c r="V1515" i="4"/>
  <c r="V1516" i="4"/>
  <c r="V1517" i="4"/>
  <c r="V1518" i="4"/>
  <c r="V1519" i="4"/>
  <c r="V1520" i="4"/>
  <c r="V1521" i="4"/>
  <c r="V1522" i="4"/>
  <c r="V1523" i="4"/>
  <c r="V1524" i="4"/>
  <c r="V1525" i="4"/>
  <c r="V1526" i="4"/>
  <c r="V1527" i="4"/>
  <c r="V1528" i="4"/>
  <c r="V1529" i="4"/>
  <c r="V1530" i="4"/>
  <c r="V1531" i="4"/>
  <c r="V1532" i="4"/>
  <c r="V1533" i="4"/>
  <c r="V1534" i="4"/>
  <c r="V1535" i="4"/>
  <c r="V1536" i="4"/>
  <c r="V1537" i="4"/>
  <c r="V1538" i="4"/>
  <c r="V1539" i="4"/>
  <c r="V1540" i="4"/>
  <c r="V1541" i="4"/>
  <c r="V1542" i="4"/>
  <c r="V1543" i="4"/>
  <c r="V1544" i="4"/>
  <c r="V1545" i="4"/>
  <c r="V1546" i="4"/>
  <c r="V1547" i="4"/>
  <c r="V1548" i="4"/>
  <c r="V1549" i="4"/>
  <c r="V1550" i="4"/>
  <c r="V1551" i="4"/>
  <c r="V1552" i="4"/>
  <c r="V1553" i="4"/>
  <c r="V1554" i="4"/>
  <c r="V1555" i="4"/>
  <c r="V1556" i="4"/>
  <c r="V1557" i="4"/>
  <c r="V1558" i="4"/>
  <c r="V1559" i="4"/>
  <c r="V1560" i="4"/>
  <c r="V1561" i="4"/>
  <c r="V1562" i="4"/>
  <c r="V1563" i="4"/>
  <c r="V1564" i="4"/>
  <c r="V1565" i="4"/>
  <c r="V1566" i="4"/>
  <c r="V1567" i="4"/>
  <c r="V1568" i="4"/>
  <c r="V1569" i="4"/>
  <c r="V1570" i="4"/>
  <c r="V1571" i="4"/>
  <c r="V1572" i="4"/>
  <c r="V1573" i="4"/>
  <c r="V1574" i="4"/>
  <c r="V1575" i="4"/>
  <c r="V1576" i="4"/>
  <c r="V1577" i="4"/>
  <c r="V1578" i="4"/>
  <c r="V1579" i="4"/>
  <c r="V1580" i="4"/>
  <c r="V1581" i="4"/>
  <c r="V1582" i="4"/>
  <c r="V1583" i="4"/>
  <c r="V1584" i="4"/>
  <c r="V1585" i="4"/>
  <c r="V1586" i="4"/>
  <c r="V1587" i="4"/>
  <c r="V1588" i="4"/>
  <c r="V1589" i="4"/>
  <c r="V1590" i="4"/>
  <c r="V1591" i="4"/>
  <c r="V1592" i="4"/>
  <c r="V1593" i="4"/>
  <c r="V1594" i="4"/>
  <c r="V1595" i="4"/>
  <c r="V1596" i="4"/>
  <c r="V1597" i="4"/>
  <c r="V1598" i="4"/>
  <c r="V1599" i="4"/>
  <c r="V1600" i="4"/>
  <c r="V1601" i="4"/>
  <c r="V1602" i="4"/>
  <c r="V1603" i="4"/>
  <c r="V1604" i="4"/>
  <c r="V1605" i="4"/>
  <c r="V1606" i="4"/>
  <c r="V1607" i="4"/>
  <c r="V1608" i="4"/>
  <c r="V1609" i="4"/>
  <c r="V1610" i="4"/>
  <c r="V1611" i="4"/>
  <c r="V1612" i="4"/>
  <c r="V1613" i="4"/>
  <c r="V1614" i="4"/>
  <c r="V1615" i="4"/>
  <c r="V1616" i="4"/>
  <c r="V1617" i="4"/>
  <c r="V1618" i="4"/>
  <c r="V1619" i="4"/>
  <c r="V1620" i="4"/>
  <c r="V1621" i="4"/>
  <c r="V1622" i="4"/>
  <c r="V1623" i="4"/>
  <c r="V1624" i="4"/>
  <c r="V1625" i="4"/>
  <c r="V1626" i="4"/>
  <c r="V1627" i="4"/>
  <c r="V1628" i="4"/>
  <c r="V1629" i="4"/>
  <c r="V1630" i="4"/>
  <c r="V1631" i="4"/>
  <c r="V1632" i="4"/>
  <c r="V1633" i="4"/>
  <c r="V1634" i="4"/>
  <c r="V1635" i="4"/>
  <c r="V1636" i="4"/>
  <c r="V1637" i="4"/>
  <c r="V1638" i="4"/>
  <c r="V1639" i="4"/>
  <c r="V1640" i="4"/>
  <c r="V1641" i="4"/>
  <c r="V1642" i="4"/>
  <c r="V1643" i="4"/>
  <c r="V1644" i="4"/>
  <c r="V1645" i="4"/>
  <c r="V1646" i="4"/>
  <c r="V1647" i="4"/>
  <c r="V1648" i="4"/>
  <c r="V1649" i="4"/>
  <c r="V1650" i="4"/>
  <c r="V1651" i="4"/>
  <c r="V1652" i="4"/>
  <c r="V1653" i="4"/>
  <c r="V1654" i="4"/>
  <c r="V1655" i="4"/>
  <c r="V1656" i="4"/>
  <c r="V1657" i="4"/>
  <c r="V1658" i="4"/>
  <c r="V1659" i="4"/>
  <c r="V1660" i="4"/>
  <c r="V1661" i="4"/>
  <c r="V1662" i="4"/>
  <c r="V1663" i="4"/>
  <c r="V1664" i="4"/>
  <c r="V1665" i="4"/>
  <c r="V1666" i="4"/>
  <c r="V1667" i="4"/>
  <c r="V1668" i="4"/>
  <c r="V1669" i="4"/>
  <c r="V1670" i="4"/>
  <c r="V1671" i="4"/>
  <c r="V1672" i="4"/>
  <c r="V1673" i="4"/>
  <c r="V1674" i="4"/>
  <c r="V1675" i="4"/>
  <c r="V1676" i="4"/>
  <c r="V1677" i="4"/>
  <c r="V1678" i="4"/>
  <c r="V1679" i="4"/>
  <c r="V1680" i="4"/>
  <c r="V1681" i="4"/>
  <c r="V1682" i="4"/>
  <c r="V1683" i="4"/>
  <c r="V1684" i="4"/>
  <c r="V1685" i="4"/>
  <c r="V1686" i="4"/>
  <c r="V1687" i="4"/>
  <c r="V1688" i="4"/>
  <c r="V1689" i="4"/>
  <c r="V1690" i="4"/>
  <c r="V1691" i="4"/>
  <c r="V1692" i="4"/>
  <c r="V1693" i="4"/>
  <c r="V1694" i="4"/>
  <c r="V1695" i="4"/>
  <c r="V1696" i="4"/>
  <c r="V1697" i="4"/>
  <c r="V1698" i="4"/>
  <c r="V1699" i="4"/>
  <c r="V1700" i="4"/>
  <c r="V1701" i="4"/>
  <c r="V1702" i="4"/>
  <c r="V1703" i="4"/>
  <c r="V1704" i="4"/>
  <c r="V1705" i="4"/>
  <c r="V1706" i="4"/>
  <c r="V1707" i="4"/>
  <c r="V1708" i="4"/>
  <c r="V1709" i="4"/>
  <c r="V1710" i="4"/>
  <c r="V1711" i="4"/>
  <c r="V1712" i="4"/>
  <c r="V1713" i="4"/>
  <c r="V1714" i="4"/>
  <c r="V1715" i="4"/>
  <c r="V1716" i="4"/>
  <c r="V1717" i="4"/>
  <c r="V1718" i="4"/>
  <c r="V1719" i="4"/>
  <c r="V1720" i="4"/>
  <c r="V1721" i="4"/>
  <c r="V1722" i="4"/>
  <c r="V1723" i="4"/>
  <c r="V1724" i="4"/>
  <c r="V1725" i="4"/>
  <c r="V1726" i="4"/>
  <c r="V1727" i="4"/>
  <c r="V1728" i="4"/>
  <c r="V1729" i="4"/>
  <c r="V1730" i="4"/>
  <c r="V1731" i="4"/>
  <c r="V1732" i="4"/>
  <c r="V1733" i="4"/>
  <c r="V1734" i="4"/>
  <c r="V1735" i="4"/>
  <c r="V1736" i="4"/>
  <c r="V1737" i="4"/>
  <c r="V1738" i="4"/>
  <c r="V1739" i="4"/>
  <c r="V1740" i="4"/>
  <c r="V1741" i="4"/>
  <c r="V1742" i="4"/>
  <c r="V1743" i="4"/>
  <c r="V1744" i="4"/>
  <c r="V1745" i="4"/>
  <c r="V1746" i="4"/>
  <c r="V1747" i="4"/>
  <c r="V1748" i="4"/>
  <c r="V1749" i="4"/>
  <c r="V1750" i="4"/>
  <c r="V1751" i="4"/>
  <c r="V1752" i="4"/>
  <c r="V1753" i="4"/>
  <c r="V1754" i="4"/>
  <c r="V1755" i="4"/>
  <c r="V1756" i="4"/>
  <c r="V1757" i="4"/>
  <c r="V1758" i="4"/>
  <c r="V1759" i="4"/>
  <c r="V1760" i="4"/>
  <c r="V1761" i="4"/>
  <c r="V1762" i="4"/>
  <c r="V1763" i="4"/>
  <c r="V1764" i="4"/>
  <c r="V1765" i="4"/>
  <c r="V1766" i="4"/>
  <c r="V1767" i="4"/>
  <c r="V1768" i="4"/>
  <c r="V1769" i="4"/>
  <c r="V1770" i="4"/>
  <c r="V1771" i="4"/>
  <c r="V1772" i="4"/>
  <c r="V1773" i="4"/>
  <c r="V1774" i="4"/>
  <c r="V1775" i="4"/>
  <c r="V1776" i="4"/>
  <c r="V1777" i="4"/>
  <c r="V1778" i="4"/>
  <c r="V1779" i="4"/>
  <c r="V1780" i="4"/>
  <c r="V1781" i="4"/>
  <c r="V1782" i="4"/>
  <c r="V1783" i="4"/>
  <c r="V1784" i="4"/>
  <c r="V1785" i="4"/>
  <c r="V1786" i="4"/>
  <c r="V1787" i="4"/>
  <c r="V1788" i="4"/>
  <c r="V1789" i="4"/>
  <c r="V1790" i="4"/>
  <c r="V1791" i="4"/>
  <c r="V1792" i="4"/>
  <c r="V1793" i="4"/>
  <c r="V1794" i="4"/>
  <c r="V1795" i="4"/>
  <c r="V1796" i="4"/>
  <c r="V1797" i="4"/>
  <c r="V1798" i="4"/>
  <c r="V1799" i="4"/>
  <c r="V1800" i="4"/>
  <c r="V1801" i="4"/>
  <c r="V1802" i="4"/>
  <c r="V1803" i="4"/>
  <c r="V1804" i="4"/>
  <c r="V1805" i="4"/>
  <c r="V1806" i="4"/>
  <c r="V1807" i="4"/>
  <c r="V1808" i="4"/>
  <c r="V1809" i="4"/>
  <c r="V1810" i="4"/>
  <c r="V1811" i="4"/>
  <c r="V1812" i="4"/>
  <c r="V1813" i="4"/>
  <c r="V1814" i="4"/>
  <c r="V1815" i="4"/>
  <c r="V1816" i="4"/>
  <c r="V1817" i="4"/>
  <c r="V1818" i="4"/>
  <c r="V1819" i="4"/>
  <c r="V1820" i="4"/>
  <c r="V1821" i="4"/>
  <c r="V1822" i="4"/>
  <c r="V1823" i="4"/>
  <c r="V1824" i="4"/>
  <c r="V1825" i="4"/>
  <c r="V1826" i="4"/>
  <c r="V1827" i="4"/>
  <c r="V1828" i="4"/>
  <c r="V1829" i="4"/>
  <c r="V1830" i="4"/>
  <c r="V1831" i="4"/>
  <c r="V1832" i="4"/>
  <c r="V1833" i="4"/>
  <c r="V1834" i="4"/>
  <c r="V1835" i="4"/>
  <c r="V1836" i="4"/>
  <c r="V1837" i="4"/>
  <c r="V1838" i="4"/>
  <c r="V1839" i="4"/>
  <c r="V1840" i="4"/>
  <c r="V1841" i="4"/>
  <c r="V1842" i="4"/>
  <c r="V1843" i="4"/>
  <c r="V1844" i="4"/>
  <c r="V1845" i="4"/>
  <c r="V1846" i="4"/>
  <c r="V1847" i="4"/>
  <c r="V1848" i="4"/>
  <c r="V1849" i="4"/>
  <c r="V1850" i="4"/>
  <c r="V1851" i="4"/>
  <c r="V1852" i="4"/>
  <c r="V1853" i="4"/>
  <c r="V1854" i="4"/>
  <c r="V1855" i="4"/>
  <c r="V1856" i="4"/>
  <c r="V1857" i="4"/>
  <c r="V1858" i="4"/>
  <c r="V1859" i="4"/>
  <c r="V1860" i="4"/>
  <c r="V1861" i="4"/>
  <c r="V1862" i="4"/>
  <c r="V1863" i="4"/>
  <c r="V1864" i="4"/>
  <c r="V1865" i="4"/>
  <c r="V1866" i="4"/>
  <c r="V1867" i="4"/>
  <c r="V1868" i="4"/>
  <c r="V1869" i="4"/>
  <c r="V1870" i="4"/>
  <c r="V1871" i="4"/>
  <c r="V1872" i="4"/>
  <c r="V1873" i="4"/>
  <c r="V1874" i="4"/>
  <c r="V1875" i="4"/>
  <c r="V1876" i="4"/>
  <c r="V1877" i="4"/>
  <c r="V1878" i="4"/>
  <c r="V1879" i="4"/>
  <c r="V1880" i="4"/>
  <c r="V1881" i="4"/>
  <c r="V1882" i="4"/>
  <c r="V1883" i="4"/>
  <c r="V1884" i="4"/>
  <c r="V1885" i="4"/>
  <c r="V1886" i="4"/>
  <c r="V1887" i="4"/>
  <c r="V1888" i="4"/>
  <c r="V1889" i="4"/>
  <c r="V1890" i="4"/>
  <c r="V1891" i="4"/>
  <c r="V1892" i="4"/>
  <c r="V1893" i="4"/>
  <c r="V1894" i="4"/>
  <c r="V1895" i="4"/>
  <c r="V1896" i="4"/>
  <c r="V1897" i="4"/>
  <c r="V1898" i="4"/>
  <c r="V1899" i="4"/>
  <c r="V1900" i="4"/>
  <c r="V1901" i="4"/>
  <c r="V1902" i="4"/>
  <c r="V1903" i="4"/>
  <c r="V1904" i="4"/>
  <c r="V1905" i="4"/>
  <c r="V1906" i="4"/>
  <c r="V1907" i="4"/>
  <c r="V1908" i="4"/>
  <c r="V1909" i="4"/>
  <c r="V1910" i="4"/>
  <c r="V1911" i="4"/>
  <c r="V1912" i="4"/>
  <c r="V1913" i="4"/>
  <c r="V1914" i="4"/>
  <c r="V1915" i="4"/>
  <c r="V1916" i="4"/>
  <c r="V1917" i="4"/>
  <c r="V1918" i="4"/>
  <c r="V1919" i="4"/>
  <c r="V1920" i="4"/>
  <c r="V1921" i="4"/>
  <c r="V1922" i="4"/>
  <c r="V1923" i="4"/>
  <c r="V1924" i="4"/>
  <c r="V1925" i="4"/>
  <c r="V1926" i="4"/>
  <c r="V1927" i="4"/>
  <c r="V1928" i="4"/>
  <c r="V1929" i="4"/>
  <c r="V1930" i="4"/>
  <c r="V1931" i="4"/>
  <c r="V1932" i="4"/>
  <c r="V1933" i="4"/>
  <c r="V1934" i="4"/>
  <c r="V1935" i="4"/>
  <c r="V1936" i="4"/>
  <c r="V1937" i="4"/>
  <c r="V1938" i="4"/>
  <c r="V1939" i="4"/>
  <c r="V1940" i="4"/>
  <c r="V1941" i="4"/>
  <c r="V1942" i="4"/>
  <c r="V1943" i="4"/>
  <c r="V1944" i="4"/>
  <c r="V1945" i="4"/>
  <c r="V1946" i="4"/>
  <c r="V1947" i="4"/>
  <c r="V1948" i="4"/>
  <c r="V1949" i="4"/>
  <c r="V1950" i="4"/>
  <c r="V1951" i="4"/>
  <c r="V1952" i="4"/>
  <c r="V1953" i="4"/>
  <c r="V1954" i="4"/>
  <c r="V1955" i="4"/>
  <c r="V1956" i="4"/>
  <c r="V1957" i="4"/>
  <c r="V1958" i="4"/>
  <c r="V1959" i="4"/>
  <c r="V1960" i="4"/>
  <c r="V1961" i="4"/>
  <c r="V1962" i="4"/>
  <c r="V1963" i="4"/>
  <c r="V1964" i="4"/>
  <c r="V1965" i="4"/>
  <c r="V1966" i="4"/>
  <c r="V1967" i="4"/>
  <c r="V1968" i="4"/>
  <c r="V1969" i="4"/>
  <c r="V1970" i="4"/>
  <c r="V1971" i="4"/>
  <c r="V1972" i="4"/>
  <c r="V1973" i="4"/>
  <c r="V1974" i="4"/>
  <c r="V1975" i="4"/>
  <c r="V1976" i="4"/>
  <c r="V1977" i="4"/>
  <c r="V1978" i="4"/>
  <c r="V1979" i="4"/>
  <c r="V1980" i="4"/>
  <c r="V1981" i="4"/>
  <c r="V1982" i="4"/>
  <c r="V1983" i="4"/>
  <c r="V1984" i="4"/>
  <c r="V1985" i="4"/>
  <c r="V1986" i="4"/>
  <c r="V1987" i="4"/>
  <c r="V1988" i="4"/>
  <c r="V1989" i="4"/>
  <c r="V1990" i="4"/>
  <c r="V1991" i="4"/>
  <c r="V1992" i="4"/>
  <c r="V1993" i="4"/>
  <c r="V1994" i="4"/>
  <c r="V1995" i="4"/>
  <c r="V1996" i="4"/>
  <c r="V1997" i="4"/>
  <c r="V1998" i="4"/>
  <c r="V1999" i="4"/>
  <c r="V2000" i="4"/>
  <c r="V2001" i="4"/>
  <c r="V2002" i="4"/>
  <c r="V2003" i="4"/>
  <c r="V2004" i="4"/>
  <c r="V2005" i="4"/>
  <c r="V2006" i="4"/>
  <c r="V2007" i="4"/>
  <c r="V2008" i="4"/>
  <c r="V2009" i="4"/>
  <c r="V2010" i="4"/>
  <c r="V2011" i="4"/>
  <c r="V2012" i="4"/>
  <c r="V2013" i="4"/>
  <c r="V2014" i="4"/>
  <c r="V2015" i="4"/>
  <c r="V2016" i="4"/>
  <c r="V2017" i="4"/>
  <c r="V2018" i="4"/>
  <c r="V2019" i="4"/>
  <c r="V2020" i="4"/>
  <c r="V2021" i="4"/>
  <c r="V2022" i="4"/>
  <c r="V2023" i="4"/>
  <c r="V2024" i="4"/>
  <c r="V2025" i="4"/>
  <c r="V2026" i="4"/>
  <c r="V2027" i="4"/>
  <c r="V2028" i="4"/>
  <c r="V2029" i="4"/>
  <c r="V2030" i="4"/>
  <c r="V2031" i="4"/>
  <c r="V2032" i="4"/>
  <c r="V2033" i="4"/>
  <c r="V2034" i="4"/>
  <c r="V2035" i="4"/>
  <c r="V2036" i="4"/>
  <c r="V2037" i="4"/>
  <c r="V2038" i="4"/>
  <c r="V2039" i="4"/>
  <c r="V2040" i="4"/>
  <c r="V2041" i="4"/>
  <c r="V2042" i="4"/>
  <c r="V2043" i="4"/>
  <c r="V2044" i="4"/>
  <c r="V2045" i="4"/>
  <c r="V2046" i="4"/>
  <c r="V2047" i="4"/>
  <c r="V2048" i="4"/>
  <c r="V2049" i="4"/>
  <c r="V2050" i="4"/>
  <c r="V2051" i="4"/>
  <c r="V2052" i="4"/>
  <c r="V2053" i="4"/>
  <c r="V2054" i="4"/>
  <c r="V2055" i="4"/>
  <c r="V2056" i="4"/>
  <c r="V2057" i="4"/>
  <c r="V2058" i="4"/>
  <c r="V2059" i="4"/>
  <c r="V2060" i="4"/>
  <c r="V2061" i="4"/>
  <c r="V2062" i="4"/>
  <c r="V2063" i="4"/>
  <c r="V2064" i="4"/>
  <c r="V2065" i="4"/>
  <c r="V2066" i="4"/>
  <c r="V2067" i="4"/>
  <c r="V2068" i="4"/>
  <c r="V2069" i="4"/>
  <c r="V2070" i="4"/>
  <c r="V2071" i="4"/>
  <c r="V2072" i="4"/>
  <c r="V2073" i="4"/>
  <c r="V2074" i="4"/>
  <c r="V2075" i="4"/>
  <c r="V2076" i="4"/>
  <c r="V2077" i="4"/>
  <c r="V2078" i="4"/>
  <c r="V2079" i="4"/>
  <c r="V2080" i="4"/>
  <c r="V2081" i="4"/>
  <c r="V2082" i="4"/>
  <c r="V2083" i="4"/>
  <c r="V2084" i="4"/>
  <c r="V2085" i="4"/>
  <c r="V2086" i="4"/>
  <c r="V2087" i="4"/>
  <c r="V2088" i="4"/>
  <c r="V2089" i="4"/>
  <c r="V2090" i="4"/>
  <c r="V2091" i="4"/>
  <c r="V2092" i="4"/>
  <c r="V2093" i="4"/>
  <c r="V2094" i="4"/>
  <c r="V2095" i="4"/>
  <c r="V2096" i="4"/>
  <c r="V2097" i="4"/>
  <c r="V2098" i="4"/>
  <c r="V2099" i="4"/>
  <c r="V2100" i="4"/>
  <c r="V2101" i="4"/>
  <c r="V2102" i="4"/>
  <c r="V2103" i="4"/>
  <c r="V2104" i="4"/>
  <c r="V2105" i="4"/>
  <c r="V2106" i="4"/>
  <c r="V2107" i="4"/>
  <c r="V2108" i="4"/>
  <c r="V2109" i="4"/>
  <c r="V2110" i="4"/>
  <c r="V2111" i="4"/>
  <c r="V2112" i="4"/>
  <c r="V2113" i="4"/>
  <c r="V2114" i="4"/>
  <c r="V2115" i="4"/>
  <c r="V2116" i="4"/>
  <c r="V2117" i="4"/>
  <c r="V2118" i="4"/>
  <c r="V2119" i="4"/>
  <c r="V2120" i="4"/>
  <c r="V2121" i="4"/>
  <c r="V2122" i="4"/>
  <c r="V2123" i="4"/>
  <c r="V2124" i="4"/>
  <c r="V2125" i="4"/>
  <c r="V2126" i="4"/>
  <c r="V2127" i="4"/>
  <c r="V2128" i="4"/>
  <c r="V2129" i="4"/>
  <c r="V2130" i="4"/>
  <c r="V2131" i="4"/>
  <c r="V2132" i="4"/>
  <c r="V2133" i="4"/>
  <c r="V2134" i="4"/>
  <c r="V2135" i="4"/>
  <c r="V2136" i="4"/>
  <c r="V2137" i="4"/>
  <c r="V2138" i="4"/>
  <c r="V2139" i="4"/>
  <c r="V2140" i="4"/>
  <c r="V2141" i="4"/>
  <c r="V2142" i="4"/>
  <c r="V2143" i="4"/>
  <c r="V2144" i="4"/>
  <c r="V2145" i="4"/>
  <c r="V2146" i="4"/>
  <c r="V2147" i="4"/>
  <c r="V2148" i="4"/>
  <c r="V2149" i="4"/>
  <c r="V2150" i="4"/>
  <c r="V2151" i="4"/>
  <c r="V2152" i="4"/>
  <c r="V2153" i="4"/>
  <c r="V2154" i="4"/>
  <c r="V2155" i="4"/>
  <c r="V2156" i="4"/>
  <c r="V2157" i="4"/>
  <c r="V2158" i="4"/>
  <c r="V2159" i="4"/>
  <c r="V2160" i="4"/>
  <c r="V2161" i="4"/>
  <c r="V2162" i="4"/>
  <c r="V2163" i="4"/>
  <c r="V2164" i="4"/>
  <c r="V2165" i="4"/>
  <c r="V2166" i="4"/>
  <c r="V2167" i="4"/>
  <c r="V2168" i="4"/>
  <c r="V2169" i="4"/>
  <c r="V2170" i="4"/>
  <c r="V2171" i="4"/>
  <c r="V2172" i="4"/>
  <c r="V2173" i="4"/>
  <c r="V2174" i="4"/>
  <c r="V2175" i="4"/>
  <c r="V2176" i="4"/>
  <c r="V2177" i="4"/>
  <c r="V2178" i="4"/>
  <c r="V2179" i="4"/>
  <c r="V2180" i="4"/>
  <c r="V2181" i="4"/>
  <c r="V2182" i="4"/>
  <c r="V2183" i="4"/>
  <c r="V2184" i="4"/>
  <c r="V2185" i="4"/>
  <c r="V2186" i="4"/>
  <c r="V2187" i="4"/>
  <c r="V2188" i="4"/>
  <c r="V2189" i="4"/>
  <c r="V2190" i="4"/>
  <c r="V2191" i="4"/>
  <c r="V2192" i="4"/>
  <c r="V2193" i="4"/>
  <c r="V2194" i="4"/>
  <c r="V2195" i="4"/>
  <c r="V2196" i="4"/>
  <c r="V2197" i="4"/>
  <c r="V2198" i="4"/>
  <c r="V2199" i="4"/>
  <c r="V2200" i="4"/>
  <c r="V2201" i="4"/>
  <c r="V2202" i="4"/>
  <c r="V2203" i="4"/>
  <c r="V2204" i="4"/>
  <c r="V2205" i="4"/>
  <c r="V2206" i="4"/>
  <c r="V2207" i="4"/>
  <c r="V2208" i="4"/>
  <c r="V2209" i="4"/>
  <c r="V2210" i="4"/>
  <c r="V2211" i="4"/>
  <c r="V2212" i="4"/>
  <c r="V2213" i="4"/>
  <c r="V2214" i="4"/>
  <c r="V2215" i="4"/>
  <c r="V2216" i="4"/>
  <c r="V2217" i="4"/>
  <c r="V2218" i="4"/>
  <c r="V2219" i="4"/>
  <c r="V2220" i="4"/>
  <c r="V2221" i="4"/>
  <c r="V2222" i="4"/>
  <c r="V2223" i="4"/>
  <c r="V2224" i="4"/>
  <c r="V2225" i="4"/>
  <c r="V2226" i="4"/>
  <c r="V2227" i="4"/>
  <c r="V2228" i="4"/>
  <c r="V2229" i="4"/>
  <c r="V2230" i="4"/>
  <c r="V2231" i="4"/>
  <c r="V2232" i="4"/>
  <c r="V2233" i="4"/>
  <c r="V2234" i="4"/>
  <c r="V2235" i="4"/>
  <c r="V2236" i="4"/>
  <c r="V2237" i="4"/>
  <c r="V2238" i="4"/>
  <c r="V2239" i="4"/>
  <c r="V2240" i="4"/>
  <c r="V2241" i="4"/>
  <c r="V2242" i="4"/>
  <c r="V2243" i="4"/>
  <c r="V2244" i="4"/>
  <c r="V2245" i="4"/>
  <c r="V2246" i="4"/>
  <c r="V2247" i="4"/>
  <c r="V2248" i="4"/>
  <c r="V2249" i="4"/>
  <c r="V2250" i="4"/>
  <c r="V2251" i="4"/>
  <c r="V2252" i="4"/>
  <c r="V2253" i="4"/>
  <c r="V2254" i="4"/>
  <c r="V2255" i="4"/>
  <c r="V2256" i="4"/>
  <c r="V2257" i="4"/>
  <c r="V2258" i="4"/>
  <c r="V2259" i="4"/>
  <c r="V2260" i="4"/>
  <c r="V2261" i="4"/>
  <c r="V2262" i="4"/>
  <c r="V2263" i="4"/>
  <c r="V2264" i="4"/>
  <c r="V2265" i="4"/>
  <c r="V2266" i="4"/>
  <c r="V2267" i="4"/>
  <c r="V2268" i="4"/>
  <c r="V2269" i="4"/>
  <c r="V2270" i="4"/>
  <c r="V2271" i="4"/>
  <c r="V2272" i="4"/>
  <c r="V2273" i="4"/>
  <c r="V2274" i="4"/>
  <c r="V2275" i="4"/>
  <c r="V2276" i="4"/>
  <c r="V2277" i="4"/>
  <c r="V2278" i="4"/>
  <c r="V2279" i="4"/>
  <c r="V2280" i="4"/>
  <c r="V2281" i="4"/>
  <c r="V2282" i="4"/>
  <c r="V2283" i="4"/>
  <c r="V2284" i="4"/>
  <c r="V2285" i="4"/>
  <c r="V2286" i="4"/>
  <c r="V2287" i="4"/>
  <c r="V2288" i="4"/>
  <c r="V2289" i="4"/>
  <c r="V2290" i="4"/>
  <c r="V2291" i="4"/>
  <c r="V2292" i="4"/>
  <c r="V2293" i="4"/>
  <c r="V2294" i="4"/>
  <c r="V2295" i="4"/>
  <c r="V2296" i="4"/>
  <c r="V2297" i="4"/>
  <c r="V2298" i="4"/>
  <c r="V2299" i="4"/>
  <c r="V2300" i="4"/>
  <c r="V2301" i="4"/>
  <c r="V2302" i="4"/>
  <c r="V2303" i="4"/>
  <c r="V2304" i="4"/>
  <c r="V2305" i="4"/>
  <c r="V2306" i="4"/>
  <c r="V2307" i="4"/>
  <c r="V2308" i="4"/>
  <c r="V2309" i="4"/>
  <c r="V2310" i="4"/>
  <c r="V2311" i="4"/>
  <c r="V2312" i="4"/>
  <c r="V2313" i="4"/>
  <c r="V2314" i="4"/>
  <c r="V2315" i="4"/>
  <c r="V2316" i="4"/>
  <c r="V2317" i="4"/>
  <c r="V2318" i="4"/>
  <c r="V2319" i="4"/>
  <c r="V2320" i="4"/>
  <c r="V2321" i="4"/>
  <c r="V2322" i="4"/>
  <c r="V2323" i="4"/>
  <c r="V2324" i="4"/>
  <c r="V2325" i="4"/>
  <c r="V2326" i="4"/>
  <c r="V2327" i="4"/>
  <c r="V2328" i="4"/>
  <c r="V2329" i="4"/>
  <c r="V2330" i="4"/>
  <c r="V2331" i="4"/>
  <c r="V2332" i="4"/>
  <c r="V2333" i="4"/>
  <c r="V2334" i="4"/>
  <c r="V2335" i="4"/>
  <c r="V2336" i="4"/>
  <c r="V2337" i="4"/>
  <c r="V2338" i="4"/>
  <c r="V2339" i="4"/>
  <c r="V2340" i="4"/>
  <c r="V2341" i="4"/>
  <c r="V2342" i="4"/>
  <c r="V2343" i="4"/>
  <c r="V2344" i="4"/>
  <c r="V2345" i="4"/>
  <c r="V2346" i="4"/>
  <c r="V2347" i="4"/>
  <c r="V2348" i="4"/>
  <c r="V2349" i="4"/>
  <c r="V2350" i="4"/>
  <c r="V2351" i="4"/>
  <c r="V2352" i="4"/>
  <c r="V2353" i="4"/>
  <c r="V2354" i="4"/>
  <c r="V2355" i="4"/>
  <c r="V2356" i="4"/>
  <c r="V2357" i="4"/>
  <c r="V2358" i="4"/>
  <c r="V2359" i="4"/>
  <c r="V2360" i="4"/>
  <c r="V2361" i="4"/>
  <c r="V2362" i="4"/>
  <c r="V2363" i="4"/>
  <c r="V2364" i="4"/>
  <c r="V2365" i="4"/>
  <c r="V2366" i="4"/>
  <c r="V2367" i="4"/>
  <c r="V2368" i="4"/>
  <c r="V2369" i="4"/>
  <c r="V2370" i="4"/>
  <c r="V2371" i="4"/>
  <c r="V2372" i="4"/>
  <c r="V2373" i="4"/>
  <c r="V2374" i="4"/>
  <c r="V2375" i="4"/>
  <c r="V2376" i="4"/>
  <c r="V2377" i="4"/>
  <c r="V2378" i="4"/>
  <c r="V2379" i="4"/>
  <c r="V2380" i="4"/>
  <c r="V2381" i="4"/>
  <c r="V2382" i="4"/>
  <c r="V2383" i="4"/>
  <c r="V2384" i="4"/>
  <c r="V2385" i="4"/>
  <c r="V2386" i="4"/>
  <c r="V2387" i="4"/>
  <c r="V2388" i="4"/>
  <c r="V2389" i="4"/>
  <c r="V2390" i="4"/>
  <c r="V2391" i="4"/>
  <c r="V2392" i="4"/>
  <c r="V2393" i="4"/>
  <c r="V2394" i="4"/>
  <c r="V2395" i="4"/>
  <c r="V2396" i="4"/>
  <c r="V2397" i="4"/>
  <c r="V2398" i="4"/>
  <c r="V2399" i="4"/>
  <c r="V2400" i="4"/>
  <c r="V2401" i="4"/>
  <c r="V2402" i="4"/>
  <c r="V2403" i="4"/>
  <c r="V2404" i="4"/>
  <c r="V2405" i="4"/>
  <c r="V2406" i="4"/>
  <c r="V2407" i="4"/>
  <c r="V2408" i="4"/>
  <c r="V2409" i="4"/>
  <c r="V2410" i="4"/>
  <c r="V2411" i="4"/>
  <c r="V2412" i="4"/>
  <c r="V2413" i="4"/>
  <c r="V2414" i="4"/>
  <c r="V2415" i="4"/>
  <c r="V2416" i="4"/>
  <c r="V2417" i="4"/>
  <c r="V2418" i="4"/>
  <c r="V2419" i="4"/>
  <c r="V2420" i="4"/>
  <c r="V2421" i="4"/>
  <c r="V2422" i="4"/>
  <c r="V2423" i="4"/>
  <c r="V2424" i="4"/>
  <c r="V2425" i="4"/>
  <c r="V2426" i="4"/>
  <c r="V2427" i="4"/>
  <c r="V2428" i="4"/>
  <c r="V2429" i="4"/>
  <c r="V2430" i="4"/>
  <c r="V2431" i="4"/>
  <c r="V2432" i="4"/>
  <c r="V2433" i="4"/>
  <c r="V2434" i="4"/>
  <c r="V2435" i="4"/>
  <c r="V2436" i="4"/>
  <c r="V2437" i="4"/>
  <c r="V2438" i="4"/>
  <c r="V2439" i="4"/>
  <c r="V2440" i="4"/>
  <c r="V2441" i="4"/>
  <c r="V2442" i="4"/>
  <c r="V2443" i="4"/>
  <c r="V2444" i="4"/>
  <c r="V2445" i="4"/>
  <c r="V2446" i="4"/>
  <c r="V2447" i="4"/>
  <c r="V2448" i="4"/>
  <c r="V2449" i="4"/>
  <c r="V2450" i="4"/>
  <c r="V2451" i="4"/>
  <c r="V2452" i="4"/>
  <c r="V2453" i="4"/>
  <c r="V2454" i="4"/>
  <c r="V2455" i="4"/>
  <c r="V2456" i="4"/>
  <c r="V2457" i="4"/>
  <c r="V2458" i="4"/>
  <c r="V2459" i="4"/>
  <c r="V2460" i="4"/>
  <c r="V2461" i="4"/>
  <c r="V2462" i="4"/>
  <c r="V2463" i="4"/>
  <c r="V2464" i="4"/>
  <c r="V2465" i="4"/>
  <c r="V2466" i="4"/>
  <c r="V2467" i="4"/>
  <c r="V2468" i="4"/>
  <c r="V2469" i="4"/>
  <c r="V2470" i="4"/>
  <c r="V2471" i="4"/>
  <c r="V2472" i="4"/>
  <c r="V2473" i="4"/>
  <c r="V2474" i="4"/>
  <c r="V2475" i="4"/>
  <c r="V2476" i="4"/>
  <c r="V2477" i="4"/>
  <c r="V2478" i="4"/>
  <c r="V2479" i="4"/>
  <c r="V2480" i="4"/>
  <c r="V2481" i="4"/>
  <c r="V2482" i="4"/>
  <c r="V2483" i="4"/>
  <c r="V2484" i="4"/>
  <c r="V2485" i="4"/>
  <c r="V2486" i="4"/>
  <c r="V2487" i="4"/>
  <c r="V2488" i="4"/>
  <c r="V2489" i="4"/>
  <c r="V2490" i="4"/>
  <c r="V2491" i="4"/>
  <c r="U2423" i="4" l="1"/>
  <c r="U2354" i="4"/>
  <c r="U2298" i="4"/>
  <c r="U1998" i="4"/>
  <c r="U1590" i="4"/>
  <c r="U1410" i="4"/>
  <c r="U1170" i="4"/>
  <c r="U1122" i="4"/>
  <c r="U558" i="4"/>
  <c r="U486" i="4"/>
  <c r="U258" i="4"/>
  <c r="U2484" i="4"/>
  <c r="U2483" i="4"/>
  <c r="U2458" i="4"/>
  <c r="U2482" i="4"/>
  <c r="U2424" i="4"/>
  <c r="U2345" i="4"/>
  <c r="U2321" i="4"/>
  <c r="U2105" i="4"/>
  <c r="U1912" i="4"/>
  <c r="U2438" i="4"/>
  <c r="U2125" i="4"/>
  <c r="U1284" i="4"/>
  <c r="U1248" i="4"/>
  <c r="U1188" i="4"/>
  <c r="U1176" i="4"/>
  <c r="U1152" i="4"/>
  <c r="U1128" i="4"/>
  <c r="U1104" i="4"/>
  <c r="U1032" i="4"/>
  <c r="U996" i="4"/>
  <c r="U972" i="4"/>
  <c r="U936" i="4"/>
  <c r="U900" i="4"/>
  <c r="U864" i="4"/>
  <c r="U840" i="4"/>
  <c r="U816" i="4"/>
  <c r="U792" i="4"/>
  <c r="U756" i="4"/>
  <c r="U732" i="4"/>
  <c r="U684" i="4"/>
  <c r="U660" i="4"/>
  <c r="U636" i="4"/>
  <c r="U624" i="4"/>
  <c r="U600" i="4"/>
  <c r="U576" i="4"/>
  <c r="U552" i="4"/>
  <c r="U528" i="4"/>
  <c r="U504" i="4"/>
  <c r="U480" i="4"/>
  <c r="U444" i="4"/>
  <c r="U372" i="4"/>
  <c r="U348" i="4"/>
  <c r="U324" i="4"/>
  <c r="U300" i="4"/>
  <c r="U252" i="4"/>
  <c r="U228" i="4"/>
  <c r="U180" i="4"/>
  <c r="U156" i="4"/>
  <c r="U132" i="4"/>
  <c r="U108" i="4"/>
  <c r="U60" i="4"/>
  <c r="U48" i="4"/>
  <c r="U24" i="4"/>
  <c r="U12" i="4"/>
  <c r="U2469" i="4"/>
  <c r="U1982" i="4"/>
  <c r="U1260" i="4"/>
  <c r="U1236" i="4"/>
  <c r="U1200" i="4"/>
  <c r="U1164" i="4"/>
  <c r="U1140" i="4"/>
  <c r="U1116" i="4"/>
  <c r="U1092" i="4"/>
  <c r="U1044" i="4"/>
  <c r="U1008" i="4"/>
  <c r="U960" i="4"/>
  <c r="U876" i="4"/>
  <c r="U852" i="4"/>
  <c r="U828" i="4"/>
  <c r="U804" i="4"/>
  <c r="U780" i="4"/>
  <c r="U744" i="4"/>
  <c r="U696" i="4"/>
  <c r="U672" i="4"/>
  <c r="U648" i="4"/>
  <c r="U612" i="4"/>
  <c r="U588" i="4"/>
  <c r="U564" i="4"/>
  <c r="U540" i="4"/>
  <c r="U516" i="4"/>
  <c r="U492" i="4"/>
  <c r="U468" i="4"/>
  <c r="U408" i="4"/>
  <c r="U384" i="4"/>
  <c r="U360" i="4"/>
  <c r="U336" i="4"/>
  <c r="U288" i="4"/>
  <c r="U264" i="4"/>
  <c r="U216" i="4"/>
  <c r="U192" i="4"/>
  <c r="U168" i="4"/>
  <c r="U72" i="4"/>
  <c r="U317" i="4"/>
  <c r="U305" i="4"/>
  <c r="U293" i="4"/>
  <c r="U281" i="4"/>
  <c r="U269" i="4"/>
  <c r="U257" i="4"/>
  <c r="U245" i="4"/>
  <c r="U233" i="4"/>
  <c r="U221" i="4"/>
  <c r="U209" i="4"/>
  <c r="U197" i="4"/>
  <c r="U185" i="4"/>
  <c r="U173" i="4"/>
  <c r="U161" i="4"/>
  <c r="U149" i="4"/>
  <c r="U137" i="4"/>
  <c r="U125" i="4"/>
  <c r="U101" i="4"/>
  <c r="U89" i="4"/>
  <c r="U77" i="4"/>
  <c r="U65" i="4"/>
  <c r="U41" i="4"/>
  <c r="U29" i="4"/>
  <c r="U17" i="4"/>
  <c r="U5" i="4"/>
  <c r="U2315" i="4"/>
  <c r="U2027" i="4"/>
  <c r="U2015" i="4"/>
  <c r="U1979" i="4"/>
  <c r="U1931" i="4"/>
  <c r="U1895" i="4"/>
  <c r="U1835" i="4"/>
  <c r="U1811" i="4"/>
  <c r="U1595" i="4"/>
  <c r="U1583" i="4"/>
  <c r="U1487" i="4"/>
  <c r="U1391" i="4"/>
  <c r="U1115" i="4"/>
  <c r="U923" i="4"/>
  <c r="U911" i="4"/>
  <c r="U851" i="4"/>
  <c r="U827" i="4"/>
  <c r="U803" i="4"/>
  <c r="U755" i="4"/>
  <c r="U743" i="4"/>
  <c r="U575" i="4"/>
  <c r="U443" i="4"/>
  <c r="U419" i="4"/>
  <c r="U407" i="4"/>
  <c r="U395" i="4"/>
  <c r="U347" i="4"/>
  <c r="U323" i="4"/>
  <c r="U299" i="4"/>
  <c r="U263" i="4"/>
  <c r="U203" i="4"/>
  <c r="U191" i="4"/>
  <c r="U155" i="4"/>
  <c r="U131" i="4"/>
  <c r="U59" i="4"/>
  <c r="U2281" i="4"/>
  <c r="U2007" i="4"/>
  <c r="U1983" i="4"/>
  <c r="U1887" i="4"/>
  <c r="U1671" i="4"/>
  <c r="U1647" i="4"/>
  <c r="U1635" i="4"/>
  <c r="U1611" i="4"/>
  <c r="U1587" i="4"/>
  <c r="U1491" i="4"/>
  <c r="U1479" i="4"/>
  <c r="U1431" i="4"/>
  <c r="U1419" i="4"/>
  <c r="U1407" i="4"/>
  <c r="U1383" i="4"/>
  <c r="U1263" i="4"/>
  <c r="U1251" i="4"/>
  <c r="U1203" i="4"/>
  <c r="U1191" i="4"/>
  <c r="U1179" i="4"/>
  <c r="U1107" i="4"/>
  <c r="U1023" i="4"/>
  <c r="U1011" i="4"/>
  <c r="U879" i="4"/>
  <c r="U819" i="4"/>
  <c r="U771" i="4"/>
  <c r="U747" i="4"/>
  <c r="U723" i="4"/>
  <c r="U651" i="4"/>
  <c r="U615" i="4"/>
  <c r="U579" i="4"/>
  <c r="U519" i="4"/>
  <c r="U435" i="4"/>
  <c r="U423" i="4"/>
  <c r="U387" i="4"/>
  <c r="U363" i="4"/>
  <c r="U303" i="4"/>
  <c r="U279" i="4"/>
  <c r="U267" i="4"/>
  <c r="U219" i="4"/>
  <c r="U195" i="4"/>
  <c r="U171" i="4"/>
  <c r="U159" i="4"/>
  <c r="U135" i="4"/>
  <c r="U123" i="4"/>
  <c r="U111" i="4"/>
  <c r="U63" i="4"/>
  <c r="U2157" i="4"/>
  <c r="U2073" i="4"/>
  <c r="U1701" i="4"/>
  <c r="U1629" i="4"/>
  <c r="U1497" i="4"/>
  <c r="U1389" i="4"/>
  <c r="U1365" i="4"/>
  <c r="U1317" i="4"/>
  <c r="U1173" i="4"/>
  <c r="U1161" i="4"/>
  <c r="U1125" i="4"/>
  <c r="U1017" i="4"/>
  <c r="U897" i="4"/>
  <c r="U861" i="4"/>
  <c r="U813" i="4"/>
  <c r="U633" i="4"/>
  <c r="U537" i="4"/>
  <c r="U405" i="4"/>
  <c r="U369" i="4"/>
  <c r="U285" i="4"/>
  <c r="U249" i="4"/>
  <c r="U237" i="4"/>
  <c r="U189" i="4"/>
  <c r="U165" i="4"/>
  <c r="U141" i="4"/>
  <c r="U105" i="4"/>
  <c r="U81" i="4"/>
  <c r="U45" i="4"/>
  <c r="U21" i="4"/>
  <c r="U9" i="4"/>
  <c r="U1779" i="4"/>
  <c r="U2139" i="4"/>
  <c r="U1947" i="4"/>
  <c r="U2331" i="4"/>
  <c r="U2297" i="4"/>
  <c r="U2471" i="4"/>
  <c r="U2177" i="4"/>
  <c r="U1727" i="4"/>
  <c r="U274" i="4"/>
  <c r="U2459" i="4"/>
  <c r="U2085" i="4"/>
  <c r="U1893" i="4"/>
  <c r="U1881" i="4"/>
  <c r="U1521" i="4"/>
  <c r="U1485" i="4"/>
  <c r="U1437" i="4"/>
  <c r="U1377" i="4"/>
  <c r="U1341" i="4"/>
  <c r="U1293" i="4"/>
  <c r="U1137" i="4"/>
  <c r="U1053" i="4"/>
  <c r="U993" i="4"/>
  <c r="U969" i="4"/>
  <c r="U921" i="4"/>
  <c r="U729" i="4"/>
  <c r="U2108" i="4"/>
  <c r="U2096" i="4"/>
  <c r="U2084" i="4"/>
  <c r="U2072" i="4"/>
  <c r="U2048" i="4"/>
  <c r="U2012" i="4"/>
  <c r="U2000" i="4"/>
  <c r="U1988" i="4"/>
  <c r="U1976" i="4"/>
  <c r="U1952" i="4"/>
  <c r="U1940" i="4"/>
  <c r="U1928" i="4"/>
  <c r="U1916" i="4"/>
  <c r="U1904" i="4"/>
  <c r="U1880" i="4"/>
  <c r="U1868" i="4"/>
  <c r="U1856" i="4"/>
  <c r="U1844" i="4"/>
  <c r="U2034" i="4"/>
  <c r="U1854" i="4"/>
  <c r="U1506" i="4"/>
  <c r="U1362" i="4"/>
  <c r="U1206" i="4"/>
  <c r="U1134" i="4"/>
  <c r="U1038" i="4"/>
  <c r="U834" i="4"/>
  <c r="U786" i="4"/>
  <c r="U582" i="4"/>
  <c r="U534" i="4"/>
  <c r="U426" i="4"/>
  <c r="U6" i="4"/>
  <c r="U1808" i="4"/>
  <c r="U1796" i="4"/>
  <c r="U1784" i="4"/>
  <c r="U1772" i="4"/>
  <c r="U1760" i="4"/>
  <c r="U1748" i="4"/>
  <c r="U1736" i="4"/>
  <c r="U1724" i="4"/>
  <c r="U1712" i="4"/>
  <c r="U1700" i="4"/>
  <c r="U1688" i="4"/>
  <c r="U1676" i="4"/>
  <c r="U1640" i="4"/>
  <c r="U1628" i="4"/>
  <c r="U1604" i="4"/>
  <c r="U1592" i="4"/>
  <c r="U1568" i="4"/>
  <c r="U1556" i="4"/>
  <c r="U1544" i="4"/>
  <c r="U1532" i="4"/>
  <c r="U1520" i="4"/>
  <c r="U1508" i="4"/>
  <c r="U1496" i="4"/>
  <c r="U1484" i="4"/>
  <c r="U1472" i="4"/>
  <c r="U1436" i="4"/>
  <c r="U1412" i="4"/>
  <c r="U1400" i="4"/>
  <c r="U1388" i="4"/>
  <c r="U1376" i="4"/>
  <c r="U1364" i="4"/>
  <c r="U1352" i="4"/>
  <c r="U1340" i="4"/>
  <c r="U1316" i="4"/>
  <c r="U1304" i="4"/>
  <c r="U1292" i="4"/>
  <c r="U1280" i="4"/>
  <c r="U1256" i="4"/>
  <c r="U1244" i="4"/>
  <c r="U1232" i="4"/>
  <c r="U1208" i="4"/>
  <c r="U1196" i="4"/>
  <c r="U1172" i="4"/>
  <c r="U1160" i="4"/>
  <c r="U1136" i="4"/>
  <c r="U1124" i="4"/>
  <c r="U1088" i="4"/>
  <c r="U1076" i="4"/>
  <c r="U1064" i="4"/>
  <c r="U1052" i="4"/>
  <c r="U1040" i="4"/>
  <c r="U1028" i="4"/>
  <c r="U1016" i="4"/>
  <c r="U1004" i="4"/>
  <c r="U992" i="4"/>
  <c r="U980" i="4"/>
  <c r="U968" i="4"/>
  <c r="U956" i="4"/>
  <c r="U932" i="4"/>
  <c r="U920" i="4"/>
  <c r="U896" i="4"/>
  <c r="U872" i="4"/>
  <c r="U860" i="4"/>
  <c r="U836" i="4"/>
  <c r="U824" i="4"/>
  <c r="U800" i="4"/>
  <c r="U788" i="4"/>
  <c r="U764" i="4"/>
  <c r="U752" i="4"/>
  <c r="U740" i="4"/>
  <c r="U728" i="4"/>
  <c r="U692" i="4"/>
  <c r="U680" i="4"/>
  <c r="U668" i="4"/>
  <c r="U656" i="4"/>
  <c r="U644" i="4"/>
  <c r="U632" i="4"/>
  <c r="U620" i="4"/>
  <c r="U608" i="4"/>
  <c r="U596" i="4"/>
  <c r="U584" i="4"/>
  <c r="U560" i="4"/>
  <c r="U548" i="4"/>
  <c r="U536" i="4"/>
  <c r="U524" i="4"/>
  <c r="U512" i="4"/>
  <c r="U500" i="4"/>
  <c r="U488" i="4"/>
  <c r="U476" i="4"/>
  <c r="U452" i="4"/>
  <c r="U440" i="4"/>
  <c r="U428" i="4"/>
  <c r="U392" i="4"/>
  <c r="U380" i="4"/>
  <c r="U368" i="4"/>
  <c r="U356" i="4"/>
  <c r="U344" i="4"/>
  <c r="U332" i="4"/>
  <c r="U296" i="4"/>
  <c r="U284" i="4"/>
  <c r="U272" i="4"/>
  <c r="U176" i="4"/>
  <c r="U116" i="4"/>
  <c r="U44" i="4"/>
  <c r="U8" i="4"/>
  <c r="U1626" i="4"/>
  <c r="U1494" i="4"/>
  <c r="U1434" i="4"/>
  <c r="U1422" i="4"/>
  <c r="U1302" i="4"/>
  <c r="U1254" i="4"/>
  <c r="U1086" i="4"/>
  <c r="U1050" i="4"/>
  <c r="U882" i="4"/>
  <c r="U798" i="4"/>
  <c r="U774" i="4"/>
  <c r="U690" i="4"/>
  <c r="U618" i="4"/>
  <c r="U522" i="4"/>
  <c r="U438" i="4"/>
  <c r="U354" i="4"/>
  <c r="U294" i="4"/>
  <c r="U246" i="4"/>
  <c r="U234" i="4"/>
  <c r="U222" i="4"/>
  <c r="U150" i="4"/>
  <c r="U90" i="4"/>
  <c r="U202" i="4"/>
  <c r="U154" i="4"/>
  <c r="U3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DA50CD-6E07-49A5-A61D-37E28EB17319}" keepAlive="1" name="Query - finalData" description="Connection to the 'finalData' query in the workbook." type="5" refreshedVersion="8" background="1" saveData="1">
    <dbPr connection="Provider=Microsoft.Mashup.OleDb.1;Data Source=$Workbook$;Location=finalData;Extended Properties=&quot;&quot;" command="SELECT * FROM [finalData]"/>
  </connection>
  <connection id="2" xr16:uid="{BDB5EF07-934F-42AC-83C0-B5B1BF85868F}" keepAlive="1" name="Query - hospitalGen" description="Connection to the 'hospitalGen' query in the workbook." type="5" refreshedVersion="8" background="1" saveData="1">
    <dbPr connection="Provider=Microsoft.Mashup.OleDb.1;Data Source=$Workbook$;Location=hospitalGen;Extended Properties=&quot;&quot;" command="SELECT * FROM [hospitalGen]"/>
  </connection>
  <connection id="3" xr16:uid="{C5F1EB5E-17CC-4A3F-BD7F-ECC4F6ADAA13}" keepAlive="1" name="Query - medicare" description="Connection to the 'medicare' query in the workbook." type="5" refreshedVersion="8" background="1" saveData="1">
    <dbPr connection="Provider=Microsoft.Mashup.OleDb.1;Data Source=$Workbook$;Location=medicare;Extended Properties=&quot;&quot;" command="SELECT * FROM [medicar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<sst xmlns="http://schemas.openxmlformats.org/spreadsheetml/2006/main" count="64499" uniqueCount="18277">
  <si>
    <t>facilityId</t>
  </si>
  <si>
    <t>facilityName</t>
  </si>
  <si>
    <t>state</t>
  </si>
  <si>
    <t>zipCode</t>
  </si>
  <si>
    <t>countyParish</t>
  </si>
  <si>
    <t>hospitalType</t>
  </si>
  <si>
    <t>hospitalOwner</t>
  </si>
  <si>
    <t>hospitalRating</t>
  </si>
  <si>
    <t>readmGroupMeasureCount</t>
  </si>
  <si>
    <t>readmGroupMeasureBetterCount</t>
  </si>
  <si>
    <t>readmGroupMeasureNoDifferentCount</t>
  </si>
  <si>
    <t>readmGroupMeasureWorseCount</t>
  </si>
  <si>
    <t>10001</t>
  </si>
  <si>
    <t>SOUTHEAST HEALTH MEDICAL CENTER</t>
  </si>
  <si>
    <t>AL</t>
  </si>
  <si>
    <t>36301</t>
  </si>
  <si>
    <t>HOUSTON</t>
  </si>
  <si>
    <t>Acute Care Hospitals</t>
  </si>
  <si>
    <t>Government - Hospital District or Authority</t>
  </si>
  <si>
    <t>10005</t>
  </si>
  <si>
    <t>MARSHALL MEDICAL CENTERS</t>
  </si>
  <si>
    <t>35957</t>
  </si>
  <si>
    <t>MARSHALL</t>
  </si>
  <si>
    <t>10006</t>
  </si>
  <si>
    <t>NORTH ALABAMA MEDICAL CENTER</t>
  </si>
  <si>
    <t>35630</t>
  </si>
  <si>
    <t>LAUDERDALE</t>
  </si>
  <si>
    <t>Proprietary</t>
  </si>
  <si>
    <t>10007</t>
  </si>
  <si>
    <t>MIZELL MEMORIAL HOSPITAL</t>
  </si>
  <si>
    <t>36467</t>
  </si>
  <si>
    <t>COVINGTON</t>
  </si>
  <si>
    <t>Voluntary non-profit - Private</t>
  </si>
  <si>
    <t>10011</t>
  </si>
  <si>
    <t>ST. VINCENT'S EAST</t>
  </si>
  <si>
    <t>35235</t>
  </si>
  <si>
    <t>JEFFERSON</t>
  </si>
  <si>
    <t>10012</t>
  </si>
  <si>
    <t>DEKALB REGIONAL MEDICAL CENTER</t>
  </si>
  <si>
    <t>35968</t>
  </si>
  <si>
    <t>DE KALB</t>
  </si>
  <si>
    <t>10016</t>
  </si>
  <si>
    <t>SHELBY BAPTIST MEDICAL CENTER</t>
  </si>
  <si>
    <t>35007</t>
  </si>
  <si>
    <t>SHELBY</t>
  </si>
  <si>
    <t>10019</t>
  </si>
  <si>
    <t>HELEN KELLER HOSPITAL</t>
  </si>
  <si>
    <t>35660</t>
  </si>
  <si>
    <t>COLBERT</t>
  </si>
  <si>
    <t>10021</t>
  </si>
  <si>
    <t>DALE MEDICAL CENTER</t>
  </si>
  <si>
    <t>36360</t>
  </si>
  <si>
    <t>DALE</t>
  </si>
  <si>
    <t>10023</t>
  </si>
  <si>
    <t>BAPTIST MEDICAL CENTER SOUTH</t>
  </si>
  <si>
    <t>36116</t>
  </si>
  <si>
    <t>MONTGOMERY</t>
  </si>
  <si>
    <t>10024</t>
  </si>
  <si>
    <t>JACKSON HOSPITAL &amp; CLINIC INC</t>
  </si>
  <si>
    <t>36106</t>
  </si>
  <si>
    <t>10029</t>
  </si>
  <si>
    <t>THE EAST ALABAMA HEALTHCARE AUTHORITY</t>
  </si>
  <si>
    <t>36801</t>
  </si>
  <si>
    <t>LEE</t>
  </si>
  <si>
    <t>10033</t>
  </si>
  <si>
    <t>UNIVERSITY OF ALABAMA HOSPITAL</t>
  </si>
  <si>
    <t>35233</t>
  </si>
  <si>
    <t>Government - State</t>
  </si>
  <si>
    <t>10035</t>
  </si>
  <si>
    <t>CULLMAN REGIONAL MEDICAL CENTER</t>
  </si>
  <si>
    <t>35058</t>
  </si>
  <si>
    <t>CULLMAN</t>
  </si>
  <si>
    <t>10036</t>
  </si>
  <si>
    <t>ANDALUSIA HEALTH</t>
  </si>
  <si>
    <t>36420</t>
  </si>
  <si>
    <t>10039</t>
  </si>
  <si>
    <t>HUNTSVILLE HOSPITAL</t>
  </si>
  <si>
    <t>35801</t>
  </si>
  <si>
    <t>MADISON</t>
  </si>
  <si>
    <t>10040</t>
  </si>
  <si>
    <t>GADSDEN REGIONAL MEDICAL CENTER</t>
  </si>
  <si>
    <t>35903</t>
  </si>
  <si>
    <t>ETOWAH</t>
  </si>
  <si>
    <t>10045</t>
  </si>
  <si>
    <t>FAYETTE MEDICAL CENTER</t>
  </si>
  <si>
    <t>35555</t>
  </si>
  <si>
    <t>FAYETTE</t>
  </si>
  <si>
    <t>Voluntary non-profit - Other</t>
  </si>
  <si>
    <t>10046</t>
  </si>
  <si>
    <t>RIVERVIEW REGIONAL MEDICAL CENTER</t>
  </si>
  <si>
    <t>35901</t>
  </si>
  <si>
    <t>10049</t>
  </si>
  <si>
    <t>MEDICAL CENTER ENTERPRISE</t>
  </si>
  <si>
    <t>36330</t>
  </si>
  <si>
    <t>COFFEE</t>
  </si>
  <si>
    <t>10055</t>
  </si>
  <si>
    <t>FLOWERS HOSPITAL</t>
  </si>
  <si>
    <t>36302</t>
  </si>
  <si>
    <t>10056</t>
  </si>
  <si>
    <t>ST VINCENT'S BIRMINGHAM</t>
  </si>
  <si>
    <t>35205</t>
  </si>
  <si>
    <t>10061</t>
  </si>
  <si>
    <t>HIGHLANDS MEDICAL CENTER</t>
  </si>
  <si>
    <t>35768</t>
  </si>
  <si>
    <t>JACKSON</t>
  </si>
  <si>
    <t>10065</t>
  </si>
  <si>
    <t>RUSSELL MEDICAL CENTER</t>
  </si>
  <si>
    <t>35010</t>
  </si>
  <si>
    <t>TALLAPOOSA</t>
  </si>
  <si>
    <t>10078</t>
  </si>
  <si>
    <t>NORTHEAST ALABAMA REGIONAL MEDICAL CENTER</t>
  </si>
  <si>
    <t>36207</t>
  </si>
  <si>
    <t>CALHOUN</t>
  </si>
  <si>
    <t>Government - Local</t>
  </si>
  <si>
    <t>10079</t>
  </si>
  <si>
    <t>ATHENS LIMESTONE HOSPITAL</t>
  </si>
  <si>
    <t>35611</t>
  </si>
  <si>
    <t>LIMESTONE</t>
  </si>
  <si>
    <t>10083</t>
  </si>
  <si>
    <t>BALDWIN HEALTH</t>
  </si>
  <si>
    <t>36535</t>
  </si>
  <si>
    <t>BALDWIN</t>
  </si>
  <si>
    <t>10085</t>
  </si>
  <si>
    <t>DECATUR MORGAN HOSPITAL - DECATUR CAMPUS</t>
  </si>
  <si>
    <t>35601</t>
  </si>
  <si>
    <t>MORGAN</t>
  </si>
  <si>
    <t>10086</t>
  </si>
  <si>
    <t>NORTHWEST MEDICAL CENTER</t>
  </si>
  <si>
    <t>35594</t>
  </si>
  <si>
    <t>10087</t>
  </si>
  <si>
    <t>USA HEALTH UNIVERSITY HOSPITAL</t>
  </si>
  <si>
    <t>36617</t>
  </si>
  <si>
    <t>MOBILE</t>
  </si>
  <si>
    <t>10089</t>
  </si>
  <si>
    <t>WALKER BAPTIST MEDICAL CENTER</t>
  </si>
  <si>
    <t>35502</t>
  </si>
  <si>
    <t>WALKER</t>
  </si>
  <si>
    <t>10090</t>
  </si>
  <si>
    <t>USA HEALTH HCA PROVIDENCE HOSPITAL, LLC</t>
  </si>
  <si>
    <t>36608</t>
  </si>
  <si>
    <t>Voluntary non-profit - Church</t>
  </si>
  <si>
    <t>10092</t>
  </si>
  <si>
    <t>DCH REGIONAL MEDICAL CENTER</t>
  </si>
  <si>
    <t>35401</t>
  </si>
  <si>
    <t>TUSCALOOSA</t>
  </si>
  <si>
    <t>10100</t>
  </si>
  <si>
    <t>THOMAS HOSPITAL</t>
  </si>
  <si>
    <t>36532</t>
  </si>
  <si>
    <t>10103</t>
  </si>
  <si>
    <t>PRINCETON BAPTIST MEDICAL CENTER</t>
  </si>
  <si>
    <t>35211</t>
  </si>
  <si>
    <t>10104</t>
  </si>
  <si>
    <t>GRANDVIEW MEDICAL CENTER</t>
  </si>
  <si>
    <t>35243</t>
  </si>
  <si>
    <t>10108</t>
  </si>
  <si>
    <t>PRATTVILLE BAPTIST HOSPITAL</t>
  </si>
  <si>
    <t>36067</t>
  </si>
  <si>
    <t>AUTAUGA</t>
  </si>
  <si>
    <t>10113</t>
  </si>
  <si>
    <t>MOBILE INFIRMARY MEDICAL CENTER</t>
  </si>
  <si>
    <t>36607</t>
  </si>
  <si>
    <t>10114</t>
  </si>
  <si>
    <t>MEDICAL WEST, AN AFFILIATE OF UAB HEALTH SYSTEM</t>
  </si>
  <si>
    <t>35022</t>
  </si>
  <si>
    <t>10118</t>
  </si>
  <si>
    <t>VAUGHAN REGIONAL MEDICAL CENTER PARKWAY CAMPUS</t>
  </si>
  <si>
    <t>36701</t>
  </si>
  <si>
    <t>DALLAS</t>
  </si>
  <si>
    <t>10125</t>
  </si>
  <si>
    <t>LAKELAND COMMUNITY HOSPITAL</t>
  </si>
  <si>
    <t>35565</t>
  </si>
  <si>
    <t>WINSTON</t>
  </si>
  <si>
    <t>10130</t>
  </si>
  <si>
    <t>ST VINCENT'S ST CLAIR</t>
  </si>
  <si>
    <t>35125</t>
  </si>
  <si>
    <t>ST. CLAIR</t>
  </si>
  <si>
    <t>10131</t>
  </si>
  <si>
    <t>CRESTWOOD MEDICAL CENTER</t>
  </si>
  <si>
    <t>10139</t>
  </si>
  <si>
    <t>BROOKWOOD BAPTIST MEDICAL CENTER</t>
  </si>
  <si>
    <t>35216</t>
  </si>
  <si>
    <t>10144</t>
  </si>
  <si>
    <t>SPRINGHILL MEDICAL CENTER</t>
  </si>
  <si>
    <t>10148</t>
  </si>
  <si>
    <t>EVERGREEN MEDICAL CENTER</t>
  </si>
  <si>
    <t>36401</t>
  </si>
  <si>
    <t>CONECUH</t>
  </si>
  <si>
    <t>10149</t>
  </si>
  <si>
    <t>BAPTIST MEDICAL CENTER EAST</t>
  </si>
  <si>
    <t>36117</t>
  </si>
  <si>
    <t>01014F</t>
  </si>
  <si>
    <t>BIRMINGHAM VA MEDICAL CENTER</t>
  </si>
  <si>
    <t>Acute Care - Veterans Administration</t>
  </si>
  <si>
    <t>Veterans Health Administration</t>
  </si>
  <si>
    <t>10158</t>
  </si>
  <si>
    <t>RUSSELLVILLE HOSPITAL</t>
  </si>
  <si>
    <t>35653</t>
  </si>
  <si>
    <t>FRANKLIN</t>
  </si>
  <si>
    <t>10164</t>
  </si>
  <si>
    <t>COOSA VALLEY MEDICAL CENTER</t>
  </si>
  <si>
    <t>35150</t>
  </si>
  <si>
    <t>TALLADEGA</t>
  </si>
  <si>
    <t>01019F</t>
  </si>
  <si>
    <t>VA CENTRAL ALABAMA HEALTHCARE SYSTEM - MONTGOMERY</t>
  </si>
  <si>
    <t>36109</t>
  </si>
  <si>
    <t>20001</t>
  </si>
  <si>
    <t>PROVIDENCE ALASKA MEDICAL CENTER</t>
  </si>
  <si>
    <t>AK</t>
  </si>
  <si>
    <t>99508</t>
  </si>
  <si>
    <t>ANCHORAGE</t>
  </si>
  <si>
    <t>20006</t>
  </si>
  <si>
    <t>MAT-SU REGIONAL MEDICAL CENTER</t>
  </si>
  <si>
    <t>99645</t>
  </si>
  <si>
    <t>MATANUSKA-SUSITNA</t>
  </si>
  <si>
    <t>20008</t>
  </si>
  <si>
    <t>BARTLETT REGIONAL HOSPITAL</t>
  </si>
  <si>
    <t>99801</t>
  </si>
  <si>
    <t>JUNEAU</t>
  </si>
  <si>
    <t>20012</t>
  </si>
  <si>
    <t>FAIRBANKS MEMORIAL HOSPITAL</t>
  </si>
  <si>
    <t>99701</t>
  </si>
  <si>
    <t>FAIRBANKS NORTH STAR</t>
  </si>
  <si>
    <t>20017</t>
  </si>
  <si>
    <t>ALASKA REGIONAL HOSPITAL</t>
  </si>
  <si>
    <t>20024</t>
  </si>
  <si>
    <t>CENTRAL PENINSULA GENERAL HOSPITAL</t>
  </si>
  <si>
    <t>99669</t>
  </si>
  <si>
    <t>KENAI PENINSULA</t>
  </si>
  <si>
    <t>20026</t>
  </si>
  <si>
    <t>ALASKA NATIVE MEDICAL CENTER</t>
  </si>
  <si>
    <t>Government - Federal</t>
  </si>
  <si>
    <t>21314</t>
  </si>
  <si>
    <t>SOUTHEAST ALASKA REGIONAL HEALTH CONSORTIUM</t>
  </si>
  <si>
    <t>99835</t>
  </si>
  <si>
    <t>SITKA BOROUGH</t>
  </si>
  <si>
    <t>Critical Access Hospitals</t>
  </si>
  <si>
    <t>30002</t>
  </si>
  <si>
    <t>BANNER - UNIVERSITY MEDICAL CENTER PHOENIX</t>
  </si>
  <si>
    <t>AZ</t>
  </si>
  <si>
    <t>85006</t>
  </si>
  <si>
    <t>MARICOPA</t>
  </si>
  <si>
    <t>30006</t>
  </si>
  <si>
    <t>TUCSON MEDICAL CENTER</t>
  </si>
  <si>
    <t>85712</t>
  </si>
  <si>
    <t>PIMA</t>
  </si>
  <si>
    <t>30007</t>
  </si>
  <si>
    <t>VERDE VALLEY MEDICAL CENTER</t>
  </si>
  <si>
    <t>86326</t>
  </si>
  <si>
    <t>YAVAPAI</t>
  </si>
  <si>
    <t>30010</t>
  </si>
  <si>
    <t>ST. MARY'S HOSPITAL</t>
  </si>
  <si>
    <t>85745</t>
  </si>
  <si>
    <t>30011</t>
  </si>
  <si>
    <t>ST JOSEPH'S HOSPITAL</t>
  </si>
  <si>
    <t>85711</t>
  </si>
  <si>
    <t>30012</t>
  </si>
  <si>
    <t>YAVAPAI REGIONAL MEDICAL CENTER</t>
  </si>
  <si>
    <t>86301</t>
  </si>
  <si>
    <t>30013</t>
  </si>
  <si>
    <t>YUMA REGIONAL MEDICAL CENTER</t>
  </si>
  <si>
    <t>85364</t>
  </si>
  <si>
    <t>YUMA</t>
  </si>
  <si>
    <t>30014</t>
  </si>
  <si>
    <t>HONOR HEALTH JOHN C. LINCOLN MEDICAL CENTER</t>
  </si>
  <si>
    <t>85020</t>
  </si>
  <si>
    <t>30016</t>
  </si>
  <si>
    <t>BANNER CASA GRANDE MEDICAL CENTER</t>
  </si>
  <si>
    <t>85122</t>
  </si>
  <si>
    <t>PINAL</t>
  </si>
  <si>
    <t>30022</t>
  </si>
  <si>
    <t>VALLEYWISE HEALTH MEDICAL CENTER</t>
  </si>
  <si>
    <t>85008</t>
  </si>
  <si>
    <t>30023</t>
  </si>
  <si>
    <t>FLAGSTAFF MEDICAL CENTER</t>
  </si>
  <si>
    <t>86001</t>
  </si>
  <si>
    <t>COCONINO</t>
  </si>
  <si>
    <t>30024</t>
  </si>
  <si>
    <t>ST. JOSEPH'S HOSPITAL AND MEDICAL CENTER</t>
  </si>
  <si>
    <t>85013</t>
  </si>
  <si>
    <t>30030</t>
  </si>
  <si>
    <t>ABRAZO CENTRAL CAMPUS</t>
  </si>
  <si>
    <t>85015</t>
  </si>
  <si>
    <t>Physician</t>
  </si>
  <si>
    <t>30036</t>
  </si>
  <si>
    <t>CHANDLER REGIONAL MEDICAL CENTER</t>
  </si>
  <si>
    <t>85224</t>
  </si>
  <si>
    <t>30038</t>
  </si>
  <si>
    <t>HONORHEALTH SCOTTSDALE OSBORN MEDICAL CENTER</t>
  </si>
  <si>
    <t>85251</t>
  </si>
  <si>
    <t>30043</t>
  </si>
  <si>
    <t>CANYON VISTA MEDICAL CENTER</t>
  </si>
  <si>
    <t>85635</t>
  </si>
  <si>
    <t>COCHISE</t>
  </si>
  <si>
    <t>30055</t>
  </si>
  <si>
    <t>KINGMAN REGIONAL MEDICAL CENTER</t>
  </si>
  <si>
    <t>86401</t>
  </si>
  <si>
    <t>MOHAVE</t>
  </si>
  <si>
    <t>30061</t>
  </si>
  <si>
    <t>BANNER BOSWELL MEDICAL CENTER</t>
  </si>
  <si>
    <t>85351</t>
  </si>
  <si>
    <t>30062</t>
  </si>
  <si>
    <t>SUMMIT HEALTHCARE REGIONAL MEDICAL CENTER</t>
  </si>
  <si>
    <t>85901</t>
  </si>
  <si>
    <t>NAVAJO</t>
  </si>
  <si>
    <t>30064</t>
  </si>
  <si>
    <t>BANNER - UNIVERSITY MEDICAL CENTER TUCSON CAMPUS</t>
  </si>
  <si>
    <t>85719</t>
  </si>
  <si>
    <t>30065</t>
  </si>
  <si>
    <t>BANNER DESERT MEDICAL CENTER</t>
  </si>
  <si>
    <t>85202</t>
  </si>
  <si>
    <t>30069</t>
  </si>
  <si>
    <t>HAVASU REGIONAL MEDICAL CENTER</t>
  </si>
  <si>
    <t>86403</t>
  </si>
  <si>
    <t>30083</t>
  </si>
  <si>
    <t>ABRAZO SCOTTSDALE CAMPUS</t>
  </si>
  <si>
    <t>85032</t>
  </si>
  <si>
    <t>30085</t>
  </si>
  <si>
    <t>85741</t>
  </si>
  <si>
    <t>30087</t>
  </si>
  <si>
    <t>HONORHEALTH SCOTTSDALE SHEA MEDICAL CENTER</t>
  </si>
  <si>
    <t>85260</t>
  </si>
  <si>
    <t>30088</t>
  </si>
  <si>
    <t>BANNER BAYWOOD MEDICAL CENTER</t>
  </si>
  <si>
    <t>85206</t>
  </si>
  <si>
    <t>30089</t>
  </si>
  <si>
    <t>BANNER THUNDERBIRD MEDICAL CENTER</t>
  </si>
  <si>
    <t>85306</t>
  </si>
  <si>
    <t>30092</t>
  </si>
  <si>
    <t>HONORHEALTH DEER VALLEY MEDICAL CENTER</t>
  </si>
  <si>
    <t>85027</t>
  </si>
  <si>
    <t>30093</t>
  </si>
  <si>
    <t>BANNER DEL E. WEBB MEDICAL CENTER</t>
  </si>
  <si>
    <t>85375</t>
  </si>
  <si>
    <t>30094</t>
  </si>
  <si>
    <t>ABRAZO ARROWHEAD HOSPITAL</t>
  </si>
  <si>
    <t>85308</t>
  </si>
  <si>
    <t>30101</t>
  </si>
  <si>
    <t>WESTERN ARIZONA REGIONAL MEDICAL CENTER</t>
  </si>
  <si>
    <t>86442</t>
  </si>
  <si>
    <t>30103</t>
  </si>
  <si>
    <t>MAYO CLINIC HOSPITAL</t>
  </si>
  <si>
    <t>85054</t>
  </si>
  <si>
    <t>30105</t>
  </si>
  <si>
    <t>BANNER HEART HOSPITAL</t>
  </si>
  <si>
    <t>30110</t>
  </si>
  <si>
    <t>ABRAZO WEST CAMPUS</t>
  </si>
  <si>
    <t>85395</t>
  </si>
  <si>
    <t>30111</t>
  </si>
  <si>
    <t>BANNER-UNIVERSITY MEDICAL CENTER SOUTH CAMPUS</t>
  </si>
  <si>
    <t>85713</t>
  </si>
  <si>
    <t>30114</t>
  </si>
  <si>
    <t>ORO VALLEY HOSPITAL</t>
  </si>
  <si>
    <t>85755</t>
  </si>
  <si>
    <t>30115</t>
  </si>
  <si>
    <t>BANNER ESTRELLA MEDICAL CENTER</t>
  </si>
  <si>
    <t>85037</t>
  </si>
  <si>
    <t>30117</t>
  </si>
  <si>
    <t>VALLEY VIEW MEDICAL CENTER</t>
  </si>
  <si>
    <t>86426</t>
  </si>
  <si>
    <t>30119</t>
  </si>
  <si>
    <t>MERCY GILBERT MEDICAL CENTER</t>
  </si>
  <si>
    <t>85297</t>
  </si>
  <si>
    <t>30121</t>
  </si>
  <si>
    <t>HONORHEALTH MOUNTAIN VISTA MEDICAL CENTER</t>
  </si>
  <si>
    <t>85209</t>
  </si>
  <si>
    <t>30122</t>
  </si>
  <si>
    <t>BANNER GATEWAY MEDICAL CENTER</t>
  </si>
  <si>
    <t>85234</t>
  </si>
  <si>
    <t>30123</t>
  </si>
  <si>
    <t>HONORHEALTH SCOTTSDALE THOMPSON PEAK MED CTR</t>
  </si>
  <si>
    <t>85255</t>
  </si>
  <si>
    <t>03012F</t>
  </si>
  <si>
    <t>PHOENIX VA MEDICAL CENTER</t>
  </si>
  <si>
    <t>85012</t>
  </si>
  <si>
    <t>30130</t>
  </si>
  <si>
    <t>BANNER IRONWOOD MEDICAL CENTER</t>
  </si>
  <si>
    <t>85140</t>
  </si>
  <si>
    <t>30138</t>
  </si>
  <si>
    <t>WESTERN REGIONAL MEDICAL CENTER</t>
  </si>
  <si>
    <t>85338</t>
  </si>
  <si>
    <t>30139</t>
  </si>
  <si>
    <t>DIGNITY HEALTH ARIZONA GENERAL HOSPITAL</t>
  </si>
  <si>
    <t>85212</t>
  </si>
  <si>
    <t>03013F</t>
  </si>
  <si>
    <t>VA S. ARIZONA HEALTHCARE SYSTEM</t>
  </si>
  <si>
    <t>85723</t>
  </si>
  <si>
    <t>30146</t>
  </si>
  <si>
    <t>HONORHEALTH SONORAN CROSSING MEDICAL CENTER</t>
  </si>
  <si>
    <t>85085</t>
  </si>
  <si>
    <t>30147</t>
  </si>
  <si>
    <t>BANNER OCOTILLO MEDICAL CENTER</t>
  </si>
  <si>
    <t>85286</t>
  </si>
  <si>
    <t>30148</t>
  </si>
  <si>
    <t>NORTHWEST MEDICAL CENTER SAHUARITA</t>
  </si>
  <si>
    <t>85629</t>
  </si>
  <si>
    <t>03033F</t>
  </si>
  <si>
    <t>VA NORTHERN ARIZONA HEALTHCARE SYSTEM</t>
  </si>
  <si>
    <t>86313</t>
  </si>
  <si>
    <t>31314</t>
  </si>
  <si>
    <t>COBRE VALLEY REGIONAL MEDICAL CENTER</t>
  </si>
  <si>
    <t>85501</t>
  </si>
  <si>
    <t>GILA</t>
  </si>
  <si>
    <t>31318</t>
  </si>
  <si>
    <t>BANNER PAYSON MEDICAL CENTER</t>
  </si>
  <si>
    <t>85541</t>
  </si>
  <si>
    <t>40001</t>
  </si>
  <si>
    <t>SILOAM SPRINGS REGIONAL HOSPITAL</t>
  </si>
  <si>
    <t>AR</t>
  </si>
  <si>
    <t>72761</t>
  </si>
  <si>
    <t>BENTON</t>
  </si>
  <si>
    <t>40002</t>
  </si>
  <si>
    <t>JOHNSON REGIONAL MEDICAL CENTER</t>
  </si>
  <si>
    <t>72830</t>
  </si>
  <si>
    <t>JOHNSON</t>
  </si>
  <si>
    <t>40004</t>
  </si>
  <si>
    <t>WASHINGTON REGIONAL MEDICAL CENTER</t>
  </si>
  <si>
    <t>72703</t>
  </si>
  <si>
    <t>WASHINGTON</t>
  </si>
  <si>
    <t>40007</t>
  </si>
  <si>
    <t>CHI-ST VINCENT INFIRMARY</t>
  </si>
  <si>
    <t>72205</t>
  </si>
  <si>
    <t>PULASKI</t>
  </si>
  <si>
    <t>40010</t>
  </si>
  <si>
    <t>MERCY HOSPITAL NORTHWEST ARKANSAS</t>
  </si>
  <si>
    <t>72758</t>
  </si>
  <si>
    <t>40011</t>
  </si>
  <si>
    <t>CHAMBERS MEMORIAL HOSPITAL</t>
  </si>
  <si>
    <t>72833</t>
  </si>
  <si>
    <t>YELL</t>
  </si>
  <si>
    <t>40014</t>
  </si>
  <si>
    <t>WHITE COUNTY MEDICAL CENTER</t>
  </si>
  <si>
    <t>72143</t>
  </si>
  <si>
    <t>WHITE</t>
  </si>
  <si>
    <t>40016</t>
  </si>
  <si>
    <t>UAMS MEDICAL CENTER</t>
  </si>
  <si>
    <t>40017</t>
  </si>
  <si>
    <t>NORTH ARKANSAS REGIONAL MEDICAL CENTER</t>
  </si>
  <si>
    <t>72601</t>
  </si>
  <si>
    <t>BOONE</t>
  </si>
  <si>
    <t>40020</t>
  </si>
  <si>
    <t>ST BERNARDS MEDICAL CENTER</t>
  </si>
  <si>
    <t>72401</t>
  </si>
  <si>
    <t>CRAIGHEAD</t>
  </si>
  <si>
    <t>40022</t>
  </si>
  <si>
    <t>NORTHWEST MEDICAL CENTER-SPRINGDALE</t>
  </si>
  <si>
    <t>72764</t>
  </si>
  <si>
    <t>40026</t>
  </si>
  <si>
    <t>CHI ST. VINCENT HOSPITAL HOT SPRINGS</t>
  </si>
  <si>
    <t>71903</t>
  </si>
  <si>
    <t>GARLAND</t>
  </si>
  <si>
    <t>40027</t>
  </si>
  <si>
    <t>BAXTER REGIONAL MEDICAL CENTER</t>
  </si>
  <si>
    <t>72653</t>
  </si>
  <si>
    <t>BAXTER</t>
  </si>
  <si>
    <t>40029</t>
  </si>
  <si>
    <t>CONWAY REGIONAL MEDICAL CENTER, INC</t>
  </si>
  <si>
    <t>72034</t>
  </si>
  <si>
    <t>FAULKNER</t>
  </si>
  <si>
    <t>40036</t>
  </si>
  <si>
    <t>BAPTIST HEALTH MEDICAL CENTER NORTH LITTLE ROCK</t>
  </si>
  <si>
    <t>72117</t>
  </si>
  <si>
    <t>40039</t>
  </si>
  <si>
    <t>ARKANSAS METHODIST MEDICAL CENTER</t>
  </si>
  <si>
    <t>72450</t>
  </si>
  <si>
    <t>GREENE</t>
  </si>
  <si>
    <t>40041</t>
  </si>
  <si>
    <t>ST MARYS REGIONAL MEDICAL CENTER</t>
  </si>
  <si>
    <t>72801</t>
  </si>
  <si>
    <t>POPE</t>
  </si>
  <si>
    <t>40050</t>
  </si>
  <si>
    <t>OUACHITA COUNTY MEDICAL CENTER</t>
  </si>
  <si>
    <t>71701</t>
  </si>
  <si>
    <t>OUACHITA</t>
  </si>
  <si>
    <t>40051</t>
  </si>
  <si>
    <t>BAPTIST HEALTH MEDICAL CENTER-DREW COUNTY</t>
  </si>
  <si>
    <t>71655</t>
  </si>
  <si>
    <t>DREW</t>
  </si>
  <si>
    <t>40055</t>
  </si>
  <si>
    <t>BAPTIST HEALTH - FORT SMITH</t>
  </si>
  <si>
    <t>72901</t>
  </si>
  <si>
    <t>SEBASTIAN</t>
  </si>
  <si>
    <t>40062</t>
  </si>
  <si>
    <t>MERCY HOSPITAL FORT SMITH</t>
  </si>
  <si>
    <t>72903</t>
  </si>
  <si>
    <t>40067</t>
  </si>
  <si>
    <t>MAGNOLIA HOSPITAL</t>
  </si>
  <si>
    <t>71753</t>
  </si>
  <si>
    <t>COLUMBIA</t>
  </si>
  <si>
    <t>40069</t>
  </si>
  <si>
    <t>GREAT RIVER MEDICAL CENTER</t>
  </si>
  <si>
    <t>72315</t>
  </si>
  <si>
    <t>MISSISSIPPI</t>
  </si>
  <si>
    <t>40071</t>
  </si>
  <si>
    <t>JEFFERSON REGIONAL MEDICAL CENTER</t>
  </si>
  <si>
    <t>71603</t>
  </si>
  <si>
    <t>40072</t>
  </si>
  <si>
    <t>BAPTIST HEALTH MEDICAL CENTER-STUTTGART</t>
  </si>
  <si>
    <t>72160</t>
  </si>
  <si>
    <t>ARKANSAS</t>
  </si>
  <si>
    <t>40078</t>
  </si>
  <si>
    <t>NATIONAL PARK MEDICAL CENTER</t>
  </si>
  <si>
    <t>71901</t>
  </si>
  <si>
    <t>40084</t>
  </si>
  <si>
    <t>SALINE MEMORIAL HOSPITAL</t>
  </si>
  <si>
    <t>72015</t>
  </si>
  <si>
    <t>SALINE</t>
  </si>
  <si>
    <t>40088</t>
  </si>
  <si>
    <t>SOUTH ARKANSAS REGIONAL HOSPITAL LLC</t>
  </si>
  <si>
    <t>71730</t>
  </si>
  <si>
    <t>UNION</t>
  </si>
  <si>
    <t>04009F</t>
  </si>
  <si>
    <t>FAYETTEVILLE AR VA MEDICAL CENTER</t>
  </si>
  <si>
    <t>04010F</t>
  </si>
  <si>
    <t>VA CENTRAL AR. VETERANS HEALTHCARE SYSTEM LR</t>
  </si>
  <si>
    <t>40114</t>
  </si>
  <si>
    <t>BAPTIST HEALTH MEDICAL CENTER-LITTLE ROCK</t>
  </si>
  <si>
    <t>40118</t>
  </si>
  <si>
    <t>BAPTIST MEMORIAL HOSPITAL JONESBORO, INC.</t>
  </si>
  <si>
    <t>72405</t>
  </si>
  <si>
    <t>40119</t>
  </si>
  <si>
    <t>WHITE RIVER MEDICAL CENTER</t>
  </si>
  <si>
    <t>72503</t>
  </si>
  <si>
    <t>INDEPENDENCE</t>
  </si>
  <si>
    <t>40134</t>
  </si>
  <si>
    <t>ARKANSAS HEART HOSPITAL, LLC</t>
  </si>
  <si>
    <t>72211</t>
  </si>
  <si>
    <t>40137</t>
  </si>
  <si>
    <t>ST VINCENT MEDICAL CENTER/NORTH</t>
  </si>
  <si>
    <t>72120</t>
  </si>
  <si>
    <t>40154</t>
  </si>
  <si>
    <t>BAPTIST HEALTH MEDICAL CENTER- CONWAY</t>
  </si>
  <si>
    <t>72032</t>
  </si>
  <si>
    <t>40161</t>
  </si>
  <si>
    <t>ARKANSAS HEART HOSPITAL-ENCORE</t>
  </si>
  <si>
    <t>72019</t>
  </si>
  <si>
    <t>41307</t>
  </si>
  <si>
    <t>CROSSRIDGE COMMUNITY HOSPITAL</t>
  </si>
  <si>
    <t>72396</t>
  </si>
  <si>
    <t>CROSS</t>
  </si>
  <si>
    <t>41323</t>
  </si>
  <si>
    <t>ASHLEY COUNTY MEDICAL CENTER</t>
  </si>
  <si>
    <t>71635</t>
  </si>
  <si>
    <t>ASHLEY</t>
  </si>
  <si>
    <t>41330</t>
  </si>
  <si>
    <t>PIGGOTT COMMUNITY HOSPITAL</t>
  </si>
  <si>
    <t>72454</t>
  </si>
  <si>
    <t>CLAY</t>
  </si>
  <si>
    <t>50002</t>
  </si>
  <si>
    <t>ST ROSE HOSPITAL</t>
  </si>
  <si>
    <t>CA</t>
  </si>
  <si>
    <t>94545</t>
  </si>
  <si>
    <t>ALAMEDA</t>
  </si>
  <si>
    <t>50006</t>
  </si>
  <si>
    <t>PROVIDENCE ST JOSEPH HOSPITAL</t>
  </si>
  <si>
    <t>95501</t>
  </si>
  <si>
    <t>HUMBOLDT</t>
  </si>
  <si>
    <t>50007</t>
  </si>
  <si>
    <t>PENINSULA MEDICAL CENTER</t>
  </si>
  <si>
    <t>94010</t>
  </si>
  <si>
    <t>SAN MATEO</t>
  </si>
  <si>
    <t>50008</t>
  </si>
  <si>
    <t>CALIFORNIA PACIFIC MEDICAL CTR-DAVIES CAMPUS HOSP</t>
  </si>
  <si>
    <t>94117</t>
  </si>
  <si>
    <t>SAN FRANCISCO</t>
  </si>
  <si>
    <t>50009</t>
  </si>
  <si>
    <t>PROVIDENCE QUEEN OF THE VALLEY MEDICAL CENTER</t>
  </si>
  <si>
    <t>94558</t>
  </si>
  <si>
    <t>NAPA</t>
  </si>
  <si>
    <t>50013</t>
  </si>
  <si>
    <t>ADVENTIST HEALTH ST HELENA</t>
  </si>
  <si>
    <t>94574</t>
  </si>
  <si>
    <t>50014</t>
  </si>
  <si>
    <t>SUTTER AMADOR HOSPITAL</t>
  </si>
  <si>
    <t>95642</t>
  </si>
  <si>
    <t>AMADOR</t>
  </si>
  <si>
    <t>50017</t>
  </si>
  <si>
    <t>MERCY GENERAL HOSPITAL</t>
  </si>
  <si>
    <t>95819</t>
  </si>
  <si>
    <t>SACRAMENTO</t>
  </si>
  <si>
    <t>50022</t>
  </si>
  <si>
    <t>RIVERSIDE COMMUNITY HOSPITAL</t>
  </si>
  <si>
    <t>92501</t>
  </si>
  <si>
    <t>RIVERSIDE</t>
  </si>
  <si>
    <t>50024</t>
  </si>
  <si>
    <t>PARADISE VALLEY HOSPITAL</t>
  </si>
  <si>
    <t>91950</t>
  </si>
  <si>
    <t>SAN DIEGO</t>
  </si>
  <si>
    <t>50025</t>
  </si>
  <si>
    <t>UC SAN DIEGO HEALTH HILLCREST - HILLCREST MED CTR</t>
  </si>
  <si>
    <t>92103</t>
  </si>
  <si>
    <t>50026</t>
  </si>
  <si>
    <t>GROSSMONT HOSPITAL</t>
  </si>
  <si>
    <t>91942</t>
  </si>
  <si>
    <t>50028</t>
  </si>
  <si>
    <t>MAD RIVER COMMUNITY HOSPITAL</t>
  </si>
  <si>
    <t>95521</t>
  </si>
  <si>
    <t>50030</t>
  </si>
  <si>
    <t>OROVILLE HOSPITAL</t>
  </si>
  <si>
    <t>95966</t>
  </si>
  <si>
    <t>BUTTE</t>
  </si>
  <si>
    <t>50036</t>
  </si>
  <si>
    <t>BAKERSFIELD MEMORIAL HOSPITAL</t>
  </si>
  <si>
    <t>93301</t>
  </si>
  <si>
    <t>KERN</t>
  </si>
  <si>
    <t>50038</t>
  </si>
  <si>
    <t>SANTA CLARA VALLEY MEDICAL CENTER</t>
  </si>
  <si>
    <t>95128</t>
  </si>
  <si>
    <t>SANTA CLARA</t>
  </si>
  <si>
    <t>50039</t>
  </si>
  <si>
    <t>ENLOE HEALTH</t>
  </si>
  <si>
    <t>95926</t>
  </si>
  <si>
    <t>50040</t>
  </si>
  <si>
    <t>LAC/OLIVE VIEW-UCLA MEDICAL CENTER</t>
  </si>
  <si>
    <t>91342</t>
  </si>
  <si>
    <t>LOS ANGELES</t>
  </si>
  <si>
    <t>50042</t>
  </si>
  <si>
    <t>ST ELIZABETH COMMUNITY HOSPITAL</t>
  </si>
  <si>
    <t>96080</t>
  </si>
  <si>
    <t>TEHAMA</t>
  </si>
  <si>
    <t>50043</t>
  </si>
  <si>
    <t>ALTA BATES SUMMIT MEDICAL CENTER</t>
  </si>
  <si>
    <t>94609</t>
  </si>
  <si>
    <t>50045</t>
  </si>
  <si>
    <t>EL CENTRO REGIONAL MEDICAL CENTER</t>
  </si>
  <si>
    <t>92243</t>
  </si>
  <si>
    <t>IMPERIAL</t>
  </si>
  <si>
    <t>50047</t>
  </si>
  <si>
    <t>CALIFORNIA PACIFIC MEDICAL CENTER- VAN NESS CAMPUS</t>
  </si>
  <si>
    <t>94109</t>
  </si>
  <si>
    <t>50054</t>
  </si>
  <si>
    <t>SAN GORGONIO MEMORIAL HOSPITAL</t>
  </si>
  <si>
    <t>92220</t>
  </si>
  <si>
    <t>50055</t>
  </si>
  <si>
    <t>CALIFORNIA PACIFIC MEDICAL CENTER - MISSION BERNAL</t>
  </si>
  <si>
    <t>94110</t>
  </si>
  <si>
    <t>50056</t>
  </si>
  <si>
    <t>ANTELOPE VALLEY HOSPITAL</t>
  </si>
  <si>
    <t>93534</t>
  </si>
  <si>
    <t>50057</t>
  </si>
  <si>
    <t>KAWEAH HEALTH MEDICAL CENTER</t>
  </si>
  <si>
    <t>93291</t>
  </si>
  <si>
    <t>TULARE</t>
  </si>
  <si>
    <t>50058</t>
  </si>
  <si>
    <t>GLENDALE MEM HOSPITAL &amp; HLTH CENTER</t>
  </si>
  <si>
    <t>91204</t>
  </si>
  <si>
    <t>50060</t>
  </si>
  <si>
    <t>COMMUNITY REGIONAL MEDICAL CENTER</t>
  </si>
  <si>
    <t>93721</t>
  </si>
  <si>
    <t>FRESNO</t>
  </si>
  <si>
    <t>50063</t>
  </si>
  <si>
    <t>HOLLYWOOD PRESBYTERIAN MEDICAL CENTER</t>
  </si>
  <si>
    <t>90027</t>
  </si>
  <si>
    <t>50069</t>
  </si>
  <si>
    <t>PROVIDENCE ST. JOSEPH HOSPITAL</t>
  </si>
  <si>
    <t>92868</t>
  </si>
  <si>
    <t>ORANGE</t>
  </si>
  <si>
    <t>50070</t>
  </si>
  <si>
    <t>KAISER FOUNDATION HOSPITAL - SOUTH SAN FRANCISCO</t>
  </si>
  <si>
    <t>94080</t>
  </si>
  <si>
    <t>50071</t>
  </si>
  <si>
    <t>KAISER FOUNDATION HOSPITAL-SANTA CLARA</t>
  </si>
  <si>
    <t>95051</t>
  </si>
  <si>
    <t>50072</t>
  </si>
  <si>
    <t>KAISER FOUNDATION HOSPITAL - WALNUT CREEK</t>
  </si>
  <si>
    <t>94596</t>
  </si>
  <si>
    <t>CONTRA COSTA</t>
  </si>
  <si>
    <t>50073</t>
  </si>
  <si>
    <t>KAISER FOUNDATION HOSPITAL AND REHAB CENTER</t>
  </si>
  <si>
    <t>94589</t>
  </si>
  <si>
    <t>SOLANO</t>
  </si>
  <si>
    <t>50075</t>
  </si>
  <si>
    <t>KAISER FOUNDATION HOSPITAL - OAKLAND/RICHMOND</t>
  </si>
  <si>
    <t>94611</t>
  </si>
  <si>
    <t>50076</t>
  </si>
  <si>
    <t>KAISER FOUNDATION HOSPITAL - SAN FRANCISCO</t>
  </si>
  <si>
    <t>94115</t>
  </si>
  <si>
    <t>50077</t>
  </si>
  <si>
    <t>SCRIPPS MERCY HOSPITAL</t>
  </si>
  <si>
    <t>50078</t>
  </si>
  <si>
    <t>PROVIDENCE LITTLE CO OF MARY MED CTR SAN PEDRO</t>
  </si>
  <si>
    <t>90732</t>
  </si>
  <si>
    <t>50082</t>
  </si>
  <si>
    <t>ST JOHNS REGIONAL MEDICAL CENTER</t>
  </si>
  <si>
    <t>93030</t>
  </si>
  <si>
    <t>VENTURA</t>
  </si>
  <si>
    <t>50084</t>
  </si>
  <si>
    <t>ST JOSEPH'S MEDICAL CENTER OF STOCKTON</t>
  </si>
  <si>
    <t>95204</t>
  </si>
  <si>
    <t>SAN JOAQUIN</t>
  </si>
  <si>
    <t>50089</t>
  </si>
  <si>
    <t>COMMUNITY HOSPITAL OF SAN BERNARDINO</t>
  </si>
  <si>
    <t>92411</t>
  </si>
  <si>
    <t>SAN BERNARDINO</t>
  </si>
  <si>
    <t>50090</t>
  </si>
  <si>
    <t>SONOMA VALLEY HOSPITAL</t>
  </si>
  <si>
    <t>95476</t>
  </si>
  <si>
    <t>SONOMA</t>
  </si>
  <si>
    <t>50093</t>
  </si>
  <si>
    <t>SAINT AGNES MEDICAL CENTER</t>
  </si>
  <si>
    <t>93720</t>
  </si>
  <si>
    <t>50099</t>
  </si>
  <si>
    <t>SAN ANTONIO REGIONAL HOSPITAL</t>
  </si>
  <si>
    <t>91786</t>
  </si>
  <si>
    <t>50100</t>
  </si>
  <si>
    <t>SHARP MEMORIAL HOSPITAL</t>
  </si>
  <si>
    <t>92123</t>
  </si>
  <si>
    <t>50101</t>
  </si>
  <si>
    <t>SUTTER SOLANO MEDICAL CENTER</t>
  </si>
  <si>
    <t>50102</t>
  </si>
  <si>
    <t>PARKVIEW COMMUNITY HOSPITAL MEDICAL CENTER</t>
  </si>
  <si>
    <t>92503</t>
  </si>
  <si>
    <t>50103</t>
  </si>
  <si>
    <t>ADVENTIST HEALTH WHITE MEMORIAL</t>
  </si>
  <si>
    <t>90033</t>
  </si>
  <si>
    <t>50104</t>
  </si>
  <si>
    <t>SAINT FRANCIS MEDICAL CENTER</t>
  </si>
  <si>
    <t>90262</t>
  </si>
  <si>
    <t>50107</t>
  </si>
  <si>
    <t>MARIAN REGIONAL MEDICAL CENTER</t>
  </si>
  <si>
    <t>93454</t>
  </si>
  <si>
    <t>SANTA BARBARA</t>
  </si>
  <si>
    <t>50108</t>
  </si>
  <si>
    <t>SUTTER MEDICAL CENTER, SACRAMENTO</t>
  </si>
  <si>
    <t>95816</t>
  </si>
  <si>
    <t>50110</t>
  </si>
  <si>
    <t>LOMPOC VALLEY MEDICAL CENTER</t>
  </si>
  <si>
    <t>93436</t>
  </si>
  <si>
    <t>50112</t>
  </si>
  <si>
    <t>SANTA MONICA - UCLA MED CTR &amp; ORTHOPAEDIC HOSPITAL</t>
  </si>
  <si>
    <t>90404</t>
  </si>
  <si>
    <t>50115</t>
  </si>
  <si>
    <t>PALOMAR HEALTH DOWNTOWN CAMPUS</t>
  </si>
  <si>
    <t>92025</t>
  </si>
  <si>
    <t>50116</t>
  </si>
  <si>
    <t>NORTHRIDGE HOSPITAL MEDICAL CENTER</t>
  </si>
  <si>
    <t>91325</t>
  </si>
  <si>
    <t>50118</t>
  </si>
  <si>
    <t>DOCTORS HOSPITAL OF MANTECA</t>
  </si>
  <si>
    <t>95336</t>
  </si>
  <si>
    <t>50121</t>
  </si>
  <si>
    <t>ADVENTIST HEALTH HANFORD</t>
  </si>
  <si>
    <t>93230</t>
  </si>
  <si>
    <t>KINGS</t>
  </si>
  <si>
    <t>50122</t>
  </si>
  <si>
    <t>DAMERON HOSPITAL</t>
  </si>
  <si>
    <t>95203</t>
  </si>
  <si>
    <t>50124</t>
  </si>
  <si>
    <t>USC VERDUGO HILLS HOSPITAL</t>
  </si>
  <si>
    <t>91208</t>
  </si>
  <si>
    <t>50125</t>
  </si>
  <si>
    <t>REGIONAL MEDICAL CENTER OF SAN JOSE</t>
  </si>
  <si>
    <t>95116</t>
  </si>
  <si>
    <t>50126</t>
  </si>
  <si>
    <t>VALLEY PRESBYTERIAN HOSPITAL</t>
  </si>
  <si>
    <t>91405</t>
  </si>
  <si>
    <t>50127</t>
  </si>
  <si>
    <t>WOODLAND MEMORIAL HOSPITAL</t>
  </si>
  <si>
    <t>95695</t>
  </si>
  <si>
    <t>YOLO</t>
  </si>
  <si>
    <t>50128</t>
  </si>
  <si>
    <t>TRI-CITY MEDICAL CENTER</t>
  </si>
  <si>
    <t>92056</t>
  </si>
  <si>
    <t>50129</t>
  </si>
  <si>
    <t>ST BERNARDINE MEDICAL CENTER</t>
  </si>
  <si>
    <t>92404</t>
  </si>
  <si>
    <t>50131</t>
  </si>
  <si>
    <t>NOVATO COMMUNITY HOSPITAL</t>
  </si>
  <si>
    <t>94945</t>
  </si>
  <si>
    <t>MARIN</t>
  </si>
  <si>
    <t>50132</t>
  </si>
  <si>
    <t>SAN GABRIEL VALLEY MEDICAL CENTER</t>
  </si>
  <si>
    <t>91776</t>
  </si>
  <si>
    <t>50133</t>
  </si>
  <si>
    <t>ADVENTIST HEALTH AND RIDEOUT</t>
  </si>
  <si>
    <t>95901</t>
  </si>
  <si>
    <t>YUBA</t>
  </si>
  <si>
    <t>50135</t>
  </si>
  <si>
    <t>SOUTHERN CALIFORNIA HOSPITAL AT HOLLYWOOD</t>
  </si>
  <si>
    <t>90028</t>
  </si>
  <si>
    <t>50136</t>
  </si>
  <si>
    <t>PETALUMA VALLEY HOSPITAL</t>
  </si>
  <si>
    <t>94954</t>
  </si>
  <si>
    <t>50137</t>
  </si>
  <si>
    <t>KAISER FOUNDATION HOSPITAL - PANORAMA CITY</t>
  </si>
  <si>
    <t>91402</t>
  </si>
  <si>
    <t>50138</t>
  </si>
  <si>
    <t>KAISER FOUNDATION HOSPITAL - LOS ANGELES</t>
  </si>
  <si>
    <t>50139</t>
  </si>
  <si>
    <t>KAISER FOUNDATION HOSPITAL - DOWNEY</t>
  </si>
  <si>
    <t>90242</t>
  </si>
  <si>
    <t>50140</t>
  </si>
  <si>
    <t>KAISER FOUNDATION HOSPITAL FONTANA/ONTARIO</t>
  </si>
  <si>
    <t>92335</t>
  </si>
  <si>
    <t>50145</t>
  </si>
  <si>
    <t>COMMUNITY HOSPITAL OF THE MONTEREY PENINSULA</t>
  </si>
  <si>
    <t>93940</t>
  </si>
  <si>
    <t>MONTEREY</t>
  </si>
  <si>
    <t>50149</t>
  </si>
  <si>
    <t>CALIFORNIA HOSPITAL MEDICAL CENTER LA</t>
  </si>
  <si>
    <t>90015</t>
  </si>
  <si>
    <t>50150</t>
  </si>
  <si>
    <t>SIERRA NEVADA MEMORIAL HOSPITAL</t>
  </si>
  <si>
    <t>95945</t>
  </si>
  <si>
    <t>NEVADA</t>
  </si>
  <si>
    <t>50152</t>
  </si>
  <si>
    <t>SAINT FRANCIS MEMORIAL HOSPITAL</t>
  </si>
  <si>
    <t>50158</t>
  </si>
  <si>
    <t>ENCINO HOSPITAL MEDICAL CENTER</t>
  </si>
  <si>
    <t>91436</t>
  </si>
  <si>
    <t>50159</t>
  </si>
  <si>
    <t>VENTURA COUNTY MEDICAL CENTER</t>
  </si>
  <si>
    <t>93003</t>
  </si>
  <si>
    <t>50167</t>
  </si>
  <si>
    <t>SAN JOAQUIN GENERAL HOSPITAL</t>
  </si>
  <si>
    <t>95231</t>
  </si>
  <si>
    <t>50168</t>
  </si>
  <si>
    <t>PROVIDENCE ST. JUDE MEDICAL CENTER</t>
  </si>
  <si>
    <t>92835</t>
  </si>
  <si>
    <t>50169</t>
  </si>
  <si>
    <t>PIH HEALTH HOSPITAL-WHITTIER</t>
  </si>
  <si>
    <t>90602</t>
  </si>
  <si>
    <t>50174</t>
  </si>
  <si>
    <t>PROVIDENCE SANTA ROSA MEMORIAL HOSPITAL</t>
  </si>
  <si>
    <t>95405</t>
  </si>
  <si>
    <t>50179</t>
  </si>
  <si>
    <t>EMANUEL MEDICAL CENTER</t>
  </si>
  <si>
    <t>95382</t>
  </si>
  <si>
    <t>STANISLAUS</t>
  </si>
  <si>
    <t>50180</t>
  </si>
  <si>
    <t>JOHN MUIR MEDICAL CENTER - WALNUT CREEK CAMPUS</t>
  </si>
  <si>
    <t>94598</t>
  </si>
  <si>
    <t>50191</t>
  </si>
  <si>
    <t>ST MARY MEDICAL CENTER</t>
  </si>
  <si>
    <t>90813</t>
  </si>
  <si>
    <t>50194</t>
  </si>
  <si>
    <t>WATSONVILLE COMMUNITY HOSPITAL</t>
  </si>
  <si>
    <t>95076</t>
  </si>
  <si>
    <t>SANTA CRUZ</t>
  </si>
  <si>
    <t>50195</t>
  </si>
  <si>
    <t>WASHINGTON HOSPITAL</t>
  </si>
  <si>
    <t>94538</t>
  </si>
  <si>
    <t>50197</t>
  </si>
  <si>
    <t>SEQUOIA HOSPITAL</t>
  </si>
  <si>
    <t>94062</t>
  </si>
  <si>
    <t>50204</t>
  </si>
  <si>
    <t>PALMDALE REGIONAL MEDICAL CENTER</t>
  </si>
  <si>
    <t>93552</t>
  </si>
  <si>
    <t>50211</t>
  </si>
  <si>
    <t>ALAMEDA HOSPITAL</t>
  </si>
  <si>
    <t>94501</t>
  </si>
  <si>
    <t>50222</t>
  </si>
  <si>
    <t>SHARP CHULA VISTA MEDICAL CENTER</t>
  </si>
  <si>
    <t>91911</t>
  </si>
  <si>
    <t>50224</t>
  </si>
  <si>
    <t>HOAG MEMORIAL HOSPITAL PRESBYTERIAN</t>
  </si>
  <si>
    <t>92663</t>
  </si>
  <si>
    <t>50226</t>
  </si>
  <si>
    <t>AHMC ANAHEIM REGIONAL MEDICAL CENTER</t>
  </si>
  <si>
    <t>92801</t>
  </si>
  <si>
    <t>50228</t>
  </si>
  <si>
    <t>ZUCKERBERG SAN FRANCISCO GENERAL HOSP &amp; TRAUMA CTR</t>
  </si>
  <si>
    <t>50230</t>
  </si>
  <si>
    <t>GARDEN GROVE HOSPITAL &amp; MEDICAL CENTER</t>
  </si>
  <si>
    <t>92843</t>
  </si>
  <si>
    <t>50231</t>
  </si>
  <si>
    <t>POMONA VALLEY HOSPITAL MEDICAL CENTER</t>
  </si>
  <si>
    <t>91767</t>
  </si>
  <si>
    <t>50232</t>
  </si>
  <si>
    <t>FRENCH HOSPITAL MEDICAL CENTER</t>
  </si>
  <si>
    <t>93401</t>
  </si>
  <si>
    <t>SAN LUIS OBISPO</t>
  </si>
  <si>
    <t>50234</t>
  </si>
  <si>
    <t>SHARP CORONADO HOSPITAL AND HLTHCR CTR</t>
  </si>
  <si>
    <t>92118</t>
  </si>
  <si>
    <t>50235</t>
  </si>
  <si>
    <t>PROVIDENCE SAINT JOSEPH MEDICAL CTR</t>
  </si>
  <si>
    <t>91505</t>
  </si>
  <si>
    <t>50236</t>
  </si>
  <si>
    <t>ADVENTIST HEALTH SIMI VALLEY</t>
  </si>
  <si>
    <t>93065</t>
  </si>
  <si>
    <t>50238</t>
  </si>
  <si>
    <t>USC ARCADIA HOSPITAL</t>
  </si>
  <si>
    <t>91007</t>
  </si>
  <si>
    <t>50239</t>
  </si>
  <si>
    <t>GLENDALE ADVENTIST MEDICAL CENTER</t>
  </si>
  <si>
    <t>91206</t>
  </si>
  <si>
    <t>50242</t>
  </si>
  <si>
    <t>DOMINICAN HOSPITAL</t>
  </si>
  <si>
    <t>95065</t>
  </si>
  <si>
    <t>50243</t>
  </si>
  <si>
    <t>DESERT REGIONAL MEDICAL CENTER</t>
  </si>
  <si>
    <t>92262</t>
  </si>
  <si>
    <t>50245</t>
  </si>
  <si>
    <t>ARROWHEAD REGIONAL MEDICAL CENTER</t>
  </si>
  <si>
    <t>92324</t>
  </si>
  <si>
    <t>50248</t>
  </si>
  <si>
    <t>NATIVIDAD MEDICAL CENTER</t>
  </si>
  <si>
    <t>93906</t>
  </si>
  <si>
    <t>50254</t>
  </si>
  <si>
    <t>MARSHALL MEDICAL CENTER</t>
  </si>
  <si>
    <t>95667</t>
  </si>
  <si>
    <t>EL DORADO</t>
  </si>
  <si>
    <t>05025F</t>
  </si>
  <si>
    <t>FRESNO VA MEDICAL CENTER (VA CENTRAL CALIFORNIA HEALTHCARE SYSTEM)</t>
  </si>
  <si>
    <t>93703</t>
  </si>
  <si>
    <t>50261</t>
  </si>
  <si>
    <t>SIERRA VIEW MEDICAL CENTER</t>
  </si>
  <si>
    <t>93257</t>
  </si>
  <si>
    <t>50262</t>
  </si>
  <si>
    <t>RONALD REAGAN UCLA MEDICAL CENTER</t>
  </si>
  <si>
    <t>90095</t>
  </si>
  <si>
    <t>50272</t>
  </si>
  <si>
    <t>REDLANDS COMMUNITY HOSPITAL</t>
  </si>
  <si>
    <t>92373</t>
  </si>
  <si>
    <t>50276</t>
  </si>
  <si>
    <t>CONTRA COSTA REGIONAL MEDICAL CENTER</t>
  </si>
  <si>
    <t>94553</t>
  </si>
  <si>
    <t>50278</t>
  </si>
  <si>
    <t>PROVIDENCE HOLY CROSS MEDICAL CENTER</t>
  </si>
  <si>
    <t>91346</t>
  </si>
  <si>
    <t>05027F</t>
  </si>
  <si>
    <t>VA LONG BEACH HEALTHCARE SYSTEM</t>
  </si>
  <si>
    <t>90822</t>
  </si>
  <si>
    <t>50280</t>
  </si>
  <si>
    <t>MERCY MEDICAL CENTER REDDING</t>
  </si>
  <si>
    <t>96001</t>
  </si>
  <si>
    <t>SHASTA</t>
  </si>
  <si>
    <t>50281</t>
  </si>
  <si>
    <t>ALHAMBRA HOSPITAL MEDICAL CENTER</t>
  </si>
  <si>
    <t>91801</t>
  </si>
  <si>
    <t>50283</t>
  </si>
  <si>
    <t>STANFORD HEALTH CARE TRI-VALLEY</t>
  </si>
  <si>
    <t>94588</t>
  </si>
  <si>
    <t>50289</t>
  </si>
  <si>
    <t>AHMC SETON MEDICAL CENTER</t>
  </si>
  <si>
    <t>94015</t>
  </si>
  <si>
    <t>50290</t>
  </si>
  <si>
    <t>SAINT JOHN'S HEALTH CENTER</t>
  </si>
  <si>
    <t>50291</t>
  </si>
  <si>
    <t>SUTTER SANTA ROSA REGIONAL HOSPITAL</t>
  </si>
  <si>
    <t>95403</t>
  </si>
  <si>
    <t>50292</t>
  </si>
  <si>
    <t>RIVERSIDE UNIVERSITY HEALTH SYSTEM-MEDICAL CENTER</t>
  </si>
  <si>
    <t>92555</t>
  </si>
  <si>
    <t>50295</t>
  </si>
  <si>
    <t>MERCY HOSPITAL</t>
  </si>
  <si>
    <t>50298</t>
  </si>
  <si>
    <t>BARSTOW COMMUNITY HOSPITAL</t>
  </si>
  <si>
    <t>92311</t>
  </si>
  <si>
    <t>50300</t>
  </si>
  <si>
    <t>PROVIDENCE ST MARY MEDICAL CENTER</t>
  </si>
  <si>
    <t>92307</t>
  </si>
  <si>
    <t>50301</t>
  </si>
  <si>
    <t>ADVENTIST HEALTH UKIAH VALLEY</t>
  </si>
  <si>
    <t>95482</t>
  </si>
  <si>
    <t>MENDOCINO</t>
  </si>
  <si>
    <t>50305</t>
  </si>
  <si>
    <t>ALTA BATES SUMMIT MEDICAL CENTER - ALTA BATES CAMP</t>
  </si>
  <si>
    <t>94705</t>
  </si>
  <si>
    <t>50308</t>
  </si>
  <si>
    <t>EL CAMINO HOSPITAL</t>
  </si>
  <si>
    <t>94040</t>
  </si>
  <si>
    <t>50309</t>
  </si>
  <si>
    <t>SUTTER ROSEVILLE MEDICAL CENTER</t>
  </si>
  <si>
    <t>95661</t>
  </si>
  <si>
    <t>PLACER</t>
  </si>
  <si>
    <t>05030F</t>
  </si>
  <si>
    <t>VA N CALIFORNIA HEALTHCARE SYSTEM</t>
  </si>
  <si>
    <t>95655</t>
  </si>
  <si>
    <t>50313</t>
  </si>
  <si>
    <t>SUTTER TRACY COMMUNITY HOSPITAL</t>
  </si>
  <si>
    <t>95376</t>
  </si>
  <si>
    <t>50315</t>
  </si>
  <si>
    <t>KERN MEDICAL CENTER</t>
  </si>
  <si>
    <t>93306</t>
  </si>
  <si>
    <t>05031F</t>
  </si>
  <si>
    <t>PALO ALTO VA MEDICAL CENTER</t>
  </si>
  <si>
    <t>94304</t>
  </si>
  <si>
    <t>50320</t>
  </si>
  <si>
    <t>HIGHLAND HOSPITAL</t>
  </si>
  <si>
    <t>94602</t>
  </si>
  <si>
    <t>50324</t>
  </si>
  <si>
    <t>SCRIPPS MEMORIAL HOSPITAL LA JOLLA</t>
  </si>
  <si>
    <t>92037</t>
  </si>
  <si>
    <t>50327</t>
  </si>
  <si>
    <t>LOMA LINDA UNIVERSITY MEDICAL CENTER</t>
  </si>
  <si>
    <t>92354</t>
  </si>
  <si>
    <t>50329</t>
  </si>
  <si>
    <t>CORONA REGIONAL MEDICAL CENTER</t>
  </si>
  <si>
    <t>92882</t>
  </si>
  <si>
    <t>50334</t>
  </si>
  <si>
    <t>SALINAS VALLEY MEMORIAL HOSPITAL</t>
  </si>
  <si>
    <t>93901</t>
  </si>
  <si>
    <t>50335</t>
  </si>
  <si>
    <t>ADVENTIST HEALTH SONORA</t>
  </si>
  <si>
    <t>95370</t>
  </si>
  <si>
    <t>TUOLUMNE</t>
  </si>
  <si>
    <t>50336</t>
  </si>
  <si>
    <t>ADVENTIST HEALTH LODI MEMORIAL</t>
  </si>
  <si>
    <t>95240</t>
  </si>
  <si>
    <t>50342</t>
  </si>
  <si>
    <t>PIONEERS MEMORIAL HEALTHCARE DISTRICT</t>
  </si>
  <si>
    <t>92227</t>
  </si>
  <si>
    <t>50348</t>
  </si>
  <si>
    <t>UNIVERSITY OF CALIFORNIA IRVINE MEDICAL CENTER</t>
  </si>
  <si>
    <t>50350</t>
  </si>
  <si>
    <t>ADVENTIST HEALTH WHITE MEMORIAL MONTEBELLO</t>
  </si>
  <si>
    <t>90640</t>
  </si>
  <si>
    <t>50351</t>
  </si>
  <si>
    <t>TORRANCE MEMORIAL MEDICAL CENTER</t>
  </si>
  <si>
    <t>90509</t>
  </si>
  <si>
    <t>50352</t>
  </si>
  <si>
    <t>BARTON MEMORIAL HOSPITAL</t>
  </si>
  <si>
    <t>96150</t>
  </si>
  <si>
    <t>50353</t>
  </si>
  <si>
    <t>PROVIDENCE LITTLE COMPANY OF MARY MED CTR TORRANCE</t>
  </si>
  <si>
    <t>90503</t>
  </si>
  <si>
    <t>50357</t>
  </si>
  <si>
    <t>GOLETA VALLEY COTTAGE HOSPITAL</t>
  </si>
  <si>
    <t>93111</t>
  </si>
  <si>
    <t>50360</t>
  </si>
  <si>
    <t>MARINHEALTH MEDICAL CENTER</t>
  </si>
  <si>
    <t>94904</t>
  </si>
  <si>
    <t>50367</t>
  </si>
  <si>
    <t>NORTHBAY MEDICAL CENTER</t>
  </si>
  <si>
    <t>94533</t>
  </si>
  <si>
    <t>50373</t>
  </si>
  <si>
    <t>LOS ANGELES GENERAL MEDICAL CENTER</t>
  </si>
  <si>
    <t>50376</t>
  </si>
  <si>
    <t>LAC/HARBOR-UCLA MED CENTER</t>
  </si>
  <si>
    <t>50378</t>
  </si>
  <si>
    <t>PACIFICA HOSPITAL OF THE VALLEY</t>
  </si>
  <si>
    <t>91352</t>
  </si>
  <si>
    <t>50380</t>
  </si>
  <si>
    <t>GOOD SAMARITAN HOSPITAL</t>
  </si>
  <si>
    <t>95124</t>
  </si>
  <si>
    <t>50382</t>
  </si>
  <si>
    <t>EMANATE HEALTH INTER-COMMUNITY HOSPITAL</t>
  </si>
  <si>
    <t>91723</t>
  </si>
  <si>
    <t>50390</t>
  </si>
  <si>
    <t>HEMET GLOBAL MEDICAL CENTER</t>
  </si>
  <si>
    <t>92543</t>
  </si>
  <si>
    <t>50393</t>
  </si>
  <si>
    <t>PIH HEALTH DOWNEY HOSPITAL</t>
  </si>
  <si>
    <t>90241</t>
  </si>
  <si>
    <t>50394</t>
  </si>
  <si>
    <t>COMMUNITY MEMORIAL HOSPITAL - VENTURA</t>
  </si>
  <si>
    <t>50396</t>
  </si>
  <si>
    <t>SANTA BARBARA COTTAGE HOSPITAL</t>
  </si>
  <si>
    <t>93105</t>
  </si>
  <si>
    <t>50407</t>
  </si>
  <si>
    <t>CHINESE HOSPITAL</t>
  </si>
  <si>
    <t>94133</t>
  </si>
  <si>
    <t>50411</t>
  </si>
  <si>
    <t>KAISER FOUNDATION HOSPITAL - SOUTH BAY</t>
  </si>
  <si>
    <t>90710</t>
  </si>
  <si>
    <t>50414</t>
  </si>
  <si>
    <t>MERCY HOSPITAL OF FOLSOM</t>
  </si>
  <si>
    <t>95630</t>
  </si>
  <si>
    <t>50417</t>
  </si>
  <si>
    <t>SUTTER COAST HOSPITAL</t>
  </si>
  <si>
    <t>95531</t>
  </si>
  <si>
    <t>DEL NORTE</t>
  </si>
  <si>
    <t>50424</t>
  </si>
  <si>
    <t>SCRIPPS GREEN HOSPITAL</t>
  </si>
  <si>
    <t>50425</t>
  </si>
  <si>
    <t>KAISER FOUNDATION HOSPITAL - SACRAMENTO</t>
  </si>
  <si>
    <t>95825</t>
  </si>
  <si>
    <t>50426</t>
  </si>
  <si>
    <t>WEST ANAHEIM MEDICAL CENTER</t>
  </si>
  <si>
    <t>92804</t>
  </si>
  <si>
    <t>50438</t>
  </si>
  <si>
    <t>HUNTINGTON HOSPITAL</t>
  </si>
  <si>
    <t>91109</t>
  </si>
  <si>
    <t>50441</t>
  </si>
  <si>
    <t>STANFORD HEALTH CARE</t>
  </si>
  <si>
    <t>94305</t>
  </si>
  <si>
    <t>50444</t>
  </si>
  <si>
    <t>MERCY MEDICAL CENTER</t>
  </si>
  <si>
    <t>95340</t>
  </si>
  <si>
    <t>MERCED</t>
  </si>
  <si>
    <t>50454</t>
  </si>
  <si>
    <t>UCSF MEDICAL CENTER</t>
  </si>
  <si>
    <t>94143</t>
  </si>
  <si>
    <t>50455</t>
  </si>
  <si>
    <t>ADVENTIST HEALTH BAKERSFIELD</t>
  </si>
  <si>
    <t>50457</t>
  </si>
  <si>
    <t>ST MARY'S MEDICAL CENTER</t>
  </si>
  <si>
    <t>50464</t>
  </si>
  <si>
    <t>DOCTORS MEDICAL CENTER</t>
  </si>
  <si>
    <t>95350</t>
  </si>
  <si>
    <t>50468</t>
  </si>
  <si>
    <t>MEMORIAL HOSPITAL OF GARDENA</t>
  </si>
  <si>
    <t>90247</t>
  </si>
  <si>
    <t>50471</t>
  </si>
  <si>
    <t>PIH HEALTH GOOD SAMARITAN HOSPITAL</t>
  </si>
  <si>
    <t>90017</t>
  </si>
  <si>
    <t>50481</t>
  </si>
  <si>
    <t>UCLA WEST VALLEY MEDICAL CENTER</t>
  </si>
  <si>
    <t>91307</t>
  </si>
  <si>
    <t>50485</t>
  </si>
  <si>
    <t>MEMORIALCARE LONG BEACH MEDICAL CENTER</t>
  </si>
  <si>
    <t>90806</t>
  </si>
  <si>
    <t>50488</t>
  </si>
  <si>
    <t>EDEN MEDICAL CENTER</t>
  </si>
  <si>
    <t>94546</t>
  </si>
  <si>
    <t>50492</t>
  </si>
  <si>
    <t>CLOVIS COMMUNITY MEDICAL CENTER</t>
  </si>
  <si>
    <t>93611</t>
  </si>
  <si>
    <t>50496</t>
  </si>
  <si>
    <t>JOHN MUIR MEDICAL CENTER - CONCORD CAMPUS</t>
  </si>
  <si>
    <t>94520</t>
  </si>
  <si>
    <t>50498</t>
  </si>
  <si>
    <t>SUTTER AUBURN FAITH HOSPITAL</t>
  </si>
  <si>
    <t>95603</t>
  </si>
  <si>
    <t>50503</t>
  </si>
  <si>
    <t>SCRIPPS MEMORIAL HOSPITAL - ENCINITAS</t>
  </si>
  <si>
    <t>92024</t>
  </si>
  <si>
    <t>50506</t>
  </si>
  <si>
    <t>TENET HEALTH CENTRAL COAST SIERRA VISTA RMC</t>
  </si>
  <si>
    <t>93405</t>
  </si>
  <si>
    <t>50510</t>
  </si>
  <si>
    <t>KAISER FOUNDATION HOSPITAL</t>
  </si>
  <si>
    <t>94903</t>
  </si>
  <si>
    <t>50512</t>
  </si>
  <si>
    <t>KAISER FOUNDATION HOSPITAL - FREMONT</t>
  </si>
  <si>
    <t>50515</t>
  </si>
  <si>
    <t>KAISER FOUNDATION HOSPITAL - SAN DIEGO</t>
  </si>
  <si>
    <t>92120</t>
  </si>
  <si>
    <t>50516</t>
  </si>
  <si>
    <t>MERCY SAN JUAN MEDICAL CENTER</t>
  </si>
  <si>
    <t>95608</t>
  </si>
  <si>
    <t>50517</t>
  </si>
  <si>
    <t>VICTOR VALLEY GLOBAL MEDICAL CENTER</t>
  </si>
  <si>
    <t>92395</t>
  </si>
  <si>
    <t>50523</t>
  </si>
  <si>
    <t>SUTTER DELTA MEDICAL CENTER</t>
  </si>
  <si>
    <t>94509</t>
  </si>
  <si>
    <t>50534</t>
  </si>
  <si>
    <t>JOHN F KENNEDY MEMORIAL HOSPITAL</t>
  </si>
  <si>
    <t>92201</t>
  </si>
  <si>
    <t>50537</t>
  </si>
  <si>
    <t>SUTTER DAVIS HOSPITAL</t>
  </si>
  <si>
    <t>95616</t>
  </si>
  <si>
    <t>50541</t>
  </si>
  <si>
    <t>KAISER FOUNDATION HOSPITAL - REDWOOD CITY</t>
  </si>
  <si>
    <t>94063</t>
  </si>
  <si>
    <t>50549</t>
  </si>
  <si>
    <t>LOS ROBLES HOSPITAL &amp; MEDICAL CENTER</t>
  </si>
  <si>
    <t>91360</t>
  </si>
  <si>
    <t>50551</t>
  </si>
  <si>
    <t>UCI HEALTH - LOS ALAMITOS</t>
  </si>
  <si>
    <t>90720</t>
  </si>
  <si>
    <t>50557</t>
  </si>
  <si>
    <t>MEMORIAL MEDICAL CENTER</t>
  </si>
  <si>
    <t>95355</t>
  </si>
  <si>
    <t>50561</t>
  </si>
  <si>
    <t>KAISER FOUNDATION HOSPITAL - WEST LA</t>
  </si>
  <si>
    <t>90034</t>
  </si>
  <si>
    <t>50567</t>
  </si>
  <si>
    <t>PROVIDENCE MISSION HOSPITAL</t>
  </si>
  <si>
    <t>92691</t>
  </si>
  <si>
    <t>50570</t>
  </si>
  <si>
    <t>UCI HEALTH - FOUNTAIN VALLEY</t>
  </si>
  <si>
    <t>92708</t>
  </si>
  <si>
    <t>50573</t>
  </si>
  <si>
    <t>EISENHOWER MEDICAL CENTER</t>
  </si>
  <si>
    <t>92270</t>
  </si>
  <si>
    <t>50580</t>
  </si>
  <si>
    <t>LA PALMA INTERCOMMUNITY HOSPITAL</t>
  </si>
  <si>
    <t>90623</t>
  </si>
  <si>
    <t>50581</t>
  </si>
  <si>
    <t>UCI HEALTH-LAKEWOOD</t>
  </si>
  <si>
    <t>90712</t>
  </si>
  <si>
    <t>50586</t>
  </si>
  <si>
    <t>CHINO VALLEY MEDICAL CENTER</t>
  </si>
  <si>
    <t>91710</t>
  </si>
  <si>
    <t>50588</t>
  </si>
  <si>
    <t>SAN DIMAS COMMUNITY HOSPITAL</t>
  </si>
  <si>
    <t>91773</t>
  </si>
  <si>
    <t>50589</t>
  </si>
  <si>
    <t>UCI HEALTH - PLACENTIA LINDA</t>
  </si>
  <si>
    <t>92870</t>
  </si>
  <si>
    <t>50590</t>
  </si>
  <si>
    <t>METHODIST HOSPITAL OF SACRAMENTO</t>
  </si>
  <si>
    <t>95823</t>
  </si>
  <si>
    <t>50597</t>
  </si>
  <si>
    <t>EMANATE HEALTH FOOTHILL PRESBYTERIAN HOSPITAL</t>
  </si>
  <si>
    <t>91740</t>
  </si>
  <si>
    <t>50599</t>
  </si>
  <si>
    <t>UNIVERSITY OF CALIFORNIA DAVIS MEDICAL CENTER</t>
  </si>
  <si>
    <t>95817</t>
  </si>
  <si>
    <t>50603</t>
  </si>
  <si>
    <t>MEMORIALCARE SADDLEBACK MEDICAL CENTER</t>
  </si>
  <si>
    <t>92653</t>
  </si>
  <si>
    <t>50604</t>
  </si>
  <si>
    <t>KAISER FOUNDATION HOSPITAL-SAN JOSE</t>
  </si>
  <si>
    <t>95119</t>
  </si>
  <si>
    <t>50609</t>
  </si>
  <si>
    <t>KAISER FOUNDATION HOSPITAL - ORANGE COUNTY - ANAHEIM</t>
  </si>
  <si>
    <t>92806</t>
  </si>
  <si>
    <t>50624</t>
  </si>
  <si>
    <t>HENRY MAYO NEWHALL  HOSPITAL</t>
  </si>
  <si>
    <t>91355</t>
  </si>
  <si>
    <t>50625</t>
  </si>
  <si>
    <t>CEDARS-SINAI MEDICAL CENTER</t>
  </si>
  <si>
    <t>90048</t>
  </si>
  <si>
    <t>50633</t>
  </si>
  <si>
    <t>ADVENTIST HEALTH TWIN CITIES</t>
  </si>
  <si>
    <t>93465</t>
  </si>
  <si>
    <t>50636</t>
  </si>
  <si>
    <t>PALOMAR MEDICAL CENTER POWAY</t>
  </si>
  <si>
    <t>92064</t>
  </si>
  <si>
    <t>50663</t>
  </si>
  <si>
    <t>LOS ANGELES COMMUNITY HOSPITAL</t>
  </si>
  <si>
    <t>90023</t>
  </si>
  <si>
    <t>50674</t>
  </si>
  <si>
    <t>KAISER FOUNDATION HOSP SO SACRAMENTO</t>
  </si>
  <si>
    <t>50677</t>
  </si>
  <si>
    <t>KAISER FOUNDATION HOSPITAL - WOODLAND HILLS</t>
  </si>
  <si>
    <t>91367</t>
  </si>
  <si>
    <t>50678</t>
  </si>
  <si>
    <t>MEMORIALCARE ORANGE COAST MEDICAL CENTER</t>
  </si>
  <si>
    <t>50686</t>
  </si>
  <si>
    <t>KAISER FOUNDATION HOSPITAL, RIVERSIDE</t>
  </si>
  <si>
    <t>92505</t>
  </si>
  <si>
    <t>50689</t>
  </si>
  <si>
    <t>SAN RAMON REGIONAL MEDICAL CENTER</t>
  </si>
  <si>
    <t>94583</t>
  </si>
  <si>
    <t>50690</t>
  </si>
  <si>
    <t>KAISER FOUNDATION HOSPITAL-SANTA ROSA</t>
  </si>
  <si>
    <t>50696</t>
  </si>
  <si>
    <t>KECK HOSPITAL OF USC</t>
  </si>
  <si>
    <t>50701</t>
  </si>
  <si>
    <t>SOUTHWEST HEALTHCARE RANCHO SPRINGS HOSPITAL</t>
  </si>
  <si>
    <t>92562</t>
  </si>
  <si>
    <t>50704</t>
  </si>
  <si>
    <t>MISSION COMMUNITY HOSPITAL</t>
  </si>
  <si>
    <t>50709</t>
  </si>
  <si>
    <t>DESERT VALLEY HOSPITAL</t>
  </si>
  <si>
    <t>50710</t>
  </si>
  <si>
    <t>KAISER FOUNDATION HOSPITAL - FRESNO</t>
  </si>
  <si>
    <t>50717</t>
  </si>
  <si>
    <t>LAC/RANCHO LOS AMIGOS NATIONAL REHABILITATION  CTR</t>
  </si>
  <si>
    <t>50723</t>
  </si>
  <si>
    <t>KAISER FOUNDATION HOSPITAL - BALDWIN PARK</t>
  </si>
  <si>
    <t>91706</t>
  </si>
  <si>
    <t>50735</t>
  </si>
  <si>
    <t>WHITTIER HOSPITAL MEDICAL CENTER</t>
  </si>
  <si>
    <t>90605</t>
  </si>
  <si>
    <t>50736</t>
  </si>
  <si>
    <t>MONTEREY PARK HOSPITAL</t>
  </si>
  <si>
    <t>91754</t>
  </si>
  <si>
    <t>50737</t>
  </si>
  <si>
    <t>GARFIELD MEDICAL CENTER</t>
  </si>
  <si>
    <t>50738</t>
  </si>
  <si>
    <t>GREATER EL MONTE COMMUNITY HOSPITAL</t>
  </si>
  <si>
    <t>91733</t>
  </si>
  <si>
    <t>50739</t>
  </si>
  <si>
    <t>CENTINELA HOSPITAL MEDICAL CENTER</t>
  </si>
  <si>
    <t>90301</t>
  </si>
  <si>
    <t>50740</t>
  </si>
  <si>
    <t>CEDAR-SINAI MARINA DEL REY HOSPITAL</t>
  </si>
  <si>
    <t>90292</t>
  </si>
  <si>
    <t>50745</t>
  </si>
  <si>
    <t>CHAPMAN GLOBAL MEDICAL CENTER</t>
  </si>
  <si>
    <t>92869</t>
  </si>
  <si>
    <t>50746</t>
  </si>
  <si>
    <t>ORANGE COUNTY GLOBAL MEDICAL CENTER</t>
  </si>
  <si>
    <t>92705</t>
  </si>
  <si>
    <t>50748</t>
  </si>
  <si>
    <t>KAISER FOUNDATION HOSPITAL MANTECA</t>
  </si>
  <si>
    <t>95337</t>
  </si>
  <si>
    <t>50755</t>
  </si>
  <si>
    <t>SHERMAN OAKS HOSPITAL</t>
  </si>
  <si>
    <t>91403</t>
  </si>
  <si>
    <t>50758</t>
  </si>
  <si>
    <t>MONTCLAIR HOSPITAL MEDICAL CENTER</t>
  </si>
  <si>
    <t>91763</t>
  </si>
  <si>
    <t>50760</t>
  </si>
  <si>
    <t>KAISER FOUNDATION HOSPITAL - ANTIOCH</t>
  </si>
  <si>
    <t>94531</t>
  </si>
  <si>
    <t>50761</t>
  </si>
  <si>
    <t>PROVIDENCE CEDARS SINAI TARZANA MEDICAL CENTER</t>
  </si>
  <si>
    <t>91356</t>
  </si>
  <si>
    <t>50763</t>
  </si>
  <si>
    <t>L A DOWNTOWN MEDICAL CENTER</t>
  </si>
  <si>
    <t>90026</t>
  </si>
  <si>
    <t>50764</t>
  </si>
  <si>
    <t>SHASTA REGIONAL MEDICAL CENTER</t>
  </si>
  <si>
    <t>50765</t>
  </si>
  <si>
    <t>KAISER FOUNDATION HOSPITAL-MORENO VALLEY</t>
  </si>
  <si>
    <t>50767</t>
  </si>
  <si>
    <t>KAISER FOUNDATION HOSPITAL - VACAVILLE</t>
  </si>
  <si>
    <t>95688</t>
  </si>
  <si>
    <t>50770</t>
  </si>
  <si>
    <t>LOMA LINDA UNIVERSITY MEDICAL CENTER-MURRIETA</t>
  </si>
  <si>
    <t>92563</t>
  </si>
  <si>
    <t>50771</t>
  </si>
  <si>
    <t>COAST PLAZA HOSPITAL</t>
  </si>
  <si>
    <t>90650</t>
  </si>
  <si>
    <t>50772</t>
  </si>
  <si>
    <t>KAISER FOUNDATION HOSPITAL - ROSEVILLE</t>
  </si>
  <si>
    <t>50775</t>
  </si>
  <si>
    <t>TEMECULA VALLEY HOSPITAL</t>
  </si>
  <si>
    <t>92592</t>
  </si>
  <si>
    <t>50776</t>
  </si>
  <si>
    <t>COLLEGE MEDICAL CENTER</t>
  </si>
  <si>
    <t>50777</t>
  </si>
  <si>
    <t>KAISER FOUNDATION HOSPITAL - SAN LEANDRO</t>
  </si>
  <si>
    <t>94577</t>
  </si>
  <si>
    <t>50779</t>
  </si>
  <si>
    <t>MARTIN LUTHER KING, JR. COMMUNITY HOSPITAL</t>
  </si>
  <si>
    <t>90059</t>
  </si>
  <si>
    <t>50782</t>
  </si>
  <si>
    <t>CASA COLINA HOSPITAL</t>
  </si>
  <si>
    <t>50783</t>
  </si>
  <si>
    <t>COLUSA MEDICAL CENTER</t>
  </si>
  <si>
    <t>95932</t>
  </si>
  <si>
    <t>COLUSA</t>
  </si>
  <si>
    <t>05114F</t>
  </si>
  <si>
    <t>VA SAN DIEGO HEALTHCARE SYSTEM</t>
  </si>
  <si>
    <t>92161</t>
  </si>
  <si>
    <t>05127F</t>
  </si>
  <si>
    <t>LOMA LINDA VA MEDICAL CENTER</t>
  </si>
  <si>
    <t>92357</t>
  </si>
  <si>
    <t>05128F</t>
  </si>
  <si>
    <t>VA GREATER LOS ANGELES HEALTHCARE SYSTEM</t>
  </si>
  <si>
    <t>90073</t>
  </si>
  <si>
    <t>05130F</t>
  </si>
  <si>
    <t>SAN FRANCISCO VA MEDICAL CENTER</t>
  </si>
  <si>
    <t>94121</t>
  </si>
  <si>
    <t>51310</t>
  </si>
  <si>
    <t>ADVENTIST HEALTH HOWARD MEMORIAL</t>
  </si>
  <si>
    <t>95490</t>
  </si>
  <si>
    <t>51316</t>
  </si>
  <si>
    <t>FAIRCHILD MEDICAL CENTER</t>
  </si>
  <si>
    <t>96097</t>
  </si>
  <si>
    <t>SISKIYOU</t>
  </si>
  <si>
    <t>51317</t>
  </si>
  <si>
    <t>ADVENTIST HEALTH CLEARLAKE</t>
  </si>
  <si>
    <t>95422</t>
  </si>
  <si>
    <t>LAKE</t>
  </si>
  <si>
    <t>51319</t>
  </si>
  <si>
    <t>MERCY MEDICAL CENTER OF MT SHASTA</t>
  </si>
  <si>
    <t>96067</t>
  </si>
  <si>
    <t>51320</t>
  </si>
  <si>
    <t>BANNER LASSEN MEDICAL CENTER</t>
  </si>
  <si>
    <t>96130</t>
  </si>
  <si>
    <t>LASSEN</t>
  </si>
  <si>
    <t>51325</t>
  </si>
  <si>
    <t>MENDOCINO COAST DISTRICT HOSPITAL</t>
  </si>
  <si>
    <t>95437</t>
  </si>
  <si>
    <t>51329</t>
  </si>
  <si>
    <t>SUTTER LAKESIDE HOSPITAL</t>
  </si>
  <si>
    <t>95453</t>
  </si>
  <si>
    <t>51332</t>
  </si>
  <si>
    <t>MARK TWAIN MEDICAL CENTER</t>
  </si>
  <si>
    <t>95249</t>
  </si>
  <si>
    <t>CALAVERAS</t>
  </si>
  <si>
    <t>60001</t>
  </si>
  <si>
    <t>BANNER NORTH COLORADO MEDICAL CENTER</t>
  </si>
  <si>
    <t>CO</t>
  </si>
  <si>
    <t>80631</t>
  </si>
  <si>
    <t>WELD</t>
  </si>
  <si>
    <t>60003</t>
  </si>
  <si>
    <t>LONGMONT UNITED HOSPITAL</t>
  </si>
  <si>
    <t>80501</t>
  </si>
  <si>
    <t>BOULDER</t>
  </si>
  <si>
    <t>60004</t>
  </si>
  <si>
    <t>INTERMOUNTAIN HEALTH PLATTE VALLEY HOSPITAL</t>
  </si>
  <si>
    <t>80601</t>
  </si>
  <si>
    <t>ADAMS</t>
  </si>
  <si>
    <t>60006</t>
  </si>
  <si>
    <t>MONTROSE REGIONAL HEALTH</t>
  </si>
  <si>
    <t>81401</t>
  </si>
  <si>
    <t>MONTROSE</t>
  </si>
  <si>
    <t>60008</t>
  </si>
  <si>
    <t>SAN LUIS VALLEY REGIONAL  MEDICAL CENTER</t>
  </si>
  <si>
    <t>81101</t>
  </si>
  <si>
    <t>ALAMOSA</t>
  </si>
  <si>
    <t>60009</t>
  </si>
  <si>
    <t>LUTHERAN MEDICAL CENTER</t>
  </si>
  <si>
    <t>80033</t>
  </si>
  <si>
    <t>60010</t>
  </si>
  <si>
    <t>POUDRE VALLEY HOSPITAL</t>
  </si>
  <si>
    <t>80524</t>
  </si>
  <si>
    <t>LARIMER</t>
  </si>
  <si>
    <t>60011</t>
  </si>
  <si>
    <t>DENVER HEALTH &amp; HOSPITAL AUTHORITY</t>
  </si>
  <si>
    <t>80204</t>
  </si>
  <si>
    <t>DENVER</t>
  </si>
  <si>
    <t>60012</t>
  </si>
  <si>
    <t>ST MARY CORWIN MED CTR, CENTURA HEALTH</t>
  </si>
  <si>
    <t>81004</t>
  </si>
  <si>
    <t>PUEBLO</t>
  </si>
  <si>
    <t>60013</t>
  </si>
  <si>
    <t>MERCY REGIONAL MEDICAL CENTER</t>
  </si>
  <si>
    <t>81301</t>
  </si>
  <si>
    <t>LA PLATA</t>
  </si>
  <si>
    <t>60014</t>
  </si>
  <si>
    <t>HCA HEALTHONE PRESBYTERIAN ST LUKES</t>
  </si>
  <si>
    <t>80218</t>
  </si>
  <si>
    <t>60015</t>
  </si>
  <si>
    <t>CENTURA HEALTH-ST ANTHONY HOSPITAL</t>
  </si>
  <si>
    <t>80228</t>
  </si>
  <si>
    <t>60020</t>
  </si>
  <si>
    <t>PARKVIEW MEDICAL CENTER, INC</t>
  </si>
  <si>
    <t>81003</t>
  </si>
  <si>
    <t>60022</t>
  </si>
  <si>
    <t>UCH-MEMORIAL HEALTH SYSTEM</t>
  </si>
  <si>
    <t>80909</t>
  </si>
  <si>
    <t>EL PASO</t>
  </si>
  <si>
    <t>60023</t>
  </si>
  <si>
    <t>INTERMOUNTAIN HEALTH ST. MARY'S REGIONAL HOSPITAL</t>
  </si>
  <si>
    <t>81501</t>
  </si>
  <si>
    <t>MESA</t>
  </si>
  <si>
    <t>60024</t>
  </si>
  <si>
    <t>UNIVERSITY OF COLORADO HOSPITAL AUTHORITY</t>
  </si>
  <si>
    <t>80045</t>
  </si>
  <si>
    <t>60027</t>
  </si>
  <si>
    <t>BOULDER COMMUNITY HEALTH</t>
  </si>
  <si>
    <t>80304</t>
  </si>
  <si>
    <t>60028</t>
  </si>
  <si>
    <t>SAINT JOSEPH HOSPITAL</t>
  </si>
  <si>
    <t>60030</t>
  </si>
  <si>
    <t>BANNER MCKEE MEDICAL CENTER</t>
  </si>
  <si>
    <t>80538</t>
  </si>
  <si>
    <t>60031</t>
  </si>
  <si>
    <t>CENTURA HEALTH-PENROSE ST FRANCIS HEALTH SERVICES</t>
  </si>
  <si>
    <t>80907</t>
  </si>
  <si>
    <t>60032</t>
  </si>
  <si>
    <t>HCA HEALTHONE ROSE</t>
  </si>
  <si>
    <t>80220</t>
  </si>
  <si>
    <t>60034</t>
  </si>
  <si>
    <t>HCA-HEALTHONE DBA SWEDISH MEDICAL CENTER</t>
  </si>
  <si>
    <t>80113</t>
  </si>
  <si>
    <t>ARAPAHOE</t>
  </si>
  <si>
    <t>60054</t>
  </si>
  <si>
    <t>COMMUNITY HOSPITAL</t>
  </si>
  <si>
    <t>81505</t>
  </si>
  <si>
    <t>06005F</t>
  </si>
  <si>
    <t>VA EASTERN COLORADO HEALTHCARE SYSTEM</t>
  </si>
  <si>
    <t>60064</t>
  </si>
  <si>
    <t>CENTURA HEALTH-PORTER ADVENTIST HOSPITAL</t>
  </si>
  <si>
    <t>80210</t>
  </si>
  <si>
    <t>60065</t>
  </si>
  <si>
    <t>HCA HEALTHONE MOUNTAIN RIDGE</t>
  </si>
  <si>
    <t>80229</t>
  </si>
  <si>
    <t>60071</t>
  </si>
  <si>
    <t>DELTA COUNTY MEMORIAL HOSPITAL</t>
  </si>
  <si>
    <t>81416</t>
  </si>
  <si>
    <t>DELTA</t>
  </si>
  <si>
    <t>60075</t>
  </si>
  <si>
    <t>VALLEY VIEW HOSPITAL ASSOCIATION</t>
  </si>
  <si>
    <t>81601</t>
  </si>
  <si>
    <t>GARFIELD</t>
  </si>
  <si>
    <t>06007F</t>
  </si>
  <si>
    <t>GRAND JUNCTION VA MEDICAL CENTER</t>
  </si>
  <si>
    <t>60096</t>
  </si>
  <si>
    <t>VAIL HEALTH HOSPITAL</t>
  </si>
  <si>
    <t>81657</t>
  </si>
  <si>
    <t>EAGLE</t>
  </si>
  <si>
    <t>60100</t>
  </si>
  <si>
    <t>THE MEDICAL CENTER OF AURORA &amp; SOUTH HOSPITAL</t>
  </si>
  <si>
    <t>80012</t>
  </si>
  <si>
    <t>60103</t>
  </si>
  <si>
    <t>CENTURA HEALTH-AVISTA ADVENTIST HOSPITAL</t>
  </si>
  <si>
    <t>80027</t>
  </si>
  <si>
    <t>60104</t>
  </si>
  <si>
    <t>CENTURA HEALTH-ST ANTHONY NORTH HEALTH CAMPUS</t>
  </si>
  <si>
    <t>80023</t>
  </si>
  <si>
    <t>BROOMFIELD</t>
  </si>
  <si>
    <t>60112</t>
  </si>
  <si>
    <t>SKY RIDGE MEDICAL CENTER</t>
  </si>
  <si>
    <t>80124</t>
  </si>
  <si>
    <t>DOUGLAS</t>
  </si>
  <si>
    <t>60113</t>
  </si>
  <si>
    <t>LITTLETON ADVENTIST HOSPITAL, CENTURA HEALTH</t>
  </si>
  <si>
    <t>80122</t>
  </si>
  <si>
    <t>60114</t>
  </si>
  <si>
    <t>PARKER ADVENTIST HOSPITAL</t>
  </si>
  <si>
    <t>80138</t>
  </si>
  <si>
    <t>60116</t>
  </si>
  <si>
    <t>GOOD SAMARITAN MEDICAL CENTER LLC</t>
  </si>
  <si>
    <t>80026</t>
  </si>
  <si>
    <t>60119</t>
  </si>
  <si>
    <t>MEDICAL CENTER OF THE ROCKIES</t>
  </si>
  <si>
    <t>60125</t>
  </si>
  <si>
    <t>ADVENTHEALTH CASTLE ROCK</t>
  </si>
  <si>
    <t>80109</t>
  </si>
  <si>
    <t>60128</t>
  </si>
  <si>
    <t>LONGS PEAK HOSPITAL</t>
  </si>
  <si>
    <t>80504</t>
  </si>
  <si>
    <t>60129</t>
  </si>
  <si>
    <t>UCHEALTH BROOMFIELD HOSPITAL</t>
  </si>
  <si>
    <t>80021</t>
  </si>
  <si>
    <t>60131</t>
  </si>
  <si>
    <t>UCHEALTH GREELEY HOSPITAL</t>
  </si>
  <si>
    <t>80634</t>
  </si>
  <si>
    <t>60132</t>
  </si>
  <si>
    <t>UCHEALTH HIGHLANDS RANCH HOSPITAL</t>
  </si>
  <si>
    <t>80129</t>
  </si>
  <si>
    <t>61301</t>
  </si>
  <si>
    <t>RIO GRANDE HOSPITAL</t>
  </si>
  <si>
    <t>81132</t>
  </si>
  <si>
    <t>RIO GRANDE</t>
  </si>
  <si>
    <t>61344</t>
  </si>
  <si>
    <t>ST THOMAS MORE HOSPITAL</t>
  </si>
  <si>
    <t>81212</t>
  </si>
  <si>
    <t>FREMONT</t>
  </si>
  <si>
    <t>70002</t>
  </si>
  <si>
    <t>ST FRANCIS HOSPITAL &amp; MEDICAL CENTER</t>
  </si>
  <si>
    <t>CT</t>
  </si>
  <si>
    <t>6105</t>
  </si>
  <si>
    <t>HARTFORD</t>
  </si>
  <si>
    <t>70003</t>
  </si>
  <si>
    <t>DAY KIMBALL HOSPITAL</t>
  </si>
  <si>
    <t>6260</t>
  </si>
  <si>
    <t>WINDHAM</t>
  </si>
  <si>
    <t>70004</t>
  </si>
  <si>
    <t>SHARON HOSPITAL</t>
  </si>
  <si>
    <t>6069</t>
  </si>
  <si>
    <t>LITCHFIELD</t>
  </si>
  <si>
    <t>70005</t>
  </si>
  <si>
    <t>WATERBURY HOSPITAL</t>
  </si>
  <si>
    <t>6721</t>
  </si>
  <si>
    <t>NEW HAVEN</t>
  </si>
  <si>
    <t>70006</t>
  </si>
  <si>
    <t>STAMFORD HOSPITAL</t>
  </si>
  <si>
    <t>6904</t>
  </si>
  <si>
    <t>FAIRFIELD</t>
  </si>
  <si>
    <t>70007</t>
  </si>
  <si>
    <t>LAWRENCE &amp; MEMORIAL HOSPITAL</t>
  </si>
  <si>
    <t>6320</t>
  </si>
  <si>
    <t>NEW LONDON</t>
  </si>
  <si>
    <t>70008</t>
  </si>
  <si>
    <t>JOHNSON MEMORIAL HOSPITAL</t>
  </si>
  <si>
    <t>6076</t>
  </si>
  <si>
    <t>TOLLAND</t>
  </si>
  <si>
    <t>70010</t>
  </si>
  <si>
    <t>BRIDGEPORT HOSPITAL</t>
  </si>
  <si>
    <t>6610</t>
  </si>
  <si>
    <t>70011</t>
  </si>
  <si>
    <t>CHARLOTTE HUNGERFORD HOSPITAL</t>
  </si>
  <si>
    <t>6790</t>
  </si>
  <si>
    <t>70016</t>
  </si>
  <si>
    <t>SAINT MARY'S HOSPITAL</t>
  </si>
  <si>
    <t>6706</t>
  </si>
  <si>
    <t>70017</t>
  </si>
  <si>
    <t>MIDSTATE MEDICAL CENTER</t>
  </si>
  <si>
    <t>6450</t>
  </si>
  <si>
    <t>70018</t>
  </si>
  <si>
    <t>GREENWICH HOSPITAL ASSOCIATION -</t>
  </si>
  <si>
    <t>6830</t>
  </si>
  <si>
    <t>70020</t>
  </si>
  <si>
    <t>MIDDLESEX HOSPITAL</t>
  </si>
  <si>
    <t>6457</t>
  </si>
  <si>
    <t>MIDDLESEX</t>
  </si>
  <si>
    <t>70021</t>
  </si>
  <si>
    <t>WINDHAM COMMUNITY MEMORIAL HOSPITAL</t>
  </si>
  <si>
    <t>6226</t>
  </si>
  <si>
    <t>70022</t>
  </si>
  <si>
    <t>YALE-NEW HAVEN HOSPITAL</t>
  </si>
  <si>
    <t>6504</t>
  </si>
  <si>
    <t>70024</t>
  </si>
  <si>
    <t>WILLIAM W BACKUS HOSPITAL</t>
  </si>
  <si>
    <t>6360</t>
  </si>
  <si>
    <t>70025</t>
  </si>
  <si>
    <t>HARTFORD HOSPITAL</t>
  </si>
  <si>
    <t>6102</t>
  </si>
  <si>
    <t>70027</t>
  </si>
  <si>
    <t>MANCHESTER MEMORIAL HOSPITAL</t>
  </si>
  <si>
    <t>6040</t>
  </si>
  <si>
    <t>70028</t>
  </si>
  <si>
    <t>ST VINCENT'S MEDICAL CENTER</t>
  </si>
  <si>
    <t>6606</t>
  </si>
  <si>
    <t>70029</t>
  </si>
  <si>
    <t>BRISTOL HOSPITAL</t>
  </si>
  <si>
    <t>6010</t>
  </si>
  <si>
    <t>70031</t>
  </si>
  <si>
    <t>GRIFFIN HOSPITAL</t>
  </si>
  <si>
    <t>6418</t>
  </si>
  <si>
    <t>70033</t>
  </si>
  <si>
    <t>DANBURY HOSPITAL</t>
  </si>
  <si>
    <t>6810</t>
  </si>
  <si>
    <t>70034</t>
  </si>
  <si>
    <t>NORWALK HOSPITAL</t>
  </si>
  <si>
    <t>6856</t>
  </si>
  <si>
    <t>70035</t>
  </si>
  <si>
    <t>THE HOSPITAL OF CENTRAL CONNECTICUT</t>
  </si>
  <si>
    <t>6050</t>
  </si>
  <si>
    <t>70036</t>
  </si>
  <si>
    <t>JOHN DEMPSEY HOSPITAL</t>
  </si>
  <si>
    <t>6032</t>
  </si>
  <si>
    <t>07003F</t>
  </si>
  <si>
    <t>WEST HAVEN VA MEDICAL CENTER</t>
  </si>
  <si>
    <t>6516</t>
  </si>
  <si>
    <t>80001</t>
  </si>
  <si>
    <t>CHRISTIANA HOSPITAL</t>
  </si>
  <si>
    <t>DE</t>
  </si>
  <si>
    <t>19718</t>
  </si>
  <si>
    <t>NEW CASTLE</t>
  </si>
  <si>
    <t>80003</t>
  </si>
  <si>
    <t>ST FRANCIS HOSPITAL</t>
  </si>
  <si>
    <t>19805</t>
  </si>
  <si>
    <t>80004</t>
  </si>
  <si>
    <t>BAYHEALTH MEDICAL CENTER, KENT CAMPUS</t>
  </si>
  <si>
    <t>19901</t>
  </si>
  <si>
    <t>KENT</t>
  </si>
  <si>
    <t>80006</t>
  </si>
  <si>
    <t>TIDALHEALTH NANTICOKE, INC.</t>
  </si>
  <si>
    <t>19973</t>
  </si>
  <si>
    <t>SUSSEX</t>
  </si>
  <si>
    <t>80007</t>
  </si>
  <si>
    <t>BEEBE MEDICAL CENTER</t>
  </si>
  <si>
    <t>19958</t>
  </si>
  <si>
    <t>80009</t>
  </si>
  <si>
    <t>BAYHEALTH HOSPITAL, SUSSEX CAMPUS</t>
  </si>
  <si>
    <t>19963</t>
  </si>
  <si>
    <t>08002F</t>
  </si>
  <si>
    <t>WILMINGTON VA MEDICAL CENTER</t>
  </si>
  <si>
    <t>90001</t>
  </si>
  <si>
    <t>GEORGE WASHINGTON UNIV HOSPITAL</t>
  </si>
  <si>
    <t>DC</t>
  </si>
  <si>
    <t>20037</t>
  </si>
  <si>
    <t>THE DISTRICT</t>
  </si>
  <si>
    <t>90003</t>
  </si>
  <si>
    <t>HOWARD UNIVERSITY HOSPITAL CORP</t>
  </si>
  <si>
    <t>20060</t>
  </si>
  <si>
    <t>90004</t>
  </si>
  <si>
    <t>MEDSTAR GEORGETOWN UNIVERSITY HOSPITAL</t>
  </si>
  <si>
    <t>20007</t>
  </si>
  <si>
    <t>90005</t>
  </si>
  <si>
    <t>SIBLEY MEMORIAL HOSPITAL</t>
  </si>
  <si>
    <t>20016</t>
  </si>
  <si>
    <t>90008</t>
  </si>
  <si>
    <t>UNITED MEDICAL CENTER</t>
  </si>
  <si>
    <t>20032</t>
  </si>
  <si>
    <t>90011</t>
  </si>
  <si>
    <t>MEDSTAR WASHINGTON HOSPITAL CENTER</t>
  </si>
  <si>
    <t>20010</t>
  </si>
  <si>
    <t>09002F</t>
  </si>
  <si>
    <t>WASHINGTON DC VA MEDICAL CENTER</t>
  </si>
  <si>
    <t>20422</t>
  </si>
  <si>
    <t>100001</t>
  </si>
  <si>
    <t>SHANDS JACKSONVILLE</t>
  </si>
  <si>
    <t>FL</t>
  </si>
  <si>
    <t>32209</t>
  </si>
  <si>
    <t>DUVAL</t>
  </si>
  <si>
    <t>100002</t>
  </si>
  <si>
    <t>BETHESDA HOSPITAL EAST</t>
  </si>
  <si>
    <t>33435</t>
  </si>
  <si>
    <t>PALM BEACH</t>
  </si>
  <si>
    <t>100006</t>
  </si>
  <si>
    <t>ORLANDO HEALTH</t>
  </si>
  <si>
    <t>32806</t>
  </si>
  <si>
    <t>100007</t>
  </si>
  <si>
    <t>ADVENTHEALTH ORLANDO</t>
  </si>
  <si>
    <t>32803</t>
  </si>
  <si>
    <t>100008</t>
  </si>
  <si>
    <t>BAPTIST HOSPITAL OF MIAMI</t>
  </si>
  <si>
    <t>33176</t>
  </si>
  <si>
    <t>MIAMI-DADE</t>
  </si>
  <si>
    <t>100012</t>
  </si>
  <si>
    <t>LEE MEMORIAL HOSPITAL</t>
  </si>
  <si>
    <t>33901</t>
  </si>
  <si>
    <t>100014</t>
  </si>
  <si>
    <t>ADVENTHEALTH NEW SMYRNA BEACH</t>
  </si>
  <si>
    <t>32170</t>
  </si>
  <si>
    <t>VOLUSIA</t>
  </si>
  <si>
    <t>100017</t>
  </si>
  <si>
    <t>HALIFAX HEALTH MEDICAL CENTER</t>
  </si>
  <si>
    <t>32114</t>
  </si>
  <si>
    <t>100018</t>
  </si>
  <si>
    <t>NAPLES COMMUNITY HOSPITAL</t>
  </si>
  <si>
    <t>34102</t>
  </si>
  <si>
    <t>COLLIER</t>
  </si>
  <si>
    <t>100019</t>
  </si>
  <si>
    <t>HOLMES REGIONAL MEDICAL CENTER</t>
  </si>
  <si>
    <t>32901</t>
  </si>
  <si>
    <t>BREVARD</t>
  </si>
  <si>
    <t>100022</t>
  </si>
  <si>
    <t>JACKSON HEALTH SYSTEM</t>
  </si>
  <si>
    <t>33136</t>
  </si>
  <si>
    <t>100023</t>
  </si>
  <si>
    <t>HCA FLORIDA CITRUS HOSPITAL</t>
  </si>
  <si>
    <t>34452</t>
  </si>
  <si>
    <t>CITRUS</t>
  </si>
  <si>
    <t>100025</t>
  </si>
  <si>
    <t>SACRED HEART HOSPITAL</t>
  </si>
  <si>
    <t>32504</t>
  </si>
  <si>
    <t>ESCAMBIA</t>
  </si>
  <si>
    <t>100026</t>
  </si>
  <si>
    <t>ASCENSION SACRED HEART BAY</t>
  </si>
  <si>
    <t>32401</t>
  </si>
  <si>
    <t>BAY</t>
  </si>
  <si>
    <t>100028</t>
  </si>
  <si>
    <t>PARRISH MEDICAL CENTER</t>
  </si>
  <si>
    <t>32796</t>
  </si>
  <si>
    <t>100029</t>
  </si>
  <si>
    <t>NORTH SHORE MEDICAL CENTER</t>
  </si>
  <si>
    <t>33150</t>
  </si>
  <si>
    <t>100030</t>
  </si>
  <si>
    <t>ORLANDO HEALTH-HEALTH CENTRAL HOSPITAL</t>
  </si>
  <si>
    <t>34761</t>
  </si>
  <si>
    <t>100032</t>
  </si>
  <si>
    <t>ORLANDO HEALTH BAYFRONT HOSPITAL</t>
  </si>
  <si>
    <t>33701</t>
  </si>
  <si>
    <t>PINELLAS</t>
  </si>
  <si>
    <t>100034</t>
  </si>
  <si>
    <t>MOUNT SINAI MEDICAL CENTER OF FLORIDA, INC</t>
  </si>
  <si>
    <t>33140</t>
  </si>
  <si>
    <t>100035</t>
  </si>
  <si>
    <t>MANATEE MEMORIAL HOSPITAL</t>
  </si>
  <si>
    <t>34208</t>
  </si>
  <si>
    <t>MANATEE</t>
  </si>
  <si>
    <t>100038</t>
  </si>
  <si>
    <t>MEMORIAL REGIONAL HOSPITAL</t>
  </si>
  <si>
    <t>33021</t>
  </si>
  <si>
    <t>BROWARD</t>
  </si>
  <si>
    <t>100039</t>
  </si>
  <si>
    <t>BROWARD HEALTH MEDICAL CENTER</t>
  </si>
  <si>
    <t>33316</t>
  </si>
  <si>
    <t>100040</t>
  </si>
  <si>
    <t>ASCENSION ST VINCENT'S RIVERSIDE</t>
  </si>
  <si>
    <t>32204</t>
  </si>
  <si>
    <t>100043</t>
  </si>
  <si>
    <t>MEASE DUNEDIN HOSPITAL</t>
  </si>
  <si>
    <t>34698</t>
  </si>
  <si>
    <t>100044</t>
  </si>
  <si>
    <t>CLEVELAND CLINIC MARTIN NORTH HOSPITAL</t>
  </si>
  <si>
    <t>34994</t>
  </si>
  <si>
    <t>MARTIN</t>
  </si>
  <si>
    <t>100045</t>
  </si>
  <si>
    <t>ADVENTHEALTH DELAND</t>
  </si>
  <si>
    <t>32720</t>
  </si>
  <si>
    <t>100046</t>
  </si>
  <si>
    <t>FLORIDA HOSPITAL ZEPHYRHILLS</t>
  </si>
  <si>
    <t>33541</t>
  </si>
  <si>
    <t>PASCO</t>
  </si>
  <si>
    <t>100047</t>
  </si>
  <si>
    <t>SHOREPOINT HEALTH PUNTA GORDA</t>
  </si>
  <si>
    <t>33950</t>
  </si>
  <si>
    <t>CHARLOTTE</t>
  </si>
  <si>
    <t>100049</t>
  </si>
  <si>
    <t>HCA FLORIDA HIGHLANDS HOSPITAL</t>
  </si>
  <si>
    <t>33870</t>
  </si>
  <si>
    <t>HIGHLANDS</t>
  </si>
  <si>
    <t>100050</t>
  </si>
  <si>
    <t>LARKIN COMMUNITY HOSPITAL PALM SPRINGS CAMPUS</t>
  </si>
  <si>
    <t>33012</t>
  </si>
  <si>
    <t>100051</t>
  </si>
  <si>
    <t>ORLANDO HEALTH SOUTH LAKE HOSPITAL</t>
  </si>
  <si>
    <t>34711</t>
  </si>
  <si>
    <t>100052</t>
  </si>
  <si>
    <t>WINTER HAVEN HOSPITAL</t>
  </si>
  <si>
    <t>33881</t>
  </si>
  <si>
    <t>POLK</t>
  </si>
  <si>
    <t>100053</t>
  </si>
  <si>
    <t>HIALEAH HOSPITAL</t>
  </si>
  <si>
    <t>33013</t>
  </si>
  <si>
    <t>100054</t>
  </si>
  <si>
    <t>HCA FLORIDA TWIN CITIES HOSPITAL</t>
  </si>
  <si>
    <t>32578</t>
  </si>
  <si>
    <t>OKALOOSA</t>
  </si>
  <si>
    <t>100055</t>
  </si>
  <si>
    <t>ADVENTHEALTH NORTH PINELLAS</t>
  </si>
  <si>
    <t>34689</t>
  </si>
  <si>
    <t>100057</t>
  </si>
  <si>
    <t>ADVENTHEALTH WATERMAN</t>
  </si>
  <si>
    <t>32778</t>
  </si>
  <si>
    <t>100062</t>
  </si>
  <si>
    <t>ADVENTHEALTH OCALA</t>
  </si>
  <si>
    <t>34474</t>
  </si>
  <si>
    <t>MARION</t>
  </si>
  <si>
    <t>100063</t>
  </si>
  <si>
    <t>MORTON PLANT NORTH BAY HOSPITAL</t>
  </si>
  <si>
    <t>34652</t>
  </si>
  <si>
    <t>100067</t>
  </si>
  <si>
    <t>ST ANTHONYS HOSPITAL</t>
  </si>
  <si>
    <t>33705</t>
  </si>
  <si>
    <t>100068</t>
  </si>
  <si>
    <t>ADVENTHEALTH DAYTONA BEACH</t>
  </si>
  <si>
    <t>32117</t>
  </si>
  <si>
    <t>100069</t>
  </si>
  <si>
    <t>FLORIDA HOSPITAL CARROLLWOOD</t>
  </si>
  <si>
    <t>33614</t>
  </si>
  <si>
    <t>HILLSBOROUGH</t>
  </si>
  <si>
    <t>100071</t>
  </si>
  <si>
    <t>TAMPA GENERAL HOSPITAL BROOKSVILLE</t>
  </si>
  <si>
    <t>34601</t>
  </si>
  <si>
    <t>HERNANDO</t>
  </si>
  <si>
    <t>100072</t>
  </si>
  <si>
    <t>ADVENTHEALTH FISH MEMORIAL</t>
  </si>
  <si>
    <t>32763</t>
  </si>
  <si>
    <t>100073</t>
  </si>
  <si>
    <t>HOLY CROSS HOSPITAL</t>
  </si>
  <si>
    <t>33308</t>
  </si>
  <si>
    <t>100075</t>
  </si>
  <si>
    <t>ST JOSEPHS HOSPITAL</t>
  </si>
  <si>
    <t>33607</t>
  </si>
  <si>
    <t>100077</t>
  </si>
  <si>
    <t>SHOREPOINT HEALTH PORT CHARLOTTE</t>
  </si>
  <si>
    <t>33952</t>
  </si>
  <si>
    <t>100080</t>
  </si>
  <si>
    <t>HCA FLORIDA JFK HOSPITAL</t>
  </si>
  <si>
    <t>33462</t>
  </si>
  <si>
    <t>100084</t>
  </si>
  <si>
    <t>UF HEALTH LEESBURG HOSPITAL</t>
  </si>
  <si>
    <t>34748</t>
  </si>
  <si>
    <t>100086</t>
  </si>
  <si>
    <t>BROWARD HEALTH NORTH</t>
  </si>
  <si>
    <t>33064</t>
  </si>
  <si>
    <t>100087</t>
  </si>
  <si>
    <t>SARASOTA MEMORIAL HOSPITAL</t>
  </si>
  <si>
    <t>34239</t>
  </si>
  <si>
    <t>SARASOTA</t>
  </si>
  <si>
    <t>100088</t>
  </si>
  <si>
    <t>BAPTIST HEALTH MEDICAL CENTER - JACKSONVILLE</t>
  </si>
  <si>
    <t>32207</t>
  </si>
  <si>
    <t>100090</t>
  </si>
  <si>
    <t>FLAGLER HOSPITAL</t>
  </si>
  <si>
    <t>32086</t>
  </si>
  <si>
    <t>ST. JOHNS</t>
  </si>
  <si>
    <t>100092</t>
  </si>
  <si>
    <t>ORLANDO HEALTH ROCKLEDGE HOSPITAL</t>
  </si>
  <si>
    <t>32955</t>
  </si>
  <si>
    <t>100093</t>
  </si>
  <si>
    <t>BAPTIST HOSPITAL</t>
  </si>
  <si>
    <t>32503</t>
  </si>
  <si>
    <t>100099</t>
  </si>
  <si>
    <t>ADVENTHEALTH LAKE WALES</t>
  </si>
  <si>
    <t>33853</t>
  </si>
  <si>
    <t>10009F</t>
  </si>
  <si>
    <t>BAY PINES VA MEDICAL CENTER</t>
  </si>
  <si>
    <t>33744</t>
  </si>
  <si>
    <t>100105</t>
  </si>
  <si>
    <t>CLEVELAND CLINIC INDIAN RIVER HOSPITAL</t>
  </si>
  <si>
    <t>32960</t>
  </si>
  <si>
    <t>INDIAN RIVER</t>
  </si>
  <si>
    <t>100107</t>
  </si>
  <si>
    <t>HCA FLORIDA LEHIGH REGIONAL MEDICAL CENTER</t>
  </si>
  <si>
    <t>33936</t>
  </si>
  <si>
    <t>100109</t>
  </si>
  <si>
    <t>ADVENTHEALTH SEBRING</t>
  </si>
  <si>
    <t>33872</t>
  </si>
  <si>
    <t>100110</t>
  </si>
  <si>
    <t>HCA FLORIDA OSCEOLA HOSPITAL</t>
  </si>
  <si>
    <t>34741</t>
  </si>
  <si>
    <t>OSCEOLA</t>
  </si>
  <si>
    <t>100113</t>
  </si>
  <si>
    <t>UF HEALTH SHANDS HOSPITAL</t>
  </si>
  <si>
    <t>32610</t>
  </si>
  <si>
    <t>ALACHUA</t>
  </si>
  <si>
    <t>100117</t>
  </si>
  <si>
    <t>BAPTIST MEDICAL CENTER  BEACHES</t>
  </si>
  <si>
    <t>32250</t>
  </si>
  <si>
    <t>100118</t>
  </si>
  <si>
    <t>FLORIDA HOSPITAL FLAGLER</t>
  </si>
  <si>
    <t>32164</t>
  </si>
  <si>
    <t>FLAGLER</t>
  </si>
  <si>
    <t>100121</t>
  </si>
  <si>
    <t>BARTOW REGIONAL MEDICAL CENTER</t>
  </si>
  <si>
    <t>33830</t>
  </si>
  <si>
    <t>100122</t>
  </si>
  <si>
    <t>NORTH OKALOOSA MEDICAL CENTER</t>
  </si>
  <si>
    <t>32539</t>
  </si>
  <si>
    <t>100124</t>
  </si>
  <si>
    <t>SANTA ROSA MEDICAL CENTER</t>
  </si>
  <si>
    <t>32570</t>
  </si>
  <si>
    <t>SANTA ROSA</t>
  </si>
  <si>
    <t>100125</t>
  </si>
  <si>
    <t>HOMESTEAD HOSPITAL</t>
  </si>
  <si>
    <t>33033</t>
  </si>
  <si>
    <t>100126</t>
  </si>
  <si>
    <t>HCA FLORIDA PASADENA HOSPITAL</t>
  </si>
  <si>
    <t>33707</t>
  </si>
  <si>
    <t>100127</t>
  </si>
  <si>
    <t>MORTON PLANT HOSPITAL</t>
  </si>
  <si>
    <t>33756</t>
  </si>
  <si>
    <t>100128</t>
  </si>
  <si>
    <t>TAMPA GENERAL HOSPITAL</t>
  </si>
  <si>
    <t>33606</t>
  </si>
  <si>
    <t>100131</t>
  </si>
  <si>
    <t>HCA FLORIDA AVENTURA HOSPITAL</t>
  </si>
  <si>
    <t>33180</t>
  </si>
  <si>
    <t>100132</t>
  </si>
  <si>
    <t>SOUTH FLORIDA BAPTIST HOSPITAL</t>
  </si>
  <si>
    <t>33563</t>
  </si>
  <si>
    <t>100135</t>
  </si>
  <si>
    <t>TALLAHASSEE MEMORIAL HEALTHCARE</t>
  </si>
  <si>
    <t>32308</t>
  </si>
  <si>
    <t>LEON</t>
  </si>
  <si>
    <t>100137</t>
  </si>
  <si>
    <t>ADVENTHEALTH HEART OF FLORIDA</t>
  </si>
  <si>
    <t>33837</t>
  </si>
  <si>
    <t>100140</t>
  </si>
  <si>
    <t>BAPTIST MEDICAL CENTER - NASSAU</t>
  </si>
  <si>
    <t>32034</t>
  </si>
  <si>
    <t>NASSAU</t>
  </si>
  <si>
    <t>100142</t>
  </si>
  <si>
    <t>JACKSON HOSPITAL</t>
  </si>
  <si>
    <t>32446</t>
  </si>
  <si>
    <t>100150</t>
  </si>
  <si>
    <t>LOWER KEYS MEDICAL CENTER</t>
  </si>
  <si>
    <t>33040</t>
  </si>
  <si>
    <t>MONROE</t>
  </si>
  <si>
    <t>100151</t>
  </si>
  <si>
    <t>MAYO CLINIC</t>
  </si>
  <si>
    <t>32224</t>
  </si>
  <si>
    <t>100154</t>
  </si>
  <si>
    <t>SOUTH MIAMI HOSPITAL</t>
  </si>
  <si>
    <t>33143</t>
  </si>
  <si>
    <t>100156</t>
  </si>
  <si>
    <t>HCA FLORIDA LAKE CITY HOSPITAL</t>
  </si>
  <si>
    <t>32055</t>
  </si>
  <si>
    <t>100157</t>
  </si>
  <si>
    <t>LAKELAND REGIONAL MEDICAL CENTER</t>
  </si>
  <si>
    <t>33805</t>
  </si>
  <si>
    <t>100161</t>
  </si>
  <si>
    <t>CENTRAL FLORIDA LAKE MONROE HOSPITAL</t>
  </si>
  <si>
    <t>32771</t>
  </si>
  <si>
    <t>SEMINOLE</t>
  </si>
  <si>
    <t>100166</t>
  </si>
  <si>
    <t>HCA FLORIDA SARASOTA DOCTORS HOSPITAL</t>
  </si>
  <si>
    <t>34233</t>
  </si>
  <si>
    <t>100167</t>
  </si>
  <si>
    <t>HCA FLORIDA MERCY HOSPITAL</t>
  </si>
  <si>
    <t>33317</t>
  </si>
  <si>
    <t>100168</t>
  </si>
  <si>
    <t>BOCA RATON REGIONAL HOSPITAL</t>
  </si>
  <si>
    <t>33486</t>
  </si>
  <si>
    <t>100173</t>
  </si>
  <si>
    <t>ADVENTHEALTH TAMPA</t>
  </si>
  <si>
    <t>33613</t>
  </si>
  <si>
    <t>100175</t>
  </si>
  <si>
    <t>DESOTO MEMORIAL HOSPITAL</t>
  </si>
  <si>
    <t>34266</t>
  </si>
  <si>
    <t>DE SOTO</t>
  </si>
  <si>
    <t>100176</t>
  </si>
  <si>
    <t>PALM BEACH GARDENS MEDICAL CENTER</t>
  </si>
  <si>
    <t>33410</t>
  </si>
  <si>
    <t>100177</t>
  </si>
  <si>
    <t>CAPE CANAVERAL HOSPITAL</t>
  </si>
  <si>
    <t>32931</t>
  </si>
  <si>
    <t>100179</t>
  </si>
  <si>
    <t>HCA FLORIDA MEMORIAL HOSPITAL</t>
  </si>
  <si>
    <t>32216</t>
  </si>
  <si>
    <t>100180</t>
  </si>
  <si>
    <t>HCA FLORIDA ST PETERSBURG HOSPITAL</t>
  </si>
  <si>
    <t>33710</t>
  </si>
  <si>
    <t>100183</t>
  </si>
  <si>
    <t>CORAL GABLES HOSPITAL</t>
  </si>
  <si>
    <t>33134</t>
  </si>
  <si>
    <t>100187</t>
  </si>
  <si>
    <t>PALMETTO GENERAL HOSPITAL</t>
  </si>
  <si>
    <t>33016</t>
  </si>
  <si>
    <t>100189</t>
  </si>
  <si>
    <t>HCA FLORIDA NORTHWEST HOSPITAL</t>
  </si>
  <si>
    <t>33063</t>
  </si>
  <si>
    <t>100191</t>
  </si>
  <si>
    <t>HCA FLORIDA TRINITY HOSPITAL</t>
  </si>
  <si>
    <t>34655</t>
  </si>
  <si>
    <t>100200</t>
  </si>
  <si>
    <t>BROWARD HEALTH IMPERIAL POINT</t>
  </si>
  <si>
    <t>100204</t>
  </si>
  <si>
    <t>HCA FLORIDA NORTH FLORIDA HOSPITAL</t>
  </si>
  <si>
    <t>32605</t>
  </si>
  <si>
    <t>100206</t>
  </si>
  <si>
    <t>HCA FLORIDA SOUTH TAMPA HOSPITAL</t>
  </si>
  <si>
    <t>33609</t>
  </si>
  <si>
    <t>100209</t>
  </si>
  <si>
    <t>HCA FLORIDA KENDALL HOSPITAL</t>
  </si>
  <si>
    <t>33175</t>
  </si>
  <si>
    <t>100211</t>
  </si>
  <si>
    <t>ADVENTHEALTH DADE CITY</t>
  </si>
  <si>
    <t>33525</t>
  </si>
  <si>
    <t>100212</t>
  </si>
  <si>
    <t>MARION COMMUNTIY HOSPITAL</t>
  </si>
  <si>
    <t>34471</t>
  </si>
  <si>
    <t>100213</t>
  </si>
  <si>
    <t>HCA FLORIDA BLAKE HOSPITAL</t>
  </si>
  <si>
    <t>34209</t>
  </si>
  <si>
    <t>100217</t>
  </si>
  <si>
    <t>ORLANDO HEALTH SEBASTIAN RIVER HOSPITAL</t>
  </si>
  <si>
    <t>32958</t>
  </si>
  <si>
    <t>100220</t>
  </si>
  <si>
    <t>GULF COAST MEDICAL CENTER LEE HEALTH</t>
  </si>
  <si>
    <t>33912</t>
  </si>
  <si>
    <t>100223</t>
  </si>
  <si>
    <t>HCA FLORIDA FORT WALTON-DESTIN HOSPITAL</t>
  </si>
  <si>
    <t>32547</t>
  </si>
  <si>
    <t>100224</t>
  </si>
  <si>
    <t>UNIVERSITY HOSPITAL AND MEDICAL CENTER</t>
  </si>
  <si>
    <t>33321</t>
  </si>
  <si>
    <t>100226</t>
  </si>
  <si>
    <t>HCA FLORIDA ORANGE PARK HOSPITAL</t>
  </si>
  <si>
    <t>32073</t>
  </si>
  <si>
    <t>100228</t>
  </si>
  <si>
    <t>WESTSIDE REGIONAL MEDICAL CENTER</t>
  </si>
  <si>
    <t>33324</t>
  </si>
  <si>
    <t>100230</t>
  </si>
  <si>
    <t>MEMORIAL HOSPITAL PEMBROKE</t>
  </si>
  <si>
    <t>33024</t>
  </si>
  <si>
    <t>100231</t>
  </si>
  <si>
    <t>HCA FLORIDA WEST HOSPITAL</t>
  </si>
  <si>
    <t>32514</t>
  </si>
  <si>
    <t>100232</t>
  </si>
  <si>
    <t>HCA FLORIDA PUTNAM HOSPITAL</t>
  </si>
  <si>
    <t>32177</t>
  </si>
  <si>
    <t>PUTNAM</t>
  </si>
  <si>
    <t>100236</t>
  </si>
  <si>
    <t>HCA FLORIDA FAWCETT HOSPITAL</t>
  </si>
  <si>
    <t>100238</t>
  </si>
  <si>
    <t>HCA FLORIDA NORTHSIDE HOSPITAL</t>
  </si>
  <si>
    <t>33709</t>
  </si>
  <si>
    <t>100242</t>
  </si>
  <si>
    <t>HCA FLORIDA GULF COAST HOSPITAL</t>
  </si>
  <si>
    <t>32405</t>
  </si>
  <si>
    <t>100243</t>
  </si>
  <si>
    <t>HCA FLORIDA BRANDON HOSPITAL</t>
  </si>
  <si>
    <t>33511</t>
  </si>
  <si>
    <t>100244</t>
  </si>
  <si>
    <t>CAPE CORAL HOSPITAL</t>
  </si>
  <si>
    <t>33990</t>
  </si>
  <si>
    <t>100246</t>
  </si>
  <si>
    <t>HCA FLORIDA LAWNWOOD HOSPITAL</t>
  </si>
  <si>
    <t>34950</t>
  </si>
  <si>
    <t>ST. LUCIE</t>
  </si>
  <si>
    <t>100248</t>
  </si>
  <si>
    <t>HCA FLORIDA LARGO HOSPITAL</t>
  </si>
  <si>
    <t>33770</t>
  </si>
  <si>
    <t>100249</t>
  </si>
  <si>
    <t>TAMPA GENERAL HOSPITAL CRYSTAL RIVER</t>
  </si>
  <si>
    <t>34428</t>
  </si>
  <si>
    <t>100252</t>
  </si>
  <si>
    <t>HCA FLORIDA RAULERSON HOSPITAL</t>
  </si>
  <si>
    <t>34972</t>
  </si>
  <si>
    <t>OKEECHOBEE</t>
  </si>
  <si>
    <t>100253</t>
  </si>
  <si>
    <t>JUPITER MEDICAL CENTER</t>
  </si>
  <si>
    <t>33458</t>
  </si>
  <si>
    <t>100254</t>
  </si>
  <si>
    <t>HCA FLORIDA CAPITAL HOSPITAL</t>
  </si>
  <si>
    <t>100256</t>
  </si>
  <si>
    <t>HCA FLORIDA BAYONET POINT HOSPITAL</t>
  </si>
  <si>
    <t>34667</t>
  </si>
  <si>
    <t>100258</t>
  </si>
  <si>
    <t>DELRAY MEDICAL CENTER</t>
  </si>
  <si>
    <t>33484</t>
  </si>
  <si>
    <t>100259</t>
  </si>
  <si>
    <t>HCA FLORIDA SOUTH SHORE HOSPITAL</t>
  </si>
  <si>
    <t>33573</t>
  </si>
  <si>
    <t>100260</t>
  </si>
  <si>
    <t>ST LUCIE MEDICAL CENTER</t>
  </si>
  <si>
    <t>34952</t>
  </si>
  <si>
    <t>100264</t>
  </si>
  <si>
    <t>HCA FLORIDA OAK HILL HOSPITAL</t>
  </si>
  <si>
    <t>34613</t>
  </si>
  <si>
    <t>100265</t>
  </si>
  <si>
    <t>MEASE COUNTRYSIDE HOSPITAL</t>
  </si>
  <si>
    <t>34695</t>
  </si>
  <si>
    <t>100266</t>
  </si>
  <si>
    <t>GULF BREEZE HOSPITAL</t>
  </si>
  <si>
    <t>32561</t>
  </si>
  <si>
    <t>100267</t>
  </si>
  <si>
    <t>HCA FLORIDA ENGLEWOOD HOSPITAL</t>
  </si>
  <si>
    <t>34223</t>
  </si>
  <si>
    <t>100268</t>
  </si>
  <si>
    <t>WEST BOCA MEDICAL CENTER</t>
  </si>
  <si>
    <t>33428</t>
  </si>
  <si>
    <t>100269</t>
  </si>
  <si>
    <t>HCA FLORIDA PALMS WEST HOSPITAL</t>
  </si>
  <si>
    <t>33470</t>
  </si>
  <si>
    <t>100275</t>
  </si>
  <si>
    <t>WELLINGTON REGIONAL MEDICAL CENTER</t>
  </si>
  <si>
    <t>33414</t>
  </si>
  <si>
    <t>100276</t>
  </si>
  <si>
    <t>BROWARD HEALTH CORAL SPRINGS</t>
  </si>
  <si>
    <t>33065</t>
  </si>
  <si>
    <t>100281</t>
  </si>
  <si>
    <t>MEMORIAL HOSPITAL WEST</t>
  </si>
  <si>
    <t>33028</t>
  </si>
  <si>
    <t>100284</t>
  </si>
  <si>
    <t>KERALTY HOSPITAL</t>
  </si>
  <si>
    <t>33155</t>
  </si>
  <si>
    <t>100285</t>
  </si>
  <si>
    <t>MEMORIAL HOSPITAL MIRAMAR</t>
  </si>
  <si>
    <t>33029</t>
  </si>
  <si>
    <t>100286</t>
  </si>
  <si>
    <t>PHYSICIANS REGIONAL MEDICAL CENTER - PINE RIDGE</t>
  </si>
  <si>
    <t>34119</t>
  </si>
  <si>
    <t>100287</t>
  </si>
  <si>
    <t>GOOD SAMARITAN MEDICAL CENTER</t>
  </si>
  <si>
    <t>33401</t>
  </si>
  <si>
    <t>100288</t>
  </si>
  <si>
    <t>33407</t>
  </si>
  <si>
    <t>100289</t>
  </si>
  <si>
    <t>CLEVELAND CLINIC HOSPITAL</t>
  </si>
  <si>
    <t>33331</t>
  </si>
  <si>
    <t>100290</t>
  </si>
  <si>
    <t>VILLAGES REGIONAL HOSPITAL, THE</t>
  </si>
  <si>
    <t>32159</t>
  </si>
  <si>
    <t>100291</t>
  </si>
  <si>
    <t>MELBOURNE REGIONAL MEDICAL CENTER</t>
  </si>
  <si>
    <t>32935</t>
  </si>
  <si>
    <t>100292</t>
  </si>
  <si>
    <t>SACRED HEART HOSPITAL ON THE EMERALD COAST</t>
  </si>
  <si>
    <t>32550</t>
  </si>
  <si>
    <t>WALTON</t>
  </si>
  <si>
    <t>100296</t>
  </si>
  <si>
    <t>DOCTORS HOSPITAL</t>
  </si>
  <si>
    <t>33146</t>
  </si>
  <si>
    <t>100299</t>
  </si>
  <si>
    <t>LAKEWOOD RANCH MEDICAL CENTER</t>
  </si>
  <si>
    <t>34202</t>
  </si>
  <si>
    <t>100302</t>
  </si>
  <si>
    <t>ORLANDO HEALTH ST CLOUD HOSPITAL</t>
  </si>
  <si>
    <t>34769</t>
  </si>
  <si>
    <t>100307</t>
  </si>
  <si>
    <t>ASCENSION ST VINCENT'S SOUTHSIDE</t>
  </si>
  <si>
    <t>100314</t>
  </si>
  <si>
    <t>WEST KENDALL BAPTIST HOSPITAL</t>
  </si>
  <si>
    <t>33196</t>
  </si>
  <si>
    <t>100315</t>
  </si>
  <si>
    <t>VIERA HOSPITAL</t>
  </si>
  <si>
    <t>32940</t>
  </si>
  <si>
    <t>100316</t>
  </si>
  <si>
    <t>PALM BAY HOSPITAL</t>
  </si>
  <si>
    <t>32907</t>
  </si>
  <si>
    <t>100319</t>
  </si>
  <si>
    <t>ADVENTHEALTH WESLEY CHAPEL</t>
  </si>
  <si>
    <t>33544</t>
  </si>
  <si>
    <t>100320</t>
  </si>
  <si>
    <t>HCA FLORIDA POINCIANA HOSPITAL</t>
  </si>
  <si>
    <t>34758</t>
  </si>
  <si>
    <t>100321</t>
  </si>
  <si>
    <t>ASCENSION ST VINCENT'S CLAY COUNTY</t>
  </si>
  <si>
    <t>32068</t>
  </si>
  <si>
    <t>100329</t>
  </si>
  <si>
    <t>OVIEDO MEDICAL CENTER</t>
  </si>
  <si>
    <t>32765</t>
  </si>
  <si>
    <t>100359</t>
  </si>
  <si>
    <t>SARASOTA MEMORIAL HOSPITAL - VENICE</t>
  </si>
  <si>
    <t>34275</t>
  </si>
  <si>
    <t>100360</t>
  </si>
  <si>
    <t>HCA FLORIDA UNIVERSITY HOSPITAL</t>
  </si>
  <si>
    <t>33328</t>
  </si>
  <si>
    <t>10057F</t>
  </si>
  <si>
    <t>VA NORTH FLORIDA/SOUTH GEORGIA HEALTHCARE SYSTEM - GAINESVILLE</t>
  </si>
  <si>
    <t>32608</t>
  </si>
  <si>
    <t>10063F</t>
  </si>
  <si>
    <t>TAMPA VA MEDICAL CENTER</t>
  </si>
  <si>
    <t>33612</t>
  </si>
  <si>
    <t>10064F</t>
  </si>
  <si>
    <t>MIAMI VA MEDICAL CENTER</t>
  </si>
  <si>
    <t>33125</t>
  </si>
  <si>
    <t>10065F</t>
  </si>
  <si>
    <t>W PALM BEACH VA MEDICAL CENTER</t>
  </si>
  <si>
    <t>10099F</t>
  </si>
  <si>
    <t>ORLANDO VA MEDICAL CENTER</t>
  </si>
  <si>
    <t>32827</t>
  </si>
  <si>
    <t>101308</t>
  </si>
  <si>
    <t>NORTHWEST FLORIDA COMMUNITY HOSPITAL</t>
  </si>
  <si>
    <t>32428</t>
  </si>
  <si>
    <t>110001</t>
  </si>
  <si>
    <t>HAMILTON MEDICAL CENTER</t>
  </si>
  <si>
    <t>GA</t>
  </si>
  <si>
    <t>30720</t>
  </si>
  <si>
    <t>WHITFIELD</t>
  </si>
  <si>
    <t>110002</t>
  </si>
  <si>
    <t>UPSON REGIONAL MEDICAL CENTER</t>
  </si>
  <si>
    <t>30286</t>
  </si>
  <si>
    <t>UPSON</t>
  </si>
  <si>
    <t>110003</t>
  </si>
  <si>
    <t>Memorial Satilla Health</t>
  </si>
  <si>
    <t>31501</t>
  </si>
  <si>
    <t>WARE</t>
  </si>
  <si>
    <t>110005</t>
  </si>
  <si>
    <t>NORTHSIDE HOSPITAL FORSYTH</t>
  </si>
  <si>
    <t>30041</t>
  </si>
  <si>
    <t>FORSYTH</t>
  </si>
  <si>
    <t>110006</t>
  </si>
  <si>
    <t>ST MARY'S HOSPITAL</t>
  </si>
  <si>
    <t>30606</t>
  </si>
  <si>
    <t>CLARKE</t>
  </si>
  <si>
    <t>110007</t>
  </si>
  <si>
    <t>PHOEBE PUTNEY MEMORIAL HOSPITAL</t>
  </si>
  <si>
    <t>31703</t>
  </si>
  <si>
    <t>DOUGHERTY</t>
  </si>
  <si>
    <t>110008</t>
  </si>
  <si>
    <t>NORTHSIDE HOSPITAL CHEROKEE</t>
  </si>
  <si>
    <t>CHEROKEE</t>
  </si>
  <si>
    <t>110010</t>
  </si>
  <si>
    <t>EMORY UNIVERSITY HOSPITAL</t>
  </si>
  <si>
    <t>30322</t>
  </si>
  <si>
    <t>110011</t>
  </si>
  <si>
    <t>TANNER MEDICAL CENTER - CARROLLTON</t>
  </si>
  <si>
    <t>CARROLL</t>
  </si>
  <si>
    <t>110015</t>
  </si>
  <si>
    <t>TANNER MEDICAL CENTER VILLA RICA</t>
  </si>
  <si>
    <t>30180</t>
  </si>
  <si>
    <t>110016</t>
  </si>
  <si>
    <t>WELLSTAR WEST GEORGIA MEDICAL CENTER</t>
  </si>
  <si>
    <t>30240</t>
  </si>
  <si>
    <t>TROUP</t>
  </si>
  <si>
    <t>110018</t>
  </si>
  <si>
    <t>PIEDMONT NEWTON HOSPITAL</t>
  </si>
  <si>
    <t>NEWTON</t>
  </si>
  <si>
    <t>110023</t>
  </si>
  <si>
    <t>ADVENTHEALTH GORDON</t>
  </si>
  <si>
    <t>30701</t>
  </si>
  <si>
    <t>GORDON</t>
  </si>
  <si>
    <t>110024</t>
  </si>
  <si>
    <t>CANDLER HOSPITAL</t>
  </si>
  <si>
    <t>31405</t>
  </si>
  <si>
    <t>CHATHAM</t>
  </si>
  <si>
    <t>110025</t>
  </si>
  <si>
    <t>SOUTHEAST GEORGIA HEALTH SYSTEM- BRUNSWICK CAMPUS</t>
  </si>
  <si>
    <t>31520</t>
  </si>
  <si>
    <t>GLYNN</t>
  </si>
  <si>
    <t>110027</t>
  </si>
  <si>
    <t>TY COBB REGIONAL MEDICAL CENTER, LLC</t>
  </si>
  <si>
    <t>30553</t>
  </si>
  <si>
    <t>110028</t>
  </si>
  <si>
    <t>PIEDMONT AUGUSTA HOSPITAL</t>
  </si>
  <si>
    <t>30901</t>
  </si>
  <si>
    <t>RICHMOND</t>
  </si>
  <si>
    <t>110029</t>
  </si>
  <si>
    <t>NORTHEAST GEORGIA MEDICAL CENTER, INC</t>
  </si>
  <si>
    <t>30501</t>
  </si>
  <si>
    <t>HALL</t>
  </si>
  <si>
    <t>110030</t>
  </si>
  <si>
    <t>PIEDMONT CARTERSVILLE MEDICAL CENTER</t>
  </si>
  <si>
    <t>30120</t>
  </si>
  <si>
    <t>BARTOW</t>
  </si>
  <si>
    <t>110031</t>
  </si>
  <si>
    <t>WELLSTAR SPALDING MEDICAL CENTER</t>
  </si>
  <si>
    <t>30223</t>
  </si>
  <si>
    <t>SPALDING</t>
  </si>
  <si>
    <t>110032</t>
  </si>
  <si>
    <t>STEPHENS COUNTY HOSPITAL</t>
  </si>
  <si>
    <t>30577</t>
  </si>
  <si>
    <t>STEPHENS</t>
  </si>
  <si>
    <t>110034</t>
  </si>
  <si>
    <t>WELLSTAR MCG HEALTH, AFFILIATED WITH MED COL</t>
  </si>
  <si>
    <t>30912</t>
  </si>
  <si>
    <t>110035</t>
  </si>
  <si>
    <t>WELLSTAR KENNESTONE REGIONAL MEDICAL CENTER</t>
  </si>
  <si>
    <t>30060</t>
  </si>
  <si>
    <t>COBB</t>
  </si>
  <si>
    <t>110036</t>
  </si>
  <si>
    <t>MEMORIAL HOSPITAL AND MANOR</t>
  </si>
  <si>
    <t>31404</t>
  </si>
  <si>
    <t>110038</t>
  </si>
  <si>
    <t>ARCHBOLD MEMORIAL HOSPITAL</t>
  </si>
  <si>
    <t>31792</t>
  </si>
  <si>
    <t>THOMAS</t>
  </si>
  <si>
    <t>110041</t>
  </si>
  <si>
    <t>NORTHEAST GEORGIA MEDICAL CENTER HABERSHAM</t>
  </si>
  <si>
    <t>30535</t>
  </si>
  <si>
    <t>HABERSHAM</t>
  </si>
  <si>
    <t>110042</t>
  </si>
  <si>
    <t>WELLSTAR PAULDING MEDICAL CENTER</t>
  </si>
  <si>
    <t>30141</t>
  </si>
  <si>
    <t>PAULDING</t>
  </si>
  <si>
    <t>110043</t>
  </si>
  <si>
    <t>ST JOSEPH'S HOSPITAL - SAVANNAH</t>
  </si>
  <si>
    <t>31419</t>
  </si>
  <si>
    <t>110044</t>
  </si>
  <si>
    <t>PHOEBE SUMTER MEDICAL CENTER</t>
  </si>
  <si>
    <t>31719</t>
  </si>
  <si>
    <t>SUMTER</t>
  </si>
  <si>
    <t>110046</t>
  </si>
  <si>
    <t>PIEDMONT WALTON HOSPITAL</t>
  </si>
  <si>
    <t>30655</t>
  </si>
  <si>
    <t>110050</t>
  </si>
  <si>
    <t>ADVENTHEALTH MURRAY</t>
  </si>
  <si>
    <t>30705</t>
  </si>
  <si>
    <t>MURRAY</t>
  </si>
  <si>
    <t>110051</t>
  </si>
  <si>
    <t>UNION GENERAL HOSPITAL</t>
  </si>
  <si>
    <t>30512</t>
  </si>
  <si>
    <t>110054</t>
  </si>
  <si>
    <t>ATRIUM HEALTH FLOYD MEDICAL CENTER</t>
  </si>
  <si>
    <t>30162</t>
  </si>
  <si>
    <t>FLOYD</t>
  </si>
  <si>
    <t>110064</t>
  </si>
  <si>
    <t>PIEDMONT COLUMBUS REGIONAL MIDTOWN</t>
  </si>
  <si>
    <t>31901</t>
  </si>
  <si>
    <t>MUSCOGEE</t>
  </si>
  <si>
    <t>110069</t>
  </si>
  <si>
    <t>HOUSTON HEALTHCARE</t>
  </si>
  <si>
    <t>31093</t>
  </si>
  <si>
    <t>110074</t>
  </si>
  <si>
    <t>PIEDMONT ATHENS REGIONAL MEDICAL CENTER</t>
  </si>
  <si>
    <t>110075</t>
  </si>
  <si>
    <t>EAST GEORGIA REGIONAL MEDICAL CENTER</t>
  </si>
  <si>
    <t>30458</t>
  </si>
  <si>
    <t>BULLOCH</t>
  </si>
  <si>
    <t>110076</t>
  </si>
  <si>
    <t>EMORY DECATUR HOSPITAL</t>
  </si>
  <si>
    <t>30033</t>
  </si>
  <si>
    <t>110078</t>
  </si>
  <si>
    <t>EMORY UNIVERSITY HOSPITAL MIDTOWN</t>
  </si>
  <si>
    <t>30308</t>
  </si>
  <si>
    <t>FULTON</t>
  </si>
  <si>
    <t>110079</t>
  </si>
  <si>
    <t>GRADY MEMORIAL HOSPITAL</t>
  </si>
  <si>
    <t>30303</t>
  </si>
  <si>
    <t>110082</t>
  </si>
  <si>
    <t>SAINT JOSEPH'S HOSPITAL OF ATLANTA, INC</t>
  </si>
  <si>
    <t>30342</t>
  </si>
  <si>
    <t>110083</t>
  </si>
  <si>
    <t>PIEDMONT HOSPITAL, INC</t>
  </si>
  <si>
    <t>30309</t>
  </si>
  <si>
    <t>110087</t>
  </si>
  <si>
    <t>NORTHSIDE HOSPITAL GWINNETT</t>
  </si>
  <si>
    <t>30045</t>
  </si>
  <si>
    <t>GWINNETT</t>
  </si>
  <si>
    <t>110089</t>
  </si>
  <si>
    <t>COFFEE REGIONAL MEDICAL CENTER, INC</t>
  </si>
  <si>
    <t>31642</t>
  </si>
  <si>
    <t>ATKINSON</t>
  </si>
  <si>
    <t>110091</t>
  </si>
  <si>
    <t>PIEDMONT ROCKDALE HOSPITAL</t>
  </si>
  <si>
    <t>ROCKDALE</t>
  </si>
  <si>
    <t>110095</t>
  </si>
  <si>
    <t>TIFT REGIONAL MEDICAL CENTER</t>
  </si>
  <si>
    <t>31794</t>
  </si>
  <si>
    <t>TIFT</t>
  </si>
  <si>
    <t>110104</t>
  </si>
  <si>
    <t>CRISP REGIONAL HOSPITAL</t>
  </si>
  <si>
    <t>31015</t>
  </si>
  <si>
    <t>CRISP</t>
  </si>
  <si>
    <t>110105</t>
  </si>
  <si>
    <t>COLQUITT REGIONAL MEDICAL CENTER</t>
  </si>
  <si>
    <t>31768</t>
  </si>
  <si>
    <t>COLQUITT</t>
  </si>
  <si>
    <t>110107</t>
  </si>
  <si>
    <t>ATRIUM HEALTH NAVICENT THE MEDICAL CENTER</t>
  </si>
  <si>
    <t>31201</t>
  </si>
  <si>
    <t>BIBB</t>
  </si>
  <si>
    <t>110109</t>
  </si>
  <si>
    <t>30401</t>
  </si>
  <si>
    <t>EMANUEL</t>
  </si>
  <si>
    <t>110122</t>
  </si>
  <si>
    <t>SGMC HEALTH</t>
  </si>
  <si>
    <t>31602</t>
  </si>
  <si>
    <t>LOWNDES</t>
  </si>
  <si>
    <t>110124</t>
  </si>
  <si>
    <t>WAYNE MEMORIAL HOSPITAL</t>
  </si>
  <si>
    <t>31545</t>
  </si>
  <si>
    <t>WAYNE</t>
  </si>
  <si>
    <t>110125</t>
  </si>
  <si>
    <t>FAIRVIEW PARK HOSPITAL</t>
  </si>
  <si>
    <t>31021</t>
  </si>
  <si>
    <t>LAURENS</t>
  </si>
  <si>
    <t>110128</t>
  </si>
  <si>
    <t>MEMORIAL HEALTH MEADOWS HOSPITAL</t>
  </si>
  <si>
    <t>30474</t>
  </si>
  <si>
    <t>TOOMBS</t>
  </si>
  <si>
    <t>110129</t>
  </si>
  <si>
    <t>ST FRANCIS HOSPITAL- EMORY HEALTHCARE</t>
  </si>
  <si>
    <t>31995</t>
  </si>
  <si>
    <t>110143</t>
  </si>
  <si>
    <t>WELLSTAR COBB MEDICAL CENTER</t>
  </si>
  <si>
    <t>30106</t>
  </si>
  <si>
    <t>110150</t>
  </si>
  <si>
    <t>NAVICENT HEALTH BALDWIN</t>
  </si>
  <si>
    <t>31061</t>
  </si>
  <si>
    <t>110153</t>
  </si>
  <si>
    <t>31069</t>
  </si>
  <si>
    <t>110161</t>
  </si>
  <si>
    <t>NORTHSIDE HOSPITAL</t>
  </si>
  <si>
    <t>110164</t>
  </si>
  <si>
    <t>COLISEUM MEDICAL CENTERS, LLC, DBA</t>
  </si>
  <si>
    <t>31217</t>
  </si>
  <si>
    <t>110165</t>
  </si>
  <si>
    <t>SOUTHERN REGIONAL MEDICAL CENTER</t>
  </si>
  <si>
    <t>30274</t>
  </si>
  <si>
    <t>CLAYTON</t>
  </si>
  <si>
    <t>110168</t>
  </si>
  <si>
    <t>ADVENTHEALTH REDMOND</t>
  </si>
  <si>
    <t>30165</t>
  </si>
  <si>
    <t>110177</t>
  </si>
  <si>
    <t>30909</t>
  </si>
  <si>
    <t>110184</t>
  </si>
  <si>
    <t>WELLSTAR DOUGLAS MEDICAL CENTER</t>
  </si>
  <si>
    <t>30134</t>
  </si>
  <si>
    <t>110191</t>
  </si>
  <si>
    <t>PIEDMONT HENRY HOSPITAL</t>
  </si>
  <si>
    <t>30281</t>
  </si>
  <si>
    <t>HENRY</t>
  </si>
  <si>
    <t>110192</t>
  </si>
  <si>
    <t>PIEDMONT EASTSIDE MEDICAL CENTER</t>
  </si>
  <si>
    <t>30078</t>
  </si>
  <si>
    <t>110198</t>
  </si>
  <si>
    <t>WELLSTAR NORTH FULTON MEDICAL CENTER</t>
  </si>
  <si>
    <t>30076</t>
  </si>
  <si>
    <t>110200</t>
  </si>
  <si>
    <t>PIEDMONT COLUMBUS REGIONAL NORTHSIDE</t>
  </si>
  <si>
    <t>31909</t>
  </si>
  <si>
    <t>110215</t>
  </si>
  <si>
    <t>PIEDMONT FAYETTE HOSPITAL</t>
  </si>
  <si>
    <t>30214</t>
  </si>
  <si>
    <t>110225</t>
  </si>
  <si>
    <t>PIEDMONT MOUNTAINSIDE HOSPITAL INC</t>
  </si>
  <si>
    <t>30143</t>
  </si>
  <si>
    <t>PICKENS</t>
  </si>
  <si>
    <t>110226</t>
  </si>
  <si>
    <t>EMORY HILLANDALE HOSPITAL</t>
  </si>
  <si>
    <t>30058</t>
  </si>
  <si>
    <t>110229</t>
  </si>
  <si>
    <t>PIEDMONT NEWNAN HOSPITAL, INC</t>
  </si>
  <si>
    <t>30265</t>
  </si>
  <si>
    <t>COWETA</t>
  </si>
  <si>
    <t>110230</t>
  </si>
  <si>
    <t>EMORY JOHNS CREEK HOSPITAL</t>
  </si>
  <si>
    <t>30097</t>
  </si>
  <si>
    <t>110233</t>
  </si>
  <si>
    <t>SOUTHEASTERN REGIONAL MEDICAL CENTER, INC</t>
  </si>
  <si>
    <t>110237</t>
  </si>
  <si>
    <t>NORTHEAST GEORGIA MEDICAL CENTER LUMPKIN</t>
  </si>
  <si>
    <t>30533</t>
  </si>
  <si>
    <t>LUMPKIN</t>
  </si>
  <si>
    <t>110252</t>
  </si>
  <si>
    <t>NORTHSIDE HOSPITAL DULUTH</t>
  </si>
  <si>
    <t>30096</t>
  </si>
  <si>
    <t>11029F</t>
  </si>
  <si>
    <t>DECATUR (ATLANTA) VA MEDICAL CENTER</t>
  </si>
  <si>
    <t>11030F</t>
  </si>
  <si>
    <t>AUGUSTA VA MEDICAL CENTER</t>
  </si>
  <si>
    <t>30904</t>
  </si>
  <si>
    <t>111310</t>
  </si>
  <si>
    <t>ATRIUM HEALTH NAVICENT PEACH</t>
  </si>
  <si>
    <t>31008</t>
  </si>
  <si>
    <t>PEACH</t>
  </si>
  <si>
    <t>111329</t>
  </si>
  <si>
    <t>ST MARY'S GOOD SAMARITAN HOSPITAL</t>
  </si>
  <si>
    <t>30642</t>
  </si>
  <si>
    <t>120001</t>
  </si>
  <si>
    <t>THE QUEENS MEDICAL CENTER</t>
  </si>
  <si>
    <t>HI</t>
  </si>
  <si>
    <t>96813</t>
  </si>
  <si>
    <t>HONOLULU</t>
  </si>
  <si>
    <t>120002</t>
  </si>
  <si>
    <t>MAUI MEMORIAL MEDICAL CENTER</t>
  </si>
  <si>
    <t>96793</t>
  </si>
  <si>
    <t>MAUI</t>
  </si>
  <si>
    <t>120005</t>
  </si>
  <si>
    <t>HILO BENIOFF MEDICAL CENTER</t>
  </si>
  <si>
    <t>96720</t>
  </si>
  <si>
    <t>HAWAII</t>
  </si>
  <si>
    <t>120006</t>
  </si>
  <si>
    <t>ADVENTIST HEALTH CASTLE</t>
  </si>
  <si>
    <t>96734</t>
  </si>
  <si>
    <t>120007</t>
  </si>
  <si>
    <t>KUAKINI MEDICAL CENTER</t>
  </si>
  <si>
    <t>96817</t>
  </si>
  <si>
    <t>120011</t>
  </si>
  <si>
    <t>96819</t>
  </si>
  <si>
    <t>120014</t>
  </si>
  <si>
    <t>WILCOX MEMORIAL HOSPITAL</t>
  </si>
  <si>
    <t>96766</t>
  </si>
  <si>
    <t>KAUAI</t>
  </si>
  <si>
    <t>120019</t>
  </si>
  <si>
    <t>KONA COMMUNITY HOSPITAL</t>
  </si>
  <si>
    <t>96750</t>
  </si>
  <si>
    <t>120022</t>
  </si>
  <si>
    <t>STRAUB CLINIC AND HOSPITAL</t>
  </si>
  <si>
    <t>120026</t>
  </si>
  <si>
    <t>PALI MOMI MEDICAL CENTER</t>
  </si>
  <si>
    <t>96701</t>
  </si>
  <si>
    <t>120028</t>
  </si>
  <si>
    <t>NORTH HAWAII COMMUNITY HOSPITAL, INC</t>
  </si>
  <si>
    <t>96743</t>
  </si>
  <si>
    <t>130002</t>
  </si>
  <si>
    <t>ST LUKES MAGIC VALLEY MEDICAL CENTER</t>
  </si>
  <si>
    <t>ID</t>
  </si>
  <si>
    <t>83301</t>
  </si>
  <si>
    <t>TWIN FALLS</t>
  </si>
  <si>
    <t>130003</t>
  </si>
  <si>
    <t>ST JOSEPH REGIONAL MEDICAL CENTER</t>
  </si>
  <si>
    <t>83501</t>
  </si>
  <si>
    <t>NEZ PERCE</t>
  </si>
  <si>
    <t>130006</t>
  </si>
  <si>
    <t>ST LUKE'S REGIONAL MEDICAL CENTER</t>
  </si>
  <si>
    <t>83712</t>
  </si>
  <si>
    <t>ADA</t>
  </si>
  <si>
    <t>130007</t>
  </si>
  <si>
    <t>SAINT ALPHONSUS REGIONAL MEDICAL CENTER</t>
  </si>
  <si>
    <t>83706</t>
  </si>
  <si>
    <t>130013</t>
  </si>
  <si>
    <t>SAINT ALPHONSUS MEDICAL CENTER - NAMPA</t>
  </si>
  <si>
    <t>83687</t>
  </si>
  <si>
    <t>CANYON</t>
  </si>
  <si>
    <t>130014</t>
  </si>
  <si>
    <t>WEST VALLEY MEDICAL CENTER</t>
  </si>
  <si>
    <t>83605</t>
  </si>
  <si>
    <t>130018</t>
  </si>
  <si>
    <t>EASTERN IDAHO REGIONAL MEDICAL CENTER</t>
  </si>
  <si>
    <t>83404</t>
  </si>
  <si>
    <t>BONNEVILLE</t>
  </si>
  <si>
    <t>130028</t>
  </si>
  <si>
    <t>PORTNEUF MEDICAL CENTER</t>
  </si>
  <si>
    <t>83201</t>
  </si>
  <si>
    <t>BANNOCK</t>
  </si>
  <si>
    <t>13003F</t>
  </si>
  <si>
    <t>BOISE VA MEDICAL CENTER</t>
  </si>
  <si>
    <t>83702</t>
  </si>
  <si>
    <t>130049</t>
  </si>
  <si>
    <t>KOOTENAI HEALTH</t>
  </si>
  <si>
    <t>83814</t>
  </si>
  <si>
    <t>KOOTENAI</t>
  </si>
  <si>
    <t>130065</t>
  </si>
  <si>
    <t>MOUNTAIN VIEW HOSPITAL</t>
  </si>
  <si>
    <t>130071</t>
  </si>
  <si>
    <t>ST LUKE'S NAMPA MEDICAL CENTER</t>
  </si>
  <si>
    <t>130074</t>
  </si>
  <si>
    <t>IDAHO FALLS COMMUNITY HOSPITAL, LLC</t>
  </si>
  <si>
    <t>131315</t>
  </si>
  <si>
    <t>SYRINGA GENERAL HOSPITAL</t>
  </si>
  <si>
    <t>83530</t>
  </si>
  <si>
    <t>IDAHO</t>
  </si>
  <si>
    <t>131320</t>
  </si>
  <si>
    <t>CLEARWATER VALLEY HOSPITAL &amp; CLINICS</t>
  </si>
  <si>
    <t>83544</t>
  </si>
  <si>
    <t>CLEARWATER</t>
  </si>
  <si>
    <t>131327</t>
  </si>
  <si>
    <t>GRITMAN MEDICAL CENTER</t>
  </si>
  <si>
    <t>83843</t>
  </si>
  <si>
    <t>LATAH</t>
  </si>
  <si>
    <t>131328</t>
  </si>
  <si>
    <t>BONNER GENERAL HOSPITAL</t>
  </si>
  <si>
    <t>83864</t>
  </si>
  <si>
    <t>BONNER</t>
  </si>
  <si>
    <t>140001</t>
  </si>
  <si>
    <t>GRAHAM HOSPITAL ASSOCIATION</t>
  </si>
  <si>
    <t>IL</t>
  </si>
  <si>
    <t>61520</t>
  </si>
  <si>
    <t>140002</t>
  </si>
  <si>
    <t>ALTON MEMORIAL HOSPITAL</t>
  </si>
  <si>
    <t>62002</t>
  </si>
  <si>
    <t>140007</t>
  </si>
  <si>
    <t>SAINT JOSEPH MEDICAL CENTER</t>
  </si>
  <si>
    <t>60435</t>
  </si>
  <si>
    <t>WILL</t>
  </si>
  <si>
    <t>140008</t>
  </si>
  <si>
    <t>LOYOLA GOTTLIEB MEMORIAL HOSPITAL</t>
  </si>
  <si>
    <t>60160</t>
  </si>
  <si>
    <t>COOK</t>
  </si>
  <si>
    <t>140010</t>
  </si>
  <si>
    <t>NORTHSHORE UNIVERSITY HEALTHSYSTEM - EVANSTON HOSPITAL</t>
  </si>
  <si>
    <t>60201</t>
  </si>
  <si>
    <t>140011</t>
  </si>
  <si>
    <t>HERRIN HOSPITAL</t>
  </si>
  <si>
    <t>62948</t>
  </si>
  <si>
    <t>WILLIAMSON</t>
  </si>
  <si>
    <t>140012</t>
  </si>
  <si>
    <t>OSF SAINT KATHARINE MEDICAL CENTER</t>
  </si>
  <si>
    <t>61021</t>
  </si>
  <si>
    <t>140013</t>
  </si>
  <si>
    <t>PROCTOR HOSPITAL</t>
  </si>
  <si>
    <t>61354</t>
  </si>
  <si>
    <t>LA SALLE</t>
  </si>
  <si>
    <t>140015</t>
  </si>
  <si>
    <t>BLESSING HOSPITAL</t>
  </si>
  <si>
    <t>62301</t>
  </si>
  <si>
    <t>140018</t>
  </si>
  <si>
    <t>MT SINAI HOSPITAL MEDICAL CENTER</t>
  </si>
  <si>
    <t>60608</t>
  </si>
  <si>
    <t>140029</t>
  </si>
  <si>
    <t>COPLEY MEMORIAL HOSPITAL</t>
  </si>
  <si>
    <t>60504</t>
  </si>
  <si>
    <t>KANE</t>
  </si>
  <si>
    <t>140030</t>
  </si>
  <si>
    <t>ADVOCATE SHERMAN HOSPITAL</t>
  </si>
  <si>
    <t>60123</t>
  </si>
  <si>
    <t>140032</t>
  </si>
  <si>
    <t>ST ANTHONYS MEMORIAL HOSPITAL</t>
  </si>
  <si>
    <t>62401</t>
  </si>
  <si>
    <t>EFFINGHAM</t>
  </si>
  <si>
    <t>140034</t>
  </si>
  <si>
    <t>SSM HEALTH ST MARY'S HOSPITAL -CENTRALIA</t>
  </si>
  <si>
    <t>62801</t>
  </si>
  <si>
    <t>14003F</t>
  </si>
  <si>
    <t>JESSE BROWN VA MEDICAL CENTER - VA CHICAGO HEALTHCARE SYSTEM</t>
  </si>
  <si>
    <t>60612</t>
  </si>
  <si>
    <t>140043</t>
  </si>
  <si>
    <t>CGH MEDICAL CENTER</t>
  </si>
  <si>
    <t>61081</t>
  </si>
  <si>
    <t>WHITESIDE</t>
  </si>
  <si>
    <t>140046</t>
  </si>
  <si>
    <t>GOOD SAMARITAN REGIONAL HLTH CENTER</t>
  </si>
  <si>
    <t>62864</t>
  </si>
  <si>
    <t>140048</t>
  </si>
  <si>
    <t>ADVOCATE TRINITY HOSPITAL</t>
  </si>
  <si>
    <t>60617</t>
  </si>
  <si>
    <t>140049</t>
  </si>
  <si>
    <t>WEST SUBURBAN MEDICAL CENTER</t>
  </si>
  <si>
    <t>60302</t>
  </si>
  <si>
    <t>140052</t>
  </si>
  <si>
    <t>OSF SAINT ANTHONY'S HEALTH CENTER</t>
  </si>
  <si>
    <t>140053</t>
  </si>
  <si>
    <t>ST JOHNS HOSPITAL</t>
  </si>
  <si>
    <t>62769</t>
  </si>
  <si>
    <t>SANGAMON</t>
  </si>
  <si>
    <t>140054</t>
  </si>
  <si>
    <t>MACNEAL  HOSPITAL</t>
  </si>
  <si>
    <t>60402</t>
  </si>
  <si>
    <t>140059</t>
  </si>
  <si>
    <t>JERSEY COMMUNITY HOSPITAL</t>
  </si>
  <si>
    <t>62052</t>
  </si>
  <si>
    <t>JERSEY</t>
  </si>
  <si>
    <t>140062</t>
  </si>
  <si>
    <t>PALOS COMMUNITY HOSPITAL</t>
  </si>
  <si>
    <t>60463</t>
  </si>
  <si>
    <t>140063</t>
  </si>
  <si>
    <t>RUSH OAK PARK HOSPITAL</t>
  </si>
  <si>
    <t>60304</t>
  </si>
  <si>
    <t>140064</t>
  </si>
  <si>
    <t>61401</t>
  </si>
  <si>
    <t>KNOX</t>
  </si>
  <si>
    <t>140065</t>
  </si>
  <si>
    <t>ADVENTIST LA GRANGE MEMORIAL HOSPITAL</t>
  </si>
  <si>
    <t>60525</t>
  </si>
  <si>
    <t>140067</t>
  </si>
  <si>
    <t>61637</t>
  </si>
  <si>
    <t>PEORIA</t>
  </si>
  <si>
    <t>140068</t>
  </si>
  <si>
    <t>ROSELAND COMMUNITY HOSPITAL</t>
  </si>
  <si>
    <t>60628</t>
  </si>
  <si>
    <t>14007F</t>
  </si>
  <si>
    <t>HINES VA MEDICAL CENTER</t>
  </si>
  <si>
    <t>60141</t>
  </si>
  <si>
    <t>140080</t>
  </si>
  <si>
    <t>PRESENCE SAINT FRANCIS HOSPITAL</t>
  </si>
  <si>
    <t>60202</t>
  </si>
  <si>
    <t>140082</t>
  </si>
  <si>
    <t>LOUIS A WEISS MEMORIAL HOSPITAL</t>
  </si>
  <si>
    <t>60640</t>
  </si>
  <si>
    <t>140084</t>
  </si>
  <si>
    <t>VISTA MEDICAL CENTER EAST</t>
  </si>
  <si>
    <t>60085</t>
  </si>
  <si>
    <t>140088</t>
  </si>
  <si>
    <t>THE UNIVERSITY OF CHICAGO MEDICAL CENTER</t>
  </si>
  <si>
    <t>60637</t>
  </si>
  <si>
    <t>140089</t>
  </si>
  <si>
    <t>MC DONOUGH DISTRICT HOSPITAL</t>
  </si>
  <si>
    <t>61455</t>
  </si>
  <si>
    <t>MC DONOUGH</t>
  </si>
  <si>
    <t>14008F</t>
  </si>
  <si>
    <t>MARION IL VA MEDICAL CENTER</t>
  </si>
  <si>
    <t>62959</t>
  </si>
  <si>
    <t>140091</t>
  </si>
  <si>
    <t>CARLE FOUNDATION HOSPITAL</t>
  </si>
  <si>
    <t>61801</t>
  </si>
  <si>
    <t>CHAMPAIGN</t>
  </si>
  <si>
    <t>140093</t>
  </si>
  <si>
    <t>OSF SACRED HEART MEDICAL CENTER</t>
  </si>
  <si>
    <t>61832</t>
  </si>
  <si>
    <t>VERMILION</t>
  </si>
  <si>
    <t>140095</t>
  </si>
  <si>
    <t>SAINT ANTHONY HOSPITAL</t>
  </si>
  <si>
    <t>60623</t>
  </si>
  <si>
    <t>140100</t>
  </si>
  <si>
    <t>MIDWESTERN REGION MED CENTER, INC</t>
  </si>
  <si>
    <t>60099</t>
  </si>
  <si>
    <t>140101</t>
  </si>
  <si>
    <t>MORRIS HOSPITAL &amp; HEALTHCARE CENTERS</t>
  </si>
  <si>
    <t>60450</t>
  </si>
  <si>
    <t>GRUNDY</t>
  </si>
  <si>
    <t>140103</t>
  </si>
  <si>
    <t>ST BERNARD HOSPITAL</t>
  </si>
  <si>
    <t>60621</t>
  </si>
  <si>
    <t>140110</t>
  </si>
  <si>
    <t>OSF SAINT ELIZABETH MDL CTR</t>
  </si>
  <si>
    <t>61350</t>
  </si>
  <si>
    <t>140113</t>
  </si>
  <si>
    <t>OSF HEART OF MARY MEDICAL CENTER</t>
  </si>
  <si>
    <t>140114</t>
  </si>
  <si>
    <t>SWEDISH HOSPITAL</t>
  </si>
  <si>
    <t>60625</t>
  </si>
  <si>
    <t>140116</t>
  </si>
  <si>
    <t>NORTHWESTERN MEDICINE MCHENRY</t>
  </si>
  <si>
    <t>60050</t>
  </si>
  <si>
    <t>MC HENRY</t>
  </si>
  <si>
    <t>140117</t>
  </si>
  <si>
    <t>AMITA HEALTH RESURRECTION MEDICAL CENTER</t>
  </si>
  <si>
    <t>60631</t>
  </si>
  <si>
    <t>140119</t>
  </si>
  <si>
    <t>RUSH UNIVERSITY MEDICAL CENTER</t>
  </si>
  <si>
    <t>140120</t>
  </si>
  <si>
    <t>PEKIN MEMORIAL HOSPITAL</t>
  </si>
  <si>
    <t>61554</t>
  </si>
  <si>
    <t>TAZEWELL</t>
  </si>
  <si>
    <t>140122</t>
  </si>
  <si>
    <t>ADVENTIST HINSDALE HOSPITAL</t>
  </si>
  <si>
    <t>60521</t>
  </si>
  <si>
    <t>DU PAGE</t>
  </si>
  <si>
    <t>140124</t>
  </si>
  <si>
    <t>JOHN H STROGER JR HOSPITAL</t>
  </si>
  <si>
    <t>140125</t>
  </si>
  <si>
    <t>GATEWAY REGIONAL MEDICAL CENTER</t>
  </si>
  <si>
    <t>62040</t>
  </si>
  <si>
    <t>140127</t>
  </si>
  <si>
    <t>CARLE BROMENN MEDICAL CENTER</t>
  </si>
  <si>
    <t>61761</t>
  </si>
  <si>
    <t>MC LEAN</t>
  </si>
  <si>
    <t>140130</t>
  </si>
  <si>
    <t>NORTHWESTERN LAKE FOREST HOSPITAL</t>
  </si>
  <si>
    <t>60045</t>
  </si>
  <si>
    <t>140133</t>
  </si>
  <si>
    <t>60629</t>
  </si>
  <si>
    <t>140135</t>
  </si>
  <si>
    <t>DECATUR MEMORIAL HOSPITAL</t>
  </si>
  <si>
    <t>62526</t>
  </si>
  <si>
    <t>MACON</t>
  </si>
  <si>
    <t>140145</t>
  </si>
  <si>
    <t>62230</t>
  </si>
  <si>
    <t>CLINTON</t>
  </si>
  <si>
    <t>140148</t>
  </si>
  <si>
    <t>62702</t>
  </si>
  <si>
    <t>140150</t>
  </si>
  <si>
    <t>UNIVERSITY OF ILLINOIS HOSPITAL AND CLINICS</t>
  </si>
  <si>
    <t>140155</t>
  </si>
  <si>
    <t>PRESENCE ST MARYS HOSPITAL</t>
  </si>
  <si>
    <t>60901</t>
  </si>
  <si>
    <t>KANKAKEE</t>
  </si>
  <si>
    <t>140158</t>
  </si>
  <si>
    <t>INSIGHT HOSPITAL AND MEDICAL CENTER CHICAGO</t>
  </si>
  <si>
    <t>60616</t>
  </si>
  <si>
    <t>140160</t>
  </si>
  <si>
    <t>FHN MEMORIAL HOSPITAL</t>
  </si>
  <si>
    <t>61032</t>
  </si>
  <si>
    <t>STEPHENSON</t>
  </si>
  <si>
    <t>140161</t>
  </si>
  <si>
    <t>SAINT JAMES HOSPITAL</t>
  </si>
  <si>
    <t>61764</t>
  </si>
  <si>
    <t>LIVINGSTON</t>
  </si>
  <si>
    <t>140162</t>
  </si>
  <si>
    <t>ST JOSEPH MEDICAL CENTER</t>
  </si>
  <si>
    <t>61701</t>
  </si>
  <si>
    <t>140164</t>
  </si>
  <si>
    <t>MEMORIAL HOSPITAL OF CARBONDALE</t>
  </si>
  <si>
    <t>62901</t>
  </si>
  <si>
    <t>140166</t>
  </si>
  <si>
    <t>ST MARYS HOSPITAL</t>
  </si>
  <si>
    <t>62521</t>
  </si>
  <si>
    <t>140172</t>
  </si>
  <si>
    <t>FRANCISCAN HEALTH OLYMPIA &amp; CHICAGO HEIGHTS</t>
  </si>
  <si>
    <t>60461</t>
  </si>
  <si>
    <t>140174</t>
  </si>
  <si>
    <t>PRESENCE MERCY MEDICAL CENTER</t>
  </si>
  <si>
    <t>60506</t>
  </si>
  <si>
    <t>140179</t>
  </si>
  <si>
    <t>OSF LITTLE COMPANY OF MARY MEDICAL CENTER</t>
  </si>
  <si>
    <t>60805</t>
  </si>
  <si>
    <t>140180</t>
  </si>
  <si>
    <t>PRESENCE SAINTS MARY AND ELIZABETH MEDICAL CENTER</t>
  </si>
  <si>
    <t>60622</t>
  </si>
  <si>
    <t>140181</t>
  </si>
  <si>
    <t>SOUTH SHORE HOSPITAL</t>
  </si>
  <si>
    <t>140182</t>
  </si>
  <si>
    <t>ADVOCATE ILLINOIS MASONIC MEDICAL CENTER</t>
  </si>
  <si>
    <t>60657</t>
  </si>
  <si>
    <t>140184</t>
  </si>
  <si>
    <t>HEARTLAND REGIONAL MEDICAL CENTER</t>
  </si>
  <si>
    <t>140185</t>
  </si>
  <si>
    <t>MEMORIAL HOSPITAL</t>
  </si>
  <si>
    <t>62226</t>
  </si>
  <si>
    <t>140186</t>
  </si>
  <si>
    <t>RIVERSIDE MEDICAL CENTER</t>
  </si>
  <si>
    <t>140187</t>
  </si>
  <si>
    <t>HSHS ST ELIZABETH'S HOSPITAL</t>
  </si>
  <si>
    <t>62269</t>
  </si>
  <si>
    <t>140189</t>
  </si>
  <si>
    <t>SARAH BUSH LINCOLN HEALTH CENTER</t>
  </si>
  <si>
    <t>61938</t>
  </si>
  <si>
    <t>COLES</t>
  </si>
  <si>
    <t>140191</t>
  </si>
  <si>
    <t>INGALLS MEMORIAL HOSPITAL</t>
  </si>
  <si>
    <t>60426</t>
  </si>
  <si>
    <t>140200</t>
  </si>
  <si>
    <t>ELMHURST MEMORIAL HOSPITAL</t>
  </si>
  <si>
    <t>60126</t>
  </si>
  <si>
    <t>140202</t>
  </si>
  <si>
    <t>ADVOCATE CONDELL MEDICAL CENTER</t>
  </si>
  <si>
    <t>60048</t>
  </si>
  <si>
    <t>140206</t>
  </si>
  <si>
    <t>HUMBOLDT PARK HEALTH</t>
  </si>
  <si>
    <t>140208</t>
  </si>
  <si>
    <t>ADVOCATE CHRIST HOSPITAL &amp; MEDICAL CENTER</t>
  </si>
  <si>
    <t>60453</t>
  </si>
  <si>
    <t>140209</t>
  </si>
  <si>
    <t>METHODIST MEDICAL CENTER OF ILLINOIS</t>
  </si>
  <si>
    <t>61636</t>
  </si>
  <si>
    <t>140210</t>
  </si>
  <si>
    <t>HARRISBURG MEDICAL CENTER</t>
  </si>
  <si>
    <t>62946</t>
  </si>
  <si>
    <t>140211</t>
  </si>
  <si>
    <t>NORTHWESTERN MEDICINE DELNOR COMMUNITY HOSPITAL</t>
  </si>
  <si>
    <t>60134</t>
  </si>
  <si>
    <t>140213</t>
  </si>
  <si>
    <t>SILVER CROSS HOSPITAL  AND MEDICAL CENTERS</t>
  </si>
  <si>
    <t>60451</t>
  </si>
  <si>
    <t>140217</t>
  </si>
  <si>
    <t>PRESENCE SAINT JOSEPH HOSPITAL - ELGIN</t>
  </si>
  <si>
    <t>140223</t>
  </si>
  <si>
    <t>ADVOCATE LUTHERAN GENERAL HOSPITAL</t>
  </si>
  <si>
    <t>60068</t>
  </si>
  <si>
    <t>140224</t>
  </si>
  <si>
    <t>PRESENCE SAINT JOSEPH HOSPITAL - CHICAGO</t>
  </si>
  <si>
    <t>140228</t>
  </si>
  <si>
    <t>UW HEALTH</t>
  </si>
  <si>
    <t>61104</t>
  </si>
  <si>
    <t>WINNEBAGO</t>
  </si>
  <si>
    <t>140231</t>
  </si>
  <si>
    <t>EDWARD HOSPITAL</t>
  </si>
  <si>
    <t>60540</t>
  </si>
  <si>
    <t>140233</t>
  </si>
  <si>
    <t>SAINT ANTHONY MEDICAL CENTER</t>
  </si>
  <si>
    <t>61108</t>
  </si>
  <si>
    <t>140239</t>
  </si>
  <si>
    <t>JAVON BEA HOSPITAL</t>
  </si>
  <si>
    <t>61103</t>
  </si>
  <si>
    <t>140242</t>
  </si>
  <si>
    <t>NORTHWESTERN MEDICINE CENTRAL DUPAGE HOSPITAL</t>
  </si>
  <si>
    <t>60190</t>
  </si>
  <si>
    <t>140251</t>
  </si>
  <si>
    <t>COMMUNITY FIRST MEDICAL CENTER</t>
  </si>
  <si>
    <t>60634</t>
  </si>
  <si>
    <t>140252</t>
  </si>
  <si>
    <t>NORTHWEST COMMUNITY HOSPITAL 1</t>
  </si>
  <si>
    <t>60005</t>
  </si>
  <si>
    <t>140258</t>
  </si>
  <si>
    <t>ALEXIAN BROTHERS MEDICAL CENTER 1</t>
  </si>
  <si>
    <t>60007</t>
  </si>
  <si>
    <t>140275</t>
  </si>
  <si>
    <t>GENESIS HLTH SYSTEM DBA GENESIS MDL CTR-ILLINI</t>
  </si>
  <si>
    <t>61282</t>
  </si>
  <si>
    <t>ROCK ISLAND</t>
  </si>
  <si>
    <t>140276</t>
  </si>
  <si>
    <t>LOYOLA UNIVERSITY MEDICAL CENTER</t>
  </si>
  <si>
    <t>60153</t>
  </si>
  <si>
    <t>140280</t>
  </si>
  <si>
    <t>TRINITY ROCK ISLAND</t>
  </si>
  <si>
    <t>61201</t>
  </si>
  <si>
    <t>140281</t>
  </si>
  <si>
    <t>NORTHWESTERN MEMORIAL HOSPITAL</t>
  </si>
  <si>
    <t>60611</t>
  </si>
  <si>
    <t>140286</t>
  </si>
  <si>
    <t>NORTHWESTERN MEDICINE KISHWAUKEE HOSPITAL</t>
  </si>
  <si>
    <t>60115</t>
  </si>
  <si>
    <t>140288</t>
  </si>
  <si>
    <t>ADVOCATE GOOD SAMARITAN HOSPITAL</t>
  </si>
  <si>
    <t>60515</t>
  </si>
  <si>
    <t>140289</t>
  </si>
  <si>
    <t>ANDERSON HOSPITAL</t>
  </si>
  <si>
    <t>62062</t>
  </si>
  <si>
    <t>140290</t>
  </si>
  <si>
    <t>ST ALEXIUS MEDICAL CENTER</t>
  </si>
  <si>
    <t>60169</t>
  </si>
  <si>
    <t>140291</t>
  </si>
  <si>
    <t>ADVOCATE GOOD SHEPHERD HOSPITAL</t>
  </si>
  <si>
    <t>140292</t>
  </si>
  <si>
    <t>UCHICAGO MEDICINE ADVENTHEALTH GLENOAKS</t>
  </si>
  <si>
    <t>60139</t>
  </si>
  <si>
    <t>140304</t>
  </si>
  <si>
    <t>UCHICAGO MEDICINE ADVENTHEALTH BOLINGBROOK</t>
  </si>
  <si>
    <t>60440</t>
  </si>
  <si>
    <t>14034F</t>
  </si>
  <si>
    <t>NORTH CHICAGO VA MEDICAL CENTER</t>
  </si>
  <si>
    <t>141311</t>
  </si>
  <si>
    <t>FAIRFIELD MEMORIAL HOSPITAL 1</t>
  </si>
  <si>
    <t>62837</t>
  </si>
  <si>
    <t>141315</t>
  </si>
  <si>
    <t>ILLINI COMMUNITY HOSPITAL</t>
  </si>
  <si>
    <t>62363</t>
  </si>
  <si>
    <t>PIKE</t>
  </si>
  <si>
    <t>141317</t>
  </si>
  <si>
    <t>GIBSON COMMUNITY HOSPITAL</t>
  </si>
  <si>
    <t>60936</t>
  </si>
  <si>
    <t>FORD</t>
  </si>
  <si>
    <t>141320</t>
  </si>
  <si>
    <t>PARIS COMMUNITY HOSPITAL</t>
  </si>
  <si>
    <t>61944</t>
  </si>
  <si>
    <t>EDGAR</t>
  </si>
  <si>
    <t>141322</t>
  </si>
  <si>
    <t>ABRAHAM LINCOLN MEMORIAL HOSPITAL</t>
  </si>
  <si>
    <t>62656</t>
  </si>
  <si>
    <t>LOGAN</t>
  </si>
  <si>
    <t>141324</t>
  </si>
  <si>
    <t>FERRELL HOSPITAL COMMUNITY FOUNDATIONS</t>
  </si>
  <si>
    <t>62930</t>
  </si>
  <si>
    <t>141325</t>
  </si>
  <si>
    <t>OSF SAINT LUKE MEDICAL CENTER</t>
  </si>
  <si>
    <t>61443</t>
  </si>
  <si>
    <t>141326</t>
  </si>
  <si>
    <t>HAMILTON MEMORIAL HOSPITAL</t>
  </si>
  <si>
    <t>62859</t>
  </si>
  <si>
    <t>HAMILTON</t>
  </si>
  <si>
    <t>141328</t>
  </si>
  <si>
    <t>HARDIN COUNTY GENERAL HOSPITAL &amp; CLINIC</t>
  </si>
  <si>
    <t>62982</t>
  </si>
  <si>
    <t>HARDIN</t>
  </si>
  <si>
    <t>141336</t>
  </si>
  <si>
    <t>62249</t>
  </si>
  <si>
    <t>141339</t>
  </si>
  <si>
    <t>TAYLORVILLE MEMORIAL HOSPITAL</t>
  </si>
  <si>
    <t>62568</t>
  </si>
  <si>
    <t>CHRISTIAN</t>
  </si>
  <si>
    <t>141343</t>
  </si>
  <si>
    <t>CRAWFORD MEMORIAL HOSPITAL</t>
  </si>
  <si>
    <t>62454</t>
  </si>
  <si>
    <t>CRAWFORD</t>
  </si>
  <si>
    <t>141345</t>
  </si>
  <si>
    <t>SALEM TOWNSHIP HOSPITAL</t>
  </si>
  <si>
    <t>62881</t>
  </si>
  <si>
    <t>141350</t>
  </si>
  <si>
    <t>62056</t>
  </si>
  <si>
    <t>141351</t>
  </si>
  <si>
    <t>CLAY COUNTY HOSPITAL</t>
  </si>
  <si>
    <t>62839</t>
  </si>
  <si>
    <t>150001</t>
  </si>
  <si>
    <t>IN</t>
  </si>
  <si>
    <t>46131</t>
  </si>
  <si>
    <t>150002</t>
  </si>
  <si>
    <t>METHODIST HOSPITALS INC</t>
  </si>
  <si>
    <t>46402</t>
  </si>
  <si>
    <t>150005</t>
  </si>
  <si>
    <t>HENDRICKS REGIONAL HEALTH</t>
  </si>
  <si>
    <t>46122</t>
  </si>
  <si>
    <t>HENDRICKS</t>
  </si>
  <si>
    <t>150006</t>
  </si>
  <si>
    <t>NORTHWEST HEALTH-LA PORTE</t>
  </si>
  <si>
    <t>46350</t>
  </si>
  <si>
    <t>LA PORTE</t>
  </si>
  <si>
    <t>150007</t>
  </si>
  <si>
    <t>COMMUNITY HOWARD REGIONAL HEALTH INC.</t>
  </si>
  <si>
    <t>46902</t>
  </si>
  <si>
    <t>HOWARD</t>
  </si>
  <si>
    <t>150008</t>
  </si>
  <si>
    <t>ST CATHERINE HOSPITAL INC</t>
  </si>
  <si>
    <t>46312</t>
  </si>
  <si>
    <t>150009</t>
  </si>
  <si>
    <t>NORTON CLARK HOSPITAL</t>
  </si>
  <si>
    <t>47130</t>
  </si>
  <si>
    <t>CLARK</t>
  </si>
  <si>
    <t>150010</t>
  </si>
  <si>
    <t>ASCENSION ST VINCENT KOKOMO</t>
  </si>
  <si>
    <t>46904</t>
  </si>
  <si>
    <t>150011</t>
  </si>
  <si>
    <t>MARION GENERAL HOSPITAL</t>
  </si>
  <si>
    <t>46952</t>
  </si>
  <si>
    <t>GRANT</t>
  </si>
  <si>
    <t>150012</t>
  </si>
  <si>
    <t>SAINT JOSEPH REGIONAL MEDICAL CENTER</t>
  </si>
  <si>
    <t>46545</t>
  </si>
  <si>
    <t>ST. JOSEPH</t>
  </si>
  <si>
    <t>150015</t>
  </si>
  <si>
    <t>FRANCISCAN HEALTH MICHIGAN CITY</t>
  </si>
  <si>
    <t>46360</t>
  </si>
  <si>
    <t>150017</t>
  </si>
  <si>
    <t>LUTHERAN HOSPITAL OF INDIANA</t>
  </si>
  <si>
    <t>46804</t>
  </si>
  <si>
    <t>ALLEN</t>
  </si>
  <si>
    <t>150018</t>
  </si>
  <si>
    <t>ELKHART GENERAL HOSPITAL</t>
  </si>
  <si>
    <t>46514</t>
  </si>
  <si>
    <t>ELKHART</t>
  </si>
  <si>
    <t>150021</t>
  </si>
  <si>
    <t>PARKVIEW REGIONAL MEDICAL CENTER</t>
  </si>
  <si>
    <t>46845</t>
  </si>
  <si>
    <t>150022</t>
  </si>
  <si>
    <t>FRANCISCAN HEALTH CRAWFORDSVILLE</t>
  </si>
  <si>
    <t>47933</t>
  </si>
  <si>
    <t>150023</t>
  </si>
  <si>
    <t>UNION HOSPITAL INC</t>
  </si>
  <si>
    <t>47804</t>
  </si>
  <si>
    <t>VIGO</t>
  </si>
  <si>
    <t>150024</t>
  </si>
  <si>
    <t>ESKENAZI HEALTH</t>
  </si>
  <si>
    <t>46202</t>
  </si>
  <si>
    <t>150026</t>
  </si>
  <si>
    <t>GOSHEN HOSPITAL</t>
  </si>
  <si>
    <t>46526</t>
  </si>
  <si>
    <t>150030</t>
  </si>
  <si>
    <t>HENRY COUNTY MEMORIAL HOSPITAL</t>
  </si>
  <si>
    <t>47362</t>
  </si>
  <si>
    <t>150034</t>
  </si>
  <si>
    <t>ST MARY MEDICAL CENTER INC</t>
  </si>
  <si>
    <t>46342</t>
  </si>
  <si>
    <t>150035</t>
  </si>
  <si>
    <t>NORTHWEST HEALTH - PORTER</t>
  </si>
  <si>
    <t>46383</t>
  </si>
  <si>
    <t>PORTER</t>
  </si>
  <si>
    <t>150037</t>
  </si>
  <si>
    <t>HANCOCK REGIONAL HOSPITAL</t>
  </si>
  <si>
    <t>46140</t>
  </si>
  <si>
    <t>HANCOCK</t>
  </si>
  <si>
    <t>15003F</t>
  </si>
  <si>
    <t>INDIANAPOLIS VA MEDICAL CENTER</t>
  </si>
  <si>
    <t>150042</t>
  </si>
  <si>
    <t>47591</t>
  </si>
  <si>
    <t>150044</t>
  </si>
  <si>
    <t>BAPTIST HEALTH FLOYD</t>
  </si>
  <si>
    <t>47150</t>
  </si>
  <si>
    <t>150045</t>
  </si>
  <si>
    <t>PARKVIEW DEKALB HOSPITAL</t>
  </si>
  <si>
    <t>46706</t>
  </si>
  <si>
    <t>150046</t>
  </si>
  <si>
    <t>TERRE HAUTE REGIONAL HOSPITAL</t>
  </si>
  <si>
    <t>47802</t>
  </si>
  <si>
    <t>150048</t>
  </si>
  <si>
    <t>REID HEALTH</t>
  </si>
  <si>
    <t>47374</t>
  </si>
  <si>
    <t>15004F</t>
  </si>
  <si>
    <t>VA N. INDIANA HEALTHCARE SYSTEM</t>
  </si>
  <si>
    <t>46953</t>
  </si>
  <si>
    <t>150051</t>
  </si>
  <si>
    <t>INDIANA UNIVERSITY HEALTH BLOOMINGTON HOSPITAL</t>
  </si>
  <si>
    <t>47403</t>
  </si>
  <si>
    <t>150056</t>
  </si>
  <si>
    <t>INDIANA UNIVERSITY HEALTH</t>
  </si>
  <si>
    <t>150057</t>
  </si>
  <si>
    <t>FRANCISCAN HEALTH MOORESVILLE</t>
  </si>
  <si>
    <t>46158</t>
  </si>
  <si>
    <t>150058</t>
  </si>
  <si>
    <t>MEMORIAL HOSPITAL OF SOUTH BEND</t>
  </si>
  <si>
    <t>46601</t>
  </si>
  <si>
    <t>150059</t>
  </si>
  <si>
    <t>RIVERVIEW HEALTH</t>
  </si>
  <si>
    <t>46060</t>
  </si>
  <si>
    <t>150061</t>
  </si>
  <si>
    <t>DAVIESS COMMUNITY HOSPITAL</t>
  </si>
  <si>
    <t>47501</t>
  </si>
  <si>
    <t>DAVIESS</t>
  </si>
  <si>
    <t>150065</t>
  </si>
  <si>
    <t>SCHNECK MEDICAL CENTER</t>
  </si>
  <si>
    <t>47274</t>
  </si>
  <si>
    <t>150069</t>
  </si>
  <si>
    <t>NORTON-KING'S DAUGHTERS' HEALTH</t>
  </si>
  <si>
    <t>47250</t>
  </si>
  <si>
    <t>150072</t>
  </si>
  <si>
    <t>46947</t>
  </si>
  <si>
    <t>CASS</t>
  </si>
  <si>
    <t>150074</t>
  </si>
  <si>
    <t>COMMUNITY HOSPITAL EAST</t>
  </si>
  <si>
    <t>46219</t>
  </si>
  <si>
    <t>150075</t>
  </si>
  <si>
    <t>BLUFFTON REGIONAL MEDICAL CENTER</t>
  </si>
  <si>
    <t>46714</t>
  </si>
  <si>
    <t>WELLS</t>
  </si>
  <si>
    <t>150076</t>
  </si>
  <si>
    <t>SAINT JOSEPH REGIONAL MEDICAL CENTER - PLYMOUTH</t>
  </si>
  <si>
    <t>46563</t>
  </si>
  <si>
    <t>150082</t>
  </si>
  <si>
    <t>DEACONESS HOSPITAL INC</t>
  </si>
  <si>
    <t>47747</t>
  </si>
  <si>
    <t>VANDERBURGH</t>
  </si>
  <si>
    <t>150084</t>
  </si>
  <si>
    <t>ASCENSION ST VINCENT HOSPITAL</t>
  </si>
  <si>
    <t>46260</t>
  </si>
  <si>
    <t>150086</t>
  </si>
  <si>
    <t>ST ELIZABETH DEARBORN HOSPITAL</t>
  </si>
  <si>
    <t>47025</t>
  </si>
  <si>
    <t>DEARBORN</t>
  </si>
  <si>
    <t>150088</t>
  </si>
  <si>
    <t>ASCENSION ST VINCENT ANDERSON</t>
  </si>
  <si>
    <t>46016</t>
  </si>
  <si>
    <t>150089</t>
  </si>
  <si>
    <t>INDIANA UNIVERSITY HEALTH BALL MEMORIAL HOSPITAL</t>
  </si>
  <si>
    <t>47303</t>
  </si>
  <si>
    <t>DELAWARE</t>
  </si>
  <si>
    <t>150090</t>
  </si>
  <si>
    <t>FRANCISCAN HEALTH DYER</t>
  </si>
  <si>
    <t>46311</t>
  </si>
  <si>
    <t>150091</t>
  </si>
  <si>
    <t>PARKVIEW HUNTINGTON HOSPITAL</t>
  </si>
  <si>
    <t>46750</t>
  </si>
  <si>
    <t>HUNTINGTON</t>
  </si>
  <si>
    <t>150097</t>
  </si>
  <si>
    <t>MAJOR HOSPITAL</t>
  </si>
  <si>
    <t>46176</t>
  </si>
  <si>
    <t>150100</t>
  </si>
  <si>
    <t>ASCENSION ST VINCENT EVANSVILLE</t>
  </si>
  <si>
    <t>47750</t>
  </si>
  <si>
    <t>150102</t>
  </si>
  <si>
    <t>NORTHWEST HEALTH - STARKE</t>
  </si>
  <si>
    <t>46534</t>
  </si>
  <si>
    <t>STARKE</t>
  </si>
  <si>
    <t>150104</t>
  </si>
  <si>
    <t>WITHAM HEALTH SERVICES</t>
  </si>
  <si>
    <t>46052</t>
  </si>
  <si>
    <t>150109</t>
  </si>
  <si>
    <t>FRANCISCAN HEALTH LAFAYETTE</t>
  </si>
  <si>
    <t>47905</t>
  </si>
  <si>
    <t>TIPPECANOE</t>
  </si>
  <si>
    <t>150112</t>
  </si>
  <si>
    <t>COLUMBUS REGIONAL HOSPITAL</t>
  </si>
  <si>
    <t>47201</t>
  </si>
  <si>
    <t>BARTHOLOMEW</t>
  </si>
  <si>
    <t>150113</t>
  </si>
  <si>
    <t>COMMUNITY HOSPITAL OF ANDERSON AND MADISON COUNTY</t>
  </si>
  <si>
    <t>46011</t>
  </si>
  <si>
    <t>150115</t>
  </si>
  <si>
    <t>MEMORIAL HOSPITAL AND HEALTH CARE CENTER</t>
  </si>
  <si>
    <t>47546</t>
  </si>
  <si>
    <t>DUBOIS</t>
  </si>
  <si>
    <t>150125</t>
  </si>
  <si>
    <t>46321</t>
  </si>
  <si>
    <t>150126</t>
  </si>
  <si>
    <t>FRANCISCAN HEALTH CROWN POINT</t>
  </si>
  <si>
    <t>46307</t>
  </si>
  <si>
    <t>150128</t>
  </si>
  <si>
    <t>COMMUNITY HOSPITAL SOUTH, INC.</t>
  </si>
  <si>
    <t>46227</t>
  </si>
  <si>
    <t>150133</t>
  </si>
  <si>
    <t>KOSCIUSKO COMMUNITY HOSPITAL</t>
  </si>
  <si>
    <t>46580</t>
  </si>
  <si>
    <t>KOSCIUSKO</t>
  </si>
  <si>
    <t>150146</t>
  </si>
  <si>
    <t>PARKVIEW NOBLE HOSPITAL</t>
  </si>
  <si>
    <t>46755</t>
  </si>
  <si>
    <t>NOBLE</t>
  </si>
  <si>
    <t>150149</t>
  </si>
  <si>
    <t>THE WOMEN'S HOSPITAL</t>
  </si>
  <si>
    <t>47630</t>
  </si>
  <si>
    <t>WARRICK</t>
  </si>
  <si>
    <t>150150</t>
  </si>
  <si>
    <t>DUPONT HOSPITAL LLC</t>
  </si>
  <si>
    <t>46825</t>
  </si>
  <si>
    <t>150153</t>
  </si>
  <si>
    <t>ST VINCENT HEART CENTER</t>
  </si>
  <si>
    <t>46290</t>
  </si>
  <si>
    <t>150157</t>
  </si>
  <si>
    <t>ASCENSION ST VINCENT CARMEL</t>
  </si>
  <si>
    <t>46032</t>
  </si>
  <si>
    <t>150158</t>
  </si>
  <si>
    <t>IU HEALTH WEST HOSPITAL</t>
  </si>
  <si>
    <t>46123</t>
  </si>
  <si>
    <t>150161</t>
  </si>
  <si>
    <t>INDIANA UNIVERSITY HEALTH NORTH HOSPITAL</t>
  </si>
  <si>
    <t>150162</t>
  </si>
  <si>
    <t>FRANCISCAN HEALTH INDIANAPOLIS</t>
  </si>
  <si>
    <t>46237</t>
  </si>
  <si>
    <t>150165</t>
  </si>
  <si>
    <t>FRANCISCAN HEALTH MUNSTER</t>
  </si>
  <si>
    <t>150169</t>
  </si>
  <si>
    <t>COMMUNITY HOSPITAL NORTH</t>
  </si>
  <si>
    <t>46256</t>
  </si>
  <si>
    <t>150173</t>
  </si>
  <si>
    <t>INDIANA UNIVERSITY HEALTH ARNETT HOSPITAL</t>
  </si>
  <si>
    <t>151307</t>
  </si>
  <si>
    <t>ASCENSION ST VINCENT WILLIAMSPORT</t>
  </si>
  <si>
    <t>47993</t>
  </si>
  <si>
    <t>WARREN</t>
  </si>
  <si>
    <t>151310</t>
  </si>
  <si>
    <t>PARKVIEW WABASH HOSPITAL, INC</t>
  </si>
  <si>
    <t>46992</t>
  </si>
  <si>
    <t>WABASH</t>
  </si>
  <si>
    <t>151312</t>
  </si>
  <si>
    <t>INDIANA UNIVERSITY HEALTH WHITE MEMORIAL HOSPITAL</t>
  </si>
  <si>
    <t>47960</t>
  </si>
  <si>
    <t>151315</t>
  </si>
  <si>
    <t>CAMERON MEMORIAL COMMUNITY HOSPITAL INC</t>
  </si>
  <si>
    <t>46703</t>
  </si>
  <si>
    <t>STEUBEN</t>
  </si>
  <si>
    <t>151317</t>
  </si>
  <si>
    <t>GREENE COUNTY GENERAL HOSPITAL</t>
  </si>
  <si>
    <t>47441</t>
  </si>
  <si>
    <t>151318</t>
  </si>
  <si>
    <t>DUKES MEMORIAL HOSPITAL</t>
  </si>
  <si>
    <t>46970</t>
  </si>
  <si>
    <t>MIAMI</t>
  </si>
  <si>
    <t>151322</t>
  </si>
  <si>
    <t>PERRY COUNTY MEMORIAL HOSPITAL</t>
  </si>
  <si>
    <t>47586</t>
  </si>
  <si>
    <t>PERRY</t>
  </si>
  <si>
    <t>151326</t>
  </si>
  <si>
    <t>UNION HOSPITAL CLINTON</t>
  </si>
  <si>
    <t>47842</t>
  </si>
  <si>
    <t>VERMILLION</t>
  </si>
  <si>
    <t>151328</t>
  </si>
  <si>
    <t>INDIANA UNIVERSITY HEALTH BEDFORD HOSPITAL</t>
  </si>
  <si>
    <t>47421</t>
  </si>
  <si>
    <t>LAWRENCE</t>
  </si>
  <si>
    <t>151329</t>
  </si>
  <si>
    <t>MARGARET MARY COMMUNITY HOSPITAL INC</t>
  </si>
  <si>
    <t>47006</t>
  </si>
  <si>
    <t>151331</t>
  </si>
  <si>
    <t>HARRISON COUNTY HOSPITAL</t>
  </si>
  <si>
    <t>47112</t>
  </si>
  <si>
    <t>HARRISON</t>
  </si>
  <si>
    <t>151332</t>
  </si>
  <si>
    <t>DECATUR COUNTY MEMORIAL HOSPITAL</t>
  </si>
  <si>
    <t>47240</t>
  </si>
  <si>
    <t>DECATUR</t>
  </si>
  <si>
    <t>151333</t>
  </si>
  <si>
    <t>PUTNAM COUNTY HOSPITAL</t>
  </si>
  <si>
    <t>46135</t>
  </si>
  <si>
    <t>151334</t>
  </si>
  <si>
    <t>NORTON SCOTT HOSPITAL</t>
  </si>
  <si>
    <t>47170</t>
  </si>
  <si>
    <t>SCOTT</t>
  </si>
  <si>
    <t>160013</t>
  </si>
  <si>
    <t>TRINITY MUSCATINE</t>
  </si>
  <si>
    <t>IA</t>
  </si>
  <si>
    <t>52761</t>
  </si>
  <si>
    <t>MUSCATINE</t>
  </si>
  <si>
    <t>160016</t>
  </si>
  <si>
    <t>TRINITY REGIONAL MEDICAL CENTER</t>
  </si>
  <si>
    <t>50501</t>
  </si>
  <si>
    <t>WEBSTER</t>
  </si>
  <si>
    <t>160028</t>
  </si>
  <si>
    <t>CHI HEALTH MERCY COUNCIL BLUFFS</t>
  </si>
  <si>
    <t>51503</t>
  </si>
  <si>
    <t>POTTAWATTAMIE</t>
  </si>
  <si>
    <t>160029</t>
  </si>
  <si>
    <t>UNIVERSITY OF IOWA HEALTH CARE MEDICAL CENTER DOWN</t>
  </si>
  <si>
    <t>52245</t>
  </si>
  <si>
    <t>160030</t>
  </si>
  <si>
    <t>MARY GREELEY MEDICAL CENTER</t>
  </si>
  <si>
    <t>50010</t>
  </si>
  <si>
    <t>STORY</t>
  </si>
  <si>
    <t>160033</t>
  </si>
  <si>
    <t>GENESIS MEDICAL CENTER-DAVENPORT</t>
  </si>
  <si>
    <t>52803</t>
  </si>
  <si>
    <t>16003F</t>
  </si>
  <si>
    <t>VA CENTRAL IOWA HEALTHCARE SYSTEM</t>
  </si>
  <si>
    <t>50310</t>
  </si>
  <si>
    <t>160045</t>
  </si>
  <si>
    <t>ST LUKES HOSPITAL</t>
  </si>
  <si>
    <t>52402</t>
  </si>
  <si>
    <t>LINN</t>
  </si>
  <si>
    <t>160047</t>
  </si>
  <si>
    <t>METHODIST JENNIE EDMUNDSON</t>
  </si>
  <si>
    <t>16004F</t>
  </si>
  <si>
    <t>IOWA CITY VA MEDICAL CENTER</t>
  </si>
  <si>
    <t>52246</t>
  </si>
  <si>
    <t>160057</t>
  </si>
  <si>
    <t>SOUTHEAST IOWA REGIONAL MEDICAL CENTER</t>
  </si>
  <si>
    <t>52655</t>
  </si>
  <si>
    <t>DES MOINES</t>
  </si>
  <si>
    <t>160058</t>
  </si>
  <si>
    <t>UNIVERSITY OF IOWA HOSPITAL &amp; CLINICS</t>
  </si>
  <si>
    <t>52242</t>
  </si>
  <si>
    <t>160064</t>
  </si>
  <si>
    <t>MERCYONE NORTH IOWA MEDICAL CENTER</t>
  </si>
  <si>
    <t>50401</t>
  </si>
  <si>
    <t>CERRO GORDO</t>
  </si>
  <si>
    <t>160067</t>
  </si>
  <si>
    <t>MERCYONE WATERLOO MEDICAL CENTER</t>
  </si>
  <si>
    <t>50702</t>
  </si>
  <si>
    <t>BLACK HAWK</t>
  </si>
  <si>
    <t>160069</t>
  </si>
  <si>
    <t>MERCYONE DUBUQUE MEDICAL CENTER</t>
  </si>
  <si>
    <t>52001</t>
  </si>
  <si>
    <t>DUBUQUE</t>
  </si>
  <si>
    <t>160079</t>
  </si>
  <si>
    <t>MERCY MEDICAL CENTER - CEDAR RAPIDS</t>
  </si>
  <si>
    <t>52403</t>
  </si>
  <si>
    <t>160080</t>
  </si>
  <si>
    <t>MERCYONE CLINTON MEDICAL CENTER</t>
  </si>
  <si>
    <t>52732</t>
  </si>
  <si>
    <t>160082</t>
  </si>
  <si>
    <t>UNITYPOINT HEALTH - DES MOINES IOWA METHODIST MEDI</t>
  </si>
  <si>
    <t>160083</t>
  </si>
  <si>
    <t>MERCYONE DES MOINES MEDICAL CENTER</t>
  </si>
  <si>
    <t>50314</t>
  </si>
  <si>
    <t>160089</t>
  </si>
  <si>
    <t>OTTUMWA REGIONAL HEALTH CENTER</t>
  </si>
  <si>
    <t>52501</t>
  </si>
  <si>
    <t>WAPELLO</t>
  </si>
  <si>
    <t>160101</t>
  </si>
  <si>
    <t>BROADLAWNS MEDICAL CENTER</t>
  </si>
  <si>
    <t>160104</t>
  </si>
  <si>
    <t>TRINITY - BETTENDORF</t>
  </si>
  <si>
    <t>52722</t>
  </si>
  <si>
    <t>160110</t>
  </si>
  <si>
    <t>ALLEN HOSPITAL</t>
  </si>
  <si>
    <t>50703</t>
  </si>
  <si>
    <t>160112</t>
  </si>
  <si>
    <t>SPENCER MUNICIPAL HOSPITAL</t>
  </si>
  <si>
    <t>51301</t>
  </si>
  <si>
    <t>160117</t>
  </si>
  <si>
    <t>FINLEY HOSPITAL</t>
  </si>
  <si>
    <t>160124</t>
  </si>
  <si>
    <t>LAKES REGIONAL HEALTHCARE</t>
  </si>
  <si>
    <t>51360</t>
  </si>
  <si>
    <t>DICKINSON</t>
  </si>
  <si>
    <t>160146</t>
  </si>
  <si>
    <t>ST LUKES REGIONAL MEDICAL CENTER</t>
  </si>
  <si>
    <t>51104</t>
  </si>
  <si>
    <t>WOODBURY</t>
  </si>
  <si>
    <t>160147</t>
  </si>
  <si>
    <t>GRINNELL REGIONAL MEDICAL CENTER</t>
  </si>
  <si>
    <t>POWESHIEK</t>
  </si>
  <si>
    <t>160153</t>
  </si>
  <si>
    <t>MERCYONE SIOUXLAND MEDICAL CENTER</t>
  </si>
  <si>
    <t>51101</t>
  </si>
  <si>
    <t>161347</t>
  </si>
  <si>
    <t>FLOYD COUNTY MEDICAL CENTER</t>
  </si>
  <si>
    <t>50616</t>
  </si>
  <si>
    <t>161352</t>
  </si>
  <si>
    <t>CLARINDA REGIONAL HEALTH CENTER</t>
  </si>
  <si>
    <t>51632</t>
  </si>
  <si>
    <t>PAGE</t>
  </si>
  <si>
    <t>161353</t>
  </si>
  <si>
    <t>KOSSUTH REGIONAL HEALTH CENTER</t>
  </si>
  <si>
    <t>50511</t>
  </si>
  <si>
    <t>KOSSUTH</t>
  </si>
  <si>
    <t>161363</t>
  </si>
  <si>
    <t>MONTGOMERY COUNTY MEMORIAL HOSPITAL</t>
  </si>
  <si>
    <t>51566</t>
  </si>
  <si>
    <t>161365</t>
  </si>
  <si>
    <t>GREATER REGIONAL MEDICAL CENTER</t>
  </si>
  <si>
    <t>50801</t>
  </si>
  <si>
    <t>161367</t>
  </si>
  <si>
    <t>PELLA REGIONAL HEALTH CENTER</t>
  </si>
  <si>
    <t>50219</t>
  </si>
  <si>
    <t>161369</t>
  </si>
  <si>
    <t>CRAWFORD COUNTY MEMORIAL HOSPITAL</t>
  </si>
  <si>
    <t>51442</t>
  </si>
  <si>
    <t>161371</t>
  </si>
  <si>
    <t>WINNMED</t>
  </si>
  <si>
    <t>52101</t>
  </si>
  <si>
    <t>WINNESHIEK</t>
  </si>
  <si>
    <t>161374</t>
  </si>
  <si>
    <t>MYRTUE MEDICAL CENTER</t>
  </si>
  <si>
    <t>51537</t>
  </si>
  <si>
    <t>161375</t>
  </si>
  <si>
    <t>BUENA VISTA REGIONAL MEDICAL CENTER</t>
  </si>
  <si>
    <t>BUENA VISTA</t>
  </si>
  <si>
    <t>161376</t>
  </si>
  <si>
    <t>CASS COUNTY MEMORIAL HOSPITAL</t>
  </si>
  <si>
    <t>161379</t>
  </si>
  <si>
    <t>MAHASKA  HEALTH PARTNERSHIP</t>
  </si>
  <si>
    <t>52577</t>
  </si>
  <si>
    <t>MAHASKA</t>
  </si>
  <si>
    <t>170006</t>
  </si>
  <si>
    <t>MERCY HOSPITAL PITTSBURG, INC</t>
  </si>
  <si>
    <t>KS</t>
  </si>
  <si>
    <t>66762</t>
  </si>
  <si>
    <t>170012</t>
  </si>
  <si>
    <t>SALINA REGIONAL HEALTH CENTER</t>
  </si>
  <si>
    <t>67401</t>
  </si>
  <si>
    <t>170013</t>
  </si>
  <si>
    <t>HAYS MEDICAL CENTER</t>
  </si>
  <si>
    <t>67601</t>
  </si>
  <si>
    <t>ELLIS</t>
  </si>
  <si>
    <t>170014</t>
  </si>
  <si>
    <t>ADVENTHEALTH OTTAWA</t>
  </si>
  <si>
    <t>66067</t>
  </si>
  <si>
    <t>170016</t>
  </si>
  <si>
    <t>UNIVERSITY OF KANSAS HEALTH SYSTEM - ST FRANCIS CAMPUS</t>
  </si>
  <si>
    <t>66606</t>
  </si>
  <si>
    <t>SHAWNEE</t>
  </si>
  <si>
    <t>170017</t>
  </si>
  <si>
    <t>SUSAN B ALLEN MEMORIAL HOSPITAL</t>
  </si>
  <si>
    <t>67042</t>
  </si>
  <si>
    <t>BUTLER</t>
  </si>
  <si>
    <t>170020</t>
  </si>
  <si>
    <t>HUTCHINSON REGIONAL MEDICAL CENTER INC</t>
  </si>
  <si>
    <t>67502</t>
  </si>
  <si>
    <t>RENO</t>
  </si>
  <si>
    <t>170023</t>
  </si>
  <si>
    <t>CENTURA ST. CATHERINE HOSPITAL-GARDEN CITY</t>
  </si>
  <si>
    <t>67846</t>
  </si>
  <si>
    <t>FINNEY</t>
  </si>
  <si>
    <t>170027</t>
  </si>
  <si>
    <t>PRATT REGIONAL MEDICAL CENTER</t>
  </si>
  <si>
    <t>67124</t>
  </si>
  <si>
    <t>PRATT</t>
  </si>
  <si>
    <t>170040</t>
  </si>
  <si>
    <t>UNIVERSITY OF KANSAS HOSPITAL</t>
  </si>
  <si>
    <t>66160</t>
  </si>
  <si>
    <t>WYANDOTTE</t>
  </si>
  <si>
    <t>170049</t>
  </si>
  <si>
    <t>OLATHE MEDICAL CENTER</t>
  </si>
  <si>
    <t>66061</t>
  </si>
  <si>
    <t>17005F</t>
  </si>
  <si>
    <t>VA EASTERN KANSAS HEALTHCARE SYSTEM</t>
  </si>
  <si>
    <t>66622</t>
  </si>
  <si>
    <t>170068</t>
  </si>
  <si>
    <t>SOUTHWEST MEDICAL CENTER</t>
  </si>
  <si>
    <t>67901</t>
  </si>
  <si>
    <t>SEWARD</t>
  </si>
  <si>
    <t>170086</t>
  </si>
  <si>
    <t>STORMONT VAIL HOSPITAL</t>
  </si>
  <si>
    <t>66604</t>
  </si>
  <si>
    <t>17008F</t>
  </si>
  <si>
    <t>WICHITA VA MEDICAL CENTER</t>
  </si>
  <si>
    <t>67218</t>
  </si>
  <si>
    <t>SEDGWICK</t>
  </si>
  <si>
    <t>170103</t>
  </si>
  <si>
    <t>NMC HEALTH</t>
  </si>
  <si>
    <t>67114</t>
  </si>
  <si>
    <t>HARVEY</t>
  </si>
  <si>
    <t>170104</t>
  </si>
  <si>
    <t>ADVENTHEALTH SHAWNEE MISSION</t>
  </si>
  <si>
    <t>66204</t>
  </si>
  <si>
    <t>170105</t>
  </si>
  <si>
    <t>MCPHERSON HOSPITAL</t>
  </si>
  <si>
    <t>67460</t>
  </si>
  <si>
    <t>MCPHERSON</t>
  </si>
  <si>
    <t>170120</t>
  </si>
  <si>
    <t>LABETTE HEALTH</t>
  </si>
  <si>
    <t>67357</t>
  </si>
  <si>
    <t>LABETTE</t>
  </si>
  <si>
    <t>170122</t>
  </si>
  <si>
    <t>ASCENSION VIA CHRISTI HOSPITALS WICHITA, INC.</t>
  </si>
  <si>
    <t>67214</t>
  </si>
  <si>
    <t>170123</t>
  </si>
  <si>
    <t>WESLEY MEDICAL CENTER</t>
  </si>
  <si>
    <t>170137</t>
  </si>
  <si>
    <t>LMH</t>
  </si>
  <si>
    <t>66044</t>
  </si>
  <si>
    <t>170142</t>
  </si>
  <si>
    <t>ASCENSION VIA CHRISTI HOSPITAL MANHATTAN, INC</t>
  </si>
  <si>
    <t>66502</t>
  </si>
  <si>
    <t>RILEY</t>
  </si>
  <si>
    <t>170146</t>
  </si>
  <si>
    <t>PROVIDENCE MEDICAL CENTER</t>
  </si>
  <si>
    <t>66112</t>
  </si>
  <si>
    <t>170175</t>
  </si>
  <si>
    <t>CENTURA ST. CATHERINE-DODGE CITY</t>
  </si>
  <si>
    <t>67801</t>
  </si>
  <si>
    <t>170176</t>
  </si>
  <si>
    <t>OVERLAND PARK REG MED CTR</t>
  </si>
  <si>
    <t>66215</t>
  </si>
  <si>
    <t>170182</t>
  </si>
  <si>
    <t>MENORAH MEDICAL CENTER</t>
  </si>
  <si>
    <t>66209</t>
  </si>
  <si>
    <t>170185</t>
  </si>
  <si>
    <t>SAINT LUKE'S SOUTH HOSPITAL</t>
  </si>
  <si>
    <t>66213</t>
  </si>
  <si>
    <t>170186</t>
  </si>
  <si>
    <t>KANSAS HEART HOSPITAL</t>
  </si>
  <si>
    <t>67226</t>
  </si>
  <si>
    <t>170191</t>
  </si>
  <si>
    <t>UNIVERSITY  OF KS HLTH SYSTEM GREAT BEND CAMPUS</t>
  </si>
  <si>
    <t>67530</t>
  </si>
  <si>
    <t>BARTON</t>
  </si>
  <si>
    <t>170197</t>
  </si>
  <si>
    <t>KANSAS MEDICAL CENTER LLC</t>
  </si>
  <si>
    <t>67002</t>
  </si>
  <si>
    <t>170200</t>
  </si>
  <si>
    <t>VIA CHRISTI HOSPITAL WICHITA ST TERESA, INC</t>
  </si>
  <si>
    <t>67235</t>
  </si>
  <si>
    <t>171327</t>
  </si>
  <si>
    <t>ELLSWORTH COUNTY MEDICAL CENTER</t>
  </si>
  <si>
    <t>67439</t>
  </si>
  <si>
    <t>ELLSWORTH</t>
  </si>
  <si>
    <t>171341</t>
  </si>
  <si>
    <t>HIAWATHA COMMUNITY HOSPITAL</t>
  </si>
  <si>
    <t>66434</t>
  </si>
  <si>
    <t>BROWN</t>
  </si>
  <si>
    <t>171362</t>
  </si>
  <si>
    <t>CITIZENS MEDICAL CENTER</t>
  </si>
  <si>
    <t>67701</t>
  </si>
  <si>
    <t>171363</t>
  </si>
  <si>
    <t>COMMUNITY MEMORIAL HEALTHCARE, INC.</t>
  </si>
  <si>
    <t>66508</t>
  </si>
  <si>
    <t>171370</t>
  </si>
  <si>
    <t>GOODLAND REGIONAL MEDICAL CENTER</t>
  </si>
  <si>
    <t>67735</t>
  </si>
  <si>
    <t>SHERMAN</t>
  </si>
  <si>
    <t>171371</t>
  </si>
  <si>
    <t>CLAY COUNTY MEDICAL CENTER</t>
  </si>
  <si>
    <t>67432</t>
  </si>
  <si>
    <t>171372</t>
  </si>
  <si>
    <t>SCOTT COUNTY HOSPITAL</t>
  </si>
  <si>
    <t>67871</t>
  </si>
  <si>
    <t>171380</t>
  </si>
  <si>
    <t>NEOSHO MEMORIAL REGIONAL MEDICAL CENTER</t>
  </si>
  <si>
    <t>66720</t>
  </si>
  <si>
    <t>NEOSHO</t>
  </si>
  <si>
    <t>171383</t>
  </si>
  <si>
    <t>WILLIAM NEWTON HOSPITAL</t>
  </si>
  <si>
    <t>67156</t>
  </si>
  <si>
    <t>COWLEY</t>
  </si>
  <si>
    <t>171384</t>
  </si>
  <si>
    <t>NEWMAN REGIONAL HEALTH</t>
  </si>
  <si>
    <t>66801</t>
  </si>
  <si>
    <t>LYON</t>
  </si>
  <si>
    <t>180001</t>
  </si>
  <si>
    <t>ST ELIZABETH FT THOMAS</t>
  </si>
  <si>
    <t>KY</t>
  </si>
  <si>
    <t>41075</t>
  </si>
  <si>
    <t>CAMPBELL</t>
  </si>
  <si>
    <t>180002</t>
  </si>
  <si>
    <t>WHITESBURG ARH HOSPITAL</t>
  </si>
  <si>
    <t>41858</t>
  </si>
  <si>
    <t>LETCHER</t>
  </si>
  <si>
    <t>180004</t>
  </si>
  <si>
    <t>OWENSBORO HEALTH MUHLENBERG COMMUNITY HOSPITAL</t>
  </si>
  <si>
    <t>42345</t>
  </si>
  <si>
    <t>MUHLENBERG</t>
  </si>
  <si>
    <t>180005</t>
  </si>
  <si>
    <t>HIGHLANDS ARH REGIONAL MEDICAL CENTER</t>
  </si>
  <si>
    <t>41653</t>
  </si>
  <si>
    <t>180009</t>
  </si>
  <si>
    <t>KING'S DAUGHTERS' MEDICAL CENTER</t>
  </si>
  <si>
    <t>41101</t>
  </si>
  <si>
    <t>BOYD</t>
  </si>
  <si>
    <t>180010</t>
  </si>
  <si>
    <t>40504</t>
  </si>
  <si>
    <t>180011</t>
  </si>
  <si>
    <t>SAINT JOSEPH LONDON</t>
  </si>
  <si>
    <t>40741</t>
  </si>
  <si>
    <t>LAUREL</t>
  </si>
  <si>
    <t>180012</t>
  </si>
  <si>
    <t>BAPTIST HEALTH HARDIN</t>
  </si>
  <si>
    <t>42701</t>
  </si>
  <si>
    <t>180013</t>
  </si>
  <si>
    <t>THE MEDICAL CENTER (BOWLING GREEN)</t>
  </si>
  <si>
    <t>42101</t>
  </si>
  <si>
    <t>180017</t>
  </si>
  <si>
    <t>T J SAMSON COMMUNITY HOSPITAL</t>
  </si>
  <si>
    <t>42141</t>
  </si>
  <si>
    <t>BARREN</t>
  </si>
  <si>
    <t>180018</t>
  </si>
  <si>
    <t>ST CLAIRE REGIONAL MEDICAL CENTER</t>
  </si>
  <si>
    <t>40351</t>
  </si>
  <si>
    <t>ROWAN</t>
  </si>
  <si>
    <t>180019</t>
  </si>
  <si>
    <t>MEADOWVIEW REGIONAL MEDICAL CENTER</t>
  </si>
  <si>
    <t>41056</t>
  </si>
  <si>
    <t>MASON</t>
  </si>
  <si>
    <t>180020</t>
  </si>
  <si>
    <t>MIDDLESBORO ARH HOSPITAL</t>
  </si>
  <si>
    <t>40965</t>
  </si>
  <si>
    <t>BELL</t>
  </si>
  <si>
    <t>180027</t>
  </si>
  <si>
    <t>MURRAY-CALLOWAY COUNTY HOSPITAL</t>
  </si>
  <si>
    <t>42071</t>
  </si>
  <si>
    <t>CALLOWAY</t>
  </si>
  <si>
    <t>180029</t>
  </si>
  <si>
    <t>HAZARD ARH REGIONAL MEDICAL CENTER</t>
  </si>
  <si>
    <t>41701</t>
  </si>
  <si>
    <t>180035</t>
  </si>
  <si>
    <t>ST ELIZABETH EDGEWOOD</t>
  </si>
  <si>
    <t>41017</t>
  </si>
  <si>
    <t>KENTON</t>
  </si>
  <si>
    <t>180038</t>
  </si>
  <si>
    <t>OWENSBORO HEALTH REGIONAL HOSPITAL</t>
  </si>
  <si>
    <t>42303</t>
  </si>
  <si>
    <t>180040</t>
  </si>
  <si>
    <t>UOFL HEALTH - JEWISH HOSPITAL and Mary &amp; Elizabeth Hospital</t>
  </si>
  <si>
    <t>40202</t>
  </si>
  <si>
    <t>180044</t>
  </si>
  <si>
    <t>PIKEVILLE MEDICAL CENTER</t>
  </si>
  <si>
    <t>41501</t>
  </si>
  <si>
    <t>180045</t>
  </si>
  <si>
    <t>ST ELIZABETH FLORENCE</t>
  </si>
  <si>
    <t>41042</t>
  </si>
  <si>
    <t>180046</t>
  </si>
  <si>
    <t>BOURBON COMMUNITY HOSPITAL</t>
  </si>
  <si>
    <t>40361</t>
  </si>
  <si>
    <t>BOURBON</t>
  </si>
  <si>
    <t>180048</t>
  </si>
  <si>
    <t>EPHRAIM MCDOWELL REGIONAL MEDICAL CENTER</t>
  </si>
  <si>
    <t>40422</t>
  </si>
  <si>
    <t>BOYLE</t>
  </si>
  <si>
    <t>180049</t>
  </si>
  <si>
    <t>BAPTIST HEALTH RICHMOND</t>
  </si>
  <si>
    <t>40475</t>
  </si>
  <si>
    <t>180050</t>
  </si>
  <si>
    <t>HARLAN ARH HOSPITAL</t>
  </si>
  <si>
    <t>40831</t>
  </si>
  <si>
    <t>HARLAN</t>
  </si>
  <si>
    <t>180051</t>
  </si>
  <si>
    <t>JENNIE STUART MEDICAL CENTER</t>
  </si>
  <si>
    <t>42241</t>
  </si>
  <si>
    <t>180056</t>
  </si>
  <si>
    <t>DEACONESS HENDERSON HOSPITAL</t>
  </si>
  <si>
    <t>42420</t>
  </si>
  <si>
    <t>HENDERSON</t>
  </si>
  <si>
    <t>180067</t>
  </si>
  <si>
    <t>UNIVERSITY OF KENTUCKY HOSPITAL</t>
  </si>
  <si>
    <t>40536</t>
  </si>
  <si>
    <t>180069</t>
  </si>
  <si>
    <t>TUG VALLEY ARH REGIONAL MEDICAL CENTER</t>
  </si>
  <si>
    <t>41503</t>
  </si>
  <si>
    <t>18006F</t>
  </si>
  <si>
    <t>LOUISVILLE VA MEDICAL CENTER</t>
  </si>
  <si>
    <t>40206</t>
  </si>
  <si>
    <t>180070</t>
  </si>
  <si>
    <t>OWENSBORO HEALTH TWIN LAKES MEDICAL CENTER</t>
  </si>
  <si>
    <t>42754</t>
  </si>
  <si>
    <t>GRAYSON</t>
  </si>
  <si>
    <t>180078</t>
  </si>
  <si>
    <t>PAINTSVILLE ARH HOSPITAL</t>
  </si>
  <si>
    <t>41240</t>
  </si>
  <si>
    <t>180079</t>
  </si>
  <si>
    <t>HARRISON MEMORIAL HOSPITAL</t>
  </si>
  <si>
    <t>41031</t>
  </si>
  <si>
    <t>18007F</t>
  </si>
  <si>
    <t>LEXINGTON VA MEDICAL CENTER</t>
  </si>
  <si>
    <t>40502</t>
  </si>
  <si>
    <t>180080</t>
  </si>
  <si>
    <t>BAPTIST HEALTH CORBIN</t>
  </si>
  <si>
    <t>40701</t>
  </si>
  <si>
    <t>WHITLEY</t>
  </si>
  <si>
    <t>180087</t>
  </si>
  <si>
    <t>TAYLOR REGIONAL HOSPITAL</t>
  </si>
  <si>
    <t>42718</t>
  </si>
  <si>
    <t>TAYLOR</t>
  </si>
  <si>
    <t>180088</t>
  </si>
  <si>
    <t>NORTON HOSPITALS, INC</t>
  </si>
  <si>
    <t>180092</t>
  </si>
  <si>
    <t>CLARK REGIONAL MEDICAL CENTER</t>
  </si>
  <si>
    <t>40391</t>
  </si>
  <si>
    <t>180093</t>
  </si>
  <si>
    <t>BAPTIST HEALTH DEACONESS MADISONVILLE</t>
  </si>
  <si>
    <t>42431</t>
  </si>
  <si>
    <t>HOPKINS</t>
  </si>
  <si>
    <t>180101</t>
  </si>
  <si>
    <t>GEORGETOWN COMMUNITY HOSPITAL</t>
  </si>
  <si>
    <t>40324</t>
  </si>
  <si>
    <t>180102</t>
  </si>
  <si>
    <t>MERCY HEALTH - LOURDES HOSPITAL</t>
  </si>
  <si>
    <t>42003</t>
  </si>
  <si>
    <t>MC CRACKEN</t>
  </si>
  <si>
    <t>180103</t>
  </si>
  <si>
    <t>BAPTIST HEALTH LEXINGTON</t>
  </si>
  <si>
    <t>40503</t>
  </si>
  <si>
    <t>180104</t>
  </si>
  <si>
    <t>BAPTIST HEALTH PADUCAH</t>
  </si>
  <si>
    <t>180105</t>
  </si>
  <si>
    <t>MONROE COUNTY MEDICAL CENTER</t>
  </si>
  <si>
    <t>42167</t>
  </si>
  <si>
    <t>180115</t>
  </si>
  <si>
    <t>ROCKCASTLE COUNTY HOSPITAL, INC.</t>
  </si>
  <si>
    <t>40456</t>
  </si>
  <si>
    <t>ROCKCASTLE</t>
  </si>
  <si>
    <t>180116</t>
  </si>
  <si>
    <t>JACKSON PURCHASE MEDICAL CENTER</t>
  </si>
  <si>
    <t>42066</t>
  </si>
  <si>
    <t>GRAVES</t>
  </si>
  <si>
    <t>180124</t>
  </si>
  <si>
    <t>TRISTAR GREENVIEW REGIONAL HOSPITAL</t>
  </si>
  <si>
    <t>42104</t>
  </si>
  <si>
    <t>180127</t>
  </si>
  <si>
    <t>FRANKFORT REGIONAL MEDICAL CENTER</t>
  </si>
  <si>
    <t>40601</t>
  </si>
  <si>
    <t>180128</t>
  </si>
  <si>
    <t>THREE RIVERS MEDICAL CENTER</t>
  </si>
  <si>
    <t>41230</t>
  </si>
  <si>
    <t>180130</t>
  </si>
  <si>
    <t>BAPTIST HEALTH LOUISVILLE</t>
  </si>
  <si>
    <t>40207</t>
  </si>
  <si>
    <t>180132</t>
  </si>
  <si>
    <t>LAKE CUMBERLAND REGIONAL HOSPITAL</t>
  </si>
  <si>
    <t>42503</t>
  </si>
  <si>
    <t>180138</t>
  </si>
  <si>
    <t>BAPTIST HEALTH LAGRANGE</t>
  </si>
  <si>
    <t>40031</t>
  </si>
  <si>
    <t>OLDHAM</t>
  </si>
  <si>
    <t>180141</t>
  </si>
  <si>
    <t>UNIVERSITY OF LOUISVILLE HOSPITAL</t>
  </si>
  <si>
    <t>180143</t>
  </si>
  <si>
    <t>SAINT JOSEPH EAST</t>
  </si>
  <si>
    <t>40509</t>
  </si>
  <si>
    <t>181301</t>
  </si>
  <si>
    <t>MARCUM AND WALLACE MEMORIAL HOSPITAL</t>
  </si>
  <si>
    <t>40336</t>
  </si>
  <si>
    <t>ESTILL</t>
  </si>
  <si>
    <t>181309</t>
  </si>
  <si>
    <t>CASEY COUNTY HOSPITAL</t>
  </si>
  <si>
    <t>42539</t>
  </si>
  <si>
    <t>CASEY</t>
  </si>
  <si>
    <t>181319</t>
  </si>
  <si>
    <t>BRECKINRIDGE MEMORIAL HOSPITAL</t>
  </si>
  <si>
    <t>40143</t>
  </si>
  <si>
    <t>BRECKINRIDGE</t>
  </si>
  <si>
    <t>190002</t>
  </si>
  <si>
    <t>OCHSNER LAFAYETTE GENERAL MEDICAL CENTER</t>
  </si>
  <si>
    <t>LA</t>
  </si>
  <si>
    <t>70503</t>
  </si>
  <si>
    <t>LAFAYETTE</t>
  </si>
  <si>
    <t>190004</t>
  </si>
  <si>
    <t>THIBODAUX REGIONAL MEDICAL CENTER</t>
  </si>
  <si>
    <t>70301</t>
  </si>
  <si>
    <t>LAFOURCHE</t>
  </si>
  <si>
    <t>190005</t>
  </si>
  <si>
    <t>UNIVERSITY MEDICAL CENTER NEW ORLEANS</t>
  </si>
  <si>
    <t>70112</t>
  </si>
  <si>
    <t>ORLEANS</t>
  </si>
  <si>
    <t>190006</t>
  </si>
  <si>
    <t>OCHSNER UNIVERSITY HOSPITAL AND CLINICS</t>
  </si>
  <si>
    <t>70506</t>
  </si>
  <si>
    <t>190007</t>
  </si>
  <si>
    <t>NATCHITOCHES REGIONAL MEDICAL CENTER</t>
  </si>
  <si>
    <t>71457</t>
  </si>
  <si>
    <t>NATCHITOCHES</t>
  </si>
  <si>
    <t>190008</t>
  </si>
  <si>
    <t>TERREBONNE GENERAL MEDICAL CENTER - PARISH</t>
  </si>
  <si>
    <t>70360</t>
  </si>
  <si>
    <t>TERREBONNE</t>
  </si>
  <si>
    <t>190011</t>
  </si>
  <si>
    <t>OCHSNER LSU HEALTH MONROE</t>
  </si>
  <si>
    <t>71202</t>
  </si>
  <si>
    <t>190013</t>
  </si>
  <si>
    <t>WEST CALCASIEU CAMERON HOSPITAL</t>
  </si>
  <si>
    <t>70663</t>
  </si>
  <si>
    <t>CALCASIEU</t>
  </si>
  <si>
    <t>190014</t>
  </si>
  <si>
    <t>OCHSNER ST MARY</t>
  </si>
  <si>
    <t>70380</t>
  </si>
  <si>
    <t>ST. MARY</t>
  </si>
  <si>
    <t>190015</t>
  </si>
  <si>
    <t>NORTH OAKS MEDICAL CENTER</t>
  </si>
  <si>
    <t>70403</t>
  </si>
  <si>
    <t>TANGIPAHOA</t>
  </si>
  <si>
    <t>190017</t>
  </si>
  <si>
    <t>OPELOUSAS GENERAL HEALTH SYSTEM</t>
  </si>
  <si>
    <t>70570</t>
  </si>
  <si>
    <t>ST. LANDRY</t>
  </si>
  <si>
    <t>190019</t>
  </si>
  <si>
    <t>CHRISTUS ST FRANCES CABRINI HOSPITAL</t>
  </si>
  <si>
    <t>71301</t>
  </si>
  <si>
    <t>RAPIDES</t>
  </si>
  <si>
    <t>190020</t>
  </si>
  <si>
    <t>LANE REGIONAL MEDICAL CENTER</t>
  </si>
  <si>
    <t>70791</t>
  </si>
  <si>
    <t>E. BATON ROUGE</t>
  </si>
  <si>
    <t>190026</t>
  </si>
  <si>
    <t>RAPIDES REGIONAL MEDICAL CENTER</t>
  </si>
  <si>
    <t>190027</t>
  </si>
  <si>
    <t>CHRISTUS OCHSNER ST PATRICK HOSPITAL</t>
  </si>
  <si>
    <t>70601</t>
  </si>
  <si>
    <t>190036</t>
  </si>
  <si>
    <t>OCHSNER MEDICAL CENTER ACUTE</t>
  </si>
  <si>
    <t>70121</t>
  </si>
  <si>
    <t>190039</t>
  </si>
  <si>
    <t>WEST JEFFERSON MEDICAL CENTER</t>
  </si>
  <si>
    <t>70072</t>
  </si>
  <si>
    <t>190040</t>
  </si>
  <si>
    <t>SLIDELL MEMORIAL HOSPITAL</t>
  </si>
  <si>
    <t>70458</t>
  </si>
  <si>
    <t>ST. TAMMANY</t>
  </si>
  <si>
    <t>190041</t>
  </si>
  <si>
    <t>CHRISTUS SHREVEPORT-BOSSIER HEALTH SYSTEM</t>
  </si>
  <si>
    <t>71105</t>
  </si>
  <si>
    <t>CADDO</t>
  </si>
  <si>
    <t>190044</t>
  </si>
  <si>
    <t>ACADIA GENERAL HOSPITAL</t>
  </si>
  <si>
    <t>70526</t>
  </si>
  <si>
    <t>ACADIA</t>
  </si>
  <si>
    <t>190045</t>
  </si>
  <si>
    <t>ST TAMMANY PARISH HOSPITAL</t>
  </si>
  <si>
    <t>70433</t>
  </si>
  <si>
    <t>190046</t>
  </si>
  <si>
    <t>TOURO INFIRMARY</t>
  </si>
  <si>
    <t>70115</t>
  </si>
  <si>
    <t>190050</t>
  </si>
  <si>
    <t>BEAUREGARD MEMORIAL HOSPITAL</t>
  </si>
  <si>
    <t>70634</t>
  </si>
  <si>
    <t>BEAUREGARD</t>
  </si>
  <si>
    <t>190053</t>
  </si>
  <si>
    <t>OCHSNER AMERICAN LEGION HOSPITAL</t>
  </si>
  <si>
    <t>70546</t>
  </si>
  <si>
    <t>JEFFRSON DAVIS</t>
  </si>
  <si>
    <t>190054</t>
  </si>
  <si>
    <t>IBERIA MEDICAL CENTER</t>
  </si>
  <si>
    <t>70560</t>
  </si>
  <si>
    <t>IBERIA</t>
  </si>
  <si>
    <t>190060</t>
  </si>
  <si>
    <t>LAKE CHARLES MEMORIAL HOSPITAL</t>
  </si>
  <si>
    <t>190064</t>
  </si>
  <si>
    <t>OUR LADY OF THE LAKE REGIONAL MEDICAL CENTER</t>
  </si>
  <si>
    <t>70808</t>
  </si>
  <si>
    <t>190065</t>
  </si>
  <si>
    <t>BATON ROUGE GENERAL MEDICAL CENTER</t>
  </si>
  <si>
    <t>70809</t>
  </si>
  <si>
    <t>190086</t>
  </si>
  <si>
    <t>NORTHERN LOUISIANA MEDICAL CENTER</t>
  </si>
  <si>
    <t>71270</t>
  </si>
  <si>
    <t>LINCOLN</t>
  </si>
  <si>
    <t>190098</t>
  </si>
  <si>
    <t>OCHSNER LSU HEALTH SHREVEPORT</t>
  </si>
  <si>
    <t>71130</t>
  </si>
  <si>
    <t>190102</t>
  </si>
  <si>
    <t>OUR LADY OF LOURDES REGIONAL MEDICAL CENTER, INC</t>
  </si>
  <si>
    <t>70508</t>
  </si>
  <si>
    <t>190111</t>
  </si>
  <si>
    <t>WILLIS KNIGHTON MEDICAL CENTER</t>
  </si>
  <si>
    <t>71103</t>
  </si>
  <si>
    <t>190125</t>
  </si>
  <si>
    <t>ST FRANCIS MEDICAL CENTER</t>
  </si>
  <si>
    <t>71201</t>
  </si>
  <si>
    <t>190128</t>
  </si>
  <si>
    <t>WOMANS HOSPITAL</t>
  </si>
  <si>
    <t>70817</t>
  </si>
  <si>
    <t>190144</t>
  </si>
  <si>
    <t>MINDEN MEDICAL CENTER</t>
  </si>
  <si>
    <t>71055</t>
  </si>
  <si>
    <t>190160</t>
  </si>
  <si>
    <t>GLENWOOD REGIONAL MEDICAL CENTER</t>
  </si>
  <si>
    <t>71291</t>
  </si>
  <si>
    <t>190164</t>
  </si>
  <si>
    <t>BYRD REGIONAL HOSPITAL</t>
  </si>
  <si>
    <t>71446</t>
  </si>
  <si>
    <t>VERNON</t>
  </si>
  <si>
    <t>190167</t>
  </si>
  <si>
    <t>70586</t>
  </si>
  <si>
    <t>EVANGELINE</t>
  </si>
  <si>
    <t>190176</t>
  </si>
  <si>
    <t>EAST JEFFERSON GENERAL HOSPITAL</t>
  </si>
  <si>
    <t>190183</t>
  </si>
  <si>
    <t>LEONARD J CHABERT MEDICAL CENTER</t>
  </si>
  <si>
    <t>70363</t>
  </si>
  <si>
    <t>190184</t>
  </si>
  <si>
    <t>71418</t>
  </si>
  <si>
    <t>CALDWELL</t>
  </si>
  <si>
    <t>190202</t>
  </si>
  <si>
    <t>OCHSNER MEDICAL CENTER - BATON ROUGE</t>
  </si>
  <si>
    <t>70816</t>
  </si>
  <si>
    <t>190274</t>
  </si>
  <si>
    <t>OCHSNER MEDICAL CENTER-KENNER</t>
  </si>
  <si>
    <t>70065</t>
  </si>
  <si>
    <t>190317</t>
  </si>
  <si>
    <t>OCHSNER LSU HEALTH SHREVEPORT-ST MARY MEDICAL CENT</t>
  </si>
  <si>
    <t>71101</t>
  </si>
  <si>
    <t>190318</t>
  </si>
  <si>
    <t>ACADIAN MEDICAL CENTER</t>
  </si>
  <si>
    <t>70535</t>
  </si>
  <si>
    <t>19047F</t>
  </si>
  <si>
    <t>SOUTHEAST LOUISIANA VETERANS HEALTH CARE SYSTEM</t>
  </si>
  <si>
    <t>70119</t>
  </si>
  <si>
    <t>19048F</t>
  </si>
  <si>
    <t>OVERTON BROOKS VA MEDICAL CENTER (SHREVEPORT)</t>
  </si>
  <si>
    <t>191312</t>
  </si>
  <si>
    <t>CHRISTUS COUSHATTA HEALTH CARE CENTER</t>
  </si>
  <si>
    <t>71019</t>
  </si>
  <si>
    <t>RED RIVER</t>
  </si>
  <si>
    <t>200001</t>
  </si>
  <si>
    <t>ST JOSEPH HOSPITAL</t>
  </si>
  <si>
    <t>ME</t>
  </si>
  <si>
    <t>4401</t>
  </si>
  <si>
    <t>PENOBSCOT</t>
  </si>
  <si>
    <t>200008</t>
  </si>
  <si>
    <t>NORTHERN LIGHT MERCY HOSPITAL</t>
  </si>
  <si>
    <t>4101</t>
  </si>
  <si>
    <t>CUMBERLAND</t>
  </si>
  <si>
    <t>200009</t>
  </si>
  <si>
    <t>MAINEHEALTH MAINE MEDICAL CENTER</t>
  </si>
  <si>
    <t>4102</t>
  </si>
  <si>
    <t>200018</t>
  </si>
  <si>
    <t>NORTHERN LIGHT  A R GOULD HOSPITAL</t>
  </si>
  <si>
    <t>4769</t>
  </si>
  <si>
    <t>AROOSTOOK</t>
  </si>
  <si>
    <t>200020</t>
  </si>
  <si>
    <t>YORK HOSPITAL</t>
  </si>
  <si>
    <t>3909</t>
  </si>
  <si>
    <t>YORK</t>
  </si>
  <si>
    <t>200021</t>
  </si>
  <si>
    <t>MID COAST HOSPITAL</t>
  </si>
  <si>
    <t>4011</t>
  </si>
  <si>
    <t>200024</t>
  </si>
  <si>
    <t>CENTRAL MAINE MEDICAL CENTER</t>
  </si>
  <si>
    <t>4240</t>
  </si>
  <si>
    <t>ANDROSCOGGIN</t>
  </si>
  <si>
    <t>200031</t>
  </si>
  <si>
    <t>CARY MEDICAL CENTER</t>
  </si>
  <si>
    <t>4736</t>
  </si>
  <si>
    <t>200033</t>
  </si>
  <si>
    <t>NORTHERN LIGHT EASTERN MAINE MEDICAL CENTER</t>
  </si>
  <si>
    <t>200034</t>
  </si>
  <si>
    <t>ST MARY'S REGIONAL MEDICAL CENTER</t>
  </si>
  <si>
    <t>4243</t>
  </si>
  <si>
    <t>200039</t>
  </si>
  <si>
    <t>MAINE GENERAL MEDICAL CENTER</t>
  </si>
  <si>
    <t>4330</t>
  </si>
  <si>
    <t>KENNEBEC</t>
  </si>
  <si>
    <t>20003F</t>
  </si>
  <si>
    <t>TOGUS VA MEDICAL CENTER</t>
  </si>
  <si>
    <t>200050</t>
  </si>
  <si>
    <t>NORTHERN LIGHT MAINE COAST HOSPITAL</t>
  </si>
  <si>
    <t>4605</t>
  </si>
  <si>
    <t>200052</t>
  </si>
  <si>
    <t>NORTHERN MAINE MEDICAL CENTER</t>
  </si>
  <si>
    <t>4743</t>
  </si>
  <si>
    <t>200063</t>
  </si>
  <si>
    <t>MAINEHEALTH PEN BAY HOSPITAL</t>
  </si>
  <si>
    <t>4856</t>
  </si>
  <si>
    <t>201302</t>
  </si>
  <si>
    <t>LINCOLNHEALTH</t>
  </si>
  <si>
    <t>4543</t>
  </si>
  <si>
    <t>201307</t>
  </si>
  <si>
    <t>MILLINOCKET REGIONAL HOSPITAL</t>
  </si>
  <si>
    <t>4462</t>
  </si>
  <si>
    <t>201308</t>
  </si>
  <si>
    <t>HOULTON REGIONAL HOSPITAL</t>
  </si>
  <si>
    <t>4730</t>
  </si>
  <si>
    <t>201309</t>
  </si>
  <si>
    <t>NORTHERN LIGHT MAYO HOSPITAL</t>
  </si>
  <si>
    <t>4426</t>
  </si>
  <si>
    <t>PISCATAQUIS</t>
  </si>
  <si>
    <t>201312</t>
  </si>
  <si>
    <t>MAINEHEALTH WALDO HOSPITAL</t>
  </si>
  <si>
    <t>4915</t>
  </si>
  <si>
    <t>WALDO</t>
  </si>
  <si>
    <t>201314</t>
  </si>
  <si>
    <t>REDINGTON FAIRVIEW GENERAL HOSPITAL</t>
  </si>
  <si>
    <t>4976</t>
  </si>
  <si>
    <t>SOMERSET</t>
  </si>
  <si>
    <t>201315</t>
  </si>
  <si>
    <t>MAINEHEALTH STEPHENS HOSPITAL</t>
  </si>
  <si>
    <t>4268</t>
  </si>
  <si>
    <t>OXFORD</t>
  </si>
  <si>
    <t>210001</t>
  </si>
  <si>
    <t>MERITUS MEDICAL CENTER</t>
  </si>
  <si>
    <t>MD</t>
  </si>
  <si>
    <t>21742</t>
  </si>
  <si>
    <t>210002</t>
  </si>
  <si>
    <t>UNIVERSITY OF MARYLAND MEDICAL CENTER</t>
  </si>
  <si>
    <t>21201</t>
  </si>
  <si>
    <t>BALTIMORE CITY</t>
  </si>
  <si>
    <t>210003</t>
  </si>
  <si>
    <t>UNIVERSITY OF MD CAPITAL REGION MEDICAL CENTER</t>
  </si>
  <si>
    <t>20774</t>
  </si>
  <si>
    <t>PRINCE GEORGES</t>
  </si>
  <si>
    <t>210004</t>
  </si>
  <si>
    <t>20910</t>
  </si>
  <si>
    <t>210005</t>
  </si>
  <si>
    <t>FREDERICK HEALTH HOSPITAL</t>
  </si>
  <si>
    <t>21701</t>
  </si>
  <si>
    <t>FREDERICK</t>
  </si>
  <si>
    <t>210008</t>
  </si>
  <si>
    <t>MERCY MEDICAL CENTER INC</t>
  </si>
  <si>
    <t>21202</t>
  </si>
  <si>
    <t>210009</t>
  </si>
  <si>
    <t>JOHNS HOPKINS HOSPITAL, THE</t>
  </si>
  <si>
    <t>21287</t>
  </si>
  <si>
    <t>210011</t>
  </si>
  <si>
    <t>SAINT AGNES HOSPITAL</t>
  </si>
  <si>
    <t>21229</t>
  </si>
  <si>
    <t>210012</t>
  </si>
  <si>
    <t>SINAI HOSPITAL OF BALTIMORE</t>
  </si>
  <si>
    <t>21215</t>
  </si>
  <si>
    <t>210015</t>
  </si>
  <si>
    <t>MEDSTAR FRANKLIN SQUARE MEDICAL CENTER</t>
  </si>
  <si>
    <t>21237</t>
  </si>
  <si>
    <t>BALTIMORE</t>
  </si>
  <si>
    <t>210016</t>
  </si>
  <si>
    <t>ADVENTIST HEALTHCARE WHITE OAK MEDICAL CENTER</t>
  </si>
  <si>
    <t>20904</t>
  </si>
  <si>
    <t>210017</t>
  </si>
  <si>
    <t>GARRETT REGIONAL MEDICAL CENTER</t>
  </si>
  <si>
    <t>21550</t>
  </si>
  <si>
    <t>GARRETT</t>
  </si>
  <si>
    <t>210018</t>
  </si>
  <si>
    <t>MEDSTAR MONTGOMERY MEDICAL CENTER</t>
  </si>
  <si>
    <t>20832</t>
  </si>
  <si>
    <t>210019</t>
  </si>
  <si>
    <t>TIDALHEALTH PENINSULA REGIONAL, INC</t>
  </si>
  <si>
    <t>21801</t>
  </si>
  <si>
    <t>WICOMICO</t>
  </si>
  <si>
    <t>210022</t>
  </si>
  <si>
    <t>SUBURBAN HOSPITAL</t>
  </si>
  <si>
    <t>20814</t>
  </si>
  <si>
    <t>210023</t>
  </si>
  <si>
    <t>LUMINIS HEALTH ANNE ARUNDEL MEDICAL CENTER, INC</t>
  </si>
  <si>
    <t>21401</t>
  </si>
  <si>
    <t>ANNE ARUNDEL</t>
  </si>
  <si>
    <t>210024</t>
  </si>
  <si>
    <t>MEDSTAR UNION MEMORIAL HOSPITAL</t>
  </si>
  <si>
    <t>21218</t>
  </si>
  <si>
    <t>210027</t>
  </si>
  <si>
    <t>WESTERN MARYLAND REGIONAL MEDICAL CENTER</t>
  </si>
  <si>
    <t>21502</t>
  </si>
  <si>
    <t>ALLEGANY</t>
  </si>
  <si>
    <t>210028</t>
  </si>
  <si>
    <t>MEDSTAR SAINT MARY'S HOSPITAL</t>
  </si>
  <si>
    <t>20650</t>
  </si>
  <si>
    <t>ST. MARYS</t>
  </si>
  <si>
    <t>210029</t>
  </si>
  <si>
    <t>JOHNS HOPKINS BAYVIEW MEDICAL CENTER</t>
  </si>
  <si>
    <t>21224</t>
  </si>
  <si>
    <t>210030</t>
  </si>
  <si>
    <t>UNIVERSITY OF MD SHORE MEDICAL CTR AT CHESTERTOWN</t>
  </si>
  <si>
    <t>21620</t>
  </si>
  <si>
    <t>210032</t>
  </si>
  <si>
    <t>UNION HOSPITAL OF CECIL COUNTY</t>
  </si>
  <si>
    <t>21921</t>
  </si>
  <si>
    <t>CECIL</t>
  </si>
  <si>
    <t>210033</t>
  </si>
  <si>
    <t>CARROLL HOSPITAL CENTER</t>
  </si>
  <si>
    <t>21157</t>
  </si>
  <si>
    <t>210034</t>
  </si>
  <si>
    <t>MEDSTAR HARBOR HOSPITAL</t>
  </si>
  <si>
    <t>21225</t>
  </si>
  <si>
    <t>210035</t>
  </si>
  <si>
    <t>UNIVERSITY OF MD CHARLES REGIONAL  MEDICAL CENTER</t>
  </si>
  <si>
    <t>20646</t>
  </si>
  <si>
    <t>CHARLES</t>
  </si>
  <si>
    <t>210037</t>
  </si>
  <si>
    <t>UNIVERSITY OF MD SHORE MEDICAL CENTER AT EASTON</t>
  </si>
  <si>
    <t>21601</t>
  </si>
  <si>
    <t>TALBOT</t>
  </si>
  <si>
    <t>210038</t>
  </si>
  <si>
    <t>UNIVERSITY OF MD MEDICAL CENTER MIDTOWN CAMPUS</t>
  </si>
  <si>
    <t>210039</t>
  </si>
  <si>
    <t>CALVERTHEALTH MEDICAL CENTER</t>
  </si>
  <si>
    <t>20678</t>
  </si>
  <si>
    <t>CALVERT</t>
  </si>
  <si>
    <t>210040</t>
  </si>
  <si>
    <t>NORTHWEST HOSPITAL CENTER</t>
  </si>
  <si>
    <t>21133</t>
  </si>
  <si>
    <t>210043</t>
  </si>
  <si>
    <t>UNIVERSITY OF MD BALTIMORE WASHINGTON MEDICAL CENTER</t>
  </si>
  <si>
    <t>21061</t>
  </si>
  <si>
    <t>210044</t>
  </si>
  <si>
    <t>GREATER BALTIMORE MEDICAL CENTER</t>
  </si>
  <si>
    <t>21204</t>
  </si>
  <si>
    <t>210048</t>
  </si>
  <si>
    <t>JOHNS HOPKINS HOWARD COUNTY MEDICAL CENTER</t>
  </si>
  <si>
    <t>21044</t>
  </si>
  <si>
    <t>210049</t>
  </si>
  <si>
    <t>UMD UPPER CHESAPEAKE MEDICAL CENTER</t>
  </si>
  <si>
    <t>21014</t>
  </si>
  <si>
    <t>HARFORD</t>
  </si>
  <si>
    <t>210051</t>
  </si>
  <si>
    <t>LUMINIS HEALTH DOCTORS COMMUNITY MEDICAL CTR, INC</t>
  </si>
  <si>
    <t>20706</t>
  </si>
  <si>
    <t>210056</t>
  </si>
  <si>
    <t>MEDSTAR GOOD SAMARITAN HOSPITAL</t>
  </si>
  <si>
    <t>21239</t>
  </si>
  <si>
    <t>210057</t>
  </si>
  <si>
    <t>ADVENTIST HEALTHCARE SHADY GROVE MEDICAL CENTER</t>
  </si>
  <si>
    <t>20850</t>
  </si>
  <si>
    <t>210060</t>
  </si>
  <si>
    <t>ADVENTIST HEALTHCARE FORT WASHINGTON MEDICAL CTR</t>
  </si>
  <si>
    <t>20744</t>
  </si>
  <si>
    <t>210061</t>
  </si>
  <si>
    <t>ATLANTIC GENERAL HOSPITAL</t>
  </si>
  <si>
    <t>21811</t>
  </si>
  <si>
    <t>WORCESTER</t>
  </si>
  <si>
    <t>210062</t>
  </si>
  <si>
    <t>MEDSTAR SOUTHERN MARYLAND HOSPITAL CENTER</t>
  </si>
  <si>
    <t>20735</t>
  </si>
  <si>
    <t>210063</t>
  </si>
  <si>
    <t>UNIVERSITY OF MD ST JOSEPH MEDICAL CENTER</t>
  </si>
  <si>
    <t>210065</t>
  </si>
  <si>
    <t>HOLY CROSS GERMANTOWN HOSPITAL</t>
  </si>
  <si>
    <t>20876</t>
  </si>
  <si>
    <t>21020F</t>
  </si>
  <si>
    <t>VA MARYLAND HEALTHCARE SYSTEM - BALTIMORE</t>
  </si>
  <si>
    <t>220001</t>
  </si>
  <si>
    <t>UMASS MEMORIAL HEALTHALLIANCE HOSPITALS</t>
  </si>
  <si>
    <t>MA</t>
  </si>
  <si>
    <t>1453</t>
  </si>
  <si>
    <t>220002</t>
  </si>
  <si>
    <t>MOUNT AUBURN HOSPITAL</t>
  </si>
  <si>
    <t>2138</t>
  </si>
  <si>
    <t>220008</t>
  </si>
  <si>
    <t>STURDY MEMORIAL HOSPITAL</t>
  </si>
  <si>
    <t>2703</t>
  </si>
  <si>
    <t>BRISTOL</t>
  </si>
  <si>
    <t>220010</t>
  </si>
  <si>
    <t>LAWRENCE GENERAL HOSPITAL</t>
  </si>
  <si>
    <t>1842</t>
  </si>
  <si>
    <t>ESSEX</t>
  </si>
  <si>
    <t>220011</t>
  </si>
  <si>
    <t>CAMBRIDGE HEALTH ALLIANCE</t>
  </si>
  <si>
    <t>2139</t>
  </si>
  <si>
    <t>220012</t>
  </si>
  <si>
    <t>CAPE COD HOSPITAL</t>
  </si>
  <si>
    <t>2601</t>
  </si>
  <si>
    <t>BARNSTABLE</t>
  </si>
  <si>
    <t>220015</t>
  </si>
  <si>
    <t>COOLEY DICKINSON HOSPITAL INC,THE</t>
  </si>
  <si>
    <t>1061</t>
  </si>
  <si>
    <t>HAMPSHIRE</t>
  </si>
  <si>
    <t>220016</t>
  </si>
  <si>
    <t>BAYSTATE FRANKLIN MEDICAL CENTER</t>
  </si>
  <si>
    <t>1301</t>
  </si>
  <si>
    <t>220019</t>
  </si>
  <si>
    <t>UMASS MEMORIAL HEALTH - HARRINGTON HOSPITAL</t>
  </si>
  <si>
    <t>1550</t>
  </si>
  <si>
    <t>220020</t>
  </si>
  <si>
    <t>SAINT ANNE'S HOSPITAL</t>
  </si>
  <si>
    <t>2721</t>
  </si>
  <si>
    <t>220024</t>
  </si>
  <si>
    <t>HOLYOKE MEDICAL CENTER</t>
  </si>
  <si>
    <t>1040</t>
  </si>
  <si>
    <t>HAMPDEN</t>
  </si>
  <si>
    <t>220029</t>
  </si>
  <si>
    <t>ANNA JAQUES HOSPITAL</t>
  </si>
  <si>
    <t>1950</t>
  </si>
  <si>
    <t>220030</t>
  </si>
  <si>
    <t>BAYSTATE WING HOSPITAL</t>
  </si>
  <si>
    <t>1069</t>
  </si>
  <si>
    <t>220031</t>
  </si>
  <si>
    <t>BOSTON MEDICAL CENTER</t>
  </si>
  <si>
    <t>2118</t>
  </si>
  <si>
    <t>SUFFOLK</t>
  </si>
  <si>
    <t>220033</t>
  </si>
  <si>
    <t>NORTHEAST HOSPITAL CORPORATION</t>
  </si>
  <si>
    <t>1915</t>
  </si>
  <si>
    <t>220035</t>
  </si>
  <si>
    <t>NORTH SHORE MEDICAL CENTER -</t>
  </si>
  <si>
    <t>1970</t>
  </si>
  <si>
    <t>220036</t>
  </si>
  <si>
    <t>ST ELIZABETH'S MEDICAL CENTER</t>
  </si>
  <si>
    <t>2135</t>
  </si>
  <si>
    <t>220046</t>
  </si>
  <si>
    <t>BERKSHIRE MEDICAL CENTER</t>
  </si>
  <si>
    <t>1201</t>
  </si>
  <si>
    <t>BERKSHIRE</t>
  </si>
  <si>
    <t>220049</t>
  </si>
  <si>
    <t>UMASS MEMORIAL HEALTHCARE-MARLBOROUGH HOSPITAL</t>
  </si>
  <si>
    <t>1752</t>
  </si>
  <si>
    <t>220052</t>
  </si>
  <si>
    <t>SIGNATURE HEALTHCARE BROCKTON HOSPITAL</t>
  </si>
  <si>
    <t>2302</t>
  </si>
  <si>
    <t>PLYMOUTH</t>
  </si>
  <si>
    <t>220060</t>
  </si>
  <si>
    <t>BETH ISRAEL DEACONESS HOSPITAL PLYMOUTH</t>
  </si>
  <si>
    <t>2360</t>
  </si>
  <si>
    <t>220063</t>
  </si>
  <si>
    <t>LOWELL GENERAL HOSPITAL</t>
  </si>
  <si>
    <t>1854</t>
  </si>
  <si>
    <t>220065</t>
  </si>
  <si>
    <t>BAYSTATE NOBLE HOSPITAL</t>
  </si>
  <si>
    <t>1086</t>
  </si>
  <si>
    <t>220066</t>
  </si>
  <si>
    <t>MERCY MEDICAL CTR</t>
  </si>
  <si>
    <t>1104</t>
  </si>
  <si>
    <t>220070</t>
  </si>
  <si>
    <t>MELROSEWAKEFIELD HEALTHCARE</t>
  </si>
  <si>
    <t>2176</t>
  </si>
  <si>
    <t>220071</t>
  </si>
  <si>
    <t>MASSACHUSETTS GENERAL HOSPITAL</t>
  </si>
  <si>
    <t>2114</t>
  </si>
  <si>
    <t>220073</t>
  </si>
  <si>
    <t>BROWN UNIVERSITY HEALTH MORTON HOSPITAL</t>
  </si>
  <si>
    <t>2780</t>
  </si>
  <si>
    <t>220074</t>
  </si>
  <si>
    <t>SOUTHCOAST HOSPITALS GROUP</t>
  </si>
  <si>
    <t>2720</t>
  </si>
  <si>
    <t>220077</t>
  </si>
  <si>
    <t>BAYSTATE MEDICAL CENTER</t>
  </si>
  <si>
    <t>1199</t>
  </si>
  <si>
    <t>220080</t>
  </si>
  <si>
    <t>HOLY FAMILY HOSPITAL</t>
  </si>
  <si>
    <t>1844</t>
  </si>
  <si>
    <t>220083</t>
  </si>
  <si>
    <t>BETH ISRAEL DEACONESS HOSPITAL - NEEDHAM</t>
  </si>
  <si>
    <t>2494</t>
  </si>
  <si>
    <t>NORFOLK</t>
  </si>
  <si>
    <t>220084</t>
  </si>
  <si>
    <t>EMERSON HOSPITAL -</t>
  </si>
  <si>
    <t>1742</t>
  </si>
  <si>
    <t>220086</t>
  </si>
  <si>
    <t>BETH ISRAEL DEACONESS MEDICAL CENTER</t>
  </si>
  <si>
    <t>2215</t>
  </si>
  <si>
    <t>220088</t>
  </si>
  <si>
    <t>NEW ENGLAND BAPTIST HOSPITAL</t>
  </si>
  <si>
    <t>2120</t>
  </si>
  <si>
    <t>220090</t>
  </si>
  <si>
    <t>MILFORD REGIONAL MEDICAL CENTER</t>
  </si>
  <si>
    <t>1757</t>
  </si>
  <si>
    <t>220095</t>
  </si>
  <si>
    <t>HEYWOOD HOSPITAL -</t>
  </si>
  <si>
    <t>1440</t>
  </si>
  <si>
    <t>220100</t>
  </si>
  <si>
    <t>2190</t>
  </si>
  <si>
    <t>220101</t>
  </si>
  <si>
    <t>NEWTON-WELLESLEY HOSPITAL</t>
  </si>
  <si>
    <t>2462</t>
  </si>
  <si>
    <t>220105</t>
  </si>
  <si>
    <t>WINCHESTER HOSPITAL</t>
  </si>
  <si>
    <t>1890</t>
  </si>
  <si>
    <t>220108</t>
  </si>
  <si>
    <t>BETH ISRAEL DEACONESS HOSPITAL - MILTON</t>
  </si>
  <si>
    <t>2186</t>
  </si>
  <si>
    <t>22010F</t>
  </si>
  <si>
    <t>VA BOSTON HEALTHCARE SYSTEM - JAMAICA PLAIN</t>
  </si>
  <si>
    <t>2130</t>
  </si>
  <si>
    <t>220110</t>
  </si>
  <si>
    <t>BRIGHAM AND WOMEN'S HOSPITAL</t>
  </si>
  <si>
    <t>2115</t>
  </si>
  <si>
    <t>220111</t>
  </si>
  <si>
    <t>2301</t>
  </si>
  <si>
    <t>220116</t>
  </si>
  <si>
    <t>TUFTS MEDICAL CENTER</t>
  </si>
  <si>
    <t>2111</t>
  </si>
  <si>
    <t>220119</t>
  </si>
  <si>
    <t>BRIGHAM AND WOMEN'S FAULKNER HOSPITAL</t>
  </si>
  <si>
    <t>220135</t>
  </si>
  <si>
    <t>FALMOUTH HOSPITAL</t>
  </si>
  <si>
    <t>2540</t>
  </si>
  <si>
    <t>220163</t>
  </si>
  <si>
    <t>UMASS MEMORIAL MEDICAL CENTER/UNIVERSITY CAMPUS</t>
  </si>
  <si>
    <t>1655</t>
  </si>
  <si>
    <t>220171</t>
  </si>
  <si>
    <t>LAHEY HOSPITAL &amp; MEDICAL CENTER, BURLINGTON</t>
  </si>
  <si>
    <t>1803</t>
  </si>
  <si>
    <t>220175</t>
  </si>
  <si>
    <t>METROWEST MEDICAL CENTER</t>
  </si>
  <si>
    <t>1701</t>
  </si>
  <si>
    <t>220176</t>
  </si>
  <si>
    <t>ST VINCENT HOSPITAL</t>
  </si>
  <si>
    <t>1608</t>
  </si>
  <si>
    <t>221300</t>
  </si>
  <si>
    <t>MARTHA'S VINEYARD HOSPITAL INC</t>
  </si>
  <si>
    <t>2557</t>
  </si>
  <si>
    <t>DUKES</t>
  </si>
  <si>
    <t>221302</t>
  </si>
  <si>
    <t>FAIRVIEW HOSPITAL</t>
  </si>
  <si>
    <t>1230</t>
  </si>
  <si>
    <t>221303</t>
  </si>
  <si>
    <t>ATHOL MEMORIAL HOSPITAL</t>
  </si>
  <si>
    <t>1331</t>
  </si>
  <si>
    <t>230002</t>
  </si>
  <si>
    <t>ST JOE MERCY HOSPITAL SYSTEM LIVONIA</t>
  </si>
  <si>
    <t>MI</t>
  </si>
  <si>
    <t>48154</t>
  </si>
  <si>
    <t>230005</t>
  </si>
  <si>
    <t>PROMEDICA CHARLES AND VIRGINIA HICKMAN HOSPITAL</t>
  </si>
  <si>
    <t>49221</t>
  </si>
  <si>
    <t>LENAWEE</t>
  </si>
  <si>
    <t>230015</t>
  </si>
  <si>
    <t>THREE RIVERS HEALTH</t>
  </si>
  <si>
    <t>49093</t>
  </si>
  <si>
    <t>230017</t>
  </si>
  <si>
    <t>BRONSON METHODIST HOSPITAL</t>
  </si>
  <si>
    <t>49007</t>
  </si>
  <si>
    <t>KALAMAZOO</t>
  </si>
  <si>
    <t>230019</t>
  </si>
  <si>
    <t>ASCENSION PROVIDENCE HOSPITAL, SOUTHFIELD AND NOVI</t>
  </si>
  <si>
    <t>48075</t>
  </si>
  <si>
    <t>OAKLAND</t>
  </si>
  <si>
    <t>230020</t>
  </si>
  <si>
    <t>BEAUMONT HOSPITAL - DEARBORN</t>
  </si>
  <si>
    <t>48124</t>
  </si>
  <si>
    <t>230021</t>
  </si>
  <si>
    <t>LAKELAND HOSPITAL, ST JOSEPH</t>
  </si>
  <si>
    <t>49085</t>
  </si>
  <si>
    <t>BERRIEN</t>
  </si>
  <si>
    <t>230022</t>
  </si>
  <si>
    <t>PROMEDICA COLDWATER REGIONAL HOSPITAL</t>
  </si>
  <si>
    <t>49036</t>
  </si>
  <si>
    <t>BRANCH</t>
  </si>
  <si>
    <t>230024</t>
  </si>
  <si>
    <t>SINAI-GRACE HOSPITAL</t>
  </si>
  <si>
    <t>48235</t>
  </si>
  <si>
    <t>230029</t>
  </si>
  <si>
    <t>TRINITY HEALTH OAKLAND HOSPITAL</t>
  </si>
  <si>
    <t>48341</t>
  </si>
  <si>
    <t>230030</t>
  </si>
  <si>
    <t>MYMICHIGAN MEDICAL CENTER ALMA</t>
  </si>
  <si>
    <t>48801</t>
  </si>
  <si>
    <t>GRATIOT</t>
  </si>
  <si>
    <t>230031</t>
  </si>
  <si>
    <t>LAKE HURON MEDICAL CENTER</t>
  </si>
  <si>
    <t>48060</t>
  </si>
  <si>
    <t>230035</t>
  </si>
  <si>
    <t>SPECTRUM HEALTH UNITED HOSPITAL</t>
  </si>
  <si>
    <t>48838</t>
  </si>
  <si>
    <t>MONTCALM</t>
  </si>
  <si>
    <t>230036</t>
  </si>
  <si>
    <t>MYMICHIGAN MEDICAL CENTER ALPENA</t>
  </si>
  <si>
    <t>49707</t>
  </si>
  <si>
    <t>ALPENA</t>
  </si>
  <si>
    <t>230037</t>
  </si>
  <si>
    <t>HILLSDALE HOSPITAL</t>
  </si>
  <si>
    <t>49242</t>
  </si>
  <si>
    <t>HILLSDALE</t>
  </si>
  <si>
    <t>230038</t>
  </si>
  <si>
    <t>SPECTRUM HEALTH</t>
  </si>
  <si>
    <t>49503</t>
  </si>
  <si>
    <t>230041</t>
  </si>
  <si>
    <t>MCLAREN BAY REGION</t>
  </si>
  <si>
    <t>48708</t>
  </si>
  <si>
    <t>230046</t>
  </si>
  <si>
    <t>UNIVERSITY OF MICHIGAN HEALTH SYSTEM</t>
  </si>
  <si>
    <t>48109</t>
  </si>
  <si>
    <t>WASHTENAW</t>
  </si>
  <si>
    <t>230047</t>
  </si>
  <si>
    <t>HENRY FORD MACOMB HOSPITAL</t>
  </si>
  <si>
    <t>48038</t>
  </si>
  <si>
    <t>MACOMB</t>
  </si>
  <si>
    <t>230053</t>
  </si>
  <si>
    <t>HENRY FORD HEALTH HOSPITAL</t>
  </si>
  <si>
    <t>48202</t>
  </si>
  <si>
    <t>230054</t>
  </si>
  <si>
    <t>UPHS MARQUETTE DLP HOSPITAL</t>
  </si>
  <si>
    <t>49855</t>
  </si>
  <si>
    <t>MARQUETTE</t>
  </si>
  <si>
    <t>230055</t>
  </si>
  <si>
    <t>DICKINSON COUNTY MEMORIAL HOSPITAL</t>
  </si>
  <si>
    <t>49801</t>
  </si>
  <si>
    <t>230058</t>
  </si>
  <si>
    <t>MUNSON HEALTHCARE GRAYLING HOSPITAL</t>
  </si>
  <si>
    <t>49738</t>
  </si>
  <si>
    <t>230059</t>
  </si>
  <si>
    <t>MERCY HEALTH SAINT MARY'S</t>
  </si>
  <si>
    <t>23005F</t>
  </si>
  <si>
    <t>IRON MOUNTAIN MI VA MEDICAL CENTER</t>
  </si>
  <si>
    <t>230066</t>
  </si>
  <si>
    <t>TRINITY HEALTH MUSKEGON HOSPITAL</t>
  </si>
  <si>
    <t>49441</t>
  </si>
  <si>
    <t>MUSKEGON</t>
  </si>
  <si>
    <t>230069</t>
  </si>
  <si>
    <t>SAINT JOSEPH MERCY LIVINGSTON HOSPITAL</t>
  </si>
  <si>
    <t>48843</t>
  </si>
  <si>
    <t>230070</t>
  </si>
  <si>
    <t>COVENANT MEDICAL CENTER</t>
  </si>
  <si>
    <t>48602</t>
  </si>
  <si>
    <t>SAGINAW</t>
  </si>
  <si>
    <t>230072</t>
  </si>
  <si>
    <t>HOLLAND COMMUNITY HOSPITAL</t>
  </si>
  <si>
    <t>49423</t>
  </si>
  <si>
    <t>OTTAWA</t>
  </si>
  <si>
    <t>230075</t>
  </si>
  <si>
    <t>BRONSON BATTLE CREEK HOSPITAL</t>
  </si>
  <si>
    <t>49017</t>
  </si>
  <si>
    <t>230077</t>
  </si>
  <si>
    <t>ASCENSION ST MARY'S HOSPITAL</t>
  </si>
  <si>
    <t>48601</t>
  </si>
  <si>
    <t>230080</t>
  </si>
  <si>
    <t>MCLAREN CENTRAL MICHIGAN</t>
  </si>
  <si>
    <t>48858</t>
  </si>
  <si>
    <t>ISABELLA</t>
  </si>
  <si>
    <t>230081</t>
  </si>
  <si>
    <t>MUNSON HEALTHCARE CADILLAC HOSPITAL</t>
  </si>
  <si>
    <t>49601</t>
  </si>
  <si>
    <t>WEXFORD</t>
  </si>
  <si>
    <t>230089</t>
  </si>
  <si>
    <t>BEAUMONT HOSPITAL - GROSSE POINTE</t>
  </si>
  <si>
    <t>48230</t>
  </si>
  <si>
    <t>230092</t>
  </si>
  <si>
    <t>HENRY FORD ALLEGIANCE HEALTH</t>
  </si>
  <si>
    <t>49201</t>
  </si>
  <si>
    <t>230093</t>
  </si>
  <si>
    <t>COREWELL HEALTH BIG RAPIDS HOSPITAL</t>
  </si>
  <si>
    <t>49307</t>
  </si>
  <si>
    <t>MECOSTA</t>
  </si>
  <si>
    <t>230095</t>
  </si>
  <si>
    <t>MYMICHIGAN MEDICAL CENTER WEST BRANCH</t>
  </si>
  <si>
    <t>48661</t>
  </si>
  <si>
    <t>OGEMAW</t>
  </si>
  <si>
    <t>230097</t>
  </si>
  <si>
    <t>MUNSON MEDICAL CENTER</t>
  </si>
  <si>
    <t>49684</t>
  </si>
  <si>
    <t>GRAND TRAVERSE</t>
  </si>
  <si>
    <t>230099</t>
  </si>
  <si>
    <t>PROMEDICA MONROE REGIONAL HOSPITAL</t>
  </si>
  <si>
    <t>48162</t>
  </si>
  <si>
    <t>230100</t>
  </si>
  <si>
    <t>TAWAS ST JOSEPH HOSPITAL</t>
  </si>
  <si>
    <t>48764</t>
  </si>
  <si>
    <t>IOSCO</t>
  </si>
  <si>
    <t>230104</t>
  </si>
  <si>
    <t>HARPER UNIVERSITY HOSPITAL</t>
  </si>
  <si>
    <t>48201</t>
  </si>
  <si>
    <t>230105</t>
  </si>
  <si>
    <t>MCLAREN NORTHERN MICHIGAN</t>
  </si>
  <si>
    <t>49770</t>
  </si>
  <si>
    <t>EMMET</t>
  </si>
  <si>
    <t>230110</t>
  </si>
  <si>
    <t>COREWELL HEALTH LUDINGTON HOSPITAL</t>
  </si>
  <si>
    <t>49431</t>
  </si>
  <si>
    <t>230117</t>
  </si>
  <si>
    <t>BORGESS MEDICAL CENTER</t>
  </si>
  <si>
    <t>49048</t>
  </si>
  <si>
    <t>23011F</t>
  </si>
  <si>
    <t>VA ANN ARBOR HEALTHCARE SYSTEM</t>
  </si>
  <si>
    <t>48105</t>
  </si>
  <si>
    <t>230121</t>
  </si>
  <si>
    <t>MEMORIAL HEALTHCARE</t>
  </si>
  <si>
    <t>48867</t>
  </si>
  <si>
    <t>SHIAWASSEE</t>
  </si>
  <si>
    <t>230130</t>
  </si>
  <si>
    <t>BEAUMONT HOSPITAL ROYAL OAK</t>
  </si>
  <si>
    <t>48073</t>
  </si>
  <si>
    <t>230132</t>
  </si>
  <si>
    <t>HURLEY MEDICAL CENTER</t>
  </si>
  <si>
    <t>48503</t>
  </si>
  <si>
    <t>GENESEE</t>
  </si>
  <si>
    <t>230133</t>
  </si>
  <si>
    <t>MUNSON HEALTHCARE OTSEGO MEMORIAL HOSPITAL</t>
  </si>
  <si>
    <t>49735</t>
  </si>
  <si>
    <t>OTSEGO</t>
  </si>
  <si>
    <t>230141</t>
  </si>
  <si>
    <t>MCLAREN FLINT</t>
  </si>
  <si>
    <t>48532</t>
  </si>
  <si>
    <t>230142</t>
  </si>
  <si>
    <t>COREWELL HEALTH WAYNE HOSPITAL</t>
  </si>
  <si>
    <t>48184</t>
  </si>
  <si>
    <t>230146</t>
  </si>
  <si>
    <t>WYANDOTTE HOSPITAL AND MEDICAL CENTER</t>
  </si>
  <si>
    <t>48192</t>
  </si>
  <si>
    <t>230151</t>
  </si>
  <si>
    <t>BEAUMONT HOSPITAL - FARMINGTON HILLS</t>
  </si>
  <si>
    <t>48336</t>
  </si>
  <si>
    <t>230156</t>
  </si>
  <si>
    <t>TRINITY HEALTH ANN ARBOR HOSPITAL</t>
  </si>
  <si>
    <t>48106</t>
  </si>
  <si>
    <t>230165</t>
  </si>
  <si>
    <t>ASCENSION ST JOHN HOSPITAL</t>
  </si>
  <si>
    <t>48236</t>
  </si>
  <si>
    <t>230167</t>
  </si>
  <si>
    <t>MCLAREN GREATER LANSING</t>
  </si>
  <si>
    <t>48910</t>
  </si>
  <si>
    <t>INGHAM</t>
  </si>
  <si>
    <t>230176</t>
  </si>
  <si>
    <t>COREWELL HEALTH TRENTON HOSPITAL</t>
  </si>
  <si>
    <t>48183</t>
  </si>
  <si>
    <t>230193</t>
  </si>
  <si>
    <t>MCLAREN LAPEER REGION</t>
  </si>
  <si>
    <t>48446</t>
  </si>
  <si>
    <t>LAPEER</t>
  </si>
  <si>
    <t>230195</t>
  </si>
  <si>
    <t>ASCENSION MACOMB OAKLAND HOSP-WARREN CAMPUS</t>
  </si>
  <si>
    <t>48093</t>
  </si>
  <si>
    <t>230197</t>
  </si>
  <si>
    <t>ASCENSION GENESYS HOSPITAL</t>
  </si>
  <si>
    <t>48439</t>
  </si>
  <si>
    <t>230207</t>
  </si>
  <si>
    <t>MCLAREN OAKLAND</t>
  </si>
  <si>
    <t>48342</t>
  </si>
  <si>
    <t>230208</t>
  </si>
  <si>
    <t>SPARROW CARSON HOSPITAL</t>
  </si>
  <si>
    <t>48811</t>
  </si>
  <si>
    <t>230216</t>
  </si>
  <si>
    <t>MCLAREN PORT HURON</t>
  </si>
  <si>
    <t>48061</t>
  </si>
  <si>
    <t>230217</t>
  </si>
  <si>
    <t>OAKLAWN HOSPITAL</t>
  </si>
  <si>
    <t>49068</t>
  </si>
  <si>
    <t>230222</t>
  </si>
  <si>
    <t>MYMICHIGAN MEDICAL CENTER MIDLAND</t>
  </si>
  <si>
    <t>48670</t>
  </si>
  <si>
    <t>MIDLAND</t>
  </si>
  <si>
    <t>230227</t>
  </si>
  <si>
    <t>MCLAREN MACOMB</t>
  </si>
  <si>
    <t>48043</t>
  </si>
  <si>
    <t>230230</t>
  </si>
  <si>
    <t>EDWARD W SPARROW HOSPITAL</t>
  </si>
  <si>
    <t>48912</t>
  </si>
  <si>
    <t>230236</t>
  </si>
  <si>
    <t>UNIVERSITY OF MICHIGAN HEALTH - WEST</t>
  </si>
  <si>
    <t>49519</t>
  </si>
  <si>
    <t>230239</t>
  </si>
  <si>
    <t>CHIPPEWA COUNTY WAR MEMORIAL HOSPITAL</t>
  </si>
  <si>
    <t>49783</t>
  </si>
  <si>
    <t>CHIPPEWA</t>
  </si>
  <si>
    <t>230241</t>
  </si>
  <si>
    <t>ASCENSION RIVER DISTRICT HOSPITAL</t>
  </si>
  <si>
    <t>48054</t>
  </si>
  <si>
    <t>230244</t>
  </si>
  <si>
    <t>GARDEN CITY HOSPITAL</t>
  </si>
  <si>
    <t>48135</t>
  </si>
  <si>
    <t>230254</t>
  </si>
  <si>
    <t>ASCENSION PROVIDENCE ROCHESTER HOSPITAL</t>
  </si>
  <si>
    <t>48307</t>
  </si>
  <si>
    <t>230259</t>
  </si>
  <si>
    <t>CHELSEA HOSPITAL</t>
  </si>
  <si>
    <t>48118</t>
  </si>
  <si>
    <t>230269</t>
  </si>
  <si>
    <t>BEAUMONT HOSPITAL, TROY</t>
  </si>
  <si>
    <t>48085</t>
  </si>
  <si>
    <t>230270</t>
  </si>
  <si>
    <t>BEAUMONT HOSPITAL - TAYLOR</t>
  </si>
  <si>
    <t>48180</t>
  </si>
  <si>
    <t>230273</t>
  </si>
  <si>
    <t>DETROIT RECEIVING HOSPITAL</t>
  </si>
  <si>
    <t>230277</t>
  </si>
  <si>
    <t>HURON VALLEY-SINAI HOSPITAL</t>
  </si>
  <si>
    <t>48382</t>
  </si>
  <si>
    <t>230297</t>
  </si>
  <si>
    <t>KARMANOS CANCER CENTER</t>
  </si>
  <si>
    <t>230302</t>
  </si>
  <si>
    <t>HENRY FORD HEALTH WEST BLOOMFIELD HOSPITAL</t>
  </si>
  <si>
    <t>48322</t>
  </si>
  <si>
    <t>230303</t>
  </si>
  <si>
    <t>MUNSON HEALTHCARE MANISTEE HOSPITAL</t>
  </si>
  <si>
    <t>49660</t>
  </si>
  <si>
    <t>MANISTEE</t>
  </si>
  <si>
    <t>23037F</t>
  </si>
  <si>
    <t>DETROIT (JOHN D. DINGELL) VA MEDICAL CENTER</t>
  </si>
  <si>
    <t>231326</t>
  </si>
  <si>
    <t>SPARROW CLINTON HOSPITAL</t>
  </si>
  <si>
    <t>48879</t>
  </si>
  <si>
    <t>231331</t>
  </si>
  <si>
    <t>SPARROW IONIA HOSPITAL</t>
  </si>
  <si>
    <t>48846</t>
  </si>
  <si>
    <t>IONIA</t>
  </si>
  <si>
    <t>231332</t>
  </si>
  <si>
    <t>BRONSON LAKEVIEW HOSPITAL</t>
  </si>
  <si>
    <t>49079</t>
  </si>
  <si>
    <t>VAN BUREN</t>
  </si>
  <si>
    <t>231337</t>
  </si>
  <si>
    <t>OSF ST FRANCIS HOSPITAL AND MEDICAL GROUP</t>
  </si>
  <si>
    <t>49829</t>
  </si>
  <si>
    <t>231338</t>
  </si>
  <si>
    <t>COREWELL HEALTH GERBER HOSPITAL</t>
  </si>
  <si>
    <t>49412</t>
  </si>
  <si>
    <t>NEWAYGO</t>
  </si>
  <si>
    <t>231339</t>
  </si>
  <si>
    <t>COREWELL HEALTH PENNOCK HOSPITAL</t>
  </si>
  <si>
    <t>49058</t>
  </si>
  <si>
    <t>BARRY</t>
  </si>
  <si>
    <t>240001</t>
  </si>
  <si>
    <t>NORTH MEMORIAL HEALTH HOSPITAL</t>
  </si>
  <si>
    <t>MN</t>
  </si>
  <si>
    <t>55422</t>
  </si>
  <si>
    <t>HENNEPIN</t>
  </si>
  <si>
    <t>240002</t>
  </si>
  <si>
    <t>ESSENTIA HEALTH ST MARY'S MEDICAL CENTER</t>
  </si>
  <si>
    <t>55805</t>
  </si>
  <si>
    <t>ST. LOUIS</t>
  </si>
  <si>
    <t>240004</t>
  </si>
  <si>
    <t>HENNEPIN COUNTY MEDICAL CENTER</t>
  </si>
  <si>
    <t>55415</t>
  </si>
  <si>
    <t>240006</t>
  </si>
  <si>
    <t>OLMSTED MEDICAL CENTER</t>
  </si>
  <si>
    <t>55904</t>
  </si>
  <si>
    <t>OLMSTED</t>
  </si>
  <si>
    <t>240010</t>
  </si>
  <si>
    <t>MAYO CLINIC HOSPITAL ROCHESTER</t>
  </si>
  <si>
    <t>55902</t>
  </si>
  <si>
    <t>240018</t>
  </si>
  <si>
    <t>MAYO CLINIC HEALTH SYSTEM IN RED WING</t>
  </si>
  <si>
    <t>55066</t>
  </si>
  <si>
    <t>GOODHUE</t>
  </si>
  <si>
    <t>240019</t>
  </si>
  <si>
    <t>ESSENTIA HEALTH DULUTH</t>
  </si>
  <si>
    <t>240020</t>
  </si>
  <si>
    <t>CAMBRIDGE MEDICAL CENTER</t>
  </si>
  <si>
    <t>55008</t>
  </si>
  <si>
    <t>ISANTI</t>
  </si>
  <si>
    <t>240022</t>
  </si>
  <si>
    <t>SANFORD WORTHINGTON MEDICAL CENTER</t>
  </si>
  <si>
    <t>56187</t>
  </si>
  <si>
    <t>NOBLES</t>
  </si>
  <si>
    <t>240030</t>
  </si>
  <si>
    <t>ALOMERE HEALTH</t>
  </si>
  <si>
    <t>56308</t>
  </si>
  <si>
    <t>240036</t>
  </si>
  <si>
    <t>ST CLOUD HOSPITAL</t>
  </si>
  <si>
    <t>56303</t>
  </si>
  <si>
    <t>STEARNS</t>
  </si>
  <si>
    <t>240038</t>
  </si>
  <si>
    <t>ALLINA UNITED HOSPITAL</t>
  </si>
  <si>
    <t>55102</t>
  </si>
  <si>
    <t>RAMSEY</t>
  </si>
  <si>
    <t>24003F</t>
  </si>
  <si>
    <t>MINNEAPOLIS VA MEDICAL CENTER</t>
  </si>
  <si>
    <t>55417</t>
  </si>
  <si>
    <t>240043</t>
  </si>
  <si>
    <t>MAYO CLINIC HEALTH SYSTEM - ALBERT LEA AND AUSTIN</t>
  </si>
  <si>
    <t>56007</t>
  </si>
  <si>
    <t>FREEBORN</t>
  </si>
  <si>
    <t>240044</t>
  </si>
  <si>
    <t>WINONA HEALTH SERVICES</t>
  </si>
  <si>
    <t>55987</t>
  </si>
  <si>
    <t>WINONA</t>
  </si>
  <si>
    <t>240047</t>
  </si>
  <si>
    <t>240050</t>
  </si>
  <si>
    <t>FAIRVIEW LAKES HEALTH SERVICES</t>
  </si>
  <si>
    <t>55092</t>
  </si>
  <si>
    <t>CHISAGO</t>
  </si>
  <si>
    <t>240052</t>
  </si>
  <si>
    <t>LAKE REGION HEALTHCARE CORPORATION</t>
  </si>
  <si>
    <t>56537</t>
  </si>
  <si>
    <t>OTTER TAIL</t>
  </si>
  <si>
    <t>240053</t>
  </si>
  <si>
    <t>PARK NICOLLET METHODIST HOSPITAL</t>
  </si>
  <si>
    <t>55426</t>
  </si>
  <si>
    <t>240056</t>
  </si>
  <si>
    <t>RIDGEVIEW MEDICAL CENTER</t>
  </si>
  <si>
    <t>55387</t>
  </si>
  <si>
    <t>CARVER</t>
  </si>
  <si>
    <t>240057</t>
  </si>
  <si>
    <t>ABBOTT NORTHWESTERN HOSPITAL</t>
  </si>
  <si>
    <t>55407</t>
  </si>
  <si>
    <t>240064</t>
  </si>
  <si>
    <t>GRAND ITASCA CLINIC AND HOSPITAL</t>
  </si>
  <si>
    <t>55744</t>
  </si>
  <si>
    <t>ITASCA</t>
  </si>
  <si>
    <t>240066</t>
  </si>
  <si>
    <t>LAKEVIEW MEMORIAL HOSPITAL</t>
  </si>
  <si>
    <t>55082</t>
  </si>
  <si>
    <t>240069</t>
  </si>
  <si>
    <t>OWATONNA HOSPITAL</t>
  </si>
  <si>
    <t>55060</t>
  </si>
  <si>
    <t>STEELE</t>
  </si>
  <si>
    <t>240075</t>
  </si>
  <si>
    <t>ESSENTIA HEALTH ST JOSEPH'S MEDICAL CENTER</t>
  </si>
  <si>
    <t>56401</t>
  </si>
  <si>
    <t>CROW WING</t>
  </si>
  <si>
    <t>240076</t>
  </si>
  <si>
    <t>BUFFALO HOSPITAL</t>
  </si>
  <si>
    <t>55313</t>
  </si>
  <si>
    <t>WRIGHT</t>
  </si>
  <si>
    <t>240078</t>
  </si>
  <si>
    <t>M HEALTH FAIRVIEW SOUTHDALE HOSPITAL</t>
  </si>
  <si>
    <t>55435</t>
  </si>
  <si>
    <t>240080</t>
  </si>
  <si>
    <t>M HEALTH FAIRVIEW UNIVERSITY OF MN</t>
  </si>
  <si>
    <t>55454</t>
  </si>
  <si>
    <t>240084</t>
  </si>
  <si>
    <t>ESSENTIA HEALTH VIRGINIA</t>
  </si>
  <si>
    <t>55792</t>
  </si>
  <si>
    <t>240088</t>
  </si>
  <si>
    <t>CENTRACARE- RICE MEMORIAL HOSPITAL</t>
  </si>
  <si>
    <t>56201</t>
  </si>
  <si>
    <t>KANDIYOHI</t>
  </si>
  <si>
    <t>240093</t>
  </si>
  <si>
    <t>MAYO CLINIC HEALTH SYSTEM - MANKATO</t>
  </si>
  <si>
    <t>56002</t>
  </si>
  <si>
    <t>BLUE EARTH</t>
  </si>
  <si>
    <t>240100</t>
  </si>
  <si>
    <t>SANFORD BEMIDJI MEDICAL CENTER</t>
  </si>
  <si>
    <t>56601</t>
  </si>
  <si>
    <t>BELTRAMI</t>
  </si>
  <si>
    <t>240101</t>
  </si>
  <si>
    <t>ESSENTIA HEALTH ST MARYS - DETROIT LAKES</t>
  </si>
  <si>
    <t>56501</t>
  </si>
  <si>
    <t>BECKER</t>
  </si>
  <si>
    <t>240104</t>
  </si>
  <si>
    <t>ST FRANCIS REGIONAL MEDICAL CENTER</t>
  </si>
  <si>
    <t>55379</t>
  </si>
  <si>
    <t>240106</t>
  </si>
  <si>
    <t>REGIONS HOSPITAL</t>
  </si>
  <si>
    <t>55101</t>
  </si>
  <si>
    <t>240115</t>
  </si>
  <si>
    <t>55433</t>
  </si>
  <si>
    <t>ANOKA</t>
  </si>
  <si>
    <t>240166</t>
  </si>
  <si>
    <t>MAYO CLINIC HEALTH SYSTEM - FAIRMONT</t>
  </si>
  <si>
    <t>56031</t>
  </si>
  <si>
    <t>240207</t>
  </si>
  <si>
    <t>M HEALTH FAIRVIEW RIDGES HOSPITAL</t>
  </si>
  <si>
    <t>55337</t>
  </si>
  <si>
    <t>DAKOTA</t>
  </si>
  <si>
    <t>240210</t>
  </si>
  <si>
    <t>M HEALTH FAIRVIEW ST JOHN'S HOSPITAL</t>
  </si>
  <si>
    <t>55109</t>
  </si>
  <si>
    <t>240213</t>
  </si>
  <si>
    <t>M HEALTH FAIRVIEW WOODWINDS HOSPITAL</t>
  </si>
  <si>
    <t>55125</t>
  </si>
  <si>
    <t>240214</t>
  </si>
  <si>
    <t>MAPLE GROVE HOSPITAL</t>
  </si>
  <si>
    <t>55369</t>
  </si>
  <si>
    <t>250001</t>
  </si>
  <si>
    <t>UNIVERSITY OF MISSISSIPPI MED CENTER</t>
  </si>
  <si>
    <t>MS</t>
  </si>
  <si>
    <t>39216</t>
  </si>
  <si>
    <t>HINDS</t>
  </si>
  <si>
    <t>250002</t>
  </si>
  <si>
    <t>TISHOMINGO HEALTH SERVICES INC</t>
  </si>
  <si>
    <t>38852</t>
  </si>
  <si>
    <t>TISHOMINGO</t>
  </si>
  <si>
    <t>250004</t>
  </si>
  <si>
    <t>NORTH MISSISSIPPI MEDICAL CENTER</t>
  </si>
  <si>
    <t>38801</t>
  </si>
  <si>
    <t>250006</t>
  </si>
  <si>
    <t>BAPTIST MEMORIAL HOSPITAL UNION COUNTY</t>
  </si>
  <si>
    <t>38652</t>
  </si>
  <si>
    <t>250007</t>
  </si>
  <si>
    <t>MERIT HEALTH BILOXI</t>
  </si>
  <si>
    <t>39530</t>
  </si>
  <si>
    <t>250009</t>
  </si>
  <si>
    <t>MAGNOLIA REGIONAL HEALTH CENTER</t>
  </si>
  <si>
    <t>38834</t>
  </si>
  <si>
    <t>ALCORN</t>
  </si>
  <si>
    <t>250019</t>
  </si>
  <si>
    <t>MEMORIAL HOSPITAL AT GULFPORT</t>
  </si>
  <si>
    <t>39502</t>
  </si>
  <si>
    <t>250020</t>
  </si>
  <si>
    <t>WEBSTER GENERAL HOSPITAL/ SWING BED</t>
  </si>
  <si>
    <t>39744</t>
  </si>
  <si>
    <t>250025</t>
  </si>
  <si>
    <t>NORTH MISSISSIPPI MEDICAL CENTER-GILMORE AMORY</t>
  </si>
  <si>
    <t>38821</t>
  </si>
  <si>
    <t>250031</t>
  </si>
  <si>
    <t>MERIT HEALTH RIVER REGION</t>
  </si>
  <si>
    <t>39183</t>
  </si>
  <si>
    <t>250034</t>
  </si>
  <si>
    <t>BAPTIST MEMORIAL HOSPITAL NORTH MS</t>
  </si>
  <si>
    <t>38655</t>
  </si>
  <si>
    <t>250038</t>
  </si>
  <si>
    <t>MERIT HEALTH MADISON</t>
  </si>
  <si>
    <t>39046</t>
  </si>
  <si>
    <t>250040</t>
  </si>
  <si>
    <t>SINGING RIVER HEALTH SYSTEM</t>
  </si>
  <si>
    <t>39581</t>
  </si>
  <si>
    <t>250043</t>
  </si>
  <si>
    <t>NESHOBA COUNTY GENERAL HOSPITAL</t>
  </si>
  <si>
    <t>39350</t>
  </si>
  <si>
    <t>NESHOBA</t>
  </si>
  <si>
    <t>250044</t>
  </si>
  <si>
    <t>BAPTIST MEMORIAL HOSPITAL BOONEVILLE</t>
  </si>
  <si>
    <t>38829</t>
  </si>
  <si>
    <t>PRENTISS</t>
  </si>
  <si>
    <t>250048</t>
  </si>
  <si>
    <t>ST DOMINIC-JACKSON MEMORIAL HOSPITAL</t>
  </si>
  <si>
    <t>250050</t>
  </si>
  <si>
    <t>OCH REGIONAL MEDICAL CENTER</t>
  </si>
  <si>
    <t>39759</t>
  </si>
  <si>
    <t>OKTIBBEHA</t>
  </si>
  <si>
    <t>250057</t>
  </si>
  <si>
    <t>KING'S DAUGHTERS MEDICAL CENTER-BROOKHAVEN</t>
  </si>
  <si>
    <t>39601</t>
  </si>
  <si>
    <t>250058</t>
  </si>
  <si>
    <t>SOUTH CENTRAL REG MED CTR</t>
  </si>
  <si>
    <t>39440</t>
  </si>
  <si>
    <t>JONES</t>
  </si>
  <si>
    <t>250061</t>
  </si>
  <si>
    <t>YALOBUSHA GENERAL HOSPITAL</t>
  </si>
  <si>
    <t>38965</t>
  </si>
  <si>
    <t>YALOBUSHA</t>
  </si>
  <si>
    <t>250069</t>
  </si>
  <si>
    <t>OCHSNER RUSH HOSPITAL</t>
  </si>
  <si>
    <t>39301</t>
  </si>
  <si>
    <t>250072</t>
  </si>
  <si>
    <t>MERIT HEALTH CENTRAL</t>
  </si>
  <si>
    <t>39204</t>
  </si>
  <si>
    <t>250077</t>
  </si>
  <si>
    <t>WAYNE GENERAL HOSPITAL</t>
  </si>
  <si>
    <t>39367</t>
  </si>
  <si>
    <t>250078</t>
  </si>
  <si>
    <t>FORREST GENERAL HOSPITAL</t>
  </si>
  <si>
    <t>39401</t>
  </si>
  <si>
    <t>FORREST</t>
  </si>
  <si>
    <t>250082</t>
  </si>
  <si>
    <t>DELTA HEALTH SYSTEM - THE MEDICAL CENTER</t>
  </si>
  <si>
    <t>38701</t>
  </si>
  <si>
    <t>250084</t>
  </si>
  <si>
    <t>MERIT HEALTH NATCHEZ</t>
  </si>
  <si>
    <t>39120</t>
  </si>
  <si>
    <t>250093</t>
  </si>
  <si>
    <t>BOLIVAR MEDICAL CENTER</t>
  </si>
  <si>
    <t>38732</t>
  </si>
  <si>
    <t>BOLIVAR</t>
  </si>
  <si>
    <t>250094</t>
  </si>
  <si>
    <t>MERIT HEALTH WESLEY</t>
  </si>
  <si>
    <t>39402</t>
  </si>
  <si>
    <t>LAMAR</t>
  </si>
  <si>
    <t>250096</t>
  </si>
  <si>
    <t>CROSSGATES RIVER OAKS HOSPITAL</t>
  </si>
  <si>
    <t>39042</t>
  </si>
  <si>
    <t>RANKIN</t>
  </si>
  <si>
    <t>250097</t>
  </si>
  <si>
    <t>SOUTHWEST MS REGIONAL MEDICAL CENTER</t>
  </si>
  <si>
    <t>39649</t>
  </si>
  <si>
    <t>250099</t>
  </si>
  <si>
    <t>GREENWOOD LEFLORE HOSPITAL</t>
  </si>
  <si>
    <t>38930</t>
  </si>
  <si>
    <t>LEFLORE</t>
  </si>
  <si>
    <t>250100</t>
  </si>
  <si>
    <t>BMH-GOLDEN TRIANGLE</t>
  </si>
  <si>
    <t>39705</t>
  </si>
  <si>
    <t>250102</t>
  </si>
  <si>
    <t>MISSISSIPPI BAPTIST MEDICAL CENTER</t>
  </si>
  <si>
    <t>39202</t>
  </si>
  <si>
    <t>250104</t>
  </si>
  <si>
    <t>ANDERSON REGIONAL MEDICAL CENTER</t>
  </si>
  <si>
    <t>250117</t>
  </si>
  <si>
    <t>HIGHLAND COMMUNITY  HOSPITAL</t>
  </si>
  <si>
    <t>39466</t>
  </si>
  <si>
    <t>PEARL RIVER</t>
  </si>
  <si>
    <t>250123</t>
  </si>
  <si>
    <t>SINGING RIVER GULFPORT</t>
  </si>
  <si>
    <t>39503</t>
  </si>
  <si>
    <t>250124</t>
  </si>
  <si>
    <t>MAGEE GENERAL HOSPITAL</t>
  </si>
  <si>
    <t>39111</t>
  </si>
  <si>
    <t>SIMPSON</t>
  </si>
  <si>
    <t>250138</t>
  </si>
  <si>
    <t>MERIT HEALTH RIVER OAKS</t>
  </si>
  <si>
    <t>39232</t>
  </si>
  <si>
    <t>250141</t>
  </si>
  <si>
    <t>BAPTIST MEMORIAL HOSPITAL DESOTO</t>
  </si>
  <si>
    <t>38671</t>
  </si>
  <si>
    <t>250167</t>
  </si>
  <si>
    <t>METHODIST HEALTHCARE - OLIVE BRANCH HOSPITAL</t>
  </si>
  <si>
    <t>38654</t>
  </si>
  <si>
    <t>250168</t>
  </si>
  <si>
    <t>UNIVERSITY OF MISSISSIPPI MEDICAL CENTER- GRENADA</t>
  </si>
  <si>
    <t>38901</t>
  </si>
  <si>
    <t>GRENADA</t>
  </si>
  <si>
    <t>25042F</t>
  </si>
  <si>
    <t>VA GULF COAST HEALTHCARE SYSTEM</t>
  </si>
  <si>
    <t>39531</t>
  </si>
  <si>
    <t>25043F</t>
  </si>
  <si>
    <t>G. V. (SONNY) MONTGOMERY VA MEDICAL CENTER (JACKSON)</t>
  </si>
  <si>
    <t>251315</t>
  </si>
  <si>
    <t>BAPTIST MEDICAL CENTER-LEAKE</t>
  </si>
  <si>
    <t>39051</t>
  </si>
  <si>
    <t>LEAKE</t>
  </si>
  <si>
    <t>251337</t>
  </si>
  <si>
    <t>TIPPAH COUNTY HOSPITAL</t>
  </si>
  <si>
    <t>38663</t>
  </si>
  <si>
    <t>TIPPAH</t>
  </si>
  <si>
    <t>260001</t>
  </si>
  <si>
    <t>MERCY HOSPITAL JOPLIN</t>
  </si>
  <si>
    <t>MO</t>
  </si>
  <si>
    <t>64804</t>
  </si>
  <si>
    <t>JASPER</t>
  </si>
  <si>
    <t>260005</t>
  </si>
  <si>
    <t>SSM ST JOSEPH HEALTH CENTER</t>
  </si>
  <si>
    <t>63301</t>
  </si>
  <si>
    <t>ST. CHARLES</t>
  </si>
  <si>
    <t>260006</t>
  </si>
  <si>
    <t>MOSAIC LIFE CARE AT ST JOSEPH</t>
  </si>
  <si>
    <t>64506</t>
  </si>
  <si>
    <t>BUCHANAN</t>
  </si>
  <si>
    <t>260009</t>
  </si>
  <si>
    <t>BOTHWELL REGIONAL HEALTH CENTER</t>
  </si>
  <si>
    <t>65301</t>
  </si>
  <si>
    <t>PETTIS</t>
  </si>
  <si>
    <t>260011</t>
  </si>
  <si>
    <t>SSM HEALTH ST. MARY'S HOSPITAL - JEFFERSON CITY</t>
  </si>
  <si>
    <t>65109</t>
  </si>
  <si>
    <t>COLE</t>
  </si>
  <si>
    <t>260017</t>
  </si>
  <si>
    <t>PHELPS COUNTY REGIONAL MEDICAL CENTER</t>
  </si>
  <si>
    <t>65401</t>
  </si>
  <si>
    <t>PHELPS</t>
  </si>
  <si>
    <t>260020</t>
  </si>
  <si>
    <t>MERCY HOSPITAL ST LOUIS</t>
  </si>
  <si>
    <t>63141</t>
  </si>
  <si>
    <t>260022</t>
  </si>
  <si>
    <t>NORTHEAST REGIONAL MEDICAL CENTER</t>
  </si>
  <si>
    <t>63501</t>
  </si>
  <si>
    <t>ADAIR</t>
  </si>
  <si>
    <t>260023</t>
  </si>
  <si>
    <t>MERCY HOSPITAL JEFFERSON</t>
  </si>
  <si>
    <t>63019</t>
  </si>
  <si>
    <t>260024</t>
  </si>
  <si>
    <t>TEXAS COUNTY MEMORIAL HOSPITAL</t>
  </si>
  <si>
    <t>65483</t>
  </si>
  <si>
    <t>TEXAS</t>
  </si>
  <si>
    <t>260025</t>
  </si>
  <si>
    <t>HANNIBAL REGIONAL HOSPITAL</t>
  </si>
  <si>
    <t>63401</t>
  </si>
  <si>
    <t>260027</t>
  </si>
  <si>
    <t>RESEARCH MEDICAL CENTER</t>
  </si>
  <si>
    <t>64132</t>
  </si>
  <si>
    <t>260032</t>
  </si>
  <si>
    <t>BARNES JEWISH HOSPITAL</t>
  </si>
  <si>
    <t>63110</t>
  </si>
  <si>
    <t>ST. LOUIS CITY</t>
  </si>
  <si>
    <t>260040</t>
  </si>
  <si>
    <t>COX MEDICAL CENTERS</t>
  </si>
  <si>
    <t>65807</t>
  </si>
  <si>
    <t>260048</t>
  </si>
  <si>
    <t>TRUMAN MEDICAL CENTER HOSPITAL HILL</t>
  </si>
  <si>
    <t>64108</t>
  </si>
  <si>
    <t>26004F</t>
  </si>
  <si>
    <t>KANSAS CITY VA MEDICAL CENTER</t>
  </si>
  <si>
    <t>64128</t>
  </si>
  <si>
    <t>260052</t>
  </si>
  <si>
    <t>MERCY HOSPITAL WASHINGTON</t>
  </si>
  <si>
    <t>63090</t>
  </si>
  <si>
    <t>260057</t>
  </si>
  <si>
    <t>CAMERON REGIONAL MEDICAL CENTER</t>
  </si>
  <si>
    <t>64429</t>
  </si>
  <si>
    <t>260062</t>
  </si>
  <si>
    <t>SAINT LUKES NORTH HOSPITAL</t>
  </si>
  <si>
    <t>64154</t>
  </si>
  <si>
    <t>PLATTE</t>
  </si>
  <si>
    <t>260065</t>
  </si>
  <si>
    <t>MERCY HOSPITAL SPRINGFIELD</t>
  </si>
  <si>
    <t>65804</t>
  </si>
  <si>
    <t>260068</t>
  </si>
  <si>
    <t>BOONE HOSPITAL CENTER</t>
  </si>
  <si>
    <t>65201</t>
  </si>
  <si>
    <t>260074</t>
  </si>
  <si>
    <t>MOBERLY REGIONAL MEDICAL CENTER</t>
  </si>
  <si>
    <t>65270</t>
  </si>
  <si>
    <t>RANDOLPH</t>
  </si>
  <si>
    <t>260077</t>
  </si>
  <si>
    <t>MERCY HOSPITAL SOUTH</t>
  </si>
  <si>
    <t>63128</t>
  </si>
  <si>
    <t>260078</t>
  </si>
  <si>
    <t>OZARKS HEALTHCARE</t>
  </si>
  <si>
    <t>65775</t>
  </si>
  <si>
    <t>HOWELL</t>
  </si>
  <si>
    <t>260081</t>
  </si>
  <si>
    <t>SSM ST CLARE HEALTH CENTER</t>
  </si>
  <si>
    <t>63026</t>
  </si>
  <si>
    <t>260085</t>
  </si>
  <si>
    <t>64114</t>
  </si>
  <si>
    <t>260091</t>
  </si>
  <si>
    <t>SSM HEALTH ST MARY'S HOSPITAL - ST LOUIS</t>
  </si>
  <si>
    <t>63117</t>
  </si>
  <si>
    <t>260094</t>
  </si>
  <si>
    <t>COX MEDICAL CENTER BRANSON</t>
  </si>
  <si>
    <t>65615</t>
  </si>
  <si>
    <t>TANEY</t>
  </si>
  <si>
    <t>260095</t>
  </si>
  <si>
    <t>CENTERPOINT MEDICAL CENTER</t>
  </si>
  <si>
    <t>64057</t>
  </si>
  <si>
    <t>260096</t>
  </si>
  <si>
    <t>NORTH KANSAS CITY HOSPITAL</t>
  </si>
  <si>
    <t>64116</t>
  </si>
  <si>
    <t>260097</t>
  </si>
  <si>
    <t>WESTERN MISSOURI MEDICAL CENTER</t>
  </si>
  <si>
    <t>64093</t>
  </si>
  <si>
    <t>26009F</t>
  </si>
  <si>
    <t>ST LOUIS-JOHN COCHRAN VA MEDICAL CENTER</t>
  </si>
  <si>
    <t>63106</t>
  </si>
  <si>
    <t>260102</t>
  </si>
  <si>
    <t>UNIVERSITY HEALTH LAKEWOOD MEDICAL CENTER</t>
  </si>
  <si>
    <t>64139</t>
  </si>
  <si>
    <t>260104</t>
  </si>
  <si>
    <t>SSM HEALTH DEPAUL HOSPITAL ST LOUIS</t>
  </si>
  <si>
    <t>63044</t>
  </si>
  <si>
    <t>260105</t>
  </si>
  <si>
    <t>SSM HEALTH SAINT LOUIS UNIVERSITY HOSPITAL</t>
  </si>
  <si>
    <t>260108</t>
  </si>
  <si>
    <t>MISSOURI BAPTIST MEDICAL CENTER</t>
  </si>
  <si>
    <t>63131</t>
  </si>
  <si>
    <t>260110</t>
  </si>
  <si>
    <t>MERCY HOSPITAL SOUTHEAST</t>
  </si>
  <si>
    <t>63701</t>
  </si>
  <si>
    <t>CAPE GIRARDEAU</t>
  </si>
  <si>
    <t>260113</t>
  </si>
  <si>
    <t>MISSOURI DELTA MEDICAL CENTER</t>
  </si>
  <si>
    <t>63801</t>
  </si>
  <si>
    <t>260119</t>
  </si>
  <si>
    <t>POPLAR BLUFF REGIONAL MEDICAL CENTER</t>
  </si>
  <si>
    <t>63901</t>
  </si>
  <si>
    <t>260137</t>
  </si>
  <si>
    <t>FREEMAN HEALTH SYSTEM - FREEMAN WEST</t>
  </si>
  <si>
    <t>260138</t>
  </si>
  <si>
    <t>ST LUKES HOSPITAL OF KANSAS CITY</t>
  </si>
  <si>
    <t>64111</t>
  </si>
  <si>
    <t>260141</t>
  </si>
  <si>
    <t>UNIVERSITY OF MISSOURI HEALTH CARE</t>
  </si>
  <si>
    <t>65212</t>
  </si>
  <si>
    <t>260142</t>
  </si>
  <si>
    <t>FITZGIBBON HOSPITAL</t>
  </si>
  <si>
    <t>65340</t>
  </si>
  <si>
    <t>260160</t>
  </si>
  <si>
    <t>MERCY HOSPITAL STODDARD</t>
  </si>
  <si>
    <t>63841</t>
  </si>
  <si>
    <t>STODDARD</t>
  </si>
  <si>
    <t>260162</t>
  </si>
  <si>
    <t>BARNES-JEWISH WEST COUNTY HOSPITAL</t>
  </si>
  <si>
    <t>260163</t>
  </si>
  <si>
    <t>PARKLAND HEALTH CENTER</t>
  </si>
  <si>
    <t>63640</t>
  </si>
  <si>
    <t>ST. FRANCOIS</t>
  </si>
  <si>
    <t>260175</t>
  </si>
  <si>
    <t>GOLDEN VALLEY MEMORIAL HOSPITAL</t>
  </si>
  <si>
    <t>64735</t>
  </si>
  <si>
    <t>260176</t>
  </si>
  <si>
    <t>ST LUKE'S DES PERES HOSPITAL</t>
  </si>
  <si>
    <t>63122</t>
  </si>
  <si>
    <t>260177</t>
  </si>
  <si>
    <t>LIBERTY HOSPITAL</t>
  </si>
  <si>
    <t>64068</t>
  </si>
  <si>
    <t>260179</t>
  </si>
  <si>
    <t>63017</t>
  </si>
  <si>
    <t>260180</t>
  </si>
  <si>
    <t>CHRISTIAN HOSPITAL NORTHEAST</t>
  </si>
  <si>
    <t>63136</t>
  </si>
  <si>
    <t>260183</t>
  </si>
  <si>
    <t>63703</t>
  </si>
  <si>
    <t>260186</t>
  </si>
  <si>
    <t>LAKE REGIONAL HEALTH SYSTEM</t>
  </si>
  <si>
    <t>65065</t>
  </si>
  <si>
    <t>CAMDEN</t>
  </si>
  <si>
    <t>260190</t>
  </si>
  <si>
    <t>LEE'S SUMMIT MEDICAL CENTER</t>
  </si>
  <si>
    <t>64063</t>
  </si>
  <si>
    <t>260191</t>
  </si>
  <si>
    <t>BARNES-JEWISH ST PETERS HOSPITAL</t>
  </si>
  <si>
    <t>63376</t>
  </si>
  <si>
    <t>260193</t>
  </si>
  <si>
    <t>64014</t>
  </si>
  <si>
    <t>260195</t>
  </si>
  <si>
    <t>CITIZENS MEMORIAL HOSPITAL</t>
  </si>
  <si>
    <t>65613</t>
  </si>
  <si>
    <t>260200</t>
  </si>
  <si>
    <t>SSM ST JOSEPH HOSPITAL WEST</t>
  </si>
  <si>
    <t>63367</t>
  </si>
  <si>
    <t>260214</t>
  </si>
  <si>
    <t>BELTON REGIONAL MEDICAL CENTER</t>
  </si>
  <si>
    <t>64012</t>
  </si>
  <si>
    <t>260216</t>
  </si>
  <si>
    <t>SAINT LUKE'S EAST  HOSPITAL</t>
  </si>
  <si>
    <t>64086</t>
  </si>
  <si>
    <t>260219</t>
  </si>
  <si>
    <t>PROGRESS WEST HOSPITAL</t>
  </si>
  <si>
    <t>63368</t>
  </si>
  <si>
    <t>26023F</t>
  </si>
  <si>
    <t>COLUMBIA MO VA MEDICAL CENTER</t>
  </si>
  <si>
    <t>261303</t>
  </si>
  <si>
    <t>COMMUNITY HOSPITAL ASSOCIATION</t>
  </si>
  <si>
    <t>64446</t>
  </si>
  <si>
    <t>ATCHISON</t>
  </si>
  <si>
    <t>261311</t>
  </si>
  <si>
    <t>MERCY HOSPITAL PERRY</t>
  </si>
  <si>
    <t>63775</t>
  </si>
  <si>
    <t>261318</t>
  </si>
  <si>
    <t>SALEM MEMORIAL DISTRICT HOSPITAL</t>
  </si>
  <si>
    <t>65560</t>
  </si>
  <si>
    <t>DENT</t>
  </si>
  <si>
    <t>261321</t>
  </si>
  <si>
    <t>HEDRICK MEDICAL CENTER</t>
  </si>
  <si>
    <t>64601</t>
  </si>
  <si>
    <t>261337</t>
  </si>
  <si>
    <t>MISSOURI BAPTIST SULLIVAN HOSPITAL</t>
  </si>
  <si>
    <t>63080</t>
  </si>
  <si>
    <t>270003</t>
  </si>
  <si>
    <t>ST PETERS HEALTH</t>
  </si>
  <si>
    <t>MT</t>
  </si>
  <si>
    <t>59601</t>
  </si>
  <si>
    <t>LEWIS AND CLARK</t>
  </si>
  <si>
    <t>270004</t>
  </si>
  <si>
    <t>BILLINGS CLINIC</t>
  </si>
  <si>
    <t>59101</t>
  </si>
  <si>
    <t>YELLOWSTONE</t>
  </si>
  <si>
    <t>270012</t>
  </si>
  <si>
    <t>BENEFIS HOSPITALS INC</t>
  </si>
  <si>
    <t>59405</t>
  </si>
  <si>
    <t>CASCADE</t>
  </si>
  <si>
    <t>270014</t>
  </si>
  <si>
    <t>ST. PATRICK HOSPITAL</t>
  </si>
  <si>
    <t>59802</t>
  </si>
  <si>
    <t>MISSOULA</t>
  </si>
  <si>
    <t>270017</t>
  </si>
  <si>
    <t>ST JAMES HOSPITAL</t>
  </si>
  <si>
    <t>59701</t>
  </si>
  <si>
    <t>SILVER BOW</t>
  </si>
  <si>
    <t>270023</t>
  </si>
  <si>
    <t>COMMUNITY MEDICAL CENTER</t>
  </si>
  <si>
    <t>59804</t>
  </si>
  <si>
    <t>27003F</t>
  </si>
  <si>
    <t>VA MONTANA HEALTHCARE SYSTEM</t>
  </si>
  <si>
    <t>59636</t>
  </si>
  <si>
    <t>270049</t>
  </si>
  <si>
    <t>INTERMOUNTAIN HEALTH ST VINCENT REGIONAL HOSPITAL</t>
  </si>
  <si>
    <t>59107</t>
  </si>
  <si>
    <t>270051</t>
  </si>
  <si>
    <t>LOGAN HEALTH MEDICAL CENTER</t>
  </si>
  <si>
    <t>59901</t>
  </si>
  <si>
    <t>FLATHEAD</t>
  </si>
  <si>
    <t>270057</t>
  </si>
  <si>
    <t>BOZEMAN HEALTH DEACONESS HOSPITAL</t>
  </si>
  <si>
    <t>59715</t>
  </si>
  <si>
    <t>GALLATIN</t>
  </si>
  <si>
    <t>270086</t>
  </si>
  <si>
    <t>GREAT FALLS CLINIC HOSPITAL</t>
  </si>
  <si>
    <t>271317</t>
  </si>
  <si>
    <t>LIVINGSTON HEALTHCARE</t>
  </si>
  <si>
    <t>59047</t>
  </si>
  <si>
    <t>PARK</t>
  </si>
  <si>
    <t>271335</t>
  </si>
  <si>
    <t>COMMUNITY HOSPITAL OF ANACONDA</t>
  </si>
  <si>
    <t>59711</t>
  </si>
  <si>
    <t>DEER LODGE</t>
  </si>
  <si>
    <t>271336</t>
  </si>
  <si>
    <t>LOGAN HEALTH - WHITEFISH</t>
  </si>
  <si>
    <t>59937</t>
  </si>
  <si>
    <t>271340</t>
  </si>
  <si>
    <t>BITTERROOT HEALTH - DALY HOSPITAL</t>
  </si>
  <si>
    <t>59840</t>
  </si>
  <si>
    <t>RAVALLI</t>
  </si>
  <si>
    <t>271344</t>
  </si>
  <si>
    <t>SIDNEY HEALTH CENTER</t>
  </si>
  <si>
    <t>59270</t>
  </si>
  <si>
    <t>RICHLAND</t>
  </si>
  <si>
    <t>280003</t>
  </si>
  <si>
    <t>BRYAN MEDICAL CENTER</t>
  </si>
  <si>
    <t>NE</t>
  </si>
  <si>
    <t>68506</t>
  </si>
  <si>
    <t>LANCASTER</t>
  </si>
  <si>
    <t>280009</t>
  </si>
  <si>
    <t>CHI HEALTH GOOD SAMARITAN</t>
  </si>
  <si>
    <t>68848</t>
  </si>
  <si>
    <t>BUFFALO</t>
  </si>
  <si>
    <t>280013</t>
  </si>
  <si>
    <t>THE NEBRASKA MEDICAL CENTER</t>
  </si>
  <si>
    <t>68198</t>
  </si>
  <si>
    <t>280020</t>
  </si>
  <si>
    <t>CHI HEALTH ST. ELIZABETH</t>
  </si>
  <si>
    <t>68510</t>
  </si>
  <si>
    <t>280023</t>
  </si>
  <si>
    <t>CHI HEALTH ST. FRANCIS</t>
  </si>
  <si>
    <t>68803</t>
  </si>
  <si>
    <t>280032</t>
  </si>
  <si>
    <t>MARY LANNING HEALTHCARE</t>
  </si>
  <si>
    <t>68901</t>
  </si>
  <si>
    <t>280040</t>
  </si>
  <si>
    <t>THE NEBRASKA METHODIST HOSPITAL</t>
  </si>
  <si>
    <t>68114</t>
  </si>
  <si>
    <t>280060</t>
  </si>
  <si>
    <t>CHI HEALTH BERGAN MERCY</t>
  </si>
  <si>
    <t>68124</t>
  </si>
  <si>
    <t>280061</t>
  </si>
  <si>
    <t>REGIONAL WEST MEDICAL CENTER</t>
  </si>
  <si>
    <t>69361</t>
  </si>
  <si>
    <t>SCOTT BLUFF</t>
  </si>
  <si>
    <t>280065</t>
  </si>
  <si>
    <t>GREAT PLAINS HEALTH</t>
  </si>
  <si>
    <t>69101</t>
  </si>
  <si>
    <t>28006F</t>
  </si>
  <si>
    <t>OMAHA VA MEDICAL CENTER (VA NEBRASKA WESTERN IOWA HEALTHCARE SYSTEM)</t>
  </si>
  <si>
    <t>68105</t>
  </si>
  <si>
    <t>280077</t>
  </si>
  <si>
    <t>METHODIST FREMONT HEALTH</t>
  </si>
  <si>
    <t>68025</t>
  </si>
  <si>
    <t>DODGE</t>
  </si>
  <si>
    <t>280081</t>
  </si>
  <si>
    <t>CHI HEALTH IMMANUEL</t>
  </si>
  <si>
    <t>68122</t>
  </si>
  <si>
    <t>280111</t>
  </si>
  <si>
    <t>COLUMBUS COMMUNITY HOSPITAL, INC</t>
  </si>
  <si>
    <t>68601</t>
  </si>
  <si>
    <t>280125</t>
  </si>
  <si>
    <t>FAITH REGIONAL HEALTH SERVICES</t>
  </si>
  <si>
    <t>68701</t>
  </si>
  <si>
    <t>280128</t>
  </si>
  <si>
    <t>CHI HEALTH NEBRASKA HEART</t>
  </si>
  <si>
    <t>68526</t>
  </si>
  <si>
    <t>280130</t>
  </si>
  <si>
    <t>CHI HEALTH LAKESIDE</t>
  </si>
  <si>
    <t>68130</t>
  </si>
  <si>
    <t>280132</t>
  </si>
  <si>
    <t>BELLEVUE MEDICAL CENTER, LLC</t>
  </si>
  <si>
    <t>68123</t>
  </si>
  <si>
    <t>SARPY</t>
  </si>
  <si>
    <t>280134</t>
  </si>
  <si>
    <t>KEARNEY REGIONAL MEDICAL CENTER</t>
  </si>
  <si>
    <t>68845</t>
  </si>
  <si>
    <t>280139</t>
  </si>
  <si>
    <t>GRAND ISLAND REGIONAL MEDICAL CENTER</t>
  </si>
  <si>
    <t>281322</t>
  </si>
  <si>
    <t>ST FRANCIS MEMORIAL HOSPITAL</t>
  </si>
  <si>
    <t>68788</t>
  </si>
  <si>
    <t>CUMING</t>
  </si>
  <si>
    <t>281334</t>
  </si>
  <si>
    <t>BOONE COUNTY HEALTH CENTER</t>
  </si>
  <si>
    <t>68620</t>
  </si>
  <si>
    <t>281336</t>
  </si>
  <si>
    <t>YORK GENERAL HEALTH CARE SERVICES</t>
  </si>
  <si>
    <t>68467</t>
  </si>
  <si>
    <t>281352</t>
  </si>
  <si>
    <t>COMMUNITY MEDICAL CENTER, INC</t>
  </si>
  <si>
    <t>68355</t>
  </si>
  <si>
    <t>RICHARDSON</t>
  </si>
  <si>
    <t>281363</t>
  </si>
  <si>
    <t>69001</t>
  </si>
  <si>
    <t>RED WILLOW</t>
  </si>
  <si>
    <t>281364</t>
  </si>
  <si>
    <t>BEATRICE COMMUNITY HOSPITAL &amp; HEALTH CENTER, INC</t>
  </si>
  <si>
    <t>68310</t>
  </si>
  <si>
    <t>GAGE</t>
  </si>
  <si>
    <t>290001</t>
  </si>
  <si>
    <t>RENOWN REGIONAL MEDICAL CENTER</t>
  </si>
  <si>
    <t>NV</t>
  </si>
  <si>
    <t>89502</t>
  </si>
  <si>
    <t>WASHOE</t>
  </si>
  <si>
    <t>290003</t>
  </si>
  <si>
    <t>SUNRISE HOSPITAL AND MEDICAL CENTER</t>
  </si>
  <si>
    <t>89109</t>
  </si>
  <si>
    <t>290005</t>
  </si>
  <si>
    <t>NORTH VISTA HOSPITAL</t>
  </si>
  <si>
    <t>89030</t>
  </si>
  <si>
    <t>290007</t>
  </si>
  <si>
    <t>UNIVERSITY MEDICAL CENTER</t>
  </si>
  <si>
    <t>89102</t>
  </si>
  <si>
    <t>290008</t>
  </si>
  <si>
    <t>NORTHEASTERN NEVADA REGIONAL HOSPITAL</t>
  </si>
  <si>
    <t>89801</t>
  </si>
  <si>
    <t>ELKO</t>
  </si>
  <si>
    <t>290009</t>
  </si>
  <si>
    <t>SAINT MARY'S REGIONAL MEDICAL CENTER</t>
  </si>
  <si>
    <t>89503</t>
  </si>
  <si>
    <t>290019</t>
  </si>
  <si>
    <t>CARSON TAHOE REGIONAL MEDICAL CENTER</t>
  </si>
  <si>
    <t>89703</t>
  </si>
  <si>
    <t>CARSON CITY</t>
  </si>
  <si>
    <t>290021</t>
  </si>
  <si>
    <t>VALLEY HOSPITAL MEDICAL CENTER</t>
  </si>
  <si>
    <t>89106</t>
  </si>
  <si>
    <t>29002F</t>
  </si>
  <si>
    <t>VA SIERRA NEVADA HEALTHCARE SYSTEM</t>
  </si>
  <si>
    <t>290032</t>
  </si>
  <si>
    <t>NORTHERN NEVADA MEDICAL CENTER</t>
  </si>
  <si>
    <t>89434</t>
  </si>
  <si>
    <t>290039</t>
  </si>
  <si>
    <t>MOUNTAINVIEW HOSPITAL</t>
  </si>
  <si>
    <t>89128</t>
  </si>
  <si>
    <t>290041</t>
  </si>
  <si>
    <t>SUMMERLIN HOSPITAL MEDICAL CENTER</t>
  </si>
  <si>
    <t>89144</t>
  </si>
  <si>
    <t>290045</t>
  </si>
  <si>
    <t>SAINT ROSE DOMINICAN HOSPITALS - SIENA CAMPUS</t>
  </si>
  <si>
    <t>89052</t>
  </si>
  <si>
    <t>290046</t>
  </si>
  <si>
    <t>SPRING VALLEY HOSPITAL MEDICAL CENTER</t>
  </si>
  <si>
    <t>89118</t>
  </si>
  <si>
    <t>290047</t>
  </si>
  <si>
    <t>SOUTHERN HILLS HOSPITAL AND MEDICAL CENTER</t>
  </si>
  <si>
    <t>89148</t>
  </si>
  <si>
    <t>290049</t>
  </si>
  <si>
    <t>RENOWN SOUTH MEADOWS MEDICAL CENTER</t>
  </si>
  <si>
    <t>89521</t>
  </si>
  <si>
    <t>29004F</t>
  </si>
  <si>
    <t>VA SOUTHERN NEVADA HEALTHCARE SYSTEM</t>
  </si>
  <si>
    <t>89086</t>
  </si>
  <si>
    <t>290053</t>
  </si>
  <si>
    <t>SAINT ROSE DOMINICAN HOSPITALS - SAN MARTIN CAMPUS</t>
  </si>
  <si>
    <t>89113</t>
  </si>
  <si>
    <t>290054</t>
  </si>
  <si>
    <t>CENTENNIAL HILLS HOSPITAL MEDICAL CENTER</t>
  </si>
  <si>
    <t>89149</t>
  </si>
  <si>
    <t>290057</t>
  </si>
  <si>
    <t>HENDERSON HOSPITAL</t>
  </si>
  <si>
    <t>89011</t>
  </si>
  <si>
    <t>290061</t>
  </si>
  <si>
    <t>NORTHERN NEVADA SIERRA MEDICAL CENTER</t>
  </si>
  <si>
    <t>89511</t>
  </si>
  <si>
    <t>291306</t>
  </si>
  <si>
    <t>CARSON VALLEY HEALTH</t>
  </si>
  <si>
    <t>89410</t>
  </si>
  <si>
    <t>291307</t>
  </si>
  <si>
    <t>MESA VIEW REGIONAL HOSPITAL</t>
  </si>
  <si>
    <t>89027</t>
  </si>
  <si>
    <t>291308</t>
  </si>
  <si>
    <t>HUMBOLDT GENERAL HOSPITAL</t>
  </si>
  <si>
    <t>89445</t>
  </si>
  <si>
    <t>291311</t>
  </si>
  <si>
    <t>DESERT VIEW HOSPITAL</t>
  </si>
  <si>
    <t>89048</t>
  </si>
  <si>
    <t>NYE</t>
  </si>
  <si>
    <t>291313</t>
  </si>
  <si>
    <t>BANNER CHURCHILL COMMUNITY HOSPITAL</t>
  </si>
  <si>
    <t>89406</t>
  </si>
  <si>
    <t>CHURCHILL</t>
  </si>
  <si>
    <t>300001</t>
  </si>
  <si>
    <t>CONCORD HOSPITAL</t>
  </si>
  <si>
    <t>NH</t>
  </si>
  <si>
    <t>3301</t>
  </si>
  <si>
    <t>MERRIMACK</t>
  </si>
  <si>
    <t>300003</t>
  </si>
  <si>
    <t>MARY HITCHCOCK MEMORIAL HOSPITAL</t>
  </si>
  <si>
    <t>3756</t>
  </si>
  <si>
    <t>GRAFTON</t>
  </si>
  <si>
    <t>300005</t>
  </si>
  <si>
    <t>CONCORD HOSPITAL- LACONIA</t>
  </si>
  <si>
    <t>3246</t>
  </si>
  <si>
    <t>BELKNAP</t>
  </si>
  <si>
    <t>300011</t>
  </si>
  <si>
    <t>3060</t>
  </si>
  <si>
    <t>300012</t>
  </si>
  <si>
    <t>ELLIOT HOSPITAL</t>
  </si>
  <si>
    <t>3103</t>
  </si>
  <si>
    <t>300014</t>
  </si>
  <si>
    <t>FRISBIE MEMORIAL HOSPITAL</t>
  </si>
  <si>
    <t>3867</t>
  </si>
  <si>
    <t>STRAFFORD</t>
  </si>
  <si>
    <t>300017</t>
  </si>
  <si>
    <t>PARKLAND MEDICAL CENTER</t>
  </si>
  <si>
    <t>3038</t>
  </si>
  <si>
    <t>ROCKINGHAM</t>
  </si>
  <si>
    <t>300018</t>
  </si>
  <si>
    <t>WENTWORTH-DOUGLASS HOSPITAL</t>
  </si>
  <si>
    <t>3820</t>
  </si>
  <si>
    <t>300019</t>
  </si>
  <si>
    <t>CHESHIRE MEDICAL CENTER</t>
  </si>
  <si>
    <t>3431</t>
  </si>
  <si>
    <t>CHESHIRE</t>
  </si>
  <si>
    <t>300020</t>
  </si>
  <si>
    <t>SOUTHERN NH MEDICAL CENTER</t>
  </si>
  <si>
    <t>300023</t>
  </si>
  <si>
    <t>EXETER HOSPITAL INC</t>
  </si>
  <si>
    <t>3833</t>
  </si>
  <si>
    <t>300029</t>
  </si>
  <si>
    <t>PORTSMOUTH REGIONAL HOSPITAL</t>
  </si>
  <si>
    <t>3801</t>
  </si>
  <si>
    <t>300034</t>
  </si>
  <si>
    <t>CATHOLIC MEDICAL CENTER</t>
  </si>
  <si>
    <t>3102</t>
  </si>
  <si>
    <t>301302</t>
  </si>
  <si>
    <t>LITTLETON REGIONAL HEALTHCARE</t>
  </si>
  <si>
    <t>3561</t>
  </si>
  <si>
    <t>301307</t>
  </si>
  <si>
    <t>MEMORIAL HOSPITAL, THE</t>
  </si>
  <si>
    <t>3860</t>
  </si>
  <si>
    <t>301308</t>
  </si>
  <si>
    <t>VALLEY REGIONAL HOSPITAL</t>
  </si>
  <si>
    <t>3743</t>
  </si>
  <si>
    <t>SULLIVAN</t>
  </si>
  <si>
    <t>301309</t>
  </si>
  <si>
    <t>MONADNOCK COMMUNITY HOSPITAL</t>
  </si>
  <si>
    <t>3458</t>
  </si>
  <si>
    <t>301310</t>
  </si>
  <si>
    <t>ANDROSCOGGIN VALLEY HOSPITAL</t>
  </si>
  <si>
    <t>3570</t>
  </si>
  <si>
    <t>COOS</t>
  </si>
  <si>
    <t>301311</t>
  </si>
  <si>
    <t>SPEARE MEMORIAL HOSPITAL</t>
  </si>
  <si>
    <t>3264</t>
  </si>
  <si>
    <t>301312</t>
  </si>
  <si>
    <t>HUGGINS HOSPITAL</t>
  </si>
  <si>
    <t>3894</t>
  </si>
  <si>
    <t>310001</t>
  </si>
  <si>
    <t>HACKENSACK UNIVERSITY MEDICAL CENTER</t>
  </si>
  <si>
    <t>NJ</t>
  </si>
  <si>
    <t>7601</t>
  </si>
  <si>
    <t>BERGEN</t>
  </si>
  <si>
    <t>310002</t>
  </si>
  <si>
    <t>NEWARK BETH ISRAEL MEDICAL CENTER</t>
  </si>
  <si>
    <t>7112</t>
  </si>
  <si>
    <t>310003</t>
  </si>
  <si>
    <t>PALISADES MEDICAL CENTER</t>
  </si>
  <si>
    <t>7047</t>
  </si>
  <si>
    <t>HUDSON</t>
  </si>
  <si>
    <t>310005</t>
  </si>
  <si>
    <t>HUNTERDON MEDICAL CENTER</t>
  </si>
  <si>
    <t>8822</t>
  </si>
  <si>
    <t>HUNTERDON</t>
  </si>
  <si>
    <t>310006</t>
  </si>
  <si>
    <t>ST MARY'S GENERAL HOSPITAL</t>
  </si>
  <si>
    <t>7055</t>
  </si>
  <si>
    <t>PASSAIC</t>
  </si>
  <si>
    <t>310008</t>
  </si>
  <si>
    <t>HOLY NAME MEDICAL CENTER</t>
  </si>
  <si>
    <t>7666</t>
  </si>
  <si>
    <t>310009</t>
  </si>
  <si>
    <t>CLARA MAASS MEDICAL CENTER</t>
  </si>
  <si>
    <t>7109</t>
  </si>
  <si>
    <t>310010</t>
  </si>
  <si>
    <t>UNIVERSITY MEDICAL CENTER OF PRINCETON AT PLAINSBORO</t>
  </si>
  <si>
    <t>8536</t>
  </si>
  <si>
    <t>310011</t>
  </si>
  <si>
    <t>CAPE REGIONAL MEDICAL CENTER INC</t>
  </si>
  <si>
    <t>8210</t>
  </si>
  <si>
    <t>CAPE MAY</t>
  </si>
  <si>
    <t>310012</t>
  </si>
  <si>
    <t>VALLEY HOSPITAL</t>
  </si>
  <si>
    <t>7652</t>
  </si>
  <si>
    <t>310014</t>
  </si>
  <si>
    <t>COOPER UNIVERSITY HOSPITAL</t>
  </si>
  <si>
    <t>8103</t>
  </si>
  <si>
    <t>310015</t>
  </si>
  <si>
    <t>MORRISTOWN MEDICAL CENTER</t>
  </si>
  <si>
    <t>7962</t>
  </si>
  <si>
    <t>MORRIS</t>
  </si>
  <si>
    <t>310016</t>
  </si>
  <si>
    <t>CAREPOINT HEALTH-CHRIST HOSPITAL</t>
  </si>
  <si>
    <t>7306</t>
  </si>
  <si>
    <t>310017</t>
  </si>
  <si>
    <t>CHILTON MEDICAL CENTER</t>
  </si>
  <si>
    <t>7444</t>
  </si>
  <si>
    <t>310019</t>
  </si>
  <si>
    <t>ST JOSEPH'S UNIVERSITY MEDICAL CENTER INC</t>
  </si>
  <si>
    <t>7503</t>
  </si>
  <si>
    <t>31001F</t>
  </si>
  <si>
    <t>VA NEW JERSEY HEALTH CARE SYSTEM</t>
  </si>
  <si>
    <t>7018</t>
  </si>
  <si>
    <t>310022</t>
  </si>
  <si>
    <t>WEST JERSEY HOSPITAL</t>
  </si>
  <si>
    <t>8043</t>
  </si>
  <si>
    <t>310024</t>
  </si>
  <si>
    <t>ROBERT WOOD JOHNSON UNIVERSITY HOSPITAL AT RAHWAY</t>
  </si>
  <si>
    <t>7065</t>
  </si>
  <si>
    <t>310025</t>
  </si>
  <si>
    <t>CAREPOINT HEALTH - BAYONNE MEDICAL CENTER</t>
  </si>
  <si>
    <t>7002</t>
  </si>
  <si>
    <t>310027</t>
  </si>
  <si>
    <t>TRINITAS REGIONAL MEDICAL CENTER</t>
  </si>
  <si>
    <t>7207</t>
  </si>
  <si>
    <t>310028</t>
  </si>
  <si>
    <t>NEWTON MEDICAL CENTER</t>
  </si>
  <si>
    <t>7860</t>
  </si>
  <si>
    <t>310029</t>
  </si>
  <si>
    <t>VIRTUA OUR LADY OF LOURDES HOSPITAL</t>
  </si>
  <si>
    <t>310031</t>
  </si>
  <si>
    <t>DEBORAH HEART AND LUNG CENTER</t>
  </si>
  <si>
    <t>8015</t>
  </si>
  <si>
    <t>BURLINGTON</t>
  </si>
  <si>
    <t>310032</t>
  </si>
  <si>
    <t>INSPIRA MEDICAL CENTER VINELAND</t>
  </si>
  <si>
    <t>8360</t>
  </si>
  <si>
    <t>310034</t>
  </si>
  <si>
    <t>RIVERVIEW MEDICAL CENTER</t>
  </si>
  <si>
    <t>7701</t>
  </si>
  <si>
    <t>MONMOUTH</t>
  </si>
  <si>
    <t>310038</t>
  </si>
  <si>
    <t>ROBERT WOOD JOHNSON UNIVERSITY HOSPITAL</t>
  </si>
  <si>
    <t>8901</t>
  </si>
  <si>
    <t>310039</t>
  </si>
  <si>
    <t>RARITAN BAY MEDICAL CENTER</t>
  </si>
  <si>
    <t>8861</t>
  </si>
  <si>
    <t>310040</t>
  </si>
  <si>
    <t>CAREPOINT HEALTH-HOBOKEN UNIVERSITY MEDICAL CENTER</t>
  </si>
  <si>
    <t>7030</t>
  </si>
  <si>
    <t>310041</t>
  </si>
  <si>
    <t>8755</t>
  </si>
  <si>
    <t>OCEAN</t>
  </si>
  <si>
    <t>310044</t>
  </si>
  <si>
    <t>CAPITAL HEALTH MEDICAL CENTER - HOPEWELL</t>
  </si>
  <si>
    <t>8534</t>
  </si>
  <si>
    <t>MERCER</t>
  </si>
  <si>
    <t>310045</t>
  </si>
  <si>
    <t>ENGLEWOOD HOSPITAL AND MEDICAL CENTER</t>
  </si>
  <si>
    <t>7631</t>
  </si>
  <si>
    <t>310047</t>
  </si>
  <si>
    <t>SHORE MEDICAL CENTER</t>
  </si>
  <si>
    <t>8244</t>
  </si>
  <si>
    <t>ATLANTIC</t>
  </si>
  <si>
    <t>310048</t>
  </si>
  <si>
    <t>ROBERT WOOD JOHNSON UNIVERSITY HOSPITAL - SOMERSET</t>
  </si>
  <si>
    <t>8876</t>
  </si>
  <si>
    <t>310050</t>
  </si>
  <si>
    <t>SAINT CLARE'S HOSPITAL/ DENVILLE CAMPUS</t>
  </si>
  <si>
    <t>7834</t>
  </si>
  <si>
    <t>310051</t>
  </si>
  <si>
    <t>OVERLOOK MEDICAL CENTER</t>
  </si>
  <si>
    <t>7901</t>
  </si>
  <si>
    <t>310052</t>
  </si>
  <si>
    <t>OCEAN MEDICAL CENTER</t>
  </si>
  <si>
    <t>8724</t>
  </si>
  <si>
    <t>310054</t>
  </si>
  <si>
    <t>HACKENSACK MERIDIAN MOUNTAINSIDE MEDICAL</t>
  </si>
  <si>
    <t>7042</t>
  </si>
  <si>
    <t>310057</t>
  </si>
  <si>
    <t>VIRTUA MOUNT HOLLY HOSPITAL</t>
  </si>
  <si>
    <t>8060</t>
  </si>
  <si>
    <t>310060</t>
  </si>
  <si>
    <t>ST LUKE'S WARREN HOSPITAL</t>
  </si>
  <si>
    <t>8865</t>
  </si>
  <si>
    <t>310061</t>
  </si>
  <si>
    <t>VIRTUA WILLINGBORO HOSPITAL</t>
  </si>
  <si>
    <t>8046</t>
  </si>
  <si>
    <t>310064</t>
  </si>
  <si>
    <t>ATLANTICARE REGIONAL MEDICAL CENTER - CITY CAMPUS</t>
  </si>
  <si>
    <t>8401</t>
  </si>
  <si>
    <t>310069</t>
  </si>
  <si>
    <t>INSPIRA MEDICAL CENTER MULLICA HILL</t>
  </si>
  <si>
    <t>8318</t>
  </si>
  <si>
    <t>SALEM</t>
  </si>
  <si>
    <t>310070</t>
  </si>
  <si>
    <t>SAINT PETER'S UNIVERSITY HOSPITAL</t>
  </si>
  <si>
    <t>310073</t>
  </si>
  <si>
    <t>JERSEY SHORE UNIVERSITY MEDICAL CENTER</t>
  </si>
  <si>
    <t>7754</t>
  </si>
  <si>
    <t>310074</t>
  </si>
  <si>
    <t>JERSEY CITY MEDICAL CENTER</t>
  </si>
  <si>
    <t>7302</t>
  </si>
  <si>
    <t>310075</t>
  </si>
  <si>
    <t>MONMOUTH MEDICAL CENTER</t>
  </si>
  <si>
    <t>7740</t>
  </si>
  <si>
    <t>310076</t>
  </si>
  <si>
    <t>COOPERMAN BARNABAS MEDICAL CENTER</t>
  </si>
  <si>
    <t>7039</t>
  </si>
  <si>
    <t>310083</t>
  </si>
  <si>
    <t>CAREWELL HEALTH MEDICAL CENTER</t>
  </si>
  <si>
    <t>310084</t>
  </si>
  <si>
    <t>MONMOUTH MEDICAL CENTER-SOUTHERN CAMPUS</t>
  </si>
  <si>
    <t>8701</t>
  </si>
  <si>
    <t>310086</t>
  </si>
  <si>
    <t>JEFFERSON STRATFORD HOSPITAL</t>
  </si>
  <si>
    <t>8084</t>
  </si>
  <si>
    <t>310092</t>
  </si>
  <si>
    <t>CAPITAL HEALTH REGIONAL MEDICAL CENTER</t>
  </si>
  <si>
    <t>8638</t>
  </si>
  <si>
    <t>310096</t>
  </si>
  <si>
    <t>SAINT MICHAEL'S MEDICAL CENTER</t>
  </si>
  <si>
    <t>7102</t>
  </si>
  <si>
    <t>310108</t>
  </si>
  <si>
    <t>JFK UNIVERSITY MEDICAL CENTER</t>
  </si>
  <si>
    <t>8818</t>
  </si>
  <si>
    <t>310110</t>
  </si>
  <si>
    <t>ROBERT WOOD JOHNSON UNIVERSITY HOSPITAL AT HAMILTON</t>
  </si>
  <si>
    <t>8690</t>
  </si>
  <si>
    <t>310111</t>
  </si>
  <si>
    <t>CENTRASTATE MEDICAL CENTER</t>
  </si>
  <si>
    <t>7728</t>
  </si>
  <si>
    <t>310112</t>
  </si>
  <si>
    <t>BAYSHORE MEDICAL CENTER</t>
  </si>
  <si>
    <t>7733</t>
  </si>
  <si>
    <t>310113</t>
  </si>
  <si>
    <t>SOUTHERN OCEAN MEDICAL CENTER</t>
  </si>
  <si>
    <t>8050</t>
  </si>
  <si>
    <t>310115</t>
  </si>
  <si>
    <t>AHS HOSPITAL CORP</t>
  </si>
  <si>
    <t>7840</t>
  </si>
  <si>
    <t>310118</t>
  </si>
  <si>
    <t>HUDSON REGIONAL HOSPITAL</t>
  </si>
  <si>
    <t>7094</t>
  </si>
  <si>
    <t>310119</t>
  </si>
  <si>
    <t>THE UNIVERSITY HOSPITAL</t>
  </si>
  <si>
    <t>7103</t>
  </si>
  <si>
    <t>310130</t>
  </si>
  <si>
    <t>HACKENSACK MERIDIAN HEALTH PASCACK VALLEY MEDICAL</t>
  </si>
  <si>
    <t>7675</t>
  </si>
  <si>
    <t>320001</t>
  </si>
  <si>
    <t>UNM HOSPITAL</t>
  </si>
  <si>
    <t>NM</t>
  </si>
  <si>
    <t>87106</t>
  </si>
  <si>
    <t>BERNALILLO</t>
  </si>
  <si>
    <t>320002</t>
  </si>
  <si>
    <t>CHRISTUS ST VINCENT REGIONAL MEDICAL CENTER</t>
  </si>
  <si>
    <t>87505</t>
  </si>
  <si>
    <t>SANTA FE</t>
  </si>
  <si>
    <t>320004</t>
  </si>
  <si>
    <t>CHRISTUS SOUTHERN NEW MEXICO</t>
  </si>
  <si>
    <t>88310</t>
  </si>
  <si>
    <t>OTERO</t>
  </si>
  <si>
    <t>320005</t>
  </si>
  <si>
    <t>SAN JUAN REGIONAL MEDICAL CENTER INC</t>
  </si>
  <si>
    <t>87401</t>
  </si>
  <si>
    <t>SAN JUAN</t>
  </si>
  <si>
    <t>320006</t>
  </si>
  <si>
    <t>EASTERN NEW MEXICO MEDICAL CENTER</t>
  </si>
  <si>
    <t>88201</t>
  </si>
  <si>
    <t>CHAVES</t>
  </si>
  <si>
    <t>320009</t>
  </si>
  <si>
    <t>LOVELACE MEDICAL CENTER</t>
  </si>
  <si>
    <t>87102</t>
  </si>
  <si>
    <t>320017</t>
  </si>
  <si>
    <t>LOVELACE WOMEN'S HOSPITAL</t>
  </si>
  <si>
    <t>87109</t>
  </si>
  <si>
    <t>320018</t>
  </si>
  <si>
    <t>88011</t>
  </si>
  <si>
    <t>DONA ANA</t>
  </si>
  <si>
    <t>320021</t>
  </si>
  <si>
    <t>PRESBYTERIAN HOSPITAL</t>
  </si>
  <si>
    <t>320022</t>
  </si>
  <si>
    <t>PLAINS REGIONAL MEDICAL CENTER</t>
  </si>
  <si>
    <t>88101</t>
  </si>
  <si>
    <t>CURRY</t>
  </si>
  <si>
    <t>32005F</t>
  </si>
  <si>
    <t>VA NEW MEXICO HEALTHCARE SYSTEM</t>
  </si>
  <si>
    <t>87108</t>
  </si>
  <si>
    <t>320061</t>
  </si>
  <si>
    <t>GALLUP INDIAN MEDICAL CENTER</t>
  </si>
  <si>
    <t>87301</t>
  </si>
  <si>
    <t>MCKINLEY</t>
  </si>
  <si>
    <t>320063</t>
  </si>
  <si>
    <t>CARLSBAD MEDICAL CENTER</t>
  </si>
  <si>
    <t>88220</t>
  </si>
  <si>
    <t>EDDY</t>
  </si>
  <si>
    <t>320065</t>
  </si>
  <si>
    <t>COVENANT HEALTH HOBBS HOSPITAL</t>
  </si>
  <si>
    <t>88240</t>
  </si>
  <si>
    <t>LEA</t>
  </si>
  <si>
    <t>320085</t>
  </si>
  <si>
    <t>MOUNTAIN VIEW REGIONAL MEDICAL CENTER</t>
  </si>
  <si>
    <t>320090</t>
  </si>
  <si>
    <t>PRESBYTERIAN SANTA FE MEDICAL CENTER</t>
  </si>
  <si>
    <t>87507</t>
  </si>
  <si>
    <t>320091</t>
  </si>
  <si>
    <t>THREE CROSSES REGIONAL HOSPITAL LLC</t>
  </si>
  <si>
    <t>88001</t>
  </si>
  <si>
    <t>321306</t>
  </si>
  <si>
    <t>LINCOLN COUNTY MEDICAL CENTER</t>
  </si>
  <si>
    <t>88345</t>
  </si>
  <si>
    <t>321310</t>
  </si>
  <si>
    <t>HOLY CROSS HOSPITAL A DIV OF TAOS HEALTH SYSTEMS</t>
  </si>
  <si>
    <t>87571</t>
  </si>
  <si>
    <t>TAOS</t>
  </si>
  <si>
    <t>321311</t>
  </si>
  <si>
    <t>GILA REGIONAL MEDICAL CENTER</t>
  </si>
  <si>
    <t>88061</t>
  </si>
  <si>
    <t>330005</t>
  </si>
  <si>
    <t>KALEIDA HEALTH</t>
  </si>
  <si>
    <t>NY</t>
  </si>
  <si>
    <t>14210</t>
  </si>
  <si>
    <t>ERIE</t>
  </si>
  <si>
    <t>330006</t>
  </si>
  <si>
    <t>ST JOSEPH'S MEDICAL CENTER</t>
  </si>
  <si>
    <t>10701</t>
  </si>
  <si>
    <t>WESTCHESTER</t>
  </si>
  <si>
    <t>330009</t>
  </si>
  <si>
    <t>BRONXCARE HOSPITAL CENTER</t>
  </si>
  <si>
    <t>10456</t>
  </si>
  <si>
    <t>BRONX</t>
  </si>
  <si>
    <t>330011</t>
  </si>
  <si>
    <t>OUR LADY OF LOURDES MEMORIAL HOSPITAL, INC</t>
  </si>
  <si>
    <t>13905</t>
  </si>
  <si>
    <t>BROOME</t>
  </si>
  <si>
    <t>330013</t>
  </si>
  <si>
    <t>ALBANY MEDICAL CENTER HOSPITAL</t>
  </si>
  <si>
    <t>12208</t>
  </si>
  <si>
    <t>ALBANY</t>
  </si>
  <si>
    <t>330014</t>
  </si>
  <si>
    <t>JAMAICA HOSPITAL MEDICAL CENTER</t>
  </si>
  <si>
    <t>11418</t>
  </si>
  <si>
    <t>QUEENS</t>
  </si>
  <si>
    <t>330019</t>
  </si>
  <si>
    <t>NEW YORK COMMUNITY HOSPITAL OF BROOKLYN, INC.</t>
  </si>
  <si>
    <t>11229</t>
  </si>
  <si>
    <t>330023</t>
  </si>
  <si>
    <t>VASSAR BROTHERS MEDICAL CENTER</t>
  </si>
  <si>
    <t>12601</t>
  </si>
  <si>
    <t>DUTCHESS</t>
  </si>
  <si>
    <t>330024</t>
  </si>
  <si>
    <t>MOUNT SINAI HOSPITAL</t>
  </si>
  <si>
    <t>NEW YORK</t>
  </si>
  <si>
    <t>330027</t>
  </si>
  <si>
    <t>NASSAU UNIVERSITY MEDICAL CENTER</t>
  </si>
  <si>
    <t>11554</t>
  </si>
  <si>
    <t>330028</t>
  </si>
  <si>
    <t>RICHMOND UNIVERSITY MEDICAL CENTER</t>
  </si>
  <si>
    <t>10310</t>
  </si>
  <si>
    <t>330030</t>
  </si>
  <si>
    <t>NEWARK-WAYNE COMMUNITY HOSPITAL</t>
  </si>
  <si>
    <t>14513</t>
  </si>
  <si>
    <t>330043</t>
  </si>
  <si>
    <t>NS/LIJ HS SOUTHSIDE HOSPITAL</t>
  </si>
  <si>
    <t>11706</t>
  </si>
  <si>
    <t>330044</t>
  </si>
  <si>
    <t>WYNN HOSPITAL</t>
  </si>
  <si>
    <t>13503</t>
  </si>
  <si>
    <t>ONEIDA</t>
  </si>
  <si>
    <t>330045</t>
  </si>
  <si>
    <t>NS/LIJ HS HUNTINGTON HOSPITAL</t>
  </si>
  <si>
    <t>11743</t>
  </si>
  <si>
    <t>330046</t>
  </si>
  <si>
    <t>MOUNT SINAI ST LUKE'S ROOSEVELT HOSPITAL</t>
  </si>
  <si>
    <t>330047</t>
  </si>
  <si>
    <t>ST MARY'S HEALTHCARE</t>
  </si>
  <si>
    <t>12010</t>
  </si>
  <si>
    <t>330049</t>
  </si>
  <si>
    <t>NORTHERN DUTCHESS HOSPITAL</t>
  </si>
  <si>
    <t>12572</t>
  </si>
  <si>
    <t>330055</t>
  </si>
  <si>
    <t>NEW YORK-PRESBYTERIAN/QUEENS</t>
  </si>
  <si>
    <t>11355</t>
  </si>
  <si>
    <t>330056</t>
  </si>
  <si>
    <t>BROOKLYN HOSPITAL CENTER - DOWNTOWN CAMPUS</t>
  </si>
  <si>
    <t>11201</t>
  </si>
  <si>
    <t>330057</t>
  </si>
  <si>
    <t>ST PETER'S HOSPITAL</t>
  </si>
  <si>
    <t>330058</t>
  </si>
  <si>
    <t>GENEVA GENERAL HOSPITAL</t>
  </si>
  <si>
    <t>14456</t>
  </si>
  <si>
    <t>ONTARIO</t>
  </si>
  <si>
    <t>330059</t>
  </si>
  <si>
    <t>MONTEFIORE MEDICAL CENTER</t>
  </si>
  <si>
    <t>10467</t>
  </si>
  <si>
    <t>330065</t>
  </si>
  <si>
    <t>NIAGARA FALLS MEMORIAL MEDICAL CENTER</t>
  </si>
  <si>
    <t>14302</t>
  </si>
  <si>
    <t>NIAGARA</t>
  </si>
  <si>
    <t>330073</t>
  </si>
  <si>
    <t>UNITED MEMORIAL MEDICAL CENTER</t>
  </si>
  <si>
    <t>14020</t>
  </si>
  <si>
    <t>330074</t>
  </si>
  <si>
    <t>F F THOMPSON HOSPITAL</t>
  </si>
  <si>
    <t>14424</t>
  </si>
  <si>
    <t>330078</t>
  </si>
  <si>
    <t>SISTERS OF CHARITY HOSPITAL</t>
  </si>
  <si>
    <t>14214</t>
  </si>
  <si>
    <t>330079</t>
  </si>
  <si>
    <t>ADIRONDACK MEDICAL CENTER - SARANAC LAKE</t>
  </si>
  <si>
    <t>12983</t>
  </si>
  <si>
    <t>330080</t>
  </si>
  <si>
    <t>LINCOLN MEDICAL &amp; MENTAL HEALTH CENTER</t>
  </si>
  <si>
    <t>10451</t>
  </si>
  <si>
    <t>330085</t>
  </si>
  <si>
    <t>AURELIA OSBORN FOX MEMORIAL HOSPITAL</t>
  </si>
  <si>
    <t>13820</t>
  </si>
  <si>
    <t>330090</t>
  </si>
  <si>
    <t>ARNOT OGDEN MEDICAL CENTER</t>
  </si>
  <si>
    <t>14905</t>
  </si>
  <si>
    <t>CHEMUNG</t>
  </si>
  <si>
    <t>330094</t>
  </si>
  <si>
    <t>COLUMBIA MEMORIAL HOSPITAL</t>
  </si>
  <si>
    <t>12534</t>
  </si>
  <si>
    <t>330096</t>
  </si>
  <si>
    <t>JONES MEMORIAL HOSPITAL</t>
  </si>
  <si>
    <t>14895</t>
  </si>
  <si>
    <t>33009F</t>
  </si>
  <si>
    <t>ALBANY VA MEDICAL CENTER</t>
  </si>
  <si>
    <t>330101</t>
  </si>
  <si>
    <t>NEW YORK-PRESBYTERIAN HOSPITAL</t>
  </si>
  <si>
    <t>330102</t>
  </si>
  <si>
    <t>KENMORE MERCY HOSPITAL</t>
  </si>
  <si>
    <t>14217</t>
  </si>
  <si>
    <t>330103</t>
  </si>
  <si>
    <t>OLEAN GENERAL HOSPITAL</t>
  </si>
  <si>
    <t>14760</t>
  </si>
  <si>
    <t>CATTARAUGUS</t>
  </si>
  <si>
    <t>330104</t>
  </si>
  <si>
    <t>NYACK HOSPITAL</t>
  </si>
  <si>
    <t>10960</t>
  </si>
  <si>
    <t>ROCKLAND</t>
  </si>
  <si>
    <t>330106</t>
  </si>
  <si>
    <t>NORTH SHORE UNIVERSITY HOSPITAL</t>
  </si>
  <si>
    <t>11030</t>
  </si>
  <si>
    <t>330107</t>
  </si>
  <si>
    <t>PECONIC BAY MEDICAL CENTER</t>
  </si>
  <si>
    <t>11901</t>
  </si>
  <si>
    <t>330111</t>
  </si>
  <si>
    <t>BERTRAND CHAFFEE HOSPITAL</t>
  </si>
  <si>
    <t>14141</t>
  </si>
  <si>
    <t>330115</t>
  </si>
  <si>
    <t>ONEIDA HEALTH HOSPITAL</t>
  </si>
  <si>
    <t>13421</t>
  </si>
  <si>
    <t>330119</t>
  </si>
  <si>
    <t>LENOX HILL HOSPITAL</t>
  </si>
  <si>
    <t>10075</t>
  </si>
  <si>
    <t>330125</t>
  </si>
  <si>
    <t>ROCHESTER GENERAL HOSPITAL</t>
  </si>
  <si>
    <t>14621</t>
  </si>
  <si>
    <t>330126</t>
  </si>
  <si>
    <t>GARNET HEALTH MEDICAL CENTER</t>
  </si>
  <si>
    <t>10940</t>
  </si>
  <si>
    <t>330127</t>
  </si>
  <si>
    <t>JACOBI MEDICAL CENTER</t>
  </si>
  <si>
    <t>10461</t>
  </si>
  <si>
    <t>330128</t>
  </si>
  <si>
    <t>ELMHURST HOSPITAL CENTER</t>
  </si>
  <si>
    <t>11373</t>
  </si>
  <si>
    <t>33012F</t>
  </si>
  <si>
    <t>UPSTATE NEW YORK VA HEALTHCARE SYSTEM (WESTERN NY VA HEALTHCARE SYSTEM)</t>
  </si>
  <si>
    <t>14215</t>
  </si>
  <si>
    <t>330135</t>
  </si>
  <si>
    <t>BON SECOURS COMMUNITY HOSPITAL</t>
  </si>
  <si>
    <t>12771</t>
  </si>
  <si>
    <t>330136</t>
  </si>
  <si>
    <t>BASSETT HEALTHCARE</t>
  </si>
  <si>
    <t>13326</t>
  </si>
  <si>
    <t>330140</t>
  </si>
  <si>
    <t>ST JOSEPH'S HOSPITAL HEALTH CENTER</t>
  </si>
  <si>
    <t>13203</t>
  </si>
  <si>
    <t>ONONDAGA</t>
  </si>
  <si>
    <t>330141</t>
  </si>
  <si>
    <t>LONG ISLAND COMMUNITY HOSPITAL</t>
  </si>
  <si>
    <t>11772</t>
  </si>
  <si>
    <t>330151</t>
  </si>
  <si>
    <t>14843</t>
  </si>
  <si>
    <t>330153</t>
  </si>
  <si>
    <t>ELLIS HOSPITAL</t>
  </si>
  <si>
    <t>12308</t>
  </si>
  <si>
    <t>SCHENECTADY</t>
  </si>
  <si>
    <t>330157</t>
  </si>
  <si>
    <t>SAMARITAN MEDICAL CENTER</t>
  </si>
  <si>
    <t>13601</t>
  </si>
  <si>
    <t>330158</t>
  </si>
  <si>
    <t>GOOD SAMARITAN HOSPITAL OF SUFFERN</t>
  </si>
  <si>
    <t>10901</t>
  </si>
  <si>
    <t>33015F</t>
  </si>
  <si>
    <t>VA HUDSON VALLEY HEALTHCARE SYSTEM</t>
  </si>
  <si>
    <t>10548</t>
  </si>
  <si>
    <t>330160</t>
  </si>
  <si>
    <t>STATEN ISLAND UNIVERSITY HOSPITAL</t>
  </si>
  <si>
    <t>10305</t>
  </si>
  <si>
    <t>330162</t>
  </si>
  <si>
    <t>NORTHERN WESTCHESTER HOSPITAL</t>
  </si>
  <si>
    <t>10549</t>
  </si>
  <si>
    <t>330164</t>
  </si>
  <si>
    <t>14617</t>
  </si>
  <si>
    <t>330169</t>
  </si>
  <si>
    <t>MOUNT SINAI BETH ISRAEL</t>
  </si>
  <si>
    <t>10003</t>
  </si>
  <si>
    <t>33016F</t>
  </si>
  <si>
    <t>BRONX VA MEDICAL CENTER</t>
  </si>
  <si>
    <t>10468</t>
  </si>
  <si>
    <t>330175</t>
  </si>
  <si>
    <t>GUTHRIE CORTLAND REGIONAL MEDICAL CENTER</t>
  </si>
  <si>
    <t>13045</t>
  </si>
  <si>
    <t>CORTLAND</t>
  </si>
  <si>
    <t>33017F</t>
  </si>
  <si>
    <t>VA NEW YORK HARBOR HEALTHCARE SYSTEM - NY DIV.</t>
  </si>
  <si>
    <t>10010</t>
  </si>
  <si>
    <t>330180</t>
  </si>
  <si>
    <t>SAMARITAN HOSPITAL OF TROY, NEW YORK</t>
  </si>
  <si>
    <t>12180</t>
  </si>
  <si>
    <t>RENSSELAER</t>
  </si>
  <si>
    <t>330181</t>
  </si>
  <si>
    <t>NORTHWELL HOSPITAL GLEN COVE</t>
  </si>
  <si>
    <t>11542</t>
  </si>
  <si>
    <t>330182</t>
  </si>
  <si>
    <t>ST FRANCIS HOSPITAL - THE HEART CENTER</t>
  </si>
  <si>
    <t>11576</t>
  </si>
  <si>
    <t>330184</t>
  </si>
  <si>
    <t>MONTEFIORE NEW ROCHELLE HOSPITAL</t>
  </si>
  <si>
    <t>10802</t>
  </si>
  <si>
    <t>330185</t>
  </si>
  <si>
    <t>JOHN T MATHER MEMORIAL HOSPITAL  OF PORT JEFFERSON</t>
  </si>
  <si>
    <t>11777</t>
  </si>
  <si>
    <t>330188</t>
  </si>
  <si>
    <t>MOUNT ST. MARY'S HOSPITAL &amp; HEALTH CENTER</t>
  </si>
  <si>
    <t>14092</t>
  </si>
  <si>
    <t>330191</t>
  </si>
  <si>
    <t>GLENS FALLS HOSPITAL</t>
  </si>
  <si>
    <t>12801</t>
  </si>
  <si>
    <t>330193</t>
  </si>
  <si>
    <t>FLUSHING HOSPITAL MEDICAL CENTER</t>
  </si>
  <si>
    <t>330194</t>
  </si>
  <si>
    <t>MAIMONIDES MEDICAL CENTER</t>
  </si>
  <si>
    <t>11219</t>
  </si>
  <si>
    <t>330195</t>
  </si>
  <si>
    <t>LONG ISLAND JEWISH MEDICAL CENTER</t>
  </si>
  <si>
    <t>11040</t>
  </si>
  <si>
    <t>330196</t>
  </si>
  <si>
    <t>SOUTH BROOKLYN HEALTH</t>
  </si>
  <si>
    <t>11235</t>
  </si>
  <si>
    <t>330197</t>
  </si>
  <si>
    <t>CANTON-POTSDAM HOSPITAL</t>
  </si>
  <si>
    <t>13676</t>
  </si>
  <si>
    <t>ST. LAWRENCE</t>
  </si>
  <si>
    <t>330198</t>
  </si>
  <si>
    <t>MOUNT SINAI SOUTH NASSAU</t>
  </si>
  <si>
    <t>11572</t>
  </si>
  <si>
    <t>330199</t>
  </si>
  <si>
    <t>METROPOLITAN HOSPITAL CENTER</t>
  </si>
  <si>
    <t>33019F</t>
  </si>
  <si>
    <t>NORTHPORT VA MEDICAL CENTER</t>
  </si>
  <si>
    <t>11768</t>
  </si>
  <si>
    <t>330202</t>
  </si>
  <si>
    <t>KINGS COUNTY HOSPITAL CENTER</t>
  </si>
  <si>
    <t>11203</t>
  </si>
  <si>
    <t>330203</t>
  </si>
  <si>
    <t>CROUSE HOSPITAL</t>
  </si>
  <si>
    <t>13210</t>
  </si>
  <si>
    <t>330204</t>
  </si>
  <si>
    <t>BELLEVUE HOSPITAL CENTER</t>
  </si>
  <si>
    <t>330205</t>
  </si>
  <si>
    <t>ST ANTHONY COMMUNITY HOSPITAL</t>
  </si>
  <si>
    <t>10990</t>
  </si>
  <si>
    <t>330208</t>
  </si>
  <si>
    <t>ST JOHN'S RIVERSIDE HOSPITAL</t>
  </si>
  <si>
    <t>33020F</t>
  </si>
  <si>
    <t>VA NEW YORK HARBOR HEALTHCARE SYSTEM - BROOKLYN</t>
  </si>
  <si>
    <t>11209</t>
  </si>
  <si>
    <t>330211</t>
  </si>
  <si>
    <t>CLAXTON-HEPBURN MEDICAL CENTER</t>
  </si>
  <si>
    <t>13669</t>
  </si>
  <si>
    <t>330214</t>
  </si>
  <si>
    <t>NYU LANGONE HOSPITALS</t>
  </si>
  <si>
    <t>330215</t>
  </si>
  <si>
    <t>ROME MEMORIAL HOSPITAL, INC</t>
  </si>
  <si>
    <t>13440</t>
  </si>
  <si>
    <t>330218</t>
  </si>
  <si>
    <t>OSWEGO HOSPITAL</t>
  </si>
  <si>
    <t>13069</t>
  </si>
  <si>
    <t>OSWEGO</t>
  </si>
  <si>
    <t>330219</t>
  </si>
  <si>
    <t>ERIE COUNTY MEDICAL CENTER</t>
  </si>
  <si>
    <t>330221</t>
  </si>
  <si>
    <t>WYCKOFF HEIGHTS MEDICAL CENTER</t>
  </si>
  <si>
    <t>11237</t>
  </si>
  <si>
    <t>330222</t>
  </si>
  <si>
    <t>SARATOGA HOSPITAL</t>
  </si>
  <si>
    <t>12866</t>
  </si>
  <si>
    <t>SARATOGA</t>
  </si>
  <si>
    <t>330224</t>
  </si>
  <si>
    <t>HEALTHALLIANCE HOSPITAL MARYS AVENUE CAMPUS</t>
  </si>
  <si>
    <t>12401</t>
  </si>
  <si>
    <t>ULSTER</t>
  </si>
  <si>
    <t>330226</t>
  </si>
  <si>
    <t>UNITY HOSPITAL</t>
  </si>
  <si>
    <t>14626</t>
  </si>
  <si>
    <t>330229</t>
  </si>
  <si>
    <t>BROOKS-TLC HOSPITAL SYSTEM, INC</t>
  </si>
  <si>
    <t>14048</t>
  </si>
  <si>
    <t>CHAUTAUQUA</t>
  </si>
  <si>
    <t>330231</t>
  </si>
  <si>
    <t>QUEENS HOSPITAL CENTER</t>
  </si>
  <si>
    <t>11432</t>
  </si>
  <si>
    <t>330233</t>
  </si>
  <si>
    <t>BROOKDALE HOSPITAL MEDICAL CENTER</t>
  </si>
  <si>
    <t>11212</t>
  </si>
  <si>
    <t>330234</t>
  </si>
  <si>
    <t>WESTCHESTER MEDICAL CENTER</t>
  </si>
  <si>
    <t>10595</t>
  </si>
  <si>
    <t>330235</t>
  </si>
  <si>
    <t>AUBURN  COMMUNITY  HOSPITAL</t>
  </si>
  <si>
    <t>13021</t>
  </si>
  <si>
    <t>CAYUGA</t>
  </si>
  <si>
    <t>330238</t>
  </si>
  <si>
    <t>NICHOLAS H NOYES MEMORIAL HOSPITAL</t>
  </si>
  <si>
    <t>14437</t>
  </si>
  <si>
    <t>330239</t>
  </si>
  <si>
    <t>UPMC CHAUTAUQUA AT WCA</t>
  </si>
  <si>
    <t>14701</t>
  </si>
  <si>
    <t>330240</t>
  </si>
  <si>
    <t>HARLEM HOSPITAL CENTER</t>
  </si>
  <si>
    <t>10037</t>
  </si>
  <si>
    <t>330241</t>
  </si>
  <si>
    <t>UNIVERSITY HOSPITAL S U N Y HEALTH SCIENCE CENTER</t>
  </si>
  <si>
    <t>330246</t>
  </si>
  <si>
    <t>ST CHARLES HOSPITAL</t>
  </si>
  <si>
    <t>33024F</t>
  </si>
  <si>
    <t>SYRACUSE VA MEDICAL CENTER</t>
  </si>
  <si>
    <t>330250</t>
  </si>
  <si>
    <t>CHAMPLAIN VALLEY PHYSICIANS HOSPITAL MEDICAL CTR</t>
  </si>
  <si>
    <t>12901</t>
  </si>
  <si>
    <t>330259</t>
  </si>
  <si>
    <t>11571</t>
  </si>
  <si>
    <t>330261</t>
  </si>
  <si>
    <t>PHELPS HOSPITAL</t>
  </si>
  <si>
    <t>10591</t>
  </si>
  <si>
    <t>330264</t>
  </si>
  <si>
    <t>ST LUKE'S CORNWALL HOSPITAL</t>
  </si>
  <si>
    <t>12550</t>
  </si>
  <si>
    <t>330267</t>
  </si>
  <si>
    <t>HUDSON VALLEY HOSPITAL CENTER</t>
  </si>
  <si>
    <t>10567</t>
  </si>
  <si>
    <t>330270</t>
  </si>
  <si>
    <t>HOSPITAL FOR SPECIAL SURGERY</t>
  </si>
  <si>
    <t>330273</t>
  </si>
  <si>
    <t>PUTNAM HOSPITAL CENTER</t>
  </si>
  <si>
    <t>10512</t>
  </si>
  <si>
    <t>330276</t>
  </si>
  <si>
    <t>NATHAN LITTAUER HOSPITAL</t>
  </si>
  <si>
    <t>12078</t>
  </si>
  <si>
    <t>330277</t>
  </si>
  <si>
    <t>CORNING HOSPITAL</t>
  </si>
  <si>
    <t>14830</t>
  </si>
  <si>
    <t>330279</t>
  </si>
  <si>
    <t>MERCY HOSPITAL OF BUFFALO</t>
  </si>
  <si>
    <t>14220</t>
  </si>
  <si>
    <t>330285</t>
  </si>
  <si>
    <t>STRONG MEMORIAL HOSPITAL</t>
  </si>
  <si>
    <t>14642</t>
  </si>
  <si>
    <t>330286</t>
  </si>
  <si>
    <t>GOOD SAMARITAN HOSPITAL MEDICAL CENTER</t>
  </si>
  <si>
    <t>11795</t>
  </si>
  <si>
    <t>330304</t>
  </si>
  <si>
    <t>WHITE PLAINS HOSPITAL CENTER</t>
  </si>
  <si>
    <t>10601</t>
  </si>
  <si>
    <t>330307</t>
  </si>
  <si>
    <t>CAYUGA MEDICAL CENTER AT ITHACA</t>
  </si>
  <si>
    <t>14850</t>
  </si>
  <si>
    <t>TOMPKINS</t>
  </si>
  <si>
    <t>330331</t>
  </si>
  <si>
    <t>PLAINVIEW HOSPITAL</t>
  </si>
  <si>
    <t>11803</t>
  </si>
  <si>
    <t>330332</t>
  </si>
  <si>
    <t>CHSLI ST JOSEPH HOSPITAL</t>
  </si>
  <si>
    <t>11714</t>
  </si>
  <si>
    <t>330350</t>
  </si>
  <si>
    <t>SUNY/DOWNSTATE UNIVERSITY HOSPITAL OF BROOKLYN</t>
  </si>
  <si>
    <t>330386</t>
  </si>
  <si>
    <t>GARNET HEALTH  MEDICAL CENTER CATSKILLS</t>
  </si>
  <si>
    <t>12742</t>
  </si>
  <si>
    <t>330393</t>
  </si>
  <si>
    <t>SUNY/STONY BROOK UNIVERSITY HOSPITAL</t>
  </si>
  <si>
    <t>11794</t>
  </si>
  <si>
    <t>330394</t>
  </si>
  <si>
    <t>UNITED HEALTH SERVICES HOSPITALS, INC</t>
  </si>
  <si>
    <t>13903</t>
  </si>
  <si>
    <t>330395</t>
  </si>
  <si>
    <t>ST JOHN'S EPISCOPAL HOSPITAL AT SOUTH SHORE</t>
  </si>
  <si>
    <t>11691</t>
  </si>
  <si>
    <t>330396</t>
  </si>
  <si>
    <t>WOODHULL MEDICAL &amp; MENTAL HEALTH CENTER</t>
  </si>
  <si>
    <t>11206</t>
  </si>
  <si>
    <t>330399</t>
  </si>
  <si>
    <t>ST BARNABAS HOSPITAL</t>
  </si>
  <si>
    <t>10457</t>
  </si>
  <si>
    <t>330401</t>
  </si>
  <si>
    <t>ST CATHERINE OF SIENA HOSPITAL MEDICAL CENTER</t>
  </si>
  <si>
    <t>11787</t>
  </si>
  <si>
    <t>331316</t>
  </si>
  <si>
    <t>COMMUNITY MEMORIAL HOSPITAL, INC</t>
  </si>
  <si>
    <t>13346</t>
  </si>
  <si>
    <t>331320</t>
  </si>
  <si>
    <t>COBLESKILL REGIONAL HOSPITAL</t>
  </si>
  <si>
    <t>12043</t>
  </si>
  <si>
    <t>SCHOHARIE</t>
  </si>
  <si>
    <t>331321</t>
  </si>
  <si>
    <t>THE UNIVERSITY OF VERMONT HEALTH NETWORK-ALICE HY</t>
  </si>
  <si>
    <t>12953</t>
  </si>
  <si>
    <t>340001</t>
  </si>
  <si>
    <t>CAROLINAS MEDICAL CENTER-NORTHEAST</t>
  </si>
  <si>
    <t>NC</t>
  </si>
  <si>
    <t>28025</t>
  </si>
  <si>
    <t>CABARRUS</t>
  </si>
  <si>
    <t>340002</t>
  </si>
  <si>
    <t>MEMORIAL MISSION HOSPITAL AND ASHEVILLE SURGERY CE</t>
  </si>
  <si>
    <t>28801</t>
  </si>
  <si>
    <t>BUNCOMBE</t>
  </si>
  <si>
    <t>340003</t>
  </si>
  <si>
    <t>NORTHERN REGIONAL HOSPITAL</t>
  </si>
  <si>
    <t>27030</t>
  </si>
  <si>
    <t>SURRY</t>
  </si>
  <si>
    <t>340004</t>
  </si>
  <si>
    <t>HIGH POINT REGIONAL HEALTH SYSTEM</t>
  </si>
  <si>
    <t>27261</t>
  </si>
  <si>
    <t>GUILFORD</t>
  </si>
  <si>
    <t>340008</t>
  </si>
  <si>
    <t>SCOTLAND MEMORIAL HOSPITAL</t>
  </si>
  <si>
    <t>28352</t>
  </si>
  <si>
    <t>SCOTLAND</t>
  </si>
  <si>
    <t>340010</t>
  </si>
  <si>
    <t>UNC HEALTH CARE WAYNE</t>
  </si>
  <si>
    <t>27534</t>
  </si>
  <si>
    <t>340013</t>
  </si>
  <si>
    <t>RUTHERFORD REGIONAL MEDICAL CENTER</t>
  </si>
  <si>
    <t>28139</t>
  </si>
  <si>
    <t>RUTHERFORD</t>
  </si>
  <si>
    <t>340014</t>
  </si>
  <si>
    <t>NOVANT HEALTH FORSYTH MEDICAL CENTER</t>
  </si>
  <si>
    <t>27103</t>
  </si>
  <si>
    <t>340015</t>
  </si>
  <si>
    <t>NOVANT HEALTH ROWAN MEDICAL CENTER</t>
  </si>
  <si>
    <t>28144</t>
  </si>
  <si>
    <t>340016</t>
  </si>
  <si>
    <t>HARRIS REGIONAL HOSPITAL</t>
  </si>
  <si>
    <t>28779</t>
  </si>
  <si>
    <t>340017</t>
  </si>
  <si>
    <t>PARDEE HOSPITAL HENDERSON COUNTY</t>
  </si>
  <si>
    <t>28791</t>
  </si>
  <si>
    <t>340020</t>
  </si>
  <si>
    <t>CENTRAL CAROLINA HOSPITAL</t>
  </si>
  <si>
    <t>27330</t>
  </si>
  <si>
    <t>340021</t>
  </si>
  <si>
    <t>ATRIUM HEALTH CLEVELAND</t>
  </si>
  <si>
    <t>28150</t>
  </si>
  <si>
    <t>CLEVELAND</t>
  </si>
  <si>
    <t>340023</t>
  </si>
  <si>
    <t>ADVENTHEALTH HENDERSONVILLE</t>
  </si>
  <si>
    <t>28792</t>
  </si>
  <si>
    <t>340024</t>
  </si>
  <si>
    <t>SAMPSON REGIONAL MEDICAL CENTER</t>
  </si>
  <si>
    <t>28328</t>
  </si>
  <si>
    <t>SAMPSON</t>
  </si>
  <si>
    <t>340027</t>
  </si>
  <si>
    <t>UNC LENOIR HEALTH CARE</t>
  </si>
  <si>
    <t>28501</t>
  </si>
  <si>
    <t>LENOIR</t>
  </si>
  <si>
    <t>340028</t>
  </si>
  <si>
    <t>CAPE FEAR VALLEY MEDICAL CENTER</t>
  </si>
  <si>
    <t>28302</t>
  </si>
  <si>
    <t>340030</t>
  </si>
  <si>
    <t>DUKE UNIVERSITY HOSPITAL</t>
  </si>
  <si>
    <t>27705</t>
  </si>
  <si>
    <t>DURHAM</t>
  </si>
  <si>
    <t>340032</t>
  </si>
  <si>
    <t>CAROMONT REGIONAL MEDICAL CENTER</t>
  </si>
  <si>
    <t>28052</t>
  </si>
  <si>
    <t>GASTON</t>
  </si>
  <si>
    <t>340039</t>
  </si>
  <si>
    <t>IREDELL MEMORIAL HOSPITAL INC</t>
  </si>
  <si>
    <t>28677</t>
  </si>
  <si>
    <t>IREDELL</t>
  </si>
  <si>
    <t>340040</t>
  </si>
  <si>
    <t>ECU HEALTH MEDICAL CENTER</t>
  </si>
  <si>
    <t>27834</t>
  </si>
  <si>
    <t>PITT</t>
  </si>
  <si>
    <t>340041</t>
  </si>
  <si>
    <t>CALDWELL MEMORIAL HOSPITAL</t>
  </si>
  <si>
    <t>28645</t>
  </si>
  <si>
    <t>340042</t>
  </si>
  <si>
    <t>ONSLOW MEMORIAL HOSPITAL</t>
  </si>
  <si>
    <t>28546</t>
  </si>
  <si>
    <t>ONSLOW</t>
  </si>
  <si>
    <t>340047</t>
  </si>
  <si>
    <t>NORTH CAROLINA BAPTIST HOSPITAL</t>
  </si>
  <si>
    <t>27157</t>
  </si>
  <si>
    <t>340050</t>
  </si>
  <si>
    <t>SOUTHEASTERN REGIONAL MEDICAL CENTER</t>
  </si>
  <si>
    <t>28359</t>
  </si>
  <si>
    <t>ROBESON</t>
  </si>
  <si>
    <t>340051</t>
  </si>
  <si>
    <t>WATAUGA MEDICAL CENTER</t>
  </si>
  <si>
    <t>28607</t>
  </si>
  <si>
    <t>WATAUGA</t>
  </si>
  <si>
    <t>340053</t>
  </si>
  <si>
    <t>NOVANT HEALTH PRESBYTERIAN MEDICAL CENTER</t>
  </si>
  <si>
    <t>28233</t>
  </si>
  <si>
    <t>MECKLENBURG</t>
  </si>
  <si>
    <t>340060</t>
  </si>
  <si>
    <t>UNC ROCKINGHAM</t>
  </si>
  <si>
    <t>27288</t>
  </si>
  <si>
    <t>340061</t>
  </si>
  <si>
    <t>UNC HOSPITALS</t>
  </si>
  <si>
    <t>27514</t>
  </si>
  <si>
    <t>340064</t>
  </si>
  <si>
    <t>WILKES REGIONAL MEDICAL CENTER</t>
  </si>
  <si>
    <t>28659</t>
  </si>
  <si>
    <t>WILKES</t>
  </si>
  <si>
    <t>340068</t>
  </si>
  <si>
    <t>COLUMBUS REGIONAL HEALTHCARE SYSTEM</t>
  </si>
  <si>
    <t>28472</t>
  </si>
  <si>
    <t>COLUMBUS</t>
  </si>
  <si>
    <t>340069</t>
  </si>
  <si>
    <t>WAKEMED, RALEIGH CAMPUS</t>
  </si>
  <si>
    <t>27610</t>
  </si>
  <si>
    <t>WAKE</t>
  </si>
  <si>
    <t>340070</t>
  </si>
  <si>
    <t>ALAMANCE REGIONAL MEDICAL CENTER</t>
  </si>
  <si>
    <t>27216</t>
  </si>
  <si>
    <t>ALAMANCE</t>
  </si>
  <si>
    <t>340071</t>
  </si>
  <si>
    <t>BETSY JOHNSON REGIONAL HOSPITAL</t>
  </si>
  <si>
    <t>28334</t>
  </si>
  <si>
    <t>HARNETT</t>
  </si>
  <si>
    <t>340075</t>
  </si>
  <si>
    <t>BLUE RIDGE HEALTHCARE HOSPITALS, INC</t>
  </si>
  <si>
    <t>28655</t>
  </si>
  <si>
    <t>BURKE</t>
  </si>
  <si>
    <t>340085</t>
  </si>
  <si>
    <t>NOVANT HEALTH THOMASVILLE MEDICAL CENTER</t>
  </si>
  <si>
    <t>27360</t>
  </si>
  <si>
    <t>DAVIDSON</t>
  </si>
  <si>
    <t>340087</t>
  </si>
  <si>
    <t>THE MCDOWELL HOSPITAL</t>
  </si>
  <si>
    <t>28752</t>
  </si>
  <si>
    <t>MC DOWELL</t>
  </si>
  <si>
    <t>340090</t>
  </si>
  <si>
    <t>JOHNSTON HEALTH</t>
  </si>
  <si>
    <t>27577</t>
  </si>
  <si>
    <t>JOHNSTON</t>
  </si>
  <si>
    <t>340091</t>
  </si>
  <si>
    <t>MOSES H. CONE MEMORIAL HOSPITAL, THE</t>
  </si>
  <si>
    <t>27401</t>
  </si>
  <si>
    <t>340096</t>
  </si>
  <si>
    <t>LEXINGTON MEMORIAL HOSPITAL INC</t>
  </si>
  <si>
    <t>27293</t>
  </si>
  <si>
    <t>340097</t>
  </si>
  <si>
    <t>HUGH CHATHAM MEMORIAL HOSPITAL</t>
  </si>
  <si>
    <t>28621</t>
  </si>
  <si>
    <t>340098</t>
  </si>
  <si>
    <t>ATRIUM HEALTH PINEVILLE</t>
  </si>
  <si>
    <t>28210</t>
  </si>
  <si>
    <t>340099</t>
  </si>
  <si>
    <t>VIDANT ROANOKE CHOWAN HOSPITAL</t>
  </si>
  <si>
    <t>27910</t>
  </si>
  <si>
    <t>HERTFORD</t>
  </si>
  <si>
    <t>340107</t>
  </si>
  <si>
    <t>VIDANT EDGECOMBE HOSPITAL</t>
  </si>
  <si>
    <t>27886</t>
  </si>
  <si>
    <t>EDGECOMBE</t>
  </si>
  <si>
    <t>340109</t>
  </si>
  <si>
    <t>SENTARA ALBEMARLE MEDICAL CENTER</t>
  </si>
  <si>
    <t>27909</t>
  </si>
  <si>
    <t>PASQUOTANK</t>
  </si>
  <si>
    <t>340113</t>
  </si>
  <si>
    <t>CAROLINAS MEDICAL CENTER/BEHAV HEALTH</t>
  </si>
  <si>
    <t>28203</t>
  </si>
  <si>
    <t>340114</t>
  </si>
  <si>
    <t>REX HOSPITAL</t>
  </si>
  <si>
    <t>27607</t>
  </si>
  <si>
    <t>340115</t>
  </si>
  <si>
    <t>FIRSTHEALTH MOORE REGIONAL HOSPITAL</t>
  </si>
  <si>
    <t>28374</t>
  </si>
  <si>
    <t>MOORE</t>
  </si>
  <si>
    <t>340116</t>
  </si>
  <si>
    <t>FRYE REGIONAL MEDICAL CENTER</t>
  </si>
  <si>
    <t>28601</t>
  </si>
  <si>
    <t>CATAWBA</t>
  </si>
  <si>
    <t>340119</t>
  </si>
  <si>
    <t>STANLY REGIONAL MEDICAL CENTER</t>
  </si>
  <si>
    <t>28001</t>
  </si>
  <si>
    <t>STANLY</t>
  </si>
  <si>
    <t>340120</t>
  </si>
  <si>
    <t>VIDANT DUPLIN HOSPITAL</t>
  </si>
  <si>
    <t>28349</t>
  </si>
  <si>
    <t>DUPLIN</t>
  </si>
  <si>
    <t>340123</t>
  </si>
  <si>
    <t>RANDOLPH HOSPITAL</t>
  </si>
  <si>
    <t>27203</t>
  </si>
  <si>
    <t>340126</t>
  </si>
  <si>
    <t>WILSON MEDICAL CENTER</t>
  </si>
  <si>
    <t>27893</t>
  </si>
  <si>
    <t>WILSON</t>
  </si>
  <si>
    <t>340127</t>
  </si>
  <si>
    <t>GRANVILLE HEALTH SYSTEMS</t>
  </si>
  <si>
    <t>27565</t>
  </si>
  <si>
    <t>GRANVILLE</t>
  </si>
  <si>
    <t>340129</t>
  </si>
  <si>
    <t>LAKE NORMAN REGIONAL MEDICAL CENTER</t>
  </si>
  <si>
    <t>28117</t>
  </si>
  <si>
    <t>34012F</t>
  </si>
  <si>
    <t>DURHAM VA MEDICAL CENTER</t>
  </si>
  <si>
    <t>340130</t>
  </si>
  <si>
    <t>ATRIUM HEALTH UNION</t>
  </si>
  <si>
    <t>28112</t>
  </si>
  <si>
    <t>340131</t>
  </si>
  <si>
    <t>CAROLINA EAST MEDICAL CENTER</t>
  </si>
  <si>
    <t>28560</t>
  </si>
  <si>
    <t>CRAVEN</t>
  </si>
  <si>
    <t>340132</t>
  </si>
  <si>
    <t>MARIA PARHAM MEDICAL CENTER</t>
  </si>
  <si>
    <t>27536</t>
  </si>
  <si>
    <t>VANCE</t>
  </si>
  <si>
    <t>34013F</t>
  </si>
  <si>
    <t>FAYETTEVILLE NC VA MEDICAL CENTER</t>
  </si>
  <si>
    <t>28301</t>
  </si>
  <si>
    <t>340141</t>
  </si>
  <si>
    <t>NOVANT HEALTH NEW HANOVER REGIONAL MEDICAL CENTER</t>
  </si>
  <si>
    <t>28402</t>
  </si>
  <si>
    <t>NEW HANOVER</t>
  </si>
  <si>
    <t>340142</t>
  </si>
  <si>
    <t>CARTERET GENERAL HOSPITAL</t>
  </si>
  <si>
    <t>28557</t>
  </si>
  <si>
    <t>CARTERET</t>
  </si>
  <si>
    <t>340143</t>
  </si>
  <si>
    <t>CATAWBA VALLEY MEDICAL CENTER</t>
  </si>
  <si>
    <t>28602</t>
  </si>
  <si>
    <t>340145</t>
  </si>
  <si>
    <t>ATRIUM HEALTH LINCOLN</t>
  </si>
  <si>
    <t>28092</t>
  </si>
  <si>
    <t>340147</t>
  </si>
  <si>
    <t>UNC HEALTH NASH</t>
  </si>
  <si>
    <t>27804</t>
  </si>
  <si>
    <t>NASH</t>
  </si>
  <si>
    <t>340148</t>
  </si>
  <si>
    <t>NOVANT HEALTH MEDICAL PARK HOSPITAL</t>
  </si>
  <si>
    <t>340151</t>
  </si>
  <si>
    <t>ECU HEALTH NORTH HOSPITAL</t>
  </si>
  <si>
    <t>27870</t>
  </si>
  <si>
    <t>HALIFAX</t>
  </si>
  <si>
    <t>340155</t>
  </si>
  <si>
    <t>DUKE REGIONAL HOSPITAL</t>
  </si>
  <si>
    <t>27704</t>
  </si>
  <si>
    <t>340158</t>
  </si>
  <si>
    <t>NOVANT HEALTH BRUNSWICK MEDICAL CENTER</t>
  </si>
  <si>
    <t>28462</t>
  </si>
  <si>
    <t>BRUNSWICK</t>
  </si>
  <si>
    <t>340166</t>
  </si>
  <si>
    <t>ATRIUM HEALTH UNIVERSITY CITY</t>
  </si>
  <si>
    <t>28262</t>
  </si>
  <si>
    <t>340171</t>
  </si>
  <si>
    <t>NOVANT HEALTH MATTHEWS MEDICAL CENTER</t>
  </si>
  <si>
    <t>28106</t>
  </si>
  <si>
    <t>340173</t>
  </si>
  <si>
    <t>WAKEMED, CARY HOSPITAL</t>
  </si>
  <si>
    <t>27518</t>
  </si>
  <si>
    <t>34017F</t>
  </si>
  <si>
    <t>W.G. (BILL) HEFNER SALISBURY VA MEDICAL CENTER (SALSBURY)</t>
  </si>
  <si>
    <t>340183</t>
  </si>
  <si>
    <t>NOVANT HEALTH HUNTERSVILLE MEDICAL CENTER</t>
  </si>
  <si>
    <t>28078</t>
  </si>
  <si>
    <t>340184</t>
  </si>
  <si>
    <t>HAYWOOD REGIONAL MEDICAL CENTER</t>
  </si>
  <si>
    <t>28721</t>
  </si>
  <si>
    <t>HAYWOOD</t>
  </si>
  <si>
    <t>340187</t>
  </si>
  <si>
    <t>DAVIE MEDICAL CENTER</t>
  </si>
  <si>
    <t>27006</t>
  </si>
  <si>
    <t>DAVIE</t>
  </si>
  <si>
    <t>340188</t>
  </si>
  <si>
    <t>CAPE FEAR VALLEY HOKE HOSPITAL</t>
  </si>
  <si>
    <t>28376</t>
  </si>
  <si>
    <t>HOKE</t>
  </si>
  <si>
    <t>340190</t>
  </si>
  <si>
    <t>NOVANT HEALTH MINT HILL MEDICAL CENTER</t>
  </si>
  <si>
    <t>28215</t>
  </si>
  <si>
    <t>34036F</t>
  </si>
  <si>
    <t>ASHEVILLE-OTEEN VA MEDICAL CENTER</t>
  </si>
  <si>
    <t>28805</t>
  </si>
  <si>
    <t>341304</t>
  </si>
  <si>
    <t>ECU HEALTH BERTIE HOSPITAL</t>
  </si>
  <si>
    <t>27983</t>
  </si>
  <si>
    <t>BERTIE</t>
  </si>
  <si>
    <t>341318</t>
  </si>
  <si>
    <t>VIDANT CHOWAN HOSPITAL</t>
  </si>
  <si>
    <t>27932</t>
  </si>
  <si>
    <t>CHOWAN</t>
  </si>
  <si>
    <t>341319</t>
  </si>
  <si>
    <t>TRANSYLVANIA REGIONAL HOSPITAL, INC</t>
  </si>
  <si>
    <t>28712</t>
  </si>
  <si>
    <t>TRANSYLVANIA</t>
  </si>
  <si>
    <t>341324</t>
  </si>
  <si>
    <t>THE OUTER BANKS HOSPITAL, INC</t>
  </si>
  <si>
    <t>27959</t>
  </si>
  <si>
    <t>DARE</t>
  </si>
  <si>
    <t>341325</t>
  </si>
  <si>
    <t>ASHE MEMORIAL HOSPITAL</t>
  </si>
  <si>
    <t>28640</t>
  </si>
  <si>
    <t>ASHE</t>
  </si>
  <si>
    <t>341326</t>
  </si>
  <si>
    <t>ANGEL MEDICAL CENTER</t>
  </si>
  <si>
    <t>28734</t>
  </si>
  <si>
    <t>341328</t>
  </si>
  <si>
    <t>ERLANGER MURPHY MEDICAL CENTER</t>
  </si>
  <si>
    <t>28906</t>
  </si>
  <si>
    <t>341329</t>
  </si>
  <si>
    <t>BLUE RIDGE REGIONAL HOSPITAL</t>
  </si>
  <si>
    <t>28777</t>
  </si>
  <si>
    <t>MITCHELL</t>
  </si>
  <si>
    <t>350002</t>
  </si>
  <si>
    <t>CHI ST ALEXIUS HEALTH</t>
  </si>
  <si>
    <t>ND</t>
  </si>
  <si>
    <t>58501</t>
  </si>
  <si>
    <t>BURLEIGH</t>
  </si>
  <si>
    <t>350006</t>
  </si>
  <si>
    <t>TRINITY HOSPITALS</t>
  </si>
  <si>
    <t>58701</t>
  </si>
  <si>
    <t>WARD</t>
  </si>
  <si>
    <t>350011</t>
  </si>
  <si>
    <t>SANFORD MEDICAL CENTER FARGO</t>
  </si>
  <si>
    <t>58122</t>
  </si>
  <si>
    <t>350015</t>
  </si>
  <si>
    <t>SANFORD MEDICAL CENTER BISMARCK</t>
  </si>
  <si>
    <t>58506</t>
  </si>
  <si>
    <t>350019</t>
  </si>
  <si>
    <t>ALTRU HOSPITAL</t>
  </si>
  <si>
    <t>58201</t>
  </si>
  <si>
    <t>GRAND FORKS</t>
  </si>
  <si>
    <t>35002F</t>
  </si>
  <si>
    <t>FARGO VA MEDICAL CENTER</t>
  </si>
  <si>
    <t>58102</t>
  </si>
  <si>
    <t>350070</t>
  </si>
  <si>
    <t>ESSENTIA HEALTH</t>
  </si>
  <si>
    <t>58104</t>
  </si>
  <si>
    <t>351330</t>
  </si>
  <si>
    <t>WEST RIVER REGIONAL MEDICAL CENTER</t>
  </si>
  <si>
    <t>58639</t>
  </si>
  <si>
    <t>351335</t>
  </si>
  <si>
    <t>JAMESTOWN REGIONAL MEDICAL CENTER</t>
  </si>
  <si>
    <t>58401</t>
  </si>
  <si>
    <t>STUTSMAN</t>
  </si>
  <si>
    <t>360001</t>
  </si>
  <si>
    <t>MERCY HEALTH-ANDERSON HOSPITAL</t>
  </si>
  <si>
    <t>OH</t>
  </si>
  <si>
    <t>45255</t>
  </si>
  <si>
    <t>360002</t>
  </si>
  <si>
    <t>UNIVERSITY HOSPITALS SAMARITAN MEDICAL CENTER</t>
  </si>
  <si>
    <t>44805</t>
  </si>
  <si>
    <t>ASHLAND</t>
  </si>
  <si>
    <t>360003</t>
  </si>
  <si>
    <t>UNIVERSITY OF CINCINNATI MEDICAL CENTER, LLC</t>
  </si>
  <si>
    <t>45219</t>
  </si>
  <si>
    <t>360006</t>
  </si>
  <si>
    <t>RIVERSIDE METHODIST HOSPITAL</t>
  </si>
  <si>
    <t>43214</t>
  </si>
  <si>
    <t>360008</t>
  </si>
  <si>
    <t>SOUTHERN OHIO MEDICAL CENTER</t>
  </si>
  <si>
    <t>45662</t>
  </si>
  <si>
    <t>SCIOTO</t>
  </si>
  <si>
    <t>360009</t>
  </si>
  <si>
    <t>LIMA MEMORIAL HEALTH SYSTEM</t>
  </si>
  <si>
    <t>45804</t>
  </si>
  <si>
    <t>360010</t>
  </si>
  <si>
    <t>UNION HOSPITAL</t>
  </si>
  <si>
    <t>44622</t>
  </si>
  <si>
    <t>TUSCARAWAS</t>
  </si>
  <si>
    <t>360011</t>
  </si>
  <si>
    <t>43302</t>
  </si>
  <si>
    <t>360012</t>
  </si>
  <si>
    <t>MOUNT CARMEL ST ANN'S</t>
  </si>
  <si>
    <t>43081</t>
  </si>
  <si>
    <t>360013</t>
  </si>
  <si>
    <t>WILSON MEMORIAL HOSPITAL</t>
  </si>
  <si>
    <t>45365</t>
  </si>
  <si>
    <t>360014</t>
  </si>
  <si>
    <t>OHIOHEALTH O'BLENESS HOSPITAL</t>
  </si>
  <si>
    <t>45701</t>
  </si>
  <si>
    <t>ATHENS</t>
  </si>
  <si>
    <t>360016</t>
  </si>
  <si>
    <t>THE JEWISH HOSPITAL-MERCY HEALTH</t>
  </si>
  <si>
    <t>43616</t>
  </si>
  <si>
    <t>LUCAS</t>
  </si>
  <si>
    <t>360017</t>
  </si>
  <si>
    <t>GRANT MEDICAL CENTER</t>
  </si>
  <si>
    <t>43215</t>
  </si>
  <si>
    <t>36001F</t>
  </si>
  <si>
    <t>LOUIS STOKES CLEVELAND VA MEDICAL CENTER</t>
  </si>
  <si>
    <t>44106</t>
  </si>
  <si>
    <t>CUYAHOGA</t>
  </si>
  <si>
    <t>360020</t>
  </si>
  <si>
    <t>SUMMA HEALTH SYSTEM</t>
  </si>
  <si>
    <t>44309</t>
  </si>
  <si>
    <t>SUMMIT</t>
  </si>
  <si>
    <t>360025</t>
  </si>
  <si>
    <t>FIRELANDS REGIONAL MEDICAL CENTER</t>
  </si>
  <si>
    <t>44870</t>
  </si>
  <si>
    <t>360027</t>
  </si>
  <si>
    <t>AKRON GENERAL MEDICAL CENTER</t>
  </si>
  <si>
    <t>44307</t>
  </si>
  <si>
    <t>360029</t>
  </si>
  <si>
    <t>WOOD COUNTY HOSPITAL</t>
  </si>
  <si>
    <t>43402</t>
  </si>
  <si>
    <t>WOOD</t>
  </si>
  <si>
    <t>360032</t>
  </si>
  <si>
    <t>GRAND LAKE HEALTH SYSTEM</t>
  </si>
  <si>
    <t>45885</t>
  </si>
  <si>
    <t>AUGLAIZE</t>
  </si>
  <si>
    <t>360035</t>
  </si>
  <si>
    <t>MOUNT CARMEL EAST &amp; WEST</t>
  </si>
  <si>
    <t>43213</t>
  </si>
  <si>
    <t>360036</t>
  </si>
  <si>
    <t>WOOSTER COMMUNITY HOSPITAL</t>
  </si>
  <si>
    <t>44691</t>
  </si>
  <si>
    <t>360039</t>
  </si>
  <si>
    <t>GENESIS HOSPITAL</t>
  </si>
  <si>
    <t>43701</t>
  </si>
  <si>
    <t>MUSKINGUM</t>
  </si>
  <si>
    <t>36003F</t>
  </si>
  <si>
    <t>CINCINNATI VA MEDICAL CENTER</t>
  </si>
  <si>
    <t>45220</t>
  </si>
  <si>
    <t>360040</t>
  </si>
  <si>
    <t>KNOX COMMUNITY HOSPITAL</t>
  </si>
  <si>
    <t>43050</t>
  </si>
  <si>
    <t>360041</t>
  </si>
  <si>
    <t>PARMA COMMUNITY GENERAL HOSPITAL</t>
  </si>
  <si>
    <t>44129</t>
  </si>
  <si>
    <t>360046</t>
  </si>
  <si>
    <t>MCCULLOUGH-HYDE MEMORIAL HOSPITAL</t>
  </si>
  <si>
    <t>45056</t>
  </si>
  <si>
    <t>360048</t>
  </si>
  <si>
    <t>UNIVERSITY OF TOLEDO MEDICAL CENTER</t>
  </si>
  <si>
    <t>43614</t>
  </si>
  <si>
    <t>360051</t>
  </si>
  <si>
    <t>MIAMI VALLEY HOSPITAL</t>
  </si>
  <si>
    <t>45409</t>
  </si>
  <si>
    <t>360054</t>
  </si>
  <si>
    <t>HOLZER MEDICAL CENTER</t>
  </si>
  <si>
    <t>45631</t>
  </si>
  <si>
    <t>GALLIA</t>
  </si>
  <si>
    <t>360055</t>
  </si>
  <si>
    <t>TRUMBULL REGIONAL MEDICAL CENTER</t>
  </si>
  <si>
    <t>44482</t>
  </si>
  <si>
    <t>TRUMBULL</t>
  </si>
  <si>
    <t>360056</t>
  </si>
  <si>
    <t>MERCY HEALTH - FAIRFIELD HOSPITAL</t>
  </si>
  <si>
    <t>45014</t>
  </si>
  <si>
    <t>360058</t>
  </si>
  <si>
    <t>MERCER COUNTY JOINT TOWNSHIP COMMUNITY HOSPITAL</t>
  </si>
  <si>
    <t>45828</t>
  </si>
  <si>
    <t>360059</t>
  </si>
  <si>
    <t>METROHEALTH SYSTEM</t>
  </si>
  <si>
    <t>44109</t>
  </si>
  <si>
    <t>360064</t>
  </si>
  <si>
    <t>ST ELIZABETH YOUNGSTOWN HOSPITAL</t>
  </si>
  <si>
    <t>44501</t>
  </si>
  <si>
    <t>MAHONING</t>
  </si>
  <si>
    <t>360065</t>
  </si>
  <si>
    <t>FISHER-TITUS HOSPITAL</t>
  </si>
  <si>
    <t>44857</t>
  </si>
  <si>
    <t>HURON</t>
  </si>
  <si>
    <t>360066</t>
  </si>
  <si>
    <t>MERCY HEALTH-ST RITA'S MEDICAL CENTER</t>
  </si>
  <si>
    <t>45801</t>
  </si>
  <si>
    <t>360068</t>
  </si>
  <si>
    <t>PROMEDICA TOLEDO HOSPITAL</t>
  </si>
  <si>
    <t>43606</t>
  </si>
  <si>
    <t>360070</t>
  </si>
  <si>
    <t>44708</t>
  </si>
  <si>
    <t>STARK</t>
  </si>
  <si>
    <t>360071</t>
  </si>
  <si>
    <t>VAN WERT COUNTY HOSPITAL</t>
  </si>
  <si>
    <t>45891</t>
  </si>
  <si>
    <t>VAN WERT</t>
  </si>
  <si>
    <t>360072</t>
  </si>
  <si>
    <t>FAIRFIELD MEDICAL CENTER</t>
  </si>
  <si>
    <t>43130</t>
  </si>
  <si>
    <t>360075</t>
  </si>
  <si>
    <t>UH REGIONAL HOSPITALS</t>
  </si>
  <si>
    <t>44024</t>
  </si>
  <si>
    <t>GEAUGA</t>
  </si>
  <si>
    <t>360076</t>
  </si>
  <si>
    <t>ATRIUM MEDICAL CENTER</t>
  </si>
  <si>
    <t>45005</t>
  </si>
  <si>
    <t>360077</t>
  </si>
  <si>
    <t>44111</t>
  </si>
  <si>
    <t>360078</t>
  </si>
  <si>
    <t>UNIVERSITY HOSPITALS PORTAGE MEDICAL CENTER</t>
  </si>
  <si>
    <t>44266</t>
  </si>
  <si>
    <t>PORTAGE</t>
  </si>
  <si>
    <t>360079</t>
  </si>
  <si>
    <t>KETTERING HEALTH MAIN CAMPUS</t>
  </si>
  <si>
    <t>45429</t>
  </si>
  <si>
    <t>36007F</t>
  </si>
  <si>
    <t>DAYTON VA MEDICAL CENTER</t>
  </si>
  <si>
    <t>45428</t>
  </si>
  <si>
    <t>360080</t>
  </si>
  <si>
    <t>EAST OHIO REGIONAL HOSPITAL</t>
  </si>
  <si>
    <t>43935</t>
  </si>
  <si>
    <t>BELMONT</t>
  </si>
  <si>
    <t>360082</t>
  </si>
  <si>
    <t>EUCLID HOSPITAL</t>
  </si>
  <si>
    <t>44119</t>
  </si>
  <si>
    <t>360084</t>
  </si>
  <si>
    <t>AULTMAN HOSPITAL</t>
  </si>
  <si>
    <t>44710</t>
  </si>
  <si>
    <t>360085</t>
  </si>
  <si>
    <t>OHIO STATE UNIVERSITY STATE HEALTH SYSTEM</t>
  </si>
  <si>
    <t>43210</t>
  </si>
  <si>
    <t>360086</t>
  </si>
  <si>
    <t>SPRINGFIELD REGIONAL MEDICAL CENTER</t>
  </si>
  <si>
    <t>45504</t>
  </si>
  <si>
    <t>360087</t>
  </si>
  <si>
    <t>LUTHERAN HOSPITAL</t>
  </si>
  <si>
    <t>44113</t>
  </si>
  <si>
    <t>360089</t>
  </si>
  <si>
    <t>MERCY HEALTH - TIFFIN HOSPITAL</t>
  </si>
  <si>
    <t>44883</t>
  </si>
  <si>
    <t>SENECA</t>
  </si>
  <si>
    <t>360091</t>
  </si>
  <si>
    <t>MEDINA HOSPITAL</t>
  </si>
  <si>
    <t>44256</t>
  </si>
  <si>
    <t>MEDINA</t>
  </si>
  <si>
    <t>360092</t>
  </si>
  <si>
    <t>43040</t>
  </si>
  <si>
    <t>360095</t>
  </si>
  <si>
    <t>BLANCHARD VALLEY HOSPITAL</t>
  </si>
  <si>
    <t>45840</t>
  </si>
  <si>
    <t>360096</t>
  </si>
  <si>
    <t>EAST LIVERPOOL CITY HOSPITAL</t>
  </si>
  <si>
    <t>43920</t>
  </si>
  <si>
    <t>COLUMBIANA</t>
  </si>
  <si>
    <t>360098</t>
  </si>
  <si>
    <t>LAKE HEALTH</t>
  </si>
  <si>
    <t>44077</t>
  </si>
  <si>
    <t>360107</t>
  </si>
  <si>
    <t>BELLEVUE HOSPITAL</t>
  </si>
  <si>
    <t>44811</t>
  </si>
  <si>
    <t>SANDUSKY</t>
  </si>
  <si>
    <t>360112</t>
  </si>
  <si>
    <t>MERCY ST VINCENT MEDICAL CENTER</t>
  </si>
  <si>
    <t>43608</t>
  </si>
  <si>
    <t>360118</t>
  </si>
  <si>
    <t>OHIOHEALTH MANSFIELD HOSPITAL</t>
  </si>
  <si>
    <t>44903</t>
  </si>
  <si>
    <t>360121</t>
  </si>
  <si>
    <t>COMMUNITY HOSPITALS AND WELLNESS CENTERS</t>
  </si>
  <si>
    <t>43506</t>
  </si>
  <si>
    <t>WILLIAMS</t>
  </si>
  <si>
    <t>360123</t>
  </si>
  <si>
    <t>UH ST JOHN MEDICAL CENTER</t>
  </si>
  <si>
    <t>44145</t>
  </si>
  <si>
    <t>360125</t>
  </si>
  <si>
    <t>ASHTABULA COUNTY MEDICAL CENTER</t>
  </si>
  <si>
    <t>44004</t>
  </si>
  <si>
    <t>ASHTABULA</t>
  </si>
  <si>
    <t>360131</t>
  </si>
  <si>
    <t>ALLIANCE COMMUNITY HOSPITAL</t>
  </si>
  <si>
    <t>44601</t>
  </si>
  <si>
    <t>360132</t>
  </si>
  <si>
    <t>FORT HAMILTON HUGHES MEMORIAL HOSPITAL</t>
  </si>
  <si>
    <t>45013</t>
  </si>
  <si>
    <t>360133</t>
  </si>
  <si>
    <t>KETTERING HEALTH DAYTON</t>
  </si>
  <si>
    <t>45405</t>
  </si>
  <si>
    <t>360134</t>
  </si>
  <si>
    <t>360137</t>
  </si>
  <si>
    <t>UH CLEVELAND MEDICAL CENTER</t>
  </si>
  <si>
    <t>360143</t>
  </si>
  <si>
    <t>MARYMOUNT HOSPITAL</t>
  </si>
  <si>
    <t>44125</t>
  </si>
  <si>
    <t>360144</t>
  </si>
  <si>
    <t>SOUTH POINTE HOSPITAL</t>
  </si>
  <si>
    <t>44122</t>
  </si>
  <si>
    <t>360145</t>
  </si>
  <si>
    <t>UNIVERSITY HOSPITALS - ELYRIA MEDICAL CENTER</t>
  </si>
  <si>
    <t>44035</t>
  </si>
  <si>
    <t>LORAIN</t>
  </si>
  <si>
    <t>360147</t>
  </si>
  <si>
    <t>MARIETTA MEMORIAL HOSPITAL</t>
  </si>
  <si>
    <t>45750</t>
  </si>
  <si>
    <t>360150</t>
  </si>
  <si>
    <t>SUMMA WESTERN RESERVE HOSPITAL</t>
  </si>
  <si>
    <t>44223</t>
  </si>
  <si>
    <t>360152</t>
  </si>
  <si>
    <t>43228</t>
  </si>
  <si>
    <t>360155</t>
  </si>
  <si>
    <t>SOUTHWEST GENERAL HEALTH CENTER</t>
  </si>
  <si>
    <t>44130</t>
  </si>
  <si>
    <t>360156</t>
  </si>
  <si>
    <t>43420</t>
  </si>
  <si>
    <t>360159</t>
  </si>
  <si>
    <t>ADENA REGIONAL MEDICAL CENTER</t>
  </si>
  <si>
    <t>45601</t>
  </si>
  <si>
    <t>ROSS</t>
  </si>
  <si>
    <t>360161</t>
  </si>
  <si>
    <t>MH ST JOSEPH WARREN HOSPITAL</t>
  </si>
  <si>
    <t>44484</t>
  </si>
  <si>
    <t>360163</t>
  </si>
  <si>
    <t>CHRIST HOSPITAL</t>
  </si>
  <si>
    <t>360170</t>
  </si>
  <si>
    <t>BERGER HOSPITAL</t>
  </si>
  <si>
    <t>43113</t>
  </si>
  <si>
    <t>PICKAWAY</t>
  </si>
  <si>
    <t>360172</t>
  </si>
  <si>
    <t>44053</t>
  </si>
  <si>
    <t>360174</t>
  </si>
  <si>
    <t>UPPER VALLEY MEDICAL CENTER</t>
  </si>
  <si>
    <t>45373</t>
  </si>
  <si>
    <t>360175</t>
  </si>
  <si>
    <t>CLINTON MEMORIAL HOSPITAL</t>
  </si>
  <si>
    <t>45177</t>
  </si>
  <si>
    <t>360179</t>
  </si>
  <si>
    <t>BETHESDA NORTH</t>
  </si>
  <si>
    <t>45242</t>
  </si>
  <si>
    <t>360180</t>
  </si>
  <si>
    <t>CLEVELAND CLINIC</t>
  </si>
  <si>
    <t>44195</t>
  </si>
  <si>
    <t>360185</t>
  </si>
  <si>
    <t>SALEM REGIONAL MEDICAL CENTER</t>
  </si>
  <si>
    <t>44460</t>
  </si>
  <si>
    <t>360197</t>
  </si>
  <si>
    <t>MARY RUTAN HOSPITAL</t>
  </si>
  <si>
    <t>43311</t>
  </si>
  <si>
    <t>360203</t>
  </si>
  <si>
    <t>SOUTHEASTERN OHIO REGIONAL MEDICAL CENTER</t>
  </si>
  <si>
    <t>43725</t>
  </si>
  <si>
    <t>GUERNSEY</t>
  </si>
  <si>
    <t>360210</t>
  </si>
  <si>
    <t>43015</t>
  </si>
  <si>
    <t>360211</t>
  </si>
  <si>
    <t>TRINITY MEDICAL CTR EAST &amp;TRINITY MEDICAL CTR WEST</t>
  </si>
  <si>
    <t>43952</t>
  </si>
  <si>
    <t>360218</t>
  </si>
  <si>
    <t>LICKING MEMORIAL HOSPITAL</t>
  </si>
  <si>
    <t>43055</t>
  </si>
  <si>
    <t>LICKING</t>
  </si>
  <si>
    <t>360230</t>
  </si>
  <si>
    <t>HILLCREST HOSPITAL</t>
  </si>
  <si>
    <t>44124</t>
  </si>
  <si>
    <t>360234</t>
  </si>
  <si>
    <t>MERCY HEALTH - WEST HOSPITAL</t>
  </si>
  <si>
    <t>45211</t>
  </si>
  <si>
    <t>360236</t>
  </si>
  <si>
    <t>MERCY HEALTH - CLERMONT HOSPITAL</t>
  </si>
  <si>
    <t>45103</t>
  </si>
  <si>
    <t>CLERMONT</t>
  </si>
  <si>
    <t>360239</t>
  </si>
  <si>
    <t>KETTERING HEALTH MIAMISBURG</t>
  </si>
  <si>
    <t>45342</t>
  </si>
  <si>
    <t>360259</t>
  </si>
  <si>
    <t>BAY PARK COMMUNITY HOSPITAL</t>
  </si>
  <si>
    <t>360270</t>
  </si>
  <si>
    <t>MERCY HEALTH - DEFIANCE HOSPITAL</t>
  </si>
  <si>
    <t>43512</t>
  </si>
  <si>
    <t>DEFIANCE</t>
  </si>
  <si>
    <t>360276</t>
  </si>
  <si>
    <t>HMHP ST ELIZABETH BOARDMAN HEALTH CENTER</t>
  </si>
  <si>
    <t>44512</t>
  </si>
  <si>
    <t>360348</t>
  </si>
  <si>
    <t>DUBLIN METHODIST HOSPITAL</t>
  </si>
  <si>
    <t>43016</t>
  </si>
  <si>
    <t>360351</t>
  </si>
  <si>
    <t>CRYSTAL CLINIC ORTHOPAEDIC CENTER</t>
  </si>
  <si>
    <t>44310</t>
  </si>
  <si>
    <t>360352</t>
  </si>
  <si>
    <t>SURGICAL HOSPITAL AT SOUTHWOODS</t>
  </si>
  <si>
    <t>360354</t>
  </si>
  <si>
    <t>WEST CHESTER HOSPITAL</t>
  </si>
  <si>
    <t>45069</t>
  </si>
  <si>
    <t>360359</t>
  </si>
  <si>
    <t>UNIVERSITY HOSPITALS AHUJA MEDICAL CENTER</t>
  </si>
  <si>
    <t>360360</t>
  </si>
  <si>
    <t>SOIN MEDICAL CENTER</t>
  </si>
  <si>
    <t>45431</t>
  </si>
  <si>
    <t>360364</t>
  </si>
  <si>
    <t>CLEVELAND CLINIC AVON HOSPITAL</t>
  </si>
  <si>
    <t>44011</t>
  </si>
  <si>
    <t>360365</t>
  </si>
  <si>
    <t>AVITA ONTARIO</t>
  </si>
  <si>
    <t>44906</t>
  </si>
  <si>
    <t>360368</t>
  </si>
  <si>
    <t>KETTERING HEALTH TROY</t>
  </si>
  <si>
    <t>361306</t>
  </si>
  <si>
    <t>MERCY ALLEN HOSPITAL</t>
  </si>
  <si>
    <t>44074</t>
  </si>
  <si>
    <t>361307</t>
  </si>
  <si>
    <t>UHHS MEMORIAL HOSPITAL OF GENEVA</t>
  </si>
  <si>
    <t>44041</t>
  </si>
  <si>
    <t>361309</t>
  </si>
  <si>
    <t>HENRY COUNTY HOSPITAL, INC</t>
  </si>
  <si>
    <t>43545</t>
  </si>
  <si>
    <t>361312</t>
  </si>
  <si>
    <t>MERCY HEALTH - URBANA HOSPITAL</t>
  </si>
  <si>
    <t>43078</t>
  </si>
  <si>
    <t>361318</t>
  </si>
  <si>
    <t>FOSTORIA COMMUNITY HOSPITAL</t>
  </si>
  <si>
    <t>44830</t>
  </si>
  <si>
    <t>361320</t>
  </si>
  <si>
    <t>HOLZER MEDICAL CENTER JACKSON</t>
  </si>
  <si>
    <t>45640</t>
  </si>
  <si>
    <t>361326</t>
  </si>
  <si>
    <t>ADAMS COUNTY REGIONAL MEDICAL CENTER</t>
  </si>
  <si>
    <t>45679</t>
  </si>
  <si>
    <t>361328</t>
  </si>
  <si>
    <t>PROMEDICA DEFIANCE REGIONAL HOSPITAL</t>
  </si>
  <si>
    <t>361329</t>
  </si>
  <si>
    <t>WYANDOT MEMORIAL HOSPITAL</t>
  </si>
  <si>
    <t>43351</t>
  </si>
  <si>
    <t>WYANDOT</t>
  </si>
  <si>
    <t>361331</t>
  </si>
  <si>
    <t>ADENA FAYETTE MEDICAL CENTER</t>
  </si>
  <si>
    <t>43160</t>
  </si>
  <si>
    <t>361332</t>
  </si>
  <si>
    <t>HIGHLAND DISTRICT HOSPITAL</t>
  </si>
  <si>
    <t>45133</t>
  </si>
  <si>
    <t>HIGHLAND</t>
  </si>
  <si>
    <t>361333</t>
  </si>
  <si>
    <t>FULTON COUNTY HEALTH CENTER</t>
  </si>
  <si>
    <t>43567</t>
  </si>
  <si>
    <t>370001</t>
  </si>
  <si>
    <t>HILLCREST MEDICAL CENTER</t>
  </si>
  <si>
    <t>OK</t>
  </si>
  <si>
    <t>74104</t>
  </si>
  <si>
    <t>TULSA</t>
  </si>
  <si>
    <t>370002</t>
  </si>
  <si>
    <t>ALLIANCEHEALTH WOODWARD</t>
  </si>
  <si>
    <t>73801</t>
  </si>
  <si>
    <t>WOODWARD</t>
  </si>
  <si>
    <t>370006</t>
  </si>
  <si>
    <t>INTEGRIS HEALTH PONCA CITY</t>
  </si>
  <si>
    <t>74601</t>
  </si>
  <si>
    <t>KAY</t>
  </si>
  <si>
    <t>370008</t>
  </si>
  <si>
    <t>NORMAN REGIONAL</t>
  </si>
  <si>
    <t>73072</t>
  </si>
  <si>
    <t>370013</t>
  </si>
  <si>
    <t>MERCY HOSPITAL OKLAHOMA CITY, INC</t>
  </si>
  <si>
    <t>73120</t>
  </si>
  <si>
    <t>OKLAHOMA</t>
  </si>
  <si>
    <t>370014</t>
  </si>
  <si>
    <t>ALLIANCEHEALTH DURANT</t>
  </si>
  <si>
    <t>74702</t>
  </si>
  <si>
    <t>BRYAN</t>
  </si>
  <si>
    <t>370016</t>
  </si>
  <si>
    <t>INTEGRIS HEALTH ENID HOSPITAL</t>
  </si>
  <si>
    <t>73701</t>
  </si>
  <si>
    <t>370018</t>
  </si>
  <si>
    <t>ASCENSION ST JOHN JANE PHILLIPS</t>
  </si>
  <si>
    <t>74006</t>
  </si>
  <si>
    <t>370019</t>
  </si>
  <si>
    <t>GREAT PLAINS REGIONAL MEDICAL CENTER</t>
  </si>
  <si>
    <t>73644</t>
  </si>
  <si>
    <t>BECKHAM</t>
  </si>
  <si>
    <t>370020</t>
  </si>
  <si>
    <t>MERCY HOSPITAL ADA</t>
  </si>
  <si>
    <t>74820</t>
  </si>
  <si>
    <t>PONTOTOC</t>
  </si>
  <si>
    <t>370022</t>
  </si>
  <si>
    <t>JACKSON COUNTY MEMORIAL HOSPITAL AUTHORITY</t>
  </si>
  <si>
    <t>73521</t>
  </si>
  <si>
    <t>370023</t>
  </si>
  <si>
    <t>DUNCAN REGIONAL HOSPITAL, INC</t>
  </si>
  <si>
    <t>73533</t>
  </si>
  <si>
    <t>370025</t>
  </si>
  <si>
    <t>SAINT FRANCIS HOSPITAL MUSKOGEE</t>
  </si>
  <si>
    <t>74401</t>
  </si>
  <si>
    <t>MUSKOGEE</t>
  </si>
  <si>
    <t>370026</t>
  </si>
  <si>
    <t>370028</t>
  </si>
  <si>
    <t>INTEGRIS BAPTIST MEDICAL CENTER, INC</t>
  </si>
  <si>
    <t>73112</t>
  </si>
  <si>
    <t>370034</t>
  </si>
  <si>
    <t>MCALESTER REGIONAL HEALTH CENTER</t>
  </si>
  <si>
    <t>74501</t>
  </si>
  <si>
    <t>PITTSBURG</t>
  </si>
  <si>
    <t>370037</t>
  </si>
  <si>
    <t>SSM HEALTH ST ANTHONY HOSPITAL - OKLAHOMA CITY</t>
  </si>
  <si>
    <t>73101</t>
  </si>
  <si>
    <t>370039</t>
  </si>
  <si>
    <t>HILLCREST HOSPITAL CLAREMORE</t>
  </si>
  <si>
    <t>74017</t>
  </si>
  <si>
    <t>ROGERS</t>
  </si>
  <si>
    <t>370047</t>
  </si>
  <si>
    <t>MERCY HOSPITAL ARDMORE, INC</t>
  </si>
  <si>
    <t>73401</t>
  </si>
  <si>
    <t>CARTER</t>
  </si>
  <si>
    <t>370049</t>
  </si>
  <si>
    <t>STILLWATER MEDICAL CENTER</t>
  </si>
  <si>
    <t>74076</t>
  </si>
  <si>
    <t>PAYNE</t>
  </si>
  <si>
    <t>370054</t>
  </si>
  <si>
    <t>73018</t>
  </si>
  <si>
    <t>GRADY</t>
  </si>
  <si>
    <t>370056</t>
  </si>
  <si>
    <t>COMANCHE COUNTY MEMORIAL HOSPITAL</t>
  </si>
  <si>
    <t>73505</t>
  </si>
  <si>
    <t>COMANCHE</t>
  </si>
  <si>
    <t>370078</t>
  </si>
  <si>
    <t>OKLAHOMA STATE UNIVERSITY MEDICAL CENTER</t>
  </si>
  <si>
    <t>74127</t>
  </si>
  <si>
    <t>370089</t>
  </si>
  <si>
    <t>NORTHEASTERN HEALTH SYSTEM</t>
  </si>
  <si>
    <t>74465</t>
  </si>
  <si>
    <t>370091</t>
  </si>
  <si>
    <t>SAINT FRANCIS HOSPITAL, INC</t>
  </si>
  <si>
    <t>74136</t>
  </si>
  <si>
    <t>370093</t>
  </si>
  <si>
    <t>O U MEDICAL CENTER</t>
  </si>
  <si>
    <t>73104</t>
  </si>
  <si>
    <t>370094</t>
  </si>
  <si>
    <t>SSM HEALTH ST ANTHONY HOSPITAL - MIDWEST</t>
  </si>
  <si>
    <t>73110</t>
  </si>
  <si>
    <t>370097</t>
  </si>
  <si>
    <t>SOUTHWESTERN MEDICAL CENTER</t>
  </si>
  <si>
    <t>370100</t>
  </si>
  <si>
    <t>CHOCTAW MEMORIAL HOSPITAL</t>
  </si>
  <si>
    <t>74743</t>
  </si>
  <si>
    <t>CHOCTAW</t>
  </si>
  <si>
    <t>370106</t>
  </si>
  <si>
    <t>INTEGRIS SOUTHWEST MEDICAL CENTER</t>
  </si>
  <si>
    <t>73109</t>
  </si>
  <si>
    <t>370113</t>
  </si>
  <si>
    <t>INTEGRIS GROVE HOSPITAL</t>
  </si>
  <si>
    <t>74344</t>
  </si>
  <si>
    <t>370114</t>
  </si>
  <si>
    <t>ASCENSION ST JOHN MEDICAL CENTER</t>
  </si>
  <si>
    <t>37012F</t>
  </si>
  <si>
    <t>MUSKOGEE VA MEDICAL CENTER</t>
  </si>
  <si>
    <t>370149</t>
  </si>
  <si>
    <t>SSM HEALTH ST ANTHONY HOSPITAL - SHAWNEE</t>
  </si>
  <si>
    <t>74801</t>
  </si>
  <si>
    <t>POTTAWATOMIE</t>
  </si>
  <si>
    <t>37014F</t>
  </si>
  <si>
    <t>OKLAHOMA CITY VA MEDICAL CENTER</t>
  </si>
  <si>
    <t>370171</t>
  </si>
  <si>
    <t>CHEROKEE NATION W W HASTINGS INDIAN HOSPITAL</t>
  </si>
  <si>
    <t>74464</t>
  </si>
  <si>
    <t>370178</t>
  </si>
  <si>
    <t>74960</t>
  </si>
  <si>
    <t>370180</t>
  </si>
  <si>
    <t>CHICKASAW NATION MEDICAL CENTER</t>
  </si>
  <si>
    <t>370202</t>
  </si>
  <si>
    <t>HILLCREST HOSPITAL SOUTH</t>
  </si>
  <si>
    <t>74133</t>
  </si>
  <si>
    <t>370203</t>
  </si>
  <si>
    <t>COMMUNITY HOSPITAL, LLC</t>
  </si>
  <si>
    <t>73159</t>
  </si>
  <si>
    <t>370210</t>
  </si>
  <si>
    <t>OKLAHOMA SURGICAL HOSPITAL, LLC</t>
  </si>
  <si>
    <t>74137</t>
  </si>
  <si>
    <t>370211</t>
  </si>
  <si>
    <t>INTEGRIS CANADIAN VALLEY HOSPITAL</t>
  </si>
  <si>
    <t>73099</t>
  </si>
  <si>
    <t>CANADIAN</t>
  </si>
  <si>
    <t>370215</t>
  </si>
  <si>
    <t>OKLAHOMA HEART HOSPITAL, LLC</t>
  </si>
  <si>
    <t>370218</t>
  </si>
  <si>
    <t>SAINT FRANCIS HOSPITAL SOUTH, LLC</t>
  </si>
  <si>
    <t>370228</t>
  </si>
  <si>
    <t>BAILEY MEDICAL CENTER, LLC</t>
  </si>
  <si>
    <t>74055</t>
  </si>
  <si>
    <t>370234</t>
  </si>
  <si>
    <t>OKLAHOMA HEART HOSPITAL SOUTH, LLC</t>
  </si>
  <si>
    <t>73135</t>
  </si>
  <si>
    <t>370235</t>
  </si>
  <si>
    <t>ASCENSION ST JOHN BROKEN ARROW</t>
  </si>
  <si>
    <t>74012</t>
  </si>
  <si>
    <t>370236</t>
  </si>
  <si>
    <t>INTEGRIS HEALTH EDMOND HOSPITAL</t>
  </si>
  <si>
    <t>73034</t>
  </si>
  <si>
    <t>370237</t>
  </si>
  <si>
    <t>SAINT FRANCIS HOSPITAL VINITA, INC</t>
  </si>
  <si>
    <t>74301</t>
  </si>
  <si>
    <t>CRAIG</t>
  </si>
  <si>
    <t>371342</t>
  </si>
  <si>
    <t>MCCURTAIN MEMORIAL HOSPITAL</t>
  </si>
  <si>
    <t>74745</t>
  </si>
  <si>
    <t>MCCURTAIN</t>
  </si>
  <si>
    <t>380001</t>
  </si>
  <si>
    <t>MID-COLUMBIA MEDICAL CENTER</t>
  </si>
  <si>
    <t>OR</t>
  </si>
  <si>
    <t>97058</t>
  </si>
  <si>
    <t>WASCO</t>
  </si>
  <si>
    <t>380002</t>
  </si>
  <si>
    <t>ASANTE THREE RIVERS MEDICAL CENTER</t>
  </si>
  <si>
    <t>97527</t>
  </si>
  <si>
    <t>JOSEPHINE</t>
  </si>
  <si>
    <t>380004</t>
  </si>
  <si>
    <t>PROVIDENCE ST VINCENT MEDICAL CENTER</t>
  </si>
  <si>
    <t>97225</t>
  </si>
  <si>
    <t>380007</t>
  </si>
  <si>
    <t>LEGACY EMANUEL MEDICAL CENTER</t>
  </si>
  <si>
    <t>97227</t>
  </si>
  <si>
    <t>MULTNOMAH</t>
  </si>
  <si>
    <t>380009</t>
  </si>
  <si>
    <t>OHSU HOSPITAL AND CLINICS</t>
  </si>
  <si>
    <t>97239</t>
  </si>
  <si>
    <t>380014</t>
  </si>
  <si>
    <t>GOOD SAMARITAN REGIONAL MEDICAL CENTER</t>
  </si>
  <si>
    <t>97339</t>
  </si>
  <si>
    <t>380017</t>
  </si>
  <si>
    <t>LEGACY GOOD SAMARITAN MEDICAL CENTER</t>
  </si>
  <si>
    <t>97210</t>
  </si>
  <si>
    <t>380018</t>
  </si>
  <si>
    <t>ASANTE ROGUE REGIONAL MEDICAL CENTER</t>
  </si>
  <si>
    <t>97504</t>
  </si>
  <si>
    <t>380020</t>
  </si>
  <si>
    <t>MCKENZIE-WILLAMETTE MEDICAL CENTER</t>
  </si>
  <si>
    <t>97477</t>
  </si>
  <si>
    <t>LANE</t>
  </si>
  <si>
    <t>380021</t>
  </si>
  <si>
    <t>HILLSBORO MEDICAL CENTER</t>
  </si>
  <si>
    <t>97123</t>
  </si>
  <si>
    <t>380022</t>
  </si>
  <si>
    <t>SAMARITAN ALBANY GENERAL HOSPITAL</t>
  </si>
  <si>
    <t>97321</t>
  </si>
  <si>
    <t>380025</t>
  </si>
  <si>
    <t>LEGACY MOUNT HOOD MEDICAL CENTER</t>
  </si>
  <si>
    <t>97030</t>
  </si>
  <si>
    <t>380027</t>
  </si>
  <si>
    <t>97471</t>
  </si>
  <si>
    <t>380037</t>
  </si>
  <si>
    <t>PROVIDENCE NEWBERG MEDICAL CENTER</t>
  </si>
  <si>
    <t>97132</t>
  </si>
  <si>
    <t>YAMHILL</t>
  </si>
  <si>
    <t>380038</t>
  </si>
  <si>
    <t>PROVIDENCE WILLAMETTE FALLS MEDICAL CENTER</t>
  </si>
  <si>
    <t>97045</t>
  </si>
  <si>
    <t>CLACKAMAS</t>
  </si>
  <si>
    <t>38003F</t>
  </si>
  <si>
    <t>PORTLAND VA MEDICAL CENTER</t>
  </si>
  <si>
    <t>380047</t>
  </si>
  <si>
    <t>ST CHARLES MEDICAL CENTER - BEND</t>
  </si>
  <si>
    <t>97701</t>
  </si>
  <si>
    <t>DESCHUTES</t>
  </si>
  <si>
    <t>380050</t>
  </si>
  <si>
    <t>SKY LAKES MEDICAL CENTER</t>
  </si>
  <si>
    <t>97601</t>
  </si>
  <si>
    <t>KLAMATH</t>
  </si>
  <si>
    <t>380051</t>
  </si>
  <si>
    <t>SALEM HOSPITAL</t>
  </si>
  <si>
    <t>97301</t>
  </si>
  <si>
    <t>380052</t>
  </si>
  <si>
    <t>SAINT ALPHONSUS MEDICAL CENTER ONTARIO</t>
  </si>
  <si>
    <t>97914</t>
  </si>
  <si>
    <t>MALHEUR</t>
  </si>
  <si>
    <t>380056</t>
  </si>
  <si>
    <t>SANTIAM HOSPITAL &amp; CLINICS</t>
  </si>
  <si>
    <t>97383</t>
  </si>
  <si>
    <t>380060</t>
  </si>
  <si>
    <t>ADVENTIST HEALTH PORTLAND</t>
  </si>
  <si>
    <t>97216</t>
  </si>
  <si>
    <t>380061</t>
  </si>
  <si>
    <t>PROVIDENCE PORTLAND MEDICAL CENTER</t>
  </si>
  <si>
    <t>97213</t>
  </si>
  <si>
    <t>380071</t>
  </si>
  <si>
    <t>WILLAMETTE VALLEY MEDICAL CENTER</t>
  </si>
  <si>
    <t>97128</t>
  </si>
  <si>
    <t>380075</t>
  </si>
  <si>
    <t>PROVIDENCE MEDFORD MEDICAL CENTER</t>
  </si>
  <si>
    <t>380082</t>
  </si>
  <si>
    <t>PROVIDENCE MILWAUKIE HOSPITAL</t>
  </si>
  <si>
    <t>97222</t>
  </si>
  <si>
    <t>380089</t>
  </si>
  <si>
    <t>LEGACY MERIDIAN PARK MEDICAL CENTER</t>
  </si>
  <si>
    <t>97062</t>
  </si>
  <si>
    <t>380090</t>
  </si>
  <si>
    <t>BAY AREA HOSPITAL</t>
  </si>
  <si>
    <t>97420</t>
  </si>
  <si>
    <t>380091</t>
  </si>
  <si>
    <t>KAISER SUNNYSIDE MEDICAL CENTER</t>
  </si>
  <si>
    <t>97015</t>
  </si>
  <si>
    <t>380102</t>
  </si>
  <si>
    <t>SACRED HEART MEDICAL CENTER - RIVERBEND</t>
  </si>
  <si>
    <t>380103</t>
  </si>
  <si>
    <t>KAISER FOUNDATION HOSPITAL WESTSIDE</t>
  </si>
  <si>
    <t>97124</t>
  </si>
  <si>
    <t>381302</t>
  </si>
  <si>
    <t>SAMARITAN NORTH LINCOLN HOSPITAL</t>
  </si>
  <si>
    <t>97367</t>
  </si>
  <si>
    <t>381314</t>
  </si>
  <si>
    <t>SAMARITAN PACIFIC COMMUNITY HOSPITAL</t>
  </si>
  <si>
    <t>97365</t>
  </si>
  <si>
    <t>381317</t>
  </si>
  <si>
    <t>ADVENTIST HEALTH TILLAMOOK</t>
  </si>
  <si>
    <t>97141</t>
  </si>
  <si>
    <t>TILLAMOOK</t>
  </si>
  <si>
    <t>381318</t>
  </si>
  <si>
    <t>PROVIDENCE HOOD RIVER MEMORIAL HOSPITAL</t>
  </si>
  <si>
    <t>97031</t>
  </si>
  <si>
    <t>HOOD RIVER</t>
  </si>
  <si>
    <t>381319</t>
  </si>
  <si>
    <t>ST ANTHONY HOSPITAL</t>
  </si>
  <si>
    <t>97801</t>
  </si>
  <si>
    <t>UMATILLA</t>
  </si>
  <si>
    <t>381321</t>
  </si>
  <si>
    <t>GRANDE RONDE HOSPITAL</t>
  </si>
  <si>
    <t>97850</t>
  </si>
  <si>
    <t>381322</t>
  </si>
  <si>
    <t>CURRY GENERAL HOSPITAL</t>
  </si>
  <si>
    <t>97444</t>
  </si>
  <si>
    <t>381323</t>
  </si>
  <si>
    <t>SAMARITAN LEBANON COMMUNITY HOSPITAL</t>
  </si>
  <si>
    <t>97355</t>
  </si>
  <si>
    <t>390001</t>
  </si>
  <si>
    <t>GEISINGER-COMMUNITY MEDICAL CENTER</t>
  </si>
  <si>
    <t>PA</t>
  </si>
  <si>
    <t>18510</t>
  </si>
  <si>
    <t>LACKAWANNA</t>
  </si>
  <si>
    <t>390002</t>
  </si>
  <si>
    <t>UPMC MCKEESPORT HOSPITAL</t>
  </si>
  <si>
    <t>15132</t>
  </si>
  <si>
    <t>ALLEGHENY</t>
  </si>
  <si>
    <t>390003</t>
  </si>
  <si>
    <t>GEISINGER-BLOOMSBURG HOSPITAL</t>
  </si>
  <si>
    <t>17815</t>
  </si>
  <si>
    <t>390004</t>
  </si>
  <si>
    <t>PENN STATE HEALTH HOLY SPIRIT MEDICAL CENTER</t>
  </si>
  <si>
    <t>17011</t>
  </si>
  <si>
    <t>390006</t>
  </si>
  <si>
    <t>GEISINGER MEDICAL CENTER</t>
  </si>
  <si>
    <t>17822</t>
  </si>
  <si>
    <t>MONTOUR</t>
  </si>
  <si>
    <t>390009</t>
  </si>
  <si>
    <t>SAINT VINCENT HOSPITAL</t>
  </si>
  <si>
    <t>16544</t>
  </si>
  <si>
    <t>390012</t>
  </si>
  <si>
    <t>JEFFERSON LANSDALE HOSPITAL</t>
  </si>
  <si>
    <t>19446</t>
  </si>
  <si>
    <t>390013</t>
  </si>
  <si>
    <t>WELLSPAN EVANGELICAL COMMUNITY HOSPITAL</t>
  </si>
  <si>
    <t>17837</t>
  </si>
  <si>
    <t>390016</t>
  </si>
  <si>
    <t>UPMC JAMESON</t>
  </si>
  <si>
    <t>16105</t>
  </si>
  <si>
    <t>39001F</t>
  </si>
  <si>
    <t>JAMES E. VAN ZANDT VA MEDICAL CENTER (ALTOONA)</t>
  </si>
  <si>
    <t>16602</t>
  </si>
  <si>
    <t>BLAIR</t>
  </si>
  <si>
    <t>390026</t>
  </si>
  <si>
    <t>TEMPLE HEALTH - CHESTNUT HILL HOSPITAL</t>
  </si>
  <si>
    <t>19118</t>
  </si>
  <si>
    <t>PHILADELPHIA</t>
  </si>
  <si>
    <t>390027</t>
  </si>
  <si>
    <t>TEMPLE UNIVERSITY HOSPITAL</t>
  </si>
  <si>
    <t>19140</t>
  </si>
  <si>
    <t>390028</t>
  </si>
  <si>
    <t>UPMC MERCY</t>
  </si>
  <si>
    <t>15219</t>
  </si>
  <si>
    <t>390030</t>
  </si>
  <si>
    <t>SCHUYLKILL MEDICAL CENTER - SOUTH JACKSON STREET</t>
  </si>
  <si>
    <t>17901</t>
  </si>
  <si>
    <t>SCHUYLKILL</t>
  </si>
  <si>
    <t>390032</t>
  </si>
  <si>
    <t>ALLEGHENY VALLEY HOSPITAL</t>
  </si>
  <si>
    <t>15065</t>
  </si>
  <si>
    <t>390035</t>
  </si>
  <si>
    <t>ST LUKES QUAKERTOWN HOSPITAL</t>
  </si>
  <si>
    <t>18951</t>
  </si>
  <si>
    <t>BUCKS</t>
  </si>
  <si>
    <t>390036</t>
  </si>
  <si>
    <t>HERITAGE VALLEY BEAVER</t>
  </si>
  <si>
    <t>15009</t>
  </si>
  <si>
    <t>BEAVER</t>
  </si>
  <si>
    <t>390037</t>
  </si>
  <si>
    <t>HERITAGE VALLEY SEWICKLEY</t>
  </si>
  <si>
    <t>15143</t>
  </si>
  <si>
    <t>390039</t>
  </si>
  <si>
    <t>UPMC SOMERSET</t>
  </si>
  <si>
    <t>15501</t>
  </si>
  <si>
    <t>390041</t>
  </si>
  <si>
    <t>UNIONTOWN HOSPITAL</t>
  </si>
  <si>
    <t>15401</t>
  </si>
  <si>
    <t>390042</t>
  </si>
  <si>
    <t>WASHINGTON HOSPITAL, THE</t>
  </si>
  <si>
    <t>15301</t>
  </si>
  <si>
    <t>390044</t>
  </si>
  <si>
    <t>READING HOSPITAL</t>
  </si>
  <si>
    <t>19611</t>
  </si>
  <si>
    <t>BERKS</t>
  </si>
  <si>
    <t>390045</t>
  </si>
  <si>
    <t>UPMC WILLIAMSPORT</t>
  </si>
  <si>
    <t>17701</t>
  </si>
  <si>
    <t>LYCOMING</t>
  </si>
  <si>
    <t>390046</t>
  </si>
  <si>
    <t>WELLSPAN YORK HOSPITAL</t>
  </si>
  <si>
    <t>17403</t>
  </si>
  <si>
    <t>390048</t>
  </si>
  <si>
    <t>GEISINGER-LEWISTOWN HOSPITAL</t>
  </si>
  <si>
    <t>17044</t>
  </si>
  <si>
    <t>MIFFLIN</t>
  </si>
  <si>
    <t>390049</t>
  </si>
  <si>
    <t>ST LUKE'S HOSPITAL BETHLEHEM</t>
  </si>
  <si>
    <t>18015</t>
  </si>
  <si>
    <t>NORTHAMPTON</t>
  </si>
  <si>
    <t>390050</t>
  </si>
  <si>
    <t>ALLEGHENY GENERAL HOSPITAL</t>
  </si>
  <si>
    <t>15212</t>
  </si>
  <si>
    <t>390056</t>
  </si>
  <si>
    <t>PENN HIGHLANDS HUNTINGDON</t>
  </si>
  <si>
    <t>16652</t>
  </si>
  <si>
    <t>HUNTINGDON</t>
  </si>
  <si>
    <t>390057</t>
  </si>
  <si>
    <t>GRAND VIEW HEALTH</t>
  </si>
  <si>
    <t>18960</t>
  </si>
  <si>
    <t>390058</t>
  </si>
  <si>
    <t>UPMC CARLISLE</t>
  </si>
  <si>
    <t>17015</t>
  </si>
  <si>
    <t>390062</t>
  </si>
  <si>
    <t>CONEMAUGH NASON MEDICAL CENTER</t>
  </si>
  <si>
    <t>16673</t>
  </si>
  <si>
    <t>390063</t>
  </si>
  <si>
    <t>UPMC HAMOT</t>
  </si>
  <si>
    <t>16550</t>
  </si>
  <si>
    <t>390065</t>
  </si>
  <si>
    <t>GETTYSBURG HOSPITAL</t>
  </si>
  <si>
    <t>17325</t>
  </si>
  <si>
    <t>390066</t>
  </si>
  <si>
    <t>WELLSPAN GOOD SAMARITAN HOSPITAL</t>
  </si>
  <si>
    <t>17042</t>
  </si>
  <si>
    <t>LEBANON</t>
  </si>
  <si>
    <t>390067</t>
  </si>
  <si>
    <t>UPMC PINNACLE HOSPITALS</t>
  </si>
  <si>
    <t>17104</t>
  </si>
  <si>
    <t>DAUPHIN</t>
  </si>
  <si>
    <t>390068</t>
  </si>
  <si>
    <t>UPMC LITITZ</t>
  </si>
  <si>
    <t>17543</t>
  </si>
  <si>
    <t>39006F</t>
  </si>
  <si>
    <t>LEBANON VA MEDICAL CENTER</t>
  </si>
  <si>
    <t>390070</t>
  </si>
  <si>
    <t>LOWER BUCKS HOSPITAL</t>
  </si>
  <si>
    <t>19007</t>
  </si>
  <si>
    <t>390073</t>
  </si>
  <si>
    <t>UPMC ALTOONA</t>
  </si>
  <si>
    <t>16601</t>
  </si>
  <si>
    <t>390079</t>
  </si>
  <si>
    <t>ROBERT PACKER HOSPITAL</t>
  </si>
  <si>
    <t>18840</t>
  </si>
  <si>
    <t>BRADFORD</t>
  </si>
  <si>
    <t>390086</t>
  </si>
  <si>
    <t>PENN HIGHLANDS DUBOIS</t>
  </si>
  <si>
    <t>15801</t>
  </si>
  <si>
    <t>CLEARFIELD</t>
  </si>
  <si>
    <t>390090</t>
  </si>
  <si>
    <t>WEST PENN HOSPITAL</t>
  </si>
  <si>
    <t>15224</t>
  </si>
  <si>
    <t>390091</t>
  </si>
  <si>
    <t>UPMC NORTHWEST</t>
  </si>
  <si>
    <t>16346</t>
  </si>
  <si>
    <t>VENANGO</t>
  </si>
  <si>
    <t>390093</t>
  </si>
  <si>
    <t>CLARION HOSPITAL</t>
  </si>
  <si>
    <t>16214</t>
  </si>
  <si>
    <t>CLARION</t>
  </si>
  <si>
    <t>390096</t>
  </si>
  <si>
    <t>PENN STATE HEALTH ST. JOSEPH</t>
  </si>
  <si>
    <t>19605</t>
  </si>
  <si>
    <t>390097</t>
  </si>
  <si>
    <t>HOLY REDEEMER HOSPITAL AND MEDICAL CENTER</t>
  </si>
  <si>
    <t>19046</t>
  </si>
  <si>
    <t>39009F</t>
  </si>
  <si>
    <t>PHILADELPHIA VA MEDICAL CENTER</t>
  </si>
  <si>
    <t>19104</t>
  </si>
  <si>
    <t>390100</t>
  </si>
  <si>
    <t>LANCASTER GENERAL HOSPITAL</t>
  </si>
  <si>
    <t>17602</t>
  </si>
  <si>
    <t>390101</t>
  </si>
  <si>
    <t>UPMC MEMORIAL</t>
  </si>
  <si>
    <t>17408</t>
  </si>
  <si>
    <t>390102</t>
  </si>
  <si>
    <t>UPMC ST MARGARET</t>
  </si>
  <si>
    <t>15215</t>
  </si>
  <si>
    <t>390107</t>
  </si>
  <si>
    <t>UPMC PASSAVANT</t>
  </si>
  <si>
    <t>15237</t>
  </si>
  <si>
    <t>390110</t>
  </si>
  <si>
    <t>CONEMAUGH MEMORIAL MEDICAL CENTER</t>
  </si>
  <si>
    <t>15905</t>
  </si>
  <si>
    <t>CAMBRIA</t>
  </si>
  <si>
    <t>390111</t>
  </si>
  <si>
    <t>HOSPITAL OF UNIV OF PENNSYLVANIA</t>
  </si>
  <si>
    <t>390112</t>
  </si>
  <si>
    <t>CHAN SOON- SHIONG MEDICAL CENTER AT WINDBER</t>
  </si>
  <si>
    <t>15963</t>
  </si>
  <si>
    <t>390113</t>
  </si>
  <si>
    <t>MEADVILLE MEDICAL CENTER</t>
  </si>
  <si>
    <t>16335</t>
  </si>
  <si>
    <t>390114</t>
  </si>
  <si>
    <t>MAGEE WOMENS HOSPITAL OF UPMC HEALTH SYSTEM</t>
  </si>
  <si>
    <t>15213</t>
  </si>
  <si>
    <t>390115</t>
  </si>
  <si>
    <t>JEFFERSON HEALTH- NORTHEAST</t>
  </si>
  <si>
    <t>19114</t>
  </si>
  <si>
    <t>390116</t>
  </si>
  <si>
    <t>SUBURBAN COMMUNITY HOSPITAL</t>
  </si>
  <si>
    <t>19401</t>
  </si>
  <si>
    <t>390123</t>
  </si>
  <si>
    <t>POTTSTOWN HOSPITAL</t>
  </si>
  <si>
    <t>19464</t>
  </si>
  <si>
    <t>390125</t>
  </si>
  <si>
    <t>18431</t>
  </si>
  <si>
    <t>390127</t>
  </si>
  <si>
    <t>PHOENIXVILLE HOSPITAL</t>
  </si>
  <si>
    <t>19460</t>
  </si>
  <si>
    <t>CHESTER</t>
  </si>
  <si>
    <t>39012F</t>
  </si>
  <si>
    <t>VA PITTSBURGH HEALTHCARE SYSTEM - UNIV DR</t>
  </si>
  <si>
    <t>15240</t>
  </si>
  <si>
    <t>390133</t>
  </si>
  <si>
    <t>LEHIGH VALLEY HOSPITAL</t>
  </si>
  <si>
    <t>18103</t>
  </si>
  <si>
    <t>LEHIGH</t>
  </si>
  <si>
    <t>390137</t>
  </si>
  <si>
    <t>WILKES-BARRE GENERAL HOSPITAL</t>
  </si>
  <si>
    <t>18764</t>
  </si>
  <si>
    <t>LUZERNE</t>
  </si>
  <si>
    <t>390138</t>
  </si>
  <si>
    <t>WELLSPAN WAYNESBORO HOSPITAL</t>
  </si>
  <si>
    <t>17268</t>
  </si>
  <si>
    <t>390139</t>
  </si>
  <si>
    <t>BRYN MAWR HOSPITAL</t>
  </si>
  <si>
    <t>19010</t>
  </si>
  <si>
    <t>39013F</t>
  </si>
  <si>
    <t>WILKES BARRE VA MEDICAL CENTER</t>
  </si>
  <si>
    <t>18711</t>
  </si>
  <si>
    <t>390142</t>
  </si>
  <si>
    <t>ALBERT EINSTEIN MEDICAL CENTER</t>
  </si>
  <si>
    <t>19141</t>
  </si>
  <si>
    <t>390145</t>
  </si>
  <si>
    <t>EXCELA HEALTH WESTMORELAND REGIONAL HOSPITAL</t>
  </si>
  <si>
    <t>15601</t>
  </si>
  <si>
    <t>WESTMORELAND</t>
  </si>
  <si>
    <t>390146</t>
  </si>
  <si>
    <t>WARREN GENERAL HOSPITAL</t>
  </si>
  <si>
    <t>16365</t>
  </si>
  <si>
    <t>390147</t>
  </si>
  <si>
    <t>PENN HIGHLANDS MON VALLEY</t>
  </si>
  <si>
    <t>15063</t>
  </si>
  <si>
    <t>390151</t>
  </si>
  <si>
    <t>WELLSPAN CHAMBERSBURG HOSPITAL</t>
  </si>
  <si>
    <t>17201</t>
  </si>
  <si>
    <t>390153</t>
  </si>
  <si>
    <t>PAOLI HOSPITAL</t>
  </si>
  <si>
    <t>19301</t>
  </si>
  <si>
    <t>390156</t>
  </si>
  <si>
    <t>MERCY CATHOLIC MEDICAL CENTER- MERCY FITZGERALD</t>
  </si>
  <si>
    <t>19023</t>
  </si>
  <si>
    <t>390162</t>
  </si>
  <si>
    <t>ST LUKE'S HOSPITAL - EASTON CAMPUS</t>
  </si>
  <si>
    <t>18042</t>
  </si>
  <si>
    <t>390163</t>
  </si>
  <si>
    <t>ACMH HOSPITAL</t>
  </si>
  <si>
    <t>16201</t>
  </si>
  <si>
    <t>ARMSTRONG</t>
  </si>
  <si>
    <t>390164</t>
  </si>
  <si>
    <t>UPMC PRESBYTERIAN SHADYSIDE</t>
  </si>
  <si>
    <t>390168</t>
  </si>
  <si>
    <t>INDEPENDENCE HEALTH SYSTEM BUTLER MEMORIAL HOSPITA</t>
  </si>
  <si>
    <t>16001</t>
  </si>
  <si>
    <t>390173</t>
  </si>
  <si>
    <t>INDIANA REGIONAL MEDICAL CENTER</t>
  </si>
  <si>
    <t>15701</t>
  </si>
  <si>
    <t>INDIANA</t>
  </si>
  <si>
    <t>390174</t>
  </si>
  <si>
    <t>THOMAS JEFFERSON UNIVERSITY HOSPITAL</t>
  </si>
  <si>
    <t>19107</t>
  </si>
  <si>
    <t>390178</t>
  </si>
  <si>
    <t>UPMC HORIZON</t>
  </si>
  <si>
    <t>16125</t>
  </si>
  <si>
    <t>390179</t>
  </si>
  <si>
    <t>CHESTER COUNTY HOSPITAL</t>
  </si>
  <si>
    <t>19380</t>
  </si>
  <si>
    <t>390180</t>
  </si>
  <si>
    <t>CROZER CHESTER MEDICAL CENTER</t>
  </si>
  <si>
    <t>19013</t>
  </si>
  <si>
    <t>390183</t>
  </si>
  <si>
    <t>ST LUKE'S MINERS MEMORIAL HOSPITAL</t>
  </si>
  <si>
    <t>18218</t>
  </si>
  <si>
    <t>390185</t>
  </si>
  <si>
    <t>LEHIGH VALLEY HOSPITAL - HAZLETON</t>
  </si>
  <si>
    <t>18201</t>
  </si>
  <si>
    <t>390195</t>
  </si>
  <si>
    <t>MAIN LINE HOSPITAL LANKENAU</t>
  </si>
  <si>
    <t>19096</t>
  </si>
  <si>
    <t>390198</t>
  </si>
  <si>
    <t>MILLCREEK COMMUNITY HOSPITAL</t>
  </si>
  <si>
    <t>16509</t>
  </si>
  <si>
    <t>390201</t>
  </si>
  <si>
    <t>LEHIGH VALLEY HOSPITAL - POCONO</t>
  </si>
  <si>
    <t>18301</t>
  </si>
  <si>
    <t>390203</t>
  </si>
  <si>
    <t>DOYLESTOWN HOSPITAL</t>
  </si>
  <si>
    <t>18901</t>
  </si>
  <si>
    <t>390204</t>
  </si>
  <si>
    <t>NAZARETH HOSPITAL</t>
  </si>
  <si>
    <t>19152</t>
  </si>
  <si>
    <t>390211</t>
  </si>
  <si>
    <t>SHARON REGIONAL HEALTH SYSTEM</t>
  </si>
  <si>
    <t>16146</t>
  </si>
  <si>
    <t>390219</t>
  </si>
  <si>
    <t>EXCELA HEALTH LATROBE HOSPITAL</t>
  </si>
  <si>
    <t>15650</t>
  </si>
  <si>
    <t>390222</t>
  </si>
  <si>
    <t>RIDDLE MEMORIAL HOSPITAL</t>
  </si>
  <si>
    <t>19063</t>
  </si>
  <si>
    <t>390223</t>
  </si>
  <si>
    <t>PENN PRESBYTERIAN MEDICAL CENTER</t>
  </si>
  <si>
    <t>390225</t>
  </si>
  <si>
    <t>WELLSPAN EPHRATA COMMUNITY HOSPITAL</t>
  </si>
  <si>
    <t>17522</t>
  </si>
  <si>
    <t>390226</t>
  </si>
  <si>
    <t>PENNSYLVANIA HOSPITAL</t>
  </si>
  <si>
    <t>390228</t>
  </si>
  <si>
    <t>ST CLAIR HOSPITAL</t>
  </si>
  <si>
    <t>15243</t>
  </si>
  <si>
    <t>390231</t>
  </si>
  <si>
    <t>JEFFERSON ABINGTON HOSPITAL</t>
  </si>
  <si>
    <t>19001</t>
  </si>
  <si>
    <t>390233</t>
  </si>
  <si>
    <t>UPMC HANOVER</t>
  </si>
  <si>
    <t>17331</t>
  </si>
  <si>
    <t>390237</t>
  </si>
  <si>
    <t>REGIONAL HOSPITAL OF SCRANTON</t>
  </si>
  <si>
    <t>18501</t>
  </si>
  <si>
    <t>390256</t>
  </si>
  <si>
    <t>MILTON S HERSHEY MEDICAL CENTER</t>
  </si>
  <si>
    <t>17033</t>
  </si>
  <si>
    <t>390258</t>
  </si>
  <si>
    <t>19047</t>
  </si>
  <si>
    <t>390265</t>
  </si>
  <si>
    <t>JEFFERSON HOSPITAL</t>
  </si>
  <si>
    <t>15025</t>
  </si>
  <si>
    <t>390267</t>
  </si>
  <si>
    <t>FORBES HOSPITAL</t>
  </si>
  <si>
    <t>15146</t>
  </si>
  <si>
    <t>390268</t>
  </si>
  <si>
    <t>MOUNT NITTANY MEDICAL CENTER</t>
  </si>
  <si>
    <t>16803</t>
  </si>
  <si>
    <t>CENTRE</t>
  </si>
  <si>
    <t>390270</t>
  </si>
  <si>
    <t>GEISINGER WYOMING VALLEY MEDICAL CENTER</t>
  </si>
  <si>
    <t>390326</t>
  </si>
  <si>
    <t>ST LUKE'S HOSPITAL - ANDERSON CAMPUS</t>
  </si>
  <si>
    <t>18045</t>
  </si>
  <si>
    <t>390328</t>
  </si>
  <si>
    <t>UPMC EAST</t>
  </si>
  <si>
    <t>390329</t>
  </si>
  <si>
    <t>JEFFERSON EINSTEIN MONTGOMERY HOSPITAL</t>
  </si>
  <si>
    <t>19403</t>
  </si>
  <si>
    <t>390330</t>
  </si>
  <si>
    <t>ST LUKE'S HOSPITAL - MONROE CAMPUS</t>
  </si>
  <si>
    <t>18360</t>
  </si>
  <si>
    <t>390332</t>
  </si>
  <si>
    <t>GEISINGER ST. LUKE'S  HOSPITAL</t>
  </si>
  <si>
    <t>17961</t>
  </si>
  <si>
    <t>390334</t>
  </si>
  <si>
    <t>AHN WEXFORD HOSPITAL</t>
  </si>
  <si>
    <t>15090</t>
  </si>
  <si>
    <t>390335</t>
  </si>
  <si>
    <t>ST LUKE'S HOSPITAL - CARBON CAMPUS</t>
  </si>
  <si>
    <t>18235</t>
  </si>
  <si>
    <t>CARBON</t>
  </si>
  <si>
    <t>390338</t>
  </si>
  <si>
    <t>LEHIGH VALLEY HOSPITAL - DICKSON CITY</t>
  </si>
  <si>
    <t>18519</t>
  </si>
  <si>
    <t>390339</t>
  </si>
  <si>
    <t>PENN STATE HEALTH LANCASTER MEDICAL CENTER</t>
  </si>
  <si>
    <t>17601</t>
  </si>
  <si>
    <t>391300</t>
  </si>
  <si>
    <t>GEISINGER JERSEY SHORE HOSPITAL</t>
  </si>
  <si>
    <t>17740</t>
  </si>
  <si>
    <t>391303</t>
  </si>
  <si>
    <t>FULTON COUNTY MEDICAL CENTER</t>
  </si>
  <si>
    <t>17233</t>
  </si>
  <si>
    <t>391305</t>
  </si>
  <si>
    <t>TROY COMMUNITY HOSPITAL</t>
  </si>
  <si>
    <t>16947</t>
  </si>
  <si>
    <t>391306</t>
  </si>
  <si>
    <t>ENDLESS MOUNTAINS HEALTH SYSTEMS</t>
  </si>
  <si>
    <t>18801</t>
  </si>
  <si>
    <t>SUSQUEHANNA</t>
  </si>
  <si>
    <t>391313</t>
  </si>
  <si>
    <t>UPMC COLE</t>
  </si>
  <si>
    <t>16915</t>
  </si>
  <si>
    <t>POTTER</t>
  </si>
  <si>
    <t>391315</t>
  </si>
  <si>
    <t>PENN HIGHLANDS ELK</t>
  </si>
  <si>
    <t>15857</t>
  </si>
  <si>
    <t>ELK</t>
  </si>
  <si>
    <t>391316</t>
  </si>
  <si>
    <t>UPMC WELLSBORO</t>
  </si>
  <si>
    <t>16901</t>
  </si>
  <si>
    <t>TIOGA</t>
  </si>
  <si>
    <t>400016</t>
  </si>
  <si>
    <t>AUXILIO MUTUO HOSPITAL</t>
  </si>
  <si>
    <t>PR</t>
  </si>
  <si>
    <t>918</t>
  </si>
  <si>
    <t>400019</t>
  </si>
  <si>
    <t>HOSPITAL PAVIA SANTURCE</t>
  </si>
  <si>
    <t>910</t>
  </si>
  <si>
    <t>400021</t>
  </si>
  <si>
    <t>HOSPITAL DE LA CONCEPCION</t>
  </si>
  <si>
    <t>683</t>
  </si>
  <si>
    <t>SAN GERMAN</t>
  </si>
  <si>
    <t>400022</t>
  </si>
  <si>
    <t>HOSPITAL DAMAS INC</t>
  </si>
  <si>
    <t>717</t>
  </si>
  <si>
    <t>PONCE</t>
  </si>
  <si>
    <t>40003F</t>
  </si>
  <si>
    <t>SAN JUAN VA MEDICAL CENTER</t>
  </si>
  <si>
    <t>921</t>
  </si>
  <si>
    <t>400109</t>
  </si>
  <si>
    <t>HOSPITAL ESPANOL AUXILIO MUTUO SAN PABLO</t>
  </si>
  <si>
    <t>961</t>
  </si>
  <si>
    <t>BAYAMON</t>
  </si>
  <si>
    <t>400114</t>
  </si>
  <si>
    <t>MANATI MEDICAL CENTER DR OTERO LOPEZ</t>
  </si>
  <si>
    <t>674</t>
  </si>
  <si>
    <t>MANATI</t>
  </si>
  <si>
    <t>400118</t>
  </si>
  <si>
    <t>DOCTORS' CENTER HOSPITAL, INC</t>
  </si>
  <si>
    <t>410004</t>
  </si>
  <si>
    <t>ROGER WILLIAMS MEDICAL CENTER</t>
  </si>
  <si>
    <t>RI</t>
  </si>
  <si>
    <t>2908</t>
  </si>
  <si>
    <t>PROVIDENCE</t>
  </si>
  <si>
    <t>410005</t>
  </si>
  <si>
    <t>OUR LADY OF FATIMA HOSPITAL</t>
  </si>
  <si>
    <t>2904</t>
  </si>
  <si>
    <t>410006</t>
  </si>
  <si>
    <t>NEWPORT HOSPITAL</t>
  </si>
  <si>
    <t>2840</t>
  </si>
  <si>
    <t>NEWPORT</t>
  </si>
  <si>
    <t>410007</t>
  </si>
  <si>
    <t>RHODE ISLAND HOSPITAL</t>
  </si>
  <si>
    <t>2902</t>
  </si>
  <si>
    <t>Tribal</t>
  </si>
  <si>
    <t>410008</t>
  </si>
  <si>
    <t>SOUTH COUNTY HOSPITAL INC</t>
  </si>
  <si>
    <t>2879</t>
  </si>
  <si>
    <t>410009</t>
  </si>
  <si>
    <t>KENT COUNTY MEMORIAL HOSPITAL</t>
  </si>
  <si>
    <t>2886</t>
  </si>
  <si>
    <t>410010</t>
  </si>
  <si>
    <t>WOMEN &amp; INFANTS HOSPITAL OF RHODE ISLAND</t>
  </si>
  <si>
    <t>2905</t>
  </si>
  <si>
    <t>410011</t>
  </si>
  <si>
    <t>LANDMARK MEDICAL CENTER</t>
  </si>
  <si>
    <t>2895</t>
  </si>
  <si>
    <t>410012</t>
  </si>
  <si>
    <t>THE MIRIAM HOSPITAL</t>
  </si>
  <si>
    <t>2906</t>
  </si>
  <si>
    <t>410013</t>
  </si>
  <si>
    <t>WESTERLY HOSPITAL</t>
  </si>
  <si>
    <t>2891</t>
  </si>
  <si>
    <t>41005F</t>
  </si>
  <si>
    <t>PROVIDENCE VA MEDICAL CENTER</t>
  </si>
  <si>
    <t>420002</t>
  </si>
  <si>
    <t>PIEDMONT MEDICAL CENTER</t>
  </si>
  <si>
    <t>SC</t>
  </si>
  <si>
    <t>29732</t>
  </si>
  <si>
    <t>420004</t>
  </si>
  <si>
    <t>MUSC MEDICAL CENTER</t>
  </si>
  <si>
    <t>29425</t>
  </si>
  <si>
    <t>CHARLESTON</t>
  </si>
  <si>
    <t>420005</t>
  </si>
  <si>
    <t>MCLEOD MEDICAL CENTER - DILLON</t>
  </si>
  <si>
    <t>29536</t>
  </si>
  <si>
    <t>DILLON</t>
  </si>
  <si>
    <t>420007</t>
  </si>
  <si>
    <t>SPARTANBURG MEDICAL CENTER</t>
  </si>
  <si>
    <t>29303</t>
  </si>
  <si>
    <t>SPARTANBURG</t>
  </si>
  <si>
    <t>420009</t>
  </si>
  <si>
    <t>PRISMA HEALTH OCONEE MEMORIAL HOSPITAL</t>
  </si>
  <si>
    <t>29672</t>
  </si>
  <si>
    <t>OCONEE</t>
  </si>
  <si>
    <t>420010</t>
  </si>
  <si>
    <t>CAROLINA PINES REGIONAL MEDICAL CENTER</t>
  </si>
  <si>
    <t>29550</t>
  </si>
  <si>
    <t>DARLINGTON</t>
  </si>
  <si>
    <t>420015</t>
  </si>
  <si>
    <t>PRISMA HEALTH BAPTIST EASLEY HOSPITAL</t>
  </si>
  <si>
    <t>29640</t>
  </si>
  <si>
    <t>420018</t>
  </si>
  <si>
    <t>PRISMA HEALTH RICHLAND HOSPITAL</t>
  </si>
  <si>
    <t>29203</t>
  </si>
  <si>
    <t>420020</t>
  </si>
  <si>
    <t>TIDELANDS GEORGETOWN MEMORIAL HOSPITAL</t>
  </si>
  <si>
    <t>29440</t>
  </si>
  <si>
    <t>GEORGETOWN</t>
  </si>
  <si>
    <t>420023</t>
  </si>
  <si>
    <t>ST FRANCIS-DOWNTOWN</t>
  </si>
  <si>
    <t>29601</t>
  </si>
  <si>
    <t>GREENVILLE</t>
  </si>
  <si>
    <t>420026</t>
  </si>
  <si>
    <t>MUSC HEALTH COLUMBIA MEDICAL CENTER DOWNTOWN</t>
  </si>
  <si>
    <t>29204</t>
  </si>
  <si>
    <t>420027</t>
  </si>
  <si>
    <t>ANMED HEALTH</t>
  </si>
  <si>
    <t>29621</t>
  </si>
  <si>
    <t>ANDERSON</t>
  </si>
  <si>
    <t>420030</t>
  </si>
  <si>
    <t>COLLETON MEDICAL CENTER</t>
  </si>
  <si>
    <t>29488</t>
  </si>
  <si>
    <t>COLLETON</t>
  </si>
  <si>
    <t>420033</t>
  </si>
  <si>
    <t>PRISMA HEALTH GREER MEMORIAL HOSPITAL</t>
  </si>
  <si>
    <t>29306</t>
  </si>
  <si>
    <t>420036</t>
  </si>
  <si>
    <t>MUSC HEALTH LANCASTER MEDICAL CENTER</t>
  </si>
  <si>
    <t>29720</t>
  </si>
  <si>
    <t>420037</t>
  </si>
  <si>
    <t>PRISMA HEALTH HILLCREST HOSPITAL</t>
  </si>
  <si>
    <t>29681</t>
  </si>
  <si>
    <t>420038</t>
  </si>
  <si>
    <t>PRISMA HEALTH LAURENS COUNTY HOSPITAL</t>
  </si>
  <si>
    <t>29325</t>
  </si>
  <si>
    <t>420043</t>
  </si>
  <si>
    <t>CHEROKEE MEDICAL CENTER</t>
  </si>
  <si>
    <t>29340</t>
  </si>
  <si>
    <t>420048</t>
  </si>
  <si>
    <t>KERSHAWHEALTH</t>
  </si>
  <si>
    <t>29020</t>
  </si>
  <si>
    <t>KERSHAW</t>
  </si>
  <si>
    <t>420049</t>
  </si>
  <si>
    <t>CONWAY MEDICAL CENTER</t>
  </si>
  <si>
    <t>29526</t>
  </si>
  <si>
    <t>HORRY</t>
  </si>
  <si>
    <t>420051</t>
  </si>
  <si>
    <t>MCLEOD REGIONAL MEDICAL CENTER-PEE DEE</t>
  </si>
  <si>
    <t>29506</t>
  </si>
  <si>
    <t>FLORENCE</t>
  </si>
  <si>
    <t>420053</t>
  </si>
  <si>
    <t>NEWBERRY COUNTY MEMORIAL HOSPITAL</t>
  </si>
  <si>
    <t>29108</t>
  </si>
  <si>
    <t>NEWBERRY</t>
  </si>
  <si>
    <t>420055</t>
  </si>
  <si>
    <t>MUSC HEALTH MARION MEDICAL CENTER</t>
  </si>
  <si>
    <t>29574</t>
  </si>
  <si>
    <t>420065</t>
  </si>
  <si>
    <t>BON SECOURS-ST FRANCIS XAVIER HOSPITAL</t>
  </si>
  <si>
    <t>29414</t>
  </si>
  <si>
    <t>420067</t>
  </si>
  <si>
    <t>BEAUFORT COUNTY MEMORIAL HOSPITAL</t>
  </si>
  <si>
    <t>29902</t>
  </si>
  <si>
    <t>BEAUFORT</t>
  </si>
  <si>
    <t>420070</t>
  </si>
  <si>
    <t>PRISMA HEALTH TUOMEY HOSPITAL</t>
  </si>
  <si>
    <t>29150</t>
  </si>
  <si>
    <t>420071</t>
  </si>
  <si>
    <t>SELF REGIONAL HEALTHCARE</t>
  </si>
  <si>
    <t>29646</t>
  </si>
  <si>
    <t>GREENWOOD</t>
  </si>
  <si>
    <t>420073</t>
  </si>
  <si>
    <t>LEXINGTON MEDICAL CENTER</t>
  </si>
  <si>
    <t>29169</t>
  </si>
  <si>
    <t>LEXINGTON</t>
  </si>
  <si>
    <t>420078</t>
  </si>
  <si>
    <t>PRISMA HEALTH GREENVILLE MEMORIAL HOSPITAL</t>
  </si>
  <si>
    <t>29605</t>
  </si>
  <si>
    <t>420079</t>
  </si>
  <si>
    <t>TRIDENT MEDICAL CENTER</t>
  </si>
  <si>
    <t>29406</t>
  </si>
  <si>
    <t>420080</t>
  </si>
  <si>
    <t>HILTON HEAD REGIONAL MEDICAL CENTER</t>
  </si>
  <si>
    <t>29926</t>
  </si>
  <si>
    <t>420082</t>
  </si>
  <si>
    <t>AIKEN REGIONAL MEDICAL CENTER</t>
  </si>
  <si>
    <t>29801</t>
  </si>
  <si>
    <t>AIKEN</t>
  </si>
  <si>
    <t>420085</t>
  </si>
  <si>
    <t>GRAND STRAND REGIONAL MEDICAL CENTER</t>
  </si>
  <si>
    <t>29572</t>
  </si>
  <si>
    <t>420086</t>
  </si>
  <si>
    <t>PRISMA HEALTH BAPTIST</t>
  </si>
  <si>
    <t>29220</t>
  </si>
  <si>
    <t>420087</t>
  </si>
  <si>
    <t>ROPER HOSPITAL</t>
  </si>
  <si>
    <t>29401</t>
  </si>
  <si>
    <t>420089</t>
  </si>
  <si>
    <t>EAST COOPER MEDICAL CENTER</t>
  </si>
  <si>
    <t>29464</t>
  </si>
  <si>
    <t>420091</t>
  </si>
  <si>
    <t>MUSC HEALTH FLORENCE MEDICAL CENTER</t>
  </si>
  <si>
    <t>29505</t>
  </si>
  <si>
    <t>420098</t>
  </si>
  <si>
    <t>TIDELANDS WACCAMAW COMMUNITY HOSPITAL</t>
  </si>
  <si>
    <t>29576</t>
  </si>
  <si>
    <t>420101</t>
  </si>
  <si>
    <t>COASTAL CAROLINA HOSPITAL</t>
  </si>
  <si>
    <t>29927</t>
  </si>
  <si>
    <t>420102</t>
  </si>
  <si>
    <t>PRISMA HEALTH  PATEWOOD HOSPITAL</t>
  </si>
  <si>
    <t>29615</t>
  </si>
  <si>
    <t>420103</t>
  </si>
  <si>
    <t>PELHAM MEDICAL CENTER</t>
  </si>
  <si>
    <t>29651</t>
  </si>
  <si>
    <t>420104</t>
  </si>
  <si>
    <t>MOUNT PLEASANT HOSPITAL</t>
  </si>
  <si>
    <t>29466</t>
  </si>
  <si>
    <t>420105</t>
  </si>
  <si>
    <t>MCLEOD LORIS  HOSPITAL</t>
  </si>
  <si>
    <t>29569</t>
  </si>
  <si>
    <t>420106</t>
  </si>
  <si>
    <t>PRISMA HEALTH BAPTIST PARKRIDGE</t>
  </si>
  <si>
    <t>29212</t>
  </si>
  <si>
    <t>420107</t>
  </si>
  <si>
    <t>MCLEOD HEALTH CHERAW</t>
  </si>
  <si>
    <t>29520</t>
  </si>
  <si>
    <t>CHESTERFIELD</t>
  </si>
  <si>
    <t>420109</t>
  </si>
  <si>
    <t>MCLEOD HEALTH CLARENDON</t>
  </si>
  <si>
    <t>29102</t>
  </si>
  <si>
    <t>CLARENDON</t>
  </si>
  <si>
    <t>420110</t>
  </si>
  <si>
    <t>ROPER ST FRANCIS HOSPITAL-BERKELEY INC</t>
  </si>
  <si>
    <t>29486</t>
  </si>
  <si>
    <t>DORCHESTER</t>
  </si>
  <si>
    <t>42011F</t>
  </si>
  <si>
    <t>COLUMBIA SC VA MEDICAL CENTER</t>
  </si>
  <si>
    <t>29209</t>
  </si>
  <si>
    <t>42029F</t>
  </si>
  <si>
    <t>CHARLESTON VA MEDICAL CENTER</t>
  </si>
  <si>
    <t>430005</t>
  </si>
  <si>
    <t>PRAIRIE LAKES HEALTHCARE SYSTEM, INC</t>
  </si>
  <si>
    <t>SD</t>
  </si>
  <si>
    <t>57201</t>
  </si>
  <si>
    <t>CODINGTON</t>
  </si>
  <si>
    <t>430008</t>
  </si>
  <si>
    <t>BROOKINGS HEALTH SYSTEM</t>
  </si>
  <si>
    <t>57006</t>
  </si>
  <si>
    <t>BROOKINGS</t>
  </si>
  <si>
    <t>430012</t>
  </si>
  <si>
    <t>AVERA SACRED HEART HOSPITAL</t>
  </si>
  <si>
    <t>57078</t>
  </si>
  <si>
    <t>YANKTON</t>
  </si>
  <si>
    <t>430014</t>
  </si>
  <si>
    <t>AVERA ST LUKES</t>
  </si>
  <si>
    <t>57401</t>
  </si>
  <si>
    <t>430015</t>
  </si>
  <si>
    <t>AVERA ST MARY'S HOSPITAL</t>
  </si>
  <si>
    <t>57501</t>
  </si>
  <si>
    <t>HUGHES</t>
  </si>
  <si>
    <t>430016</t>
  </si>
  <si>
    <t>AVERA MCKENNAN HOSPITAL &amp; UNIVERSITY HEALTH CENTER</t>
  </si>
  <si>
    <t>57117</t>
  </si>
  <si>
    <t>MINNEHAHA</t>
  </si>
  <si>
    <t>430027</t>
  </si>
  <si>
    <t>SANFORD USD MEDICAL CENTER</t>
  </si>
  <si>
    <t>43002F</t>
  </si>
  <si>
    <t>VA BLACK HILLS HEALTHCARE SYSTEM</t>
  </si>
  <si>
    <t>57741</t>
  </si>
  <si>
    <t>MEADE</t>
  </si>
  <si>
    <t>43005F</t>
  </si>
  <si>
    <t>SIOUX FALLS VA MEDICAL CENTER</t>
  </si>
  <si>
    <t>430077</t>
  </si>
  <si>
    <t>MONUMENT HEALTH RAPID CITY HOSPITAL</t>
  </si>
  <si>
    <t>57701</t>
  </si>
  <si>
    <t>PENNINGTON</t>
  </si>
  <si>
    <t>430095</t>
  </si>
  <si>
    <t>AVERA HEART HOSPITAL OF SOUTH DAKOTA</t>
  </si>
  <si>
    <t>57108</t>
  </si>
  <si>
    <t>430097</t>
  </si>
  <si>
    <t>SANFORD MEDICAL CENTER ABERDEEN</t>
  </si>
  <si>
    <t>57402</t>
  </si>
  <si>
    <t>440002</t>
  </si>
  <si>
    <t>JACKSON-MADISON COUNTY GENERAL HOSPITAL</t>
  </si>
  <si>
    <t>TN</t>
  </si>
  <si>
    <t>38301</t>
  </si>
  <si>
    <t>440003</t>
  </si>
  <si>
    <t>HIGHPOINT HEALTH-SUMNER WITH ASCENSION SAINT THOMA</t>
  </si>
  <si>
    <t>37066</t>
  </si>
  <si>
    <t>SUMNER</t>
  </si>
  <si>
    <t>440006</t>
  </si>
  <si>
    <t>TRISTAR SKYLINE MEDICAL CENTER</t>
  </si>
  <si>
    <t>37207</t>
  </si>
  <si>
    <t>440009</t>
  </si>
  <si>
    <t>CUMBERLAND MEDICAL CENTER</t>
  </si>
  <si>
    <t>38555</t>
  </si>
  <si>
    <t>440011</t>
  </si>
  <si>
    <t>BLOUNT MEMORIAL HOSPITAL</t>
  </si>
  <si>
    <t>37804</t>
  </si>
  <si>
    <t>BLOUNT</t>
  </si>
  <si>
    <t>440012</t>
  </si>
  <si>
    <t>WELLMONT BRISTOL REGIONAL MEDICAL CENTER</t>
  </si>
  <si>
    <t>37620</t>
  </si>
  <si>
    <t>440015</t>
  </si>
  <si>
    <t>UNIVERSITY HEALTH SYSTEM, INC</t>
  </si>
  <si>
    <t>37920</t>
  </si>
  <si>
    <t>440017</t>
  </si>
  <si>
    <t>WELLMONT HOLSTON VALLEY MEDICAL CENTER</t>
  </si>
  <si>
    <t>37662</t>
  </si>
  <si>
    <t>440018</t>
  </si>
  <si>
    <t>SYCAMORE SHOALS HOSPITAL</t>
  </si>
  <si>
    <t>37643</t>
  </si>
  <si>
    <t>440020</t>
  </si>
  <si>
    <t>SOUTHERN TENNESSEE REGIONAL HEALTH SYSTEM PULASKI</t>
  </si>
  <si>
    <t>38478</t>
  </si>
  <si>
    <t>GILES</t>
  </si>
  <si>
    <t>440029</t>
  </si>
  <si>
    <t>WILLIAMSON MEDICAL CENTER</t>
  </si>
  <si>
    <t>37067</t>
  </si>
  <si>
    <t>440030</t>
  </si>
  <si>
    <t>MORRISTOWN HAMBLEN HOSPITAL ASSOCIATION</t>
  </si>
  <si>
    <t>37814</t>
  </si>
  <si>
    <t>HAMBLEN</t>
  </si>
  <si>
    <t>440031</t>
  </si>
  <si>
    <t>ROANE MEDICAL CENTER</t>
  </si>
  <si>
    <t>37748</t>
  </si>
  <si>
    <t>ROANE</t>
  </si>
  <si>
    <t>440034</t>
  </si>
  <si>
    <t>METHODIST MEDICAL CENTER OF OAK RIDGE</t>
  </si>
  <si>
    <t>37830</t>
  </si>
  <si>
    <t>440035</t>
  </si>
  <si>
    <t>TENNOVA HEALTHCARE-CLARKSVILLE</t>
  </si>
  <si>
    <t>37040</t>
  </si>
  <si>
    <t>440039</t>
  </si>
  <si>
    <t>VANDERBILT UNIVERSITY MEDICAL CENTER</t>
  </si>
  <si>
    <t>37232</t>
  </si>
  <si>
    <t>440046</t>
  </si>
  <si>
    <t>TRISTAR HORIZON MEDICAL CENTER</t>
  </si>
  <si>
    <t>37055</t>
  </si>
  <si>
    <t>DICKSON</t>
  </si>
  <si>
    <t>440048</t>
  </si>
  <si>
    <t>BAPTIST MEMORIAL HOSPITAL</t>
  </si>
  <si>
    <t>38120</t>
  </si>
  <si>
    <t>440049</t>
  </si>
  <si>
    <t>METHODIST HOSPITALS OF MEMPHIS</t>
  </si>
  <si>
    <t>38104</t>
  </si>
  <si>
    <t>440050</t>
  </si>
  <si>
    <t>GREENEVILLE COMMUNITY HOSPITAL</t>
  </si>
  <si>
    <t>37745</t>
  </si>
  <si>
    <t>440053</t>
  </si>
  <si>
    <t>SAINT THOMAS RUTHERFORD HOSPITAL</t>
  </si>
  <si>
    <t>37129</t>
  </si>
  <si>
    <t>440056</t>
  </si>
  <si>
    <t>TENNOVA HEALTHCARE-JEFFERSON MEMORIAL HOSPITAL</t>
  </si>
  <si>
    <t>37760</t>
  </si>
  <si>
    <t>440058</t>
  </si>
  <si>
    <t>SOUTHERN TENNESSEE REGIONAL HLTH SYSTEM WINCHESTER</t>
  </si>
  <si>
    <t>37398</t>
  </si>
  <si>
    <t>440059</t>
  </si>
  <si>
    <t>COOKEVILLE REGIONAL MEDICAL CENTER</t>
  </si>
  <si>
    <t>38501</t>
  </si>
  <si>
    <t>440061</t>
  </si>
  <si>
    <t>VOLUNTEER COMMUNITY HOSPITAL</t>
  </si>
  <si>
    <t>38237</t>
  </si>
  <si>
    <t>WEAKLEY</t>
  </si>
  <si>
    <t>440065</t>
  </si>
  <si>
    <t>TRISTAR NORTHCREST MEDICAL CENTER</t>
  </si>
  <si>
    <t>37172</t>
  </si>
  <si>
    <t>ROBERTSON</t>
  </si>
  <si>
    <t>440068</t>
  </si>
  <si>
    <t>STARR REGIONAL MEDICAL CENTER ATHENS</t>
  </si>
  <si>
    <t>37371</t>
  </si>
  <si>
    <t>MC MINN</t>
  </si>
  <si>
    <t>440072</t>
  </si>
  <si>
    <t>DYERSBURG REGIONAL MEDICAL CENTER</t>
  </si>
  <si>
    <t>38024</t>
  </si>
  <si>
    <t>DYER</t>
  </si>
  <si>
    <t>440073</t>
  </si>
  <si>
    <t>MAURY REGIONAL HOSPITAL</t>
  </si>
  <si>
    <t>38401</t>
  </si>
  <si>
    <t>MAURY</t>
  </si>
  <si>
    <t>440081</t>
  </si>
  <si>
    <t>LECONTE MEDICAL CENTER</t>
  </si>
  <si>
    <t>37862</t>
  </si>
  <si>
    <t>SEVIER</t>
  </si>
  <si>
    <t>440082</t>
  </si>
  <si>
    <t>ASCENSION SAINT THOMAS HOSPITAL</t>
  </si>
  <si>
    <t>37205</t>
  </si>
  <si>
    <t>440084</t>
  </si>
  <si>
    <t>SWEETWATER HOSPITAL ASSOCIATION</t>
  </si>
  <si>
    <t>37874</t>
  </si>
  <si>
    <t>440091</t>
  </si>
  <si>
    <t>MEMORIAL HEALTHCARE SYSTEM, INC</t>
  </si>
  <si>
    <t>37404</t>
  </si>
  <si>
    <t>440102</t>
  </si>
  <si>
    <t>LINCOLN MEDICAL CENTER</t>
  </si>
  <si>
    <t>37334</t>
  </si>
  <si>
    <t>440104</t>
  </si>
  <si>
    <t>ERLANGER MEDICAL CENTER</t>
  </si>
  <si>
    <t>37403</t>
  </si>
  <si>
    <t>440110</t>
  </si>
  <si>
    <t>FORT LOUDOUN MEDICAL CENTER</t>
  </si>
  <si>
    <t>37772</t>
  </si>
  <si>
    <t>LOUDON</t>
  </si>
  <si>
    <t>440120</t>
  </si>
  <si>
    <t>PHYSICIANS REGIONAL MEDICAL CENTER</t>
  </si>
  <si>
    <t>37849</t>
  </si>
  <si>
    <t>440125</t>
  </si>
  <si>
    <t>FORT SANDERS REGIONAL MEDICAL CENTER</t>
  </si>
  <si>
    <t>37916</t>
  </si>
  <si>
    <t>440130</t>
  </si>
  <si>
    <t>BAPTIST MEMORIAL HOSPITAL UNION CITY</t>
  </si>
  <si>
    <t>38261</t>
  </si>
  <si>
    <t>OBION</t>
  </si>
  <si>
    <t>440131</t>
  </si>
  <si>
    <t>BAPTIST MEMORIAL HOSPITAL TIPTON</t>
  </si>
  <si>
    <t>38019</t>
  </si>
  <si>
    <t>TIPTON</t>
  </si>
  <si>
    <t>440132</t>
  </si>
  <si>
    <t>WEST TENNESSEE HEALTHCARE HENRY COUNTY HOSPITAL</t>
  </si>
  <si>
    <t>38242</t>
  </si>
  <si>
    <t>44013F</t>
  </si>
  <si>
    <t>MEMPHIS VA MEDICAL CENTER</t>
  </si>
  <si>
    <t>440144</t>
  </si>
  <si>
    <t>VANDERBILT TULLAHOMA-HARTON HOSPITAL</t>
  </si>
  <si>
    <t>37388</t>
  </si>
  <si>
    <t>440150</t>
  </si>
  <si>
    <t>TRISTAR SUMMIT MEDICAL CENTER</t>
  </si>
  <si>
    <t>37076</t>
  </si>
  <si>
    <t>440151</t>
  </si>
  <si>
    <t>SAINT THOMAS RIVER PARK HOSPITAL</t>
  </si>
  <si>
    <t>37110</t>
  </si>
  <si>
    <t>440152</t>
  </si>
  <si>
    <t>REGIONAL ONE HEALTH</t>
  </si>
  <si>
    <t>38103</t>
  </si>
  <si>
    <t>440153</t>
  </si>
  <si>
    <t>TENNOVA HEALTHCARE - NEWPORT MEDICAL CENTER</t>
  </si>
  <si>
    <t>37821</t>
  </si>
  <si>
    <t>COCKE</t>
  </si>
  <si>
    <t>440156</t>
  </si>
  <si>
    <t>PARKRIDGE MEDICAL CENTER</t>
  </si>
  <si>
    <t>440161</t>
  </si>
  <si>
    <t>TRISTAR CENTENNIAL MEDICAL CENTER</t>
  </si>
  <si>
    <t>37203</t>
  </si>
  <si>
    <t>44016F</t>
  </si>
  <si>
    <t>MOUNTAIN HOME VA MEDICAL CENTER</t>
  </si>
  <si>
    <t>37684</t>
  </si>
  <si>
    <t>440173</t>
  </si>
  <si>
    <t>PARKWEST MEDICAL CENTER</t>
  </si>
  <si>
    <t>37923</t>
  </si>
  <si>
    <t>440175</t>
  </si>
  <si>
    <t>SOUTHERN TENNESSEE REGIONAL HEALTH SYSTEM LAWRENCE</t>
  </si>
  <si>
    <t>38464</t>
  </si>
  <si>
    <t>440176</t>
  </si>
  <si>
    <t>INDIAN PATH COMMUNITY HOSPITAL</t>
  </si>
  <si>
    <t>37660</t>
  </si>
  <si>
    <t>440183</t>
  </si>
  <si>
    <t>38119</t>
  </si>
  <si>
    <t>440184</t>
  </si>
  <si>
    <t>FRANKLIN WOODS COMMUNITY HOSPITAL</t>
  </si>
  <si>
    <t>37604</t>
  </si>
  <si>
    <t>440185</t>
  </si>
  <si>
    <t>AFFILIATE OF VITRUVIAN HEALTH</t>
  </si>
  <si>
    <t>37311</t>
  </si>
  <si>
    <t>BRADLEY</t>
  </si>
  <si>
    <t>440187</t>
  </si>
  <si>
    <t>LIVINGSTON REGIONAL HOSPITAL</t>
  </si>
  <si>
    <t>38570</t>
  </si>
  <si>
    <t>OVERTON</t>
  </si>
  <si>
    <t>44018F</t>
  </si>
  <si>
    <t>VA MIDDLE TENNESSEE HEALTHCARE SYSTEM</t>
  </si>
  <si>
    <t>37212</t>
  </si>
  <si>
    <t>440193</t>
  </si>
  <si>
    <t>VANDERBILT WILSON COUNTY HOSPITAL</t>
  </si>
  <si>
    <t>37087</t>
  </si>
  <si>
    <t>440194</t>
  </si>
  <si>
    <t>TRISTAR HENDERSONVILLE MEDICAL CENTER</t>
  </si>
  <si>
    <t>37075</t>
  </si>
  <si>
    <t>440197</t>
  </si>
  <si>
    <t>TRISTAR SOUTHERN HILLS MEDICAL CENTER</t>
  </si>
  <si>
    <t>37211</t>
  </si>
  <si>
    <t>440227</t>
  </si>
  <si>
    <t>TRISTAR STONECREST MEDICAL CENTER</t>
  </si>
  <si>
    <t>37167</t>
  </si>
  <si>
    <t>440228</t>
  </si>
  <si>
    <t>SAINT FRANCIS BARTLETT MEDICAL CENTER</t>
  </si>
  <si>
    <t>38133</t>
  </si>
  <si>
    <t>441305</t>
  </si>
  <si>
    <t>MACON COMMUNITY HOSPITAL</t>
  </si>
  <si>
    <t>37083</t>
  </si>
  <si>
    <t>441307</t>
  </si>
  <si>
    <t>HIGHPOINT HEALTH-RIVERVIEW WITH ASCENSION SAINT TH</t>
  </si>
  <si>
    <t>37030</t>
  </si>
  <si>
    <t>SMITH</t>
  </si>
  <si>
    <t>441310</t>
  </si>
  <si>
    <t>RHEA MEDICAL CENTER</t>
  </si>
  <si>
    <t>37321</t>
  </si>
  <si>
    <t>RHEA</t>
  </si>
  <si>
    <t>450002</t>
  </si>
  <si>
    <t>THE HOSPITALS OF PROVIDENCE - MEMORIAL CAMPUS</t>
  </si>
  <si>
    <t>TX</t>
  </si>
  <si>
    <t>79902</t>
  </si>
  <si>
    <t>450007</t>
  </si>
  <si>
    <t>PETERSON REGIONAL MEDICAL CENTER</t>
  </si>
  <si>
    <t>78028</t>
  </si>
  <si>
    <t>KERR</t>
  </si>
  <si>
    <t>450010</t>
  </si>
  <si>
    <t>UNITED REGIONAL HEALTH CARE SYSTEM</t>
  </si>
  <si>
    <t>76301</t>
  </si>
  <si>
    <t>WICHITA</t>
  </si>
  <si>
    <t>450011</t>
  </si>
  <si>
    <t>CHI ST JOSEPH HEALTH REGIONAL HOSPITAL</t>
  </si>
  <si>
    <t>77802</t>
  </si>
  <si>
    <t>BRAZOS</t>
  </si>
  <si>
    <t>450015</t>
  </si>
  <si>
    <t>PARKLAND HEALTH &amp; HOSPITAL SYSTEM</t>
  </si>
  <si>
    <t>75235</t>
  </si>
  <si>
    <t>450018</t>
  </si>
  <si>
    <t>UNIVERSITY OF TEXAS MEDICAL BRANCH GALVESTON</t>
  </si>
  <si>
    <t>77555</t>
  </si>
  <si>
    <t>GALVESTON</t>
  </si>
  <si>
    <t>450021</t>
  </si>
  <si>
    <t>BAYLOR UNIVERSITY MEDICAL CENTER</t>
  </si>
  <si>
    <t>75246</t>
  </si>
  <si>
    <t>450023</t>
  </si>
  <si>
    <t>77901</t>
  </si>
  <si>
    <t>VICTORIA</t>
  </si>
  <si>
    <t>450024</t>
  </si>
  <si>
    <t>UNIVERSITY MEDICAL CENTER OF EL PASO</t>
  </si>
  <si>
    <t>79905</t>
  </si>
  <si>
    <t>450028</t>
  </si>
  <si>
    <t>VALLEY BAPTIST MEDICAL CENTER- BROWNSVILLE</t>
  </si>
  <si>
    <t>78520</t>
  </si>
  <si>
    <t>CAMERON</t>
  </si>
  <si>
    <t>450029</t>
  </si>
  <si>
    <t>LAREDO MEDICAL CENTER</t>
  </si>
  <si>
    <t>78044</t>
  </si>
  <si>
    <t>WEBB</t>
  </si>
  <si>
    <t>450032</t>
  </si>
  <si>
    <t>CHRISTUS GOOD SHEPHERD MEDICAL CENTER</t>
  </si>
  <si>
    <t>75601</t>
  </si>
  <si>
    <t>GREGG</t>
  </si>
  <si>
    <t>450033</t>
  </si>
  <si>
    <t>VHS HARLINGEN HOSPITAL COMPANY LLC</t>
  </si>
  <si>
    <t>78550</t>
  </si>
  <si>
    <t>450034</t>
  </si>
  <si>
    <t>CHRISTUS SOUTHEAST TEXAS- ST ELIZABETH</t>
  </si>
  <si>
    <t>77702</t>
  </si>
  <si>
    <t>450035</t>
  </si>
  <si>
    <t>77002</t>
  </si>
  <si>
    <t>HARRIS</t>
  </si>
  <si>
    <t>450039</t>
  </si>
  <si>
    <t>JPS HEALTH NETWORK</t>
  </si>
  <si>
    <t>76104</t>
  </si>
  <si>
    <t>TARRANT</t>
  </si>
  <si>
    <t>450040</t>
  </si>
  <si>
    <t>79410</t>
  </si>
  <si>
    <t>LUBBOCK</t>
  </si>
  <si>
    <t>450042</t>
  </si>
  <si>
    <t>ASCENSION PROVIDENCE</t>
  </si>
  <si>
    <t>76712</t>
  </si>
  <si>
    <t>MC LENNAN</t>
  </si>
  <si>
    <t>450044</t>
  </si>
  <si>
    <t>UT OF TEXAS  SOUTHWESTERN UNIVERSITY HOSPITAL - WILLIAM P. CLEMENTS JR.</t>
  </si>
  <si>
    <t>75390</t>
  </si>
  <si>
    <t>450046</t>
  </si>
  <si>
    <t>CHRISTUS SPOHN HOSPITAL CORPUS CHRISTI</t>
  </si>
  <si>
    <t>78404</t>
  </si>
  <si>
    <t>NUECES</t>
  </si>
  <si>
    <t>450051</t>
  </si>
  <si>
    <t>METHODIST DALLAS MEDICAL CENTER</t>
  </si>
  <si>
    <t>75203</t>
  </si>
  <si>
    <t>450054</t>
  </si>
  <si>
    <t>BAYLOR SCOTT &amp; WHITE MEDICAL CENTER - TEMPLE</t>
  </si>
  <si>
    <t>76508</t>
  </si>
  <si>
    <t>450056</t>
  </si>
  <si>
    <t>ASCENSION SETON MEDICAL CENTER AUSTIN</t>
  </si>
  <si>
    <t>78705</t>
  </si>
  <si>
    <t>TRAVIS</t>
  </si>
  <si>
    <t>450058</t>
  </si>
  <si>
    <t>BAPTIST MEDICAL CENTER</t>
  </si>
  <si>
    <t>78205</t>
  </si>
  <si>
    <t>BEXAR</t>
  </si>
  <si>
    <t>450064</t>
  </si>
  <si>
    <t>TEXAS HEALTH ARLINGTON MEMORIAL HOSPITAL</t>
  </si>
  <si>
    <t>76012</t>
  </si>
  <si>
    <t>450068</t>
  </si>
  <si>
    <t>MEMORIAL HERMANN - TEXAS MEDICAL CENTER</t>
  </si>
  <si>
    <t>77030</t>
  </si>
  <si>
    <t>450072</t>
  </si>
  <si>
    <t>CHI ST LUKE'S HEALTH BRAZOSPORT</t>
  </si>
  <si>
    <t>77566</t>
  </si>
  <si>
    <t>BRAZORIA</t>
  </si>
  <si>
    <t>450079</t>
  </si>
  <si>
    <t>BAYLOR SCOTT &amp; WHITE MEDICAL CENTER AT IRVING</t>
  </si>
  <si>
    <t>75061</t>
  </si>
  <si>
    <t>450080</t>
  </si>
  <si>
    <t>TITUS REGIONAL MEDICAL CENTER</t>
  </si>
  <si>
    <t>75455</t>
  </si>
  <si>
    <t>TITUS</t>
  </si>
  <si>
    <t>450083</t>
  </si>
  <si>
    <t>UT HEALTH EAST TEXAS TYLER REGIONAL HOSPITAL</t>
  </si>
  <si>
    <t>75701</t>
  </si>
  <si>
    <t>450087</t>
  </si>
  <si>
    <t>MEDICAL CITY NORTH HILLS</t>
  </si>
  <si>
    <t>76180</t>
  </si>
  <si>
    <t>450090</t>
  </si>
  <si>
    <t>NORTH TEXAS MEDICAL CENTER</t>
  </si>
  <si>
    <t>76240</t>
  </si>
  <si>
    <t>COOKE</t>
  </si>
  <si>
    <t>450092</t>
  </si>
  <si>
    <t>FORT DUNCAN MEDICAL CENTER</t>
  </si>
  <si>
    <t>78852</t>
  </si>
  <si>
    <t>MAVERICK</t>
  </si>
  <si>
    <t>450097</t>
  </si>
  <si>
    <t>HCA HOUSTON HEALTHCARE SOUTHEAST</t>
  </si>
  <si>
    <t>77504</t>
  </si>
  <si>
    <t>450101</t>
  </si>
  <si>
    <t>BAYLOR SCOTT &amp; WHITE MEDICAL CENTER HILLCREST</t>
  </si>
  <si>
    <t>450102</t>
  </si>
  <si>
    <t>CHRISTUS MOTHER FRANCES HOSPITAL</t>
  </si>
  <si>
    <t>450104</t>
  </si>
  <si>
    <t>GUADALUPE REGIONAL MEDICAL CENTER</t>
  </si>
  <si>
    <t>78155</t>
  </si>
  <si>
    <t>GUADALUPE</t>
  </si>
  <si>
    <t>450107</t>
  </si>
  <si>
    <t>LAS PALMAS MEDICAL CENTER A CAMPUS OF LPDS HEALTHC</t>
  </si>
  <si>
    <t>450119</t>
  </si>
  <si>
    <t>SOUTH TEXAS HEALTH SYSTEM</t>
  </si>
  <si>
    <t>78539</t>
  </si>
  <si>
    <t>HIDALGO</t>
  </si>
  <si>
    <t>450124</t>
  </si>
  <si>
    <t>DELL SETON  MED CENTER AT THE UNIVERSITY OF TX</t>
  </si>
  <si>
    <t>78701</t>
  </si>
  <si>
    <t>450128</t>
  </si>
  <si>
    <t>KNAPP MEDICAL CENTER</t>
  </si>
  <si>
    <t>78596</t>
  </si>
  <si>
    <t>450132</t>
  </si>
  <si>
    <t>MEDICAL CENTER HOSPITAL</t>
  </si>
  <si>
    <t>79761</t>
  </si>
  <si>
    <t>ECTOR</t>
  </si>
  <si>
    <t>450133</t>
  </si>
  <si>
    <t>MIDLAND MEMORIAL HOSPITAL</t>
  </si>
  <si>
    <t>79701</t>
  </si>
  <si>
    <t>450135</t>
  </si>
  <si>
    <t>TEXAS HEALTH HARRIS METHODIST HOSPITAL FORT WORTH</t>
  </si>
  <si>
    <t>450137</t>
  </si>
  <si>
    <t>BAYLOR SCOTT AND WHITE ALL SAINTS MEDICAL CENTER</t>
  </si>
  <si>
    <t>450147</t>
  </si>
  <si>
    <t>DE TAR HOSPITAL NAVARRO</t>
  </si>
  <si>
    <t>450148</t>
  </si>
  <si>
    <t>TEXAS HEALTH HARRIS METHODIST HOSPITAL CLEBURNE</t>
  </si>
  <si>
    <t>76031</t>
  </si>
  <si>
    <t>450152</t>
  </si>
  <si>
    <t>ADVENTHEALTH CENTRAL TEXAS</t>
  </si>
  <si>
    <t>76542</t>
  </si>
  <si>
    <t>450162</t>
  </si>
  <si>
    <t>GRACE SURGICAL HOSPITAL</t>
  </si>
  <si>
    <t>79412</t>
  </si>
  <si>
    <t>450163</t>
  </si>
  <si>
    <t>CHRISTUS SPOHN HOSPITAL KLEBERG</t>
  </si>
  <si>
    <t>78363</t>
  </si>
  <si>
    <t>KLEBERG</t>
  </si>
  <si>
    <t>450176</t>
  </si>
  <si>
    <t>MISSION REGIONAL MEDICAL CENTER</t>
  </si>
  <si>
    <t>78572</t>
  </si>
  <si>
    <t>450184</t>
  </si>
  <si>
    <t>MEMORIAL HERMANN HOSPITAL SYSTEM</t>
  </si>
  <si>
    <t>77008</t>
  </si>
  <si>
    <t>450193</t>
  </si>
  <si>
    <t>Baylor St Lukes Medical Center</t>
  </si>
  <si>
    <t>450196</t>
  </si>
  <si>
    <t>PARIS REGIONAL MEDICAL CENTER</t>
  </si>
  <si>
    <t>75460</t>
  </si>
  <si>
    <t>450203</t>
  </si>
  <si>
    <t>MEDICAL CITY WEATHERFORD</t>
  </si>
  <si>
    <t>76086</t>
  </si>
  <si>
    <t>PARKER</t>
  </si>
  <si>
    <t>450209</t>
  </si>
  <si>
    <t>NORTHWEST TEXAS HOSPITAL</t>
  </si>
  <si>
    <t>79106</t>
  </si>
  <si>
    <t>450211</t>
  </si>
  <si>
    <t>CHI ST LUKES HEALTH MEMORIAL LUFKIN</t>
  </si>
  <si>
    <t>75901</t>
  </si>
  <si>
    <t>ANGELINA</t>
  </si>
  <si>
    <t>450213</t>
  </si>
  <si>
    <t>UNIVERSITY HEALTH SYSTEM</t>
  </si>
  <si>
    <t>78229</t>
  </si>
  <si>
    <t>450222</t>
  </si>
  <si>
    <t>HCA HOUSTON HEALTHCARE CONROE</t>
  </si>
  <si>
    <t>77304</t>
  </si>
  <si>
    <t>450229</t>
  </si>
  <si>
    <t>HENDRICK MEDICAL CENTER</t>
  </si>
  <si>
    <t>79601</t>
  </si>
  <si>
    <t>450231</t>
  </si>
  <si>
    <t>BSA HOSPITAL</t>
  </si>
  <si>
    <t>450236</t>
  </si>
  <si>
    <t>CHRISTUS MOTHER FRANCES HOSPITAL SULPHUR SPRINGS</t>
  </si>
  <si>
    <t>75482</t>
  </si>
  <si>
    <t>450237</t>
  </si>
  <si>
    <t>CHRISTUS SANTA ROSA MEDICAL CENTER</t>
  </si>
  <si>
    <t>450272</t>
  </si>
  <si>
    <t>CHRISTUS SANTA ROSA HOSPITAL-SAN MARCOS</t>
  </si>
  <si>
    <t>78666</t>
  </si>
  <si>
    <t>HAYS</t>
  </si>
  <si>
    <t>450289</t>
  </si>
  <si>
    <t>HARRIS HEALTH</t>
  </si>
  <si>
    <t>77054</t>
  </si>
  <si>
    <t>450324</t>
  </si>
  <si>
    <t>TEXOMA MEDICAL CENTER</t>
  </si>
  <si>
    <t>75020</t>
  </si>
  <si>
    <t>450330</t>
  </si>
  <si>
    <t>OAKBEND MEDICAL CENTER</t>
  </si>
  <si>
    <t>77469</t>
  </si>
  <si>
    <t>FORT BEND</t>
  </si>
  <si>
    <t>450346</t>
  </si>
  <si>
    <t>BAPTIST BEAUMONT HOSPITAL</t>
  </si>
  <si>
    <t>77701</t>
  </si>
  <si>
    <t>450347</t>
  </si>
  <si>
    <t>HUNTSVILLE MEMORIAL HOSPITAL</t>
  </si>
  <si>
    <t>77340</t>
  </si>
  <si>
    <t>450352</t>
  </si>
  <si>
    <t>HUNT REGIONAL MEDICAL CENTER</t>
  </si>
  <si>
    <t>75401</t>
  </si>
  <si>
    <t>HUNT</t>
  </si>
  <si>
    <t>450358</t>
  </si>
  <si>
    <t>HOUSTON METHODIST HOSPITAL</t>
  </si>
  <si>
    <t>450372</t>
  </si>
  <si>
    <t>BAYLOR SCOTT &amp; WHITE MEDICAL CENTER- WAXAHACHIE</t>
  </si>
  <si>
    <t>75165</t>
  </si>
  <si>
    <t>450388</t>
  </si>
  <si>
    <t>METHODIST HOSPITAL</t>
  </si>
  <si>
    <t>450389</t>
  </si>
  <si>
    <t>UT HEALTH EAST TEXAS ATHENS HOSPITAL</t>
  </si>
  <si>
    <t>75751</t>
  </si>
  <si>
    <t>450395</t>
  </si>
  <si>
    <t>CHI ST LUKES HEALTH MEMORIAL LIVINGSTON</t>
  </si>
  <si>
    <t>77351</t>
  </si>
  <si>
    <t>450403</t>
  </si>
  <si>
    <t>MEDICAL CENTER OF MCKINNEY</t>
  </si>
  <si>
    <t>75069</t>
  </si>
  <si>
    <t>COLLIN</t>
  </si>
  <si>
    <t>450424</t>
  </si>
  <si>
    <t>HOUSTON METHODIST BAYTOWN HOSPITAL</t>
  </si>
  <si>
    <t>77521</t>
  </si>
  <si>
    <t>450431</t>
  </si>
  <si>
    <t>ST DAVID'S MEDICAL CENTER</t>
  </si>
  <si>
    <t>450447</t>
  </si>
  <si>
    <t>NAVARRO REGIONAL HOSPITAL</t>
  </si>
  <si>
    <t>75110</t>
  </si>
  <si>
    <t>NAVARRO</t>
  </si>
  <si>
    <t>450462</t>
  </si>
  <si>
    <t>TEXAS HEALTH PRESBYTERIAN HOSPITAL DALLAS</t>
  </si>
  <si>
    <t>75231</t>
  </si>
  <si>
    <t>450465</t>
  </si>
  <si>
    <t>MATAGORDA REGIONAL MEDICAL CENTER</t>
  </si>
  <si>
    <t>77414</t>
  </si>
  <si>
    <t>MATAGORDA</t>
  </si>
  <si>
    <t>450469</t>
  </si>
  <si>
    <t>WILSON N JONES REGIONAL MEDICAL CENTER</t>
  </si>
  <si>
    <t>75092</t>
  </si>
  <si>
    <t>450484</t>
  </si>
  <si>
    <t>WOODLAND HEIGHTS MEDICAL CENTER</t>
  </si>
  <si>
    <t>75904</t>
  </si>
  <si>
    <t>450508</t>
  </si>
  <si>
    <t>NACOGDOCHES MEMORIAL HOSPITAL</t>
  </si>
  <si>
    <t>75961</t>
  </si>
  <si>
    <t>NACOGDOCHES</t>
  </si>
  <si>
    <t>450518</t>
  </si>
  <si>
    <t>THE MEDICAL CENTER OF SOUTHEAST TEXAS</t>
  </si>
  <si>
    <t>77640</t>
  </si>
  <si>
    <t>450537</t>
  </si>
  <si>
    <t>METHODIST RICHARDSON MEDICAL CENTER</t>
  </si>
  <si>
    <t>75082</t>
  </si>
  <si>
    <t>450563</t>
  </si>
  <si>
    <t>BAYLOR SCOTT &amp; WHITE MEDICAL CENTER  GRAPEVINE</t>
  </si>
  <si>
    <t>76051</t>
  </si>
  <si>
    <t>450565</t>
  </si>
  <si>
    <t>PALO PINTO GENERAL HOSPITAL</t>
  </si>
  <si>
    <t>76067</t>
  </si>
  <si>
    <t>PALO PINTO</t>
  </si>
  <si>
    <t>450571</t>
  </si>
  <si>
    <t>SHANNON MEDICAL CENTER</t>
  </si>
  <si>
    <t>76903</t>
  </si>
  <si>
    <t>TOM GREEN</t>
  </si>
  <si>
    <t>450573</t>
  </si>
  <si>
    <t>CHRISTUS JASPER MEMORIAL HOSPITAL</t>
  </si>
  <si>
    <t>75951</t>
  </si>
  <si>
    <t>450587</t>
  </si>
  <si>
    <t>HENDRICK MEDICAL CENTER BROWNWOOD</t>
  </si>
  <si>
    <t>76801</t>
  </si>
  <si>
    <t>450596</t>
  </si>
  <si>
    <t>LAKE GRANBURY MEDICAL CENTER</t>
  </si>
  <si>
    <t>76048</t>
  </si>
  <si>
    <t>HOOD</t>
  </si>
  <si>
    <t>450604</t>
  </si>
  <si>
    <t>HILL COUNTRY MEMORIAL HOSPITAL</t>
  </si>
  <si>
    <t>78624</t>
  </si>
  <si>
    <t>GILLESPIE</t>
  </si>
  <si>
    <t>45060F</t>
  </si>
  <si>
    <t>VA AMARILLO HEALTHCARE SYSTEM</t>
  </si>
  <si>
    <t>450610</t>
  </si>
  <si>
    <t>MEMORIAL HERMANN MEMORIAL CITY HOSPITAL</t>
  </si>
  <si>
    <t>77024</t>
  </si>
  <si>
    <t>450617</t>
  </si>
  <si>
    <t>HCA HOUSTON HEALTHCARE CLEAR LAKE</t>
  </si>
  <si>
    <t>77598</t>
  </si>
  <si>
    <t>450634</t>
  </si>
  <si>
    <t>MEDICAL CITY DENTON</t>
  </si>
  <si>
    <t>76210</t>
  </si>
  <si>
    <t>DENTON</t>
  </si>
  <si>
    <t>450638</t>
  </si>
  <si>
    <t>HCA HOUSTON HEALTHCARE NORTHWEST</t>
  </si>
  <si>
    <t>77090</t>
  </si>
  <si>
    <t>450639</t>
  </si>
  <si>
    <t>TEXAS HEALTH HARRIS METHODIST HURST-EULESS-BEDFORD</t>
  </si>
  <si>
    <t>76022</t>
  </si>
  <si>
    <t>450643</t>
  </si>
  <si>
    <t>DOCTORS HOSPITAL OF LAREDO</t>
  </si>
  <si>
    <t>78041</t>
  </si>
  <si>
    <t>450644</t>
  </si>
  <si>
    <t>HCA HOUSTON HEALTHCARE WEST</t>
  </si>
  <si>
    <t>77082</t>
  </si>
  <si>
    <t>450647</t>
  </si>
  <si>
    <t>MEDICAL CITY DALLAS HOSPITAL</t>
  </si>
  <si>
    <t>75230</t>
  </si>
  <si>
    <t>450651</t>
  </si>
  <si>
    <t>MEDICAL CITY PLANO</t>
  </si>
  <si>
    <t>75075</t>
  </si>
  <si>
    <t>450656</t>
  </si>
  <si>
    <t>NACOGDOCHES MEDICAL CENTER</t>
  </si>
  <si>
    <t>75965</t>
  </si>
  <si>
    <t>450659</t>
  </si>
  <si>
    <t>HCA HOUSTON HEALTHCARE MEDICAL CENTER</t>
  </si>
  <si>
    <t>77004</t>
  </si>
  <si>
    <t>450661</t>
  </si>
  <si>
    <t>ODESSA REGIONAL MEDICAL CENTER</t>
  </si>
  <si>
    <t>450662</t>
  </si>
  <si>
    <t>VALLEY REGIONAL MEDICAL CENTER</t>
  </si>
  <si>
    <t>78526</t>
  </si>
  <si>
    <t>450668</t>
  </si>
  <si>
    <t>SIERRA MEDICAL CENTER</t>
  </si>
  <si>
    <t>450669</t>
  </si>
  <si>
    <t>MEDICAL CITY LEWISVILLE</t>
  </si>
  <si>
    <t>75057</t>
  </si>
  <si>
    <t>45066F</t>
  </si>
  <si>
    <t>DALLAS VA MEDICAL CENTER (VA NORTH TEXAS HEALTHCARE SYSTEM)</t>
  </si>
  <si>
    <t>75216</t>
  </si>
  <si>
    <t>450670</t>
  </si>
  <si>
    <t>HCA HOUSTON HEALTHCARE TOMBALL</t>
  </si>
  <si>
    <t>77375</t>
  </si>
  <si>
    <t>450672</t>
  </si>
  <si>
    <t>MEDICAL CITY FORT WORTH</t>
  </si>
  <si>
    <t>450674</t>
  </si>
  <si>
    <t>WOMANS HOSPITAL OF TEXAS,THE</t>
  </si>
  <si>
    <t>450675</t>
  </si>
  <si>
    <t>MEDICAL CITY ARLINGTON</t>
  </si>
  <si>
    <t>76015</t>
  </si>
  <si>
    <t>450677</t>
  </si>
  <si>
    <t>TEXAS HEALTH HUGULEY HOSPITAL FORT WORTH SOUTH</t>
  </si>
  <si>
    <t>76115</t>
  </si>
  <si>
    <t>450678</t>
  </si>
  <si>
    <t>WHITE ROCK MEDICAL CENTER</t>
  </si>
  <si>
    <t>75218</t>
  </si>
  <si>
    <t>450684</t>
  </si>
  <si>
    <t>MEMORIAL HERMANN NORTHEAST HOSPITAL</t>
  </si>
  <si>
    <t>77338</t>
  </si>
  <si>
    <t>450686</t>
  </si>
  <si>
    <t>79415</t>
  </si>
  <si>
    <t>450688</t>
  </si>
  <si>
    <t>DALLAS REGIONAL MEDICAL CENTER</t>
  </si>
  <si>
    <t>75149</t>
  </si>
  <si>
    <t>450690</t>
  </si>
  <si>
    <t>THE UNIVERSITY OF TEXAS HEALTH SCIENCE CENTER AT TYLER</t>
  </si>
  <si>
    <t>75708</t>
  </si>
  <si>
    <t>450702</t>
  </si>
  <si>
    <t>LONGVIEW REGIONAL MEDICAL CENTER</t>
  </si>
  <si>
    <t>75605</t>
  </si>
  <si>
    <t>450709</t>
  </si>
  <si>
    <t>HOUSTON METHODIST CLEAR LAKE HOSPITAL</t>
  </si>
  <si>
    <t>77058</t>
  </si>
  <si>
    <t>450711</t>
  </si>
  <si>
    <t>RIO GRANDE REGIONAL HOSPITAL</t>
  </si>
  <si>
    <t>78503</t>
  </si>
  <si>
    <t>450713</t>
  </si>
  <si>
    <t>ST DAVID'S SOUTH AUSTIN MEDICAL CENTER</t>
  </si>
  <si>
    <t>78704</t>
  </si>
  <si>
    <t>450718</t>
  </si>
  <si>
    <t>ROUND ROCK MEDICAL CENTER</t>
  </si>
  <si>
    <t>78681</t>
  </si>
  <si>
    <t>450723</t>
  </si>
  <si>
    <t>METHODIST CHARLTON MEDICAL CENTER</t>
  </si>
  <si>
    <t>75237</t>
  </si>
  <si>
    <t>450730</t>
  </si>
  <si>
    <t>SANA HEALTHCARE CARROLLTON D/B/A CARROLLTON REGIONAL MEDICAL CENTER</t>
  </si>
  <si>
    <t>75010</t>
  </si>
  <si>
    <t>450742</t>
  </si>
  <si>
    <t>BAYLOR SCOTT AND WHITE MEDICAL CENTER LAKE POINTE</t>
  </si>
  <si>
    <t>75088</t>
  </si>
  <si>
    <t>450743</t>
  </si>
  <si>
    <t>TEXAS HEALTH PRESBYTERIAN HOSPITAL DENTON</t>
  </si>
  <si>
    <t>76201</t>
  </si>
  <si>
    <t>450747</t>
  </si>
  <si>
    <t>PALESTINE REGIONAL MEDICAL CENTER</t>
  </si>
  <si>
    <t>75801</t>
  </si>
  <si>
    <t>45074F</t>
  </si>
  <si>
    <t>HOUSTON VA MEDICAL CENTER</t>
  </si>
  <si>
    <t>450771</t>
  </si>
  <si>
    <t>TEXAS HEALTH PRESBYTERIAN HOSPITAL PLANO</t>
  </si>
  <si>
    <t>75093</t>
  </si>
  <si>
    <t>450775</t>
  </si>
  <si>
    <t>HCA HOUSTON HEALTHCARE KINGWOOD</t>
  </si>
  <si>
    <t>77325</t>
  </si>
  <si>
    <t>450779</t>
  </si>
  <si>
    <t>TEXAS HEALTH HARRIS METHODIST HOSPITAL SOUTHWEST F</t>
  </si>
  <si>
    <t>76132</t>
  </si>
  <si>
    <t>450788</t>
  </si>
  <si>
    <t>CORPUS CHRISTI MEDICAL CENTER,THE</t>
  </si>
  <si>
    <t>78414</t>
  </si>
  <si>
    <t>450801</t>
  </si>
  <si>
    <t>CHRISTUS ST MICHAEL HEALTH SYSTEM</t>
  </si>
  <si>
    <t>75503</t>
  </si>
  <si>
    <t>BOWIE</t>
  </si>
  <si>
    <t>450809</t>
  </si>
  <si>
    <t>NORTH AUSTIN MEDICAL CENTER</t>
  </si>
  <si>
    <t>78758</t>
  </si>
  <si>
    <t>450820</t>
  </si>
  <si>
    <t>HOUSTON METHODIST SUGARLAND HOSPITAL</t>
  </si>
  <si>
    <t>77479</t>
  </si>
  <si>
    <t>450822</t>
  </si>
  <si>
    <t>MEDICAL CITY LAS COLINAS</t>
  </si>
  <si>
    <t>75039</t>
  </si>
  <si>
    <t>450828</t>
  </si>
  <si>
    <t>CHRISTUS SPOHN HOSPITAL ALICE</t>
  </si>
  <si>
    <t>78332</t>
  </si>
  <si>
    <t>JIM WELLS</t>
  </si>
  <si>
    <t>450840</t>
  </si>
  <si>
    <t>TEXAS HEALTH PRESBYTERIAN HOSPITAL ALLEN</t>
  </si>
  <si>
    <t>75013</t>
  </si>
  <si>
    <t>450844</t>
  </si>
  <si>
    <t>HOUSTON METHODIST WILLOWBROOK HOSPITAL</t>
  </si>
  <si>
    <t>77070</t>
  </si>
  <si>
    <t>450847</t>
  </si>
  <si>
    <t>MEMORIAL HERMANN KATY HOSPITAL</t>
  </si>
  <si>
    <t>77494</t>
  </si>
  <si>
    <t>450848</t>
  </si>
  <si>
    <t>MEMORIAL HERMANN SUGAR LAND HOSPITAL</t>
  </si>
  <si>
    <t>450851</t>
  </si>
  <si>
    <t>BAYLOR SCOTT &amp; WHITE HEART &amp; VASCULAR HOSPITAL - DALLAS</t>
  </si>
  <si>
    <t>75226</t>
  </si>
  <si>
    <t>450853</t>
  </si>
  <si>
    <t>BAYLOR SCOTT &amp; WHITE MEDICAL CENTER - FRISCO</t>
  </si>
  <si>
    <t>75034</t>
  </si>
  <si>
    <t>450855</t>
  </si>
  <si>
    <t>HARLINGEN MEDICAL CENTER</t>
  </si>
  <si>
    <t>450862</t>
  </si>
  <si>
    <t>ST LUKE'S THE WOODLANDS HOSPITAL</t>
  </si>
  <si>
    <t>77384</t>
  </si>
  <si>
    <t>450864</t>
  </si>
  <si>
    <t>BAYLOR SCOTT &amp; WHITE TEXAS SPINE &amp; JOINT HOSPITAL</t>
  </si>
  <si>
    <t>450867</t>
  </si>
  <si>
    <t>ASCENSION SETON NORTHWEST</t>
  </si>
  <si>
    <t>78759</t>
  </si>
  <si>
    <t>450869</t>
  </si>
  <si>
    <t>DOCTORS HOSPTAL AT RENAISSANCE</t>
  </si>
  <si>
    <t>45086F</t>
  </si>
  <si>
    <t>TEMPLE VA MEDICAL CENTER (VA CENTRAL TEXAS HEALTHCARE SYSTEM)</t>
  </si>
  <si>
    <t>76504</t>
  </si>
  <si>
    <t>450876</t>
  </si>
  <si>
    <t>LUBBOCK HEART HOSPITAL LP</t>
  </si>
  <si>
    <t>79416</t>
  </si>
  <si>
    <t>450885</t>
  </si>
  <si>
    <t>BAYLOR SCOTT &amp;  WHITE MEDICAL CENTER - CENTENNIAL</t>
  </si>
  <si>
    <t>75035</t>
  </si>
  <si>
    <t>450890</t>
  </si>
  <si>
    <t>BAYLOR SCOTT &amp; WHITE MEDICAL CENTER PLANO</t>
  </si>
  <si>
    <t>450893</t>
  </si>
  <si>
    <t>THE HEART HOSPITAL BAYLOR DENTON</t>
  </si>
  <si>
    <t>76208</t>
  </si>
  <si>
    <t>45090F</t>
  </si>
  <si>
    <t>SAN ANTONIO VA MEDICAL CENTER (VA SOUTH TEXAS HEALTHCARE SYSTEM)</t>
  </si>
  <si>
    <t>451367</t>
  </si>
  <si>
    <t>UT HEALTH EAST TEXAS PITTSBURG HOSPITAL</t>
  </si>
  <si>
    <t>75686</t>
  </si>
  <si>
    <t>CAMP</t>
  </si>
  <si>
    <t>451380</t>
  </si>
  <si>
    <t>UT HEALTH EAST TEXAS QUITMAN HOSPITAL</t>
  </si>
  <si>
    <t>75783</t>
  </si>
  <si>
    <t>451382</t>
  </si>
  <si>
    <t>COMANCHE COUNTY MEDICAL CENTER</t>
  </si>
  <si>
    <t>76442</t>
  </si>
  <si>
    <t>451387</t>
  </si>
  <si>
    <t>UVALDE MEMORIAL HOSPITAL</t>
  </si>
  <si>
    <t>78801</t>
  </si>
  <si>
    <t>UVALDE</t>
  </si>
  <si>
    <t>451395</t>
  </si>
  <si>
    <t>HILL REGIONAL HOSPITAL</t>
  </si>
  <si>
    <t>76645</t>
  </si>
  <si>
    <t>HILL</t>
  </si>
  <si>
    <t>460001</t>
  </si>
  <si>
    <t>INTERMOUNTAIN HEALTH UTAH VALLEY HOSPITAL</t>
  </si>
  <si>
    <t>UT</t>
  </si>
  <si>
    <t>84604</t>
  </si>
  <si>
    <t>UTAH</t>
  </si>
  <si>
    <t>460003</t>
  </si>
  <si>
    <t>HOLY CROSS HOSPITAL - SALT LAKE</t>
  </si>
  <si>
    <t>84102</t>
  </si>
  <si>
    <t>SALT LAKE</t>
  </si>
  <si>
    <t>460004</t>
  </si>
  <si>
    <t>MCKAY-DEE HOSPITAL</t>
  </si>
  <si>
    <t>84403</t>
  </si>
  <si>
    <t>WEBER</t>
  </si>
  <si>
    <t>460005</t>
  </si>
  <si>
    <t>OGDEN REGIONAL MEDICAL CENTER</t>
  </si>
  <si>
    <t>84405</t>
  </si>
  <si>
    <t>460006</t>
  </si>
  <si>
    <t>LDS HOSPITAL</t>
  </si>
  <si>
    <t>84143</t>
  </si>
  <si>
    <t>460009</t>
  </si>
  <si>
    <t>UNIVERSITY OF UTAH HOSPITAL AND CLINICS</t>
  </si>
  <si>
    <t>84132</t>
  </si>
  <si>
    <t>460010</t>
  </si>
  <si>
    <t>INTERMOUNTAIN MEDICAL CENTER</t>
  </si>
  <si>
    <t>84107</t>
  </si>
  <si>
    <t>460011</t>
  </si>
  <si>
    <t>CASTLEVIEW HOSPITAL</t>
  </si>
  <si>
    <t>84501</t>
  </si>
  <si>
    <t>460013</t>
  </si>
  <si>
    <t>84651</t>
  </si>
  <si>
    <t>460015</t>
  </si>
  <si>
    <t>LOGAN REGIONAL HOSPITAL</t>
  </si>
  <si>
    <t>84341</t>
  </si>
  <si>
    <t>CACHE</t>
  </si>
  <si>
    <t>460019</t>
  </si>
  <si>
    <t>UINTAH BASIN MEDICAL CENTER</t>
  </si>
  <si>
    <t>84066</t>
  </si>
  <si>
    <t>DUCHESNE</t>
  </si>
  <si>
    <t>460021</t>
  </si>
  <si>
    <t>ST. GEORGE REGIONAL HOSPITAL</t>
  </si>
  <si>
    <t>84790</t>
  </si>
  <si>
    <t>460023</t>
  </si>
  <si>
    <t>AMERICAN FORK HOSPITAL</t>
  </si>
  <si>
    <t>84003</t>
  </si>
  <si>
    <t>46002F</t>
  </si>
  <si>
    <t>VA SALT LAKE CITY HEALTHCARE - GEORGE E. WAHLEN VA MEDICAL CENTER</t>
  </si>
  <si>
    <t>84148</t>
  </si>
  <si>
    <t>460041</t>
  </si>
  <si>
    <t>HOLY CROSS HOSPITAL-DAVIS</t>
  </si>
  <si>
    <t>84041</t>
  </si>
  <si>
    <t>DAVIS</t>
  </si>
  <si>
    <t>460042</t>
  </si>
  <si>
    <t>LAKEVIEW HOSPITAL</t>
  </si>
  <si>
    <t>84010</t>
  </si>
  <si>
    <t>460044</t>
  </si>
  <si>
    <t>INTERMOUNTAIN HEALTH ALTA VIEW HOSPITAL</t>
  </si>
  <si>
    <t>84094</t>
  </si>
  <si>
    <t>460047</t>
  </si>
  <si>
    <t>ST MARK'S HOSPITAL</t>
  </si>
  <si>
    <t>84124</t>
  </si>
  <si>
    <t>460051</t>
  </si>
  <si>
    <t>HOLY CROSS HOSPITAL-JORDAN VALLEY</t>
  </si>
  <si>
    <t>84088</t>
  </si>
  <si>
    <t>460052</t>
  </si>
  <si>
    <t>TIMPANOGOS REGIONAL HOSPITAL</t>
  </si>
  <si>
    <t>84057</t>
  </si>
  <si>
    <t>460057</t>
  </si>
  <si>
    <t>PARK CITY HOSPITAL</t>
  </si>
  <si>
    <t>84060</t>
  </si>
  <si>
    <t>460058</t>
  </si>
  <si>
    <t>RIVERTON HOSPITAL</t>
  </si>
  <si>
    <t>84065</t>
  </si>
  <si>
    <t>460060</t>
  </si>
  <si>
    <t>LONE PEAK HOSPITAL</t>
  </si>
  <si>
    <t>84020</t>
  </si>
  <si>
    <t>470001</t>
  </si>
  <si>
    <t>CENTRAL VERMONT MEDICAL CENTER</t>
  </si>
  <si>
    <t>VT</t>
  </si>
  <si>
    <t>5641</t>
  </si>
  <si>
    <t>470003</t>
  </si>
  <si>
    <t>UNIV. OF VERMONT - FLETCHER ALLEN HEALTH CARE</t>
  </si>
  <si>
    <t>5401</t>
  </si>
  <si>
    <t>CHITTENDEN</t>
  </si>
  <si>
    <t>470005</t>
  </si>
  <si>
    <t>RUTLAND REGIONAL MEDICAL CENTER</t>
  </si>
  <si>
    <t>5701</t>
  </si>
  <si>
    <t>RUTLAND</t>
  </si>
  <si>
    <t>470011</t>
  </si>
  <si>
    <t>BRATTLEBORO MEMORIAL HOSPITAL</t>
  </si>
  <si>
    <t>5301</t>
  </si>
  <si>
    <t>470012</t>
  </si>
  <si>
    <t>SOUTHWESTERN VERMONT MEDICAL CENTER</t>
  </si>
  <si>
    <t>5201</t>
  </si>
  <si>
    <t>BENNINGTON</t>
  </si>
  <si>
    <t>47001F</t>
  </si>
  <si>
    <t>WHITE RIVER JCT VA MEDICAL CENTER</t>
  </si>
  <si>
    <t>5009</t>
  </si>
  <si>
    <t>WINDSOR</t>
  </si>
  <si>
    <t>470024</t>
  </si>
  <si>
    <t>NORTHWESTERN MEDICAL CENTER INC</t>
  </si>
  <si>
    <t>5478</t>
  </si>
  <si>
    <t>471301</t>
  </si>
  <si>
    <t>GIFFORD MEDICAL CENTER</t>
  </si>
  <si>
    <t>5060</t>
  </si>
  <si>
    <t>471303</t>
  </si>
  <si>
    <t>NORTHEASTERN VERMONT REGIONAL HOSPITAL</t>
  </si>
  <si>
    <t>5819</t>
  </si>
  <si>
    <t>CALEDONIA</t>
  </si>
  <si>
    <t>471304</t>
  </si>
  <si>
    <t>NORTH COUNTRY HOSPITAL AND HEALTH CENTER</t>
  </si>
  <si>
    <t>5855</t>
  </si>
  <si>
    <t>471305</t>
  </si>
  <si>
    <t>COPLEY HOSPITAL</t>
  </si>
  <si>
    <t>5661</t>
  </si>
  <si>
    <t>LAMOILLE</t>
  </si>
  <si>
    <t>471306</t>
  </si>
  <si>
    <t>SPRINGFIELD HOSPITAL</t>
  </si>
  <si>
    <t>5156</t>
  </si>
  <si>
    <t>471307</t>
  </si>
  <si>
    <t>PORTER HOSPITAL, INC</t>
  </si>
  <si>
    <t>5753</t>
  </si>
  <si>
    <t>ADDISON</t>
  </si>
  <si>
    <t>480001</t>
  </si>
  <si>
    <t>ROY LESTER SCHNEIDER HOSPITAL,THE</t>
  </si>
  <si>
    <t>VI</t>
  </si>
  <si>
    <t>801</t>
  </si>
  <si>
    <t>SAINT THOMAS ISLAND</t>
  </si>
  <si>
    <t>480002</t>
  </si>
  <si>
    <t>GOV JUAN F LUIS HOSPITAL &amp; MEDICAL CTR</t>
  </si>
  <si>
    <t>820</t>
  </si>
  <si>
    <t>SAINT CROIX ISLAND</t>
  </si>
  <si>
    <t>490002</t>
  </si>
  <si>
    <t>RUSSELL COUNTY HOSPITAL</t>
  </si>
  <si>
    <t>VA</t>
  </si>
  <si>
    <t>24266</t>
  </si>
  <si>
    <t>RUSSELL</t>
  </si>
  <si>
    <t>490004</t>
  </si>
  <si>
    <t>SENTARA RMH MEDICAL CENTER</t>
  </si>
  <si>
    <t>22801</t>
  </si>
  <si>
    <t>HARRISONBURG CITY</t>
  </si>
  <si>
    <t>490005</t>
  </si>
  <si>
    <t>WINCHESTER MEDICAL CENTER</t>
  </si>
  <si>
    <t>22601</t>
  </si>
  <si>
    <t>WINCHESTER CITY</t>
  </si>
  <si>
    <t>490007</t>
  </si>
  <si>
    <t>SENTARA NORFOLK GENERAL HOSPITAL</t>
  </si>
  <si>
    <t>23507</t>
  </si>
  <si>
    <t>NORFOLK CITY</t>
  </si>
  <si>
    <t>490009</t>
  </si>
  <si>
    <t>UNIVERSITY OF VIRGINIA MEDICAL CENTER</t>
  </si>
  <si>
    <t>22908</t>
  </si>
  <si>
    <t>CHARLOTTESVILLE CITY</t>
  </si>
  <si>
    <t>490013</t>
  </si>
  <si>
    <t>SENTARA HALIFAX REGIONAL HOSPITAL</t>
  </si>
  <si>
    <t>24592</t>
  </si>
  <si>
    <t>490017</t>
  </si>
  <si>
    <t>BON SECOURS MARYVIEW MEDICAL CENTER</t>
  </si>
  <si>
    <t>23707</t>
  </si>
  <si>
    <t>PORTSMOUTH CITY</t>
  </si>
  <si>
    <t>490018</t>
  </si>
  <si>
    <t>AUGUSTA HEALTH</t>
  </si>
  <si>
    <t>22939</t>
  </si>
  <si>
    <t>AUGUSTA</t>
  </si>
  <si>
    <t>490019</t>
  </si>
  <si>
    <t>NOVANT HEALTH UVA HEALTH SYSTEM CULPEPER MED CENTE</t>
  </si>
  <si>
    <t>22701</t>
  </si>
  <si>
    <t>CULPEPER</t>
  </si>
  <si>
    <t>490020</t>
  </si>
  <si>
    <t>JOHN RANDOLPH MEDICAL CENTER</t>
  </si>
  <si>
    <t>23860</t>
  </si>
  <si>
    <t>HOPEWELL CITY</t>
  </si>
  <si>
    <t>490021</t>
  </si>
  <si>
    <t>CENTRA HEALTH -  LYNCHBURG GEN HOSPITAL</t>
  </si>
  <si>
    <t>24501</t>
  </si>
  <si>
    <t>LYNCHBURG CITY</t>
  </si>
  <si>
    <t>490022</t>
  </si>
  <si>
    <t>MARY WASHINGTON HOSPITAL</t>
  </si>
  <si>
    <t>22401</t>
  </si>
  <si>
    <t>FREDERICKSBURG CITY</t>
  </si>
  <si>
    <t>490023</t>
  </si>
  <si>
    <t>FAUQUIER HOSPITAL</t>
  </si>
  <si>
    <t>20186</t>
  </si>
  <si>
    <t>FAUQUIER</t>
  </si>
  <si>
    <t>490024</t>
  </si>
  <si>
    <t>CARILION MEDICAL CENTER</t>
  </si>
  <si>
    <t>24014</t>
  </si>
  <si>
    <t>ROANOKE CITY</t>
  </si>
  <si>
    <t>490032</t>
  </si>
  <si>
    <t>MEDICAL COLLEGE OF VIRGINIA HOSPITALS</t>
  </si>
  <si>
    <t>23298</t>
  </si>
  <si>
    <t>RICHMOND CITY</t>
  </si>
  <si>
    <t>490033</t>
  </si>
  <si>
    <t>WARREN MEMORIAL HOSPITAL</t>
  </si>
  <si>
    <t>22630</t>
  </si>
  <si>
    <t>490037</t>
  </si>
  <si>
    <t>RIVERSIDE SHORE MEMORIAL HOSPITAL</t>
  </si>
  <si>
    <t>23417</t>
  </si>
  <si>
    <t>ACCOMACK</t>
  </si>
  <si>
    <t>490038</t>
  </si>
  <si>
    <t>SMYTH COUNTY COMMUNITY HOSPITAL</t>
  </si>
  <si>
    <t>24354</t>
  </si>
  <si>
    <t>SMYTH</t>
  </si>
  <si>
    <t>490040</t>
  </si>
  <si>
    <t>INOVA ALEXANDRIA HOSPITAL</t>
  </si>
  <si>
    <t>22304</t>
  </si>
  <si>
    <t>ALEXANDRIA CITY</t>
  </si>
  <si>
    <t>490041</t>
  </si>
  <si>
    <t>MARY IMMACULATE HOSPITAL</t>
  </si>
  <si>
    <t>23602</t>
  </si>
  <si>
    <t>NEWPORT NEWS CITY</t>
  </si>
  <si>
    <t>490042</t>
  </si>
  <si>
    <t>CARILION NEW RIVER VALLEY MEDICAL CENTER</t>
  </si>
  <si>
    <t>24073</t>
  </si>
  <si>
    <t>490043</t>
  </si>
  <si>
    <t>INOVA LOUDOUN HOSPITAL</t>
  </si>
  <si>
    <t>20176</t>
  </si>
  <si>
    <t>LOUDOUN</t>
  </si>
  <si>
    <t>490044</t>
  </si>
  <si>
    <t>SENTARA OBICI HOSPITAL</t>
  </si>
  <si>
    <t>23434</t>
  </si>
  <si>
    <t>SUFFOLK CITY</t>
  </si>
  <si>
    <t>490045</t>
  </si>
  <si>
    <t>NOVANT PRINCE WILLIAM MEDICAL CENTER</t>
  </si>
  <si>
    <t>20110</t>
  </si>
  <si>
    <t>MANASSAS CITY</t>
  </si>
  <si>
    <t>490046</t>
  </si>
  <si>
    <t>SENTARA LEIGH HOSPITAL</t>
  </si>
  <si>
    <t>23502</t>
  </si>
  <si>
    <t>490048</t>
  </si>
  <si>
    <t>LEWISGALE MEDICAL CENTER</t>
  </si>
  <si>
    <t>24153</t>
  </si>
  <si>
    <t>SALEM CITY</t>
  </si>
  <si>
    <t>490050</t>
  </si>
  <si>
    <t>VIRGINIA HOSPITAL CENTER</t>
  </si>
  <si>
    <t>22205</t>
  </si>
  <si>
    <t>ARLINGTON</t>
  </si>
  <si>
    <t>490052</t>
  </si>
  <si>
    <t>RIVERSIDE REGIONAL MEDICAL CENTER</t>
  </si>
  <si>
    <t>23601</t>
  </si>
  <si>
    <t>490053</t>
  </si>
  <si>
    <t>JOHNSTON MEMORIAL HOSPITAL</t>
  </si>
  <si>
    <t>24211</t>
  </si>
  <si>
    <t>490057</t>
  </si>
  <si>
    <t>SENTARA VIRGINIA BEACH GENERAL HOSPITAL</t>
  </si>
  <si>
    <t>23454</t>
  </si>
  <si>
    <t>VIRGINIA BEACH CITY</t>
  </si>
  <si>
    <t>490059</t>
  </si>
  <si>
    <t>BON SECOURS ST MARYS HOSPITAL</t>
  </si>
  <si>
    <t>23226</t>
  </si>
  <si>
    <t>490060</t>
  </si>
  <si>
    <t>CLINCH VALLEY MEDICAL CENTER</t>
  </si>
  <si>
    <t>24641</t>
  </si>
  <si>
    <t>490063</t>
  </si>
  <si>
    <t>INOVA FAIRFAX HOSPITAL</t>
  </si>
  <si>
    <t>22042</t>
  </si>
  <si>
    <t>FAIRFAX</t>
  </si>
  <si>
    <t>490066</t>
  </si>
  <si>
    <t>SENTARA WILLIAMSBURG REGIONAL MEDICAL CENTER</t>
  </si>
  <si>
    <t>23185</t>
  </si>
  <si>
    <t>JAMES CITY</t>
  </si>
  <si>
    <t>490067</t>
  </si>
  <si>
    <t>BON SECOURS SOUTHSIDE MEDICAL CENTER</t>
  </si>
  <si>
    <t>23805</t>
  </si>
  <si>
    <t>PETERSBURG CITY</t>
  </si>
  <si>
    <t>490069</t>
  </si>
  <si>
    <t>BON SECOURS MEMORIAL REGIONAL MEDICAL CENTER</t>
  </si>
  <si>
    <t>23116</t>
  </si>
  <si>
    <t>HANOVER</t>
  </si>
  <si>
    <t>49006F</t>
  </si>
  <si>
    <t>HAMPTON VA MEDICAL CENTER</t>
  </si>
  <si>
    <t>23667</t>
  </si>
  <si>
    <t>HAMPTON CITY</t>
  </si>
  <si>
    <t>490075</t>
  </si>
  <si>
    <t>SOVAH HEALTH DANVILLE</t>
  </si>
  <si>
    <t>24541</t>
  </si>
  <si>
    <t>DANVILLE CITY</t>
  </si>
  <si>
    <t>490077</t>
  </si>
  <si>
    <t>SENTARA MARTHA JEFFERSON HOSPITAL</t>
  </si>
  <si>
    <t>22911</t>
  </si>
  <si>
    <t>ALBEMARLE</t>
  </si>
  <si>
    <t>490084</t>
  </si>
  <si>
    <t>VCU HEALTH TAPPAHANNOCK HOSPITAL</t>
  </si>
  <si>
    <t>22560</t>
  </si>
  <si>
    <t>490088</t>
  </si>
  <si>
    <t>CENTRA BEDFORD MEMORIAL HOSPITAL</t>
  </si>
  <si>
    <t>24523</t>
  </si>
  <si>
    <t>BEDFORD</t>
  </si>
  <si>
    <t>490089</t>
  </si>
  <si>
    <t>CARILION FRANKLIN MEMORIAL HOSPITAL</t>
  </si>
  <si>
    <t>24151</t>
  </si>
  <si>
    <t>490090</t>
  </si>
  <si>
    <t>SOUTHSIDE COMMUNITY HOSPITAL, INC</t>
  </si>
  <si>
    <t>23901</t>
  </si>
  <si>
    <t>PRINCE EDWARD</t>
  </si>
  <si>
    <t>490092</t>
  </si>
  <si>
    <t>BON SECOURS SOUTHAMPTON MEMORIAL HOSPITAL</t>
  </si>
  <si>
    <t>23851</t>
  </si>
  <si>
    <t>FRANKLIN CITY</t>
  </si>
  <si>
    <t>490093</t>
  </si>
  <si>
    <t>SENTARA CAREPLEX HOSPITAL</t>
  </si>
  <si>
    <t>23666</t>
  </si>
  <si>
    <t>490098</t>
  </si>
  <si>
    <t>COMMUNITY MEMORIAL HOSPITAL</t>
  </si>
  <si>
    <t>23970</t>
  </si>
  <si>
    <t>490101</t>
  </si>
  <si>
    <t>INOVA FAIR OAKS HOSPITAL</t>
  </si>
  <si>
    <t>22033</t>
  </si>
  <si>
    <t>490107</t>
  </si>
  <si>
    <t>RESTON HOSPITAL CENTER</t>
  </si>
  <si>
    <t>20190</t>
  </si>
  <si>
    <t>49010F</t>
  </si>
  <si>
    <t>RICHMOND VA MEDICAL CENTER</t>
  </si>
  <si>
    <t>23249</t>
  </si>
  <si>
    <t>490110</t>
  </si>
  <si>
    <t>LEWISGALE HOSPITAL MONTGOMERY</t>
  </si>
  <si>
    <t>24060</t>
  </si>
  <si>
    <t>490111</t>
  </si>
  <si>
    <t>WYTHE COUNTY COMMUNITY HOSPITAL</t>
  </si>
  <si>
    <t>24382</t>
  </si>
  <si>
    <t>WYTHE</t>
  </si>
  <si>
    <t>490112</t>
  </si>
  <si>
    <t>CJW MEDICAL CENTER</t>
  </si>
  <si>
    <t>23225</t>
  </si>
  <si>
    <t>490113</t>
  </si>
  <si>
    <t>SENTARA NORTHERN VIRGINIA MEDICAL CENTER</t>
  </si>
  <si>
    <t>22191</t>
  </si>
  <si>
    <t>PRINCE WILLIAM</t>
  </si>
  <si>
    <t>490114</t>
  </si>
  <si>
    <t>LONESOME PINE HOSPITAL</t>
  </si>
  <si>
    <t>24219</t>
  </si>
  <si>
    <t>WISE</t>
  </si>
  <si>
    <t>490115</t>
  </si>
  <si>
    <t>TWIN COUNTY REGIONAL HOSPITAL</t>
  </si>
  <si>
    <t>24333</t>
  </si>
  <si>
    <t>GALAX CITY</t>
  </si>
  <si>
    <t>490116</t>
  </si>
  <si>
    <t>LEWISGALE HOSPITAL PULASKI</t>
  </si>
  <si>
    <t>24301</t>
  </si>
  <si>
    <t>490118</t>
  </si>
  <si>
    <t>HENRICO DOCTORS' HOSPITAL</t>
  </si>
  <si>
    <t>23229</t>
  </si>
  <si>
    <t>HENRICO</t>
  </si>
  <si>
    <t>490119</t>
  </si>
  <si>
    <t>SENTARA PRINCESS ANNE HOSPITAL</t>
  </si>
  <si>
    <t>23456</t>
  </si>
  <si>
    <t>49011F</t>
  </si>
  <si>
    <t>SALEM VA MEDICAL CENTER</t>
  </si>
  <si>
    <t>490120</t>
  </si>
  <si>
    <t>CHESAPEAKE GENERAL HOSPITAL</t>
  </si>
  <si>
    <t>23320</t>
  </si>
  <si>
    <t>CHESAPEAKE CITY</t>
  </si>
  <si>
    <t>490122</t>
  </si>
  <si>
    <t>INOVA MOUNT VERNON HOSPITAL</t>
  </si>
  <si>
    <t>22306</t>
  </si>
  <si>
    <t>490126</t>
  </si>
  <si>
    <t>LEWISGALE HOSPITAL ALLEGHANY</t>
  </si>
  <si>
    <t>24457</t>
  </si>
  <si>
    <t>ALLEGHANY</t>
  </si>
  <si>
    <t>490127</t>
  </si>
  <si>
    <t>BUCHANAN GENERAL HOSPITAL</t>
  </si>
  <si>
    <t>24614</t>
  </si>
  <si>
    <t>490130</t>
  </si>
  <si>
    <t>RIVERSIDE WALTER REED HOSPITAL</t>
  </si>
  <si>
    <t>23061</t>
  </si>
  <si>
    <t>GLOUCESTER</t>
  </si>
  <si>
    <t>490136</t>
  </si>
  <si>
    <t>BON SECOURS ST FRANCIS MEDICAL CENTER</t>
  </si>
  <si>
    <t>23114</t>
  </si>
  <si>
    <t>490140</t>
  </si>
  <si>
    <t>STAFFORD HOSPITAL, LLC</t>
  </si>
  <si>
    <t>22554</t>
  </si>
  <si>
    <t>STAFFORD</t>
  </si>
  <si>
    <t>490141</t>
  </si>
  <si>
    <t>SPOTSYLVANIA REGIONAL MEDICAL CENTER</t>
  </si>
  <si>
    <t>22408</t>
  </si>
  <si>
    <t>SPOTSYLVANIA</t>
  </si>
  <si>
    <t>490143</t>
  </si>
  <si>
    <t>RIVERSIDE DOCTORS' HOSPITAL OF WILLIAMSBURG</t>
  </si>
  <si>
    <t>490144</t>
  </si>
  <si>
    <t>UVA HEALTH HAYMARKET MEDICAL CENTER</t>
  </si>
  <si>
    <t>20169</t>
  </si>
  <si>
    <t>490145</t>
  </si>
  <si>
    <t>STONESPRINGS HOSPITAL CENTER</t>
  </si>
  <si>
    <t>20166</t>
  </si>
  <si>
    <t>491302</t>
  </si>
  <si>
    <t>CARILION GILES COMMUNITY HOSPITAL</t>
  </si>
  <si>
    <t>24134</t>
  </si>
  <si>
    <t>491304</t>
  </si>
  <si>
    <t>CARILION STONEWALL JACKSON HOSPITAL</t>
  </si>
  <si>
    <t>24450</t>
  </si>
  <si>
    <t>LEXINGTON CITY</t>
  </si>
  <si>
    <t>491305</t>
  </si>
  <si>
    <t>SHENANDOAH MEMORIAL HOSPITAL</t>
  </si>
  <si>
    <t>22664</t>
  </si>
  <si>
    <t>SHENANDOAH</t>
  </si>
  <si>
    <t>491308</t>
  </si>
  <si>
    <t>RAPPAHANNOCK GENERAL HOSPITAL</t>
  </si>
  <si>
    <t>22482</t>
  </si>
  <si>
    <t>500002</t>
  </si>
  <si>
    <t>WA</t>
  </si>
  <si>
    <t>99362</t>
  </si>
  <si>
    <t>WALLA WALLA</t>
  </si>
  <si>
    <t>500003</t>
  </si>
  <si>
    <t>SKAGIT VALLEY HOSPITAL</t>
  </si>
  <si>
    <t>98274</t>
  </si>
  <si>
    <t>SKAGIT</t>
  </si>
  <si>
    <t>500005</t>
  </si>
  <si>
    <t>VIRGINIA MASON MEDICAL CENTER</t>
  </si>
  <si>
    <t>98101</t>
  </si>
  <si>
    <t>KING</t>
  </si>
  <si>
    <t>500007</t>
  </si>
  <si>
    <t>ISLAND HOSPITAL</t>
  </si>
  <si>
    <t>98221</t>
  </si>
  <si>
    <t>500008</t>
  </si>
  <si>
    <t>UNIVERSITY OF WASHINGTON MEDICAL CTR</t>
  </si>
  <si>
    <t>98195</t>
  </si>
  <si>
    <t>500011</t>
  </si>
  <si>
    <t>HIGHLINE MEDICAL CENTER</t>
  </si>
  <si>
    <t>98166</t>
  </si>
  <si>
    <t>500014</t>
  </si>
  <si>
    <t>PROVIDENCE REGIONAL MEDICAL CENTER EVERETT</t>
  </si>
  <si>
    <t>98201</t>
  </si>
  <si>
    <t>SNOHOMISH</t>
  </si>
  <si>
    <t>500015</t>
  </si>
  <si>
    <t>MULTICARE AUBURN MEDICAL CENTER</t>
  </si>
  <si>
    <t>98001</t>
  </si>
  <si>
    <t>500016</t>
  </si>
  <si>
    <t>CONFLUENCE HEALTH HOSPITAL</t>
  </si>
  <si>
    <t>98807</t>
  </si>
  <si>
    <t>CHELAN</t>
  </si>
  <si>
    <t>500019</t>
  </si>
  <si>
    <t>PROVIDENCE CENTRALIA HOSPITAL</t>
  </si>
  <si>
    <t>98531</t>
  </si>
  <si>
    <t>LEWIS</t>
  </si>
  <si>
    <t>500021</t>
  </si>
  <si>
    <t>ST CLARE HOSPITAL</t>
  </si>
  <si>
    <t>98499</t>
  </si>
  <si>
    <t>PIERCE</t>
  </si>
  <si>
    <t>500024</t>
  </si>
  <si>
    <t>PROVIDENCE ST PETER HOSPITAL</t>
  </si>
  <si>
    <t>98506</t>
  </si>
  <si>
    <t>THURSTON</t>
  </si>
  <si>
    <t>500025</t>
  </si>
  <si>
    <t>SWEDISH MEDICAL CENTER / CHERRY HILL</t>
  </si>
  <si>
    <t>98122</t>
  </si>
  <si>
    <t>500026</t>
  </si>
  <si>
    <t>SWEDISH EDMONDS HOSPITAL</t>
  </si>
  <si>
    <t>98026</t>
  </si>
  <si>
    <t>500027</t>
  </si>
  <si>
    <t>SWEDISH MEDICAL CENTER</t>
  </si>
  <si>
    <t>500030</t>
  </si>
  <si>
    <t>98225</t>
  </si>
  <si>
    <t>WHATCOM</t>
  </si>
  <si>
    <t>500031</t>
  </si>
  <si>
    <t>GRAYS HARBOR COMMUNITY HOSPITAL</t>
  </si>
  <si>
    <t>98520</t>
  </si>
  <si>
    <t>GRAYS HARBOR</t>
  </si>
  <si>
    <t>500033</t>
  </si>
  <si>
    <t>SAMARITAN HOSPITAL</t>
  </si>
  <si>
    <t>98837</t>
  </si>
  <si>
    <t>500036</t>
  </si>
  <si>
    <t>YAKIMA VALLEY MEMORIAL</t>
  </si>
  <si>
    <t>98902</t>
  </si>
  <si>
    <t>YAKIMA</t>
  </si>
  <si>
    <t>500039</t>
  </si>
  <si>
    <t>HARRISON MEDICAL CENTER</t>
  </si>
  <si>
    <t>98310</t>
  </si>
  <si>
    <t>KITSAP</t>
  </si>
  <si>
    <t>500041</t>
  </si>
  <si>
    <t>PEACEHEALTH ST JOHN MEDICAL CENTER</t>
  </si>
  <si>
    <t>98632</t>
  </si>
  <si>
    <t>COWLITZ</t>
  </si>
  <si>
    <t>500044</t>
  </si>
  <si>
    <t>DEACONESS MEDICAL CENTER</t>
  </si>
  <si>
    <t>99210</t>
  </si>
  <si>
    <t>SPOKANE</t>
  </si>
  <si>
    <t>500050</t>
  </si>
  <si>
    <t>PEACEHEALTH SOUTHWEST MEDICAL CENTER</t>
  </si>
  <si>
    <t>98664</t>
  </si>
  <si>
    <t>500051</t>
  </si>
  <si>
    <t>OVERLAKE HOSPITAL MEDICAL CENTER</t>
  </si>
  <si>
    <t>98004</t>
  </si>
  <si>
    <t>500053</t>
  </si>
  <si>
    <t>TRIOS HEALTH</t>
  </si>
  <si>
    <t>99338</t>
  </si>
  <si>
    <t>500054</t>
  </si>
  <si>
    <t>PROV SACRED HRT MED CTR &amp; CHILDS HOSP.</t>
  </si>
  <si>
    <t>99220</t>
  </si>
  <si>
    <t>500058</t>
  </si>
  <si>
    <t>KADLEC REGIONAL MEDICAL CENTER</t>
  </si>
  <si>
    <t>99352</t>
  </si>
  <si>
    <t>500060</t>
  </si>
  <si>
    <t>CASCADE VALLEY HOSPITAL</t>
  </si>
  <si>
    <t>98223</t>
  </si>
  <si>
    <t>500064</t>
  </si>
  <si>
    <t>HARBORVIEW MEDICAL CENTER</t>
  </si>
  <si>
    <t>98104</t>
  </si>
  <si>
    <t>500072</t>
  </si>
  <si>
    <t>OLYMPIC MEDICAL CENTER</t>
  </si>
  <si>
    <t>98362</t>
  </si>
  <si>
    <t>CLALLAM</t>
  </si>
  <si>
    <t>500077</t>
  </si>
  <si>
    <t>PROVIDENCE HOLY FAMILY HOSPITAL</t>
  </si>
  <si>
    <t>99208</t>
  </si>
  <si>
    <t>500079</t>
  </si>
  <si>
    <t>MULTICARE GOOD SAMARITAN HOSPITAL</t>
  </si>
  <si>
    <t>98372</t>
  </si>
  <si>
    <t>500088</t>
  </si>
  <si>
    <t>VALLEY MEDICAL CENTER</t>
  </si>
  <si>
    <t>98055</t>
  </si>
  <si>
    <t>500108</t>
  </si>
  <si>
    <t>98405</t>
  </si>
  <si>
    <t>500119</t>
  </si>
  <si>
    <t>MULTICARE VALLEY HOSPITAL</t>
  </si>
  <si>
    <t>99216</t>
  </si>
  <si>
    <t>50011F</t>
  </si>
  <si>
    <t>SPOKANE VA MEDICAL CENTER</t>
  </si>
  <si>
    <t>99205</t>
  </si>
  <si>
    <t>500124</t>
  </si>
  <si>
    <t>EVERGREENHEALTH MEDICAL CENTER</t>
  </si>
  <si>
    <t>98034</t>
  </si>
  <si>
    <t>500129</t>
  </si>
  <si>
    <t>TACOMA GENERAL ALLENMORE HOSPITAL</t>
  </si>
  <si>
    <t>500139</t>
  </si>
  <si>
    <t>CAPITAL MEDICAL CENTER</t>
  </si>
  <si>
    <t>98502</t>
  </si>
  <si>
    <t>500141</t>
  </si>
  <si>
    <t>ST FRANCIS COMMUNITY HOSPITAL</t>
  </si>
  <si>
    <t>98003</t>
  </si>
  <si>
    <t>500150</t>
  </si>
  <si>
    <t>LEGACY SALMON CREEK MEDICAL CENTER</t>
  </si>
  <si>
    <t>98686</t>
  </si>
  <si>
    <t>500151</t>
  </si>
  <si>
    <t>98332</t>
  </si>
  <si>
    <t>500152</t>
  </si>
  <si>
    <t>SWEDISH ISSAQUAH</t>
  </si>
  <si>
    <t>98029</t>
  </si>
  <si>
    <t>500154</t>
  </si>
  <si>
    <t>MULTICARE COVINGTON MEDICAL CENTER</t>
  </si>
  <si>
    <t>98042</t>
  </si>
  <si>
    <t>50030F</t>
  </si>
  <si>
    <t>SEATTLE VA MEDICAL CENTER (VA PUGET SOUND HEALTHCARE SYSTEM)</t>
  </si>
  <si>
    <t>98108</t>
  </si>
  <si>
    <t>501304</t>
  </si>
  <si>
    <t>SUMMIT PACIFIC MEDICAL CENTER</t>
  </si>
  <si>
    <t>98541</t>
  </si>
  <si>
    <t>501312</t>
  </si>
  <si>
    <t>PROSSER MEMORIAL HOSPITAL</t>
  </si>
  <si>
    <t>99350</t>
  </si>
  <si>
    <t>501314</t>
  </si>
  <si>
    <t>OCEAN BEACH HOSPITAL</t>
  </si>
  <si>
    <t>98624</t>
  </si>
  <si>
    <t>PACIFIC</t>
  </si>
  <si>
    <t>501323</t>
  </si>
  <si>
    <t>JEFFERSON HEALTHCARE</t>
  </si>
  <si>
    <t>98368</t>
  </si>
  <si>
    <t>501326</t>
  </si>
  <si>
    <t>PROVIDENCE MOUNT CARMEL HOSPITAL</t>
  </si>
  <si>
    <t>99114</t>
  </si>
  <si>
    <t>STEVENS</t>
  </si>
  <si>
    <t>501329</t>
  </si>
  <si>
    <t>PEACEHEALTH UNITED GENERAL MEDICAL CENTER</t>
  </si>
  <si>
    <t>98284</t>
  </si>
  <si>
    <t>501330</t>
  </si>
  <si>
    <t>ASTRIA SUNNYSIDE HOSPITAL</t>
  </si>
  <si>
    <t>98944</t>
  </si>
  <si>
    <t>501331</t>
  </si>
  <si>
    <t>PULLMAN REGIONAL HOSPITAL</t>
  </si>
  <si>
    <t>99163</t>
  </si>
  <si>
    <t>WHITMAN</t>
  </si>
  <si>
    <t>501332</t>
  </si>
  <si>
    <t>TRI-STATE MEMORIAL HOSPITAL</t>
  </si>
  <si>
    <t>99403</t>
  </si>
  <si>
    <t>ASOTIN</t>
  </si>
  <si>
    <t>501333</t>
  </si>
  <si>
    <t>KITTITAS VALLEY COMMUNITY HOSPITAL</t>
  </si>
  <si>
    <t>98926</t>
  </si>
  <si>
    <t>KITTITAS</t>
  </si>
  <si>
    <t>501335</t>
  </si>
  <si>
    <t>ST ELIZABETH HOSPITAL</t>
  </si>
  <si>
    <t>98022</t>
  </si>
  <si>
    <t>501336</t>
  </si>
  <si>
    <t>MASON GENERAL HOSPITAL &amp; FAMILY OF CLINICS</t>
  </si>
  <si>
    <t>98584</t>
  </si>
  <si>
    <t>501337</t>
  </si>
  <si>
    <t>LOURDES MEDICAL CENTER</t>
  </si>
  <si>
    <t>99301</t>
  </si>
  <si>
    <t>501339</t>
  </si>
  <si>
    <t>WHIDBEYHEALTH MEDICAL CENTER</t>
  </si>
  <si>
    <t>98239</t>
  </si>
  <si>
    <t>ISLAND</t>
  </si>
  <si>
    <t>510001</t>
  </si>
  <si>
    <t>WEST VIRGINIA UNIVERSITY HOSPITALS, INC</t>
  </si>
  <si>
    <t>WV</t>
  </si>
  <si>
    <t>26506</t>
  </si>
  <si>
    <t>MONONGALIA</t>
  </si>
  <si>
    <t>510002</t>
  </si>
  <si>
    <t>CAMC GREENBRIER VALLEY MEDICAL CENTER, INC</t>
  </si>
  <si>
    <t>24970</t>
  </si>
  <si>
    <t>GREENBRIER</t>
  </si>
  <si>
    <t>510006</t>
  </si>
  <si>
    <t>UNITED HOSPITAL CENTER, INC</t>
  </si>
  <si>
    <t>26330</t>
  </si>
  <si>
    <t>510007</t>
  </si>
  <si>
    <t>25702</t>
  </si>
  <si>
    <t>CABELL</t>
  </si>
  <si>
    <t>510008</t>
  </si>
  <si>
    <t>BERKELEY MEDICAL CENTER</t>
  </si>
  <si>
    <t>25401</t>
  </si>
  <si>
    <t>BERKELEY</t>
  </si>
  <si>
    <t>510012</t>
  </si>
  <si>
    <t>RIVERS HEALTH</t>
  </si>
  <si>
    <t>25550</t>
  </si>
  <si>
    <t>510013</t>
  </si>
  <si>
    <t>REYNOLDS MEMORIAL HOSPITAL</t>
  </si>
  <si>
    <t>26038</t>
  </si>
  <si>
    <t>510022</t>
  </si>
  <si>
    <t>CHARLESTON AREA MEDICAL CENTER</t>
  </si>
  <si>
    <t>25301</t>
  </si>
  <si>
    <t>KANAWHA</t>
  </si>
  <si>
    <t>510023</t>
  </si>
  <si>
    <t>WEIRTON MEDICAL CENTER, INC</t>
  </si>
  <si>
    <t>26062</t>
  </si>
  <si>
    <t>510024</t>
  </si>
  <si>
    <t>MON HEALTH MEDICAL CENTER</t>
  </si>
  <si>
    <t>26505</t>
  </si>
  <si>
    <t>51002F</t>
  </si>
  <si>
    <t>BECKLEY VA MEDICAL CENTER</t>
  </si>
  <si>
    <t>25801</t>
  </si>
  <si>
    <t>RALEIGH</t>
  </si>
  <si>
    <t>510030</t>
  </si>
  <si>
    <t>DAVIS MEDICAL CENTER</t>
  </si>
  <si>
    <t>26241</t>
  </si>
  <si>
    <t>510038</t>
  </si>
  <si>
    <t>STONEWALL JACKSON MEMORIAL HOSPITAL</t>
  </si>
  <si>
    <t>26452</t>
  </si>
  <si>
    <t>51003F</t>
  </si>
  <si>
    <t>CLARKSBURG VA MEDICAL CENTER</t>
  </si>
  <si>
    <t>26301</t>
  </si>
  <si>
    <t>510046</t>
  </si>
  <si>
    <t>PRINCETON COMMUNITY HOSPITAL</t>
  </si>
  <si>
    <t>24740</t>
  </si>
  <si>
    <t>510048</t>
  </si>
  <si>
    <t>LOGAN REGIONAL MEDICAL CENTER</t>
  </si>
  <si>
    <t>25601</t>
  </si>
  <si>
    <t>51004F</t>
  </si>
  <si>
    <t>HUNTINGTON VA MEDICAL CENTER</t>
  </si>
  <si>
    <t>25704</t>
  </si>
  <si>
    <t>510050</t>
  </si>
  <si>
    <t>WHEELING HOSPITAL, INC</t>
  </si>
  <si>
    <t>26003</t>
  </si>
  <si>
    <t>OHIO</t>
  </si>
  <si>
    <t>510055</t>
  </si>
  <si>
    <t>CABELL HUNTINGTON HOSPITAL, INC</t>
  </si>
  <si>
    <t>25701</t>
  </si>
  <si>
    <t>510058</t>
  </si>
  <si>
    <t>CAMDEN CLARK MEDICAL CENTER</t>
  </si>
  <si>
    <t>26101</t>
  </si>
  <si>
    <t>51005F</t>
  </si>
  <si>
    <t>MARTINSBURG VA MEDICAL CENTER</t>
  </si>
  <si>
    <t>25405</t>
  </si>
  <si>
    <t>510062</t>
  </si>
  <si>
    <t>BECKLEY ARH HOSPITAL</t>
  </si>
  <si>
    <t>510070</t>
  </si>
  <si>
    <t>RALEIGH GENERAL HOSPITAL</t>
  </si>
  <si>
    <t>511315</t>
  </si>
  <si>
    <t>POTOMAC VALLEY HOSPITAL</t>
  </si>
  <si>
    <t>26726</t>
  </si>
  <si>
    <t>MINERAL</t>
  </si>
  <si>
    <t>511316</t>
  </si>
  <si>
    <t>GRANT MEMORIAL HOSPITAL</t>
  </si>
  <si>
    <t>26847</t>
  </si>
  <si>
    <t>511319</t>
  </si>
  <si>
    <t>JEFFERSON MEDICAL CENTER</t>
  </si>
  <si>
    <t>25438</t>
  </si>
  <si>
    <t>511320</t>
  </si>
  <si>
    <t>JACKSON GENERAL HOSPITAL</t>
  </si>
  <si>
    <t>25271</t>
  </si>
  <si>
    <t>520002</t>
  </si>
  <si>
    <t>ASPIRUS STEVENS POINT HOSPITAL &amp; CLINICS, INC.</t>
  </si>
  <si>
    <t>WI</t>
  </si>
  <si>
    <t>54481</t>
  </si>
  <si>
    <t>520004</t>
  </si>
  <si>
    <t>MAYO CLINIC HEALTH SYSTEM-FRANCISCAN MEDICAL CENTER INC</t>
  </si>
  <si>
    <t>54601</t>
  </si>
  <si>
    <t>LA CROSSE</t>
  </si>
  <si>
    <t>520008</t>
  </si>
  <si>
    <t>WAUKESHA MEMORIAL HOSPITAL</t>
  </si>
  <si>
    <t>53188</t>
  </si>
  <si>
    <t>WAUKESHA</t>
  </si>
  <si>
    <t>520009</t>
  </si>
  <si>
    <t>ASCENSION NE WISCONSIN - ST ELIZABETH CAMPUS</t>
  </si>
  <si>
    <t>54915</t>
  </si>
  <si>
    <t>OUTAGAMIE</t>
  </si>
  <si>
    <t>520011</t>
  </si>
  <si>
    <t>MARSHFIELD MEDICAL CENTER - RICE LAKE</t>
  </si>
  <si>
    <t>54868</t>
  </si>
  <si>
    <t>BARRON</t>
  </si>
  <si>
    <t>520019</t>
  </si>
  <si>
    <t>ASPIRUS RHINELANDER HOSPITAL</t>
  </si>
  <si>
    <t>54501</t>
  </si>
  <si>
    <t>520021</t>
  </si>
  <si>
    <t>FROEDTERT SOUTH INC.</t>
  </si>
  <si>
    <t>53143</t>
  </si>
  <si>
    <t>KENOSHA</t>
  </si>
  <si>
    <t>520028</t>
  </si>
  <si>
    <t>THE MONROE CLINIC</t>
  </si>
  <si>
    <t>53566</t>
  </si>
  <si>
    <t>GREEN</t>
  </si>
  <si>
    <t>520030</t>
  </si>
  <si>
    <t>ASPIRUS WAUSAU HOSPITAL</t>
  </si>
  <si>
    <t>54401</t>
  </si>
  <si>
    <t>MARATHON</t>
  </si>
  <si>
    <t>520033</t>
  </si>
  <si>
    <t>ASPIRUS RIVERVIEW HOSPITAL &amp; CLINICS INC</t>
  </si>
  <si>
    <t>54494</t>
  </si>
  <si>
    <t>520035</t>
  </si>
  <si>
    <t>AURORA HEALTH CARE CENTRAL INC</t>
  </si>
  <si>
    <t>53083</t>
  </si>
  <si>
    <t>SHEBOYGAN</t>
  </si>
  <si>
    <t>520037</t>
  </si>
  <si>
    <t>MARSHFIELD MEDICAL CENTER</t>
  </si>
  <si>
    <t>54449</t>
  </si>
  <si>
    <t>520038</t>
  </si>
  <si>
    <t>AURORA MEDICAL CTR WASHINGTON COUNTY</t>
  </si>
  <si>
    <t>53027</t>
  </si>
  <si>
    <t>52003F</t>
  </si>
  <si>
    <t>MILWAUKEE VA MEDICAL CENTER</t>
  </si>
  <si>
    <t>53295</t>
  </si>
  <si>
    <t>MILWAUKEE</t>
  </si>
  <si>
    <t>520041</t>
  </si>
  <si>
    <t>ASPIRUS DIVINE SAVIOR HOSPITAL</t>
  </si>
  <si>
    <t>53901</t>
  </si>
  <si>
    <t>520044</t>
  </si>
  <si>
    <t>ST NICHOLAS HOSPITAL</t>
  </si>
  <si>
    <t>53081</t>
  </si>
  <si>
    <t>520045</t>
  </si>
  <si>
    <t>THEDACARE REGIONAL MED CTR - NEENAH</t>
  </si>
  <si>
    <t>54956</t>
  </si>
  <si>
    <t>520049</t>
  </si>
  <si>
    <t>BELLIN MEMORIAL HOSPITAL</t>
  </si>
  <si>
    <t>54301</t>
  </si>
  <si>
    <t>52004F</t>
  </si>
  <si>
    <t>MADISON VA MEDICAL CENTER</t>
  </si>
  <si>
    <t>53705</t>
  </si>
  <si>
    <t>DANE</t>
  </si>
  <si>
    <t>520051</t>
  </si>
  <si>
    <t>ASCENSION COLUMBIA ST MARY'S HOSPITAL MILWAUKEE</t>
  </si>
  <si>
    <t>53211</t>
  </si>
  <si>
    <t>520057</t>
  </si>
  <si>
    <t>SSM HEALTH ST CLARE HOSPITAL - BARABOO</t>
  </si>
  <si>
    <t>53913</t>
  </si>
  <si>
    <t>SAUK</t>
  </si>
  <si>
    <t>520059</t>
  </si>
  <si>
    <t>AURORA MEMORIAL HOSPITAL BURLINGTON</t>
  </si>
  <si>
    <t>53105</t>
  </si>
  <si>
    <t>RACINE</t>
  </si>
  <si>
    <t>520062</t>
  </si>
  <si>
    <t>OCONOMOWOC MEMORIAL HOSPITAL</t>
  </si>
  <si>
    <t>53066</t>
  </si>
  <si>
    <t>520063</t>
  </si>
  <si>
    <t>ST JOSEPHS COMMUNITY HOSPITAL WEST BEND</t>
  </si>
  <si>
    <t>53095</t>
  </si>
  <si>
    <t>520066</t>
  </si>
  <si>
    <t>MERCY HEALTH SYSTEM CORP</t>
  </si>
  <si>
    <t>53547</t>
  </si>
  <si>
    <t>ROCK</t>
  </si>
  <si>
    <t>520070</t>
  </si>
  <si>
    <t>MAYO CLINIC HEALTH SYSTEM EAU CLAIRE HOSPITAL</t>
  </si>
  <si>
    <t>54703</t>
  </si>
  <si>
    <t>EAU CLAIRE</t>
  </si>
  <si>
    <t>520075</t>
  </si>
  <si>
    <t>520076</t>
  </si>
  <si>
    <t>MARSHFIELD MEDICAL CENTER - BEAVER DAM (MMC-BD)</t>
  </si>
  <si>
    <t>53916</t>
  </si>
  <si>
    <t>520078</t>
  </si>
  <si>
    <t>ASCENSION ST FRANCIS HOSPITAL</t>
  </si>
  <si>
    <t>53215</t>
  </si>
  <si>
    <t>520083</t>
  </si>
  <si>
    <t>SSM HEALTH ST MARY'S HOSPITAL - MADISON</t>
  </si>
  <si>
    <t>53715</t>
  </si>
  <si>
    <t>520087</t>
  </si>
  <si>
    <t>GUNDERSEN LUTHERAN MEDICAL CENTER</t>
  </si>
  <si>
    <t>520088</t>
  </si>
  <si>
    <t>SSM HEALTH ST AGNES HOSPITAL-FOND DU LAC</t>
  </si>
  <si>
    <t>54935</t>
  </si>
  <si>
    <t>FOND DU LAC</t>
  </si>
  <si>
    <t>520089</t>
  </si>
  <si>
    <t>UNITYPOINT HEALTH - MERITER</t>
  </si>
  <si>
    <t>520091</t>
  </si>
  <si>
    <t>HOWARD YOUNG MEDICAL CENTER</t>
  </si>
  <si>
    <t>54568</t>
  </si>
  <si>
    <t>VILAS</t>
  </si>
  <si>
    <t>520095</t>
  </si>
  <si>
    <t>SAUK PRAIRIE HOSPITAL</t>
  </si>
  <si>
    <t>53578</t>
  </si>
  <si>
    <t>520096</t>
  </si>
  <si>
    <t>ASCENSION ALL SAINTS HOSPITAL</t>
  </si>
  <si>
    <t>53405</t>
  </si>
  <si>
    <t>520097</t>
  </si>
  <si>
    <t>ST MARYS HOSPITAL MEDICAL CTR</t>
  </si>
  <si>
    <t>54303</t>
  </si>
  <si>
    <t>520098</t>
  </si>
  <si>
    <t>UNIVERSITY OF WI  HOSPITALS &amp; CLINICS AUTHORITY</t>
  </si>
  <si>
    <t>53792</t>
  </si>
  <si>
    <t>520100</t>
  </si>
  <si>
    <t>BELOIT HEALTH SYSTEM</t>
  </si>
  <si>
    <t>53511</t>
  </si>
  <si>
    <t>520102</t>
  </si>
  <si>
    <t>AURORA LAKELAND MEDICAL CENTER</t>
  </si>
  <si>
    <t>53121</t>
  </si>
  <si>
    <t>WALWORTH</t>
  </si>
  <si>
    <t>520103</t>
  </si>
  <si>
    <t>53051</t>
  </si>
  <si>
    <t>520107</t>
  </si>
  <si>
    <t>HOLY FAMILY MEMORIAL</t>
  </si>
  <si>
    <t>54221</t>
  </si>
  <si>
    <t>MANITOWOC</t>
  </si>
  <si>
    <t>520113</t>
  </si>
  <si>
    <t>BAY AREA MEDICAL CENTER</t>
  </si>
  <si>
    <t>54143</t>
  </si>
  <si>
    <t>MARINETTE</t>
  </si>
  <si>
    <t>520116</t>
  </si>
  <si>
    <t>WATERTOWN MEMORIAL HOSPITAL</t>
  </si>
  <si>
    <t>53098</t>
  </si>
  <si>
    <t>520136</t>
  </si>
  <si>
    <t>ASCENSION SE WISCONSIN HOSPITAL</t>
  </si>
  <si>
    <t>53210</t>
  </si>
  <si>
    <t>520138</t>
  </si>
  <si>
    <t>AURORA ST LUKES MEDICAL CENTER</t>
  </si>
  <si>
    <t>520139</t>
  </si>
  <si>
    <t>WEST ALLIS MEMORIAL HOSPITAL</t>
  </si>
  <si>
    <t>53227</t>
  </si>
  <si>
    <t>520160</t>
  </si>
  <si>
    <t>THEDACARE REGIONAL MEDICAL CENTER - APPLETON INC</t>
  </si>
  <si>
    <t>54911</t>
  </si>
  <si>
    <t>520177</t>
  </si>
  <si>
    <t>FROEDTERT MEMORIAL LUTHERAN HOSPITAL</t>
  </si>
  <si>
    <t>53226</t>
  </si>
  <si>
    <t>520189</t>
  </si>
  <si>
    <t>AURORA MEDICAL CENTER KENOSHA</t>
  </si>
  <si>
    <t>53142</t>
  </si>
  <si>
    <t>520193</t>
  </si>
  <si>
    <t>AURORA BAYCARE MEDICAL CTR</t>
  </si>
  <si>
    <t>54313</t>
  </si>
  <si>
    <t>520198</t>
  </si>
  <si>
    <t>AURORA MEDICAL CTR OSHKOSH</t>
  </si>
  <si>
    <t>54904</t>
  </si>
  <si>
    <t>520202</t>
  </si>
  <si>
    <t>MARSHFIELD MEDICAL CENTER - WESTON</t>
  </si>
  <si>
    <t>54476</t>
  </si>
  <si>
    <t>520206</t>
  </si>
  <si>
    <t>AURORA MEDICAL CENTER - SUMMIT</t>
  </si>
  <si>
    <t>520207</t>
  </si>
  <si>
    <t>AURORA MEDICAL CENTER</t>
  </si>
  <si>
    <t>53024</t>
  </si>
  <si>
    <t>OZAUKEE</t>
  </si>
  <si>
    <t>520208</t>
  </si>
  <si>
    <t>SSM HEALTH ST MARY'S HOSPITAL - JANESVILLE</t>
  </si>
  <si>
    <t>53546</t>
  </si>
  <si>
    <t>520210</t>
  </si>
  <si>
    <t>MARSHFIELD MEDICAL CENTER - EAU CLAIRE</t>
  </si>
  <si>
    <t>54701</t>
  </si>
  <si>
    <t>521308</t>
  </si>
  <si>
    <t>AMERY HOSPITAL &amp; CLINIC</t>
  </si>
  <si>
    <t>54001</t>
  </si>
  <si>
    <t>521337</t>
  </si>
  <si>
    <t>ST CROIX REGIONAL MEDICAL CENTER</t>
  </si>
  <si>
    <t>54024</t>
  </si>
  <si>
    <t>521340</t>
  </si>
  <si>
    <t>MAYO CLINIC HEALTH SYSTEM-RED CEDAR INC</t>
  </si>
  <si>
    <t>54751</t>
  </si>
  <si>
    <t>DUNN</t>
  </si>
  <si>
    <t>521341</t>
  </si>
  <si>
    <t>RICHLAND HOSPITAL</t>
  </si>
  <si>
    <t>53581</t>
  </si>
  <si>
    <t>521351</t>
  </si>
  <si>
    <t>REEDSBURG AREA MEDICAL CENTER</t>
  </si>
  <si>
    <t>53959</t>
  </si>
  <si>
    <t>521352</t>
  </si>
  <si>
    <t>UPLAND HILLS HEALTH</t>
  </si>
  <si>
    <t>53533</t>
  </si>
  <si>
    <t>IOWA</t>
  </si>
  <si>
    <t>521357</t>
  </si>
  <si>
    <t>MERCY WALWORTH HOSPITAL &amp; MEDICAL CENTER</t>
  </si>
  <si>
    <t>53147</t>
  </si>
  <si>
    <t>521358</t>
  </si>
  <si>
    <t>DOOR COUNTY MEDICAL CENTER</t>
  </si>
  <si>
    <t>54235</t>
  </si>
  <si>
    <t>DOOR</t>
  </si>
  <si>
    <t>521359</t>
  </si>
  <si>
    <t>TAMARACK HEALTH ASHLAND MEDICAL CENTER</t>
  </si>
  <si>
    <t>54806</t>
  </si>
  <si>
    <t>530002</t>
  </si>
  <si>
    <t>CAMPBELL COUNTY HEALTH</t>
  </si>
  <si>
    <t>WY</t>
  </si>
  <si>
    <t>82716</t>
  </si>
  <si>
    <t>530006</t>
  </si>
  <si>
    <t>SHERIDAN MEMORIAL HOSPITAL</t>
  </si>
  <si>
    <t>82801</t>
  </si>
  <si>
    <t>SHERIDAN</t>
  </si>
  <si>
    <t>530008</t>
  </si>
  <si>
    <t>SAGEWEST HEALTH CARE</t>
  </si>
  <si>
    <t>82501</t>
  </si>
  <si>
    <t>530011</t>
  </si>
  <si>
    <t>MEMORIAL HOSPITAL SWEETWATER COUNTY</t>
  </si>
  <si>
    <t>82901</t>
  </si>
  <si>
    <t>SWEETWATER</t>
  </si>
  <si>
    <t>530012</t>
  </si>
  <si>
    <t>BANNER WYOMING MEDICAL CENTER</t>
  </si>
  <si>
    <t>82601</t>
  </si>
  <si>
    <t>NATRONA</t>
  </si>
  <si>
    <t>530014</t>
  </si>
  <si>
    <t>CHEYENNE REGIONAL MEDICAL CENTER</t>
  </si>
  <si>
    <t>82001</t>
  </si>
  <si>
    <t>LARAMIE</t>
  </si>
  <si>
    <t>530015</t>
  </si>
  <si>
    <t>ST JOHNS MEDICAL CENTER</t>
  </si>
  <si>
    <t>83001</t>
  </si>
  <si>
    <t>TETON</t>
  </si>
  <si>
    <t>530025</t>
  </si>
  <si>
    <t>IVINSON MEMORIAL HOSPITAL</t>
  </si>
  <si>
    <t>82072</t>
  </si>
  <si>
    <t>53004F</t>
  </si>
  <si>
    <t>CHEYENNE VA MEDICAL CENTER</t>
  </si>
  <si>
    <t>531305</t>
  </si>
  <si>
    <t>PLATTE COUNTY MEMORIAL HOSPITAL</t>
  </si>
  <si>
    <t>82201</t>
  </si>
  <si>
    <t>650001</t>
  </si>
  <si>
    <t>GUAM MEMORIAL  HOSPITAL AUTHORITY</t>
  </si>
  <si>
    <t>GU</t>
  </si>
  <si>
    <t>96913</t>
  </si>
  <si>
    <t>GUAM</t>
  </si>
  <si>
    <t>670023</t>
  </si>
  <si>
    <t>METHODIST MANSFIELD MEDICAL CENTER</t>
  </si>
  <si>
    <t>76063</t>
  </si>
  <si>
    <t>670025</t>
  </si>
  <si>
    <t>BAYLOR SOTT &amp; WHITE THE HEART HOSPITAL PLANO</t>
  </si>
  <si>
    <t>670031</t>
  </si>
  <si>
    <t>ST LUKE'S PATIENTS MEDICAL CENTER</t>
  </si>
  <si>
    <t>77505</t>
  </si>
  <si>
    <t>670034</t>
  </si>
  <si>
    <t>BAYLOR SCOTT &amp; WHITE MEDICAL CENTER - ROUND ROCK</t>
  </si>
  <si>
    <t>78664</t>
  </si>
  <si>
    <t>670041</t>
  </si>
  <si>
    <t>ASCENSION SETON WILLIAMSON</t>
  </si>
  <si>
    <t>670043</t>
  </si>
  <si>
    <t>CEDAR PARK REGIONAL MEDICAL CENTER</t>
  </si>
  <si>
    <t>78613</t>
  </si>
  <si>
    <t>670044</t>
  </si>
  <si>
    <t>TEXAS HEALTH PRESBYTERIAN HOSPITAL ROCKWALL</t>
  </si>
  <si>
    <t>75032</t>
  </si>
  <si>
    <t>ROCKWALL</t>
  </si>
  <si>
    <t>670047</t>
  </si>
  <si>
    <t>THE HOSPITALS OF PROVIDENCE - EAST CAMPUS</t>
  </si>
  <si>
    <t>79938</t>
  </si>
  <si>
    <t>670053</t>
  </si>
  <si>
    <t>ST LUKE'S SUGAR LAND HOSPITAL</t>
  </si>
  <si>
    <t>77478</t>
  </si>
  <si>
    <t>670054</t>
  </si>
  <si>
    <t>FOUNDATION SURGICAL HOSPITAL OF SAN ANTONIO</t>
  </si>
  <si>
    <t>78240</t>
  </si>
  <si>
    <t>670055</t>
  </si>
  <si>
    <t>METHODIST HOSPITAL  STONE OAK</t>
  </si>
  <si>
    <t>78258</t>
  </si>
  <si>
    <t>670056</t>
  </si>
  <si>
    <t>ASCENSION  SETON HAYS</t>
  </si>
  <si>
    <t>78640</t>
  </si>
  <si>
    <t>670060</t>
  </si>
  <si>
    <t>BAYLOR SCOTT AND WHITE MEDICAL CENTER SUNNYVALE</t>
  </si>
  <si>
    <t>75182</t>
  </si>
  <si>
    <t>670068</t>
  </si>
  <si>
    <t>TEXAS HEALTH PRESBYTERIAN HOSPITAL FLOWER MOUND</t>
  </si>
  <si>
    <t>75028</t>
  </si>
  <si>
    <t>670071</t>
  </si>
  <si>
    <t>TEXAS HEALTH HEART &amp; VASCULAR HOSPITAL ARLINGTON</t>
  </si>
  <si>
    <t>670073</t>
  </si>
  <si>
    <t>METHODIST HOSPITAL FOR SURGERY</t>
  </si>
  <si>
    <t>75001</t>
  </si>
  <si>
    <t>670075</t>
  </si>
  <si>
    <t>ST LUKE'S HOSPITAL AT THE VINTAGE</t>
  </si>
  <si>
    <t>670076</t>
  </si>
  <si>
    <t>BAYLOR SCOTT AND WHITE SURGICAL HOSPITAL AT SHERMA</t>
  </si>
  <si>
    <t>75090</t>
  </si>
  <si>
    <t>670077</t>
  </si>
  <si>
    <t>HOUSTON METHODIST WEST HOSPITAL</t>
  </si>
  <si>
    <t>77094</t>
  </si>
  <si>
    <t>670080</t>
  </si>
  <si>
    <t>SETON MEDICAL CENTER HARKER HEIGHTS</t>
  </si>
  <si>
    <t>76548</t>
  </si>
  <si>
    <t>670082</t>
  </si>
  <si>
    <t>BAYLOR SCOTT AND WHITE  MEDICAL CENTER  MCKINNEY</t>
  </si>
  <si>
    <t>75071</t>
  </si>
  <si>
    <t>670085</t>
  </si>
  <si>
    <t>TEXAS HEALTH HARRIS METHODIST HOSPITAL ALLIANCE</t>
  </si>
  <si>
    <t>76244</t>
  </si>
  <si>
    <t>670088</t>
  </si>
  <si>
    <t>BAYLOR SCOTT &amp; WHITE MEDICAL CENTER- COLLEGE STATI</t>
  </si>
  <si>
    <t>77845</t>
  </si>
  <si>
    <t>670090</t>
  </si>
  <si>
    <t>CRESCENT MEDICAL CENTER LANCASTER</t>
  </si>
  <si>
    <t>75146</t>
  </si>
  <si>
    <t>670098</t>
  </si>
  <si>
    <t>RESOLUTE HEALTH HOSPITAL</t>
  </si>
  <si>
    <t>78130</t>
  </si>
  <si>
    <t>COMAL</t>
  </si>
  <si>
    <t>670103</t>
  </si>
  <si>
    <t>MEDICAL CITY ALLIANCE</t>
  </si>
  <si>
    <t>76177</t>
  </si>
  <si>
    <t>670106</t>
  </si>
  <si>
    <t>HCA HOUSTON HEALTHCARE PEARLAND</t>
  </si>
  <si>
    <t>77584</t>
  </si>
  <si>
    <t>670108</t>
  </si>
  <si>
    <t>BAYLOR SCOTT &amp; WHITE MEDICAL CENTER - MARBLE FALLS</t>
  </si>
  <si>
    <t>78654</t>
  </si>
  <si>
    <t>BURNET</t>
  </si>
  <si>
    <t>670120</t>
  </si>
  <si>
    <t>THE HOSPITALS OF PROVIDENCE TRANSMOUNTAIN CAMPUS</t>
  </si>
  <si>
    <t>79911</t>
  </si>
  <si>
    <t>670122</t>
  </si>
  <si>
    <t>HOUSTON METHODIST THE WOODLANDS HOSPITAL</t>
  </si>
  <si>
    <t>77385</t>
  </si>
  <si>
    <t>670128</t>
  </si>
  <si>
    <t>BAYLOR SCOTT &amp; WHITE MEDICAL CENTER PFLUGERVILLE</t>
  </si>
  <si>
    <t>78660</t>
  </si>
  <si>
    <t>670132</t>
  </si>
  <si>
    <t>METHODIST SOUTHLAKE MEDICAL CENTER</t>
  </si>
  <si>
    <t>76092</t>
  </si>
  <si>
    <t>670260</t>
  </si>
  <si>
    <t>TEXAS HEALTH HOSPITAL FRISCO</t>
  </si>
  <si>
    <t>75033</t>
  </si>
  <si>
    <t>670300</t>
  </si>
  <si>
    <t>METHODIST MIDLOTHIAN MEDICAL CENTER</t>
  </si>
  <si>
    <t>76065</t>
  </si>
  <si>
    <t>facilityID</t>
  </si>
  <si>
    <t>address</t>
  </si>
  <si>
    <t>cityTown</t>
  </si>
  <si>
    <t>telephoneNumber</t>
  </si>
  <si>
    <t>measureID</t>
  </si>
  <si>
    <t>measureName</t>
  </si>
  <si>
    <t>score</t>
  </si>
  <si>
    <t>startDate</t>
  </si>
  <si>
    <t>endDate</t>
  </si>
  <si>
    <t>1108 ROSS CLARK CIRCLE</t>
  </si>
  <si>
    <t>DOTHAN</t>
  </si>
  <si>
    <t>(334) 793-8701</t>
  </si>
  <si>
    <t>MSPB-1</t>
  </si>
  <si>
    <t>Medicare hospital spending per patient (Medicare Spending per Beneficiary)</t>
  </si>
  <si>
    <t>2505 U S HIGHWAY 431 NORTH</t>
  </si>
  <si>
    <t>BOAZ</t>
  </si>
  <si>
    <t>(256) 593-8310</t>
  </si>
  <si>
    <t>1701 VETERANS DRIVE</t>
  </si>
  <si>
    <t>(256) 768-8400</t>
  </si>
  <si>
    <t>702 N MAIN ST</t>
  </si>
  <si>
    <t>OPP</t>
  </si>
  <si>
    <t>(334) 493-3541</t>
  </si>
  <si>
    <t>10008</t>
  </si>
  <si>
    <t>CRENSHAW COMMUNITY HOSPITAL</t>
  </si>
  <si>
    <t>101 HOSPITAL CIRCLE</t>
  </si>
  <si>
    <t>LUVERNE</t>
  </si>
  <si>
    <t>36049</t>
  </si>
  <si>
    <t>CRENSHAW</t>
  </si>
  <si>
    <t>(334) 335-3374</t>
  </si>
  <si>
    <t>50 MEDICAL PARK EAST DRIVE</t>
  </si>
  <si>
    <t>BIRMINGHAM</t>
  </si>
  <si>
    <t>(205) 838-3122</t>
  </si>
  <si>
    <t>200 MED CENTER DRIVE</t>
  </si>
  <si>
    <t>FORT PAYNE</t>
  </si>
  <si>
    <t>(256) 845-3150</t>
  </si>
  <si>
    <t>1000 FIRST STREET NORTH</t>
  </si>
  <si>
    <t>ALABASTER</t>
  </si>
  <si>
    <t>(205) 620-8100</t>
  </si>
  <si>
    <t>1300 SOUTH MONTGOMERY AVENUE</t>
  </si>
  <si>
    <t>SHEFFIELD</t>
  </si>
  <si>
    <t>(256) 386-4556</t>
  </si>
  <si>
    <t>126 HOSPITAL AVE</t>
  </si>
  <si>
    <t>OZARK</t>
  </si>
  <si>
    <t>(334) 774-2601</t>
  </si>
  <si>
    <t>10022</t>
  </si>
  <si>
    <t>FLOYD CHEROKEE MEDICAL CENTER</t>
  </si>
  <si>
    <t>400 NORTHWOOD DR</t>
  </si>
  <si>
    <t>35960</t>
  </si>
  <si>
    <t>(256) 927-5531</t>
  </si>
  <si>
    <t>2105 EAST SOUTH BOULEVARD</t>
  </si>
  <si>
    <t>(334) 288-2100</t>
  </si>
  <si>
    <t>1725 PINE STREET</t>
  </si>
  <si>
    <t>(334) 293-8000</t>
  </si>
  <si>
    <t>2000 PEPPERELL PARKWAY</t>
  </si>
  <si>
    <t>OPELIKA</t>
  </si>
  <si>
    <t>(334) 528-1300</t>
  </si>
  <si>
    <t>619 SOUTH 19TH STREET</t>
  </si>
  <si>
    <t>(205) 934-4011</t>
  </si>
  <si>
    <t>10034</t>
  </si>
  <si>
    <t>COMMUNITY HOSPITAL INC</t>
  </si>
  <si>
    <t>805 FRIENDSHIP ROAD</t>
  </si>
  <si>
    <t>TALLASSEE</t>
  </si>
  <si>
    <t>36078</t>
  </si>
  <si>
    <t>ELMORE</t>
  </si>
  <si>
    <t>(334) 283-6541</t>
  </si>
  <si>
    <t>1912 ALABAMA HIGHWAY 157</t>
  </si>
  <si>
    <t>(256) 737-2000</t>
  </si>
  <si>
    <t>849 SOUTH THREE NOTCH STREET</t>
  </si>
  <si>
    <t>ANDALUSIA</t>
  </si>
  <si>
    <t>(334) 222-8466</t>
  </si>
  <si>
    <t>101 SIVLEY RD</t>
  </si>
  <si>
    <t>HUNTSVILLE</t>
  </si>
  <si>
    <t>(256) 265-1000</t>
  </si>
  <si>
    <t>1007 GOODYEAR AVENUE</t>
  </si>
  <si>
    <t>GADSDEN</t>
  </si>
  <si>
    <t>(256) 494-4000</t>
  </si>
  <si>
    <t>10044</t>
  </si>
  <si>
    <t>MARION REGIONAL MEDICAL CENTER</t>
  </si>
  <si>
    <t>1256 MILITARY STREET SOUTH</t>
  </si>
  <si>
    <t>35570</t>
  </si>
  <si>
    <t>(205) 921-6200</t>
  </si>
  <si>
    <t>1653 TEMPLE AVENUE NORTH</t>
  </si>
  <si>
    <t>(205) 932-5966</t>
  </si>
  <si>
    <t>600 SOUTH THIRD STREET</t>
  </si>
  <si>
    <t>(256) 543-5200</t>
  </si>
  <si>
    <t>400 N EDWARDS STREET</t>
  </si>
  <si>
    <t>ENTERPRISE</t>
  </si>
  <si>
    <t>(334) 347-0584</t>
  </si>
  <si>
    <t>10052</t>
  </si>
  <si>
    <t>LAKE MARTIN COMMUNITY HOSPITAL</t>
  </si>
  <si>
    <t>201 MARIARDEN ROAD</t>
  </si>
  <si>
    <t>DADEVILLE</t>
  </si>
  <si>
    <t>36853</t>
  </si>
  <si>
    <t>(256) 825-7821</t>
  </si>
  <si>
    <t>4370 WEST MAIN STREET</t>
  </si>
  <si>
    <t>(334) 793-5000</t>
  </si>
  <si>
    <t>810 ST VINCENT'S DRIVE</t>
  </si>
  <si>
    <t>(205) 939-7000</t>
  </si>
  <si>
    <t>10058</t>
  </si>
  <si>
    <t>BIBB MEDICAL CENTER</t>
  </si>
  <si>
    <t>208 PIERSON AVE</t>
  </si>
  <si>
    <t>CENTREVILLE</t>
  </si>
  <si>
    <t>35042</t>
  </si>
  <si>
    <t>(205) 926-4881</t>
  </si>
  <si>
    <t>10059</t>
  </si>
  <si>
    <t>LAWRENCE MEDICAL CENTER</t>
  </si>
  <si>
    <t>202 HOSPITAL STREET</t>
  </si>
  <si>
    <t>MOULTON</t>
  </si>
  <si>
    <t>35650</t>
  </si>
  <si>
    <t>(256) 974-2200</t>
  </si>
  <si>
    <t>380 WOODS COVE ROAD</t>
  </si>
  <si>
    <t>SCOTTSBORO</t>
  </si>
  <si>
    <t>(256) 259-4444</t>
  </si>
  <si>
    <t>10062</t>
  </si>
  <si>
    <t>WIREGRASS MEDICAL CENTER</t>
  </si>
  <si>
    <t>1200 W MAPLE AVENUE</t>
  </si>
  <si>
    <t>GENEVA</t>
  </si>
  <si>
    <t>36340</t>
  </si>
  <si>
    <t>(334) 684-3655</t>
  </si>
  <si>
    <t>3316 HIGHWAY 280</t>
  </si>
  <si>
    <t>ALEXANDER CITY</t>
  </si>
  <si>
    <t>(256) 329-7100</t>
  </si>
  <si>
    <t>10073</t>
  </si>
  <si>
    <t>83825 HIGHWAY 9    P O BOX 1270</t>
  </si>
  <si>
    <t>36251</t>
  </si>
  <si>
    <t>(256) 354-2131</t>
  </si>
  <si>
    <t>400 EAST 10TH STREET</t>
  </si>
  <si>
    <t>ANNISTON</t>
  </si>
  <si>
    <t>(256) 235-5121</t>
  </si>
  <si>
    <t>700 WEST MARKET STREET</t>
  </si>
  <si>
    <t>(256) 233-9292</t>
  </si>
  <si>
    <t>1613 NORTH MCKENZIE STREET</t>
  </si>
  <si>
    <t>FOLEY</t>
  </si>
  <si>
    <t>(251) 949-3400</t>
  </si>
  <si>
    <t>1201 7TH STREET SE</t>
  </si>
  <si>
    <t>(256) 341-2000</t>
  </si>
  <si>
    <t>1530 U S HIGHWAY 43</t>
  </si>
  <si>
    <t>WINFIELD</t>
  </si>
  <si>
    <t>(205) 487-7000</t>
  </si>
  <si>
    <t>2451 FILLINGIM STREET</t>
  </si>
  <si>
    <t>(251) 471-7110</t>
  </si>
  <si>
    <t>3400 HIGHWAY 78 EAST</t>
  </si>
  <si>
    <t>(205) 387-4000</t>
  </si>
  <si>
    <t>6801 AIRPORT BOULEVARD</t>
  </si>
  <si>
    <t>(251) 633-1000</t>
  </si>
  <si>
    <t>809 UNIVERSITY BOULEVARD EAST</t>
  </si>
  <si>
    <t>(205) 759-7111</t>
  </si>
  <si>
    <t>10095</t>
  </si>
  <si>
    <t>HALE COUNTY HOSPITAL</t>
  </si>
  <si>
    <t>508 GREENE STREET</t>
  </si>
  <si>
    <t>GREENSBORO</t>
  </si>
  <si>
    <t>36744</t>
  </si>
  <si>
    <t>HALE</t>
  </si>
  <si>
    <t>(334) 624-3024</t>
  </si>
  <si>
    <t>10097</t>
  </si>
  <si>
    <t>ELMORE COMMUNITY HOSPITAL</t>
  </si>
  <si>
    <t>500 HOSPITAL DRIVE</t>
  </si>
  <si>
    <t>WETUMPKA</t>
  </si>
  <si>
    <t>36092</t>
  </si>
  <si>
    <t>(334) 567-4311</t>
  </si>
  <si>
    <t>10099</t>
  </si>
  <si>
    <t>D W MCMILLAN MEMORIAL HOSPITAL</t>
  </si>
  <si>
    <t>1301 BELLEVILLE AVENUE</t>
  </si>
  <si>
    <t>BREWTON</t>
  </si>
  <si>
    <t>36426</t>
  </si>
  <si>
    <t>(251) 867-8061</t>
  </si>
  <si>
    <t>750 MORPHY AVENUE</t>
  </si>
  <si>
    <t>FAIRHOPE</t>
  </si>
  <si>
    <t>(251) 928-2375</t>
  </si>
  <si>
    <t>10101</t>
  </si>
  <si>
    <t>CITIZENS BAPTIST MEDICAL CENTER</t>
  </si>
  <si>
    <t>604 STONE AVENUE</t>
  </si>
  <si>
    <t>35160</t>
  </si>
  <si>
    <t>(256) 761-4542</t>
  </si>
  <si>
    <t>701 PRINCETON AVENUE SOUTHWEST</t>
  </si>
  <si>
    <t>(205) 783-3800</t>
  </si>
  <si>
    <t>3690 GRANDVIEW PARKWAY</t>
  </si>
  <si>
    <t>(205) 971-1000</t>
  </si>
  <si>
    <t>124 S MEMORIAL DR</t>
  </si>
  <si>
    <t>PRATTVILLE</t>
  </si>
  <si>
    <t>(334) 361-4267</t>
  </si>
  <si>
    <t>10112</t>
  </si>
  <si>
    <t>WHITFIELD REGIONAL HOSPITAL</t>
  </si>
  <si>
    <t>105 HIGHWAY 80 EAST</t>
  </si>
  <si>
    <t>DEMOPOLIS</t>
  </si>
  <si>
    <t>36732</t>
  </si>
  <si>
    <t>MARENGO</t>
  </si>
  <si>
    <t>(334) 289-4000</t>
  </si>
  <si>
    <t>5 MOBILE INFIRMARY CIRCLE</t>
  </si>
  <si>
    <t>(251) 435-4700</t>
  </si>
  <si>
    <t>995 9TH AVENUE SOUTHWEST</t>
  </si>
  <si>
    <t>BESSEMER</t>
  </si>
  <si>
    <t>(205) 481-7000</t>
  </si>
  <si>
    <t>1015 MEDICAL CENTER PARKWAY</t>
  </si>
  <si>
    <t>SELMA</t>
  </si>
  <si>
    <t>(334) 418-4100</t>
  </si>
  <si>
    <t>10120</t>
  </si>
  <si>
    <t>MONROE COUNTY HOSPITAL</t>
  </si>
  <si>
    <t>2016 SOUTH ALABAMA AVENUE</t>
  </si>
  <si>
    <t>MONROEVILLE</t>
  </si>
  <si>
    <t>36460</t>
  </si>
  <si>
    <t>(251) 575-3111</t>
  </si>
  <si>
    <t>42024 HIGHWAY 195 E</t>
  </si>
  <si>
    <t>HALEYVILLE</t>
  </si>
  <si>
    <t>(205) 485-7117</t>
  </si>
  <si>
    <t>10126</t>
  </si>
  <si>
    <t>TROY REGIONAL MEDICAL CENTER</t>
  </si>
  <si>
    <t>1330 HIGHWAY 231 SOUTH</t>
  </si>
  <si>
    <t>TROY</t>
  </si>
  <si>
    <t>36081</t>
  </si>
  <si>
    <t>(334) 670-5000</t>
  </si>
  <si>
    <t>10128</t>
  </si>
  <si>
    <t>JACKSON MEDICAL CENTER</t>
  </si>
  <si>
    <t>220 HOSPITAL DRIVE</t>
  </si>
  <si>
    <t>36545</t>
  </si>
  <si>
    <t>(251) 246-9021</t>
  </si>
  <si>
    <t>10129</t>
  </si>
  <si>
    <t>NORTH BALDWIN INFIRMARY</t>
  </si>
  <si>
    <t>1815 HAND AVENUE</t>
  </si>
  <si>
    <t>BAY MINETTE</t>
  </si>
  <si>
    <t>36507</t>
  </si>
  <si>
    <t>(251) 937-5521</t>
  </si>
  <si>
    <t>7063 VETERANS PARKWAY</t>
  </si>
  <si>
    <t>PELL CITY</t>
  </si>
  <si>
    <t>(205) 338-3301</t>
  </si>
  <si>
    <t>ONE HOSPITAL DR SE</t>
  </si>
  <si>
    <t>(256) 429-4000</t>
  </si>
  <si>
    <t>1280 COLUMBIANA ROAD STE 102</t>
  </si>
  <si>
    <t>VESTAVIA</t>
  </si>
  <si>
    <t>(205) 877-1000</t>
  </si>
  <si>
    <t>3719 DAUPHIN STREET</t>
  </si>
  <si>
    <t>(251) 460-5220</t>
  </si>
  <si>
    <t>101 CRESTVIEW AVENUE</t>
  </si>
  <si>
    <t>EVERGREEN</t>
  </si>
  <si>
    <t>(251) 578-2480</t>
  </si>
  <si>
    <t>400 TAYLOR ROAD</t>
  </si>
  <si>
    <t>(334) 244-8330</t>
  </si>
  <si>
    <t>10150</t>
  </si>
  <si>
    <t>THE HEALTH CARE AUTHORITY OF THE CITY OF GREENVILLE- LV STABLER HOSPITAL</t>
  </si>
  <si>
    <t>29 L V STABLER DRIVE</t>
  </si>
  <si>
    <t>36037</t>
  </si>
  <si>
    <t>(334) 382-2200</t>
  </si>
  <si>
    <t>10157</t>
  </si>
  <si>
    <t>NORTH ALABAMA SHOALS HOSPITAL</t>
  </si>
  <si>
    <t>201 WEST AVALON AVENUE</t>
  </si>
  <si>
    <t>MUSCLE SHOALS</t>
  </si>
  <si>
    <t>35661</t>
  </si>
  <si>
    <t>(256) 386-1601</t>
  </si>
  <si>
    <t>15155 HIGHWAY 43</t>
  </si>
  <si>
    <t>RUSSELLVILLE</t>
  </si>
  <si>
    <t>(256) 332-1611</t>
  </si>
  <si>
    <t>315 W HICKORY ST</t>
  </si>
  <si>
    <t>SYLACAUGA</t>
  </si>
  <si>
    <t>(256) 249-5000</t>
  </si>
  <si>
    <t>10168</t>
  </si>
  <si>
    <t>JACK HUGHSTON MEMORIAL HOSPITAL</t>
  </si>
  <si>
    <t>4401 RIVER CHASE DRIVE</t>
  </si>
  <si>
    <t>PHENIX CITY</t>
  </si>
  <si>
    <t>36867</t>
  </si>
  <si>
    <t>(334) 732-3000</t>
  </si>
  <si>
    <t>10169</t>
  </si>
  <si>
    <t>ATMORE COMMUNITY HOSPITAL</t>
  </si>
  <si>
    <t>401 MEDICAL PARK DRIVE</t>
  </si>
  <si>
    <t>ATMORE</t>
  </si>
  <si>
    <t>36502</t>
  </si>
  <si>
    <t>(251) 368-2500</t>
  </si>
  <si>
    <t>10173</t>
  </si>
  <si>
    <t>ST VINCENT'S CHILTON</t>
  </si>
  <si>
    <t>2030 LAY DAM ROAD</t>
  </si>
  <si>
    <t>CLANTON</t>
  </si>
  <si>
    <t>35045</t>
  </si>
  <si>
    <t>CHILTON</t>
  </si>
  <si>
    <t>(205) 258-4400</t>
  </si>
  <si>
    <t>10175</t>
  </si>
  <si>
    <t>EAMC - LANIER</t>
  </si>
  <si>
    <t>4800 48TH STREET</t>
  </si>
  <si>
    <t>VALLEY</t>
  </si>
  <si>
    <t>36854</t>
  </si>
  <si>
    <t>CHAMBERS</t>
  </si>
  <si>
    <t>(334) 756-9180</t>
  </si>
  <si>
    <t>3200 PROVIDENCE DRIVE</t>
  </si>
  <si>
    <t>(907) 562-2211</t>
  </si>
  <si>
    <t>2500 SOUTH WOODWORTH LOOP</t>
  </si>
  <si>
    <t>PALMER</t>
  </si>
  <si>
    <t>(907) 861-6000</t>
  </si>
  <si>
    <t>3260 HOSPITAL DR</t>
  </si>
  <si>
    <t>(907) 796-8900</t>
  </si>
  <si>
    <t>1650 COWLES STREET</t>
  </si>
  <si>
    <t>FAIRBANKS</t>
  </si>
  <si>
    <t>(907) 452-8181</t>
  </si>
  <si>
    <t>2801 DEBARR ROAD</t>
  </si>
  <si>
    <t>(907) 276-1131</t>
  </si>
  <si>
    <t>20018</t>
  </si>
  <si>
    <t>YUKON KUSKOKWIM DELTA REG HOSPITAL</t>
  </si>
  <si>
    <t>PO BOX 287</t>
  </si>
  <si>
    <t>BETHEL</t>
  </si>
  <si>
    <t>99559</t>
  </si>
  <si>
    <t>(907) 543-6000</t>
  </si>
  <si>
    <t>250 HOSPITAL PLACE</t>
  </si>
  <si>
    <t>SOLDOTNA</t>
  </si>
  <si>
    <t>(907) 262-4404</t>
  </si>
  <si>
    <t>4315 DIPLOMACY DR</t>
  </si>
  <si>
    <t>(907) 563-2662</t>
  </si>
  <si>
    <t>1111 EAST MCDOWELL ROAD</t>
  </si>
  <si>
    <t>PHOENIX</t>
  </si>
  <si>
    <t>(602) 839-2000</t>
  </si>
  <si>
    <t>5301 EAST GRANT ROAD</t>
  </si>
  <si>
    <t>TUCSON</t>
  </si>
  <si>
    <t>(520) 324-1399</t>
  </si>
  <si>
    <t>269 SOUTH CANDY LANE</t>
  </si>
  <si>
    <t>COTTONWOOD</t>
  </si>
  <si>
    <t>(928) 773-2357</t>
  </si>
  <si>
    <t>1601 WEST ST MARY'S ROAD</t>
  </si>
  <si>
    <t>(520) 872-3000</t>
  </si>
  <si>
    <t>350 NORTH WILMOT ROAD</t>
  </si>
  <si>
    <t>(520) 873-3000</t>
  </si>
  <si>
    <t>1003 WILLOW CREEK ROAD</t>
  </si>
  <si>
    <t>PRESCOTT</t>
  </si>
  <si>
    <t>(928) 445-2700</t>
  </si>
  <si>
    <t>2400 SOUTH AVENUE A</t>
  </si>
  <si>
    <t>(928) 336-7600</t>
  </si>
  <si>
    <t>250 EAST DUNLAP AVENUE</t>
  </si>
  <si>
    <t>(602) 943-2381</t>
  </si>
  <si>
    <t>1800 EAST FLORENCE BOULEVARD</t>
  </si>
  <si>
    <t>CASA GRANDE</t>
  </si>
  <si>
    <t>(520) 381-6300</t>
  </si>
  <si>
    <t>2601 EAST ROOSEVELT STREET</t>
  </si>
  <si>
    <t>(602) 344-5011</t>
  </si>
  <si>
    <t>1200 NORTH BEAVER STREET</t>
  </si>
  <si>
    <t>FLAGSTAFF</t>
  </si>
  <si>
    <t>(928) 779-3366</t>
  </si>
  <si>
    <t>350 WEST THOMAS ROAD</t>
  </si>
  <si>
    <t>(602) 406-8225</t>
  </si>
  <si>
    <t>2000 WEST BETHANY HOME ROAD</t>
  </si>
  <si>
    <t>(602) 249-0212</t>
  </si>
  <si>
    <t>1955 WEST FRYE ROAD</t>
  </si>
  <si>
    <t>CHANDLER</t>
  </si>
  <si>
    <t>(480) 728-3000</t>
  </si>
  <si>
    <t>30037</t>
  </si>
  <si>
    <t>HONORHEALTH TEMPE MEDICAL CENTER</t>
  </si>
  <si>
    <t>1800 EAST VAN BUREN STREET</t>
  </si>
  <si>
    <t>(602) 251-8156</t>
  </si>
  <si>
    <t>7400 EAST OSBORN ROAD</t>
  </si>
  <si>
    <t>SCOTTSDALE</t>
  </si>
  <si>
    <t>(480) 882-4004</t>
  </si>
  <si>
    <t>5700 EAST HIGHWAY 90</t>
  </si>
  <si>
    <t>SIERRA VISTA</t>
  </si>
  <si>
    <t>(520) 263-2220</t>
  </si>
  <si>
    <t>3269 STOCKTON HILL ROAD</t>
  </si>
  <si>
    <t>KINGMAN</t>
  </si>
  <si>
    <t>(928) 757-2101</t>
  </si>
  <si>
    <t>13632 N 99TH AVE</t>
  </si>
  <si>
    <t>SUN CITY</t>
  </si>
  <si>
    <t>(623) 832-4000</t>
  </si>
  <si>
    <t>2200 EAST SHOW LOW LAKE ROAD</t>
  </si>
  <si>
    <t>SHOW LOW</t>
  </si>
  <si>
    <t>(928) 537-4375</t>
  </si>
  <si>
    <t>1625 NORTH CAMPBELL AVENUE</t>
  </si>
  <si>
    <t>(520) 874-4189</t>
  </si>
  <si>
    <t>1400 SOUTH  DOBSON ROAD</t>
  </si>
  <si>
    <t>(480) 412-3000</t>
  </si>
  <si>
    <t>101 CIVIC CENTER LANE</t>
  </si>
  <si>
    <t>LAKE HAVASU CITY</t>
  </si>
  <si>
    <t>(928) 855-8185</t>
  </si>
  <si>
    <t>30071</t>
  </si>
  <si>
    <t>FORT DEFIANCE INDIAN HOSPITAL</t>
  </si>
  <si>
    <t>PO BOX 649</t>
  </si>
  <si>
    <t>FT. DEFIANCE</t>
  </si>
  <si>
    <t>86504</t>
  </si>
  <si>
    <t>APACHE</t>
  </si>
  <si>
    <t>(928) 729-8000</t>
  </si>
  <si>
    <t>30073</t>
  </si>
  <si>
    <t>TUBA CITY REGIONAL HEALTH CARE CORPORATION</t>
  </si>
  <si>
    <t>PO BOX 600</t>
  </si>
  <si>
    <t>TUBA CITY</t>
  </si>
  <si>
    <t>86045</t>
  </si>
  <si>
    <t>(928) 283-2501</t>
  </si>
  <si>
    <t>PHOENIX INDIAN MEDICAL CENTER</t>
  </si>
  <si>
    <t>4212 NORTH 16TH STREET</t>
  </si>
  <si>
    <t>85016</t>
  </si>
  <si>
    <t>(602) 263-1200</t>
  </si>
  <si>
    <t>3929 EAST BELL ROAD</t>
  </si>
  <si>
    <t>(602) 923-5609</t>
  </si>
  <si>
    <t>30084</t>
  </si>
  <si>
    <t>CHINLE COMPREHENSIVE HEALTH CARE FACILITY</t>
  </si>
  <si>
    <t>US HWY 191, HOSPITAL ROAD</t>
  </si>
  <si>
    <t>CHINLE</t>
  </si>
  <si>
    <t>86503</t>
  </si>
  <si>
    <t>(928) 674-7001</t>
  </si>
  <si>
    <t>6200 NORTH LA CHOLLA BOULEVARD</t>
  </si>
  <si>
    <t>(520) 469-8100</t>
  </si>
  <si>
    <t>9003 EAST SHEA BOULEVARD</t>
  </si>
  <si>
    <t>(480) 323-3000</t>
  </si>
  <si>
    <t>6644 EAST BAYWOOD AVENUE</t>
  </si>
  <si>
    <t>(480) 321-2000</t>
  </si>
  <si>
    <t>5555 WEST THUNDERBIRD ROAD</t>
  </si>
  <si>
    <t>GLENDALE</t>
  </si>
  <si>
    <t>(602) 865-4470</t>
  </si>
  <si>
    <t>19829 NORTH 27TH AVENUE</t>
  </si>
  <si>
    <t>(623) 879-6100</t>
  </si>
  <si>
    <t>14502 WEST MEEKER BOULEVARD</t>
  </si>
  <si>
    <t>SUN CITY WEST</t>
  </si>
  <si>
    <t>(623) 524-4000</t>
  </si>
  <si>
    <t>18701 NORTH 67TH AVENUE</t>
  </si>
  <si>
    <t>(623) 561-1000</t>
  </si>
  <si>
    <t>2735 SILVER CREEK ROAD</t>
  </si>
  <si>
    <t>BULLHEAD CITY</t>
  </si>
  <si>
    <t>(928) 763-2273</t>
  </si>
  <si>
    <t>5777 EAST MAYO BOULEVARD</t>
  </si>
  <si>
    <t>(480) 342-4201</t>
  </si>
  <si>
    <t>6750 EAST BAYWOOD AVENUE</t>
  </si>
  <si>
    <t>(480) 854-5050</t>
  </si>
  <si>
    <t>30107</t>
  </si>
  <si>
    <t>ARIZONA SPINE AND JOINT HOSPITAL</t>
  </si>
  <si>
    <t>4620 EAST BASELINE ROAD</t>
  </si>
  <si>
    <t>(480) 832-4770</t>
  </si>
  <si>
    <t>30108</t>
  </si>
  <si>
    <t>THE CORE INSTITUTE SPECIALTY HOSP</t>
  </si>
  <si>
    <t>6501 NORTH 19TH AVENUE</t>
  </si>
  <si>
    <t>(602) 795-6020</t>
  </si>
  <si>
    <t>13677 WEST MCDOWELL ROAD</t>
  </si>
  <si>
    <t>GOODYEAR</t>
  </si>
  <si>
    <t>(623) 882-1970</t>
  </si>
  <si>
    <t>2800 EAST AJO WAY</t>
  </si>
  <si>
    <t>(520) 874-2000</t>
  </si>
  <si>
    <t>30112</t>
  </si>
  <si>
    <t>ARIZONA ORTHOPEDIC AND SURGICAL SPECIALTY HOSPITAL</t>
  </si>
  <si>
    <t>750 NORTH 40TH STREET</t>
  </si>
  <si>
    <t>(480) 603-9000</t>
  </si>
  <si>
    <t>30113</t>
  </si>
  <si>
    <t>WHITERIVER PHS INDIAN HOSPITAL</t>
  </si>
  <si>
    <t>200 WEST HOSPITAL DRIVE  (PO BOX 860)</t>
  </si>
  <si>
    <t>WHITERIVER</t>
  </si>
  <si>
    <t>85941</t>
  </si>
  <si>
    <t>(928) 338-4911</t>
  </si>
  <si>
    <t>1551 EAST TANGERINE ROAD</t>
  </si>
  <si>
    <t>ORO VALLEY</t>
  </si>
  <si>
    <t>(520) 901-3500</t>
  </si>
  <si>
    <t>9201 WEST THOMAS ROAD</t>
  </si>
  <si>
    <t>(623) 327-4000</t>
  </si>
  <si>
    <t>5330 SOUTH HIGHWAY 95</t>
  </si>
  <si>
    <t>FORT MOHAVE</t>
  </si>
  <si>
    <t>(928) 788-2273</t>
  </si>
  <si>
    <t>3555 SOUTH VAL VISTA DRIVE</t>
  </si>
  <si>
    <t>GILBERT</t>
  </si>
  <si>
    <t>(480) 728-8000</t>
  </si>
  <si>
    <t>1301 SOUTH CRISMON ROAD</t>
  </si>
  <si>
    <t>(480) 358-6100</t>
  </si>
  <si>
    <t>1900 NORTH HIGLEY ROAD</t>
  </si>
  <si>
    <t>(480) 543-2000</t>
  </si>
  <si>
    <t>7400 EAST THOMPSON PEAK PARKWAY</t>
  </si>
  <si>
    <t>(480) 324-7001</t>
  </si>
  <si>
    <t>37000 NORTH GANTZEL ROAD</t>
  </si>
  <si>
    <t>QUEEN CREEK</t>
  </si>
  <si>
    <t>(480) 394-4000</t>
  </si>
  <si>
    <t>BANNER GOLDFIELD MEDICAL CENTER</t>
  </si>
  <si>
    <t>2050 WEST SOUTHERN AVENUE</t>
  </si>
  <si>
    <t>APACHE JUNCTION</t>
  </si>
  <si>
    <t>85120</t>
  </si>
  <si>
    <t>(480) 733-3300</t>
  </si>
  <si>
    <t>30136</t>
  </si>
  <si>
    <t>DIGNITY HEALTH - ARIZONA GENERAL HOSPITAL</t>
  </si>
  <si>
    <t>7171 SOUTH 51ST AVENUE</t>
  </si>
  <si>
    <t>LAVEEN</t>
  </si>
  <si>
    <t>85339</t>
  </si>
  <si>
    <t>(623) 584-5100</t>
  </si>
  <si>
    <t>14200 WEST CELEBRATE LIFE WAY</t>
  </si>
  <si>
    <t>(623) 207-3000</t>
  </si>
  <si>
    <t>9130 EAST ELLIOT ROAD</t>
  </si>
  <si>
    <t>(480) 410-4500</t>
  </si>
  <si>
    <t>33400 NORTH 32ND AVENUE</t>
  </si>
  <si>
    <t>(480) 882-4327</t>
  </si>
  <si>
    <t>1405 SOUTH ALMA SCHOOL ROAD</t>
  </si>
  <si>
    <t>(480) 256-7000</t>
  </si>
  <si>
    <t>16260 SOUTH RANCHO SAHUARITA BOULEVARD</t>
  </si>
  <si>
    <t>SAHUARITA</t>
  </si>
  <si>
    <t>(520) 416-7100</t>
  </si>
  <si>
    <t>30154</t>
  </si>
  <si>
    <t>EXCEPTIONAL COMMUNITY HOSPITAL YUMA</t>
  </si>
  <si>
    <t>2648 SOUTH ARABY RD</t>
  </si>
  <si>
    <t>85365</t>
  </si>
  <si>
    <t>(469) 341-7800</t>
  </si>
  <si>
    <t>603 NORTH PROGRESS AVENUE</t>
  </si>
  <si>
    <t>SILOAM SPRINGS</t>
  </si>
  <si>
    <t>(479) 524-4141</t>
  </si>
  <si>
    <t>1100 EAST POPLAR STREET</t>
  </si>
  <si>
    <t>CLARKSVILLE</t>
  </si>
  <si>
    <t>(479) 754-5454</t>
  </si>
  <si>
    <t>3215 N NORTH HILLS BOULEVARD</t>
  </si>
  <si>
    <t>FAYETTEVILLE</t>
  </si>
  <si>
    <t>(479) 463-5113</t>
  </si>
  <si>
    <t>TWO ST VINCENT CIRCLE</t>
  </si>
  <si>
    <t>LITTLE ROCK</t>
  </si>
  <si>
    <t>(501) 552-3000</t>
  </si>
  <si>
    <t>2710 SOUTH RIFE MEDICAL LANE</t>
  </si>
  <si>
    <t>(479) 338-8000</t>
  </si>
  <si>
    <t>719 DETROIT STREET</t>
  </si>
  <si>
    <t>DANVILLE</t>
  </si>
  <si>
    <t>(479) 495-2241</t>
  </si>
  <si>
    <t>3214 EAST RACE AVENUE</t>
  </si>
  <si>
    <t>SEARCY</t>
  </si>
  <si>
    <t>(501) 278-3100</t>
  </si>
  <si>
    <t>40015</t>
  </si>
  <si>
    <t>MENA REGIONAL HEALTH SYSTEM</t>
  </si>
  <si>
    <t>311 NORTH MORROW STREET</t>
  </si>
  <si>
    <t>MENA</t>
  </si>
  <si>
    <t>71953</t>
  </si>
  <si>
    <t>(479) 394-6100</t>
  </si>
  <si>
    <t>4301 WEST MARKHAM STREET MAIL SLOT 612</t>
  </si>
  <si>
    <t>(501) 686-5000</t>
  </si>
  <si>
    <t>620 NORTH MAIN STREET</t>
  </si>
  <si>
    <t>(870) 414-4000</t>
  </si>
  <si>
    <t>40019</t>
  </si>
  <si>
    <t>FORREST CITY MEDICAL CENTER</t>
  </si>
  <si>
    <t>1601 NEWCASTLE ROAD</t>
  </si>
  <si>
    <t>FORREST CITY</t>
  </si>
  <si>
    <t>72335</t>
  </si>
  <si>
    <t>ST. FRANCIS</t>
  </si>
  <si>
    <t>(870) 261-0000</t>
  </si>
  <si>
    <t>225 E WASHINGTON AVE</t>
  </si>
  <si>
    <t>JONESBORO</t>
  </si>
  <si>
    <t>(870) 972-4100</t>
  </si>
  <si>
    <t>609 WEST MAPLE AVENUE</t>
  </si>
  <si>
    <t>SPRINGDALE</t>
  </si>
  <si>
    <t>(479) 751-5711</t>
  </si>
  <si>
    <t>300 WERNER STREET</t>
  </si>
  <si>
    <t>HOT SPRINGS</t>
  </si>
  <si>
    <t>(501) 622-1000</t>
  </si>
  <si>
    <t>624 HOSPITAL DRIVE</t>
  </si>
  <si>
    <t>MOUNTAIN HOME</t>
  </si>
  <si>
    <t>(870) 508-1000</t>
  </si>
  <si>
    <t>2302 COLLEGE AVENUE</t>
  </si>
  <si>
    <t>CONWAY</t>
  </si>
  <si>
    <t>(501) 329-3831</t>
  </si>
  <si>
    <t>3333 SPRINGHILL DRIVE</t>
  </si>
  <si>
    <t>NORTH LITTLE ROCK</t>
  </si>
  <si>
    <t>(501) 202-3000</t>
  </si>
  <si>
    <t>900 WEST KINGSHIGHWAY</t>
  </si>
  <si>
    <t>PARAGOULD</t>
  </si>
  <si>
    <t>(870) 239-7000</t>
  </si>
  <si>
    <t>1808 WEST MAIN STREET</t>
  </si>
  <si>
    <t>(479) 968-2841</t>
  </si>
  <si>
    <t>638 CALIFORNIA AVENUE</t>
  </si>
  <si>
    <t>(870) 836-1000</t>
  </si>
  <si>
    <t>778 SCOGIN DRIVE</t>
  </si>
  <si>
    <t>MONTICELLO</t>
  </si>
  <si>
    <t>(870) 367-2411</t>
  </si>
  <si>
    <t>1001 TOWSON AVENUE</t>
  </si>
  <si>
    <t>FORT SMITH</t>
  </si>
  <si>
    <t>(479) 441-4000</t>
  </si>
  <si>
    <t>7301 ROGERS AVE</t>
  </si>
  <si>
    <t>(479) 314-6000</t>
  </si>
  <si>
    <t>101 HOSPITAL DRIVE</t>
  </si>
  <si>
    <t>MAGNOLIA</t>
  </si>
  <si>
    <t>(870) 235-3000</t>
  </si>
  <si>
    <t>1520 N DIVISION STREET</t>
  </si>
  <si>
    <t>BLYTHEVILLE</t>
  </si>
  <si>
    <t>(870) 838-7300</t>
  </si>
  <si>
    <t>1600 WEST 40TH AVENUE</t>
  </si>
  <si>
    <t>PINE BLUFF</t>
  </si>
  <si>
    <t>(870) 541-7100</t>
  </si>
  <si>
    <t>1703 NORTH BUERKLE ST</t>
  </si>
  <si>
    <t>STUTTGART</t>
  </si>
  <si>
    <t>(870) 673-3511</t>
  </si>
  <si>
    <t>40076</t>
  </si>
  <si>
    <t>BAPTIST HEALTH MEDICAL CENTER-HOT SPRINGS COUNTY</t>
  </si>
  <si>
    <t>1001 SCHNEIDER DRIVE</t>
  </si>
  <si>
    <t>MALVERN</t>
  </si>
  <si>
    <t>72104</t>
  </si>
  <si>
    <t>HOT SPRING</t>
  </si>
  <si>
    <t>(501) 332-1000</t>
  </si>
  <si>
    <t>1910 MALVERN AVENUE</t>
  </si>
  <si>
    <t>(501) 321-1000</t>
  </si>
  <si>
    <t>#1 MEDICAL PARK DRIVE</t>
  </si>
  <si>
    <t>(501) 776-6000</t>
  </si>
  <si>
    <t>700 WEST GROVE STREET</t>
  </si>
  <si>
    <t>(870) 863-2000</t>
  </si>
  <si>
    <t>9601 BAPTIST HEALTH DRIVE</t>
  </si>
  <si>
    <t>(501) 202-2000</t>
  </si>
  <si>
    <t>4800 EAST JOHNSON AVENUE</t>
  </si>
  <si>
    <t>(870) 972-7000</t>
  </si>
  <si>
    <t>1710 HARRISON STREET</t>
  </si>
  <si>
    <t>BATESVILLE</t>
  </si>
  <si>
    <t>(870) 262-1200</t>
  </si>
  <si>
    <t>1701 S SHACKLEFORD ROAD</t>
  </si>
  <si>
    <t>(501) 219-7000</t>
  </si>
  <si>
    <t>2215 WILDWOOD AVENUE</t>
  </si>
  <si>
    <t>SHERWOOD</t>
  </si>
  <si>
    <t>(501) 552-7100</t>
  </si>
  <si>
    <t>40147</t>
  </si>
  <si>
    <t>ARKANSAS SURGICAL HOSPITAL</t>
  </si>
  <si>
    <t>5201 NORTH SHORE DRIVE</t>
  </si>
  <si>
    <t>NO LITTLE ROCK</t>
  </si>
  <si>
    <t>72118</t>
  </si>
  <si>
    <t>(501) 748-8000</t>
  </si>
  <si>
    <t>40153</t>
  </si>
  <si>
    <t>SOUTHWEST REGIONAL MEDICAL CENTER LLC</t>
  </si>
  <si>
    <t>2001 SOUTH MAIN</t>
  </si>
  <si>
    <t>HOPE</t>
  </si>
  <si>
    <t>71801</t>
  </si>
  <si>
    <t>HEMPSTEAD</t>
  </si>
  <si>
    <t>(870) 722-3800</t>
  </si>
  <si>
    <t>1555 EXCHANGE AVENUE</t>
  </si>
  <si>
    <t>(501) 585-2000</t>
  </si>
  <si>
    <t>40156</t>
  </si>
  <si>
    <t>BAPTIST MEMORIAL HOSPITAL-CRITTENDEN, INC</t>
  </si>
  <si>
    <t>2100 NORTH SEVENTH STREET</t>
  </si>
  <si>
    <t>WEST MEMPHIS</t>
  </si>
  <si>
    <t>72301</t>
  </si>
  <si>
    <t>CRITTENDEN</t>
  </si>
  <si>
    <t>(870) 394-7800</t>
  </si>
  <si>
    <t>1901 ENCORE WAY</t>
  </si>
  <si>
    <t>BRYANT</t>
  </si>
  <si>
    <t>(501) 213-4500</t>
  </si>
  <si>
    <t>27200 CALAROGA AVE</t>
  </si>
  <si>
    <t>HAYWARD</t>
  </si>
  <si>
    <t>(510) 782-6200</t>
  </si>
  <si>
    <t>2700 DOLBEER ST</t>
  </si>
  <si>
    <t>EUREKA</t>
  </si>
  <si>
    <t>(707) 445-8121</t>
  </si>
  <si>
    <t>1501 TROUSDALE DRIVE</t>
  </si>
  <si>
    <t>BURLINGAME</t>
  </si>
  <si>
    <t>(650) 696-5400</t>
  </si>
  <si>
    <t>601 DUBOCE AVENUE</t>
  </si>
  <si>
    <t>(415) 600-6000</t>
  </si>
  <si>
    <t>1000 TRANCAS ST</t>
  </si>
  <si>
    <t>(707) 252-4411</t>
  </si>
  <si>
    <t>10 WOODLAND ROAD</t>
  </si>
  <si>
    <t>SAINT HELENA</t>
  </si>
  <si>
    <t>(707) 963-3611</t>
  </si>
  <si>
    <t>200 MISSION BLVD</t>
  </si>
  <si>
    <t>(209) 223-7500</t>
  </si>
  <si>
    <t>4001 J ST</t>
  </si>
  <si>
    <t>(916) 453-4453</t>
  </si>
  <si>
    <t>4445 MAGNOLIA AVENUE</t>
  </si>
  <si>
    <t>(951) 788-3000</t>
  </si>
  <si>
    <t>2400 EAST 4TH ST</t>
  </si>
  <si>
    <t>NATIONAL CITY</t>
  </si>
  <si>
    <t>(619) 470-4321</t>
  </si>
  <si>
    <t>200 WEST ARBOR DRIVE</t>
  </si>
  <si>
    <t>(619) 543-6222</t>
  </si>
  <si>
    <t>5555 GROSSMONT CENTER DRIVE BOX 58</t>
  </si>
  <si>
    <t>LA MESA</t>
  </si>
  <si>
    <t>(619) 465-0711</t>
  </si>
  <si>
    <t>3800 JANES RD</t>
  </si>
  <si>
    <t>ARCATA</t>
  </si>
  <si>
    <t>(707) 822-3621</t>
  </si>
  <si>
    <t>2767 OLIVE HIGHWAY</t>
  </si>
  <si>
    <t>OROVILLE</t>
  </si>
  <si>
    <t>(530) 533-8500</t>
  </si>
  <si>
    <t>420 34TH ST</t>
  </si>
  <si>
    <t>BAKERSFIELD</t>
  </si>
  <si>
    <t>(661) 327-1792</t>
  </si>
  <si>
    <t>751 SOUTH BASCOM AVENUE</t>
  </si>
  <si>
    <t>SAN JOSE</t>
  </si>
  <si>
    <t>(408) 885-5000</t>
  </si>
  <si>
    <t>1531 ESPLANADE</t>
  </si>
  <si>
    <t>CHICO</t>
  </si>
  <si>
    <t>(530) 332-7300</t>
  </si>
  <si>
    <t>14445 OLIVE VIEW DRIVE</t>
  </si>
  <si>
    <t>SYLMAR</t>
  </si>
  <si>
    <t>(818) 364-1555</t>
  </si>
  <si>
    <t>2550 SISTER MARY COLUMBA DRIVE</t>
  </si>
  <si>
    <t>RED BLUFF</t>
  </si>
  <si>
    <t>(530) 529-8000</t>
  </si>
  <si>
    <t>350 HAWTHORNE AVENUE</t>
  </si>
  <si>
    <t>(510) 655-4000</t>
  </si>
  <si>
    <t>1415 ROSS AVENUE</t>
  </si>
  <si>
    <t>EL CENTRO</t>
  </si>
  <si>
    <t>(760) 339-7100</t>
  </si>
  <si>
    <t>1101 VAN NESS AVENUE</t>
  </si>
  <si>
    <t>600 NORTH HIGHLAND SPRINGS AVENUE</t>
  </si>
  <si>
    <t>BANNING</t>
  </si>
  <si>
    <t>(951) 769-2101</t>
  </si>
  <si>
    <t>3555 CESAR CHAVEZ</t>
  </si>
  <si>
    <t>(415) 641-6562</t>
  </si>
  <si>
    <t>1600 W AVE J</t>
  </si>
  <si>
    <t>(661) 949-5500</t>
  </si>
  <si>
    <t>400 W MINERAL KING AVE</t>
  </si>
  <si>
    <t>VISALIA</t>
  </si>
  <si>
    <t>(559) 624-2000</t>
  </si>
  <si>
    <t>1420 S CENTRAL AVE</t>
  </si>
  <si>
    <t>(818) 502-1900</t>
  </si>
  <si>
    <t>2823 FRESNO STREET</t>
  </si>
  <si>
    <t>(559) 459-6000</t>
  </si>
  <si>
    <t>1300 N VERMONT AVE</t>
  </si>
  <si>
    <t>(213) 413-3000</t>
  </si>
  <si>
    <t>50067</t>
  </si>
  <si>
    <t>OAK VALLEY HOSPITAL DISTRICT</t>
  </si>
  <si>
    <t>350 S OAK AVE</t>
  </si>
  <si>
    <t>OAKDALE</t>
  </si>
  <si>
    <t>95361</t>
  </si>
  <si>
    <t>(209) 847-3011</t>
  </si>
  <si>
    <t>1100 WEST STEWART DR</t>
  </si>
  <si>
    <t>(714) 633-9111</t>
  </si>
  <si>
    <t>1200 EL CAMINO REAL</t>
  </si>
  <si>
    <t>SOUTH SAN FRANCISCO</t>
  </si>
  <si>
    <t>(650) 742-3200</t>
  </si>
  <si>
    <t>700 LAWRENCE EXPRESSWAY</t>
  </si>
  <si>
    <t>(408) 236-6400</t>
  </si>
  <si>
    <t>1425 S MAIN STREET</t>
  </si>
  <si>
    <t>WALNUT CREEK</t>
  </si>
  <si>
    <t>(925) 295-4000</t>
  </si>
  <si>
    <t>975 SERENO DR</t>
  </si>
  <si>
    <t>VALLEJO</t>
  </si>
  <si>
    <t>(707) 651-1000</t>
  </si>
  <si>
    <t>275 WEST MACARTHUR BOULEVARD</t>
  </si>
  <si>
    <t>(510) 752-1000</t>
  </si>
  <si>
    <t>2425 GEARY BLVD</t>
  </si>
  <si>
    <t>(415) 833-2646</t>
  </si>
  <si>
    <t>4077 5TH AVE</t>
  </si>
  <si>
    <t>(619) 294-8111</t>
  </si>
  <si>
    <t>1300 W 7TH ST</t>
  </si>
  <si>
    <t>SAN PEDRO</t>
  </si>
  <si>
    <t>(310) 832-3311</t>
  </si>
  <si>
    <t>1600 N ROSE AVE</t>
  </si>
  <si>
    <t>OXNARD</t>
  </si>
  <si>
    <t>(805) 988-2500</t>
  </si>
  <si>
    <t>1800 N CALIFORNIA ST</t>
  </si>
  <si>
    <t>STOCKTON</t>
  </si>
  <si>
    <t>(209) 943-2000</t>
  </si>
  <si>
    <t>1805 MEDICAL CENTER DRIVE</t>
  </si>
  <si>
    <t>(909) 887-6333</t>
  </si>
  <si>
    <t>347 ANDRIEUX ST</t>
  </si>
  <si>
    <t>(707) 935-5000</t>
  </si>
  <si>
    <t>50091</t>
  </si>
  <si>
    <t>COMMUNITY HOSPITAL OF HUNTINGTON PARK</t>
  </si>
  <si>
    <t>2623 E SLAUSON AVE</t>
  </si>
  <si>
    <t>HUNTINGTON PARK</t>
  </si>
  <si>
    <t>90255</t>
  </si>
  <si>
    <t>(323) 583-1931</t>
  </si>
  <si>
    <t>1303 E HERNDON AVE</t>
  </si>
  <si>
    <t>(559) 450-3000</t>
  </si>
  <si>
    <t>999 SAN BERNARDINO ROAD</t>
  </si>
  <si>
    <t>UPLAND</t>
  </si>
  <si>
    <t>(909) 985-2811</t>
  </si>
  <si>
    <t>7901 FROST ST</t>
  </si>
  <si>
    <t>(858) 939-3400</t>
  </si>
  <si>
    <t>300 HOSPITAL DR</t>
  </si>
  <si>
    <t>(707) 554-5280</t>
  </si>
  <si>
    <t>3865 JACKSON STREET</t>
  </si>
  <si>
    <t>(951) 688-2211</t>
  </si>
  <si>
    <t>1720 CESAR E CHAVEZ AVENUE</t>
  </si>
  <si>
    <t>(323) 268-5000</t>
  </si>
  <si>
    <t>3630 EAST IMPERIAL HIGHWAY</t>
  </si>
  <si>
    <t>LYNWOOD</t>
  </si>
  <si>
    <t>(310) 900-8900</t>
  </si>
  <si>
    <t>1400 E CHURCH ST</t>
  </si>
  <si>
    <t>SANTA MARIA</t>
  </si>
  <si>
    <t>(805) 739-3100</t>
  </si>
  <si>
    <t>2825 CAPITOL AVENUE</t>
  </si>
  <si>
    <t>(916) 454-2222</t>
  </si>
  <si>
    <t>1515 E OCEAN AVENUE</t>
  </si>
  <si>
    <t>LOMPOC</t>
  </si>
  <si>
    <t>(805) 737-3300</t>
  </si>
  <si>
    <t>1250 16TH STREET</t>
  </si>
  <si>
    <t>SANTA MONICA</t>
  </si>
  <si>
    <t>(310) 319-4000</t>
  </si>
  <si>
    <t>50113</t>
  </si>
  <si>
    <t>SAN MATEO MEDICAL CENTER</t>
  </si>
  <si>
    <t>222 W 39TH AVE</t>
  </si>
  <si>
    <t>94403</t>
  </si>
  <si>
    <t>(650) 573-2222</t>
  </si>
  <si>
    <t>555 EAST VALLEY PARKWAY</t>
  </si>
  <si>
    <t>ESCONDIDO</t>
  </si>
  <si>
    <t>(760) 739-3000</t>
  </si>
  <si>
    <t>18300 ROSCOE BLVD</t>
  </si>
  <si>
    <t>NORTHRIDGE</t>
  </si>
  <si>
    <t>(818) 885-8500</t>
  </si>
  <si>
    <t>1205 E NORTH STREET</t>
  </si>
  <si>
    <t>MANTECA</t>
  </si>
  <si>
    <t>(209) 823-3111</t>
  </si>
  <si>
    <t>115 MALL DRIVE</t>
  </si>
  <si>
    <t>HANFORD</t>
  </si>
  <si>
    <t>(559) 582-9000</t>
  </si>
  <si>
    <t>525 WEST ACACIA STREET</t>
  </si>
  <si>
    <t>(209) 944-5550</t>
  </si>
  <si>
    <t>1812 VERDUGO BLVD</t>
  </si>
  <si>
    <t>(818) 790-7100</t>
  </si>
  <si>
    <t>225 N JACKSON AVENUE</t>
  </si>
  <si>
    <t>(408) 259-5000</t>
  </si>
  <si>
    <t>15107 VANOWEN ST</t>
  </si>
  <si>
    <t>VAN NUYS</t>
  </si>
  <si>
    <t>(818) 782-6600</t>
  </si>
  <si>
    <t>1325 COTTONWOOD STREET</t>
  </si>
  <si>
    <t>WOODLAND</t>
  </si>
  <si>
    <t>(530) 662-3961</t>
  </si>
  <si>
    <t>4002 VISTA WAY</t>
  </si>
  <si>
    <t>OCEANSIDE</t>
  </si>
  <si>
    <t>(760) 724-8411</t>
  </si>
  <si>
    <t>2101 N WATERMAN AVE</t>
  </si>
  <si>
    <t>(909) 883-8711</t>
  </si>
  <si>
    <t>180 ROWLAND WAY</t>
  </si>
  <si>
    <t>NOVATO</t>
  </si>
  <si>
    <t>(415) 209-1300</t>
  </si>
  <si>
    <t>438 W LAS TUNAS DRIVE</t>
  </si>
  <si>
    <t>SAN GABRIEL</t>
  </si>
  <si>
    <t>(626) 289-5454</t>
  </si>
  <si>
    <t>726 4TH ST</t>
  </si>
  <si>
    <t>MARYSVILLE</t>
  </si>
  <si>
    <t>(530) 749-4300</t>
  </si>
  <si>
    <t>6245 DE LONGPRE AVE</t>
  </si>
  <si>
    <t>HOLLYWOOD</t>
  </si>
  <si>
    <t>(323) 462-2271</t>
  </si>
  <si>
    <t>400 N MCDOWELL BLVD</t>
  </si>
  <si>
    <t>PETALUMA</t>
  </si>
  <si>
    <t>(707) 778-1111</t>
  </si>
  <si>
    <t>13652 CANTARA ST</t>
  </si>
  <si>
    <t>PANORAMA CITY</t>
  </si>
  <si>
    <t>(818) 375-2000</t>
  </si>
  <si>
    <t>4867 SUNSET BLVD</t>
  </si>
  <si>
    <t>(323) 783-4011</t>
  </si>
  <si>
    <t>9333 IMPERIAL HIGHWAY</t>
  </si>
  <si>
    <t>DOWNEY</t>
  </si>
  <si>
    <t>(562) 461-6007</t>
  </si>
  <si>
    <t>9961 SIERRA AVE</t>
  </si>
  <si>
    <t>FONTANA</t>
  </si>
  <si>
    <t>(909) 427-5000</t>
  </si>
  <si>
    <t>23625 W R HOLMAN HIGHWAY</t>
  </si>
  <si>
    <t>(831) 624-5311</t>
  </si>
  <si>
    <t>1401 SOUTH GRAND AVENUE</t>
  </si>
  <si>
    <t>(213) 748-2411</t>
  </si>
  <si>
    <t>155 GLASSON WAY</t>
  </si>
  <si>
    <t>GRASS VALLEY</t>
  </si>
  <si>
    <t>(530) 274-6000</t>
  </si>
  <si>
    <t>900 HYDE ST</t>
  </si>
  <si>
    <t>(415) 353-6000</t>
  </si>
  <si>
    <t>16237 VENTURA BLVD</t>
  </si>
  <si>
    <t>ENCINO</t>
  </si>
  <si>
    <t>(818) 995-5000</t>
  </si>
  <si>
    <t>300 HILLMONT AVENUE</t>
  </si>
  <si>
    <t>(805) 652-6075</t>
  </si>
  <si>
    <t>500 W HOSPITAL ROAD</t>
  </si>
  <si>
    <t>FRENCH CAMP</t>
  </si>
  <si>
    <t>(209) 468-6000</t>
  </si>
  <si>
    <t>101 E VALENCIA MESA DRIVE</t>
  </si>
  <si>
    <t>FULLERTON</t>
  </si>
  <si>
    <t>(714) 992-3000</t>
  </si>
  <si>
    <t>12401 WASHINGTON BLVD</t>
  </si>
  <si>
    <t>WHITTIER</t>
  </si>
  <si>
    <t>(562) 698-0811</t>
  </si>
  <si>
    <t>1165 MONTGOMERY DR</t>
  </si>
  <si>
    <t>(707) 525-5300</t>
  </si>
  <si>
    <t>825 DELBON AVE</t>
  </si>
  <si>
    <t>TURLOCK</t>
  </si>
  <si>
    <t>(209) 667-4200</t>
  </si>
  <si>
    <t>1601 YGNACIO VALLEY RD</t>
  </si>
  <si>
    <t>(925) 939-3000</t>
  </si>
  <si>
    <t>1050 LINDEN AVE</t>
  </si>
  <si>
    <t>LONG BEACH</t>
  </si>
  <si>
    <t>(562) 491-9000</t>
  </si>
  <si>
    <t>50192</t>
  </si>
  <si>
    <t>ADVENTIST HEALTH REEDLEY</t>
  </si>
  <si>
    <t>372 W CYPRESS AVE</t>
  </si>
  <si>
    <t>REEDLEY</t>
  </si>
  <si>
    <t>93654</t>
  </si>
  <si>
    <t>(559) 638-8155</t>
  </si>
  <si>
    <t>75 NIELSON STREET</t>
  </si>
  <si>
    <t>WATSONVILLE</t>
  </si>
  <si>
    <t>(831) 724-4741</t>
  </si>
  <si>
    <t>2000 MOWRY AVE</t>
  </si>
  <si>
    <t>(510) 797-1111</t>
  </si>
  <si>
    <t>170 ALAMEDA DE LAS PULGAS</t>
  </si>
  <si>
    <t>REDWOOD CITY</t>
  </si>
  <si>
    <t>(650) 369-5811</t>
  </si>
  <si>
    <t>38600 MEDICAL CENTER DRIVE</t>
  </si>
  <si>
    <t>PALMDALE</t>
  </si>
  <si>
    <t>(661) 382-5000</t>
  </si>
  <si>
    <t>2070 CLINTON AVENUE</t>
  </si>
  <si>
    <t>(510) 522-3700</t>
  </si>
  <si>
    <t>751 MEDICAL CENTER COURT</t>
  </si>
  <si>
    <t>CHULA VISTA</t>
  </si>
  <si>
    <t>(619) 502-5800</t>
  </si>
  <si>
    <t>ONE HOAG DRIVE</t>
  </si>
  <si>
    <t>NEWPORT BEACH</t>
  </si>
  <si>
    <t>(949) 764-4624</t>
  </si>
  <si>
    <t>1111 W LA PALMA AVENUE</t>
  </si>
  <si>
    <t>ANAHEIM</t>
  </si>
  <si>
    <t>(714) 774-1450</t>
  </si>
  <si>
    <t>1001 POTRERO AVENUE</t>
  </si>
  <si>
    <t>(415) 206-8000</t>
  </si>
  <si>
    <t>12601 GARDEN GROVE BLVD</t>
  </si>
  <si>
    <t>GARDEN GROVE</t>
  </si>
  <si>
    <t>(714) 537-5160</t>
  </si>
  <si>
    <t>1798 N GAREY AVE</t>
  </si>
  <si>
    <t>POMONA</t>
  </si>
  <si>
    <t>(909) 865-9500</t>
  </si>
  <si>
    <t>1911 JOHNSON AVE</t>
  </si>
  <si>
    <t>(805) 543-5353</t>
  </si>
  <si>
    <t>250 PROSPECT PLACE</t>
  </si>
  <si>
    <t>CORONADO</t>
  </si>
  <si>
    <t>(619) 435-6251</t>
  </si>
  <si>
    <t>501 SOUTH BUENA VISTA STREET</t>
  </si>
  <si>
    <t>BURBANK</t>
  </si>
  <si>
    <t>(818) 843-5111</t>
  </si>
  <si>
    <t>2975 N SYCAMORE DR</t>
  </si>
  <si>
    <t>SIMI VALLEY</t>
  </si>
  <si>
    <t>(805) 955-6000</t>
  </si>
  <si>
    <t>300 W HUNTINGTON DR</t>
  </si>
  <si>
    <t>ARCADIA</t>
  </si>
  <si>
    <t>(626) 898-8000</t>
  </si>
  <si>
    <t>1509 E WILSON TERRACE</t>
  </si>
  <si>
    <t>(818) 409-8202</t>
  </si>
  <si>
    <t>1555 SOQUEL DRIVE</t>
  </si>
  <si>
    <t>(831) 462-7700</t>
  </si>
  <si>
    <t>1150 NORTH INDIAN CANYON DRIVE</t>
  </si>
  <si>
    <t>PALM SPRINGS</t>
  </si>
  <si>
    <t>(760) 323-6511</t>
  </si>
  <si>
    <t>400 NORTH PEPPER AVENUE</t>
  </si>
  <si>
    <t>COLTON</t>
  </si>
  <si>
    <t>(909) 580-1000</t>
  </si>
  <si>
    <t>1441 CONSTITUTION BOULEVARD</t>
  </si>
  <si>
    <t>SALINAS</t>
  </si>
  <si>
    <t>(831) 755-4111</t>
  </si>
  <si>
    <t>1100 MARSHALL WAY</t>
  </si>
  <si>
    <t>PLACERVILLE</t>
  </si>
  <si>
    <t>(530) 622-1441</t>
  </si>
  <si>
    <t>50257</t>
  </si>
  <si>
    <t>901 OLIVE DRIVE</t>
  </si>
  <si>
    <t>93308</t>
  </si>
  <si>
    <t>(661) 215-7500</t>
  </si>
  <si>
    <t>465 W PUTNAM AVE</t>
  </si>
  <si>
    <t>PORTERVILLE</t>
  </si>
  <si>
    <t>(559) 784-1110</t>
  </si>
  <si>
    <t>757 WESTWOOD PLAZA</t>
  </si>
  <si>
    <t>(310) 825-6301</t>
  </si>
  <si>
    <t>350 TERRACINA BLVD</t>
  </si>
  <si>
    <t>REDLANDS</t>
  </si>
  <si>
    <t>(909) 335-5500</t>
  </si>
  <si>
    <t>2500 ALHAMBRA AVENUE</t>
  </si>
  <si>
    <t>MARTINEZ</t>
  </si>
  <si>
    <t>(925) 370-5000</t>
  </si>
  <si>
    <t>15031 RINALDI ST</t>
  </si>
  <si>
    <t>MISSION HILLS</t>
  </si>
  <si>
    <t>(818) 365-8051</t>
  </si>
  <si>
    <t>50279</t>
  </si>
  <si>
    <t>HI-DESERT MEDICAL CENTER</t>
  </si>
  <si>
    <t>6601 WHITE FEATHER ROAD</t>
  </si>
  <si>
    <t>JOSHUA TREE</t>
  </si>
  <si>
    <t>92252</t>
  </si>
  <si>
    <t>(760) 366-3711</t>
  </si>
  <si>
    <t>2175 ROSALINE AVE, CLAIRMONT HGTS</t>
  </si>
  <si>
    <t>REDDING</t>
  </si>
  <si>
    <t>(530) 225-6102</t>
  </si>
  <si>
    <t>100 S RAYMOND AVE</t>
  </si>
  <si>
    <t>ALHAMBRA</t>
  </si>
  <si>
    <t>(626) 570-1606</t>
  </si>
  <si>
    <t>5555 WEST LAS POSITAS BOULEVARD</t>
  </si>
  <si>
    <t>PLEASANTON</t>
  </si>
  <si>
    <t>(925) 847-3000</t>
  </si>
  <si>
    <t>1900 SULLIVAN AVENUE</t>
  </si>
  <si>
    <t>DALY CITY</t>
  </si>
  <si>
    <t>(650) 992-4000</t>
  </si>
  <si>
    <t>2121 SANTA MONICA BLVD</t>
  </si>
  <si>
    <t>(310) 829-5511</t>
  </si>
  <si>
    <t>30 MARK WEST SPRINGS ROAD</t>
  </si>
  <si>
    <t>(707) 576-4000</t>
  </si>
  <si>
    <t>26520 CACTUS AVENUE</t>
  </si>
  <si>
    <t>MORENO VALLEY</t>
  </si>
  <si>
    <t>(951) 486-4000</t>
  </si>
  <si>
    <t>2215 TRUXTUN AVENUE</t>
  </si>
  <si>
    <t>(661) 632-5000</t>
  </si>
  <si>
    <t>820 E MOUNTAIN VIEW STREET</t>
  </si>
  <si>
    <t>BARSTOW</t>
  </si>
  <si>
    <t>(760) 256-1761</t>
  </si>
  <si>
    <t>18300 HIGHWAY 18</t>
  </si>
  <si>
    <t>APPLE VALLEY</t>
  </si>
  <si>
    <t>(760) 242-2311</t>
  </si>
  <si>
    <t>275 HOSPITAL DRIVE</t>
  </si>
  <si>
    <t>UKIAH</t>
  </si>
  <si>
    <t>(707) 462-3111</t>
  </si>
  <si>
    <t>2450 ASHBY AVENUE</t>
  </si>
  <si>
    <t>(510) 204-4444</t>
  </si>
  <si>
    <t>2500 GRANT ROAD</t>
  </si>
  <si>
    <t>MOUNTAIN VIEW</t>
  </si>
  <si>
    <t>(650) 940-7000</t>
  </si>
  <si>
    <t>ONE MEDICAL PLAZA</t>
  </si>
  <si>
    <t>ROSEVILLE</t>
  </si>
  <si>
    <t>(916) 781-1000</t>
  </si>
  <si>
    <t>1420 NORTH TRACY BLVD</t>
  </si>
  <si>
    <t>TRACY</t>
  </si>
  <si>
    <t>(209) 835-1500</t>
  </si>
  <si>
    <t>1700 MOUNT VERNON AVENUE</t>
  </si>
  <si>
    <t>(661) 326-2000</t>
  </si>
  <si>
    <t>1411 EAST 31ST STREET</t>
  </si>
  <si>
    <t>(510) 437-4800</t>
  </si>
  <si>
    <t>9888 GENESEE AVENUE</t>
  </si>
  <si>
    <t>LA JOLLA</t>
  </si>
  <si>
    <t>(858) 626-4123</t>
  </si>
  <si>
    <t>11234 ANDERSON ST</t>
  </si>
  <si>
    <t>LOMA LINDA</t>
  </si>
  <si>
    <t>(909) 558-4000</t>
  </si>
  <si>
    <t>800 SOUTH MAIN STREET</t>
  </si>
  <si>
    <t>CORONA</t>
  </si>
  <si>
    <t>(951) 736-6240</t>
  </si>
  <si>
    <t>450 EAST ROMIE LANE</t>
  </si>
  <si>
    <t>(831) 757-4333</t>
  </si>
  <si>
    <t>1000 GREENLEY ROAD</t>
  </si>
  <si>
    <t>SONORA</t>
  </si>
  <si>
    <t>(209) 536-5000</t>
  </si>
  <si>
    <t>975 S FAIRMONT AVENUE</t>
  </si>
  <si>
    <t>LODI</t>
  </si>
  <si>
    <t>(209) 334-3411</t>
  </si>
  <si>
    <t>207 WEST LEGION ROAD</t>
  </si>
  <si>
    <t>BRAWLEY</t>
  </si>
  <si>
    <t>(760) 351-3333</t>
  </si>
  <si>
    <t>101 CITY DRIVE SOUTH</t>
  </si>
  <si>
    <t>(714) 456-7890</t>
  </si>
  <si>
    <t>309 W BEVERLY BLVD</t>
  </si>
  <si>
    <t>MONTEBELLO</t>
  </si>
  <si>
    <t>(323) 726-1222</t>
  </si>
  <si>
    <t>3330 LOMITA BLVD</t>
  </si>
  <si>
    <t>TORRANCE</t>
  </si>
  <si>
    <t>(310) 325-9110</t>
  </si>
  <si>
    <t>2170 SOUTH AVENUE</t>
  </si>
  <si>
    <t>SOUTH LAKE TAHOE</t>
  </si>
  <si>
    <t>(530) 541-3000</t>
  </si>
  <si>
    <t>4101 TORRANCE BLVD</t>
  </si>
  <si>
    <t>(310) 540-7676</t>
  </si>
  <si>
    <t>351 S PATTERSON AVE</t>
  </si>
  <si>
    <t>(805) 967-3411</t>
  </si>
  <si>
    <t>250 BON AIR ROAD</t>
  </si>
  <si>
    <t>GREENBRAE</t>
  </si>
  <si>
    <t>(415) 925-7900</t>
  </si>
  <si>
    <t>1200 B  GALE WILSON BLVD</t>
  </si>
  <si>
    <t>(707) 646-5000</t>
  </si>
  <si>
    <t>2051 MARENGO ST, ROOM C2K100</t>
  </si>
  <si>
    <t>(323) 226-2800</t>
  </si>
  <si>
    <t>1000 W CARSON ST</t>
  </si>
  <si>
    <t>(310) 222-2345</t>
  </si>
  <si>
    <t>9449 SAN FERNANDO RD</t>
  </si>
  <si>
    <t>SUN VALLEY</t>
  </si>
  <si>
    <t>(818) 767-3310</t>
  </si>
  <si>
    <t>2425 SAMARITAN DRIVE</t>
  </si>
  <si>
    <t>(408) 559-2011</t>
  </si>
  <si>
    <t>210 W  SAN BERNARDINO ROAD</t>
  </si>
  <si>
    <t>COVINA</t>
  </si>
  <si>
    <t>(626) 814-2468</t>
  </si>
  <si>
    <t>1117 EAST DEVONSHIRE</t>
  </si>
  <si>
    <t>HEMET</t>
  </si>
  <si>
    <t>(951) 652-2811</t>
  </si>
  <si>
    <t>11500 BROOKSHIRE AVENUE</t>
  </si>
  <si>
    <t>(562) 904-5000</t>
  </si>
  <si>
    <t>147 NORTH BRENT STREET</t>
  </si>
  <si>
    <t>(805) 652-5011</t>
  </si>
  <si>
    <t>400 WEST PUEBLO</t>
  </si>
  <si>
    <t>(805) 682-7111</t>
  </si>
  <si>
    <t>845 JACKSON ST</t>
  </si>
  <si>
    <t>(415) 982-2400</t>
  </si>
  <si>
    <t>25825 SOUTH VERMONT AVENUE</t>
  </si>
  <si>
    <t>HARBOR CITY</t>
  </si>
  <si>
    <t>(310) 325-5111</t>
  </si>
  <si>
    <t>1650 CREEKSIDE DRIVE</t>
  </si>
  <si>
    <t>FOLSOM</t>
  </si>
  <si>
    <t>(916) 983-7400</t>
  </si>
  <si>
    <t>800 E WASHINGTON BLVD</t>
  </si>
  <si>
    <t>CRESCENT CITY</t>
  </si>
  <si>
    <t>(707) 464-8511</t>
  </si>
  <si>
    <t>10666 NORTH TORREY PINES ROAD</t>
  </si>
  <si>
    <t>(858) 554-3600</t>
  </si>
  <si>
    <t>2025 MORSE AVENUE</t>
  </si>
  <si>
    <t>(916) 973-5000</t>
  </si>
  <si>
    <t>3033 W ORANGE AVENUE</t>
  </si>
  <si>
    <t>(714) 827-3000</t>
  </si>
  <si>
    <t>100 W  CALIFORNIA BLVD</t>
  </si>
  <si>
    <t>PASADENA</t>
  </si>
  <si>
    <t>(626) 397-5000</t>
  </si>
  <si>
    <t>300 PASTEUR DRIVE</t>
  </si>
  <si>
    <t>STANFORD</t>
  </si>
  <si>
    <t>(650) 723-5708</t>
  </si>
  <si>
    <t>333 MERCY AVENUE</t>
  </si>
  <si>
    <t>(209) 564-5000</t>
  </si>
  <si>
    <t>505 PARNASSUS AVE, BOX 0296</t>
  </si>
  <si>
    <t>(415) 353-2733</t>
  </si>
  <si>
    <t>2615 CHESTER AVENUE</t>
  </si>
  <si>
    <t>(661) 395-3000</t>
  </si>
  <si>
    <t>450 STANYAN ST</t>
  </si>
  <si>
    <t>(415) 668-1000</t>
  </si>
  <si>
    <t>1441 FLORIDA AVENUE</t>
  </si>
  <si>
    <t>MODESTO</t>
  </si>
  <si>
    <t>(209) 578-1211</t>
  </si>
  <si>
    <t>1145 W REDONDO BEACH BLVD</t>
  </si>
  <si>
    <t>GARDENA</t>
  </si>
  <si>
    <t>(310) 532-4200</t>
  </si>
  <si>
    <t>1225 WILSHIRE BOULEVARD</t>
  </si>
  <si>
    <t>(213) 977-2121</t>
  </si>
  <si>
    <t>7300 MEDICAL CENTER DR</t>
  </si>
  <si>
    <t>WEST HILLS</t>
  </si>
  <si>
    <t>(818) 676-4000</t>
  </si>
  <si>
    <t>2801 ATLANTIC AVE</t>
  </si>
  <si>
    <t>(562) 933-2000</t>
  </si>
  <si>
    <t>20103 LAKE CHABOT ROAD</t>
  </si>
  <si>
    <t>CASTRO VALLEY</t>
  </si>
  <si>
    <t>(510) 537-1234</t>
  </si>
  <si>
    <t>2755 HERNDON AVE</t>
  </si>
  <si>
    <t>CLOVIS</t>
  </si>
  <si>
    <t>(559) 324-4000</t>
  </si>
  <si>
    <t>2540 EAST ST</t>
  </si>
  <si>
    <t>CONCORD</t>
  </si>
  <si>
    <t>(925) 682-8200</t>
  </si>
  <si>
    <t>11815 EDUCATION STREET</t>
  </si>
  <si>
    <t>AUBURN</t>
  </si>
  <si>
    <t>(530) 888-4500</t>
  </si>
  <si>
    <t>354 SANTA FE DRIVE</t>
  </si>
  <si>
    <t>ENCINITAS</t>
  </si>
  <si>
    <t>(760) 753-6501</t>
  </si>
  <si>
    <t>1010 MURRAY ST</t>
  </si>
  <si>
    <t>(850) 546-7600</t>
  </si>
  <si>
    <t>99 MONTECILLO RD</t>
  </si>
  <si>
    <t>SAN RAFAEL</t>
  </si>
  <si>
    <t>(415) 444-2000</t>
  </si>
  <si>
    <t>39400 PASEO PADRE PKWY</t>
  </si>
  <si>
    <t>(510) 784-4000</t>
  </si>
  <si>
    <t>4647 ZION AVE</t>
  </si>
  <si>
    <t>(619) 528-5000</t>
  </si>
  <si>
    <t>6501 COYLE AVE</t>
  </si>
  <si>
    <t>CARMICHAEL</t>
  </si>
  <si>
    <t>(916) 537-5000</t>
  </si>
  <si>
    <t>15248 11TH ST</t>
  </si>
  <si>
    <t>VICTORVILLE</t>
  </si>
  <si>
    <t>(760) 245-8691</t>
  </si>
  <si>
    <t>3901 LONE TREE WAY</t>
  </si>
  <si>
    <t>ANTIOCH</t>
  </si>
  <si>
    <t>(925) 779-7200</t>
  </si>
  <si>
    <t>50526</t>
  </si>
  <si>
    <t>HUNTINGTON BEACH HOSPITAL</t>
  </si>
  <si>
    <t>17772 BEACH BLVD</t>
  </si>
  <si>
    <t>HUNTINGTON BEACH</t>
  </si>
  <si>
    <t>92647</t>
  </si>
  <si>
    <t>(714) 843-5000</t>
  </si>
  <si>
    <t>50528</t>
  </si>
  <si>
    <t>MEMORIAL HOSPITAL LOS BANOS</t>
  </si>
  <si>
    <t>520 WEST I ST</t>
  </si>
  <si>
    <t>LOS BANOS</t>
  </si>
  <si>
    <t>93635</t>
  </si>
  <si>
    <t>(209) 826-0591</t>
  </si>
  <si>
    <t>47111 MONROE STREET</t>
  </si>
  <si>
    <t>INDIO</t>
  </si>
  <si>
    <t>(760) 347-6191</t>
  </si>
  <si>
    <t>2000 SUTTER PLACE</t>
  </si>
  <si>
    <t>(530) 757-5108</t>
  </si>
  <si>
    <t>1100 VETERANS BOULEVARD</t>
  </si>
  <si>
    <t>(650) 299-2000</t>
  </si>
  <si>
    <t>50543</t>
  </si>
  <si>
    <t>COLLEGE HOSPITAL COSTA MESA</t>
  </si>
  <si>
    <t>301 VICTORIA STREET</t>
  </si>
  <si>
    <t>COSTA MESA</t>
  </si>
  <si>
    <t>92627</t>
  </si>
  <si>
    <t>(949) 642-2734</t>
  </si>
  <si>
    <t>215 W JANSS RD</t>
  </si>
  <si>
    <t>THOUSAND OAKS</t>
  </si>
  <si>
    <t>(805) 497-2727</t>
  </si>
  <si>
    <t>3751 KATELLA AVENUE</t>
  </si>
  <si>
    <t>LOS ALAMITOS</t>
  </si>
  <si>
    <t>(562) 799-3220</t>
  </si>
  <si>
    <t>1700 COFFEE RD</t>
  </si>
  <si>
    <t>(209) 526-4500</t>
  </si>
  <si>
    <t>6041 CADILLAC AVE</t>
  </si>
  <si>
    <t>(213) 857-2201</t>
  </si>
  <si>
    <t>27700 MEDICAL CENTER RD</t>
  </si>
  <si>
    <t>MISSION VIEJO</t>
  </si>
  <si>
    <t>(949) 364-1400</t>
  </si>
  <si>
    <t>17100 EUCLID STREET</t>
  </si>
  <si>
    <t>FOUNTAIN VALLEY</t>
  </si>
  <si>
    <t>(714) 966-7200</t>
  </si>
  <si>
    <t>39-000 BOB HOPE DRIVE</t>
  </si>
  <si>
    <t>RANCHO MIRAGE</t>
  </si>
  <si>
    <t>(760) 340-3911</t>
  </si>
  <si>
    <t>7901 WALKER STREET</t>
  </si>
  <si>
    <t>LA PALMA</t>
  </si>
  <si>
    <t>(714) 670-7400</t>
  </si>
  <si>
    <t>3700 SOUTH ST</t>
  </si>
  <si>
    <t>LAKEWOOD</t>
  </si>
  <si>
    <t>(562) 602-6751</t>
  </si>
  <si>
    <t>5451 WALNUT AVE</t>
  </si>
  <si>
    <t>CHINO</t>
  </si>
  <si>
    <t>(909) 627-6111</t>
  </si>
  <si>
    <t>1350 W COVINA BLVD</t>
  </si>
  <si>
    <t>SAN DIMAS</t>
  </si>
  <si>
    <t>(909) 599-6811</t>
  </si>
  <si>
    <t>1301 N ROSE DRIVE</t>
  </si>
  <si>
    <t>PLACENTIA</t>
  </si>
  <si>
    <t>(714) 993-2000</t>
  </si>
  <si>
    <t>7500 HOSPITAL DRIVE</t>
  </si>
  <si>
    <t>(916) 423-6010</t>
  </si>
  <si>
    <t>250 S GRAND AVE</t>
  </si>
  <si>
    <t>GLENDORA</t>
  </si>
  <si>
    <t>(626) 963-8411</t>
  </si>
  <si>
    <t>2315 STOCKTON BOULEVARD</t>
  </si>
  <si>
    <t>(916) 734-2011</t>
  </si>
  <si>
    <t>24451 HEALTH CENTER DRIVE</t>
  </si>
  <si>
    <t>LAGUNA HILLS</t>
  </si>
  <si>
    <t>(949) 837-4500</t>
  </si>
  <si>
    <t>250 HOSPITAL PARKWAY</t>
  </si>
  <si>
    <t>(408) 972-7000</t>
  </si>
  <si>
    <t>50608</t>
  </si>
  <si>
    <t>ADVENTIST HEALTH DELANO</t>
  </si>
  <si>
    <t>1401 GARCES HIGHWAY</t>
  </si>
  <si>
    <t>DELANO</t>
  </si>
  <si>
    <t>93215</t>
  </si>
  <si>
    <t>(661) 725-4800</t>
  </si>
  <si>
    <t>3440 E LA PALMA AVE</t>
  </si>
  <si>
    <t>(714) 279-4000</t>
  </si>
  <si>
    <t>23845  MCBEAN PKWY</t>
  </si>
  <si>
    <t>VALENCIA</t>
  </si>
  <si>
    <t>(661) 253-8000</t>
  </si>
  <si>
    <t>8700 BEVERLY BLVD</t>
  </si>
  <si>
    <t>(310) 423-5000</t>
  </si>
  <si>
    <t>1100 LAS TABLAS RD</t>
  </si>
  <si>
    <t>TEMPLETON</t>
  </si>
  <si>
    <t>(805) 434-3500</t>
  </si>
  <si>
    <t>15615 POMERADO ROAD</t>
  </si>
  <si>
    <t>POWAY</t>
  </si>
  <si>
    <t>(858) 485-6511</t>
  </si>
  <si>
    <t>50641</t>
  </si>
  <si>
    <t>EAST LOS ANGELES DOCTORS HOSPITAL</t>
  </si>
  <si>
    <t>4060 WHITTIER BLVD</t>
  </si>
  <si>
    <t>(323) 268-5514</t>
  </si>
  <si>
    <t>4081 E OLYMPIC BLVD</t>
  </si>
  <si>
    <t>(323) 267-0477</t>
  </si>
  <si>
    <t>50668</t>
  </si>
  <si>
    <t>LAGUNA HONDA HOSPITAL &amp; REHABILITATION CENTER</t>
  </si>
  <si>
    <t>375 LAGUNA HONDA BLVD</t>
  </si>
  <si>
    <t>94116</t>
  </si>
  <si>
    <t>(415) 759-2300</t>
  </si>
  <si>
    <t>6600 BRUCEVILLE ROAD</t>
  </si>
  <si>
    <t>(916) 688-2000</t>
  </si>
  <si>
    <t>5601 DE SOTO AVENUE</t>
  </si>
  <si>
    <t>WOODLAND HILLS</t>
  </si>
  <si>
    <t>(818) 719-3800</t>
  </si>
  <si>
    <t>9920 TALBERT AVENUE</t>
  </si>
  <si>
    <t>(714) 378-7000</t>
  </si>
  <si>
    <t>50684</t>
  </si>
  <si>
    <t>MENIFEE GLOBAL MEDICAL CENTER</t>
  </si>
  <si>
    <t>28400 MCCALL BOULEVARD</t>
  </si>
  <si>
    <t>92585</t>
  </si>
  <si>
    <t>(951) 679-8888</t>
  </si>
  <si>
    <t>10800 MAGNOLIA AVENUE</t>
  </si>
  <si>
    <t>(951) 353-2000</t>
  </si>
  <si>
    <t>6001 NORRIS CANYON ROAD</t>
  </si>
  <si>
    <t>SAN RAMON</t>
  </si>
  <si>
    <t>(925) 275-9200</t>
  </si>
  <si>
    <t>401 BICENTENNIAL WAY</t>
  </si>
  <si>
    <t>(707) 571-4000</t>
  </si>
  <si>
    <t>1500 SAN PABLO STREET</t>
  </si>
  <si>
    <t>(323) 442-8656</t>
  </si>
  <si>
    <t>50697</t>
  </si>
  <si>
    <t>PATIENTS' HOSPITAL OF REDDING</t>
  </si>
  <si>
    <t>2900 EUREKA WAY</t>
  </si>
  <si>
    <t>(530) 225-8700</t>
  </si>
  <si>
    <t>25500 MEDICAL CENTER DRIVE</t>
  </si>
  <si>
    <t>MURRIETA</t>
  </si>
  <si>
    <t>(951) 696-6000</t>
  </si>
  <si>
    <t>14850 ROSCOE BLVD</t>
  </si>
  <si>
    <t>(818) 904-3100</t>
  </si>
  <si>
    <t>50708</t>
  </si>
  <si>
    <t>FRESNO SURGICAL HOSPITAL</t>
  </si>
  <si>
    <t>6125 NORTH FRESNO ST</t>
  </si>
  <si>
    <t>93710</t>
  </si>
  <si>
    <t>(559) 431-8000</t>
  </si>
  <si>
    <t>16850 BEAR VALLEY RD</t>
  </si>
  <si>
    <t>(760) 241-8000</t>
  </si>
  <si>
    <t>7300 NORTH FRESNO ST</t>
  </si>
  <si>
    <t>(559) 448-4500</t>
  </si>
  <si>
    <t>50714</t>
  </si>
  <si>
    <t>SUTTER MATERNITY &amp; SURGERY CENTER OF SANTA CRUZ</t>
  </si>
  <si>
    <t>2900 CHANTICLEER AVENUE</t>
  </si>
  <si>
    <t>(831) 477-2200</t>
  </si>
  <si>
    <t>7601 EAST IMPERIAL HIGHWAY</t>
  </si>
  <si>
    <t>(562) 401-7022</t>
  </si>
  <si>
    <t>1011 BALDWIN PARK BLVD</t>
  </si>
  <si>
    <t>BALDWIN PARK</t>
  </si>
  <si>
    <t>(626) 851-1011</t>
  </si>
  <si>
    <t>50726</t>
  </si>
  <si>
    <t>STANISLAUS SURGICAL HOSPITAL</t>
  </si>
  <si>
    <t>1421 OAKDALE ROAD</t>
  </si>
  <si>
    <t>(209) 572-2700</t>
  </si>
  <si>
    <t>9080 COLIMA RD</t>
  </si>
  <si>
    <t>(562) 945-3561</t>
  </si>
  <si>
    <t>900 S ATLANTIC BLVD</t>
  </si>
  <si>
    <t>MONTEREY PARK</t>
  </si>
  <si>
    <t>(626) 570-9000</t>
  </si>
  <si>
    <t>525 N GARFIELD AVE</t>
  </si>
  <si>
    <t>(626) 573-2222</t>
  </si>
  <si>
    <t>1701 SANTA ANITA AVE</t>
  </si>
  <si>
    <t>SOUTH EL MONTE</t>
  </si>
  <si>
    <t>(626) 350-7975</t>
  </si>
  <si>
    <t>555 EAST HARDY STREET</t>
  </si>
  <si>
    <t>INGLEWOOD</t>
  </si>
  <si>
    <t>(310) 673-4660</t>
  </si>
  <si>
    <t>4650 LINCOLN BLVD</t>
  </si>
  <si>
    <t>MARINA DEL REY</t>
  </si>
  <si>
    <t>(310) 823-8911</t>
  </si>
  <si>
    <t>50744</t>
  </si>
  <si>
    <t>ANAHEIM GLOBAL MEDICAL CENTER</t>
  </si>
  <si>
    <t>1025 S ANAHEIM BLVD</t>
  </si>
  <si>
    <t>92805</t>
  </si>
  <si>
    <t>(714) 533-6220</t>
  </si>
  <si>
    <t>2601 E CHAPMAN AVE</t>
  </si>
  <si>
    <t>(714) 633-0011</t>
  </si>
  <si>
    <t>1001 NORTH TUSTIN AVENUE</t>
  </si>
  <si>
    <t>SANTA ANA</t>
  </si>
  <si>
    <t>(714) 953-3500</t>
  </si>
  <si>
    <t>50747</t>
  </si>
  <si>
    <t>COASTAL COMMUNITIES HOSPITAL</t>
  </si>
  <si>
    <t>2701 S BRISTOL ST</t>
  </si>
  <si>
    <t>92704</t>
  </si>
  <si>
    <t>(714) 754-5454</t>
  </si>
  <si>
    <t>1777 WEST YOSEMITE AVE</t>
  </si>
  <si>
    <t>(209) 825-3700</t>
  </si>
  <si>
    <t>4929 VAN NUYS BLVD</t>
  </si>
  <si>
    <t>SHERMAN OAKS</t>
  </si>
  <si>
    <t>(818) 981-7111</t>
  </si>
  <si>
    <t>5000 SAN BERNARDINO ST</t>
  </si>
  <si>
    <t>MONTCLAIR</t>
  </si>
  <si>
    <t>(909) 625-8300</t>
  </si>
  <si>
    <t>4501 SAND CREEK ROAD</t>
  </si>
  <si>
    <t>(925) 813-6500</t>
  </si>
  <si>
    <t>18321 CLARK STREET</t>
  </si>
  <si>
    <t>TARZANA</t>
  </si>
  <si>
    <t>(818) 881-0800</t>
  </si>
  <si>
    <t>1100 BUTTE ST</t>
  </si>
  <si>
    <t>(530) 244-5454</t>
  </si>
  <si>
    <t>27300 IRIS AVENUE</t>
  </si>
  <si>
    <t>(951) 251-6530</t>
  </si>
  <si>
    <t>50766</t>
  </si>
  <si>
    <t>SUTTER SURGICAL HOSPITAL - NORTH VALLEY</t>
  </si>
  <si>
    <t>455 PLUMAS BLVD</t>
  </si>
  <si>
    <t>YUBA CITY</t>
  </si>
  <si>
    <t>95991</t>
  </si>
  <si>
    <t>SUTTER</t>
  </si>
  <si>
    <t>(530) 749-5700</t>
  </si>
  <si>
    <t>1 QUALITY DRIVE</t>
  </si>
  <si>
    <t>VACAVILLE</t>
  </si>
  <si>
    <t>(707) 624-4000</t>
  </si>
  <si>
    <t>50769</t>
  </si>
  <si>
    <t>HOAG ORTHOPEDIC INSTITUTE</t>
  </si>
  <si>
    <t>16250 SAND CANYON AVENUE</t>
  </si>
  <si>
    <t>IRVINE</t>
  </si>
  <si>
    <t>92618</t>
  </si>
  <si>
    <t>(949) 727-5000</t>
  </si>
  <si>
    <t>28062 BAXTER ROAD</t>
  </si>
  <si>
    <t>(951) 290-4000</t>
  </si>
  <si>
    <t>13100 STUDERBAKER ROAD</t>
  </si>
  <si>
    <t>NORWALK</t>
  </si>
  <si>
    <t>(562) 868-3751</t>
  </si>
  <si>
    <t>1600 EUREKA ROAD</t>
  </si>
  <si>
    <t>(916) 784-4000</t>
  </si>
  <si>
    <t>31700 TEMECULA PKWY</t>
  </si>
  <si>
    <t>TEMECULA</t>
  </si>
  <si>
    <t>(951) 331-2200</t>
  </si>
  <si>
    <t>2776 PACIFIC AVENUE</t>
  </si>
  <si>
    <t>(562) 595-1911</t>
  </si>
  <si>
    <t>2500 MERCED STREET</t>
  </si>
  <si>
    <t>SAN LEANDRO</t>
  </si>
  <si>
    <t>(510) 454-1000</t>
  </si>
  <si>
    <t>1680 EAST 120TH STREET</t>
  </si>
  <si>
    <t>(424) 835-6808</t>
  </si>
  <si>
    <t>50780</t>
  </si>
  <si>
    <t>FOOTHILL REGIONAL MEDICAL CENTER</t>
  </si>
  <si>
    <t>14662 NEWPORT AVE</t>
  </si>
  <si>
    <t>TUSTIN</t>
  </si>
  <si>
    <t>92780</t>
  </si>
  <si>
    <t>(714) 619-7700</t>
  </si>
  <si>
    <t>255 E BONITA AVE</t>
  </si>
  <si>
    <t>(909) 596-7733</t>
  </si>
  <si>
    <t>199 E WEBSTER STREET</t>
  </si>
  <si>
    <t>(530) 619-0800</t>
  </si>
  <si>
    <t>50784</t>
  </si>
  <si>
    <t>ADVENTIST HEALTH TULARE</t>
  </si>
  <si>
    <t>869 NORTH CHERRY STREET</t>
  </si>
  <si>
    <t>93274</t>
  </si>
  <si>
    <t>(559) 688-0821</t>
  </si>
  <si>
    <t>50785</t>
  </si>
  <si>
    <t>DOCS SURGICAL HOSPITAL</t>
  </si>
  <si>
    <t>6000 SAN VICENTE BLVD</t>
  </si>
  <si>
    <t>90036</t>
  </si>
  <si>
    <t>(323) 930-1040</t>
  </si>
  <si>
    <t>50854</t>
  </si>
  <si>
    <t>ANAHEIM COMMUNITY HOSPITAL, LLC</t>
  </si>
  <si>
    <t>3350 W BALL RD</t>
  </si>
  <si>
    <t>(248) 905-5091</t>
  </si>
  <si>
    <t>1801 16TH ST</t>
  </si>
  <si>
    <t>GREELEY</t>
  </si>
  <si>
    <t>(970) 810-4121</t>
  </si>
  <si>
    <t>1950 MOUNTAIN VIEW AVE</t>
  </si>
  <si>
    <t>LONGMONT</t>
  </si>
  <si>
    <t>(303) 651-5111</t>
  </si>
  <si>
    <t>1600 PRAIRIE CENTER PKWY</t>
  </si>
  <si>
    <t>BRIGHTON</t>
  </si>
  <si>
    <t>(303) 498-1600</t>
  </si>
  <si>
    <t>800 S 3RD ST</t>
  </si>
  <si>
    <t>(970) 249-2211</t>
  </si>
  <si>
    <t>106 BLANCA AVE</t>
  </si>
  <si>
    <t>(719) 587-1202</t>
  </si>
  <si>
    <t>8300 W 38TH AVE</t>
  </si>
  <si>
    <t>WHEAT RIDGE</t>
  </si>
  <si>
    <t>(303) 425-4500</t>
  </si>
  <si>
    <t>1024 S LEMAY AVE</t>
  </si>
  <si>
    <t>FORT COLLINS</t>
  </si>
  <si>
    <t>(970) 495-7000</t>
  </si>
  <si>
    <t>777 BANNOCK ST</t>
  </si>
  <si>
    <t>(303) 436-4927</t>
  </si>
  <si>
    <t>1008 MINNEQUA AVE</t>
  </si>
  <si>
    <t>(719) 557-4000</t>
  </si>
  <si>
    <t>1010 THREE SPRINGS BLVD</t>
  </si>
  <si>
    <t>DURANGO</t>
  </si>
  <si>
    <t>(970) 247-4311</t>
  </si>
  <si>
    <t>1719 E 19TH AVE</t>
  </si>
  <si>
    <t>(303) 839-6000</t>
  </si>
  <si>
    <t>11600 W 2ND PL</t>
  </si>
  <si>
    <t>(720) 321-0000</t>
  </si>
  <si>
    <t>400 W 16TH ST</t>
  </si>
  <si>
    <t>(719) 584-4000</t>
  </si>
  <si>
    <t>1400 E BOULDER ST</t>
  </si>
  <si>
    <t>COLORADO SPRINGS</t>
  </si>
  <si>
    <t>(719) 365-5000</t>
  </si>
  <si>
    <t>2635 N 7TH ST</t>
  </si>
  <si>
    <t>GRAND JUNCTION</t>
  </si>
  <si>
    <t>(970) 298-2260</t>
  </si>
  <si>
    <t>12605 E 16TH AVE</t>
  </si>
  <si>
    <t>AURORA</t>
  </si>
  <si>
    <t>(720) 848-0000</t>
  </si>
  <si>
    <t>4747 ARAPAHOE AVENUE</t>
  </si>
  <si>
    <t>(303) 440-2273</t>
  </si>
  <si>
    <t>1375 E 19TH AVE</t>
  </si>
  <si>
    <t>(303) 812-2000</t>
  </si>
  <si>
    <t>2000 BOISE AVE</t>
  </si>
  <si>
    <t>LOVELAND</t>
  </si>
  <si>
    <t>(970) 820-4640</t>
  </si>
  <si>
    <t>2222 N NEVADA AVE</t>
  </si>
  <si>
    <t>(719) 776-5000</t>
  </si>
  <si>
    <t>4567 E 9TH AVE</t>
  </si>
  <si>
    <t>(303) 320-2121</t>
  </si>
  <si>
    <t>501 E HAMPDEN AVE</t>
  </si>
  <si>
    <t>ENGLEWOOD</t>
  </si>
  <si>
    <t>(303) 788-5000</t>
  </si>
  <si>
    <t>60044</t>
  </si>
  <si>
    <t>1000 LINCOLN ST</t>
  </si>
  <si>
    <t>FORT MORGAN</t>
  </si>
  <si>
    <t>80701</t>
  </si>
  <si>
    <t>(970) 867-3391</t>
  </si>
  <si>
    <t>60049</t>
  </si>
  <si>
    <t>UCHEALTH YAMPA VALLEY MEDICAL CENTER</t>
  </si>
  <si>
    <t>1024 CENTRAL PARK DR</t>
  </si>
  <si>
    <t>STEAMBOAT SPRINGS</t>
  </si>
  <si>
    <t>80487</t>
  </si>
  <si>
    <t>ROUTT</t>
  </si>
  <si>
    <t>(970) 879-1322</t>
  </si>
  <si>
    <t>2351 'G' RD</t>
  </si>
  <si>
    <t>(970) 644-3011</t>
  </si>
  <si>
    <t>2525 S DOWNING ST</t>
  </si>
  <si>
    <t>(303) 778-1955</t>
  </si>
  <si>
    <t>9191 GRANT ST</t>
  </si>
  <si>
    <t>THORNTON</t>
  </si>
  <si>
    <t>(303) 451-7800</t>
  </si>
  <si>
    <t>1501 E 3RD ST</t>
  </si>
  <si>
    <t>(970) 874-7681</t>
  </si>
  <si>
    <t>1906 BLAKE AVE</t>
  </si>
  <si>
    <t>GLENWOOD SPRINGS</t>
  </si>
  <si>
    <t>(970) 945-6535</t>
  </si>
  <si>
    <t>60076</t>
  </si>
  <si>
    <t>STERLING REGIONAL MEDCENTER</t>
  </si>
  <si>
    <t>615 FAIRHURST ST</t>
  </si>
  <si>
    <t>STERLING</t>
  </si>
  <si>
    <t>80751</t>
  </si>
  <si>
    <t>(970) 522-0122</t>
  </si>
  <si>
    <t>181 W MEADOW DR</t>
  </si>
  <si>
    <t>VAIL</t>
  </si>
  <si>
    <t>(970) 476-2451</t>
  </si>
  <si>
    <t>1501 S POTOMAC ST</t>
  </si>
  <si>
    <t>(303) 873-5511</t>
  </si>
  <si>
    <t>100 HEALTH PARK DR</t>
  </si>
  <si>
    <t>LOUISVILLE</t>
  </si>
  <si>
    <t>(303) 673-1000</t>
  </si>
  <si>
    <t>14300 ORCHARD PKWY</t>
  </si>
  <si>
    <t>WESTMINSTER</t>
  </si>
  <si>
    <t>(720) 627-0000</t>
  </si>
  <si>
    <t>10101 RIDGEGATE PKWY</t>
  </si>
  <si>
    <t>LONE TREE</t>
  </si>
  <si>
    <t>(720) 225-1000</t>
  </si>
  <si>
    <t>7700 S BROADWAY</t>
  </si>
  <si>
    <t>LITTLETON</t>
  </si>
  <si>
    <t>(303) 730-8900</t>
  </si>
  <si>
    <t>9395 CROWN CREST BLVD</t>
  </si>
  <si>
    <t>(303) 269-4000</t>
  </si>
  <si>
    <t>200 EXEMPLA CIR</t>
  </si>
  <si>
    <t>(303) 689-4000</t>
  </si>
  <si>
    <t>60117</t>
  </si>
  <si>
    <t>ANIMAS SURGICAL HOSPITAL, LLC</t>
  </si>
  <si>
    <t>575 RIVERGATE LN, UNIT 100</t>
  </si>
  <si>
    <t>(970) 247-3537</t>
  </si>
  <si>
    <t>60118</t>
  </si>
  <si>
    <t>ST ANTHONY SUMMIT MEDICAL CENTER</t>
  </si>
  <si>
    <t>340 PEAK ONE DRIVE</t>
  </si>
  <si>
    <t>FRISCO</t>
  </si>
  <si>
    <t>80443</t>
  </si>
  <si>
    <t>(970) 668-3300</t>
  </si>
  <si>
    <t>2500 ROCKY MOUNTAIN AVE</t>
  </si>
  <si>
    <t>(970) 624-2500</t>
  </si>
  <si>
    <t>60124</t>
  </si>
  <si>
    <t>ORTHOCOLORADO HOSP AT ST ANTHONY MED CAMPUS</t>
  </si>
  <si>
    <t>11650 W 2ND PL</t>
  </si>
  <si>
    <t>(720) 321-5000</t>
  </si>
  <si>
    <t>2350 MEADOWS BLVD</t>
  </si>
  <si>
    <t>CASTLE ROCK</t>
  </si>
  <si>
    <t>(720) 455-5000</t>
  </si>
  <si>
    <t>BANNER FORT COLLINS MEDICAL CENTER</t>
  </si>
  <si>
    <t>4700 LADY MOON DR</t>
  </si>
  <si>
    <t>80528</t>
  </si>
  <si>
    <t>(970) 821-4000</t>
  </si>
  <si>
    <t>1750 E KEN PRATT BLVD</t>
  </si>
  <si>
    <t>(720) 718-3005</t>
  </si>
  <si>
    <t>11820 DESTINATION DR</t>
  </si>
  <si>
    <t>(303) 464-4500</t>
  </si>
  <si>
    <t>60130</t>
  </si>
  <si>
    <t>UCHEALTH GRANDVIEW HOSPITAL</t>
  </si>
  <si>
    <t>5623 PULPIT PEAK VW</t>
  </si>
  <si>
    <t>80918</t>
  </si>
  <si>
    <t>(719) 365-3300</t>
  </si>
  <si>
    <t>6767 W 29TH ST</t>
  </si>
  <si>
    <t>(970) 652-2000</t>
  </si>
  <si>
    <t>1500 PARK CENTRAL DR</t>
  </si>
  <si>
    <t>HIGHLANDS RANCH</t>
  </si>
  <si>
    <t>(720) 516-1000</t>
  </si>
  <si>
    <t>114 WOODLAND STREET &amp; 500 BLUE HILLS AVENUE</t>
  </si>
  <si>
    <t>(860) 714-4000</t>
  </si>
  <si>
    <t>320 POMFRET STREET</t>
  </si>
  <si>
    <t>(860) 928-6541</t>
  </si>
  <si>
    <t>50 HOSPITAL HILL ROAD</t>
  </si>
  <si>
    <t>SHARON</t>
  </si>
  <si>
    <t>(860) 364-4228</t>
  </si>
  <si>
    <t>64 ROBBINS ST</t>
  </si>
  <si>
    <t>WATERBURY</t>
  </si>
  <si>
    <t>(203) 573-6000</t>
  </si>
  <si>
    <t>ONE HOSPITAL PLAZA</t>
  </si>
  <si>
    <t>STAMFORD</t>
  </si>
  <si>
    <t>(203) 276-1000</t>
  </si>
  <si>
    <t>365 MONTAUK AVE</t>
  </si>
  <si>
    <t>(860) 442-0711</t>
  </si>
  <si>
    <t>201 CHESTNUT HILL ROAD</t>
  </si>
  <si>
    <t>STAFFORD SPRINGS</t>
  </si>
  <si>
    <t>(860) 684-4251</t>
  </si>
  <si>
    <t>267 GRANT STREET</t>
  </si>
  <si>
    <t>BRIDGEPORT</t>
  </si>
  <si>
    <t>(203) 384-3000</t>
  </si>
  <si>
    <t>540 LITCHFIELD ST</t>
  </si>
  <si>
    <t>TORRINGTON</t>
  </si>
  <si>
    <t>(860) 496-6666</t>
  </si>
  <si>
    <t>70012</t>
  </si>
  <si>
    <t>ROCKVILLE GENERAL HOSPITAL</t>
  </si>
  <si>
    <t>31 UNION ST</t>
  </si>
  <si>
    <t>6066</t>
  </si>
  <si>
    <t>(860) 872-5160</t>
  </si>
  <si>
    <t>56 FRANKLIN STREET</t>
  </si>
  <si>
    <t>(203) 709-6020</t>
  </si>
  <si>
    <t>435 LEWIS AVENUE</t>
  </si>
  <si>
    <t>MERIDEN</t>
  </si>
  <si>
    <t>(203) 694-8200</t>
  </si>
  <si>
    <t>5 PERRYRIDGE RD</t>
  </si>
  <si>
    <t>GREENWICH</t>
  </si>
  <si>
    <t>(203) 863-3000</t>
  </si>
  <si>
    <t>28 CRESCENT ST</t>
  </si>
  <si>
    <t>MIDDLETOWN</t>
  </si>
  <si>
    <t>(860) 344-6000</t>
  </si>
  <si>
    <t>112 MANSFIELD AVENUE</t>
  </si>
  <si>
    <t>WILLIMANTIC</t>
  </si>
  <si>
    <t>(860) 456-9116</t>
  </si>
  <si>
    <t>20 YORK ST</t>
  </si>
  <si>
    <t>(203) 688-4242</t>
  </si>
  <si>
    <t>326 WASHINGTON ST</t>
  </si>
  <si>
    <t>NORWICH</t>
  </si>
  <si>
    <t>(860) 889-8331</t>
  </si>
  <si>
    <t>80 SEYMOUR STREET</t>
  </si>
  <si>
    <t>(860) 545-5000</t>
  </si>
  <si>
    <t>71 HAYNES ST</t>
  </si>
  <si>
    <t>MANCHESTER</t>
  </si>
  <si>
    <t>(860) 647-4780</t>
  </si>
  <si>
    <t>2800 MAIN ST</t>
  </si>
  <si>
    <t>(203) 576-5551</t>
  </si>
  <si>
    <t>41 BREWSTER RD</t>
  </si>
  <si>
    <t>(860) 585-3000</t>
  </si>
  <si>
    <t>130 DIVISION ST</t>
  </si>
  <si>
    <t>DERBY</t>
  </si>
  <si>
    <t>(203) 732-7500</t>
  </si>
  <si>
    <t>24 HOSPITAL AVE</t>
  </si>
  <si>
    <t>DANBURY</t>
  </si>
  <si>
    <t>(203) 739-7000</t>
  </si>
  <si>
    <t>24 STEVENS STREET</t>
  </si>
  <si>
    <t>(203) 852-2000</t>
  </si>
  <si>
    <t>100 GRAND STREET</t>
  </si>
  <si>
    <t>NEW BRITAIN</t>
  </si>
  <si>
    <t>(860) 224-5011</t>
  </si>
  <si>
    <t>263 FARMINGTON AVE</t>
  </si>
  <si>
    <t>FARMINGTON</t>
  </si>
  <si>
    <t>(860) 679-1145</t>
  </si>
  <si>
    <t>4755 OGLETOWN-STANTON ROAD</t>
  </si>
  <si>
    <t>NEWARK</t>
  </si>
  <si>
    <t>(302) 733-3609</t>
  </si>
  <si>
    <t>7TH AND CLAYTON STS</t>
  </si>
  <si>
    <t>WILMINGTON</t>
  </si>
  <si>
    <t>(302) 421-4100</t>
  </si>
  <si>
    <t>640 S STATE STREET</t>
  </si>
  <si>
    <t>DOVER</t>
  </si>
  <si>
    <t>(302) 744-7001</t>
  </si>
  <si>
    <t>801 MIDDLEFORD RD</t>
  </si>
  <si>
    <t>SEAFORD</t>
  </si>
  <si>
    <t>(302) 629-6611</t>
  </si>
  <si>
    <t>424 SAVANNAH RD</t>
  </si>
  <si>
    <t>LEWES</t>
  </si>
  <si>
    <t>(302) 645-3300</t>
  </si>
  <si>
    <t>100 WELLNESS WAY</t>
  </si>
  <si>
    <t>MILFORD</t>
  </si>
  <si>
    <t>(302) 422-3311</t>
  </si>
  <si>
    <t>900 23RD ST NW</t>
  </si>
  <si>
    <t>(202) 716-4605</t>
  </si>
  <si>
    <t>2041 GEORGIA AVE NW</t>
  </si>
  <si>
    <t>(202) 745-6100</t>
  </si>
  <si>
    <t>3800 RESERVOIR RD</t>
  </si>
  <si>
    <t>(202) 784-3000</t>
  </si>
  <si>
    <t>5255 LOUGHBORO RD NW</t>
  </si>
  <si>
    <t>(202) 537-4680</t>
  </si>
  <si>
    <t>1310 SOUTHERN AVENUE  SE</t>
  </si>
  <si>
    <t>(202) 574-6000</t>
  </si>
  <si>
    <t>110 IRVING STREET NW</t>
  </si>
  <si>
    <t>(202) 877-7000</t>
  </si>
  <si>
    <t>655 W 8TH ST</t>
  </si>
  <si>
    <t>JACKSONVILLE</t>
  </si>
  <si>
    <t>(904) 244-4000</t>
  </si>
  <si>
    <t>2815 S SEACREST BLVD</t>
  </si>
  <si>
    <t>BOYNTON BEACH</t>
  </si>
  <si>
    <t>(561) 737-7733</t>
  </si>
  <si>
    <t>52 W UNDERWOOD ST</t>
  </si>
  <si>
    <t>ORLANDO</t>
  </si>
  <si>
    <t>(321) 841-5111</t>
  </si>
  <si>
    <t>601 E ROLLINS ST</t>
  </si>
  <si>
    <t>(407) 303-1976</t>
  </si>
  <si>
    <t>8900 N KENDALL DR</t>
  </si>
  <si>
    <t>(786) 596-1960</t>
  </si>
  <si>
    <t>2776 CLEVELAND AVE</t>
  </si>
  <si>
    <t>FORT MYERS</t>
  </si>
  <si>
    <t>(239) 343-5000</t>
  </si>
  <si>
    <t>401 PALMETTO ST</t>
  </si>
  <si>
    <t>NEW SMYRNA BEACH</t>
  </si>
  <si>
    <t>(386) 424-5100</t>
  </si>
  <si>
    <t>303 N CLYDE MORRIS BLVD</t>
  </si>
  <si>
    <t>DAYTONA BEACH</t>
  </si>
  <si>
    <t>(386) 254-4000</t>
  </si>
  <si>
    <t>350 7TH ST N</t>
  </si>
  <si>
    <t>NAPLES</t>
  </si>
  <si>
    <t>(239) 624-5000</t>
  </si>
  <si>
    <t>1350 S HICKORY ST</t>
  </si>
  <si>
    <t>MELBOURNE</t>
  </si>
  <si>
    <t>(321) 434-7000</t>
  </si>
  <si>
    <t>1611 NW 12TH AVE</t>
  </si>
  <si>
    <t>(305) 585-1111</t>
  </si>
  <si>
    <t>502 W HIGHLAND BLVD</t>
  </si>
  <si>
    <t>INVERNESS</t>
  </si>
  <si>
    <t>(352) 726-1551</t>
  </si>
  <si>
    <t>5151 N 9TH AVE</t>
  </si>
  <si>
    <t>PENSACOLA</t>
  </si>
  <si>
    <t>(850) 416-7000</t>
  </si>
  <si>
    <t>615 N BONITA AVE</t>
  </si>
  <si>
    <t>PANAMA CITY</t>
  </si>
  <si>
    <t>(850) 769-1511</t>
  </si>
  <si>
    <t>951 N WASHINGTON AVE</t>
  </si>
  <si>
    <t>TITUSVILLE</t>
  </si>
  <si>
    <t>(321) 268-6111</t>
  </si>
  <si>
    <t>1100 NW 95TH ST</t>
  </si>
  <si>
    <t>(305) 835-6000</t>
  </si>
  <si>
    <t>10000 W COLONIAL DR</t>
  </si>
  <si>
    <t>OCOEE</t>
  </si>
  <si>
    <t>(407) 296-1000</t>
  </si>
  <si>
    <t>701 6TH ST S</t>
  </si>
  <si>
    <t>SAINT PETERSBURG</t>
  </si>
  <si>
    <t>(727) 823-1234</t>
  </si>
  <si>
    <t>4300 ALTON RD</t>
  </si>
  <si>
    <t>MIAMI BEACH</t>
  </si>
  <si>
    <t>(305) 674-2121</t>
  </si>
  <si>
    <t>206 2ND ST E</t>
  </si>
  <si>
    <t>BRADENTON</t>
  </si>
  <si>
    <t>(941) 746-5111</t>
  </si>
  <si>
    <t>3501 JOHNSON ST</t>
  </si>
  <si>
    <t>(954) 987-2000</t>
  </si>
  <si>
    <t>1600 S ANDREWS AVE</t>
  </si>
  <si>
    <t>FORT LAUDERDALE</t>
  </si>
  <si>
    <t>(954) 355-4400</t>
  </si>
  <si>
    <t>1 SHIRCLIFF WAY</t>
  </si>
  <si>
    <t>(904) 308-7300</t>
  </si>
  <si>
    <t>601 MAIN ST</t>
  </si>
  <si>
    <t>DUNEDIN</t>
  </si>
  <si>
    <t>(727) 733-1111</t>
  </si>
  <si>
    <t>200 SE HOSPITAL AVE</t>
  </si>
  <si>
    <t>STUART</t>
  </si>
  <si>
    <t>(772) 287-5200</t>
  </si>
  <si>
    <t>701 W PLYMOUTH AVE</t>
  </si>
  <si>
    <t>DELAND</t>
  </si>
  <si>
    <t>(386) 943-4522</t>
  </si>
  <si>
    <t>7050 GALL BLVD</t>
  </si>
  <si>
    <t>ZEPHYRHILLS</t>
  </si>
  <si>
    <t>(813) 615-7219</t>
  </si>
  <si>
    <t>809 E MARION AVE</t>
  </si>
  <si>
    <t>PUNTA GORDA</t>
  </si>
  <si>
    <t>(941) 639-3131</t>
  </si>
  <si>
    <t>3600 S HIGHLANDS AVE</t>
  </si>
  <si>
    <t>SEBRING</t>
  </si>
  <si>
    <t>(863) 385-6101</t>
  </si>
  <si>
    <t>1475 W 49TH ST</t>
  </si>
  <si>
    <t>HIALEAH</t>
  </si>
  <si>
    <t>(305) 558-2500</t>
  </si>
  <si>
    <t>1900 DON WICKHAM DR</t>
  </si>
  <si>
    <t>(352) 394-4071</t>
  </si>
  <si>
    <t>200 AVE F NE</t>
  </si>
  <si>
    <t>WINTER HAVEN</t>
  </si>
  <si>
    <t>(863) 293-1121</t>
  </si>
  <si>
    <t>651 E 25TH ST</t>
  </si>
  <si>
    <t>(305) 693-6100</t>
  </si>
  <si>
    <t>2190 HWY 85 N</t>
  </si>
  <si>
    <t>NICEVILLE</t>
  </si>
  <si>
    <t>(850) 678-4131</t>
  </si>
  <si>
    <t>1395 S PINELLAS AVE</t>
  </si>
  <si>
    <t>TARPON SPRINGS</t>
  </si>
  <si>
    <t>1000 WATERMAN WAY</t>
  </si>
  <si>
    <t>TAVARES</t>
  </si>
  <si>
    <t>(352) 253-3368</t>
  </si>
  <si>
    <t>1500 SW 1ST AVE</t>
  </si>
  <si>
    <t>OCALA</t>
  </si>
  <si>
    <t>(352) 351-7200</t>
  </si>
  <si>
    <t>6600 MADISON STREET</t>
  </si>
  <si>
    <t>NEW PORT RICHEY</t>
  </si>
  <si>
    <t>(727) 842-8468</t>
  </si>
  <si>
    <t>1200 SEVENTH AVE N</t>
  </si>
  <si>
    <t>(727) 825-1100</t>
  </si>
  <si>
    <t>301 MEMORIAL MEDICAL PARKWAY</t>
  </si>
  <si>
    <t>(386) 231-6000</t>
  </si>
  <si>
    <t>7171 N DALE MABRY HWY</t>
  </si>
  <si>
    <t>TAMPA</t>
  </si>
  <si>
    <t>17240 CORTEZ BLVD</t>
  </si>
  <si>
    <t>BROOKSVILLE</t>
  </si>
  <si>
    <t>(352) 796-5111</t>
  </si>
  <si>
    <t>1055 SAXON BLVD</t>
  </si>
  <si>
    <t>ORANGE CITY</t>
  </si>
  <si>
    <t>(386) 917-5000</t>
  </si>
  <si>
    <t>4725 N FEDERAL HWY</t>
  </si>
  <si>
    <t>FT LAUDERDALE</t>
  </si>
  <si>
    <t>(954) 771-8000</t>
  </si>
  <si>
    <t>3001 W MARTIN LUTHER KING JR BLVD</t>
  </si>
  <si>
    <t>(813) 870-4398</t>
  </si>
  <si>
    <t>2500 HARBOR BLVD</t>
  </si>
  <si>
    <t>PORT CHARLOTTE</t>
  </si>
  <si>
    <t>(941) 766-4122</t>
  </si>
  <si>
    <t>5301 S CONGRESS AVE</t>
  </si>
  <si>
    <t>ATLANTIS</t>
  </si>
  <si>
    <t>(561) 965-7300</t>
  </si>
  <si>
    <t>600 E DIXIE AVE</t>
  </si>
  <si>
    <t>LEESBURG</t>
  </si>
  <si>
    <t>(352) 323-5762</t>
  </si>
  <si>
    <t>201 E SAMPLE RD</t>
  </si>
  <si>
    <t>DEERFIELD BEACH</t>
  </si>
  <si>
    <t>(954) 786-6400</t>
  </si>
  <si>
    <t>1700 S TAMIAMI TRL</t>
  </si>
  <si>
    <t>(941) 917-9000</t>
  </si>
  <si>
    <t>800 PRUDENTIAL DR</t>
  </si>
  <si>
    <t>(904) 202-2000</t>
  </si>
  <si>
    <t>400 HEALTH PARK BLVD</t>
  </si>
  <si>
    <t>SAINT AUGUSTINE</t>
  </si>
  <si>
    <t>(904) 819-5155</t>
  </si>
  <si>
    <t>110 LONGWOOD AVE</t>
  </si>
  <si>
    <t>ROCKLEDGE</t>
  </si>
  <si>
    <t>(321) 637-2603</t>
  </si>
  <si>
    <t>123 BAPTIST WAY</t>
  </si>
  <si>
    <t>(850) 434-4011</t>
  </si>
  <si>
    <t>410 S 11TH ST</t>
  </si>
  <si>
    <t>LAKE WALES</t>
  </si>
  <si>
    <t>(863) 676-1433</t>
  </si>
  <si>
    <t>1000 36TH ST</t>
  </si>
  <si>
    <t>VERO BEACH</t>
  </si>
  <si>
    <t>(772) 567-4311</t>
  </si>
  <si>
    <t>1500 LEE BLVD</t>
  </si>
  <si>
    <t>LEHIGH ACRES</t>
  </si>
  <si>
    <t>(239) 369-2101</t>
  </si>
  <si>
    <t>4200 SUN N LAKE BLVD</t>
  </si>
  <si>
    <t>(863) 314-4466</t>
  </si>
  <si>
    <t>700 WEST OAK STREET</t>
  </si>
  <si>
    <t>KISSIMMEE</t>
  </si>
  <si>
    <t>(407) 846-2266</t>
  </si>
  <si>
    <t>1600 SW ARCHER RD</t>
  </si>
  <si>
    <t>GAINESVILLE</t>
  </si>
  <si>
    <t>(352) 265-8000</t>
  </si>
  <si>
    <t>1350 13TH AVE S</t>
  </si>
  <si>
    <t>JACKSONVILLE BEACH</t>
  </si>
  <si>
    <t>(904) 247-2900</t>
  </si>
  <si>
    <t>60 MEMORIAL MEDICAL PKWY</t>
  </si>
  <si>
    <t>PALM COAST</t>
  </si>
  <si>
    <t>(386) 586-2000</t>
  </si>
  <si>
    <t>2200 OSPREY BLVD</t>
  </si>
  <si>
    <t>(863) 533-8111</t>
  </si>
  <si>
    <t>151 REDSTONE AVE SE</t>
  </si>
  <si>
    <t>CRESTVIEW</t>
  </si>
  <si>
    <t>(850) 689-8100</t>
  </si>
  <si>
    <t>6002 BERRYHILL RD</t>
  </si>
  <si>
    <t>MILTON</t>
  </si>
  <si>
    <t>(850) 626-7762</t>
  </si>
  <si>
    <t>975 BAPTIST WAY</t>
  </si>
  <si>
    <t>HOMESTEAD</t>
  </si>
  <si>
    <t>(786) 243-8000</t>
  </si>
  <si>
    <t>1501 PASADENA AVE S</t>
  </si>
  <si>
    <t>(727) 381-1000</t>
  </si>
  <si>
    <t>300 PINELLAS ST</t>
  </si>
  <si>
    <t>(727) 462-7000</t>
  </si>
  <si>
    <t>1 TAMPA GENERAL CIR</t>
  </si>
  <si>
    <t>(813) 844-7000</t>
  </si>
  <si>
    <t>100130</t>
  </si>
  <si>
    <t>LAKESIDE MEDICAL CENTER</t>
  </si>
  <si>
    <t>39200 HOOKER HWY</t>
  </si>
  <si>
    <t>BELLE GLADE</t>
  </si>
  <si>
    <t>33430</t>
  </si>
  <si>
    <t>(561) 996-6571</t>
  </si>
  <si>
    <t>20900 BISCAYNE BLVD</t>
  </si>
  <si>
    <t>AVENTURA</t>
  </si>
  <si>
    <t>(305) 682-7000</t>
  </si>
  <si>
    <t>301 N ALEXANDER ST</t>
  </si>
  <si>
    <t>PLANT CITY</t>
  </si>
  <si>
    <t>(813) 757-1200</t>
  </si>
  <si>
    <t>100134</t>
  </si>
  <si>
    <t>ED FRASER MEMORIAL HOSPITAL</t>
  </si>
  <si>
    <t>159 N 3RD ST</t>
  </si>
  <si>
    <t>MACCLENNY</t>
  </si>
  <si>
    <t>32063</t>
  </si>
  <si>
    <t>BAKER</t>
  </si>
  <si>
    <t>(904) 259-3151</t>
  </si>
  <si>
    <t>1300 MICCOSUKEE RD</t>
  </si>
  <si>
    <t>TALLAHASSEE</t>
  </si>
  <si>
    <t>(850) 431-1155</t>
  </si>
  <si>
    <t>40100 HWY 27</t>
  </si>
  <si>
    <t>DAVENPORT</t>
  </si>
  <si>
    <t>(863) 422-4971</t>
  </si>
  <si>
    <t>1250 S 18TH ST</t>
  </si>
  <si>
    <t>FERNANDINA BEACH</t>
  </si>
  <si>
    <t>(904) 321-3500</t>
  </si>
  <si>
    <t>4250 HOSPITAL DR</t>
  </si>
  <si>
    <t>MARIANNA</t>
  </si>
  <si>
    <t>(850) 526-2200</t>
  </si>
  <si>
    <t>5900 COLLEGE ROAD</t>
  </si>
  <si>
    <t>KEY WEST</t>
  </si>
  <si>
    <t>(305) 294-5531</t>
  </si>
  <si>
    <t>4500 SAN PABLO RD</t>
  </si>
  <si>
    <t>(904) 953-2000</t>
  </si>
  <si>
    <t>6200 SW 73RD ST</t>
  </si>
  <si>
    <t>(786) 662-4000</t>
  </si>
  <si>
    <t>340 NW COMMERCE DR</t>
  </si>
  <si>
    <t>LAKE CITY</t>
  </si>
  <si>
    <t>(386) 719-9000</t>
  </si>
  <si>
    <t>1324 LAKELAND HILLS BLVD</t>
  </si>
  <si>
    <t>LAKELAND</t>
  </si>
  <si>
    <t>(863) 687-1100</t>
  </si>
  <si>
    <t>1401 W SEMINOLE BLVD</t>
  </si>
  <si>
    <t>SANFORD</t>
  </si>
  <si>
    <t>(407) 321-4500</t>
  </si>
  <si>
    <t>5731 BEE RIDGE RD</t>
  </si>
  <si>
    <t>(941) 342-1100</t>
  </si>
  <si>
    <t>401 NW 42ND AVE</t>
  </si>
  <si>
    <t>PLANTATION</t>
  </si>
  <si>
    <t>(954) 587-5010</t>
  </si>
  <si>
    <t>800 MEADOWS RD</t>
  </si>
  <si>
    <t>BOCA RATON</t>
  </si>
  <si>
    <t>(561) 955-4200</t>
  </si>
  <si>
    <t>3100 E FLETCHER AVE</t>
  </si>
  <si>
    <t>(813) 615-7200</t>
  </si>
  <si>
    <t>900 N ROBERT AVE</t>
  </si>
  <si>
    <t>(863) 494-3535</t>
  </si>
  <si>
    <t>3360 BURNS RD</t>
  </si>
  <si>
    <t>PALM BEACH GARDENS</t>
  </si>
  <si>
    <t>(561) 622-1411</t>
  </si>
  <si>
    <t>701 W COCOA BEACH CAUSEWAY</t>
  </si>
  <si>
    <t>COCOA BEACH</t>
  </si>
  <si>
    <t>(321) 799-7111</t>
  </si>
  <si>
    <t>3625 UNIVERSITY BLVD S</t>
  </si>
  <si>
    <t>(904) 702-6111</t>
  </si>
  <si>
    <t>6500 38TH AVE N</t>
  </si>
  <si>
    <t>(727) 384-1414</t>
  </si>
  <si>
    <t>100181</t>
  </si>
  <si>
    <t>LARKIN COMMUNITY HOSPITAL</t>
  </si>
  <si>
    <t>7031 SW 62ND AVE</t>
  </si>
  <si>
    <t>SOUTH MIAMI</t>
  </si>
  <si>
    <t>(305) 284-7500</t>
  </si>
  <si>
    <t>3100 DOUGLAS RD</t>
  </si>
  <si>
    <t>CORAL GABLES</t>
  </si>
  <si>
    <t>(305) 445-8461</t>
  </si>
  <si>
    <t>2001 W 68TH ST</t>
  </si>
  <si>
    <t>(305) 823-5000</t>
  </si>
  <si>
    <t>2801 N STATE RD 7</t>
  </si>
  <si>
    <t>MARGATE</t>
  </si>
  <si>
    <t>(954) 974-0400</t>
  </si>
  <si>
    <t>9330 SR 54</t>
  </si>
  <si>
    <t>TRINITY</t>
  </si>
  <si>
    <t>(727) 834-4900</t>
  </si>
  <si>
    <t>6401 N FEDERAL HWY</t>
  </si>
  <si>
    <t>(954) 776-8500</t>
  </si>
  <si>
    <t>6500 W NEWBERRY RD</t>
  </si>
  <si>
    <t>(352) 333-4100</t>
  </si>
  <si>
    <t>2901 W SWANN AVE</t>
  </si>
  <si>
    <t>(813) 873-6400</t>
  </si>
  <si>
    <t>11750 BIRD RD</t>
  </si>
  <si>
    <t>(305) 223-3000</t>
  </si>
  <si>
    <t>13100 FT KING RD</t>
  </si>
  <si>
    <t>DADE CITY</t>
  </si>
  <si>
    <t>(352) 568-1100</t>
  </si>
  <si>
    <t>1431 SW 1ST AVE</t>
  </si>
  <si>
    <t>(352) 401-1000</t>
  </si>
  <si>
    <t>2020 59TH ST W</t>
  </si>
  <si>
    <t>(941) 798-6110</t>
  </si>
  <si>
    <t>13695 US HWY 1</t>
  </si>
  <si>
    <t>(772) 589-3187</t>
  </si>
  <si>
    <t>13681 DOCTORS WAY</t>
  </si>
  <si>
    <t>(239) 343-1000</t>
  </si>
  <si>
    <t>1000 MAR-WALT DR</t>
  </si>
  <si>
    <t>FORT WALTON BEACH</t>
  </si>
  <si>
    <t>(850) 862-1111</t>
  </si>
  <si>
    <t>7201 N UNIVERSITY DR</t>
  </si>
  <si>
    <t>TAMARAC</t>
  </si>
  <si>
    <t>(954) 721-2200</t>
  </si>
  <si>
    <t>2001 KINGSLEY AVE</t>
  </si>
  <si>
    <t>ORANGE PARK</t>
  </si>
  <si>
    <t>(904) 276-8500</t>
  </si>
  <si>
    <t>8201 W BROWARD BLVD</t>
  </si>
  <si>
    <t>(954) 473-6600</t>
  </si>
  <si>
    <t>7800 SHERIDAN ST</t>
  </si>
  <si>
    <t>PEMBROKE PINES</t>
  </si>
  <si>
    <t>(954) 962-9650</t>
  </si>
  <si>
    <t>8383 N DAVIS HWY</t>
  </si>
  <si>
    <t>(850) 494-4000</t>
  </si>
  <si>
    <t>611 ZEAGLER DR</t>
  </si>
  <si>
    <t>PALATKA</t>
  </si>
  <si>
    <t>(386) 328-5711</t>
  </si>
  <si>
    <t>21298 OLEAN BLVD</t>
  </si>
  <si>
    <t>(941) 629-1181</t>
  </si>
  <si>
    <t>6000 49TH ST N</t>
  </si>
  <si>
    <t>(727) 521-5121</t>
  </si>
  <si>
    <t>449 W 23RD ST</t>
  </si>
  <si>
    <t>(850) 747-7926</t>
  </si>
  <si>
    <t>119 OAKFIELD DR</t>
  </si>
  <si>
    <t>BRANDON</t>
  </si>
  <si>
    <t>(813) 916-0600</t>
  </si>
  <si>
    <t>636 DEL PRADO BLVD</t>
  </si>
  <si>
    <t>CAPE CORAL</t>
  </si>
  <si>
    <t>(239) 424-2000</t>
  </si>
  <si>
    <t>1700 S 23RD ST</t>
  </si>
  <si>
    <t>FORT PIERCE</t>
  </si>
  <si>
    <t>(772) 461-4000</t>
  </si>
  <si>
    <t>201 14TH ST SW</t>
  </si>
  <si>
    <t>LARGO</t>
  </si>
  <si>
    <t>(727) 588-5200</t>
  </si>
  <si>
    <t>6201 N SUNCOAST BLVD</t>
  </si>
  <si>
    <t>CRYSTAL RIVER</t>
  </si>
  <si>
    <t>(352) 795-6560</t>
  </si>
  <si>
    <t>1796 HWY 441 NORTH</t>
  </si>
  <si>
    <t>(863) 763-2151</t>
  </si>
  <si>
    <t>1210 S OLD DIXIE HWY</t>
  </si>
  <si>
    <t>JUPITER</t>
  </si>
  <si>
    <t>(561) 747-2234</t>
  </si>
  <si>
    <t>2626 CAPITAL MEDICAL BLVD</t>
  </si>
  <si>
    <t>(850) 656-5000</t>
  </si>
  <si>
    <t>14000 FIVAY RD</t>
  </si>
  <si>
    <t>(727) 819-2929</t>
  </si>
  <si>
    <t>5352 LINTON BLVD</t>
  </si>
  <si>
    <t>DELRAY BEACH</t>
  </si>
  <si>
    <t>(561) 498-4440</t>
  </si>
  <si>
    <t>4016 SUN CITY CENTER BLVD</t>
  </si>
  <si>
    <t>SUN CITY CENTER</t>
  </si>
  <si>
    <t>(813) 634-3301</t>
  </si>
  <si>
    <t>1800 SE TIFFANY AVE</t>
  </si>
  <si>
    <t>PORT SAINT LUCIE</t>
  </si>
  <si>
    <t>(772) 335-4000</t>
  </si>
  <si>
    <t>11375 CORTEZ BLVD</t>
  </si>
  <si>
    <t>(352) 596-6632</t>
  </si>
  <si>
    <t>3231 MCMULLEN BOOTH RD</t>
  </si>
  <si>
    <t>SAFETY HARBOR</t>
  </si>
  <si>
    <t>(727) 734-6950</t>
  </si>
  <si>
    <t>1110 GULF BREEZE PKWY</t>
  </si>
  <si>
    <t>GULF BREEZE</t>
  </si>
  <si>
    <t>(850) 934-2000</t>
  </si>
  <si>
    <t>700 MEDICAL BLVD</t>
  </si>
  <si>
    <t>(941) 475-6571</t>
  </si>
  <si>
    <t>21644 STATE RD 7</t>
  </si>
  <si>
    <t>(561) 488-8100</t>
  </si>
  <si>
    <t>13001 SOUTHERN BLVD</t>
  </si>
  <si>
    <t>LOXAHATCHEE</t>
  </si>
  <si>
    <t>(561) 798-3300</t>
  </si>
  <si>
    <t>10101 FOREST HILL BLVD</t>
  </si>
  <si>
    <t>WELLINGTON</t>
  </si>
  <si>
    <t>(561) 798-8500</t>
  </si>
  <si>
    <t>3000 CORAL HILLS DR</t>
  </si>
  <si>
    <t>CORAL SPRINGS</t>
  </si>
  <si>
    <t>(954) 344-3121</t>
  </si>
  <si>
    <t>703 N FLAMINGO RD</t>
  </si>
  <si>
    <t>(954) 436-5000</t>
  </si>
  <si>
    <t>2500 SW 75TH AVE</t>
  </si>
  <si>
    <t>(305) 263-9270</t>
  </si>
  <si>
    <t>1901 SW 172ND AVE</t>
  </si>
  <si>
    <t>MIRAMAR</t>
  </si>
  <si>
    <t>(954) 538-5000</t>
  </si>
  <si>
    <t>6101 PINE RIDGE ROAD</t>
  </si>
  <si>
    <t>(239) 304-5145</t>
  </si>
  <si>
    <t>1309 N FLAGLER DR</t>
  </si>
  <si>
    <t>WEST PALM BEACH</t>
  </si>
  <si>
    <t>(561) 655-5511</t>
  </si>
  <si>
    <t>901 45TH ST</t>
  </si>
  <si>
    <t>(561) 840-6202</t>
  </si>
  <si>
    <t>3100 WESTON RD</t>
  </si>
  <si>
    <t>WESTON</t>
  </si>
  <si>
    <t>(954) 689-5000</t>
  </si>
  <si>
    <t>1451 EL CAMINO REAL</t>
  </si>
  <si>
    <t>THE VILLAGES</t>
  </si>
  <si>
    <t>(352) 751-8000</t>
  </si>
  <si>
    <t>250 NORTH WICKHAM ROAD</t>
  </si>
  <si>
    <t>(321) 752-1200</t>
  </si>
  <si>
    <t>7800 US HWY 98 W</t>
  </si>
  <si>
    <t>MIRAMAR BEACH</t>
  </si>
  <si>
    <t>(850) 278-3600</t>
  </si>
  <si>
    <t>5000 UNIVERSITY DR</t>
  </si>
  <si>
    <t>(786) 308-3000</t>
  </si>
  <si>
    <t>8330 LAKEWOOD RANCH BLVD</t>
  </si>
  <si>
    <t>(941) 782-2100</t>
  </si>
  <si>
    <t>2906 17TH STREET</t>
  </si>
  <si>
    <t>SAINT CLOUD</t>
  </si>
  <si>
    <t>(407) 892-2135</t>
  </si>
  <si>
    <t>4201 BELFORT RD</t>
  </si>
  <si>
    <t>(904) 296-3700</t>
  </si>
  <si>
    <t>100313</t>
  </si>
  <si>
    <t>ASCENSION SACRED HEART GULF</t>
  </si>
  <si>
    <t>3801 E HWY 98</t>
  </si>
  <si>
    <t>PORT SAINT JOE</t>
  </si>
  <si>
    <t>32456</t>
  </si>
  <si>
    <t>GULF</t>
  </si>
  <si>
    <t>(850) 229-5600</t>
  </si>
  <si>
    <t>9555 SW 162 AVE</t>
  </si>
  <si>
    <t>(786) 467-2000</t>
  </si>
  <si>
    <t>8745 N WICKHAM RD</t>
  </si>
  <si>
    <t>(321) 434-9000</t>
  </si>
  <si>
    <t>1425 MALABAR RD, NE</t>
  </si>
  <si>
    <t>PALM BAY</t>
  </si>
  <si>
    <t>(321) 434-8000</t>
  </si>
  <si>
    <t>2600 BRUCE B DOWNS BLVD</t>
  </si>
  <si>
    <t>WESLEY CHAPEL</t>
  </si>
  <si>
    <t>(813) 929-5000</t>
  </si>
  <si>
    <t>325 CYPRESS PKWY</t>
  </si>
  <si>
    <t>(407) 530-2000</t>
  </si>
  <si>
    <t>1670 ST VINCENTS WAY</t>
  </si>
  <si>
    <t>MIDDLEBURG</t>
  </si>
  <si>
    <t>(904) 602-1000</t>
  </si>
  <si>
    <t>8300 RED BUG LAKE RD</t>
  </si>
  <si>
    <t>OVIEDO</t>
  </si>
  <si>
    <t>(615) 850-6055</t>
  </si>
  <si>
    <t>100330</t>
  </si>
  <si>
    <t>HALIFAX HEALTH /UF HEALTH MEDICAL CENTER OF DELTON</t>
  </si>
  <si>
    <t>3300 HALIFAX CROSSINGS BLVD</t>
  </si>
  <si>
    <t>DELTONA</t>
  </si>
  <si>
    <t>32725</t>
  </si>
  <si>
    <t>(386) 425-4806</t>
  </si>
  <si>
    <t>100350</t>
  </si>
  <si>
    <t>UCF LAKE NONA HOSPITAL</t>
  </si>
  <si>
    <t>6700 LAKE NONA BLVD</t>
  </si>
  <si>
    <t>(850) 523-2115</t>
  </si>
  <si>
    <t>2600 LAUREL ROAD EAST</t>
  </si>
  <si>
    <t>NORTH VENICE</t>
  </si>
  <si>
    <t>(941) 917-7299</t>
  </si>
  <si>
    <t>3476 S UNIVERSITY DR.</t>
  </si>
  <si>
    <t>(954) 475-4400</t>
  </si>
  <si>
    <t>100361</t>
  </si>
  <si>
    <t>ASCENSION ST VINCENT'S ST JOHNS COUNTY</t>
  </si>
  <si>
    <t>205 TRINITY WAY</t>
  </si>
  <si>
    <t>32259</t>
  </si>
  <si>
    <t>(904) 450-6020</t>
  </si>
  <si>
    <t>100362</t>
  </si>
  <si>
    <t>BAYCARE HOSPITAL WESLEY CHAPEL</t>
  </si>
  <si>
    <t>4501 BRUCE B DOWNS BLVD</t>
  </si>
  <si>
    <t>(813) 914-1000</t>
  </si>
  <si>
    <t>100363</t>
  </si>
  <si>
    <t>ADVENTHEALTH PALM COAST PARKWAY</t>
  </si>
  <si>
    <t>1 ADVENTHEALTH WAY</t>
  </si>
  <si>
    <t>32137</t>
  </si>
  <si>
    <t>(386) 302-1800</t>
  </si>
  <si>
    <t>1200 MEMORIAL DRIVE</t>
  </si>
  <si>
    <t>DALTON</t>
  </si>
  <si>
    <t>(706) 272-6105</t>
  </si>
  <si>
    <t>801 W GORDON STREET</t>
  </si>
  <si>
    <t>THOMASTON</t>
  </si>
  <si>
    <t>(706) 647-8111</t>
  </si>
  <si>
    <t>1900 TEBEAU STREET</t>
  </si>
  <si>
    <t>WAYCROSS</t>
  </si>
  <si>
    <t>(912) 287-2500</t>
  </si>
  <si>
    <t>1200 NORTHSIDE FORSYTH DRIVE</t>
  </si>
  <si>
    <t>CUMMING</t>
  </si>
  <si>
    <t>(770) 844-3200</t>
  </si>
  <si>
    <t>1230 BAXTER STREET</t>
  </si>
  <si>
    <t>(706) 389-3000</t>
  </si>
  <si>
    <t>417 THIRD AVENUE</t>
  </si>
  <si>
    <t>(229) 312-4068</t>
  </si>
  <si>
    <t>450 NORTHSIDE CHEROKEE BOULEVARD</t>
  </si>
  <si>
    <t>CANTON</t>
  </si>
  <si>
    <t>(770) 244-1000</t>
  </si>
  <si>
    <t>1364 CLIFTON ROAD, NE</t>
  </si>
  <si>
    <t>ATLANTA</t>
  </si>
  <si>
    <t>(404) 686-8500</t>
  </si>
  <si>
    <t>705 DIXIE STREET</t>
  </si>
  <si>
    <t>CARROLLTON</t>
  </si>
  <si>
    <t>(770) 836-9580</t>
  </si>
  <si>
    <t>601 DALLAS HIGHWAY</t>
  </si>
  <si>
    <t>VILLA RICA</t>
  </si>
  <si>
    <t>(770) 456-3101</t>
  </si>
  <si>
    <t>1514 VERNON ROAD</t>
  </si>
  <si>
    <t>LAGRANGE</t>
  </si>
  <si>
    <t>(706) 882-1411</t>
  </si>
  <si>
    <t>5126 HOSPITAL DRIVE NE</t>
  </si>
  <si>
    <t>(770) 786-7053</t>
  </si>
  <si>
    <t>1035 RED BUD ROAD</t>
  </si>
  <si>
    <t>(706) 629-2895</t>
  </si>
  <si>
    <t>5353 REYNOLDS STREET</t>
  </si>
  <si>
    <t>SAVANNAH</t>
  </si>
  <si>
    <t>(912) 819-5290</t>
  </si>
  <si>
    <t>2415 PARKWOOD DRIVE</t>
  </si>
  <si>
    <t>(912) 466-7000</t>
  </si>
  <si>
    <t>367 CLEAR CREEK PARKWAY</t>
  </si>
  <si>
    <t>LAVONIA</t>
  </si>
  <si>
    <t>(706) 356-7800</t>
  </si>
  <si>
    <t>1350 WALTON WAY</t>
  </si>
  <si>
    <t>(706) 722-9011</t>
  </si>
  <si>
    <t>743 SPRING STREET</t>
  </si>
  <si>
    <t>(770) 535-3553</t>
  </si>
  <si>
    <t>960 JOE FRANK HARRIS PARKWAY</t>
  </si>
  <si>
    <t>CARTERSVILLE</t>
  </si>
  <si>
    <t>(470) 490-1000</t>
  </si>
  <si>
    <t>601 SOUTH 8TH STREET</t>
  </si>
  <si>
    <t>GRIFFIN</t>
  </si>
  <si>
    <t>(770) 228-2721</t>
  </si>
  <si>
    <t>163 HOSPITAL DRIVE</t>
  </si>
  <si>
    <t>TOCCOA</t>
  </si>
  <si>
    <t>(706) 282-4250</t>
  </si>
  <si>
    <t>1120 15TH STREET</t>
  </si>
  <si>
    <t>(706) 721-6569</t>
  </si>
  <si>
    <t>677 CHURCH STREET</t>
  </si>
  <si>
    <t>MARIETTA</t>
  </si>
  <si>
    <t>(770) 793-5000</t>
  </si>
  <si>
    <t>4700 WATERS AVENUE</t>
  </si>
  <si>
    <t>(912) 350-3691</t>
  </si>
  <si>
    <t>915 GORDON AVENUE &amp; MIMOSA DRIVE</t>
  </si>
  <si>
    <t>THOMASVILLE</t>
  </si>
  <si>
    <t>(229) 228-2880</t>
  </si>
  <si>
    <t>541 HISTORIC HIGHWAY 441-NORTH</t>
  </si>
  <si>
    <t>DEMOREST</t>
  </si>
  <si>
    <t>(706) 754-2161</t>
  </si>
  <si>
    <t>2518 JIMMY LEE SMITH PARKWAY</t>
  </si>
  <si>
    <t>HIRAM</t>
  </si>
  <si>
    <t>(470) 644-7000</t>
  </si>
  <si>
    <t>11705 MERCY BOULEVARD</t>
  </si>
  <si>
    <t>(912) 819-4100</t>
  </si>
  <si>
    <t>126 HIGHWAY 280 W</t>
  </si>
  <si>
    <t>AMERICUS</t>
  </si>
  <si>
    <t>(229) 931-1280</t>
  </si>
  <si>
    <t>110045</t>
  </si>
  <si>
    <t>NGMC BARROW, LLC</t>
  </si>
  <si>
    <t>316 NORTH BROAD STREET</t>
  </si>
  <si>
    <t>WINDER</t>
  </si>
  <si>
    <t>30680</t>
  </si>
  <si>
    <t>BARROW</t>
  </si>
  <si>
    <t>(770) 848-8611</t>
  </si>
  <si>
    <t>2151 W SPRING STREET</t>
  </si>
  <si>
    <t>(770) 267-8461</t>
  </si>
  <si>
    <t>707 OLD DALTON ELLIJAY ROAD, PO BOX 1406</t>
  </si>
  <si>
    <t>CHATSWORTH</t>
  </si>
  <si>
    <t>(706) 517-2031</t>
  </si>
  <si>
    <t>35 HOSPITAL ROAD</t>
  </si>
  <si>
    <t>BLAIRSVILLE</t>
  </si>
  <si>
    <t>(706) 745-2111</t>
  </si>
  <si>
    <t>304 TURNER MCCALL BOULEVARD</t>
  </si>
  <si>
    <t>ROME</t>
  </si>
  <si>
    <t>(706) 509-6900</t>
  </si>
  <si>
    <t>710 CENTER STREET</t>
  </si>
  <si>
    <t>(706) 571-1000</t>
  </si>
  <si>
    <t>1601 WATSON BOULEVARD</t>
  </si>
  <si>
    <t>WARNER ROBINS</t>
  </si>
  <si>
    <t>(478) 922-4281</t>
  </si>
  <si>
    <t>110071</t>
  </si>
  <si>
    <t>APPLING HEALTHCARE</t>
  </si>
  <si>
    <t>163 E TOLLISON STREET</t>
  </si>
  <si>
    <t>BAXLEY</t>
  </si>
  <si>
    <t>31513</t>
  </si>
  <si>
    <t>APPLING</t>
  </si>
  <si>
    <t>(912) 367-9841</t>
  </si>
  <si>
    <t>110073</t>
  </si>
  <si>
    <t>DORMINY MEDICAL CENTER</t>
  </si>
  <si>
    <t>200 PERRY HOUSE ROAD, BOX 1447</t>
  </si>
  <si>
    <t>FITZGERALD</t>
  </si>
  <si>
    <t>31750</t>
  </si>
  <si>
    <t>BEN HILL</t>
  </si>
  <si>
    <t>(229) 424-7100</t>
  </si>
  <si>
    <t>1199 PRINCE AVENUE</t>
  </si>
  <si>
    <t>(706) 475-7000</t>
  </si>
  <si>
    <t>1499 FAIR ROAD</t>
  </si>
  <si>
    <t>STATESBORO</t>
  </si>
  <si>
    <t>(912) 486-1500</t>
  </si>
  <si>
    <t>2701 N DECATUR ROAD</t>
  </si>
  <si>
    <t>(404) 501-1000</t>
  </si>
  <si>
    <t>550 PEACHTREE STREET,  NE</t>
  </si>
  <si>
    <t>(404) 686-2450</t>
  </si>
  <si>
    <t>80 JESSE HILL, JR DRIVE SE</t>
  </si>
  <si>
    <t>(404) 616-1000</t>
  </si>
  <si>
    <t>5665 PEACHTREE DUNWOODY ROAD</t>
  </si>
  <si>
    <t>(678) 843-7001</t>
  </si>
  <si>
    <t>1968 PEACHTREE RD NW</t>
  </si>
  <si>
    <t>(404) 605-5000</t>
  </si>
  <si>
    <t>110086</t>
  </si>
  <si>
    <t>WASHINGTON COUNTY REGIONAL MEDICAL CENTER</t>
  </si>
  <si>
    <t>610 SPARTA ROAD</t>
  </si>
  <si>
    <t>SANDERSVILLE</t>
  </si>
  <si>
    <t>31082</t>
  </si>
  <si>
    <t>(478) 240-2100</t>
  </si>
  <si>
    <t>1000 MEDICAL CENTER BOULEVARD</t>
  </si>
  <si>
    <t>LAWRENCEVILLE</t>
  </si>
  <si>
    <t>(678) 312-4310</t>
  </si>
  <si>
    <t>1101 OCILLA ROAD</t>
  </si>
  <si>
    <t>(912) 384-1900</t>
  </si>
  <si>
    <t>1412 MILSTEAD AVENUE, NE</t>
  </si>
  <si>
    <t>CONYERS</t>
  </si>
  <si>
    <t>(770) 918-3000</t>
  </si>
  <si>
    <t>110092</t>
  </si>
  <si>
    <t>DODGE COUNTY HOSPITAL</t>
  </si>
  <si>
    <t>901 GRIFFIN AVE</t>
  </si>
  <si>
    <t>EASTMAN</t>
  </si>
  <si>
    <t>31023</t>
  </si>
  <si>
    <t>(478) 448-4067</t>
  </si>
  <si>
    <t>901 E 18TH STREET</t>
  </si>
  <si>
    <t>TIFTON</t>
  </si>
  <si>
    <t>(229) 382-7120</t>
  </si>
  <si>
    <t>110101</t>
  </si>
  <si>
    <t>SOUTHWELL MEDICAL, A CAMPUS OF TRMC</t>
  </si>
  <si>
    <t>260 MJ TAYLOR ROAD</t>
  </si>
  <si>
    <t>ADEL</t>
  </si>
  <si>
    <t>31620</t>
  </si>
  <si>
    <t>(229) 896-8077</t>
  </si>
  <si>
    <t>902 7TH STREET NORTH</t>
  </si>
  <si>
    <t>CORDELE</t>
  </si>
  <si>
    <t>(229) 276-3100</t>
  </si>
  <si>
    <t>3131 SOUTH MAIN STREET</t>
  </si>
  <si>
    <t>MOULTRIE</t>
  </si>
  <si>
    <t>(229) 985-3420</t>
  </si>
  <si>
    <t>777 HEMLOCK STREET</t>
  </si>
  <si>
    <t>(478) 633-1000</t>
  </si>
  <si>
    <t>117 KITE ROAD</t>
  </si>
  <si>
    <t>SWAINSBORO</t>
  </si>
  <si>
    <t>(478) 289-1304</t>
  </si>
  <si>
    <t>110111</t>
  </si>
  <si>
    <t>UNIVERSITY MCDUFFIE COUNTY REGIONAL MEDICAL CENTER</t>
  </si>
  <si>
    <t>2460 WASHINGTON ROAD</t>
  </si>
  <si>
    <t>THOMSON</t>
  </si>
  <si>
    <t>30824</t>
  </si>
  <si>
    <t>MC DUFFIE</t>
  </si>
  <si>
    <t>(706) 595-1411</t>
  </si>
  <si>
    <t>110113</t>
  </si>
  <si>
    <t>BURKE MEDICAL CENTER</t>
  </si>
  <si>
    <t>351 SOUTH LIBERTY STREET</t>
  </si>
  <si>
    <t>WAYNESBORO</t>
  </si>
  <si>
    <t>30830</t>
  </si>
  <si>
    <t>(706) 554-4435</t>
  </si>
  <si>
    <t>110121</t>
  </si>
  <si>
    <t>GRADY GENERAL HOSPITAL</t>
  </si>
  <si>
    <t>1155 5TH STREET, SE</t>
  </si>
  <si>
    <t>CAIRO</t>
  </si>
  <si>
    <t>39828</t>
  </si>
  <si>
    <t>(229) 377-0251</t>
  </si>
  <si>
    <t>2501 NORTH PATTERSON STREET, PO BOX 1727</t>
  </si>
  <si>
    <t>VALDOSTA</t>
  </si>
  <si>
    <t>(229) 333-1020</t>
  </si>
  <si>
    <t>865 SOUTH FIRST STREET</t>
  </si>
  <si>
    <t>JESUP</t>
  </si>
  <si>
    <t>(912) 427-6811</t>
  </si>
  <si>
    <t>200 INDUSTRIAL BOULEVARD</t>
  </si>
  <si>
    <t>DUBLIN</t>
  </si>
  <si>
    <t>(478) 274-3100</t>
  </si>
  <si>
    <t>ONE MEADOWS PARKWAY</t>
  </si>
  <si>
    <t>VIDALIA</t>
  </si>
  <si>
    <t>(912) 535-5828</t>
  </si>
  <si>
    <t>2122 MANCHESTER EXPRESSWAY</t>
  </si>
  <si>
    <t>(706) 596-4020</t>
  </si>
  <si>
    <t>110132</t>
  </si>
  <si>
    <t>1500 E SHOTWELL STREET</t>
  </si>
  <si>
    <t>BAINBRIDGE</t>
  </si>
  <si>
    <t>39819</t>
  </si>
  <si>
    <t>(229) 246-3500</t>
  </si>
  <si>
    <t>110142</t>
  </si>
  <si>
    <t>EVANS MEMORIAL HOSPITAL</t>
  </si>
  <si>
    <t>200 N RIVER STREET</t>
  </si>
  <si>
    <t>CLAXTON</t>
  </si>
  <si>
    <t>30417</t>
  </si>
  <si>
    <t>EVANS</t>
  </si>
  <si>
    <t>(912) 739-5105</t>
  </si>
  <si>
    <t>3950 AUSTELL RD</t>
  </si>
  <si>
    <t>AUSTELL</t>
  </si>
  <si>
    <t>(770) 732-4000</t>
  </si>
  <si>
    <t>110146</t>
  </si>
  <si>
    <t>SOUTHEAST GEORGIA HEALTH SYSTEM -- CAMDEN CAMPUS</t>
  </si>
  <si>
    <t>2000 DAN PROCTOR DRIVE</t>
  </si>
  <si>
    <t>SAINT MARYS</t>
  </si>
  <si>
    <t>31558</t>
  </si>
  <si>
    <t>(912) 576-6401</t>
  </si>
  <si>
    <t>821 NORTH COBB STREET</t>
  </si>
  <si>
    <t>MILLEDGEVILLE</t>
  </si>
  <si>
    <t>(478) 454-3550</t>
  </si>
  <si>
    <t>1000 JOHNSON FERRY ROAD, NE</t>
  </si>
  <si>
    <t>(404) 851-8000</t>
  </si>
  <si>
    <t>350 HOSPITAL DRIVE</t>
  </si>
  <si>
    <t>(478) 765-7000</t>
  </si>
  <si>
    <t>11 UPPER RIVERDALE ROAD, SW</t>
  </si>
  <si>
    <t>RIVERDALE</t>
  </si>
  <si>
    <t>(770) 991-8160</t>
  </si>
  <si>
    <t>501 REDMOND ROAD NW</t>
  </si>
  <si>
    <t>(706) 802-3012</t>
  </si>
  <si>
    <t>3651 WHEELER ROAD</t>
  </si>
  <si>
    <t>(706) 651-6008</t>
  </si>
  <si>
    <t>8954 HOSPITAL DRIVE</t>
  </si>
  <si>
    <t>DOUGLASVILLE</t>
  </si>
  <si>
    <t>(770) 949-1500</t>
  </si>
  <si>
    <t>1133 EAGLE'S LANDING PARKWAY</t>
  </si>
  <si>
    <t>STOCKBRIDGE</t>
  </si>
  <si>
    <t>(678) 604-1000</t>
  </si>
  <si>
    <t>1700 MEDICAL WAY</t>
  </si>
  <si>
    <t>SNELLVILLE</t>
  </si>
  <si>
    <t>(770) 979-0200</t>
  </si>
  <si>
    <t>110194</t>
  </si>
  <si>
    <t>DONALSONVILLE HOSPITAL INC</t>
  </si>
  <si>
    <t>102 HOSPITAL CIR</t>
  </si>
  <si>
    <t>DONALSONVILLE</t>
  </si>
  <si>
    <t>39845</t>
  </si>
  <si>
    <t>(229) 524-5217</t>
  </si>
  <si>
    <t>3000 HOSPITAL BOULEVARD</t>
  </si>
  <si>
    <t>ROSWELL</t>
  </si>
  <si>
    <t>(770) 751-2500</t>
  </si>
  <si>
    <t>100 FRIST COURT</t>
  </si>
  <si>
    <t>(706) 494-2101</t>
  </si>
  <si>
    <t>110201</t>
  </si>
  <si>
    <t>PIEDMONT MACON NORTH HOSPITAL</t>
  </si>
  <si>
    <t>400 CHARTER BOULEVARD</t>
  </si>
  <si>
    <t>31210</t>
  </si>
  <si>
    <t>(478) 757-5990</t>
  </si>
  <si>
    <t>110209</t>
  </si>
  <si>
    <t>TURNING POINT HOSPITAL</t>
  </si>
  <si>
    <t>3015 VETERANS PARKWAY</t>
  </si>
  <si>
    <t>31788</t>
  </si>
  <si>
    <t>(229) 985-4815</t>
  </si>
  <si>
    <t>1255 HIGHWAY 54 WEST</t>
  </si>
  <si>
    <t>(770) 719-7000</t>
  </si>
  <si>
    <t>1266 HIGHWAY 515 SOUTH</t>
  </si>
  <si>
    <t>(706) 692-2441</t>
  </si>
  <si>
    <t>2801 DEKALB MEDICAL PARKWAY</t>
  </si>
  <si>
    <t>LITHONIA</t>
  </si>
  <si>
    <t>(404) 501-8040</t>
  </si>
  <si>
    <t>745 POPLAR ROAD</t>
  </si>
  <si>
    <t>NEWNAN</t>
  </si>
  <si>
    <t>(770) 400-2300</t>
  </si>
  <si>
    <t>6325 HOSPITAL PARKWAY</t>
  </si>
  <si>
    <t>JOHNS CREEK</t>
  </si>
  <si>
    <t>(678) 474-7000</t>
  </si>
  <si>
    <t>600 CELEBRATE LIFE PARKWAY NORTH</t>
  </si>
  <si>
    <t>(404) 844-8334</t>
  </si>
  <si>
    <t>110236</t>
  </si>
  <si>
    <t>CHI MEMORIAL HOSPITAL- GEORGIA</t>
  </si>
  <si>
    <t>100 GROSS CRESCENT CIRCLE</t>
  </si>
  <si>
    <t>FORT OGLETHORPE</t>
  </si>
  <si>
    <t>30742</t>
  </si>
  <si>
    <t>CATOOSA</t>
  </si>
  <si>
    <t>(770) 874-5400</t>
  </si>
  <si>
    <t>227 MOUNTAIN DRIVE</t>
  </si>
  <si>
    <t>DAHLONEGA</t>
  </si>
  <si>
    <t>(770) 219-7146</t>
  </si>
  <si>
    <t>3620 HOWELL FERRY ROAD</t>
  </si>
  <si>
    <t>DULUTH</t>
  </si>
  <si>
    <t>(678) 312-1000</t>
  </si>
  <si>
    <t>1301 PUNCHBOWL ST</t>
  </si>
  <si>
    <t>(808) 538-9011</t>
  </si>
  <si>
    <t>221 MAHALANI STREET</t>
  </si>
  <si>
    <t>WAILUKU</t>
  </si>
  <si>
    <t>(808) 244-9056</t>
  </si>
  <si>
    <t>1190 WAIANUENUE AVENUE</t>
  </si>
  <si>
    <t>HILO</t>
  </si>
  <si>
    <t>(808) 932-3000</t>
  </si>
  <si>
    <t>640 ULUKAHIKI ST</t>
  </si>
  <si>
    <t>KAILUA</t>
  </si>
  <si>
    <t>(808) 263-5015</t>
  </si>
  <si>
    <t>347 NORTH KUAKINI STREET</t>
  </si>
  <si>
    <t>(808) 536-2236</t>
  </si>
  <si>
    <t>3288 MOANALUA RD</t>
  </si>
  <si>
    <t>(808) 432-0000</t>
  </si>
  <si>
    <t>3-3420 KUHIO HIGHWAY</t>
  </si>
  <si>
    <t>LIHUE</t>
  </si>
  <si>
    <t>(808) 245-1100</t>
  </si>
  <si>
    <t>79-1019 HAUKAPILA STREET</t>
  </si>
  <si>
    <t>KEALAKEKUA</t>
  </si>
  <si>
    <t>(808) 322-9311</t>
  </si>
  <si>
    <t>888 S KING STREET</t>
  </si>
  <si>
    <t>(808) 522-4000</t>
  </si>
  <si>
    <t>98-1079 MOANALUA ROAD</t>
  </si>
  <si>
    <t>AIEA</t>
  </si>
  <si>
    <t>(808) 486-6000</t>
  </si>
  <si>
    <t>67 1125 MAMALAHOA HIGHWAY</t>
  </si>
  <si>
    <t>KAMUELA</t>
  </si>
  <si>
    <t>(808) 885-4444</t>
  </si>
  <si>
    <t>801 POLE LINE ROAD WEST</t>
  </si>
  <si>
    <t>(208) 814-1000</t>
  </si>
  <si>
    <t>415 SIXTH STREET</t>
  </si>
  <si>
    <t>LEWISTON</t>
  </si>
  <si>
    <t>(208) 799-5300</t>
  </si>
  <si>
    <t>190 EAST BANNOCK STREET</t>
  </si>
  <si>
    <t>BOISE</t>
  </si>
  <si>
    <t>(208) 381-2222</t>
  </si>
  <si>
    <t>1055 NORTH CURTIS ROAD</t>
  </si>
  <si>
    <t>(208) 367-2121</t>
  </si>
  <si>
    <t>4300 E FLAMINGO AVE</t>
  </si>
  <si>
    <t>NAMPA</t>
  </si>
  <si>
    <t>(208) 463-5000</t>
  </si>
  <si>
    <t>1717 ARLINGTON STREET</t>
  </si>
  <si>
    <t>(208) 459-4641</t>
  </si>
  <si>
    <t>3100 CHANNING WAY</t>
  </si>
  <si>
    <t>IDAHO FALLS</t>
  </si>
  <si>
    <t>(208) 529-6111</t>
  </si>
  <si>
    <t>130025</t>
  </si>
  <si>
    <t>MADISON MEMORIAL HOSPITAL</t>
  </si>
  <si>
    <t>450 EAST MAIN STREET</t>
  </si>
  <si>
    <t>REXBURG</t>
  </si>
  <si>
    <t>83440</t>
  </si>
  <si>
    <t>(208) 359-6488</t>
  </si>
  <si>
    <t>777 HOSPITAL WAY</t>
  </si>
  <si>
    <t>POCATELLO</t>
  </si>
  <si>
    <t>(208) 239-1000</t>
  </si>
  <si>
    <t>2003 KOOTENAI HEALTH WAY</t>
  </si>
  <si>
    <t>COEUR D'ALENE</t>
  </si>
  <si>
    <t>(208) 625-4000</t>
  </si>
  <si>
    <t>130063</t>
  </si>
  <si>
    <t>TREASURE VALLEY HOSPITAL</t>
  </si>
  <si>
    <t>8800 WEST EMERALD STREET</t>
  </si>
  <si>
    <t>83704</t>
  </si>
  <si>
    <t>(208) 373-5000</t>
  </si>
  <si>
    <t>2325 CORONADO STREET</t>
  </si>
  <si>
    <t>(208) 557-2700</t>
  </si>
  <si>
    <t>130066</t>
  </si>
  <si>
    <t>NORTHWEST SPECIALTY HOSPITAL</t>
  </si>
  <si>
    <t>1593 EAST POLSTON AVENUE</t>
  </si>
  <si>
    <t>POST FALLS</t>
  </si>
  <si>
    <t>83854</t>
  </si>
  <si>
    <t>(208) 262-2300</t>
  </si>
  <si>
    <t>9850 WEST ST LUKES DRIVE</t>
  </si>
  <si>
    <t>(208) 505-2000</t>
  </si>
  <si>
    <t>2327 CORONADO ST</t>
  </si>
  <si>
    <t>(208) 528-1000</t>
  </si>
  <si>
    <t>210 WEST WALNUT STREET</t>
  </si>
  <si>
    <t>(309) 647-5240</t>
  </si>
  <si>
    <t>ONE MEMORIAL DRIVE</t>
  </si>
  <si>
    <t>ALTON</t>
  </si>
  <si>
    <t>(314) 286-2227</t>
  </si>
  <si>
    <t>333 N MADISON ST</t>
  </si>
  <si>
    <t>JOLIET</t>
  </si>
  <si>
    <t>(815) 725-7133</t>
  </si>
  <si>
    <t>701 WEST NORTH AVE</t>
  </si>
  <si>
    <t>MELROSE PARK</t>
  </si>
  <si>
    <t>(708) 681-3200</t>
  </si>
  <si>
    <t>2650 RIDGE AVE</t>
  </si>
  <si>
    <t>EVANSTON</t>
  </si>
  <si>
    <t>(847) 570-2000</t>
  </si>
  <si>
    <t>201 S 14TH ST</t>
  </si>
  <si>
    <t>HERRIN</t>
  </si>
  <si>
    <t>(618) 942-2171</t>
  </si>
  <si>
    <t>403 E 1ST ST</t>
  </si>
  <si>
    <t>DIXON</t>
  </si>
  <si>
    <t>(815) 288-5531</t>
  </si>
  <si>
    <t>5409 N KNOXVILLE AVE</t>
  </si>
  <si>
    <t>(309) 691-1000</t>
  </si>
  <si>
    <t>1005 BROADWAY ST</t>
  </si>
  <si>
    <t>QUINCY</t>
  </si>
  <si>
    <t>(217) 223-1200</t>
  </si>
  <si>
    <t>15TH STREET AT CALIFORNIA</t>
  </si>
  <si>
    <t>CHICAGO</t>
  </si>
  <si>
    <t>(773) 542-2000</t>
  </si>
  <si>
    <t>2000 OGDEN AVENUE</t>
  </si>
  <si>
    <t>(630) 978-6200</t>
  </si>
  <si>
    <t>1425 NORTH RANDALL ROAD</t>
  </si>
  <si>
    <t>ELGIN</t>
  </si>
  <si>
    <t>(847) 742-9800</t>
  </si>
  <si>
    <t>503 N MAPLE STREET</t>
  </si>
  <si>
    <t>(217) 342-2121</t>
  </si>
  <si>
    <t>400 NORTH PLEASANT AVENUE</t>
  </si>
  <si>
    <t>CENTRALIA</t>
  </si>
  <si>
    <t>(618) 436-8000</t>
  </si>
  <si>
    <t>100 EAST LEFEVRE ROAD</t>
  </si>
  <si>
    <t>(815) 625-0400</t>
  </si>
  <si>
    <t>1 GOOD SAMARITAN WAY</t>
  </si>
  <si>
    <t>MOUNT VERNON</t>
  </si>
  <si>
    <t>(618) 899-2201</t>
  </si>
  <si>
    <t>2320 E 93RD ST</t>
  </si>
  <si>
    <t>(773) 967-5002</t>
  </si>
  <si>
    <t>3 ERIE COURT</t>
  </si>
  <si>
    <t>OAK PARK</t>
  </si>
  <si>
    <t>(708) 383-6200</t>
  </si>
  <si>
    <t>ST ANTHONY'S WAY</t>
  </si>
  <si>
    <t>(618) 465-2571</t>
  </si>
  <si>
    <t>800 E CARPENTER ST</t>
  </si>
  <si>
    <t>SPRINGFIELD</t>
  </si>
  <si>
    <t>(217) 544-6464</t>
  </si>
  <si>
    <t>3249 SOUTH OAK PARK AVENUE</t>
  </si>
  <si>
    <t>BERWYN</t>
  </si>
  <si>
    <t>(708) 783-9100</t>
  </si>
  <si>
    <t>400 MAPLE SUMMIT ROAD</t>
  </si>
  <si>
    <t>JERSEYVILLE</t>
  </si>
  <si>
    <t>(618) 498-6402</t>
  </si>
  <si>
    <t>12251 SOUTH 80TH AVENUE</t>
  </si>
  <si>
    <t>PALOS HEIGHTS</t>
  </si>
  <si>
    <t>(708) 923-4000</t>
  </si>
  <si>
    <t>520 S MAPLE AVE</t>
  </si>
  <si>
    <t>(708) 383-9300</t>
  </si>
  <si>
    <t>3333 NORTH SEMINARY</t>
  </si>
  <si>
    <t>GALESBURG</t>
  </si>
  <si>
    <t>(309) 344-3161</t>
  </si>
  <si>
    <t>5101 S WILLOW SPRINGS RD</t>
  </si>
  <si>
    <t>LA GRANGE</t>
  </si>
  <si>
    <t>(708) 352-1200</t>
  </si>
  <si>
    <t>530 NE GLEN OAK AVE</t>
  </si>
  <si>
    <t>(309) 655-2000</t>
  </si>
  <si>
    <t>45 W 111TH STREET</t>
  </si>
  <si>
    <t>(773) 995-3000</t>
  </si>
  <si>
    <t>140077</t>
  </si>
  <si>
    <t>TOUCHETTE REGIONAL HOSPITAL INC</t>
  </si>
  <si>
    <t>5900 BOND AVENUE</t>
  </si>
  <si>
    <t>62207</t>
  </si>
  <si>
    <t>(618) 332-3060</t>
  </si>
  <si>
    <t>355 RIDGE AVE</t>
  </si>
  <si>
    <t>(847) 316-4000</t>
  </si>
  <si>
    <t>4646 N MARINE DRIVE</t>
  </si>
  <si>
    <t>(773) 878-8700</t>
  </si>
  <si>
    <t>140083</t>
  </si>
  <si>
    <t>LORETTO HOSPITAL</t>
  </si>
  <si>
    <t>645 SOUTH CENTRAL AVE</t>
  </si>
  <si>
    <t>60644</t>
  </si>
  <si>
    <t>(773) 626-4300</t>
  </si>
  <si>
    <t>1324 NORTH SHERIDAN ROAD</t>
  </si>
  <si>
    <t>WAUKEGAN</t>
  </si>
  <si>
    <t>(847) 360-3000</t>
  </si>
  <si>
    <t>5841 SOUTH MARYLAND</t>
  </si>
  <si>
    <t>(773) 702-9785</t>
  </si>
  <si>
    <t>525 EAST GRANT STREET</t>
  </si>
  <si>
    <t>(309) 833-4101</t>
  </si>
  <si>
    <t>611 WEST PARK STREET</t>
  </si>
  <si>
    <t>URBANA</t>
  </si>
  <si>
    <t>(217) 383-3311</t>
  </si>
  <si>
    <t>812 N LOGAN AVE</t>
  </si>
  <si>
    <t>(217) 443-5000</t>
  </si>
  <si>
    <t>2875 WEST 19TH STREET</t>
  </si>
  <si>
    <t>(773) 521-1710</t>
  </si>
  <si>
    <t>2520 ELISHA AVENUE</t>
  </si>
  <si>
    <t>ZION</t>
  </si>
  <si>
    <t>(847) 872-4561</t>
  </si>
  <si>
    <t>150 W HIGH ST</t>
  </si>
  <si>
    <t>(815) 942-2932</t>
  </si>
  <si>
    <t>326 W 64TH ST</t>
  </si>
  <si>
    <t>(773) 962-3900</t>
  </si>
  <si>
    <t>1100 E NORRIS DRIVE</t>
  </si>
  <si>
    <t>(815) 433-3100</t>
  </si>
  <si>
    <t>1400 WEST PARK AVENUE</t>
  </si>
  <si>
    <t>(217) 337-2000</t>
  </si>
  <si>
    <t>5145 N CALIFORNIA AVE</t>
  </si>
  <si>
    <t>(773) 878-8200</t>
  </si>
  <si>
    <t>140115</t>
  </si>
  <si>
    <t>THOREK MEMORIAL HOSPITAL</t>
  </si>
  <si>
    <t>850 W IRVING PARK RD</t>
  </si>
  <si>
    <t>60613</t>
  </si>
  <si>
    <t>(773) 975-6867</t>
  </si>
  <si>
    <t>4201 MEDICAL CENTER DRIVE</t>
  </si>
  <si>
    <t>MCHENRY</t>
  </si>
  <si>
    <t>(815) 344-5000</t>
  </si>
  <si>
    <t>7435 W TALCOTT AVENUE</t>
  </si>
  <si>
    <t>(773) 774-8000</t>
  </si>
  <si>
    <t>1653 WEST CONGRESS PARKWAY</t>
  </si>
  <si>
    <t>(312) 942-5000</t>
  </si>
  <si>
    <t>600 SOUTH 13TH STREET</t>
  </si>
  <si>
    <t>PEKIN</t>
  </si>
  <si>
    <t>(309) 347-1151</t>
  </si>
  <si>
    <t>120 NORTH OAK ST</t>
  </si>
  <si>
    <t>HINSDALE</t>
  </si>
  <si>
    <t>(630) 856-9000</t>
  </si>
  <si>
    <t>1901 W HARRISON ST</t>
  </si>
  <si>
    <t>(312) 864-6000</t>
  </si>
  <si>
    <t>2100 MADISON AVENUE</t>
  </si>
  <si>
    <t>GRANITE CITY</t>
  </si>
  <si>
    <t>(618) 798-3000</t>
  </si>
  <si>
    <t>1304 FRANKLIN AVENUE</t>
  </si>
  <si>
    <t>NORMAL</t>
  </si>
  <si>
    <t>(309) 454-1400</t>
  </si>
  <si>
    <t>1000 N WESTMORELAND ROAD</t>
  </si>
  <si>
    <t>LAKE FOREST</t>
  </si>
  <si>
    <t>(847) 234-5600</t>
  </si>
  <si>
    <t>2701 W 68TH STREET</t>
  </si>
  <si>
    <t>(773) 884-9000</t>
  </si>
  <si>
    <t>2300 NORTH EDWARD STREET</t>
  </si>
  <si>
    <t>(217) 876-8121</t>
  </si>
  <si>
    <t>140137</t>
  </si>
  <si>
    <t>HSHS HOLY FAMILY HOSPITAL INC</t>
  </si>
  <si>
    <t>200 HEALTH CARE DR</t>
  </si>
  <si>
    <t>62246</t>
  </si>
  <si>
    <t>BOND</t>
  </si>
  <si>
    <t>(618) 664-1230</t>
  </si>
  <si>
    <t>9515 HOLY CROSS LN</t>
  </si>
  <si>
    <t>BREESE</t>
  </si>
  <si>
    <t>(618) 526-4511</t>
  </si>
  <si>
    <t>701 N FIRST ST</t>
  </si>
  <si>
    <t>(217) 788-3000</t>
  </si>
  <si>
    <t>1740 WEST TAYLOR ST SUITE 1400</t>
  </si>
  <si>
    <t>(312) 996-3900</t>
  </si>
  <si>
    <t>500 W COURT ST</t>
  </si>
  <si>
    <t>(815) 937-2490</t>
  </si>
  <si>
    <t>2525 S MICHIGAN AVE</t>
  </si>
  <si>
    <t>(312) 567-2000</t>
  </si>
  <si>
    <t>1045 WEST STEPHENSON STREET</t>
  </si>
  <si>
    <t>FREEPORT</t>
  </si>
  <si>
    <t>(815) 599-6000</t>
  </si>
  <si>
    <t>2500 WEST REYNOLDS STREET</t>
  </si>
  <si>
    <t>PONTIAC</t>
  </si>
  <si>
    <t>(815) 842-2828</t>
  </si>
  <si>
    <t>2200 E WASHINGTON</t>
  </si>
  <si>
    <t>BLOOMINGTON</t>
  </si>
  <si>
    <t>(309) 662-3311</t>
  </si>
  <si>
    <t>405 W JACKSON</t>
  </si>
  <si>
    <t>CARBONDALE</t>
  </si>
  <si>
    <t>(618) 549-0721</t>
  </si>
  <si>
    <t>1800 E LAKE SHORE DR</t>
  </si>
  <si>
    <t>(217) 464-2966</t>
  </si>
  <si>
    <t>20201 S CRAWFORD AVENUE</t>
  </si>
  <si>
    <t>OLYMPIA FIELDS</t>
  </si>
  <si>
    <t>(708) 747-4000</t>
  </si>
  <si>
    <t>1325 N HIGHLAND AVENUE</t>
  </si>
  <si>
    <t>(630) 859-2222</t>
  </si>
  <si>
    <t>140177</t>
  </si>
  <si>
    <t>JACKSON PARK HOSPITAL</t>
  </si>
  <si>
    <t>7531 S STONY ISLAND AVE</t>
  </si>
  <si>
    <t>60649</t>
  </si>
  <si>
    <t>(773) 947-7500</t>
  </si>
  <si>
    <t>2800 W 95TH ST</t>
  </si>
  <si>
    <t>EVERGREEN PARK</t>
  </si>
  <si>
    <t>(708) 422-6200</t>
  </si>
  <si>
    <t>2233 W DIVISION ST</t>
  </si>
  <si>
    <t>(312) 770-2000</t>
  </si>
  <si>
    <t>8012 SOUTH CRANDON AVENUE</t>
  </si>
  <si>
    <t>(773) 356-5000</t>
  </si>
  <si>
    <t>836 WEST WELLINGTON AVENUE</t>
  </si>
  <si>
    <t>(773) 975-1600</t>
  </si>
  <si>
    <t>3333 W DEYOUNG</t>
  </si>
  <si>
    <t>(618) 998-7000</t>
  </si>
  <si>
    <t>4500 MEMORIAL DRIVE</t>
  </si>
  <si>
    <t>BELLEVILLE</t>
  </si>
  <si>
    <t>(618) 233-7750</t>
  </si>
  <si>
    <t>350 N WALL ST</t>
  </si>
  <si>
    <t>(815) 933-1671</t>
  </si>
  <si>
    <t>ONE ST ELIZABETH BOULEVARD</t>
  </si>
  <si>
    <t>O FALLON</t>
  </si>
  <si>
    <t>(618) 234-2120</t>
  </si>
  <si>
    <t>1000 HEALTH CENTER DRIVE P O BOX 372</t>
  </si>
  <si>
    <t>MATTOON</t>
  </si>
  <si>
    <t>(217) 258-2513</t>
  </si>
  <si>
    <t>1 INGALLS DRIVE</t>
  </si>
  <si>
    <t>(708) 333-2300</t>
  </si>
  <si>
    <t>140197</t>
  </si>
  <si>
    <t>METHODIST HOSPITAL OF CHICAGO</t>
  </si>
  <si>
    <t>5025 N PAULINA STREET</t>
  </si>
  <si>
    <t>(773) 271-9040</t>
  </si>
  <si>
    <t>155 EAST BRUSH HILL ROAD</t>
  </si>
  <si>
    <t>ELMHURST</t>
  </si>
  <si>
    <t>(331) 221-1000</t>
  </si>
  <si>
    <t>801 S MILWAUKEE AVE</t>
  </si>
  <si>
    <t>LIBERTYVILLE</t>
  </si>
  <si>
    <t>(847) 362-2900</t>
  </si>
  <si>
    <t>1044 N FRANCISCO AVE</t>
  </si>
  <si>
    <t>(773) 292-8200</t>
  </si>
  <si>
    <t>4440 W 95TH STREET</t>
  </si>
  <si>
    <t>OAK LAWN</t>
  </si>
  <si>
    <t>(708) 684-8000</t>
  </si>
  <si>
    <t>221 N E GLEN OAK AVE</t>
  </si>
  <si>
    <t>(309) 672-5522</t>
  </si>
  <si>
    <t>100 DOCTOR WARREN TUTTLE DR</t>
  </si>
  <si>
    <t>HARRISBURG</t>
  </si>
  <si>
    <t>(618) 253-7671</t>
  </si>
  <si>
    <t>300 RANDALL RD</t>
  </si>
  <si>
    <t>(630) 208-3000</t>
  </si>
  <si>
    <t>1900 SILVER CROSS BLVD</t>
  </si>
  <si>
    <t>NEW LENOX</t>
  </si>
  <si>
    <t>(815) 300-1100</t>
  </si>
  <si>
    <t>77 N AIRLITE STREET</t>
  </si>
  <si>
    <t>(847) 695-3200</t>
  </si>
  <si>
    <t>1775 DEMPSTER ST</t>
  </si>
  <si>
    <t>PARK RIDGE</t>
  </si>
  <si>
    <t>(847) 723-2210</t>
  </si>
  <si>
    <t>2900 NORTH LAKE SHORE DRIVE</t>
  </si>
  <si>
    <t>(773) 665-3000</t>
  </si>
  <si>
    <t>1401 EAST STATE STREET</t>
  </si>
  <si>
    <t>ROCKFORD</t>
  </si>
  <si>
    <t>(815) 968-4400</t>
  </si>
  <si>
    <t>801 SOUTH WASHINGTON</t>
  </si>
  <si>
    <t>NAPERVILLE</t>
  </si>
  <si>
    <t>(630) 527-3000</t>
  </si>
  <si>
    <t>5666 EAST STATE STREET</t>
  </si>
  <si>
    <t>(815) 226-2000</t>
  </si>
  <si>
    <t>2400 NORTH ROCKTON AVENUE</t>
  </si>
  <si>
    <t>(815) 968-6861</t>
  </si>
  <si>
    <t>25 NORTH WINFIELD ROAD</t>
  </si>
  <si>
    <t>(630) 682-1600</t>
  </si>
  <si>
    <t>5645 W ADDISON STREET</t>
  </si>
  <si>
    <t>(773) 282-7000</t>
  </si>
  <si>
    <t>800 W CENTRAL ROAD</t>
  </si>
  <si>
    <t>ARLINGTON HEIGHTS</t>
  </si>
  <si>
    <t>(847) 618-1000</t>
  </si>
  <si>
    <t>800 BIESTERFIELD RD</t>
  </si>
  <si>
    <t>ELK GROVE VILLAGE</t>
  </si>
  <si>
    <t>(847) 437-5500</t>
  </si>
  <si>
    <t>801 ILLINI DR</t>
  </si>
  <si>
    <t>SILVIS</t>
  </si>
  <si>
    <t>(309) 281-4000</t>
  </si>
  <si>
    <t>2160 S 1ST AVENUE</t>
  </si>
  <si>
    <t>MAYWOOD</t>
  </si>
  <si>
    <t>(708) 216-9000</t>
  </si>
  <si>
    <t>2701 17TH ST</t>
  </si>
  <si>
    <t>(309) 779-5000</t>
  </si>
  <si>
    <t>251 E HURON ST</t>
  </si>
  <si>
    <t>(312) 926-2000</t>
  </si>
  <si>
    <t>ONE  KISH HOSPITAL DRIVE</t>
  </si>
  <si>
    <t>DEKALB</t>
  </si>
  <si>
    <t>(815) 756-1521</t>
  </si>
  <si>
    <t>3815 HIGHLAND AVENUE</t>
  </si>
  <si>
    <t>DOWNERS GROVE</t>
  </si>
  <si>
    <t>(630) 275-5900</t>
  </si>
  <si>
    <t>6800 STATE ROUTE 162</t>
  </si>
  <si>
    <t>MARYVILLE</t>
  </si>
  <si>
    <t>(618) 288-5711</t>
  </si>
  <si>
    <t>1555 N BARRINGTON RD</t>
  </si>
  <si>
    <t>HOFFMAN ESTATES</t>
  </si>
  <si>
    <t>(847) 843-2000</t>
  </si>
  <si>
    <t>450 WEST HIGHWAY 22</t>
  </si>
  <si>
    <t>BARRINGTON</t>
  </si>
  <si>
    <t>(847) 381-9600</t>
  </si>
  <si>
    <t>701 WINTHROP AVENUE</t>
  </si>
  <si>
    <t>GLENDALE HEIGHTS</t>
  </si>
  <si>
    <t>(630) 545-8000</t>
  </si>
  <si>
    <t>140294</t>
  </si>
  <si>
    <t>DEACONESS ILLINOIS CROSSROADS</t>
  </si>
  <si>
    <t>8 DOCTORS PARK RD</t>
  </si>
  <si>
    <t>(618) 244-5500</t>
  </si>
  <si>
    <t>140300</t>
  </si>
  <si>
    <t>PROVIDENT HOSPITAL OF CHICAGO</t>
  </si>
  <si>
    <t>500 E 51ST ST</t>
  </si>
  <si>
    <t>60615</t>
  </si>
  <si>
    <t>(312) 572-2000</t>
  </si>
  <si>
    <t>500 REMINGTON BOULEVARD</t>
  </si>
  <si>
    <t>BOLINGBROOK</t>
  </si>
  <si>
    <t>(630) 312-5000</t>
  </si>
  <si>
    <t>1125 W JEFFERSON ST</t>
  </si>
  <si>
    <t>(317) 736-3300</t>
  </si>
  <si>
    <t>600 GRANT ST</t>
  </si>
  <si>
    <t>GARY</t>
  </si>
  <si>
    <t>(219) 886-4000</t>
  </si>
  <si>
    <t>1000 E MAIN ST</t>
  </si>
  <si>
    <t>(317) 745-4451</t>
  </si>
  <si>
    <t>1007 LINCOLNWAY</t>
  </si>
  <si>
    <t>(219) 326-1234</t>
  </si>
  <si>
    <t>3500 S LAFOUNTAIN ST</t>
  </si>
  <si>
    <t>KOKOMO</t>
  </si>
  <si>
    <t>(765) 776-8000</t>
  </si>
  <si>
    <t>4321 FIR STREET</t>
  </si>
  <si>
    <t>EAST CHICAGO</t>
  </si>
  <si>
    <t>(219) 392-7004</t>
  </si>
  <si>
    <t>1220 MISSOURI AVE</t>
  </si>
  <si>
    <t>JEFFERSONVILLE</t>
  </si>
  <si>
    <t>(812) 283-2147</t>
  </si>
  <si>
    <t>1907 W SYCAMORE ST</t>
  </si>
  <si>
    <t>(765) 452-5611</t>
  </si>
  <si>
    <t>441 N WABASH AVE</t>
  </si>
  <si>
    <t>(765) 660-6000</t>
  </si>
  <si>
    <t>5215 HOLY CROSS PKWY</t>
  </si>
  <si>
    <t>MISHAWAKA</t>
  </si>
  <si>
    <t>(574) 335-5000</t>
  </si>
  <si>
    <t>3500 FRANCISCAN WAY</t>
  </si>
  <si>
    <t>MICHIGAN CITY</t>
  </si>
  <si>
    <t>(219) 879-8511</t>
  </si>
  <si>
    <t>7950 W JEFFERSON BLVD</t>
  </si>
  <si>
    <t>FORT WAYNE</t>
  </si>
  <si>
    <t>(260) 435-7001</t>
  </si>
  <si>
    <t>600 E BLVD</t>
  </si>
  <si>
    <t>(574) 294-2621</t>
  </si>
  <si>
    <t>11109 PARKVIEW PLAZA DRIVE</t>
  </si>
  <si>
    <t>(260) 266-1195</t>
  </si>
  <si>
    <t>1710 LAFAYETTE RD</t>
  </si>
  <si>
    <t>CRAWFORDSVILLE</t>
  </si>
  <si>
    <t>(765) 362-2800</t>
  </si>
  <si>
    <t>1606 N SEVENTH ST</t>
  </si>
  <si>
    <t>TERRE HAUTE</t>
  </si>
  <si>
    <t>(812) 238-7606</t>
  </si>
  <si>
    <t>720 ESKENAZI AVENUE</t>
  </si>
  <si>
    <t>INDIANAPOLIS</t>
  </si>
  <si>
    <t>(317) 880-4818</t>
  </si>
  <si>
    <t>200 HIGH PARK AVE</t>
  </si>
  <si>
    <t>GOSHEN</t>
  </si>
  <si>
    <t>(574) 364-1000</t>
  </si>
  <si>
    <t>1000 N 16TH ST</t>
  </si>
  <si>
    <t>(765) 521-0890</t>
  </si>
  <si>
    <t>1500 S LAKE PARK AVE</t>
  </si>
  <si>
    <t>HOBART</t>
  </si>
  <si>
    <t>(219) 947-6196</t>
  </si>
  <si>
    <t>85 EAST US HWY 6</t>
  </si>
  <si>
    <t>VALPARAISO</t>
  </si>
  <si>
    <t>(219) 983-8300</t>
  </si>
  <si>
    <t>801 N STATE ST</t>
  </si>
  <si>
    <t>GREENFIELD</t>
  </si>
  <si>
    <t>(317) 462-5544</t>
  </si>
  <si>
    <t>520 S 7TH ST</t>
  </si>
  <si>
    <t>VINCENNES</t>
  </si>
  <si>
    <t>(812) 882-5220</t>
  </si>
  <si>
    <t>1850 STATE ST</t>
  </si>
  <si>
    <t>NEW ALBANY</t>
  </si>
  <si>
    <t>(812) 944-7701</t>
  </si>
  <si>
    <t>1316 E SEVENTH ST</t>
  </si>
  <si>
    <t>(260) 925-4600</t>
  </si>
  <si>
    <t>3901 S SEVENTH ST</t>
  </si>
  <si>
    <t>(812) 232-0021</t>
  </si>
  <si>
    <t>150047</t>
  </si>
  <si>
    <t>ST JOSEPH HEALTH SYSTEM, LLC</t>
  </si>
  <si>
    <t>702 VAN BUREN ST.</t>
  </si>
  <si>
    <t>46802</t>
  </si>
  <si>
    <t>(260) 425-3000</t>
  </si>
  <si>
    <t>1100 REID PKWY</t>
  </si>
  <si>
    <t>(765) 983-3000</t>
  </si>
  <si>
    <t>601 W SECOND ST</t>
  </si>
  <si>
    <t>(812) 353-9554</t>
  </si>
  <si>
    <t>1701 N SENATE BLVD</t>
  </si>
  <si>
    <t>(317) 962-2000</t>
  </si>
  <si>
    <t>1201 HADLEY RD</t>
  </si>
  <si>
    <t>MOORESVILLE</t>
  </si>
  <si>
    <t>(317) 831-1160</t>
  </si>
  <si>
    <t>615 N MICHIGAN ST</t>
  </si>
  <si>
    <t>SOUTH BEND</t>
  </si>
  <si>
    <t>(574) 647-1000</t>
  </si>
  <si>
    <t>395 WESTFIELD RD</t>
  </si>
  <si>
    <t>NOBLESVILLE</t>
  </si>
  <si>
    <t>(317) 773-0760</t>
  </si>
  <si>
    <t>1314 E WALNUT ST</t>
  </si>
  <si>
    <t>(812) 254-2760</t>
  </si>
  <si>
    <t>411 W TIPTON ST</t>
  </si>
  <si>
    <t>SEYMOUR</t>
  </si>
  <si>
    <t>(812) 522-2349</t>
  </si>
  <si>
    <t>1373 EAST SR 62</t>
  </si>
  <si>
    <t>(812) 801-0800</t>
  </si>
  <si>
    <t>1101 MICHIGAN AVE</t>
  </si>
  <si>
    <t>LOGANSPORT</t>
  </si>
  <si>
    <t>(574) 753-7541</t>
  </si>
  <si>
    <t>1500 N RITTER AVE</t>
  </si>
  <si>
    <t>(317) 355-5411</t>
  </si>
  <si>
    <t>303 S MAIN ST</t>
  </si>
  <si>
    <t>BLUFFTON</t>
  </si>
  <si>
    <t>(260) 824-3210</t>
  </si>
  <si>
    <t>1915 LAKE AVE</t>
  </si>
  <si>
    <t>(574) 948-4000</t>
  </si>
  <si>
    <t>600 MARY ST</t>
  </si>
  <si>
    <t>EVANSVILLE</t>
  </si>
  <si>
    <t>(812) 450-5000</t>
  </si>
  <si>
    <t>2001 W 86TH ST</t>
  </si>
  <si>
    <t>(317) 338-7000</t>
  </si>
  <si>
    <t>600 WILSON CREEK RD</t>
  </si>
  <si>
    <t>LAWRENCEBURG</t>
  </si>
  <si>
    <t>(812) 537-1010</t>
  </si>
  <si>
    <t>2015 JACKSON ST</t>
  </si>
  <si>
    <t>(765) 649-2511</t>
  </si>
  <si>
    <t>2401 UNIVERSITY AVE</t>
  </si>
  <si>
    <t>MUNCIE</t>
  </si>
  <si>
    <t>(765) 747-3111</t>
  </si>
  <si>
    <t>24 JOLIET ST</t>
  </si>
  <si>
    <t>(219) 865-2141</t>
  </si>
  <si>
    <t>2001 STULTS RD</t>
  </si>
  <si>
    <t>(260) 355-3300</t>
  </si>
  <si>
    <t>2451 INTELLIPLEX DR</t>
  </si>
  <si>
    <t>SHELBYVILLE</t>
  </si>
  <si>
    <t>(317) 392-3211</t>
  </si>
  <si>
    <t>3700 WASHINGTON AVE</t>
  </si>
  <si>
    <t>(812) 485-4000</t>
  </si>
  <si>
    <t>150101</t>
  </si>
  <si>
    <t>PARKVIEW WHITLEY HOSPITAL</t>
  </si>
  <si>
    <t>1260 E SR 205</t>
  </si>
  <si>
    <t>COLUMBIA CITY</t>
  </si>
  <si>
    <t>46725</t>
  </si>
  <si>
    <t>(260) 248-9301</t>
  </si>
  <si>
    <t>102 E CULVER RD</t>
  </si>
  <si>
    <t>(574) 772-6231</t>
  </si>
  <si>
    <t>2605 N LEBANON ST</t>
  </si>
  <si>
    <t>(765) 485-8000</t>
  </si>
  <si>
    <t>1701 S CREASY LN</t>
  </si>
  <si>
    <t>(765) 502-4334</t>
  </si>
  <si>
    <t>2400 E 17TH ST</t>
  </si>
  <si>
    <t>(812) 379-4441</t>
  </si>
  <si>
    <t>1515 N MADISON AVE</t>
  </si>
  <si>
    <t>(765) 298-4242</t>
  </si>
  <si>
    <t>800 W 9TH ST</t>
  </si>
  <si>
    <t>(812) 996-2345</t>
  </si>
  <si>
    <t>901 MACARTHUR BLVD</t>
  </si>
  <si>
    <t>MUNSTER</t>
  </si>
  <si>
    <t>(219) 836-1600</t>
  </si>
  <si>
    <t>1201 S MAIN ST</t>
  </si>
  <si>
    <t>CROWN POINT</t>
  </si>
  <si>
    <t>(219) 757-6100</t>
  </si>
  <si>
    <t>1402 E COUNTY LINE RD S</t>
  </si>
  <si>
    <t>(317) 887-7000</t>
  </si>
  <si>
    <t>2101 E DUBOIS DR</t>
  </si>
  <si>
    <t>WARSAW</t>
  </si>
  <si>
    <t>(574) 267-3200</t>
  </si>
  <si>
    <t>401 SAWYER RD</t>
  </si>
  <si>
    <t>KENDALLVILLE</t>
  </si>
  <si>
    <t>(260) 347-8700</t>
  </si>
  <si>
    <t>4199 GATEWAY BLVD</t>
  </si>
  <si>
    <t>NEWBURGH</t>
  </si>
  <si>
    <t>(812) 842-4200</t>
  </si>
  <si>
    <t>2520 E DUPONT RD</t>
  </si>
  <si>
    <t>(260) 416-3000</t>
  </si>
  <si>
    <t>10580 N MERIDIAN ST</t>
  </si>
  <si>
    <t>CARMEL</t>
  </si>
  <si>
    <t>(317) 583-5000</t>
  </si>
  <si>
    <t>13500 N MERIDIAN ST</t>
  </si>
  <si>
    <t>(317) 582-7000</t>
  </si>
  <si>
    <t>1111 N RONALD REAGAN PKWY</t>
  </si>
  <si>
    <t>AVON</t>
  </si>
  <si>
    <t>(317) 217-3000</t>
  </si>
  <si>
    <t>150160</t>
  </si>
  <si>
    <t>ORTHOINDY HOSPITAL</t>
  </si>
  <si>
    <t>8400 NORTHWEST BLVD</t>
  </si>
  <si>
    <t>46278</t>
  </si>
  <si>
    <t>(317) 956-1000</t>
  </si>
  <si>
    <t>11700 N MERIDIAN ST</t>
  </si>
  <si>
    <t>(317) 688-2000</t>
  </si>
  <si>
    <t>8111 S EMERSON AVE</t>
  </si>
  <si>
    <t>(317) 528-5000</t>
  </si>
  <si>
    <t>701 SUPERIOR AVE</t>
  </si>
  <si>
    <t>(219) 922-4200</t>
  </si>
  <si>
    <t>150166</t>
  </si>
  <si>
    <t>PINNACLE HOSPITAL</t>
  </si>
  <si>
    <t>9301 CONNECTICUT DR</t>
  </si>
  <si>
    <t>(219) 756-2100</t>
  </si>
  <si>
    <t>150167</t>
  </si>
  <si>
    <t>ORTHOPAEDIC HOSPITAL AT PARKVIEW NORTH</t>
  </si>
  <si>
    <t>11130 PARKVIEW CIRCLE DR</t>
  </si>
  <si>
    <t>(260) 672-5000</t>
  </si>
  <si>
    <t>150168</t>
  </si>
  <si>
    <t>THE ORTHOPAEDIC HOSPITAL OF LUTHERAN HEALTH NETWOR</t>
  </si>
  <si>
    <t>7952 W JEFFERSON BLVD</t>
  </si>
  <si>
    <t>FT WAYNE</t>
  </si>
  <si>
    <t>(260) 435-2999</t>
  </si>
  <si>
    <t>7150 CLEARVISTA DR</t>
  </si>
  <si>
    <t>(317) 621-5335</t>
  </si>
  <si>
    <t>150172</t>
  </si>
  <si>
    <t>PHYSICIANS' MEDICAL CENTER LLC</t>
  </si>
  <si>
    <t>4023 REAS LN</t>
  </si>
  <si>
    <t>(812) 206-7660</t>
  </si>
  <si>
    <t>5165 MCCARTY LN</t>
  </si>
  <si>
    <t>(765) 448-8000</t>
  </si>
  <si>
    <t>150177</t>
  </si>
  <si>
    <t>UNITY PHYSICIANS HOSPITAL</t>
  </si>
  <si>
    <t>4455 EDISON LAKES PKWY</t>
  </si>
  <si>
    <t>(574) 231-6800</t>
  </si>
  <si>
    <t>150179</t>
  </si>
  <si>
    <t>8102 CLEARVISTA PARKWAY</t>
  </si>
  <si>
    <t>(317) 849-8222</t>
  </si>
  <si>
    <t>150181</t>
  </si>
  <si>
    <t>ASCENSION ST VINCENT FISHERS</t>
  </si>
  <si>
    <t>13861 OLIO ROAD</t>
  </si>
  <si>
    <t>FISHERS</t>
  </si>
  <si>
    <t>46037</t>
  </si>
  <si>
    <t>(317) 415-9000</t>
  </si>
  <si>
    <t>150183</t>
  </si>
  <si>
    <t>MONROE HOSPITAL</t>
  </si>
  <si>
    <t>4011 S MONROE MEDICAL PARK BLVD</t>
  </si>
  <si>
    <t>(812) 825-1111</t>
  </si>
  <si>
    <t>150193</t>
  </si>
  <si>
    <t>FRANCISCAN HEALTH ORTHOPEDIC HOSPITAL CARMEL</t>
  </si>
  <si>
    <t>10777 N ILLINOIS ST</t>
  </si>
  <si>
    <t>(317) 528-5400</t>
  </si>
  <si>
    <t>160001</t>
  </si>
  <si>
    <t>UNITYPOINT HEALTH - MARSHALLTOWN</t>
  </si>
  <si>
    <t>55 UNITYPOINT WAY</t>
  </si>
  <si>
    <t>MARSHALLTOWN</t>
  </si>
  <si>
    <t>(641) 754-5151</t>
  </si>
  <si>
    <t>1518 MULBERRY AVENUE</t>
  </si>
  <si>
    <t>(563) 264-9100</t>
  </si>
  <si>
    <t>802 KENYON RD</t>
  </si>
  <si>
    <t>FORT DODGE</t>
  </si>
  <si>
    <t>(515) 573-3101</t>
  </si>
  <si>
    <t>800 MERCY DRIVE</t>
  </si>
  <si>
    <t>COUNCIL BLUFFS</t>
  </si>
  <si>
    <t>(712) 328-5000</t>
  </si>
  <si>
    <t>500 E MARKET STREET</t>
  </si>
  <si>
    <t>IOWA CITY</t>
  </si>
  <si>
    <t>(319) 339-0300</t>
  </si>
  <si>
    <t>1111 DUFF AVENUE</t>
  </si>
  <si>
    <t>AMES</t>
  </si>
  <si>
    <t>(515) 239-2011</t>
  </si>
  <si>
    <t>160032</t>
  </si>
  <si>
    <t>MERCYONE NEWTON MEDICAL CENTER</t>
  </si>
  <si>
    <t>204 N 4TH AVE E</t>
  </si>
  <si>
    <t>50208</t>
  </si>
  <si>
    <t>(641) 792-1273</t>
  </si>
  <si>
    <t>1227 EAST RUSHOLME STREET</t>
  </si>
  <si>
    <t>(563) 421-1000</t>
  </si>
  <si>
    <t>160040</t>
  </si>
  <si>
    <t>SARTORI MEMORIAL HOSPITAL, INC</t>
  </si>
  <si>
    <t>515 COLLEGE STREET</t>
  </si>
  <si>
    <t>CEDAR FALLS</t>
  </si>
  <si>
    <t>50613</t>
  </si>
  <si>
    <t>(319) 268-3000</t>
  </si>
  <si>
    <t>1026 A AVE NE</t>
  </si>
  <si>
    <t>CEDAR RAPIDS</t>
  </si>
  <si>
    <t>(319) 369-7211</t>
  </si>
  <si>
    <t>933 EAST PIERCE STREET</t>
  </si>
  <si>
    <t>(712) 396-6000</t>
  </si>
  <si>
    <t>1221 SOUTH GEAR AVENUE</t>
  </si>
  <si>
    <t>WEST BURLINGTON</t>
  </si>
  <si>
    <t>(319) 768-1000</t>
  </si>
  <si>
    <t>200 HAWKINS DRIVE</t>
  </si>
  <si>
    <t>(319) 356-1616</t>
  </si>
  <si>
    <t>1000 FOURTH STREET SW</t>
  </si>
  <si>
    <t>MASON CITY</t>
  </si>
  <si>
    <t>(641) 428-7000</t>
  </si>
  <si>
    <t>3421 WEST NINTH STREET</t>
  </si>
  <si>
    <t>WATERLOO</t>
  </si>
  <si>
    <t>(319) 272-8000</t>
  </si>
  <si>
    <t>250 MERCY DRIVE</t>
  </si>
  <si>
    <t>(563) 589-8000</t>
  </si>
  <si>
    <t>701 10TH STREET SE</t>
  </si>
  <si>
    <t>(319) 398-6011</t>
  </si>
  <si>
    <t>1410 NORTH 4TH STREET</t>
  </si>
  <si>
    <t>(563) 244-5555</t>
  </si>
  <si>
    <t>1200 PLEASANT STREET</t>
  </si>
  <si>
    <t>(515) 241-6212</t>
  </si>
  <si>
    <t>1111 6TH AVE</t>
  </si>
  <si>
    <t>(515) 247-4436</t>
  </si>
  <si>
    <t>1001 E PENNSYLVANIA</t>
  </si>
  <si>
    <t>OTTUMWA</t>
  </si>
  <si>
    <t>(641) 682-7511</t>
  </si>
  <si>
    <t>1801 HICKMAN ROAD</t>
  </si>
  <si>
    <t>(515) 282-2200</t>
  </si>
  <si>
    <t>4500 UTICA RIDGE ROAD</t>
  </si>
  <si>
    <t>BETTENDORF</t>
  </si>
  <si>
    <t>(563) 742-5000</t>
  </si>
  <si>
    <t>1825 LOGAN AVENUE</t>
  </si>
  <si>
    <t>(319) 235-3941</t>
  </si>
  <si>
    <t>1200 1ST AVENUE EAST</t>
  </si>
  <si>
    <t>SPENCER</t>
  </si>
  <si>
    <t>(712) 264-6198</t>
  </si>
  <si>
    <t>350 NORTH GRANDVIEW AVENUE</t>
  </si>
  <si>
    <t>(563) 582-1881</t>
  </si>
  <si>
    <t>2301 HIGHWAY 71</t>
  </si>
  <si>
    <t>SPIRIT LAKE</t>
  </si>
  <si>
    <t>(712) 336-1230</t>
  </si>
  <si>
    <t>2720 STONE PARK BOULEVARD</t>
  </si>
  <si>
    <t>SIOUX CITY</t>
  </si>
  <si>
    <t>(712) 279-3500</t>
  </si>
  <si>
    <t>210 FOURTH AVENUE</t>
  </si>
  <si>
    <t>GRINNELL</t>
  </si>
  <si>
    <t>(641) 236-2422</t>
  </si>
  <si>
    <t>801 5TH ST</t>
  </si>
  <si>
    <t>(712) 279-2010</t>
  </si>
  <si>
    <t>1 MT CARMEL WAY</t>
  </si>
  <si>
    <t>(620) 231-6100</t>
  </si>
  <si>
    <t>170009</t>
  </si>
  <si>
    <t>SAINT JOHN HOSPITAL</t>
  </si>
  <si>
    <t>3500 SOUTH 4TH STREET</t>
  </si>
  <si>
    <t>LEAVENWORTH</t>
  </si>
  <si>
    <t>66048</t>
  </si>
  <si>
    <t>(913) 680-6000</t>
  </si>
  <si>
    <t>400 SOUTH SANTA FE AVENUE</t>
  </si>
  <si>
    <t>SALINA</t>
  </si>
  <si>
    <t>(785) 452-7000</t>
  </si>
  <si>
    <t>2220 CANTERBURY DRIVE</t>
  </si>
  <si>
    <t>(785) 623-5000</t>
  </si>
  <si>
    <t>1301 S MAIN STREET</t>
  </si>
  <si>
    <t>(785) 229-8200</t>
  </si>
  <si>
    <t>1700 SW 7TH STREET</t>
  </si>
  <si>
    <t>TOPEKA</t>
  </si>
  <si>
    <t>(785) 295-8000</t>
  </si>
  <si>
    <t>720 W CENTRAL ST</t>
  </si>
  <si>
    <t>(316) 321-3300</t>
  </si>
  <si>
    <t>1701 E 23RD AVENUE</t>
  </si>
  <si>
    <t>HUTCHINSON</t>
  </si>
  <si>
    <t>(620) 665-2001</t>
  </si>
  <si>
    <t>401 EAST SPRUCE</t>
  </si>
  <si>
    <t>GARDEN CITY</t>
  </si>
  <si>
    <t>(620) 225-8400</t>
  </si>
  <si>
    <t>200 COMMODORE ST</t>
  </si>
  <si>
    <t>(620) 450-1160</t>
  </si>
  <si>
    <t>4000 CAMBRIDGE STREET</t>
  </si>
  <si>
    <t>KANSAS CITY</t>
  </si>
  <si>
    <t>(913) 588-7332</t>
  </si>
  <si>
    <t>20333 WEST 151ST STREET</t>
  </si>
  <si>
    <t>OLATHE</t>
  </si>
  <si>
    <t>(913) 791-4200</t>
  </si>
  <si>
    <t>315 WEST 15TH STREET</t>
  </si>
  <si>
    <t>LIBERAL</t>
  </si>
  <si>
    <t>(620) 624-1651</t>
  </si>
  <si>
    <t>170074</t>
  </si>
  <si>
    <t>STORMONT VAIL HEALTH FLINT HILLS, LLC</t>
  </si>
  <si>
    <t>1102 ST MARY'S ROAD</t>
  </si>
  <si>
    <t>JUNCTION CITY</t>
  </si>
  <si>
    <t>66441</t>
  </si>
  <si>
    <t>GEARY</t>
  </si>
  <si>
    <t>(785) 210-3303</t>
  </si>
  <si>
    <t>1500 SW 10TH AVENUE</t>
  </si>
  <si>
    <t>(785) 354-6121</t>
  </si>
  <si>
    <t>600 MEDICAL CENTER DRIVE</t>
  </si>
  <si>
    <t>(316) 283-2700</t>
  </si>
  <si>
    <t>9100 W 74TH STREET</t>
  </si>
  <si>
    <t>SHAWNEE MISSION</t>
  </si>
  <si>
    <t>(913) 676-2152</t>
  </si>
  <si>
    <t>1000 HOSPITAL DRIVE</t>
  </si>
  <si>
    <t>(620) 241-2250</t>
  </si>
  <si>
    <t>170109</t>
  </si>
  <si>
    <t>MIAMI COUNTY MEDICAL CENTER</t>
  </si>
  <si>
    <t>2100 BAPTISTE DR</t>
  </si>
  <si>
    <t>PAOLA</t>
  </si>
  <si>
    <t>66071</t>
  </si>
  <si>
    <t>(913) 557-4385</t>
  </si>
  <si>
    <t>1902 SOUTH US HWY 59</t>
  </si>
  <si>
    <t>PARSONS</t>
  </si>
  <si>
    <t>(620) 421-4880</t>
  </si>
  <si>
    <t>929 NORTH ST FRANCIS STREET</t>
  </si>
  <si>
    <t>(316) 268-5000</t>
  </si>
  <si>
    <t>550 N HILLSIDE STREET</t>
  </si>
  <si>
    <t>(316) 962-2000</t>
  </si>
  <si>
    <t>325 MAINE STREET</t>
  </si>
  <si>
    <t>(785) 505-6100</t>
  </si>
  <si>
    <t>1823 COLLEGE AVE</t>
  </si>
  <si>
    <t>MANHATTAN</t>
  </si>
  <si>
    <t>(785) 776-2831</t>
  </si>
  <si>
    <t>8929 PARALLEL PARKWAY</t>
  </si>
  <si>
    <t>(913) 596-4000</t>
  </si>
  <si>
    <t>3001 AVENUE A</t>
  </si>
  <si>
    <t>DODGE CITY</t>
  </si>
  <si>
    <t>10500 QUIVIRA ROAD</t>
  </si>
  <si>
    <t>OVERLAND PARK</t>
  </si>
  <si>
    <t>(913) 541-5000</t>
  </si>
  <si>
    <t>5721 WEST 119TH STREET</t>
  </si>
  <si>
    <t>(913) 498-6773</t>
  </si>
  <si>
    <t>170183</t>
  </si>
  <si>
    <t>KANSAS SURGERY &amp; RECOVERY CENTER</t>
  </si>
  <si>
    <t>2770 NORTH WEBB ROAD</t>
  </si>
  <si>
    <t>(316) 634-0090</t>
  </si>
  <si>
    <t>12300 METCALF AVENUE</t>
  </si>
  <si>
    <t>(913) 317-3303</t>
  </si>
  <si>
    <t>3601 NORTH WEBB ROAD</t>
  </si>
  <si>
    <t>(316) 630-5000</t>
  </si>
  <si>
    <t>170187</t>
  </si>
  <si>
    <t>SALINA SURGICAL HOSPITAL</t>
  </si>
  <si>
    <t>401 SOUTH SANTA FE AVENUE</t>
  </si>
  <si>
    <t>(785) 827-0610</t>
  </si>
  <si>
    <t>170188</t>
  </si>
  <si>
    <t>KANSAS CITY ORTHOPAEDIC INSTITUTE</t>
  </si>
  <si>
    <t>3651 COLLEGE BLVD</t>
  </si>
  <si>
    <t>LEAWOOD</t>
  </si>
  <si>
    <t>66211</t>
  </si>
  <si>
    <t>(913) 319-7633</t>
  </si>
  <si>
    <t>170190</t>
  </si>
  <si>
    <t>MANHATTAN SURGICAL HOSPITAL LLC</t>
  </si>
  <si>
    <t>1829 COLLEGE AVENUE</t>
  </si>
  <si>
    <t>(785) 776-5100</t>
  </si>
  <si>
    <t>514 CLEVELAND STREET</t>
  </si>
  <si>
    <t>GREAT BEND</t>
  </si>
  <si>
    <t>(620) 792-8833</t>
  </si>
  <si>
    <t>170194</t>
  </si>
  <si>
    <t>ASCENTIST HOSPITAL LLC</t>
  </si>
  <si>
    <t>4901 COLLEGE BLVD</t>
  </si>
  <si>
    <t>(913) 529-1801</t>
  </si>
  <si>
    <t>170196</t>
  </si>
  <si>
    <t>KANSAS SPINE &amp; SPECIALTY HOSPITAL, LLC</t>
  </si>
  <si>
    <t>3333 NORTH WEBB ROAD</t>
  </si>
  <si>
    <t>(316) 462-5310</t>
  </si>
  <si>
    <t>1124 WEST 21ST STREET</t>
  </si>
  <si>
    <t>ANDOVER</t>
  </si>
  <si>
    <t>(316) 300-4000</t>
  </si>
  <si>
    <t>170198</t>
  </si>
  <si>
    <t>SUMMIT SURGICAL, LLC</t>
  </si>
  <si>
    <t>1818 EAST 23RD AVENUE</t>
  </si>
  <si>
    <t>(620) 663-4800</t>
  </si>
  <si>
    <t>14800 WEST ST TERESA</t>
  </si>
  <si>
    <t>170203</t>
  </si>
  <si>
    <t>MERCY SPECIALTY HOSPITAL SOUTHEAST KANSAS</t>
  </si>
  <si>
    <t>1619 K 66</t>
  </si>
  <si>
    <t>GALENA</t>
  </si>
  <si>
    <t>66739</t>
  </si>
  <si>
    <t>(620) 783-1732</t>
  </si>
  <si>
    <t>170204</t>
  </si>
  <si>
    <t>ROCK REGIONAL HOSPITAL, LLC</t>
  </si>
  <si>
    <t>3251 NORTH ROCK ROAD</t>
  </si>
  <si>
    <t>67037</t>
  </si>
  <si>
    <t>(316) 425-2400</t>
  </si>
  <si>
    <t>170208</t>
  </si>
  <si>
    <t>ADVENTHEALTH SOUTH OVERLAND PARK, INC</t>
  </si>
  <si>
    <t>7820 W 165TH STREET</t>
  </si>
  <si>
    <t>66223</t>
  </si>
  <si>
    <t>(913) 373-2000</t>
  </si>
  <si>
    <t>85 NORTH GRAND AVENUE</t>
  </si>
  <si>
    <t>FORT THOMAS</t>
  </si>
  <si>
    <t>(859) 572-3100</t>
  </si>
  <si>
    <t>240 HOSPITAL ROAD</t>
  </si>
  <si>
    <t>WHITESBURG</t>
  </si>
  <si>
    <t>(606) 633-3500</t>
  </si>
  <si>
    <t>440 HOPKINSVILLE STREET</t>
  </si>
  <si>
    <t>(270) 338-8000</t>
  </si>
  <si>
    <t>5000 KENTUCKY ROUTE 321</t>
  </si>
  <si>
    <t>PRESTONSBURG</t>
  </si>
  <si>
    <t>(606) 886-8511</t>
  </si>
  <si>
    <t>2201 LEXINGTON AVENUE</t>
  </si>
  <si>
    <t>(606) 408-4401</t>
  </si>
  <si>
    <t>ONE SAINT JOSEPH DRIVE</t>
  </si>
  <si>
    <t>(859) 313-1000</t>
  </si>
  <si>
    <t>1001 SAINT JOSEPH LANE</t>
  </si>
  <si>
    <t>LONDON</t>
  </si>
  <si>
    <t>(606) 330-6000</t>
  </si>
  <si>
    <t>913 NORTH DIXIE AVENUE</t>
  </si>
  <si>
    <t>ELIZABETHTOWN</t>
  </si>
  <si>
    <t>(270) 737-1212</t>
  </si>
  <si>
    <t>250 PARK STREET</t>
  </si>
  <si>
    <t>BOWLING GREEN</t>
  </si>
  <si>
    <t>(270) 745-1000</t>
  </si>
  <si>
    <t>180016</t>
  </si>
  <si>
    <t>UOFL HEALTH - SHELBYVILLE HOSPITAL</t>
  </si>
  <si>
    <t>727 HOSPITAL DRIVE</t>
  </si>
  <si>
    <t>40065</t>
  </si>
  <si>
    <t>(502) 647-4000</t>
  </si>
  <si>
    <t>1301 NORTH RACE STREET</t>
  </si>
  <si>
    <t>GLASGOW</t>
  </si>
  <si>
    <t>(270) 651-4159</t>
  </si>
  <si>
    <t>222 MEDICAL CIRCLE</t>
  </si>
  <si>
    <t>MOREHEAD</t>
  </si>
  <si>
    <t>(606) 783-6500</t>
  </si>
  <si>
    <t>989 MEDICAL PARK DRIVE</t>
  </si>
  <si>
    <t>MAYSVILLE</t>
  </si>
  <si>
    <t>(606) 759-5311</t>
  </si>
  <si>
    <t>3600 WEST CUMBERLAND AVENUE</t>
  </si>
  <si>
    <t>MIDDLESBORO</t>
  </si>
  <si>
    <t>(606) 242-1101</t>
  </si>
  <si>
    <t>180024</t>
  </si>
  <si>
    <t>SPRING VIEW HOSPITAL</t>
  </si>
  <si>
    <t>320 LORETTO ROAD</t>
  </si>
  <si>
    <t>40033</t>
  </si>
  <si>
    <t>(270) 692-3161</t>
  </si>
  <si>
    <t>180025</t>
  </si>
  <si>
    <t>CHI SAINT JOSEPH FLAGET MEMORIAL HOSPITAL</t>
  </si>
  <si>
    <t>4305 NEW SHEPHERDSVILLE ROAD</t>
  </si>
  <si>
    <t>BARDSTOWN</t>
  </si>
  <si>
    <t>NELSON</t>
  </si>
  <si>
    <t>(502) 350-5000</t>
  </si>
  <si>
    <t>803 POPLAR STREET</t>
  </si>
  <si>
    <t>(270) 762-1100</t>
  </si>
  <si>
    <t>100 MEDICAL CENTER DRIVE</t>
  </si>
  <si>
    <t>HAZARD</t>
  </si>
  <si>
    <t>(606) 439-1331</t>
  </si>
  <si>
    <t>1 MEDICAL VILLAGE DRIVE</t>
  </si>
  <si>
    <t>EDGEWOOD</t>
  </si>
  <si>
    <t>(859) 301-2000</t>
  </si>
  <si>
    <t>1201 PLEASANT VALLEY ROAD</t>
  </si>
  <si>
    <t>OWENSBORO</t>
  </si>
  <si>
    <t>(270) 417-2000</t>
  </si>
  <si>
    <t>200 ABRAHAM FLEXNER WAY</t>
  </si>
  <si>
    <t>(502) 587-4011</t>
  </si>
  <si>
    <t>180043</t>
  </si>
  <si>
    <t>210 MARIE LANGDON DRIVE</t>
  </si>
  <si>
    <t>40962</t>
  </si>
  <si>
    <t>(606) 598-5104</t>
  </si>
  <si>
    <t>911 BYPASS ROAD</t>
  </si>
  <si>
    <t>PIKEVILLE</t>
  </si>
  <si>
    <t>(606) 437-3500</t>
  </si>
  <si>
    <t>4900 HOUSTON ROAD</t>
  </si>
  <si>
    <t>(859) 212-5220</t>
  </si>
  <si>
    <t>9 LINVILLE DRIVE</t>
  </si>
  <si>
    <t>PARIS</t>
  </si>
  <si>
    <t>(859) 987-3600</t>
  </si>
  <si>
    <t>217 SOUTH THIRD STREET</t>
  </si>
  <si>
    <t>(859) 239-1000</t>
  </si>
  <si>
    <t>801 EASTERN BYPASS</t>
  </si>
  <si>
    <t>(859) 625-3114</t>
  </si>
  <si>
    <t>81 BALL PARK ROAD</t>
  </si>
  <si>
    <t>(606) 573-8100</t>
  </si>
  <si>
    <t>320 WEST 18TH STREET</t>
  </si>
  <si>
    <t>HOPKINSVILLE</t>
  </si>
  <si>
    <t>(270) 887-0100</t>
  </si>
  <si>
    <t>1305 N ELM ST</t>
  </si>
  <si>
    <t>(270) 827-7700</t>
  </si>
  <si>
    <t>180064</t>
  </si>
  <si>
    <t>SAINT JOSEPH MOUNT STERLING</t>
  </si>
  <si>
    <t>225 FALCON DRIVE</t>
  </si>
  <si>
    <t>MOUNT STERLING</t>
  </si>
  <si>
    <t>40353</t>
  </si>
  <si>
    <t>(859) 497-5018</t>
  </si>
  <si>
    <t>180066</t>
  </si>
  <si>
    <t>LOGAN MEMORIAL HOSPITAL</t>
  </si>
  <si>
    <t>1625 NASHVILLE STREET</t>
  </si>
  <si>
    <t>42276</t>
  </si>
  <si>
    <t>(270) 726-4011</t>
  </si>
  <si>
    <t>800 ROSE STREET</t>
  </si>
  <si>
    <t>(859) 257-2278</t>
  </si>
  <si>
    <t>260 HOSPITAL DRIVE</t>
  </si>
  <si>
    <t>SOUTH WILLIAMSON</t>
  </si>
  <si>
    <t>(606) 237-1700</t>
  </si>
  <si>
    <t>910 WALLACE AVENUE</t>
  </si>
  <si>
    <t>LEITCHFIELD</t>
  </si>
  <si>
    <t>(270) 259-9400</t>
  </si>
  <si>
    <t>625 JAMES S TRIMBLE BOULEVARD</t>
  </si>
  <si>
    <t>PAINTSVILLE</t>
  </si>
  <si>
    <t>(606) 789-3511</t>
  </si>
  <si>
    <t>1210 KY HWY 36 E</t>
  </si>
  <si>
    <t>CYNTHIANA</t>
  </si>
  <si>
    <t>(859) 234-2300</t>
  </si>
  <si>
    <t>ONE TRILLIUM WAY</t>
  </si>
  <si>
    <t>CORBIN</t>
  </si>
  <si>
    <t>(606) 528-1212</t>
  </si>
  <si>
    <t>1700 OLD LEBANON ROAD</t>
  </si>
  <si>
    <t>CAMPBELLSVILLE</t>
  </si>
  <si>
    <t>(270) 465-3561</t>
  </si>
  <si>
    <t>200 EAST CHESTNUT STREET</t>
  </si>
  <si>
    <t>(502) 629-8000</t>
  </si>
  <si>
    <t>175 HOSPITAL DRIVE</t>
  </si>
  <si>
    <t>WINCHESTER</t>
  </si>
  <si>
    <t>(859) 737-8559</t>
  </si>
  <si>
    <t>900 HOSPITAL DRIVE</t>
  </si>
  <si>
    <t>MADISONVILLE</t>
  </si>
  <si>
    <t>(270) 825-5100</t>
  </si>
  <si>
    <t>1140 LEXINGTON ROAD</t>
  </si>
  <si>
    <t>(502) 868-1100</t>
  </si>
  <si>
    <t>1530 LONE OAK ROAD</t>
  </si>
  <si>
    <t>PADUCAH</t>
  </si>
  <si>
    <t>(270) 444-2444</t>
  </si>
  <si>
    <t>1740 NICHOLASVILLE ROAD</t>
  </si>
  <si>
    <t>(859) 260-6100</t>
  </si>
  <si>
    <t>2501 KENTUCKY AVENUE</t>
  </si>
  <si>
    <t>(270) 575-2100</t>
  </si>
  <si>
    <t>529 CAPP HARLAN ROAD</t>
  </si>
  <si>
    <t>TOMPKINSVILLE</t>
  </si>
  <si>
    <t>(270) 487-9231</t>
  </si>
  <si>
    <t>145 NEWCOMB AVENUE</t>
  </si>
  <si>
    <t>(606) 256-2195</t>
  </si>
  <si>
    <t>1099 MEDICAL CENTER CIRCLE</t>
  </si>
  <si>
    <t>MAYFIELD</t>
  </si>
  <si>
    <t>(270) 251-4585</t>
  </si>
  <si>
    <t>1801 ASHLEY CIRCLE</t>
  </si>
  <si>
    <t>(270) 793-1000</t>
  </si>
  <si>
    <t>299 KINGS DAUGHTERS DRIVE</t>
  </si>
  <si>
    <t>FRANKFORT</t>
  </si>
  <si>
    <t>(502) 875-5240</t>
  </si>
  <si>
    <t>2485 HIGHWAY 644</t>
  </si>
  <si>
    <t>LOUISA</t>
  </si>
  <si>
    <t>(606) 638-9451</t>
  </si>
  <si>
    <t>4000 KRESGE WAY</t>
  </si>
  <si>
    <t>(502) 897-8100</t>
  </si>
  <si>
    <t>305 LANGDON STREET</t>
  </si>
  <si>
    <t>(606) 679-7441</t>
  </si>
  <si>
    <t>1025 NEW MOODY LANE</t>
  </si>
  <si>
    <t>(502) 222-5388</t>
  </si>
  <si>
    <t>530 SOUTH JACKSON STREET</t>
  </si>
  <si>
    <t>(502) 562-3000</t>
  </si>
  <si>
    <t>150 NORTH EAGLE CREEK DRIVE</t>
  </si>
  <si>
    <t>(859) 967-5000</t>
  </si>
  <si>
    <t>180149</t>
  </si>
  <si>
    <t>TJ HEALTH COLUMBIA</t>
  </si>
  <si>
    <t>901 WESTLAKE DRIVE</t>
  </si>
  <si>
    <t>42728</t>
  </si>
  <si>
    <t>(270) 384-4753</t>
  </si>
  <si>
    <t>180154</t>
  </si>
  <si>
    <t>PINEVILLE COMMUNITY HEALTH CENTER, INC</t>
  </si>
  <si>
    <t>850 RIVERVIEW AVENUE</t>
  </si>
  <si>
    <t>PINEVILLE</t>
  </si>
  <si>
    <t>40977</t>
  </si>
  <si>
    <t>(606) 337-3051</t>
  </si>
  <si>
    <t>1214 COOLIDGE AVENUE</t>
  </si>
  <si>
    <t>(337) 289-7991</t>
  </si>
  <si>
    <t>602 N ACADIA ROAD</t>
  </si>
  <si>
    <t>THIBODAUX</t>
  </si>
  <si>
    <t>(985) 447-5500</t>
  </si>
  <si>
    <t>2000 CANAL STREET</t>
  </si>
  <si>
    <t>NEW ORLEANS</t>
  </si>
  <si>
    <t>(504) 702-3000</t>
  </si>
  <si>
    <t>2390 WEST CONGRESS</t>
  </si>
  <si>
    <t>(337) 261-6000</t>
  </si>
  <si>
    <t>501 KEYSER AVE</t>
  </si>
  <si>
    <t>(318) 214-4200</t>
  </si>
  <si>
    <t>8166 MAIN STREET</t>
  </si>
  <si>
    <t>HOUMA</t>
  </si>
  <si>
    <t>(985) 873-4141</t>
  </si>
  <si>
    <t>4864 JACKSON STREET</t>
  </si>
  <si>
    <t>(318) 388-7000</t>
  </si>
  <si>
    <t>701 EAST CYPRESS STREET</t>
  </si>
  <si>
    <t>SULPHUR</t>
  </si>
  <si>
    <t>(337) 527-4240</t>
  </si>
  <si>
    <t>1125 MARGUERITE STREET</t>
  </si>
  <si>
    <t>MORGAN CITY</t>
  </si>
  <si>
    <t>(985) 384-2200</t>
  </si>
  <si>
    <t>15790 PAUL VEGA MD DRIVE</t>
  </si>
  <si>
    <t>HAMMOND</t>
  </si>
  <si>
    <t>(985) 345-2700</t>
  </si>
  <si>
    <t>539 EAST PRUDHOMME STREET</t>
  </si>
  <si>
    <t>OPELOUSAS</t>
  </si>
  <si>
    <t>(337) 948-3011</t>
  </si>
  <si>
    <t>3330 MASONIC DRIVE</t>
  </si>
  <si>
    <t>ALEXANDRIA</t>
  </si>
  <si>
    <t>(318) 487-1122</t>
  </si>
  <si>
    <t>6300 MAIN STREET</t>
  </si>
  <si>
    <t>ZACHARY</t>
  </si>
  <si>
    <t>(225) 658-4000</t>
  </si>
  <si>
    <t>190025</t>
  </si>
  <si>
    <t>SAVOY MEDICAL CENTER</t>
  </si>
  <si>
    <t>801 POINCIANA AVENUE</t>
  </si>
  <si>
    <t>MAMOU</t>
  </si>
  <si>
    <t>70554</t>
  </si>
  <si>
    <t>(337) 468-5261</t>
  </si>
  <si>
    <t>211 4TH STREET</t>
  </si>
  <si>
    <t>(318) 769-3000</t>
  </si>
  <si>
    <t>524 DR MICHAEL DEBAKEY DRIVE</t>
  </si>
  <si>
    <t>LAKE CHARLES</t>
  </si>
  <si>
    <t>(337) 436-2511</t>
  </si>
  <si>
    <t>190034</t>
  </si>
  <si>
    <t>ABBEVILLE GENERAL HOSPITAL</t>
  </si>
  <si>
    <t>118 N HOSPITAL DR</t>
  </si>
  <si>
    <t>ABBEVILLE</t>
  </si>
  <si>
    <t>70510</t>
  </si>
  <si>
    <t>(337) 893-5466</t>
  </si>
  <si>
    <t>1516 JEFFERSON HWY</t>
  </si>
  <si>
    <t>(504) 842-3000</t>
  </si>
  <si>
    <t>1101 MEDICAL CENTER BLVD</t>
  </si>
  <si>
    <t>MARRERO</t>
  </si>
  <si>
    <t>(504) 347-5511</t>
  </si>
  <si>
    <t>1001 GAUSE BLVD</t>
  </si>
  <si>
    <t>SLIDELL</t>
  </si>
  <si>
    <t>(985) 643-2200</t>
  </si>
  <si>
    <t>1453 E BERT KOUNS INDUSTRIAL DRIVE</t>
  </si>
  <si>
    <t>SHREVEPORT</t>
  </si>
  <si>
    <t>(318) 681-5000</t>
  </si>
  <si>
    <t>1305 CROWLEY RAYNE HIGHWAY</t>
  </si>
  <si>
    <t>CROWLEY</t>
  </si>
  <si>
    <t>(337) 783-3222</t>
  </si>
  <si>
    <t>1202 S TYLER STREET</t>
  </si>
  <si>
    <t>(985) 898-4000</t>
  </si>
  <si>
    <t>1401 FOUCHER STREET</t>
  </si>
  <si>
    <t>(504) 897-8247</t>
  </si>
  <si>
    <t>600 S PINE STREET</t>
  </si>
  <si>
    <t>DERIDDER</t>
  </si>
  <si>
    <t>(337) 462-7100</t>
  </si>
  <si>
    <t>1634 ELTON ROAD</t>
  </si>
  <si>
    <t>JENNINGS</t>
  </si>
  <si>
    <t>(337) 616-7000</t>
  </si>
  <si>
    <t>2315 E MAIN STREET</t>
  </si>
  <si>
    <t>NEW IBERIA</t>
  </si>
  <si>
    <t>(337) 364-0441</t>
  </si>
  <si>
    <t>1701 OAK PARK BLVD</t>
  </si>
  <si>
    <t>(337) 494-3000</t>
  </si>
  <si>
    <t>5000 HENNESSY BLVD</t>
  </si>
  <si>
    <t>BATON ROUGE</t>
  </si>
  <si>
    <t>(225) 765-6565</t>
  </si>
  <si>
    <t>8585 PICARDY AVE</t>
  </si>
  <si>
    <t>(225) 387-7767</t>
  </si>
  <si>
    <t>190079</t>
  </si>
  <si>
    <t>ST CHARLES PARISH HOSPITAL</t>
  </si>
  <si>
    <t>1057 PAUL MAILLARD ROAD</t>
  </si>
  <si>
    <t>LULING</t>
  </si>
  <si>
    <t>70070</t>
  </si>
  <si>
    <t>(985) 785-3644</t>
  </si>
  <si>
    <t>401 EAST VAUGHN AVENUE</t>
  </si>
  <si>
    <t>RUSTON</t>
  </si>
  <si>
    <t>(318) 254-2100</t>
  </si>
  <si>
    <t>190088</t>
  </si>
  <si>
    <t>2001 DOCTORS DRIVE</t>
  </si>
  <si>
    <t>SPRINGHILL</t>
  </si>
  <si>
    <t>71075</t>
  </si>
  <si>
    <t>(318) 539-1000</t>
  </si>
  <si>
    <t>190090</t>
  </si>
  <si>
    <t>WINN PARISH MEDICAL CENTER</t>
  </si>
  <si>
    <t>301 W BOUNDARY AVE</t>
  </si>
  <si>
    <t>WINNFIELD</t>
  </si>
  <si>
    <t>71483</t>
  </si>
  <si>
    <t>WINN</t>
  </si>
  <si>
    <t>(318) 648-3000</t>
  </si>
  <si>
    <t>1541 KINGS HIGHWAY</t>
  </si>
  <si>
    <t>(318) 675-5058</t>
  </si>
  <si>
    <t>190099</t>
  </si>
  <si>
    <t>AVOYELLES HOSPITAL</t>
  </si>
  <si>
    <t>4231 HIGHWAY 1192</t>
  </si>
  <si>
    <t>MARKSVILLE</t>
  </si>
  <si>
    <t>71351</t>
  </si>
  <si>
    <t>AVOYELLES</t>
  </si>
  <si>
    <t>(318) 253-8611</t>
  </si>
  <si>
    <t>4801 AMBASSADOR CAFFERY PARKWAY</t>
  </si>
  <si>
    <t>(337) 470-2000</t>
  </si>
  <si>
    <t>190106</t>
  </si>
  <si>
    <t>OAKDALE COMMUNITY HOSPITAL</t>
  </si>
  <si>
    <t>130 N HOSPITAL DR</t>
  </si>
  <si>
    <t>71463</t>
  </si>
  <si>
    <t>(318) 335-3700</t>
  </si>
  <si>
    <t>2600 GREENWOOD ROAD</t>
  </si>
  <si>
    <t>(318) 212-4000</t>
  </si>
  <si>
    <t>190114</t>
  </si>
  <si>
    <t>CLAIBORNE MEMORIAL MEDICAL CENTER</t>
  </si>
  <si>
    <t>620 EAST COLLEGE STREET</t>
  </si>
  <si>
    <t>HOMER</t>
  </si>
  <si>
    <t>71040</t>
  </si>
  <si>
    <t>CLAIBORNE</t>
  </si>
  <si>
    <t>(318) 927-2024</t>
  </si>
  <si>
    <t>190116</t>
  </si>
  <si>
    <t>MOREHOUSE GENERAL HOSPITAL</t>
  </si>
  <si>
    <t>323 W WALNUT</t>
  </si>
  <si>
    <t>BASTROP</t>
  </si>
  <si>
    <t>71220</t>
  </si>
  <si>
    <t>MOREHOUSE</t>
  </si>
  <si>
    <t>(318) 283-3600</t>
  </si>
  <si>
    <t>190118</t>
  </si>
  <si>
    <t>DESOTO REGIONAL HEALTH SYSTEM</t>
  </si>
  <si>
    <t>207 JEFFERSON STREET</t>
  </si>
  <si>
    <t>MANSFIELD</t>
  </si>
  <si>
    <t>71052</t>
  </si>
  <si>
    <t>(318) 872-4610</t>
  </si>
  <si>
    <t>309 JACKSON STREET</t>
  </si>
  <si>
    <t>(318) 966-4000</t>
  </si>
  <si>
    <t>100 WOMAN'S WAY</t>
  </si>
  <si>
    <t>(225) 927-1300</t>
  </si>
  <si>
    <t>190133</t>
  </si>
  <si>
    <t>ALLEN PARISH HOSPITAL</t>
  </si>
  <si>
    <t>108 6TH AVENUE</t>
  </si>
  <si>
    <t>KINDER</t>
  </si>
  <si>
    <t>70648</t>
  </si>
  <si>
    <t>(337) 738-9489</t>
  </si>
  <si>
    <t>190140</t>
  </si>
  <si>
    <t>FRANKLIN MEDICAL CENTER</t>
  </si>
  <si>
    <t>2106 LOOP ROAD</t>
  </si>
  <si>
    <t>WINNSBORO</t>
  </si>
  <si>
    <t>71295</t>
  </si>
  <si>
    <t>(318) 435-9411</t>
  </si>
  <si>
    <t>NO 1 MEDICAL PLAZA</t>
  </si>
  <si>
    <t>MINDEN</t>
  </si>
  <si>
    <t>(318) 377-2321</t>
  </si>
  <si>
    <t>190145</t>
  </si>
  <si>
    <t>LASALLE GENERAL HOSPITAL</t>
  </si>
  <si>
    <t>187 NINTH ST/HWY 84 WEST</t>
  </si>
  <si>
    <t>JENA</t>
  </si>
  <si>
    <t>71342</t>
  </si>
  <si>
    <t>LASALLE</t>
  </si>
  <si>
    <t>(318) 992-9200</t>
  </si>
  <si>
    <t>190151</t>
  </si>
  <si>
    <t>RICHARDSON MEDICAL CENTER</t>
  </si>
  <si>
    <t>254 HIGHWAY 3048</t>
  </si>
  <si>
    <t>RAYVILLE</t>
  </si>
  <si>
    <t>71269</t>
  </si>
  <si>
    <t>(318) 728-8292</t>
  </si>
  <si>
    <t>503 MCMILLAN ROAD</t>
  </si>
  <si>
    <t>WEST MONROE</t>
  </si>
  <si>
    <t>(318) 329-4600</t>
  </si>
  <si>
    <t>1020 FERTITTA BLVD</t>
  </si>
  <si>
    <t>LEESVILLE</t>
  </si>
  <si>
    <t>(337) 239-9041</t>
  </si>
  <si>
    <t>800 E MAIN</t>
  </si>
  <si>
    <t>VILLE PLATTE</t>
  </si>
  <si>
    <t>(337) 363-5684</t>
  </si>
  <si>
    <t>4200 HOUMA BLVD</t>
  </si>
  <si>
    <t>METAIRIE</t>
  </si>
  <si>
    <t>(504) 988-5263</t>
  </si>
  <si>
    <t>1978 INDUSTRIAL BLVD</t>
  </si>
  <si>
    <t>(985) 873-2200</t>
  </si>
  <si>
    <t>7939 U S HWY 165 SOUTH</t>
  </si>
  <si>
    <t>(318) 649-6106</t>
  </si>
  <si>
    <t>190190</t>
  </si>
  <si>
    <t>CALDWELL MEMORIAL HOSPITAL, INC</t>
  </si>
  <si>
    <t>411 MAIN STREET</t>
  </si>
  <si>
    <t>(318) 649-6111</t>
  </si>
  <si>
    <t>190201</t>
  </si>
  <si>
    <t>CHRISTUS OCHSNER LAKE AREA HOSPITAL</t>
  </si>
  <si>
    <t>4200 NELSON ROAD</t>
  </si>
  <si>
    <t>70605</t>
  </si>
  <si>
    <t>(337) 474-6370</t>
  </si>
  <si>
    <t>17000 MEDICAL CENTER DR</t>
  </si>
  <si>
    <t>(225) 752-2470</t>
  </si>
  <si>
    <t>190208</t>
  </si>
  <si>
    <t>EAST CARROLL PARISH HOSPITAL</t>
  </si>
  <si>
    <t>336 NORTH HOOD STREET</t>
  </si>
  <si>
    <t>LAKE PROVIDENCE</t>
  </si>
  <si>
    <t>71254</t>
  </si>
  <si>
    <t>EAST CARROLL</t>
  </si>
  <si>
    <t>(318) 559-4023</t>
  </si>
  <si>
    <t>190218</t>
  </si>
  <si>
    <t>SABINE MEDICAL CENTER</t>
  </si>
  <si>
    <t>240 HIGHLAND DRIVE</t>
  </si>
  <si>
    <t>MANY</t>
  </si>
  <si>
    <t>71449</t>
  </si>
  <si>
    <t>SABINE</t>
  </si>
  <si>
    <t>(318) 256-1232</t>
  </si>
  <si>
    <t>190245</t>
  </si>
  <si>
    <t>MONROE SURGICAL HOSPITAL</t>
  </si>
  <si>
    <t>2408 BROADMOOR BLVD</t>
  </si>
  <si>
    <t>(318) 410-0002</t>
  </si>
  <si>
    <t>190251</t>
  </si>
  <si>
    <t>SURGICAL SPECIALTY CENTER OF BATON ROUGE</t>
  </si>
  <si>
    <t>8080 BLUEBONNET BLVD</t>
  </si>
  <si>
    <t>70810</t>
  </si>
  <si>
    <t>(225) 408-8080</t>
  </si>
  <si>
    <t>190256</t>
  </si>
  <si>
    <t>STERLING SURGICAL HOSPITAL</t>
  </si>
  <si>
    <t>989 ROBERT BLVD</t>
  </si>
  <si>
    <t>(985) 690-8200</t>
  </si>
  <si>
    <t>190259</t>
  </si>
  <si>
    <t>LAFAYETTE SURGICAL SPECIALTY HOSPITAL</t>
  </si>
  <si>
    <t>1101 KALISTE SALOOM RD</t>
  </si>
  <si>
    <t>(337) 769-4100</t>
  </si>
  <si>
    <t>190266</t>
  </si>
  <si>
    <t>THE SPINE HOSPITAL OF LOUISIANA</t>
  </si>
  <si>
    <t>10105 PARK ROW CIRCLE, SUITE 250</t>
  </si>
  <si>
    <t>(225) 763-9900</t>
  </si>
  <si>
    <t>190267</t>
  </si>
  <si>
    <t>AVALA</t>
  </si>
  <si>
    <t>67252 INDUSTRY LANE</t>
  </si>
  <si>
    <t>(985) 809-9888</t>
  </si>
  <si>
    <t>190270</t>
  </si>
  <si>
    <t>OUR LADY OF THE LAKE SURGICAL HOSPITAL</t>
  </si>
  <si>
    <t>1700 W LINDBERG DRIVE</t>
  </si>
  <si>
    <t>(985) 641-0600</t>
  </si>
  <si>
    <t>180 WEST ESPLANADE AVENUE</t>
  </si>
  <si>
    <t>KENNER</t>
  </si>
  <si>
    <t>(504) 464-8065</t>
  </si>
  <si>
    <t>190278</t>
  </si>
  <si>
    <t>SPECIALISTS HOSPITAL SHREVEPORT</t>
  </si>
  <si>
    <t>1500 LINE AVENUE</t>
  </si>
  <si>
    <t>(318) 213-3800</t>
  </si>
  <si>
    <t>190298</t>
  </si>
  <si>
    <t>CHRISTUS CENTRAL LOUISIANA SURGICAL HOSPITAL</t>
  </si>
  <si>
    <t>651 NORTH BOLTON AVE</t>
  </si>
  <si>
    <t>(318) 449-6400</t>
  </si>
  <si>
    <t>190300</t>
  </si>
  <si>
    <t>ST CHARLES SURGICAL HOSPITAL</t>
  </si>
  <si>
    <t>1717 ST CHARLES AVE</t>
  </si>
  <si>
    <t>70130</t>
  </si>
  <si>
    <t>(504) 529-6600</t>
  </si>
  <si>
    <t>190303</t>
  </si>
  <si>
    <t>CYPRESS POINTE SURGICAL HOSPITAL</t>
  </si>
  <si>
    <t>42570 SOUTH AIRPORT RD</t>
  </si>
  <si>
    <t>(985) 510-6200</t>
  </si>
  <si>
    <t>190308</t>
  </si>
  <si>
    <t>ST BERNARD PARISH HOSPITAL</t>
  </si>
  <si>
    <t>8000 WEST JUDGE PEREZ DRIVE</t>
  </si>
  <si>
    <t>CHALMETTE</t>
  </si>
  <si>
    <t>70043</t>
  </si>
  <si>
    <t>ST. BERNARD</t>
  </si>
  <si>
    <t>(504) 826-9500</t>
  </si>
  <si>
    <t>190312</t>
  </si>
  <si>
    <t>OUR LADY OF THE ANGELS HOSPITAL</t>
  </si>
  <si>
    <t>433 PLAZA STREET</t>
  </si>
  <si>
    <t>BOGALUSA</t>
  </si>
  <si>
    <t>70427</t>
  </si>
  <si>
    <t>(985) 730-6700</t>
  </si>
  <si>
    <t>190313</t>
  </si>
  <si>
    <t>NEW ORLEANS EAST HOSPITAL</t>
  </si>
  <si>
    <t>5620 READ BLVD</t>
  </si>
  <si>
    <t>70127</t>
  </si>
  <si>
    <t>(504) 592-6600</t>
  </si>
  <si>
    <t>190316</t>
  </si>
  <si>
    <t>THE GENERAL</t>
  </si>
  <si>
    <t>3600 FLORIDA BLVD, SUITE 2020</t>
  </si>
  <si>
    <t>70806</t>
  </si>
  <si>
    <t>(225) 381-6393</t>
  </si>
  <si>
    <t>3501 HIGHWAY 190 EAST</t>
  </si>
  <si>
    <t>EUNICE</t>
  </si>
  <si>
    <t>(337) 580-7903</t>
  </si>
  <si>
    <t>360 BROADWAY</t>
  </si>
  <si>
    <t>BANGOR</t>
  </si>
  <si>
    <t>(207) 262-1000</t>
  </si>
  <si>
    <t>144 STATE STREET</t>
  </si>
  <si>
    <t>PORTLAND</t>
  </si>
  <si>
    <t>(207) 879-3000</t>
  </si>
  <si>
    <t>22 BRAMHALL ST</t>
  </si>
  <si>
    <t>(207) 662-0111</t>
  </si>
  <si>
    <t>PO BOX 151</t>
  </si>
  <si>
    <t>PRESQUE ISLE</t>
  </si>
  <si>
    <t>(207) 768-4000</t>
  </si>
  <si>
    <t>15 HOSPITAL DRIVE</t>
  </si>
  <si>
    <t>(207) 351-2478</t>
  </si>
  <si>
    <t>123 MEDICAL CENTER DRIVE</t>
  </si>
  <si>
    <t>(207) 729-0181</t>
  </si>
  <si>
    <t>300 MAIN STREET</t>
  </si>
  <si>
    <t>(207) 795-0111</t>
  </si>
  <si>
    <t>163 VAN BUREN RD, SUITE 1</t>
  </si>
  <si>
    <t>CARIBOU</t>
  </si>
  <si>
    <t>(207) 498-3111</t>
  </si>
  <si>
    <t>489 STATE STREET</t>
  </si>
  <si>
    <t>(207) 973-7000</t>
  </si>
  <si>
    <t>93 CAMPUS AVENUE - PO BOX 291</t>
  </si>
  <si>
    <t>(207) 777-8100</t>
  </si>
  <si>
    <t>35 MEDICAL CENTER PARKWAY</t>
  </si>
  <si>
    <t>(207) 626-1000</t>
  </si>
  <si>
    <t>200041</t>
  </si>
  <si>
    <t>NORTHERN LIGHT INLAND HOSPITAL</t>
  </si>
  <si>
    <t>200 KENNEDY MEMORIAL DRIVE</t>
  </si>
  <si>
    <t>WATERVILLE</t>
  </si>
  <si>
    <t>4901</t>
  </si>
  <si>
    <t>(207) 861-3000</t>
  </si>
  <si>
    <t>50 UNION STREET</t>
  </si>
  <si>
    <t>(207) 667-5311</t>
  </si>
  <si>
    <t>194 E MAIN STREET</t>
  </si>
  <si>
    <t>FORT KENT</t>
  </si>
  <si>
    <t>(207) 834-3195</t>
  </si>
  <si>
    <t>6 GLEN COVE DRIVE</t>
  </si>
  <si>
    <t>ROCKPORT</t>
  </si>
  <si>
    <t>(207) 921-8000</t>
  </si>
  <si>
    <t>60 HOSPITAL ROAD</t>
  </si>
  <si>
    <t>LEOMINSTER</t>
  </si>
  <si>
    <t>(978) 466-2000</t>
  </si>
  <si>
    <t>330 MOUNT AUBURN STREET</t>
  </si>
  <si>
    <t>CAMBRIDGE</t>
  </si>
  <si>
    <t>(617) 492-3500</t>
  </si>
  <si>
    <t>211 PARK STREET</t>
  </si>
  <si>
    <t>ATTLEBORO</t>
  </si>
  <si>
    <t>(508) 222-5200</t>
  </si>
  <si>
    <t>ONE GENERAL STREET</t>
  </si>
  <si>
    <t>(978) 683-4000</t>
  </si>
  <si>
    <t>1493 CAMBRIDGE STREET</t>
  </si>
  <si>
    <t>(617) 665-1000</t>
  </si>
  <si>
    <t>27 PARK STREET</t>
  </si>
  <si>
    <t>HYANNIS</t>
  </si>
  <si>
    <t>(508) 771-1800</t>
  </si>
  <si>
    <t>30 LOCUST STREET</t>
  </si>
  <si>
    <t>(413) 582-2000</t>
  </si>
  <si>
    <t>164 HIGH STREET</t>
  </si>
  <si>
    <t>(413) 773-0211</t>
  </si>
  <si>
    <t>100 SOUTH STREET</t>
  </si>
  <si>
    <t>SOUTHBRIDGE</t>
  </si>
  <si>
    <t>(508) 765-9771</t>
  </si>
  <si>
    <t>795 MIDDLE STREET</t>
  </si>
  <si>
    <t>FALL RIVER</t>
  </si>
  <si>
    <t>(508) 674-5600</t>
  </si>
  <si>
    <t>575 BEECH STREET</t>
  </si>
  <si>
    <t>HOLYOKE</t>
  </si>
  <si>
    <t>(413) 534-2500</t>
  </si>
  <si>
    <t>25 HIGHLAND AVENUE</t>
  </si>
  <si>
    <t>NEWBURYPORT</t>
  </si>
  <si>
    <t>(978) 463-1000</t>
  </si>
  <si>
    <t>40 WRIGHT STREET</t>
  </si>
  <si>
    <t>(413) 283-7651</t>
  </si>
  <si>
    <t>1 BOSTON MEDICAL CENTER PLACE</t>
  </si>
  <si>
    <t>BOSTON</t>
  </si>
  <si>
    <t>(617) 638-8000</t>
  </si>
  <si>
    <t>85 HERRICK STREET</t>
  </si>
  <si>
    <t>BEVERLY</t>
  </si>
  <si>
    <t>(978) 922-3000</t>
  </si>
  <si>
    <t>81 HIGHLAND AVENUE</t>
  </si>
  <si>
    <t>(978) 741-1215</t>
  </si>
  <si>
    <t>736 CAMBRIDGE STREET</t>
  </si>
  <si>
    <t>(617) 789-3000</t>
  </si>
  <si>
    <t>725 NORTH STREET</t>
  </si>
  <si>
    <t>PITTSFIELD</t>
  </si>
  <si>
    <t>(413) 447-2000</t>
  </si>
  <si>
    <t>157 UNION STREET</t>
  </si>
  <si>
    <t>MARLBOROUGH</t>
  </si>
  <si>
    <t>(508) 481-5000</t>
  </si>
  <si>
    <t>680 CENTER STREET</t>
  </si>
  <si>
    <t>BROCKTON</t>
  </si>
  <si>
    <t>(508) 941-7000</t>
  </si>
  <si>
    <t>275 SANDWICH STREET</t>
  </si>
  <si>
    <t>(508) 746-2000</t>
  </si>
  <si>
    <t>220062</t>
  </si>
  <si>
    <t>ADCARE HOSPITAL OF WORCESTER INC</t>
  </si>
  <si>
    <t>107 LINCOLN STREET</t>
  </si>
  <si>
    <t>1605</t>
  </si>
  <si>
    <t>(508) 799-9000</t>
  </si>
  <si>
    <t>295 VARNUM AVENUE</t>
  </si>
  <si>
    <t>LOWELL</t>
  </si>
  <si>
    <t>(978) 937-6000</t>
  </si>
  <si>
    <t>115 WEST SILVER STREET</t>
  </si>
  <si>
    <t>WESTFIELD</t>
  </si>
  <si>
    <t>(413) 568-2811</t>
  </si>
  <si>
    <t>271 CAREW STREET</t>
  </si>
  <si>
    <t>(413) 748-9000</t>
  </si>
  <si>
    <t>585 LEBANON STREET</t>
  </si>
  <si>
    <t>MELROSE</t>
  </si>
  <si>
    <t>(781) 979-3000</t>
  </si>
  <si>
    <t>55 FRUIT STREET</t>
  </si>
  <si>
    <t>(617) 726-2000</t>
  </si>
  <si>
    <t>88 WASHINGTON STREET</t>
  </si>
  <si>
    <t>TAUNTON</t>
  </si>
  <si>
    <t>(508) 828-7000</t>
  </si>
  <si>
    <t>363 HIGHLAND AVENUE</t>
  </si>
  <si>
    <t>(508) 679-3131</t>
  </si>
  <si>
    <t>220075</t>
  </si>
  <si>
    <t>MASSACHUSETTS EYE AND EAR INFIRMARY -</t>
  </si>
  <si>
    <t>243 CHARLES STREET</t>
  </si>
  <si>
    <t>(617) 523-7900</t>
  </si>
  <si>
    <t>759 CHESTNUT STREET</t>
  </si>
  <si>
    <t>(413) 794-0000</t>
  </si>
  <si>
    <t>70 EAST STREET</t>
  </si>
  <si>
    <t>METHUEN</t>
  </si>
  <si>
    <t>(978) 687-0156</t>
  </si>
  <si>
    <t>148 CHESTNUT STREET</t>
  </si>
  <si>
    <t>NEEDHAM</t>
  </si>
  <si>
    <t>(781) 453-3002</t>
  </si>
  <si>
    <t>133 OLD ROAD TO 9 ACRE CORNER</t>
  </si>
  <si>
    <t>W CONCORD</t>
  </si>
  <si>
    <t>(978) 369-1400</t>
  </si>
  <si>
    <t>330 BROOKLINE AVENUE</t>
  </si>
  <si>
    <t>(617) 667-7000</t>
  </si>
  <si>
    <t>125 PARKER HILL AVENUE</t>
  </si>
  <si>
    <t>(617) 754-5800</t>
  </si>
  <si>
    <t>14 PROSPECT STREET</t>
  </si>
  <si>
    <t>(508) 473-1190</t>
  </si>
  <si>
    <t>242 GREEN STREET</t>
  </si>
  <si>
    <t>GARDNER</t>
  </si>
  <si>
    <t>(978) 632-3420</t>
  </si>
  <si>
    <t>55 FOGG ROAD</t>
  </si>
  <si>
    <t>SOUTH WEYMOUTH</t>
  </si>
  <si>
    <t>(781) 340-8000</t>
  </si>
  <si>
    <t>2014 WASHINGTON STREET</t>
  </si>
  <si>
    <t>(617) 243-6000</t>
  </si>
  <si>
    <t>41 HIGHLAND AVENUE</t>
  </si>
  <si>
    <t>(781) 729-9000</t>
  </si>
  <si>
    <t>199 REEDSDALE ROAD</t>
  </si>
  <si>
    <t>(617) 696-4600</t>
  </si>
  <si>
    <t>75 FRANCIS STREET</t>
  </si>
  <si>
    <t>(617) 732-5500</t>
  </si>
  <si>
    <t>235 NORTH PEARL STREET</t>
  </si>
  <si>
    <t>(508) 427-3000</t>
  </si>
  <si>
    <t>800 WASHINGTON STREET</t>
  </si>
  <si>
    <t>(617) 636-5000</t>
  </si>
  <si>
    <t>1153 CENTRE STREET</t>
  </si>
  <si>
    <t>JAMAICA PLAIN</t>
  </si>
  <si>
    <t>(617) 983-7000</t>
  </si>
  <si>
    <t>67 &amp; 100 TER HEUN DRIVE</t>
  </si>
  <si>
    <t>FALMOUTH</t>
  </si>
  <si>
    <t>(508) 548-5300</t>
  </si>
  <si>
    <t>55 LAKE AVENUE NORTH</t>
  </si>
  <si>
    <t>(508) 334-1000</t>
  </si>
  <si>
    <t>41 &amp; 45 MALL ROAD</t>
  </si>
  <si>
    <t>(781) 744-5100</t>
  </si>
  <si>
    <t>115 LINCOLN STREET</t>
  </si>
  <si>
    <t>FRAMINGHAM</t>
  </si>
  <si>
    <t>(508) 383-1000</t>
  </si>
  <si>
    <t>123 SUMMER STREET</t>
  </si>
  <si>
    <t>(508) 363-5000</t>
  </si>
  <si>
    <t>220177</t>
  </si>
  <si>
    <t>NANTUCKET COTTAGE HOSPITAL</t>
  </si>
  <si>
    <t>57 PROSPECT STREET</t>
  </si>
  <si>
    <t>NANTUCKET</t>
  </si>
  <si>
    <t>2554</t>
  </si>
  <si>
    <t>(508) 228-1200</t>
  </si>
  <si>
    <t>36475 FIVE MILE ROAD</t>
  </si>
  <si>
    <t>LIVONIA</t>
  </si>
  <si>
    <t>(734) 655-4800</t>
  </si>
  <si>
    <t>230003</t>
  </si>
  <si>
    <t>COREWELL HEALTH ZEELAND HOSPITAL</t>
  </si>
  <si>
    <t>8333 FELCH ST</t>
  </si>
  <si>
    <t>ZEELAND</t>
  </si>
  <si>
    <t>49464</t>
  </si>
  <si>
    <t>(616) 772-4644</t>
  </si>
  <si>
    <t>5640 N ADRIAN HIGHWAY</t>
  </si>
  <si>
    <t>ADRIAN</t>
  </si>
  <si>
    <t>(517) 265-0900</t>
  </si>
  <si>
    <t>701 S HEALTH PARKWAY</t>
  </si>
  <si>
    <t>THREE RIVERS</t>
  </si>
  <si>
    <t>(269) 273-9602</t>
  </si>
  <si>
    <t>601 JOHN STREET</t>
  </si>
  <si>
    <t>(269) 341-6000</t>
  </si>
  <si>
    <t>16001 W NINE MILE RD</t>
  </si>
  <si>
    <t>SOUTHFIELD</t>
  </si>
  <si>
    <t>(248) 849-3000</t>
  </si>
  <si>
    <t>18101 OAKWOOD BLVD</t>
  </si>
  <si>
    <t>(313) 593-7125</t>
  </si>
  <si>
    <t>1234 NAPIER AVENUE</t>
  </si>
  <si>
    <t>ST JOSEPH</t>
  </si>
  <si>
    <t>(269) 983-8300</t>
  </si>
  <si>
    <t>274 E CHICAGO ST</t>
  </si>
  <si>
    <t>COLDWATER</t>
  </si>
  <si>
    <t>(517) 279-5489</t>
  </si>
  <si>
    <t>6071 W OUTER DRIVE</t>
  </si>
  <si>
    <t>DETROIT</t>
  </si>
  <si>
    <t>(313) 966-3300</t>
  </si>
  <si>
    <t>44405 WOODWARD AVE</t>
  </si>
  <si>
    <t>(248) 858-3000</t>
  </si>
  <si>
    <t>300 E WARWICK DR</t>
  </si>
  <si>
    <t>ALMA</t>
  </si>
  <si>
    <t>(989) 463-1101</t>
  </si>
  <si>
    <t>2601 ELECTRIC AVENUE</t>
  </si>
  <si>
    <t>PORT HURON</t>
  </si>
  <si>
    <t>(810) 985-1500</t>
  </si>
  <si>
    <t>615 S BOWER STREET</t>
  </si>
  <si>
    <t>(616) 754-4691</t>
  </si>
  <si>
    <t>1501 W CHISHOLM ST</t>
  </si>
  <si>
    <t>(989) 356-7390</t>
  </si>
  <si>
    <t>168 S HOWELL STREET</t>
  </si>
  <si>
    <t>(517) 437-4451</t>
  </si>
  <si>
    <t>100 MICHIGAN ST NE</t>
  </si>
  <si>
    <t>GRAND RAPIDS</t>
  </si>
  <si>
    <t>(616) 391-1774</t>
  </si>
  <si>
    <t>1900 COLUMBUS AVE</t>
  </si>
  <si>
    <t>BAY CITY</t>
  </si>
  <si>
    <t>(989) 894-9510</t>
  </si>
  <si>
    <t>1500 E MEDICAL CENTER DRIVE, SPC 5474</t>
  </si>
  <si>
    <t>ANN ARBOR</t>
  </si>
  <si>
    <t>(734) 764-1505</t>
  </si>
  <si>
    <t>15855 NINETEEN MILE RD</t>
  </si>
  <si>
    <t>CLINTON TOWNSHIP</t>
  </si>
  <si>
    <t>(586) 263-2300</t>
  </si>
  <si>
    <t>2799 W GRAND BLVD</t>
  </si>
  <si>
    <t>(313) 916-2600</t>
  </si>
  <si>
    <t>850 W BARAGA AVE</t>
  </si>
  <si>
    <t>(906) 228-9440</t>
  </si>
  <si>
    <t>1721 S STEPHENSON AVE</t>
  </si>
  <si>
    <t>IRON MOUNTAIN</t>
  </si>
  <si>
    <t>(906) 774-1313</t>
  </si>
  <si>
    <t>1100 E MICHIGAN AVE</t>
  </si>
  <si>
    <t>GRAYLING</t>
  </si>
  <si>
    <t>(989) 348-5461</t>
  </si>
  <si>
    <t>200 JEFFERSON AVENUE SE</t>
  </si>
  <si>
    <t>(616) 685-5000</t>
  </si>
  <si>
    <t>1500 E SHERMAN BLVD</t>
  </si>
  <si>
    <t>(231) 726-3511</t>
  </si>
  <si>
    <t>620 BYRON RD</t>
  </si>
  <si>
    <t>(517) 545-6000</t>
  </si>
  <si>
    <t>1447 N HARRISON</t>
  </si>
  <si>
    <t>(989) 583-6000</t>
  </si>
  <si>
    <t>230071</t>
  </si>
  <si>
    <t>STRAITH HOSPITAL FOR SPECIAL SURGERY</t>
  </si>
  <si>
    <t>23901 LAHSER</t>
  </si>
  <si>
    <t>48033</t>
  </si>
  <si>
    <t>(248) 357-3360</t>
  </si>
  <si>
    <t>602 MICHIGAN AVE</t>
  </si>
  <si>
    <t>HOLLAND</t>
  </si>
  <si>
    <t>(616) 392-5141</t>
  </si>
  <si>
    <t>300 NORTH AVENUE</t>
  </si>
  <si>
    <t>BATTLE CREEK</t>
  </si>
  <si>
    <t>(269) 966-8000</t>
  </si>
  <si>
    <t>800 S WASHINGTON AVENUE</t>
  </si>
  <si>
    <t>(989) 776-8000</t>
  </si>
  <si>
    <t>1221 SOUTH DRIVE</t>
  </si>
  <si>
    <t>MOUNT PLEASANT</t>
  </si>
  <si>
    <t>(989) 772-6700</t>
  </si>
  <si>
    <t>400 HOBART ST</t>
  </si>
  <si>
    <t>CADILLAC</t>
  </si>
  <si>
    <t>(231) 876-7400</t>
  </si>
  <si>
    <t>230085</t>
  </si>
  <si>
    <t>BRONSON SOUTH HAVEN HOSPITAL</t>
  </si>
  <si>
    <t>955 S BAILEY AVE</t>
  </si>
  <si>
    <t>SOUTH HAVEN</t>
  </si>
  <si>
    <t>49090</t>
  </si>
  <si>
    <t>(269) 637-5271</t>
  </si>
  <si>
    <t>468 CADIEUX RD</t>
  </si>
  <si>
    <t>GROSSE POINTE</t>
  </si>
  <si>
    <t>(313) 473-1000</t>
  </si>
  <si>
    <t>205 N EAST AVE</t>
  </si>
  <si>
    <t>(517) 788-4800</t>
  </si>
  <si>
    <t>605 OAK STREET</t>
  </si>
  <si>
    <t>BIG RAPIDS</t>
  </si>
  <si>
    <t>(231) 796-8691</t>
  </si>
  <si>
    <t>2463 SOUTH M-30</t>
  </si>
  <si>
    <t>WEST BRANCH</t>
  </si>
  <si>
    <t>(989) 345-3660</t>
  </si>
  <si>
    <t>1105 SIXTH STREET</t>
  </si>
  <si>
    <t>TRAVERSE CITY</t>
  </si>
  <si>
    <t>(231) 935-5000</t>
  </si>
  <si>
    <t>718 N MACOMB ST</t>
  </si>
  <si>
    <t>(734) 240-8400</t>
  </si>
  <si>
    <t>200 HEMLOCK</t>
  </si>
  <si>
    <t>TAWAS CITY</t>
  </si>
  <si>
    <t>(989) 362-9301</t>
  </si>
  <si>
    <t>3990 JOHN R STREET</t>
  </si>
  <si>
    <t>(313) 745-6211</t>
  </si>
  <si>
    <t>416 CONNABLE AVE</t>
  </si>
  <si>
    <t>PETOSKEY</t>
  </si>
  <si>
    <t>(231) 487-4000</t>
  </si>
  <si>
    <t>230108</t>
  </si>
  <si>
    <t>UP HEALTH SYSTEM PORTAGE</t>
  </si>
  <si>
    <t>500 CAMPUS DRIVE</t>
  </si>
  <si>
    <t>49930</t>
  </si>
  <si>
    <t>HOUGHTON</t>
  </si>
  <si>
    <t>(906) 483-1000</t>
  </si>
  <si>
    <t>ONE N ATKINSON DRIVE</t>
  </si>
  <si>
    <t>LUDINGTON</t>
  </si>
  <si>
    <t>(231) 843-2591</t>
  </si>
  <si>
    <t>1521 GULL ROAD</t>
  </si>
  <si>
    <t>(269) 226-7000</t>
  </si>
  <si>
    <t>826 WEST KING STREET</t>
  </si>
  <si>
    <t>OWOSSO</t>
  </si>
  <si>
    <t>(989) 723-5211</t>
  </si>
  <si>
    <t>3601 W THIRTEEN MILE RD</t>
  </si>
  <si>
    <t>ROYAL OAK</t>
  </si>
  <si>
    <t>(248) 898-5400</t>
  </si>
  <si>
    <t>ONE HURLEY PLAZA</t>
  </si>
  <si>
    <t>FLINT</t>
  </si>
  <si>
    <t>(810) 257-9000</t>
  </si>
  <si>
    <t>825 N CENTER AVE</t>
  </si>
  <si>
    <t>GAYLORD</t>
  </si>
  <si>
    <t>(989) 731-2100</t>
  </si>
  <si>
    <t>401 S BALLENGER HIGHWAY</t>
  </si>
  <si>
    <t>(810) 342-2000</t>
  </si>
  <si>
    <t>33155 ANNAPOLIS AVE</t>
  </si>
  <si>
    <t>(734) 467-4175</t>
  </si>
  <si>
    <t>2333 BIDDLE AVE</t>
  </si>
  <si>
    <t>(734) 246-6000</t>
  </si>
  <si>
    <t>28050 GRAND RIVER AVENUE</t>
  </si>
  <si>
    <t>FARMINGTON HILLS</t>
  </si>
  <si>
    <t>(248) 471-8000</t>
  </si>
  <si>
    <t>5301 E HURON RIVER DR</t>
  </si>
  <si>
    <t>(734) 712-3456</t>
  </si>
  <si>
    <t>22101 MOROSS RD</t>
  </si>
  <si>
    <t>(313) 343-4000</t>
  </si>
  <si>
    <t>2900 COLLINS ROAD</t>
  </si>
  <si>
    <t>LANSING</t>
  </si>
  <si>
    <t>(517) 975-5600</t>
  </si>
  <si>
    <t>230174</t>
  </si>
  <si>
    <t>TRINITY HEALTH GRAND HAVEN HOSPITAL</t>
  </si>
  <si>
    <t>1309 SHELDON RD</t>
  </si>
  <si>
    <t>GRAND HAVEN</t>
  </si>
  <si>
    <t>49417</t>
  </si>
  <si>
    <t>(616) 847-5268</t>
  </si>
  <si>
    <t>5450 FORT STREET</t>
  </si>
  <si>
    <t>TRENTON</t>
  </si>
  <si>
    <t>(734) 671-3800</t>
  </si>
  <si>
    <t>230180</t>
  </si>
  <si>
    <t>MYMICHIGAN MEDICAL CENTER CLARE</t>
  </si>
  <si>
    <t>703 N MCEWAN ST</t>
  </si>
  <si>
    <t>CLARE</t>
  </si>
  <si>
    <t>48617</t>
  </si>
  <si>
    <t>(989) 802-5000</t>
  </si>
  <si>
    <t>1375 N MAIN ST</t>
  </si>
  <si>
    <t>(810) 667-5500</t>
  </si>
  <si>
    <t>11800 EAST TWELVE MILE ROAD</t>
  </si>
  <si>
    <t>(586) 573-5000</t>
  </si>
  <si>
    <t>ONE GENESYS PARKWAY</t>
  </si>
  <si>
    <t>GRAND BLANC</t>
  </si>
  <si>
    <t>(810) 606-6050</t>
  </si>
  <si>
    <t>50 N PERRY ST</t>
  </si>
  <si>
    <t>(248) 338-5000</t>
  </si>
  <si>
    <t>406 EAST ELM ST</t>
  </si>
  <si>
    <t>(989) 584-3131</t>
  </si>
  <si>
    <t>1221 PINE GROVE AVE</t>
  </si>
  <si>
    <t>(810) 987-5000</t>
  </si>
  <si>
    <t>200 N MADISON</t>
  </si>
  <si>
    <t>(269) 781-4271</t>
  </si>
  <si>
    <t>4000 WELLNESS DRIVE</t>
  </si>
  <si>
    <t>(989) 839-3000</t>
  </si>
  <si>
    <t>1000 HARRINGTON ST</t>
  </si>
  <si>
    <t>MOUNT CLEMENS</t>
  </si>
  <si>
    <t>(586) 493-8000</t>
  </si>
  <si>
    <t>1215 E MICHIGAN AVENUE</t>
  </si>
  <si>
    <t>(517) 364-1000</t>
  </si>
  <si>
    <t>5900 BYRON CENTER AVENUE, SW</t>
  </si>
  <si>
    <t>WYOMING</t>
  </si>
  <si>
    <t>(616) 252-7200</t>
  </si>
  <si>
    <t>500 OSBORN BLVD</t>
  </si>
  <si>
    <t>SAULT STE MARIE</t>
  </si>
  <si>
    <t>(906) 635-4460</t>
  </si>
  <si>
    <t>4100 RIVER RD</t>
  </si>
  <si>
    <t>EAST CHINA</t>
  </si>
  <si>
    <t>(810) 329-7111</t>
  </si>
  <si>
    <t>6245 INKSTER RD</t>
  </si>
  <si>
    <t>(734) 421-3300</t>
  </si>
  <si>
    <t>1101 W UNIVERSITY DRIVE</t>
  </si>
  <si>
    <t>ROCHESTER</t>
  </si>
  <si>
    <t>(248) 652-5000</t>
  </si>
  <si>
    <t>775 S MAIN ST</t>
  </si>
  <si>
    <t>CHELSEA</t>
  </si>
  <si>
    <t>(734) 475-3911</t>
  </si>
  <si>
    <t>44201 DEQUINDRE ROAD</t>
  </si>
  <si>
    <t>(248) 964-8800</t>
  </si>
  <si>
    <t>10000 TELEGRAPH ROAD</t>
  </si>
  <si>
    <t>(313) 295-5000</t>
  </si>
  <si>
    <t>4201 ST ANTOINE ST</t>
  </si>
  <si>
    <t>(313) 745-2941</t>
  </si>
  <si>
    <t>ONE WILLIAM CARLS DRIVE</t>
  </si>
  <si>
    <t>COMMERCE TOWNSHIP</t>
  </si>
  <si>
    <t>(248) 937-3370</t>
  </si>
  <si>
    <t>230279</t>
  </si>
  <si>
    <t>ASCENSION BRIGHTON CENTER FOR RECOVERY</t>
  </si>
  <si>
    <t>12851 GRAND RIVER RD</t>
  </si>
  <si>
    <t>48116</t>
  </si>
  <si>
    <t>(810) 227-1211</t>
  </si>
  <si>
    <t>4100 JOHN R</t>
  </si>
  <si>
    <t>(800) 576-6266</t>
  </si>
  <si>
    <t>230301</t>
  </si>
  <si>
    <t>SURGEONS CHOICE MEDICAL CENTER</t>
  </si>
  <si>
    <t>22401 FOSTER WINTER DRIVE</t>
  </si>
  <si>
    <t>(248) 423-5110</t>
  </si>
  <si>
    <t>6777 WEST MAPLE ROAD</t>
  </si>
  <si>
    <t>W BLOOMFIELD</t>
  </si>
  <si>
    <t>(248) 325-1000</t>
  </si>
  <si>
    <t>1465 E PARKDALE AVE</t>
  </si>
  <si>
    <t>(231) 398-1000</t>
  </si>
  <si>
    <t>3300 OAKDALE NORTH</t>
  </si>
  <si>
    <t>ROBBINSDALE</t>
  </si>
  <si>
    <t>(763) 520-5200</t>
  </si>
  <si>
    <t>402 EAST SECOND STREET</t>
  </si>
  <si>
    <t>(218) 786-3574</t>
  </si>
  <si>
    <t>701 PARK AVENUE</t>
  </si>
  <si>
    <t>MINNEAPOLIS</t>
  </si>
  <si>
    <t>(612) 873-6422</t>
  </si>
  <si>
    <t>1650 FOURTH STREET SOUTHEAST</t>
  </si>
  <si>
    <t>(507) 288-3443</t>
  </si>
  <si>
    <t>1216 SECOND STREET SOUTHWEST</t>
  </si>
  <si>
    <t>(507) 255-5123</t>
  </si>
  <si>
    <t>240014</t>
  </si>
  <si>
    <t>NORTHFIELD HOSPITAL</t>
  </si>
  <si>
    <t>2000 NORTH AVENUE</t>
  </si>
  <si>
    <t>NORTHFIELD</t>
  </si>
  <si>
    <t>55057</t>
  </si>
  <si>
    <t>RICE</t>
  </si>
  <si>
    <t>(507) 646-1004</t>
  </si>
  <si>
    <t>701 HEWITT BOULEVARD</t>
  </si>
  <si>
    <t>RED WING</t>
  </si>
  <si>
    <t>(651) 267-5000</t>
  </si>
  <si>
    <t>502 EAST SECOND STREET</t>
  </si>
  <si>
    <t>(218) 786-2652</t>
  </si>
  <si>
    <t>701 SOUTH DELLWOOD AVENUE</t>
  </si>
  <si>
    <t>(763) 689-7700</t>
  </si>
  <si>
    <t>1018 SIXTH AVENUE PO BOX 997</t>
  </si>
  <si>
    <t>WORTHINGTON</t>
  </si>
  <si>
    <t>(507) 372-3110</t>
  </si>
  <si>
    <t>111 17TH AVENUE EAST</t>
  </si>
  <si>
    <t>(320) 762-1511</t>
  </si>
  <si>
    <t>1406 6TH AVE NORTH</t>
  </si>
  <si>
    <t>(320) 255-5661</t>
  </si>
  <si>
    <t>333 NORTH SMITH AVENUE</t>
  </si>
  <si>
    <t>SAINT PAUL</t>
  </si>
  <si>
    <t>(763) 236-8205</t>
  </si>
  <si>
    <t>240040</t>
  </si>
  <si>
    <t>UNIVERSITY MEDICAL CENTER-MESABI/ MESABA CLINICS</t>
  </si>
  <si>
    <t>750 EAST 34TH ST</t>
  </si>
  <si>
    <t>HIBBING</t>
  </si>
  <si>
    <t>55746</t>
  </si>
  <si>
    <t>(218) 362-6730</t>
  </si>
  <si>
    <t>404 WEST FOUNTAIN STREET</t>
  </si>
  <si>
    <t>ALBERT LEA</t>
  </si>
  <si>
    <t>(507) 377-6490</t>
  </si>
  <si>
    <t>855 MANKATO AVENUE</t>
  </si>
  <si>
    <t>(507) 454-3650</t>
  </si>
  <si>
    <t>915 EAST 1ST STREET</t>
  </si>
  <si>
    <t>(218) 249-2449</t>
  </si>
  <si>
    <t>5200 FAIRVIEW BOULEVARD</t>
  </si>
  <si>
    <t>(952) 892-2101</t>
  </si>
  <si>
    <t>712 SOUTH CASCADE STREET</t>
  </si>
  <si>
    <t>FERGUS FALLS</t>
  </si>
  <si>
    <t>(218) 736-8000</t>
  </si>
  <si>
    <t>6500 EXCELSIOR BLVD</t>
  </si>
  <si>
    <t>SAINT LOUIS PARK</t>
  </si>
  <si>
    <t>(952) 993-5000</t>
  </si>
  <si>
    <t>500 SOUTH MAPLE STREET</t>
  </si>
  <si>
    <t>WACONIA</t>
  </si>
  <si>
    <t>(952) 442-2191</t>
  </si>
  <si>
    <t>800 EAST 28TH STREET</t>
  </si>
  <si>
    <t>(612) 863-4000</t>
  </si>
  <si>
    <t>1601 GOLF COURSE ROAD</t>
  </si>
  <si>
    <t>(218) 326-3401</t>
  </si>
  <si>
    <t>927 WEST CHURCHILL STREET</t>
  </si>
  <si>
    <t>STILLWATER</t>
  </si>
  <si>
    <t>(651) 430-4509</t>
  </si>
  <si>
    <t>2250 26TH STREET NORTHWEST</t>
  </si>
  <si>
    <t>OWATONNA</t>
  </si>
  <si>
    <t>(507) 451-3850</t>
  </si>
  <si>
    <t>240071</t>
  </si>
  <si>
    <t>ALLINA HEALTH FARIBAULT MEDICAL CENTER</t>
  </si>
  <si>
    <t>200 STATE AVENUE</t>
  </si>
  <si>
    <t>FARIBAULT</t>
  </si>
  <si>
    <t>55021</t>
  </si>
  <si>
    <t>(507) 497-3733</t>
  </si>
  <si>
    <t>523 NORTH 3RD STREET</t>
  </si>
  <si>
    <t>BRAINERD</t>
  </si>
  <si>
    <t>(218) 829-2861</t>
  </si>
  <si>
    <t>303 CATLIN STREET</t>
  </si>
  <si>
    <t>(763) 682-1212</t>
  </si>
  <si>
    <t>6401 FRANCE AVENUE SOUTH</t>
  </si>
  <si>
    <t>EDINA</t>
  </si>
  <si>
    <t>(952) 924-5000</t>
  </si>
  <si>
    <t>2450 RIVERSIDE AVENUE</t>
  </si>
  <si>
    <t>(612) 624-1765</t>
  </si>
  <si>
    <t>901 9TH STREET NORTH</t>
  </si>
  <si>
    <t>VIRGINIA</t>
  </si>
  <si>
    <t>(218) 741-3340</t>
  </si>
  <si>
    <t>301 BECKER AVE SW</t>
  </si>
  <si>
    <t>WILLMAR</t>
  </si>
  <si>
    <t>(320) 235-4543</t>
  </si>
  <si>
    <t>1025 MARSH STREET</t>
  </si>
  <si>
    <t>MANKATO</t>
  </si>
  <si>
    <t>(507) 625-4031</t>
  </si>
  <si>
    <t>1300 ANNE ST NW</t>
  </si>
  <si>
    <t>BEMIDJI</t>
  </si>
  <si>
    <t>(218) 751-5430</t>
  </si>
  <si>
    <t>1027 WASHINGTON AVE</t>
  </si>
  <si>
    <t>DETROIT LAKES</t>
  </si>
  <si>
    <t>(218) 847-0888</t>
  </si>
  <si>
    <t>1455 ST FRANCIS AVENUE</t>
  </si>
  <si>
    <t>SHAKOPEE</t>
  </si>
  <si>
    <t>(952) 428-3000</t>
  </si>
  <si>
    <t>640 JACKSON STREET</t>
  </si>
  <si>
    <t>(651) 254-1616</t>
  </si>
  <si>
    <t>4050 COON RAPIDS BLVD</t>
  </si>
  <si>
    <t>COON RAPIDS</t>
  </si>
  <si>
    <t>(762) 236-8100</t>
  </si>
  <si>
    <t>240141</t>
  </si>
  <si>
    <t>FAIRVIEW NORTHLAND REGIONAL HOSPITAL</t>
  </si>
  <si>
    <t>911 NORTHLAND DRIVE</t>
  </si>
  <si>
    <t>PRINCETON</t>
  </si>
  <si>
    <t>55371</t>
  </si>
  <si>
    <t>MILLE LACS</t>
  </si>
  <si>
    <t>800 MEDICAL CENTER DRIVE</t>
  </si>
  <si>
    <t>FAIRMONT</t>
  </si>
  <si>
    <t>(507) 238-5064</t>
  </si>
  <si>
    <t>240187</t>
  </si>
  <si>
    <t>HUTCHINSON HEALTH</t>
  </si>
  <si>
    <t>1095 HIGHWAY 15 SOUTH</t>
  </si>
  <si>
    <t>55350</t>
  </si>
  <si>
    <t>MC LEOD</t>
  </si>
  <si>
    <t>(320) 234-5000</t>
  </si>
  <si>
    <t>201 EAST NICOLLET BOULEVARD</t>
  </si>
  <si>
    <t>BURNSVILLE</t>
  </si>
  <si>
    <t>(952) 892-2000</t>
  </si>
  <si>
    <t>1575 BEAM AVENUE</t>
  </si>
  <si>
    <t>MAPLEWOOD</t>
  </si>
  <si>
    <t>(651) 232-7000</t>
  </si>
  <si>
    <t>1925 WOODWINDS DRIVE</t>
  </si>
  <si>
    <t>(651) 232-2185</t>
  </si>
  <si>
    <t>9875 HOSPITAL DRIVE</t>
  </si>
  <si>
    <t>MAPLE GROVE</t>
  </si>
  <si>
    <t>(763) 581-1563</t>
  </si>
  <si>
    <t>2500 N STATE ST</t>
  </si>
  <si>
    <t>(601) 984-4100</t>
  </si>
  <si>
    <t>1777 CURTIS DRIVE</t>
  </si>
  <si>
    <t>IUKA</t>
  </si>
  <si>
    <t>(662) 423-6051</t>
  </si>
  <si>
    <t>830 S GLOSTER STREET</t>
  </si>
  <si>
    <t>TUPELO</t>
  </si>
  <si>
    <t>(662) 377-6608</t>
  </si>
  <si>
    <t>200 HWY 30 WEST</t>
  </si>
  <si>
    <t>(662) 538-7631</t>
  </si>
  <si>
    <t>150 REYNOIR STREET</t>
  </si>
  <si>
    <t>BILOXI</t>
  </si>
  <si>
    <t>(228) 432-1571</t>
  </si>
  <si>
    <t>611 ALCORN DRIVE</t>
  </si>
  <si>
    <t>CORINTH</t>
  </si>
  <si>
    <t>(662) 293-1000</t>
  </si>
  <si>
    <t>4500 13TH STREET</t>
  </si>
  <si>
    <t>GULFPORT</t>
  </si>
  <si>
    <t>(228) 867-4000</t>
  </si>
  <si>
    <t>70 MEDICAL PLAZA</t>
  </si>
  <si>
    <t>EUPORA</t>
  </si>
  <si>
    <t>(662) 258-6221</t>
  </si>
  <si>
    <t>1105 EARL FRYE BLVD</t>
  </si>
  <si>
    <t>AMORY</t>
  </si>
  <si>
    <t>(662) 256-7111</t>
  </si>
  <si>
    <t>250027</t>
  </si>
  <si>
    <t>WINSTON MEDICAL CENTER</t>
  </si>
  <si>
    <t>17550 EAST MAIN STREET</t>
  </si>
  <si>
    <t>39339</t>
  </si>
  <si>
    <t>(662) 779-5124</t>
  </si>
  <si>
    <t>2100 HWY 61 N</t>
  </si>
  <si>
    <t>VICKSBURG</t>
  </si>
  <si>
    <t>(601) 883-5000</t>
  </si>
  <si>
    <t>1100 BELK BLVD</t>
  </si>
  <si>
    <t>(662) 232-8100</t>
  </si>
  <si>
    <t>250036</t>
  </si>
  <si>
    <t>GEORGE REGIONAL HEALTH SYSTEM</t>
  </si>
  <si>
    <t>859 WINTER STREET</t>
  </si>
  <si>
    <t>LUCEDALE</t>
  </si>
  <si>
    <t>39452</t>
  </si>
  <si>
    <t>GEORGE</t>
  </si>
  <si>
    <t>(601) 947-3161</t>
  </si>
  <si>
    <t>161 RIVER OAKS DRIVE</t>
  </si>
  <si>
    <t>(601) 855-4000</t>
  </si>
  <si>
    <t>2809 DENNY AV</t>
  </si>
  <si>
    <t>PASCAGOULA</t>
  </si>
  <si>
    <t>(228) 809-5000</t>
  </si>
  <si>
    <t>250042</t>
  </si>
  <si>
    <t>NORTHWEST MISSISSISSIPPI REGIONAL MEDICAL CENTER</t>
  </si>
  <si>
    <t>1970 HOSPITAL DRIVE</t>
  </si>
  <si>
    <t>CLARKSDALE</t>
  </si>
  <si>
    <t>38614</t>
  </si>
  <si>
    <t>COAHOMA</t>
  </si>
  <si>
    <t>(662) 627-3211</t>
  </si>
  <si>
    <t>1001 HOLLAND AVENUE</t>
  </si>
  <si>
    <t>(601) 663-1200</t>
  </si>
  <si>
    <t>100 HOSPITAL STREET</t>
  </si>
  <si>
    <t>BOONEVILLE</t>
  </si>
  <si>
    <t>(662) 720-5000</t>
  </si>
  <si>
    <t>969 LAKELAND DR</t>
  </si>
  <si>
    <t>(601) 200-2000</t>
  </si>
  <si>
    <t>250049</t>
  </si>
  <si>
    <t>BEACHAM MEMORIAL HOSPITAL</t>
  </si>
  <si>
    <t>205 N CHERRY STREET / PO BOX 351</t>
  </si>
  <si>
    <t>39652</t>
  </si>
  <si>
    <t>(601) 783-2353</t>
  </si>
  <si>
    <t>400 HOSPITAL ROAD /MAIL PO BOX 1506</t>
  </si>
  <si>
    <t>STARKVILLE</t>
  </si>
  <si>
    <t>(662) 323-4320</t>
  </si>
  <si>
    <t>P O BOX 948/427 HIGHWAY 51 NORTH</t>
  </si>
  <si>
    <t>BROOKHAVEN</t>
  </si>
  <si>
    <t>(601) 833-6011</t>
  </si>
  <si>
    <t>1220 JEFFERSON ST BOX 607</t>
  </si>
  <si>
    <t>(601) 426-4000</t>
  </si>
  <si>
    <t>630 SOUTH MAIN STREET</t>
  </si>
  <si>
    <t>WATER VALLEY</t>
  </si>
  <si>
    <t>(662) 473-1411</t>
  </si>
  <si>
    <t>250067</t>
  </si>
  <si>
    <t>CLAY COUNTY MEDICAL CORPORATION</t>
  </si>
  <si>
    <t>150 MEDICAL CENTER DRIVE</t>
  </si>
  <si>
    <t>WEST POINT</t>
  </si>
  <si>
    <t>39773</t>
  </si>
  <si>
    <t>(662) 495-2300</t>
  </si>
  <si>
    <t>1314 19TH AVE</t>
  </si>
  <si>
    <t>MERIDIAN</t>
  </si>
  <si>
    <t>(601) 483-0011</t>
  </si>
  <si>
    <t>1850 CHADWICK DR</t>
  </si>
  <si>
    <t>(601) 376-1000</t>
  </si>
  <si>
    <t>950 MATTHEW DR</t>
  </si>
  <si>
    <t>(601) 735-5151</t>
  </si>
  <si>
    <t>6051 US HIGHWAY 49</t>
  </si>
  <si>
    <t>HATTIESBURG</t>
  </si>
  <si>
    <t>(601) 288-7000</t>
  </si>
  <si>
    <t>1400 E UNION ST</t>
  </si>
  <si>
    <t>(662) 378-3783</t>
  </si>
  <si>
    <t>52 SERGEANT PRENTISS DRIVE</t>
  </si>
  <si>
    <t>NATCHEZ</t>
  </si>
  <si>
    <t>(601) 443-2100</t>
  </si>
  <si>
    <t>250085</t>
  </si>
  <si>
    <t>1560 SUMRALL RD</t>
  </si>
  <si>
    <t>39429</t>
  </si>
  <si>
    <t>(601) 736-6303</t>
  </si>
  <si>
    <t>901 E SUNFLOWER RD</t>
  </si>
  <si>
    <t>(662) 846-0061</t>
  </si>
  <si>
    <t>5001 W HARDY ST</t>
  </si>
  <si>
    <t>(601) 268-8000</t>
  </si>
  <si>
    <t>250095</t>
  </si>
  <si>
    <t>SOUTH SUNFLOWER COUNTY HOSPITAL</t>
  </si>
  <si>
    <t>121 EAST BAKER STREET</t>
  </si>
  <si>
    <t>INDIANOLA</t>
  </si>
  <si>
    <t>38751</t>
  </si>
  <si>
    <t>SUNFLOWER</t>
  </si>
  <si>
    <t>(662) 887-5235</t>
  </si>
  <si>
    <t>350 CROSSGATES BLVD</t>
  </si>
  <si>
    <t>(601) 825-2811</t>
  </si>
  <si>
    <t>215 MARION AV BOX 1307</t>
  </si>
  <si>
    <t>MCCOMB</t>
  </si>
  <si>
    <t>(601) 249-5500</t>
  </si>
  <si>
    <t>1401 RIVER RD</t>
  </si>
  <si>
    <t>(662) 459-7000</t>
  </si>
  <si>
    <t>2520 5TH STREET N</t>
  </si>
  <si>
    <t>(662) 244-1000</t>
  </si>
  <si>
    <t>1225 N STATE ST</t>
  </si>
  <si>
    <t>(601) 968-1000</t>
  </si>
  <si>
    <t>2124 14TH STREET</t>
  </si>
  <si>
    <t>(601) 553-6000</t>
  </si>
  <si>
    <t>130 HIGHLAND PKWY</t>
  </si>
  <si>
    <t>PICAYUNE</t>
  </si>
  <si>
    <t>(601) 358-9400</t>
  </si>
  <si>
    <t>15200 COMMUNITY ROAD</t>
  </si>
  <si>
    <t>(228) 575-7000</t>
  </si>
  <si>
    <t>300 3RD AVE SE</t>
  </si>
  <si>
    <t>MAGEE</t>
  </si>
  <si>
    <t>(601) 849-5070</t>
  </si>
  <si>
    <t>250134</t>
  </si>
  <si>
    <t>WHITFIELD MEDICAL SURGICAL HOSPITAL</t>
  </si>
  <si>
    <t>3550 HWY 468 W, BLDG 60</t>
  </si>
  <si>
    <t>39193</t>
  </si>
  <si>
    <t>(601) 351-8023</t>
  </si>
  <si>
    <t>1030 RIVER OAKS DRIVE</t>
  </si>
  <si>
    <t>FLOWOOD</t>
  </si>
  <si>
    <t>(601) 932-1030</t>
  </si>
  <si>
    <t>7601 SOUTHCREST PARKWAY</t>
  </si>
  <si>
    <t>SOUTHAVEN</t>
  </si>
  <si>
    <t>(662) 772-4000</t>
  </si>
  <si>
    <t>250151</t>
  </si>
  <si>
    <t>ALLIANCE HEALTH CENTER</t>
  </si>
  <si>
    <t>5000 HIGHWAY 39 NORTH</t>
  </si>
  <si>
    <t>(601) 483-6211</t>
  </si>
  <si>
    <t>250162</t>
  </si>
  <si>
    <t>OCHSNER MEDICAL CENTER-HANCOCK</t>
  </si>
  <si>
    <t>149 DRINKWATER BLVD</t>
  </si>
  <si>
    <t>BAY SAINT LOUIS</t>
  </si>
  <si>
    <t>39520</t>
  </si>
  <si>
    <t>(228) 467-8600</t>
  </si>
  <si>
    <t>4250 BETHEL ROAD</t>
  </si>
  <si>
    <t>OLIVE BRANCH</t>
  </si>
  <si>
    <t>(662) 932-9000</t>
  </si>
  <si>
    <t>960 AVENT DRIVE</t>
  </si>
  <si>
    <t>(662) 227-7000</t>
  </si>
  <si>
    <t>250172</t>
  </si>
  <si>
    <t>HIGHLAND HILLS MEDICAL CENTER</t>
  </si>
  <si>
    <t>401 GETWELL DRIVE</t>
  </si>
  <si>
    <t>SENATOBIA</t>
  </si>
  <si>
    <t>38668</t>
  </si>
  <si>
    <t>TATE</t>
  </si>
  <si>
    <t>(662) 612-0311</t>
  </si>
  <si>
    <t>100 MERCY WAY</t>
  </si>
  <si>
    <t>JOPLIN</t>
  </si>
  <si>
    <t>(417) 781-2727</t>
  </si>
  <si>
    <t>300 1ST CAPITOL DR</t>
  </si>
  <si>
    <t>SAINT CHARLES</t>
  </si>
  <si>
    <t>(636) 947-5000</t>
  </si>
  <si>
    <t>5325 FARAON STREET</t>
  </si>
  <si>
    <t>SAINT JOSEPH</t>
  </si>
  <si>
    <t>(816) 271-6000</t>
  </si>
  <si>
    <t>601 E 14TH ST</t>
  </si>
  <si>
    <t>SEDALIA</t>
  </si>
  <si>
    <t>(660) 826-8833</t>
  </si>
  <si>
    <t>2505 MISSION DRIVE</t>
  </si>
  <si>
    <t>JEFFERSON CITY</t>
  </si>
  <si>
    <t>(573) 681-3000</t>
  </si>
  <si>
    <t>1000 W 10TH ST</t>
  </si>
  <si>
    <t>ROLLA</t>
  </si>
  <si>
    <t>(573) 458-8899</t>
  </si>
  <si>
    <t>615 NEW BALLAS ROAD</t>
  </si>
  <si>
    <t>SAINT LOUIS</t>
  </si>
  <si>
    <t>(314) 251-6000</t>
  </si>
  <si>
    <t>315 S OSTEOPATHY</t>
  </si>
  <si>
    <t>KIRKSVILLE</t>
  </si>
  <si>
    <t>(660) 785-1000</t>
  </si>
  <si>
    <t>1400 US HIGHWAY 61</t>
  </si>
  <si>
    <t>CRYSTAL CITY</t>
  </si>
  <si>
    <t>(636) 933-1000</t>
  </si>
  <si>
    <t>1333 SAM HOUSTON BOULEVARD</t>
  </si>
  <si>
    <t>(417) 967-3311</t>
  </si>
  <si>
    <t>6000 HOSPITAL DR</t>
  </si>
  <si>
    <t>HANNIBAL</t>
  </si>
  <si>
    <t>(573) 248-1300</t>
  </si>
  <si>
    <t>2316 E MEYER BLVD</t>
  </si>
  <si>
    <t>(816) 276-4000</t>
  </si>
  <si>
    <t>ONE BARNES-JEWISH HOSPITAL PLAZA</t>
  </si>
  <si>
    <t>(314) 747-3000</t>
  </si>
  <si>
    <t>260034</t>
  </si>
  <si>
    <t>BATES COUNTY MEMORIAL HOSPITAL</t>
  </si>
  <si>
    <t>615 W NURSERY ST</t>
  </si>
  <si>
    <t>64730</t>
  </si>
  <si>
    <t>BATES</t>
  </si>
  <si>
    <t>(660) 200-7000</t>
  </si>
  <si>
    <t>3801 SOUTH NATIONAL AVENUE</t>
  </si>
  <si>
    <t>(417) 269-6000</t>
  </si>
  <si>
    <t>2301 HOLMES STREET</t>
  </si>
  <si>
    <t>(816) 404-1000</t>
  </si>
  <si>
    <t>260050</t>
  </si>
  <si>
    <t>MOSAIC MEDICAL CENTER - MARYVILLE</t>
  </si>
  <si>
    <t>2016 SOUTH MAIN ST</t>
  </si>
  <si>
    <t>64468</t>
  </si>
  <si>
    <t>NODAWAY</t>
  </si>
  <si>
    <t>(660) 562-2600</t>
  </si>
  <si>
    <t>901 EAST 5TH STREET</t>
  </si>
  <si>
    <t>(636) 239-8000</t>
  </si>
  <si>
    <t>1600 E EVERGREEN</t>
  </si>
  <si>
    <t>(816) 632-2101</t>
  </si>
  <si>
    <t>260059</t>
  </si>
  <si>
    <t>MERCY HOSPITAL LEBANON</t>
  </si>
  <si>
    <t>100 HOSPITAL DRIVE</t>
  </si>
  <si>
    <t>65536</t>
  </si>
  <si>
    <t>LACLEDE</t>
  </si>
  <si>
    <t>(417) 533-6100</t>
  </si>
  <si>
    <t>260061</t>
  </si>
  <si>
    <t>NEVADA REGIONAL MEDICAL CENTER</t>
  </si>
  <si>
    <t>800 S ASH ST</t>
  </si>
  <si>
    <t>64772</t>
  </si>
  <si>
    <t>(417) 667-3355</t>
  </si>
  <si>
    <t>5830 N W BARRY ROAD</t>
  </si>
  <si>
    <t>(816) 891-6000</t>
  </si>
  <si>
    <t>2115 S. Fremont Ave</t>
  </si>
  <si>
    <t>(417) 820-2000</t>
  </si>
  <si>
    <t>1600 E BROADWAY</t>
  </si>
  <si>
    <t>(573) 815-8000</t>
  </si>
  <si>
    <t>260070</t>
  </si>
  <si>
    <t>PEMISCOT COUNTY MEMORIAL HOSPITAL</t>
  </si>
  <si>
    <t>946 EAST REED</t>
  </si>
  <si>
    <t>HAYTI</t>
  </si>
  <si>
    <t>63851</t>
  </si>
  <si>
    <t>PEMISCOT</t>
  </si>
  <si>
    <t>(573) 359-1372</t>
  </si>
  <si>
    <t>1515 UNION AVE</t>
  </si>
  <si>
    <t>MOBERLY</t>
  </si>
  <si>
    <t>(660) 263-8400</t>
  </si>
  <si>
    <t>10010 KENNERLY ROAD</t>
  </si>
  <si>
    <t>(314) 525-1000</t>
  </si>
  <si>
    <t>1100 KENTUCKY AVE</t>
  </si>
  <si>
    <t>WEST PLAINS</t>
  </si>
  <si>
    <t>(417) 256-9111</t>
  </si>
  <si>
    <t>1015 BOWLES</t>
  </si>
  <si>
    <t>FENTON</t>
  </si>
  <si>
    <t>(636) 496-2000</t>
  </si>
  <si>
    <t>1000 CARONDELET DR</t>
  </si>
  <si>
    <t>(816) 942-4400</t>
  </si>
  <si>
    <t>6420 CLAYTON RD</t>
  </si>
  <si>
    <t>(314) 768-8000</t>
  </si>
  <si>
    <t>525 BRANSON LANDING BLVD, PO BOX 650</t>
  </si>
  <si>
    <t>BRANSON</t>
  </si>
  <si>
    <t>(417) 335-7000</t>
  </si>
  <si>
    <t>19600 EAST 39TH STREET</t>
  </si>
  <si>
    <t>(816) 698-7000</t>
  </si>
  <si>
    <t>2800 CLAY EDWARDS DRIVE</t>
  </si>
  <si>
    <t>NORTH KANSAS CITY</t>
  </si>
  <si>
    <t>(816) 691-2000</t>
  </si>
  <si>
    <t>403 BURKARTH ROAD</t>
  </si>
  <si>
    <t>WARRENSBURG</t>
  </si>
  <si>
    <t>(660) 747-2500</t>
  </si>
  <si>
    <t>7900 LEE'S SUMMIT RD</t>
  </si>
  <si>
    <t>(816) 404-7000</t>
  </si>
  <si>
    <t>12303 DEPAUL DRIVE</t>
  </si>
  <si>
    <t>BRIDGETON</t>
  </si>
  <si>
    <t>(314) 344-6000</t>
  </si>
  <si>
    <t>3635 VISTA AVE</t>
  </si>
  <si>
    <t>(314) 577-8000</t>
  </si>
  <si>
    <t>3015 N BALLAS RD</t>
  </si>
  <si>
    <t>(314) 996-5000</t>
  </si>
  <si>
    <t>1701 LACEY ST</t>
  </si>
  <si>
    <t>(573) 334-4822</t>
  </si>
  <si>
    <t>1008 NORTH MAIN ST</t>
  </si>
  <si>
    <t>SIKESTON</t>
  </si>
  <si>
    <t>(573) 472-7586</t>
  </si>
  <si>
    <t>3100 OAK GROVE ROAD</t>
  </si>
  <si>
    <t>POPLAR BLUFF</t>
  </si>
  <si>
    <t>(573) 785-7721</t>
  </si>
  <si>
    <t>1102 WEST 32ND STREET</t>
  </si>
  <si>
    <t>(417) 347-1111</t>
  </si>
  <si>
    <t>4401 WORNALL ROAD</t>
  </si>
  <si>
    <t>(816) 932-2000</t>
  </si>
  <si>
    <t>ONE HOSPITAL DRIVE</t>
  </si>
  <si>
    <t>(573) 882-4141</t>
  </si>
  <si>
    <t>2305 S 65 HIGHWAY</t>
  </si>
  <si>
    <t>(660) 886-7431</t>
  </si>
  <si>
    <t>1200 N ONE MILE RD</t>
  </si>
  <si>
    <t>DEXTER</t>
  </si>
  <si>
    <t>(573) 624-5566</t>
  </si>
  <si>
    <t>12634 OLIVE BOULEVARD</t>
  </si>
  <si>
    <t>CREVE COEUR</t>
  </si>
  <si>
    <t>(314) 996-8000</t>
  </si>
  <si>
    <t>1101 W LIBERTY</t>
  </si>
  <si>
    <t>(573) 431-6005</t>
  </si>
  <si>
    <t>1600 N 2ND ST</t>
  </si>
  <si>
    <t>(660) 885-5511</t>
  </si>
  <si>
    <t>2345 DOUGHERTY FERRY ROAD</t>
  </si>
  <si>
    <t>ST LOUIS</t>
  </si>
  <si>
    <t>(314) 966-9100</t>
  </si>
  <si>
    <t>2525 GLENN HENDREN DR</t>
  </si>
  <si>
    <t>LIBERTY</t>
  </si>
  <si>
    <t>(816) 781-7200</t>
  </si>
  <si>
    <t>232 S WOODS MILL RD</t>
  </si>
  <si>
    <t>(314) 434-1500</t>
  </si>
  <si>
    <t>11133 DUNN ROAD</t>
  </si>
  <si>
    <t>(314) 653-5000</t>
  </si>
  <si>
    <t>211 ST FRANCIS DR</t>
  </si>
  <si>
    <t>(573) 331-3000</t>
  </si>
  <si>
    <t>54 HOSPITAL DRIVE</t>
  </si>
  <si>
    <t>OSAGE BEACH</t>
  </si>
  <si>
    <t>(573) 348-8000</t>
  </si>
  <si>
    <t>2100 SE BLUE PARKWAY</t>
  </si>
  <si>
    <t>LEES SUMMIT</t>
  </si>
  <si>
    <t>(816) 282-5000</t>
  </si>
  <si>
    <t>10 HOSPITAL DR</t>
  </si>
  <si>
    <t>SAINT PETERS</t>
  </si>
  <si>
    <t>(636) 916-9000</t>
  </si>
  <si>
    <t>201 NW R D MIZE RD</t>
  </si>
  <si>
    <t>BLUE SPRINGS</t>
  </si>
  <si>
    <t>(816) 228-5900</t>
  </si>
  <si>
    <t>1500 N OAKLAND</t>
  </si>
  <si>
    <t>(417) 326-6000</t>
  </si>
  <si>
    <t>100 MEDICAL PLAZA</t>
  </si>
  <si>
    <t>LAKE SAINT LOUIS</t>
  </si>
  <si>
    <t>(636) 625-5200</t>
  </si>
  <si>
    <t>17065 S 71 HIGHWAY</t>
  </si>
  <si>
    <t>BELTON</t>
  </si>
  <si>
    <t>(816) 348-1200</t>
  </si>
  <si>
    <t>100 N E SAINT LUKE'S BOULEVARD</t>
  </si>
  <si>
    <t>(816) 347-5000</t>
  </si>
  <si>
    <t>2 PROGRESS POINT PKWY</t>
  </si>
  <si>
    <t>OFALLON</t>
  </si>
  <si>
    <t>(636) 344-2273</t>
  </si>
  <si>
    <t>2475 BROADWAY</t>
  </si>
  <si>
    <t>HELENA</t>
  </si>
  <si>
    <t>(406) 442-2480</t>
  </si>
  <si>
    <t>2800 10TH AVE N</t>
  </si>
  <si>
    <t>BILLINGS</t>
  </si>
  <si>
    <t>(406) 657-4000</t>
  </si>
  <si>
    <t>1101 26TH ST S</t>
  </si>
  <si>
    <t>GREAT FALLS</t>
  </si>
  <si>
    <t>(406) 455-5000</t>
  </si>
  <si>
    <t>500 W BROADWAY</t>
  </si>
  <si>
    <t>(406) 543-7271</t>
  </si>
  <si>
    <t>400 S CLARK ST</t>
  </si>
  <si>
    <t>(406) 723-2500</t>
  </si>
  <si>
    <t>2827 FORT MISSOULA RD</t>
  </si>
  <si>
    <t>(406) 728-4100</t>
  </si>
  <si>
    <t>1233 N 30TH ST</t>
  </si>
  <si>
    <t>(406) 657-7000</t>
  </si>
  <si>
    <t>310 SUNNYVIEW LANE</t>
  </si>
  <si>
    <t>KALISPELL</t>
  </si>
  <si>
    <t>(406) 752-5111</t>
  </si>
  <si>
    <t>915 HIGHLAND BLVD</t>
  </si>
  <si>
    <t>BOZEMAN</t>
  </si>
  <si>
    <t>(406) 585-5000</t>
  </si>
  <si>
    <t>3010 15TH AVENUE SOUTH</t>
  </si>
  <si>
    <t>(406) 216-8000</t>
  </si>
  <si>
    <t>1600 SOUTH 48TH ST</t>
  </si>
  <si>
    <t>(402) 481-1111</t>
  </si>
  <si>
    <t>P O BOX 1990, 10 EAST 31ST ST</t>
  </si>
  <si>
    <t>KEARNEY</t>
  </si>
  <si>
    <t>(308) 865-7900</t>
  </si>
  <si>
    <t>988102 Nebrasks Medical Center</t>
  </si>
  <si>
    <t>OMAHA</t>
  </si>
  <si>
    <t>(402) 559-4000</t>
  </si>
  <si>
    <t>555 SOUTH 70TH ST</t>
  </si>
  <si>
    <t>(402) 219-7700</t>
  </si>
  <si>
    <t>2620 WEST FAIDLEY AVE</t>
  </si>
  <si>
    <t>GRAND ISLAND</t>
  </si>
  <si>
    <t>(308) 384-4600</t>
  </si>
  <si>
    <t>715 N ST JOSEPH AVE</t>
  </si>
  <si>
    <t>HASTINGS</t>
  </si>
  <si>
    <t>(402) 463-4521</t>
  </si>
  <si>
    <t>8303 DODGE ST</t>
  </si>
  <si>
    <t>(402) 354-4000</t>
  </si>
  <si>
    <t>7500 MERCY RD</t>
  </si>
  <si>
    <t>(402) 398-6020</t>
  </si>
  <si>
    <t>4021 AVE B</t>
  </si>
  <si>
    <t>SCOTTSBLUFF</t>
  </si>
  <si>
    <t>(308) 635-3711</t>
  </si>
  <si>
    <t>601 WEST LEOTA ST</t>
  </si>
  <si>
    <t>NORTH PLATTE</t>
  </si>
  <si>
    <t>(308) 568-8000</t>
  </si>
  <si>
    <t>450 EAST 23RD ST</t>
  </si>
  <si>
    <t>(402) 721-1610</t>
  </si>
  <si>
    <t>6901 NORTH 72ND ST</t>
  </si>
  <si>
    <t>(402) 572-2121</t>
  </si>
  <si>
    <t>280105</t>
  </si>
  <si>
    <t>CHI HEALTH MIDLANDS</t>
  </si>
  <si>
    <t>11111 SOUTH 84TH ST</t>
  </si>
  <si>
    <t>PAPILLION</t>
  </si>
  <si>
    <t>68046</t>
  </si>
  <si>
    <t>(402) 593-3000</t>
  </si>
  <si>
    <t>4600 38TH ST</t>
  </si>
  <si>
    <t>(402) 564-7118</t>
  </si>
  <si>
    <t>2700 WEST NORFOLK AVE</t>
  </si>
  <si>
    <t>(402) 371-4880</t>
  </si>
  <si>
    <t>280127</t>
  </si>
  <si>
    <t>LINCOLN SURGICAL HOSPITAL</t>
  </si>
  <si>
    <t>1710 SOUTH 70TH STREET</t>
  </si>
  <si>
    <t>(402) 484-9090</t>
  </si>
  <si>
    <t>7500 SOUTH 91ST ST</t>
  </si>
  <si>
    <t>(402) 328-3000</t>
  </si>
  <si>
    <t>280129</t>
  </si>
  <si>
    <t>NEBRASKA ORTHOPAEDIC HOSPITAL</t>
  </si>
  <si>
    <t>2808 SOUTH 143RD PLAZA</t>
  </si>
  <si>
    <t>68144</t>
  </si>
  <si>
    <t>(402) 609-3000</t>
  </si>
  <si>
    <t>16901 LAKESIDE HILLS CT</t>
  </si>
  <si>
    <t>(402) 717-8000</t>
  </si>
  <si>
    <t>280131</t>
  </si>
  <si>
    <t>MIDWEST SURGICAL HOSPITAL LLC</t>
  </si>
  <si>
    <t>7915 FARNAM DRIVE</t>
  </si>
  <si>
    <t>(402) 399-1900</t>
  </si>
  <si>
    <t>2500 BELLEVUE MEDICAL CENTER DR</t>
  </si>
  <si>
    <t>BELLEVUE</t>
  </si>
  <si>
    <t>(402) 763-3600</t>
  </si>
  <si>
    <t>280133</t>
  </si>
  <si>
    <t>NEBRASKA SPINE HOSPITAL, LLC</t>
  </si>
  <si>
    <t>6901 NORTH 72ND ST, STE 20300</t>
  </si>
  <si>
    <t>(402) 572-3000</t>
  </si>
  <si>
    <t>804 22ND AVENUE</t>
  </si>
  <si>
    <t>(308) 455-3600</t>
  </si>
  <si>
    <t>3533 PRAIRIEVIEW STREET</t>
  </si>
  <si>
    <t>(308) 675-5000</t>
  </si>
  <si>
    <t>1155 MILL STREET</t>
  </si>
  <si>
    <t>(775) 982-4100</t>
  </si>
  <si>
    <t>3186 S MARYLAND PKWY</t>
  </si>
  <si>
    <t>LAS VEGAS</t>
  </si>
  <si>
    <t>(702) 731-8000</t>
  </si>
  <si>
    <t>1409 EAST LAKE MEAD BLVD</t>
  </si>
  <si>
    <t>NORTH LAS VEGAS</t>
  </si>
  <si>
    <t>(702) 649-7711</t>
  </si>
  <si>
    <t>1800 W CHARLESTON BLVD</t>
  </si>
  <si>
    <t>(702) 383-2000</t>
  </si>
  <si>
    <t>2001 ERRECART BLVD</t>
  </si>
  <si>
    <t>(775) 738-5151</t>
  </si>
  <si>
    <t>235 W 6TH ST</t>
  </si>
  <si>
    <t>(775) 770-3000</t>
  </si>
  <si>
    <t>290012</t>
  </si>
  <si>
    <t>SAINT ROSE DOMINICAN HOSPITALS - ROSE DE LIMA</t>
  </si>
  <si>
    <t>102 E LAKE MEAD DR</t>
  </si>
  <si>
    <t>89015</t>
  </si>
  <si>
    <t>(702) 616-5000</t>
  </si>
  <si>
    <t>1600 MEDICAL PARKWAY</t>
  </si>
  <si>
    <t>(775) 445-8000</t>
  </si>
  <si>
    <t>620 SHADOW LANE</t>
  </si>
  <si>
    <t>(702) 388-4000</t>
  </si>
  <si>
    <t>2375 E PRATER WAY</t>
  </si>
  <si>
    <t>SPARKS</t>
  </si>
  <si>
    <t>(775) 331-7000</t>
  </si>
  <si>
    <t>3100 N TENAYA WAY</t>
  </si>
  <si>
    <t>(702) 255-5000</t>
  </si>
  <si>
    <t>657 TOWN CENTER DRIVE</t>
  </si>
  <si>
    <t>(702) 233-7500</t>
  </si>
  <si>
    <t>3001 ST ROSE PARKWAY</t>
  </si>
  <si>
    <t>5400 SOUTH RAINBOW BLVD</t>
  </si>
  <si>
    <t>(702) 853-3000</t>
  </si>
  <si>
    <t>9300 WEST SUNSET RD</t>
  </si>
  <si>
    <t>(702) 880-2100</t>
  </si>
  <si>
    <t>10101 DOUBLE R BLVD</t>
  </si>
  <si>
    <t>(775) 982-7063</t>
  </si>
  <si>
    <t>8280 W WARM SPRINGS ROAD</t>
  </si>
  <si>
    <t>(702) 492-8509</t>
  </si>
  <si>
    <t>6900 N DURANGO DR</t>
  </si>
  <si>
    <t>(702) 835-9700</t>
  </si>
  <si>
    <t>1050 WEST GALLERIA DRIVE</t>
  </si>
  <si>
    <t>(702) 963-7000</t>
  </si>
  <si>
    <t>290058</t>
  </si>
  <si>
    <t>SAINT ROSE DOMINICAN HOSPITALS - NORTH LAS VEGAS</t>
  </si>
  <si>
    <t>1550 W CRAIG RANCH</t>
  </si>
  <si>
    <t>89031</t>
  </si>
  <si>
    <t>(702) 777-3615</t>
  </si>
  <si>
    <t>6500 LONGLEY LANE</t>
  </si>
  <si>
    <t>(775) 799-7320</t>
  </si>
  <si>
    <t>250 PLEASANT ST</t>
  </si>
  <si>
    <t>(603) 225-2711</t>
  </si>
  <si>
    <t>1 MEDICAL CENTER DRIVE</t>
  </si>
  <si>
    <t>(603) 650-5000</t>
  </si>
  <si>
    <t>80 HIGHLAND ST</t>
  </si>
  <si>
    <t>LACONIA</t>
  </si>
  <si>
    <t>(603) 524-3211</t>
  </si>
  <si>
    <t>172 KINSLEY ST</t>
  </si>
  <si>
    <t>NASHUA</t>
  </si>
  <si>
    <t>(603) 882-3000</t>
  </si>
  <si>
    <t>1 ELLIOT WAY</t>
  </si>
  <si>
    <t>(603) 669-5300</t>
  </si>
  <si>
    <t>11 WHITEHALL ROAD</t>
  </si>
  <si>
    <t>(603) 332-5211</t>
  </si>
  <si>
    <t>1 PARKLAND DRIVE</t>
  </si>
  <si>
    <t>DERRY</t>
  </si>
  <si>
    <t>(603) 421-2100</t>
  </si>
  <si>
    <t>789 CENTRAL AVE</t>
  </si>
  <si>
    <t>(603) 740-2580</t>
  </si>
  <si>
    <t>580 COURT STREET</t>
  </si>
  <si>
    <t>KEENE</t>
  </si>
  <si>
    <t>(603) 354-5400</t>
  </si>
  <si>
    <t>8 PROSPECT STREET</t>
  </si>
  <si>
    <t>(603) 577-2000</t>
  </si>
  <si>
    <t>5 ALUMNI DRIVE</t>
  </si>
  <si>
    <t>EXETER</t>
  </si>
  <si>
    <t>(603) 778-7311</t>
  </si>
  <si>
    <t>333 BORTHWICK AVE</t>
  </si>
  <si>
    <t>PORTSMOUTH</t>
  </si>
  <si>
    <t>(603) 436-5110</t>
  </si>
  <si>
    <t>100 MCGREGOR STREET</t>
  </si>
  <si>
    <t>(603) 668-3545</t>
  </si>
  <si>
    <t>30 PROSPECT AVE</t>
  </si>
  <si>
    <t>HACKENSACK</t>
  </si>
  <si>
    <t>(551) 996-2000</t>
  </si>
  <si>
    <t>201 LYONS AVE</t>
  </si>
  <si>
    <t>(973) 926-7000</t>
  </si>
  <si>
    <t>7600 RIVER RD</t>
  </si>
  <si>
    <t>NORTH BERGEN</t>
  </si>
  <si>
    <t>(201) 854-5000</t>
  </si>
  <si>
    <t>2100 WESCOTT DRIVE</t>
  </si>
  <si>
    <t>FLEMINGTON</t>
  </si>
  <si>
    <t>(908) 788-6100</t>
  </si>
  <si>
    <t>350 BOULEVARD</t>
  </si>
  <si>
    <t>(973) 365-4300</t>
  </si>
  <si>
    <t>718 TEANECK RD</t>
  </si>
  <si>
    <t>TEANECK</t>
  </si>
  <si>
    <t>(201) 833-3000</t>
  </si>
  <si>
    <t>ONE CLARA MAASS DRIVE</t>
  </si>
  <si>
    <t>(973) 450-2000</t>
  </si>
  <si>
    <t>ONE-FIVE PLAINSBORO ROAD</t>
  </si>
  <si>
    <t>PLAINSBORO</t>
  </si>
  <si>
    <t>(609) 853-6500</t>
  </si>
  <si>
    <t>TWO STONE HARBOR BLVD</t>
  </si>
  <si>
    <t>CAPE MAY COURT HOUSE</t>
  </si>
  <si>
    <t>(609) 463-2000</t>
  </si>
  <si>
    <t>4 VALLEY HEALTH PLAZA</t>
  </si>
  <si>
    <t>PARAMUS</t>
  </si>
  <si>
    <t>(201) 447-8000</t>
  </si>
  <si>
    <t>1 COOPER PLAZA</t>
  </si>
  <si>
    <t>(856) 342-2000</t>
  </si>
  <si>
    <t>100 MADISON AVE</t>
  </si>
  <si>
    <t>MORRISTOWN</t>
  </si>
  <si>
    <t>(973) 971-5450</t>
  </si>
  <si>
    <t>176 PALISADE AVE</t>
  </si>
  <si>
    <t>JERSEY CITY</t>
  </si>
  <si>
    <t>(201) 795-8200</t>
  </si>
  <si>
    <t>97 WEST PARKWAY</t>
  </si>
  <si>
    <t>POMPTON PLAINS</t>
  </si>
  <si>
    <t>(973) 831-5000</t>
  </si>
  <si>
    <t>703 MAIN ST</t>
  </si>
  <si>
    <t>PATERSON</t>
  </si>
  <si>
    <t>(973) 754-2010</t>
  </si>
  <si>
    <t>100 BOWMAN DRIVE</t>
  </si>
  <si>
    <t>VOORHEES</t>
  </si>
  <si>
    <t>(856) 247-3000</t>
  </si>
  <si>
    <t>865 STONE ST</t>
  </si>
  <si>
    <t>RAHWAY</t>
  </si>
  <si>
    <t>(732) 381-4200</t>
  </si>
  <si>
    <t>29 EAST 29TH ST</t>
  </si>
  <si>
    <t>BAYONNE</t>
  </si>
  <si>
    <t>(201) 858-5000</t>
  </si>
  <si>
    <t>225 WILLIAMSON STREET</t>
  </si>
  <si>
    <t>ELIZABETH</t>
  </si>
  <si>
    <t>(908) 994-5000</t>
  </si>
  <si>
    <t>175 HIGH ST</t>
  </si>
  <si>
    <t>(973) 383-2121</t>
  </si>
  <si>
    <t>1600 HADDON AVENUE</t>
  </si>
  <si>
    <t>(856) 886-5373</t>
  </si>
  <si>
    <t>200 TRENTON ROAD</t>
  </si>
  <si>
    <t>BROWNS MILLS</t>
  </si>
  <si>
    <t>(609) 893-6611</t>
  </si>
  <si>
    <t>1505 W SHERMAN AVE</t>
  </si>
  <si>
    <t>VINELAND</t>
  </si>
  <si>
    <t>(856) 641-8000</t>
  </si>
  <si>
    <t>ONE RIVERVIEW PLAZA</t>
  </si>
  <si>
    <t>RED BANK</t>
  </si>
  <si>
    <t>(732) 741-2700</t>
  </si>
  <si>
    <t>ONE ROBERT WOOD JOHNSON PLACE</t>
  </si>
  <si>
    <t>NEW BRUNSWICK</t>
  </si>
  <si>
    <t>(732) 828-3000</t>
  </si>
  <si>
    <t>530 NEW BRUNSWICK AVE</t>
  </si>
  <si>
    <t>PERTH AMBOY</t>
  </si>
  <si>
    <t>(732) 324-5000</t>
  </si>
  <si>
    <t>308 WILLOW AVE</t>
  </si>
  <si>
    <t>HOBOKEN</t>
  </si>
  <si>
    <t>(201) 418-1000</t>
  </si>
  <si>
    <t>99 RT 37 WEST</t>
  </si>
  <si>
    <t>TOMS RIVER</t>
  </si>
  <si>
    <t>(732) 557-8000</t>
  </si>
  <si>
    <t>ONE CAPITAL WAY</t>
  </si>
  <si>
    <t>(609) 303-4000</t>
  </si>
  <si>
    <t>350 ENGLE ST</t>
  </si>
  <si>
    <t>(201) 894-3000</t>
  </si>
  <si>
    <t>100 MEDICAL CENTER WAY</t>
  </si>
  <si>
    <t>SOMERS POINT</t>
  </si>
  <si>
    <t>(609) 653-3500</t>
  </si>
  <si>
    <t>110 REHILL AVE</t>
  </si>
  <si>
    <t>SOMERVILLE</t>
  </si>
  <si>
    <t>(908) 685-2200</t>
  </si>
  <si>
    <t>25 POCONO ROAD</t>
  </si>
  <si>
    <t>DENVILLE</t>
  </si>
  <si>
    <t>(973) 983-5569</t>
  </si>
  <si>
    <t>99 BEAUVOIR AVENUE</t>
  </si>
  <si>
    <t>(908) 522-2000</t>
  </si>
  <si>
    <t>425 JACK MARTIN BLVD</t>
  </si>
  <si>
    <t>BRICK</t>
  </si>
  <si>
    <t>(732) 840-2200</t>
  </si>
  <si>
    <t>1 BAY AVENUE</t>
  </si>
  <si>
    <t>(973) 429-6000</t>
  </si>
  <si>
    <t>175 MADISON AVE</t>
  </si>
  <si>
    <t>MOUNT HOLLY</t>
  </si>
  <si>
    <t>(609) 267-0700</t>
  </si>
  <si>
    <t>310058</t>
  </si>
  <si>
    <t>BERGEN NEW BRIDGE MEDICAL CENTER</t>
  </si>
  <si>
    <t>230 EAST RIDGEWOOD AVE</t>
  </si>
  <si>
    <t>(201) 967-4000</t>
  </si>
  <si>
    <t>185 ROSEBERRY ST</t>
  </si>
  <si>
    <t>PHILLIPSBURG</t>
  </si>
  <si>
    <t>(908) 847-6700</t>
  </si>
  <si>
    <t>218A SUNSET ROAD</t>
  </si>
  <si>
    <t>WILLINGBORO</t>
  </si>
  <si>
    <t>(609) 835-2900</t>
  </si>
  <si>
    <t>1925 PACIFIC AVENUE</t>
  </si>
  <si>
    <t>ATLANTIC CITY</t>
  </si>
  <si>
    <t>(609) 441-8020</t>
  </si>
  <si>
    <t>501 WEST FRONT STREET</t>
  </si>
  <si>
    <t>ELMER</t>
  </si>
  <si>
    <t>(856) 363-1000</t>
  </si>
  <si>
    <t>254 EASTON AVE</t>
  </si>
  <si>
    <t>(732) 745-8600</t>
  </si>
  <si>
    <t>1945 RTE 33</t>
  </si>
  <si>
    <t>NEPTUNE</t>
  </si>
  <si>
    <t>(732) 775-5500</t>
  </si>
  <si>
    <t>355 GRAND STREET</t>
  </si>
  <si>
    <t>(201) 915-2000</t>
  </si>
  <si>
    <t>300 SECOND AVENUE</t>
  </si>
  <si>
    <t>LONG BRANCH</t>
  </si>
  <si>
    <t>(732) 222-5200</t>
  </si>
  <si>
    <t>94 OLD SHORT HILLS ROAD</t>
  </si>
  <si>
    <t>(973) 322-5000</t>
  </si>
  <si>
    <t>300 CENTRAL AVE</t>
  </si>
  <si>
    <t>EAST ORANGE</t>
  </si>
  <si>
    <t>(973) 672-8400</t>
  </si>
  <si>
    <t>600 RIVER AVE</t>
  </si>
  <si>
    <t>(732) 363-1900</t>
  </si>
  <si>
    <t>18 EAST LAUREL ROAD</t>
  </si>
  <si>
    <t>STRATFORD</t>
  </si>
  <si>
    <t>(856) 346-7802</t>
  </si>
  <si>
    <t>750 BRUNSWICK AVE</t>
  </si>
  <si>
    <t>(609) 394-6000</t>
  </si>
  <si>
    <t>111 CENTRAL AVENUE</t>
  </si>
  <si>
    <t>(973) 877-5350</t>
  </si>
  <si>
    <t>65 JAMES STREET</t>
  </si>
  <si>
    <t>EDISON</t>
  </si>
  <si>
    <t>(732) 321-7000</t>
  </si>
  <si>
    <t>ONE HAMILTON HEALTH PLACE</t>
  </si>
  <si>
    <t>(609) 586-7900</t>
  </si>
  <si>
    <t>901 WEST MAIN STREET</t>
  </si>
  <si>
    <t>FREEHOLD</t>
  </si>
  <si>
    <t>(732) 294-7012</t>
  </si>
  <si>
    <t>727 N BEERS ST</t>
  </si>
  <si>
    <t>HOLMDEL</t>
  </si>
  <si>
    <t>(732) 739-5900</t>
  </si>
  <si>
    <t>1140 RT 72 W</t>
  </si>
  <si>
    <t>MANAHAWKIN</t>
  </si>
  <si>
    <t>(609) 597-6011</t>
  </si>
  <si>
    <t>651 WILLOW GROVE ST</t>
  </si>
  <si>
    <t>HACKETTSTOWN</t>
  </si>
  <si>
    <t>(908) 852-5100</t>
  </si>
  <si>
    <t>55 MEADOWLANDS PKWY</t>
  </si>
  <si>
    <t>SECAUCUS</t>
  </si>
  <si>
    <t>(201) 392-3200</t>
  </si>
  <si>
    <t>150 BERGEN ST</t>
  </si>
  <si>
    <t>(973) 972-4300</t>
  </si>
  <si>
    <t>250 OLD HOOK ROAD</t>
  </si>
  <si>
    <t>WESTWOOD</t>
  </si>
  <si>
    <t>(201) 880-2700</t>
  </si>
  <si>
    <t>2211 LOMAS BOULEVARD NE</t>
  </si>
  <si>
    <t>ALBUQUERQUE</t>
  </si>
  <si>
    <t>(505) 272-2111</t>
  </si>
  <si>
    <t>455 ST MICHAEL'S DRIVE</t>
  </si>
  <si>
    <t>(505) 913-3361</t>
  </si>
  <si>
    <t>2669 SCENIC DRIVE</t>
  </si>
  <si>
    <t>ALAMOGORDO</t>
  </si>
  <si>
    <t>(575) 439-6100</t>
  </si>
  <si>
    <t>801 WEST MAPLE STREET</t>
  </si>
  <si>
    <t>(505) 609-2000</t>
  </si>
  <si>
    <t>405 W COUNTRY CLUB ROAD</t>
  </si>
  <si>
    <t>(575) 624-8722</t>
  </si>
  <si>
    <t>601 DR MARTIN LUTHER KING JR AVE NE</t>
  </si>
  <si>
    <t>(505) 727-8000</t>
  </si>
  <si>
    <t>320011</t>
  </si>
  <si>
    <t>PRESBYTERIAN ESPANOLA HOSPITAL</t>
  </si>
  <si>
    <t>1010 SPRUCE STREET</t>
  </si>
  <si>
    <t>ESPANOLA</t>
  </si>
  <si>
    <t>87532</t>
  </si>
  <si>
    <t>RIO ARRIBA</t>
  </si>
  <si>
    <t>(505) 753-1502</t>
  </si>
  <si>
    <t>4701 MONTGOMERY BOULEVARD NE</t>
  </si>
  <si>
    <t>(505) 727-7805</t>
  </si>
  <si>
    <t>2450 SOUTH TELSHOR BLVD</t>
  </si>
  <si>
    <t>LAS CRUCES</t>
  </si>
  <si>
    <t>(575) 522-8641</t>
  </si>
  <si>
    <t>1100 CENTRAL AVENUE SE</t>
  </si>
  <si>
    <t>(505) 724-8386</t>
  </si>
  <si>
    <t>2100 N MARTIN LUTHER KING, JR, BLVD</t>
  </si>
  <si>
    <t>(575) 769-6332</t>
  </si>
  <si>
    <t>320030</t>
  </si>
  <si>
    <t>ARTESIA GENERAL HOSPITAL</t>
  </si>
  <si>
    <t>702 N 13TH STREET</t>
  </si>
  <si>
    <t>ARTESIA</t>
  </si>
  <si>
    <t>88210</t>
  </si>
  <si>
    <t>(575) 748-3333</t>
  </si>
  <si>
    <t>320033</t>
  </si>
  <si>
    <t>LOS ALAMOS MEDICAL CENTER</t>
  </si>
  <si>
    <t>3917 WEST ROAD</t>
  </si>
  <si>
    <t>LOS ALAMOS</t>
  </si>
  <si>
    <t>87544</t>
  </si>
  <si>
    <t>(505) 662-4201</t>
  </si>
  <si>
    <t>320059</t>
  </si>
  <si>
    <t>NORTHERN NAVAJO MEDICAL CENTER</t>
  </si>
  <si>
    <t>US HWY 491 NORTH</t>
  </si>
  <si>
    <t>SHIPROCK</t>
  </si>
  <si>
    <t>87420</t>
  </si>
  <si>
    <t>(505) 368-6001</t>
  </si>
  <si>
    <t>320060</t>
  </si>
  <si>
    <t>ZUNI COMPREHENSIVE COMMUNITY HEALTH CENTER</t>
  </si>
  <si>
    <t>ROUTE 301 NORTH B STREET</t>
  </si>
  <si>
    <t>ZUNI</t>
  </si>
  <si>
    <t>87327</t>
  </si>
  <si>
    <t>(505) 782-4431</t>
  </si>
  <si>
    <t>516 E NIZHONI BLVD</t>
  </si>
  <si>
    <t>GALLUP</t>
  </si>
  <si>
    <t>(505) 722-1000</t>
  </si>
  <si>
    <t>2430 WEST PIERCE STREET</t>
  </si>
  <si>
    <t>CARLSBAD</t>
  </si>
  <si>
    <t>(575) 887-4570</t>
  </si>
  <si>
    <t>5419 N LOVINGTON HIGHWAY</t>
  </si>
  <si>
    <t>HOBBS</t>
  </si>
  <si>
    <t>(575) 492-5000</t>
  </si>
  <si>
    <t>320074</t>
  </si>
  <si>
    <t>LOVELACE WESTSIDE HOSPITAL</t>
  </si>
  <si>
    <t>10501 GOLF COURSE ROAD NW</t>
  </si>
  <si>
    <t>87114</t>
  </si>
  <si>
    <t>(505) 727-2001</t>
  </si>
  <si>
    <t>320084</t>
  </si>
  <si>
    <t>ROOSEVELT GENERAL HOSPITAL</t>
  </si>
  <si>
    <t>42121 US HIGHWAY 70</t>
  </si>
  <si>
    <t>PORTALES</t>
  </si>
  <si>
    <t>88130</t>
  </si>
  <si>
    <t>ROOSEVELT</t>
  </si>
  <si>
    <t>(575) 356-3412</t>
  </si>
  <si>
    <t>4311 EAST LOHMAN AVENUE</t>
  </si>
  <si>
    <t>(575) 556-7610</t>
  </si>
  <si>
    <t>320086</t>
  </si>
  <si>
    <t>LOVELACE REGIONAL HOSPITAL - ROSWELL</t>
  </si>
  <si>
    <t>117 EAST 19TH STREET</t>
  </si>
  <si>
    <t>(575) 625-3345</t>
  </si>
  <si>
    <t>4801 BECKNER ROAD</t>
  </si>
  <si>
    <t>(505) 772-1234</t>
  </si>
  <si>
    <t>2560 SAMARITAN DRIVE</t>
  </si>
  <si>
    <t>(575) 421-8274</t>
  </si>
  <si>
    <t>100 HIGH STREET</t>
  </si>
  <si>
    <t>(716) 859-8620</t>
  </si>
  <si>
    <t>127 SOUTH BROADWAY</t>
  </si>
  <si>
    <t>YONKERS</t>
  </si>
  <si>
    <t>(914) 378-7000</t>
  </si>
  <si>
    <t>1276 FULTON AVENUE</t>
  </si>
  <si>
    <t>(212) 588-7000</t>
  </si>
  <si>
    <t>169 RIVERSIDE DRIVE</t>
  </si>
  <si>
    <t>BINGHAMTON</t>
  </si>
  <si>
    <t>(607) 798-5111</t>
  </si>
  <si>
    <t>43 NEW SCOTLAND AVENUE, MAIL CODE 34</t>
  </si>
  <si>
    <t>(518) 262-2400</t>
  </si>
  <si>
    <t>89TH AVENUE AND VAN WYCK EXPRESSWAY</t>
  </si>
  <si>
    <t>JAMAICA</t>
  </si>
  <si>
    <t>(718) 262-6000</t>
  </si>
  <si>
    <t>2525 KINGS HIGHWAY</t>
  </si>
  <si>
    <t>BROOKLYN</t>
  </si>
  <si>
    <t>(718) 692-5302</t>
  </si>
  <si>
    <t>45 READE PLACE</t>
  </si>
  <si>
    <t>POUGHKEEPSIE</t>
  </si>
  <si>
    <t>(845) 454-8500</t>
  </si>
  <si>
    <t>ONE GUSTAVE L LEVY PLACE</t>
  </si>
  <si>
    <t>(212) 241-7981</t>
  </si>
  <si>
    <t>2201 HEMPSTEAD TURNPIKE</t>
  </si>
  <si>
    <t>EAST MEADOW</t>
  </si>
  <si>
    <t>(516) 572-0123</t>
  </si>
  <si>
    <t>355 BARD AVENUE</t>
  </si>
  <si>
    <t>STATEN ISLAND</t>
  </si>
  <si>
    <t>(718) 354-5047</t>
  </si>
  <si>
    <t>111 DRIVING PARK AVENUE</t>
  </si>
  <si>
    <t>(315) 332-2022</t>
  </si>
  <si>
    <t>330033</t>
  </si>
  <si>
    <t>CHENANGO MEMORIAL HOSPITAL</t>
  </si>
  <si>
    <t>179 NORTH BROAD STREET</t>
  </si>
  <si>
    <t>13815</t>
  </si>
  <si>
    <t>CHENANGO</t>
  </si>
  <si>
    <t>(607) 337-4111</t>
  </si>
  <si>
    <t>301 EAST MAIN STREET</t>
  </si>
  <si>
    <t>BAY SHORE</t>
  </si>
  <si>
    <t>(631) 968-3000</t>
  </si>
  <si>
    <t>1656 CHAMPLIN AVENUE</t>
  </si>
  <si>
    <t>UTICA</t>
  </si>
  <si>
    <t>(315) 624-6002</t>
  </si>
  <si>
    <t>270 PARK AVENUE</t>
  </si>
  <si>
    <t>(631) 351-2000</t>
  </si>
  <si>
    <t>1000 TENTH AVENUE</t>
  </si>
  <si>
    <t>(212) 523-4000</t>
  </si>
  <si>
    <t>427 GUY PARK AVENUE</t>
  </si>
  <si>
    <t>AMSTERDAM</t>
  </si>
  <si>
    <t>(518) 842-1900</t>
  </si>
  <si>
    <t>6511 SPRINGBROOK AVENUE</t>
  </si>
  <si>
    <t>RHINEBECK</t>
  </si>
  <si>
    <t>(845) 871-3391</t>
  </si>
  <si>
    <t>56-45 MAIN STREET</t>
  </si>
  <si>
    <t>FLUSHING</t>
  </si>
  <si>
    <t>(718) 670-2000</t>
  </si>
  <si>
    <t>121 DEKALB AVENUE</t>
  </si>
  <si>
    <t>(718) 250-8000</t>
  </si>
  <si>
    <t>315 SOUTH MANNING BOULEVARD</t>
  </si>
  <si>
    <t>(518) 525-1550</t>
  </si>
  <si>
    <t>196 -198 NORTH STREET</t>
  </si>
  <si>
    <t>(315) 787-4175</t>
  </si>
  <si>
    <t>111 EAST 210TH STREET</t>
  </si>
  <si>
    <t>(718) 920-4321</t>
  </si>
  <si>
    <t>621 TENTH STREET</t>
  </si>
  <si>
    <t>NIAGARA FALLS</t>
  </si>
  <si>
    <t>(716) 278-4000</t>
  </si>
  <si>
    <t>127 NORTH STREET</t>
  </si>
  <si>
    <t>BATAVIA</t>
  </si>
  <si>
    <t>(585) 343-6030</t>
  </si>
  <si>
    <t>350 PARRISH STREET</t>
  </si>
  <si>
    <t>CANANDAIGUA</t>
  </si>
  <si>
    <t>(585) 396-6000</t>
  </si>
  <si>
    <t>2157 MAIN STREET</t>
  </si>
  <si>
    <t>(716) 862-1000</t>
  </si>
  <si>
    <t>2233 STATE ROUTE 86, PO BOX 471</t>
  </si>
  <si>
    <t>SARANAC LAKE</t>
  </si>
  <si>
    <t>(518) 891-4141</t>
  </si>
  <si>
    <t>234 EAST 149TH STREET</t>
  </si>
  <si>
    <t>(718) 579-5000</t>
  </si>
  <si>
    <t>ONE NORTON AVENUE</t>
  </si>
  <si>
    <t>ONEONTA</t>
  </si>
  <si>
    <t>(607) 432-2000</t>
  </si>
  <si>
    <t>330086</t>
  </si>
  <si>
    <t>MONTEFIORE MOUNT VERNON HOSPITAL</t>
  </si>
  <si>
    <t>12 NORTH 7TH AVENUE</t>
  </si>
  <si>
    <t>10550</t>
  </si>
  <si>
    <t>(914) 664-8000</t>
  </si>
  <si>
    <t>600 ROE AVENUE</t>
  </si>
  <si>
    <t>ELMIRA</t>
  </si>
  <si>
    <t>(607) 737-4100</t>
  </si>
  <si>
    <t>71 PROSPECT AVENUE</t>
  </si>
  <si>
    <t>(518) 828-7601</t>
  </si>
  <si>
    <t>191 NORTH MAIN STREET</t>
  </si>
  <si>
    <t>WELLSVILLE</t>
  </si>
  <si>
    <t>(585) 593-1100</t>
  </si>
  <si>
    <t>525 EAST 68TH STREET</t>
  </si>
  <si>
    <t>(212) 746-5454</t>
  </si>
  <si>
    <t>2950 ELMWOOD AVENUE</t>
  </si>
  <si>
    <t>KENMORE</t>
  </si>
  <si>
    <t>(716) 447-6100</t>
  </si>
  <si>
    <t>515 MAIN STREET</t>
  </si>
  <si>
    <t>OLEAN</t>
  </si>
  <si>
    <t>(716) 373-2600</t>
  </si>
  <si>
    <t>160 NORTH MIDLAND AVENUE</t>
  </si>
  <si>
    <t>NYACK</t>
  </si>
  <si>
    <t>(845) 348-2000</t>
  </si>
  <si>
    <t>300 COMMUNITY DRIVE</t>
  </si>
  <si>
    <t>MANHASSET</t>
  </si>
  <si>
    <t>(516) 562-0100</t>
  </si>
  <si>
    <t>1 HEROS WAY</t>
  </si>
  <si>
    <t>RIVERHEAD</t>
  </si>
  <si>
    <t>(631) 548-6000</t>
  </si>
  <si>
    <t>224 EAST MAIN STREET</t>
  </si>
  <si>
    <t>SPRINGVILLE</t>
  </si>
  <si>
    <t>(716) 592-2871</t>
  </si>
  <si>
    <t>321 GENESEE STREET</t>
  </si>
  <si>
    <t>(315) 363-6000</t>
  </si>
  <si>
    <t>100 EAST 77TH STREET</t>
  </si>
  <si>
    <t>(212) 434-2000</t>
  </si>
  <si>
    <t>1425 PORTLAND AVENUE</t>
  </si>
  <si>
    <t>(585) 922-4000</t>
  </si>
  <si>
    <t>707 EAST MAIN STREET</t>
  </si>
  <si>
    <t>(845) 343-2424</t>
  </si>
  <si>
    <t>1400 PELHAM PARKWAY SOUTH</t>
  </si>
  <si>
    <t>(718) 918-5000</t>
  </si>
  <si>
    <t>79-01 BROADWAY</t>
  </si>
  <si>
    <t>(718) 334-1141</t>
  </si>
  <si>
    <t>160 EAST MAIN STREET</t>
  </si>
  <si>
    <t>PORT JERVIS</t>
  </si>
  <si>
    <t>(845) 856-5351</t>
  </si>
  <si>
    <t>ONE ATWELL ROAD</t>
  </si>
  <si>
    <t>COOPERSTOWN</t>
  </si>
  <si>
    <t>(607) 547-3456</t>
  </si>
  <si>
    <t>301 PROSPECT AVENUE</t>
  </si>
  <si>
    <t>SYRACUSE</t>
  </si>
  <si>
    <t>(315) 448-5111</t>
  </si>
  <si>
    <t>101 HOSPITAL ROAD</t>
  </si>
  <si>
    <t>PATCHOGUE</t>
  </si>
  <si>
    <t>(631) 654-7100</t>
  </si>
  <si>
    <t>330144</t>
  </si>
  <si>
    <t>IRA DAVENPORT MEMORIAL HOSPITAL</t>
  </si>
  <si>
    <t>7571 STATE ROUTE 54</t>
  </si>
  <si>
    <t>BATH</t>
  </si>
  <si>
    <t>14810</t>
  </si>
  <si>
    <t>(607) 776-8500</t>
  </si>
  <si>
    <t>411 CANISTEO STREET</t>
  </si>
  <si>
    <t>HORNELL</t>
  </si>
  <si>
    <t>(607) 324-8000</t>
  </si>
  <si>
    <t>1101 NOTT STREET</t>
  </si>
  <si>
    <t>(518) 243-4196</t>
  </si>
  <si>
    <t>830 WASHINGTON STREET</t>
  </si>
  <si>
    <t>WATERTOWN</t>
  </si>
  <si>
    <t>(315) 785-4000</t>
  </si>
  <si>
    <t>255 LAFAYETTE AVENUE</t>
  </si>
  <si>
    <t>SUFFERN</t>
  </si>
  <si>
    <t>(914) 368-5000</t>
  </si>
  <si>
    <t>475 SEAVIEW AVENUE</t>
  </si>
  <si>
    <t>(418) 226-9761</t>
  </si>
  <si>
    <t>400 EAST MAIN STREET</t>
  </si>
  <si>
    <t>MOUNT KISCO</t>
  </si>
  <si>
    <t>(914) 666-1200</t>
  </si>
  <si>
    <t>1000 SOUTH AVENUE</t>
  </si>
  <si>
    <t>(585) 341-6711</t>
  </si>
  <si>
    <t>330166</t>
  </si>
  <si>
    <t>WESTFIELD MEMORIAL HOSPITAL, INC</t>
  </si>
  <si>
    <t>189 EAST MAIN STREET</t>
  </si>
  <si>
    <t>14787</t>
  </si>
  <si>
    <t>(716) 326-4921</t>
  </si>
  <si>
    <t>281 1ST AVE</t>
  </si>
  <si>
    <t>(212) 420-2000</t>
  </si>
  <si>
    <t>134 HOMER AVENUE</t>
  </si>
  <si>
    <t>(607) 756-3501</t>
  </si>
  <si>
    <t>2215 BURDETT AVENUE</t>
  </si>
  <si>
    <t>(518) 427-3402</t>
  </si>
  <si>
    <t>101 ST ANDREWS LANE</t>
  </si>
  <si>
    <t>GLEN COVE</t>
  </si>
  <si>
    <t>(516) 674-7300</t>
  </si>
  <si>
    <t>100 PORT WASHINGTON BOULEVARD</t>
  </si>
  <si>
    <t>ROSLYN</t>
  </si>
  <si>
    <t>(516) 562-6000</t>
  </si>
  <si>
    <t>16 GUION PLACE</t>
  </si>
  <si>
    <t>NEW ROCHELLE</t>
  </si>
  <si>
    <t>(914) 632-5000</t>
  </si>
  <si>
    <t>75 NORTH COUNTRY ROAD</t>
  </si>
  <si>
    <t>PORT JEFFERSON</t>
  </si>
  <si>
    <t>(631) 473-1320</t>
  </si>
  <si>
    <t>5300 MILITARY ROAD</t>
  </si>
  <si>
    <t>(716) 297-4800</t>
  </si>
  <si>
    <t>100 PARK STREET</t>
  </si>
  <si>
    <t>GLENS FALLS</t>
  </si>
  <si>
    <t>(518) 926-1000</t>
  </si>
  <si>
    <t>45TH AVENUE AND PARSONS BOULEVARD</t>
  </si>
  <si>
    <t>(718) 670-5000</t>
  </si>
  <si>
    <t>4802 TENTH AVENUE</t>
  </si>
  <si>
    <t>(718) 283-6000</t>
  </si>
  <si>
    <t>270 - 05 76TH AVENUE</t>
  </si>
  <si>
    <t>NEW HYDE PARK</t>
  </si>
  <si>
    <t>(718) 470-7000</t>
  </si>
  <si>
    <t>2601 OCEAN PARKWAY</t>
  </si>
  <si>
    <t>(718) 616-3000</t>
  </si>
  <si>
    <t>50 LEROY STREET</t>
  </si>
  <si>
    <t>POTSDAM</t>
  </si>
  <si>
    <t>(315) 265-3300</t>
  </si>
  <si>
    <t>ONE HEALTHY WAY</t>
  </si>
  <si>
    <t>(516) 632-3000</t>
  </si>
  <si>
    <t>1901 FIRST AVENUE</t>
  </si>
  <si>
    <t>(212) 423-6262</t>
  </si>
  <si>
    <t>451 CLARKSON AVENUE</t>
  </si>
  <si>
    <t>(718) 245-3901</t>
  </si>
  <si>
    <t>736 IRVING AVENUE</t>
  </si>
  <si>
    <t>(315) 470-7449</t>
  </si>
  <si>
    <t>462 FIRST AVENUE</t>
  </si>
  <si>
    <t>(212) 561-4132</t>
  </si>
  <si>
    <t>15 MAPLE AVENUE -19</t>
  </si>
  <si>
    <t>WARWICK</t>
  </si>
  <si>
    <t>(845) 986-2276</t>
  </si>
  <si>
    <t>976 NORTH BROADWAY</t>
  </si>
  <si>
    <t>(914) 964-4444</t>
  </si>
  <si>
    <t>214 KING STREET</t>
  </si>
  <si>
    <t>OGDENSBURG</t>
  </si>
  <si>
    <t>(315) 393-3600</t>
  </si>
  <si>
    <t>550 FIRST AVENUE</t>
  </si>
  <si>
    <t>(212) 263-7300</t>
  </si>
  <si>
    <t>1500 NORTH JAMES STREET</t>
  </si>
  <si>
    <t>(315) 338-7000</t>
  </si>
  <si>
    <t>110 WEST SIXTH STREET</t>
  </si>
  <si>
    <t>(315) 349-5511</t>
  </si>
  <si>
    <t>462 GRIDER STREET</t>
  </si>
  <si>
    <t>(716) 898-3936</t>
  </si>
  <si>
    <t>374 STOCKHOLM STREET</t>
  </si>
  <si>
    <t>(718) 963-7272</t>
  </si>
  <si>
    <t>211 CHURCH STREET</t>
  </si>
  <si>
    <t>SARATOGA SPRINGS</t>
  </si>
  <si>
    <t>(518) 587-3222</t>
  </si>
  <si>
    <t>105 MARY'S AVENUE</t>
  </si>
  <si>
    <t>KINGSTON</t>
  </si>
  <si>
    <t>(845) 338-2500</t>
  </si>
  <si>
    <t>1555 LONG POND ROAD</t>
  </si>
  <si>
    <t>(585) 723-7000</t>
  </si>
  <si>
    <t>529 CENTRAL AVENUE</t>
  </si>
  <si>
    <t>DUNKIRK</t>
  </si>
  <si>
    <t>(716) 366-1111</t>
  </si>
  <si>
    <t>82-68 164TH STREET</t>
  </si>
  <si>
    <t>(718) 883-3000</t>
  </si>
  <si>
    <t>1 BROOKDALE PLAZA</t>
  </si>
  <si>
    <t>(718) 240-5966</t>
  </si>
  <si>
    <t>100 WOODS RD</t>
  </si>
  <si>
    <t>VALHALLA</t>
  </si>
  <si>
    <t>(914) 493-7000</t>
  </si>
  <si>
    <t>17 LANSING STREET</t>
  </si>
  <si>
    <t>(315) 255-7011</t>
  </si>
  <si>
    <t>111  CLARA BARTON STREET</t>
  </si>
  <si>
    <t>DANSVILLE</t>
  </si>
  <si>
    <t>(585) 335-6001</t>
  </si>
  <si>
    <t>207 FOOTE AVENUE</t>
  </si>
  <si>
    <t>JAMESTOWN</t>
  </si>
  <si>
    <t>(716) 487-0141</t>
  </si>
  <si>
    <t>506 LENOX AVENUE</t>
  </si>
  <si>
    <t>(212) 939-1000</t>
  </si>
  <si>
    <t>750 EAST ADAMS STREET</t>
  </si>
  <si>
    <t>(315) 473-4240</t>
  </si>
  <si>
    <t>200 BELLE TERRE ROAD</t>
  </si>
  <si>
    <t>(631) 474-6000</t>
  </si>
  <si>
    <t>75 BEEKMAN STREET</t>
  </si>
  <si>
    <t>PLATTSBURGH</t>
  </si>
  <si>
    <t>(518) 562-7767</t>
  </si>
  <si>
    <t>1000 NORTH VILLAGE AVENUE</t>
  </si>
  <si>
    <t>ROCKVILLE CENTRE</t>
  </si>
  <si>
    <t>(516) 705-2525</t>
  </si>
  <si>
    <t>701 NORTH BROADWAY</t>
  </si>
  <si>
    <t>SLEEPY HOLLOW</t>
  </si>
  <si>
    <t>(914) 366-3000</t>
  </si>
  <si>
    <t>70 DUBOIS STREET</t>
  </si>
  <si>
    <t>(845) 561-4400</t>
  </si>
  <si>
    <t>330265</t>
  </si>
  <si>
    <t>CLIFTON SPRINGS HOSPITAL AND CLINIC</t>
  </si>
  <si>
    <t>2 COULTER ROAD</t>
  </si>
  <si>
    <t>CLIFTON SPRINGS</t>
  </si>
  <si>
    <t>14432</t>
  </si>
  <si>
    <t>(315) 462-9561</t>
  </si>
  <si>
    <t>1980 CROMPOND ROAD</t>
  </si>
  <si>
    <t>CORTLANDT MANOR</t>
  </si>
  <si>
    <t>(914) 734-3611</t>
  </si>
  <si>
    <t>535 EAST 70TH STREET</t>
  </si>
  <si>
    <t>(212) 606-1000</t>
  </si>
  <si>
    <t>670 STONELEIGH AVENUE</t>
  </si>
  <si>
    <t>(914) 279-5711</t>
  </si>
  <si>
    <t>99 EAST STATE STREET</t>
  </si>
  <si>
    <t>GLOVERSVILLE</t>
  </si>
  <si>
    <t>(518) 725-8621</t>
  </si>
  <si>
    <t>1 GUTHRIE DRIVE</t>
  </si>
  <si>
    <t>CORNING</t>
  </si>
  <si>
    <t>(607) 937-7200</t>
  </si>
  <si>
    <t>565 ABBOTT ROAD</t>
  </si>
  <si>
    <t>(716) 826-7000</t>
  </si>
  <si>
    <t>601 ELMWOOD AVE</t>
  </si>
  <si>
    <t>(585) 275-2121</t>
  </si>
  <si>
    <t>1000 MONTAUK HIGHWAY</t>
  </si>
  <si>
    <t>WEST ISLIP</t>
  </si>
  <si>
    <t>(631) 376-3000</t>
  </si>
  <si>
    <t>41 EAST POST R0AD</t>
  </si>
  <si>
    <t>WHITE PLAINS</t>
  </si>
  <si>
    <t>(914) 681-0600</t>
  </si>
  <si>
    <t>101 DATES DRIVE</t>
  </si>
  <si>
    <t>ITHACA</t>
  </si>
  <si>
    <t>(607) 274-4401</t>
  </si>
  <si>
    <t>888 OLD COUNTRY ROAD</t>
  </si>
  <si>
    <t>PLAINVIEW</t>
  </si>
  <si>
    <t>(516) 719-3000</t>
  </si>
  <si>
    <t>4295 HEMPSTEAD TURNPIKE</t>
  </si>
  <si>
    <t>BETHPAGE</t>
  </si>
  <si>
    <t>(516) 579-6000</t>
  </si>
  <si>
    <t>445 LENOX ROAD</t>
  </si>
  <si>
    <t>(718) 270-1000</t>
  </si>
  <si>
    <t>68 HARRIS BUSHVILLE ROAD, P O BOX 800</t>
  </si>
  <si>
    <t>(845) 794-3300</t>
  </si>
  <si>
    <t>HEALTH SCIENCES CENTER SUNY</t>
  </si>
  <si>
    <t>STONY BROOK</t>
  </si>
  <si>
    <t>(631) 444-4000</t>
  </si>
  <si>
    <t>10-42 MITCHELL AVENUE</t>
  </si>
  <si>
    <t>(607) 763-6000</t>
  </si>
  <si>
    <t>327 BEACH 19TH STREET</t>
  </si>
  <si>
    <t>FAR ROCKAWAY</t>
  </si>
  <si>
    <t>(718) 869-7000</t>
  </si>
  <si>
    <t>760 BROADWAY</t>
  </si>
  <si>
    <t>(718) 963-8100</t>
  </si>
  <si>
    <t>4422 THIRD AVENUE</t>
  </si>
  <si>
    <t>(212) 960-9000</t>
  </si>
  <si>
    <t>50 ROUTE 25A</t>
  </si>
  <si>
    <t>SMITHTOWN</t>
  </si>
  <si>
    <t>(631) 862-3000</t>
  </si>
  <si>
    <t>330406</t>
  </si>
  <si>
    <t>SUNNYVIEW HOSPITAL AND REHABILITATION CENTER</t>
  </si>
  <si>
    <t>1270 BELMONT AVENUE</t>
  </si>
  <si>
    <t>(518) 382-4500</t>
  </si>
  <si>
    <t>920 CHURCH ST N</t>
  </si>
  <si>
    <t>(704) 783-3000</t>
  </si>
  <si>
    <t>509 BILTMORE AVE</t>
  </si>
  <si>
    <t>ASHEVILLE</t>
  </si>
  <si>
    <t>(828) 213-1111</t>
  </si>
  <si>
    <t>830 ROCKFORD ST</t>
  </si>
  <si>
    <t>MOUNT AIRY</t>
  </si>
  <si>
    <t>(336) 719-7000</t>
  </si>
  <si>
    <t>601 N ELM ST</t>
  </si>
  <si>
    <t>HIGH POINT</t>
  </si>
  <si>
    <t>(336) 878-6000</t>
  </si>
  <si>
    <t>500 LAUCHWOOD DR</t>
  </si>
  <si>
    <t>LAURINBURG</t>
  </si>
  <si>
    <t>(910) 291-7000</t>
  </si>
  <si>
    <t>2700 WAYNE MEMORIAL DR</t>
  </si>
  <si>
    <t>GOLDSBORO</t>
  </si>
  <si>
    <t>(919) 736-1110</t>
  </si>
  <si>
    <t>288 SOUTH RIDGECREST AVE</t>
  </si>
  <si>
    <t>RUTHERFORDTON</t>
  </si>
  <si>
    <t>(828) 286-5000</t>
  </si>
  <si>
    <t>3333 SILAS CREEK PARKWAY</t>
  </si>
  <si>
    <t>WINSTON-SALEM</t>
  </si>
  <si>
    <t>(336) 718-5000</t>
  </si>
  <si>
    <t>612 MOCKSVILLE AVE</t>
  </si>
  <si>
    <t>SALISBURY</t>
  </si>
  <si>
    <t>(704) 210-5000</t>
  </si>
  <si>
    <t>68 HOSPITAL RD</t>
  </si>
  <si>
    <t>SYLVA</t>
  </si>
  <si>
    <t>(828) 586-7000</t>
  </si>
  <si>
    <t>800 N JUSTICE ST</t>
  </si>
  <si>
    <t>HENDERSONVILLE</t>
  </si>
  <si>
    <t>(828) 696-1000</t>
  </si>
  <si>
    <t>1135 CARTHAGE ST</t>
  </si>
  <si>
    <t>(919) 774-2100</t>
  </si>
  <si>
    <t>201 E GROVER ST</t>
  </si>
  <si>
    <t>(704) 487-3000</t>
  </si>
  <si>
    <t>(828) 684-8501</t>
  </si>
  <si>
    <t>607 BEAMAN ST</t>
  </si>
  <si>
    <t>(910) 592-8511</t>
  </si>
  <si>
    <t>100 AIRPORT RD</t>
  </si>
  <si>
    <t>KINSTON</t>
  </si>
  <si>
    <t>(252) 522-7000</t>
  </si>
  <si>
    <t>1638 OWEN DRIVE P O BOX 2000</t>
  </si>
  <si>
    <t>(910) 609-4000</t>
  </si>
  <si>
    <t>2301  ERWIN RD</t>
  </si>
  <si>
    <t>(919) 684-8111</t>
  </si>
  <si>
    <t>2525 COURT DR</t>
  </si>
  <si>
    <t>GASTONIA</t>
  </si>
  <si>
    <t>(704) 834-4891</t>
  </si>
  <si>
    <t>557 BROOKDALE DR</t>
  </si>
  <si>
    <t>STATESVILLE</t>
  </si>
  <si>
    <t>(704) 878-5661</t>
  </si>
  <si>
    <t>2100 STANTONSBURG RD</t>
  </si>
  <si>
    <t>(252) 847-4100</t>
  </si>
  <si>
    <t>321 MULBERRY ST SW</t>
  </si>
  <si>
    <t>(828) 757-5100</t>
  </si>
  <si>
    <t>317 WESTERN BOULEVARD</t>
  </si>
  <si>
    <t>(910) 577-2345</t>
  </si>
  <si>
    <t>MEDICAL CENTER BOULEVARD</t>
  </si>
  <si>
    <t>(336) 716-2011</t>
  </si>
  <si>
    <t>340049</t>
  </si>
  <si>
    <t>NORTH CAROLINA SPECIALTY HOSPITAL</t>
  </si>
  <si>
    <t>3916 BEN FRANKLIN BOULEVARD</t>
  </si>
  <si>
    <t>(919) 956-9300</t>
  </si>
  <si>
    <t>300 W 27 ST  PO BOX 1408</t>
  </si>
  <si>
    <t>LUMBERTON</t>
  </si>
  <si>
    <t>(910) 671-5000</t>
  </si>
  <si>
    <t>336 DEERFIELD ROAD</t>
  </si>
  <si>
    <t>(828) 262-4100</t>
  </si>
  <si>
    <t>200 HAWTHORNE LANE BOX 33549</t>
  </si>
  <si>
    <t>(704) 384-4000</t>
  </si>
  <si>
    <t>117 E KINGS HIGHWAY</t>
  </si>
  <si>
    <t>EDEN</t>
  </si>
  <si>
    <t>(336) 623-9711</t>
  </si>
  <si>
    <t>101 MANNING DRIVE</t>
  </si>
  <si>
    <t>CHAPEL HILL</t>
  </si>
  <si>
    <t>(919) 966-4141</t>
  </si>
  <si>
    <t>1370 WEST D ST</t>
  </si>
  <si>
    <t>NORTH WILKESBORO</t>
  </si>
  <si>
    <t>(336) 651-8100</t>
  </si>
  <si>
    <t>500 JEFFERSON ST</t>
  </si>
  <si>
    <t>WHITEVILLE</t>
  </si>
  <si>
    <t>(910) 642-8011</t>
  </si>
  <si>
    <t>3000 NEW BERN AVE</t>
  </si>
  <si>
    <t>(919) 350-8000</t>
  </si>
  <si>
    <t>1240 HUFFMAN MILL RD</t>
  </si>
  <si>
    <t>(336) 538-7000</t>
  </si>
  <si>
    <t>800 TILGHMAN DR</t>
  </si>
  <si>
    <t>(910) 892-7161</t>
  </si>
  <si>
    <t>2201 S STERLING ST</t>
  </si>
  <si>
    <t>MORGANTON</t>
  </si>
  <si>
    <t>(828) 580-5000</t>
  </si>
  <si>
    <t>340084</t>
  </si>
  <si>
    <t>ATRIUM HEALTH ANSON</t>
  </si>
  <si>
    <t>2301 US HIGHWAY 74 WEST</t>
  </si>
  <si>
    <t>WADESBORO</t>
  </si>
  <si>
    <t>28170</t>
  </si>
  <si>
    <t>ANSON</t>
  </si>
  <si>
    <t>(704) 694-5131</t>
  </si>
  <si>
    <t>207 OLD LEXINGTON RD BOX 789</t>
  </si>
  <si>
    <t>(336) 472-2000</t>
  </si>
  <si>
    <t>430 RANKIN DRIVE P O BOX 730</t>
  </si>
  <si>
    <t>(828) 659-5000</t>
  </si>
  <si>
    <t>509 BRIGHT LEAF BLVD</t>
  </si>
  <si>
    <t>SMITHFIELD</t>
  </si>
  <si>
    <t>(919) 934-8171</t>
  </si>
  <si>
    <t>1200 N ELM ST</t>
  </si>
  <si>
    <t>(336) 832-7000</t>
  </si>
  <si>
    <t>250 HOSPITAL DRIVE PO BOX 1817</t>
  </si>
  <si>
    <t>(336) 248-5161</t>
  </si>
  <si>
    <t>180 PARKWOOD DR</t>
  </si>
  <si>
    <t>ELKIN</t>
  </si>
  <si>
    <t>(336) 527-7000</t>
  </si>
  <si>
    <t>10628 PARK RD</t>
  </si>
  <si>
    <t>(704) 379-5000</t>
  </si>
  <si>
    <t>500 S ACADEMY ST</t>
  </si>
  <si>
    <t>AHOSKIE</t>
  </si>
  <si>
    <t>(252) 209-3000</t>
  </si>
  <si>
    <t>111 HOSPITAL DR</t>
  </si>
  <si>
    <t>TARBORO</t>
  </si>
  <si>
    <t>(252) 641-7700</t>
  </si>
  <si>
    <t>1144 N ROAD ST</t>
  </si>
  <si>
    <t>ELIZABETH CITY</t>
  </si>
  <si>
    <t>(252) 335-0531</t>
  </si>
  <si>
    <t>1000 BLYTHE BLVD</t>
  </si>
  <si>
    <t>(704) 355-2000</t>
  </si>
  <si>
    <t>4420 LAKE BOONE TRAIL</t>
  </si>
  <si>
    <t>(919) 784-3100</t>
  </si>
  <si>
    <t>155 MEMORIAL DRIVE</t>
  </si>
  <si>
    <t>PINEHURST</t>
  </si>
  <si>
    <t>(910) 715-1000</t>
  </si>
  <si>
    <t>420 N CENTER ST</t>
  </si>
  <si>
    <t>HICKORY</t>
  </si>
  <si>
    <t>(828) 322-6070</t>
  </si>
  <si>
    <t>301 YADKIN ST</t>
  </si>
  <si>
    <t>(704) 984-4000</t>
  </si>
  <si>
    <t>401 N MAIN ST</t>
  </si>
  <si>
    <t>KENANSVILLE</t>
  </si>
  <si>
    <t>(910) 296-0941</t>
  </si>
  <si>
    <t>364 WHITE OAK STREET</t>
  </si>
  <si>
    <t>ASHEBORO</t>
  </si>
  <si>
    <t>(336) 625-5151</t>
  </si>
  <si>
    <t>1705 S TARBORO ST</t>
  </si>
  <si>
    <t>(252) 399-8040</t>
  </si>
  <si>
    <t>1010 COLLEGE ST</t>
  </si>
  <si>
    <t>(919) 690-3000</t>
  </si>
  <si>
    <t>171 FAIRVIEW ROAD</t>
  </si>
  <si>
    <t>(704) 660-4000</t>
  </si>
  <si>
    <t>600 HOSPITAL DR</t>
  </si>
  <si>
    <t>(704) 283-3100</t>
  </si>
  <si>
    <t>2000 NEUSE BLVD</t>
  </si>
  <si>
    <t>NEW BERN</t>
  </si>
  <si>
    <t>(252) 633-8640</t>
  </si>
  <si>
    <t>PO BOX 59</t>
  </si>
  <si>
    <t>(252) 431-3708</t>
  </si>
  <si>
    <t>2131 S 17TH ST</t>
  </si>
  <si>
    <t>(910) 343-7000</t>
  </si>
  <si>
    <t>3500 ARENDELL ST</t>
  </si>
  <si>
    <t>MOREHEAD CITY</t>
  </si>
  <si>
    <t>(252) 808-6000</t>
  </si>
  <si>
    <t>810 FAIRGROVE CHURCH RD</t>
  </si>
  <si>
    <t>(828) 326-3809</t>
  </si>
  <si>
    <t>433 MCALISTER RD</t>
  </si>
  <si>
    <t>LINCOLNTON</t>
  </si>
  <si>
    <t>(980) 212-2000</t>
  </si>
  <si>
    <t>2460 CURTIS ELLIS DRIVE</t>
  </si>
  <si>
    <t>ROCKY MOUNT</t>
  </si>
  <si>
    <t>(252) 443-8000</t>
  </si>
  <si>
    <t>1950 S HAWTHORNE RD</t>
  </si>
  <si>
    <t>(336) 718-0600</t>
  </si>
  <si>
    <t>250 SMITH CHURCH ROAD</t>
  </si>
  <si>
    <t>ROANOKE RAPIDS</t>
  </si>
  <si>
    <t>(252) 535-8005</t>
  </si>
  <si>
    <t>3643 N ROXBORO STREET</t>
  </si>
  <si>
    <t>(919) 470-4000</t>
  </si>
  <si>
    <t>340156</t>
  </si>
  <si>
    <t>CHEROKEE INDIAN HOSPITAL AUTHORITY</t>
  </si>
  <si>
    <t>CALLER BOX C268</t>
  </si>
  <si>
    <t>28719</t>
  </si>
  <si>
    <t>SWAIN</t>
  </si>
  <si>
    <t>(828) 497-9163</t>
  </si>
  <si>
    <t>1 MEDICAL CENTER DR  PO BOX 139</t>
  </si>
  <si>
    <t>SUPPLY</t>
  </si>
  <si>
    <t>(910) 755-8121</t>
  </si>
  <si>
    <t>340159</t>
  </si>
  <si>
    <t>PERSON MEMORIAL HOSPITAL</t>
  </si>
  <si>
    <t>615 RIDGE RD</t>
  </si>
  <si>
    <t>ROXBORO</t>
  </si>
  <si>
    <t>27573</t>
  </si>
  <si>
    <t>PERSON</t>
  </si>
  <si>
    <t>(336) 599-2121</t>
  </si>
  <si>
    <t>8800 NORTH TYRON STREET</t>
  </si>
  <si>
    <t>(704) 548-6000</t>
  </si>
  <si>
    <t>340168</t>
  </si>
  <si>
    <t>WILMINGTON TREATMENT CENTER</t>
  </si>
  <si>
    <t>2520 TROY DRIVE</t>
  </si>
  <si>
    <t>28401</t>
  </si>
  <si>
    <t>(910) 762-2727</t>
  </si>
  <si>
    <t>1500 MATTHEWS TWNSHP PRKWY BOX 3310</t>
  </si>
  <si>
    <t>MATTHEWS</t>
  </si>
  <si>
    <t>(704) 384-6500</t>
  </si>
  <si>
    <t>1900 KILDARE FARM ROAD</t>
  </si>
  <si>
    <t>CARY</t>
  </si>
  <si>
    <t>(919) 350-2550</t>
  </si>
  <si>
    <t>10030 GILEAD ROAD</t>
  </si>
  <si>
    <t>HUNTERSVILLE</t>
  </si>
  <si>
    <t>(704) 316-4000</t>
  </si>
  <si>
    <t>262 LEROY GEORGE DRIVE</t>
  </si>
  <si>
    <t>CLYDE</t>
  </si>
  <si>
    <t>(828) 456-7311</t>
  </si>
  <si>
    <t>329 NC HWY 801 N</t>
  </si>
  <si>
    <t>BERMUDA RUN</t>
  </si>
  <si>
    <t>(336) 751-8100</t>
  </si>
  <si>
    <t>210 MEDICAL PAVILION DRIVE</t>
  </si>
  <si>
    <t>RAEFORD</t>
  </si>
  <si>
    <t>(910) 904-8000</t>
  </si>
  <si>
    <t>8201 HEALTHCARE LOOP</t>
  </si>
  <si>
    <t>(704) 384-4089</t>
  </si>
  <si>
    <t>340195</t>
  </si>
  <si>
    <t>NOVANT HEALTH BALLANTYNE MEDICAL CENTER</t>
  </si>
  <si>
    <t>10905 PROVIDENCE ROAD W</t>
  </si>
  <si>
    <t>28277</t>
  </si>
  <si>
    <t>900 E BROADWAY</t>
  </si>
  <si>
    <t>BISMARCK</t>
  </si>
  <si>
    <t>(701) 530-7000</t>
  </si>
  <si>
    <t>407 3RD ST SE</t>
  </si>
  <si>
    <t>MINOT</t>
  </si>
  <si>
    <t>(701) 857-5000</t>
  </si>
  <si>
    <t>801 BROADWAY NORTH</t>
  </si>
  <si>
    <t>FARGO</t>
  </si>
  <si>
    <t>(701) 234-2000</t>
  </si>
  <si>
    <t>300 N 7TH ST</t>
  </si>
  <si>
    <t>(701) 323-6000</t>
  </si>
  <si>
    <t>1200 S COLUMBIA RD</t>
  </si>
  <si>
    <t>(701) 780-5000</t>
  </si>
  <si>
    <t>350063</t>
  </si>
  <si>
    <t>P H S INDIAN HOSP AT BELCOURT-QUENTIN N BURDICK</t>
  </si>
  <si>
    <t>PO BOX 160</t>
  </si>
  <si>
    <t>BELCOURT</t>
  </si>
  <si>
    <t>58316</t>
  </si>
  <si>
    <t>ROLETTE</t>
  </si>
  <si>
    <t>(701) 477-6111</t>
  </si>
  <si>
    <t>3000 32ND AVE SOUTH</t>
  </si>
  <si>
    <t>(701) 364-8000</t>
  </si>
  <si>
    <t>7500 STATE ROAD</t>
  </si>
  <si>
    <t>CINCINNATI</t>
  </si>
  <si>
    <t>(513) 624-4500</t>
  </si>
  <si>
    <t>1025 CENTER ST</t>
  </si>
  <si>
    <t>(419) 289-0491</t>
  </si>
  <si>
    <t>3188 BELLEVUE AVENUE</t>
  </si>
  <si>
    <t>(513) 584-1000</t>
  </si>
  <si>
    <t>3535 OLENTANGY RIVER RD</t>
  </si>
  <si>
    <t>(614) 566-5000</t>
  </si>
  <si>
    <t>1805 27TH STREET</t>
  </si>
  <si>
    <t>(740) 356-5788</t>
  </si>
  <si>
    <t>1001 BELLEFONTAINE AVENUE</t>
  </si>
  <si>
    <t>LIMA</t>
  </si>
  <si>
    <t>(419) 998-4731</t>
  </si>
  <si>
    <t>659 BOULEVARD</t>
  </si>
  <si>
    <t>(330) 343-3311</t>
  </si>
  <si>
    <t>1000 MCKINLEY PARK DRIVE</t>
  </si>
  <si>
    <t>(740) 383-8400</t>
  </si>
  <si>
    <t>500 SOUTH CLEVELAND AVENUE</t>
  </si>
  <si>
    <t>WESTERVILLE</t>
  </si>
  <si>
    <t>(614) 546-4034</t>
  </si>
  <si>
    <t>915 WEST MICHIGAN STREET</t>
  </si>
  <si>
    <t>SIDNEY</t>
  </si>
  <si>
    <t>(937) 498-5405</t>
  </si>
  <si>
    <t>55 HOSPITAL DRIVE</t>
  </si>
  <si>
    <t>(740) 593-5551</t>
  </si>
  <si>
    <t>947 S. WHEELING ST.</t>
  </si>
  <si>
    <t>Cincinnati</t>
  </si>
  <si>
    <t>(513) 686-3000</t>
  </si>
  <si>
    <t>111 SOUTH GRANT AVENUE</t>
  </si>
  <si>
    <t>(614) 566-9164</t>
  </si>
  <si>
    <t>525 EAST MARKET STREET</t>
  </si>
  <si>
    <t>AKRON</t>
  </si>
  <si>
    <t>(330) 375-3000</t>
  </si>
  <si>
    <t>1111 HAYES AVENUE</t>
  </si>
  <si>
    <t>(419) 557-7400</t>
  </si>
  <si>
    <t>360026</t>
  </si>
  <si>
    <t>KETTERING HEALTH GREENE MEMORIAL</t>
  </si>
  <si>
    <t>1141 NORTH MONROE DRIVE</t>
  </si>
  <si>
    <t>XENIA</t>
  </si>
  <si>
    <t>45385</t>
  </si>
  <si>
    <t>(937) 352-2000</t>
  </si>
  <si>
    <t>1 AKRON GENERAL AVENUE</t>
  </si>
  <si>
    <t>(330) 344-6000</t>
  </si>
  <si>
    <t>950 WEST WOOSTER STREET</t>
  </si>
  <si>
    <t>(419) 354-8900</t>
  </si>
  <si>
    <t>200 SAINT CLAIR STREET</t>
  </si>
  <si>
    <t>(419) 394-3335</t>
  </si>
  <si>
    <t>6001 EAST BROAD STREET</t>
  </si>
  <si>
    <t>(614) 234-5000</t>
  </si>
  <si>
    <t>1761 BEALL AVENUE</t>
  </si>
  <si>
    <t>WOOSTER</t>
  </si>
  <si>
    <t>(330) 263-8348</t>
  </si>
  <si>
    <t>2951 MAPLE AVENUE</t>
  </si>
  <si>
    <t>ZANESVILLE</t>
  </si>
  <si>
    <t>(740) 454-5000</t>
  </si>
  <si>
    <t>1330 COSHOCTON ROAD</t>
  </si>
  <si>
    <t>(740) 393-9000</t>
  </si>
  <si>
    <t>7007 POWERS BOULEVARD</t>
  </si>
  <si>
    <t>PARMA</t>
  </si>
  <si>
    <t>(440) 743-3000</t>
  </si>
  <si>
    <t>110 NORTH POPLAR STREET</t>
  </si>
  <si>
    <t>(513) 523-2111</t>
  </si>
  <si>
    <t>3000 ARLINGTON AVENUE</t>
  </si>
  <si>
    <t>TOLEDO</t>
  </si>
  <si>
    <t>(419) 383-3407</t>
  </si>
  <si>
    <t>ONE WYOMING STREET</t>
  </si>
  <si>
    <t>DAYTON</t>
  </si>
  <si>
    <t>(937) 208-3023</t>
  </si>
  <si>
    <t>100 JACKSON PIKE</t>
  </si>
  <si>
    <t>GALLIPOLIS</t>
  </si>
  <si>
    <t>(740) 446-5030</t>
  </si>
  <si>
    <t>1350 EAST MARKET STREET</t>
  </si>
  <si>
    <t>(330) 841-9011</t>
  </si>
  <si>
    <t>3000 MACK ROAD</t>
  </si>
  <si>
    <t>(513) 870-7000</t>
  </si>
  <si>
    <t>800 WEST MAIN STREET</t>
  </si>
  <si>
    <t>(419) 678-4843</t>
  </si>
  <si>
    <t>2500 METROHEALTH DRIVE</t>
  </si>
  <si>
    <t>(216) 778-7089</t>
  </si>
  <si>
    <t>1044 BELMONT AVENUE</t>
  </si>
  <si>
    <t>YOUNGSTOWN</t>
  </si>
  <si>
    <t>(330) 480-3022</t>
  </si>
  <si>
    <t>272 BENEDICT AVENUE</t>
  </si>
  <si>
    <t>(419) 668-8101</t>
  </si>
  <si>
    <t>730 WEST MARKET STREET</t>
  </si>
  <si>
    <t>(419) 227-3361</t>
  </si>
  <si>
    <t>2142 NORTH COVE BOULEVARD</t>
  </si>
  <si>
    <t>(419) 291-7463</t>
  </si>
  <si>
    <t>1320 MERCY DRIVE NW</t>
  </si>
  <si>
    <t>(330) 489-1111</t>
  </si>
  <si>
    <t>1250 S WASHINGTON STREET</t>
  </si>
  <si>
    <t>(419) 238-8627</t>
  </si>
  <si>
    <t>401 NORTH EWING STREET</t>
  </si>
  <si>
    <t>(740) 687-8000</t>
  </si>
  <si>
    <t>13207 RAVENNA ROAD</t>
  </si>
  <si>
    <t>CHARDON</t>
  </si>
  <si>
    <t>(440) 285-6246</t>
  </si>
  <si>
    <t>ONE MEDICAL CENTER DRIVE</t>
  </si>
  <si>
    <t>(513) 420-5102</t>
  </si>
  <si>
    <t>18101 LORAIN AVENUE</t>
  </si>
  <si>
    <t>(216) 476-7000</t>
  </si>
  <si>
    <t>6847 N CHESTNUT</t>
  </si>
  <si>
    <t>RAVENNA</t>
  </si>
  <si>
    <t>(330) 297-2300</t>
  </si>
  <si>
    <t>3535 SOUTHERN BOULEVARD</t>
  </si>
  <si>
    <t>KETTERING</t>
  </si>
  <si>
    <t>(937) 298-4331</t>
  </si>
  <si>
    <t>90 NORTH FOURTH STREET</t>
  </si>
  <si>
    <t>MARTINS FERRY</t>
  </si>
  <si>
    <t>(740) 633-1100</t>
  </si>
  <si>
    <t>18901 LAKE SHORE BOULEVARD</t>
  </si>
  <si>
    <t>EUCLID</t>
  </si>
  <si>
    <t>(216) 531-9000</t>
  </si>
  <si>
    <t>2600 SIXTH STREET SW</t>
  </si>
  <si>
    <t>(330) 363-9911</t>
  </si>
  <si>
    <t>410 WEST 10TH AVENUE</t>
  </si>
  <si>
    <t>(614) 293-9700</t>
  </si>
  <si>
    <t>(937) 523-5500</t>
  </si>
  <si>
    <t>1730 WEST 25TH STREET</t>
  </si>
  <si>
    <t>(216) 696-4300</t>
  </si>
  <si>
    <t>45 ST LAWRENCE DRIVE</t>
  </si>
  <si>
    <t>TIFFIN</t>
  </si>
  <si>
    <t>(419) 455-7000</t>
  </si>
  <si>
    <t>1000 EAST WASHINGTON STREET</t>
  </si>
  <si>
    <t>(330) 725-1000</t>
  </si>
  <si>
    <t>500 LONDON AVENUE</t>
  </si>
  <si>
    <t>(937) 644-6115</t>
  </si>
  <si>
    <t>1900 SOUTH MAIN STREET</t>
  </si>
  <si>
    <t>FINDLAY</t>
  </si>
  <si>
    <t>(419) 423-4500</t>
  </si>
  <si>
    <t>425 WEST 5TH STREET</t>
  </si>
  <si>
    <t>EAST LIVERPOOL</t>
  </si>
  <si>
    <t>(330) 385-7200</t>
  </si>
  <si>
    <t>7590 AUBURN ROAD</t>
  </si>
  <si>
    <t>(440) 953-9600</t>
  </si>
  <si>
    <t>1400 WEST MAIN STREET</t>
  </si>
  <si>
    <t>(419) 483-4040</t>
  </si>
  <si>
    <t>360109</t>
  </si>
  <si>
    <t>COSHOCTON REGIONAL MEDICAL CENTER</t>
  </si>
  <si>
    <t>1460 ORANGE STREET</t>
  </si>
  <si>
    <t>COSHOCTON</t>
  </si>
  <si>
    <t>43812</t>
  </si>
  <si>
    <t>(740) 622-6411</t>
  </si>
  <si>
    <t>2213 CHERRY STREET</t>
  </si>
  <si>
    <t>(419) 251-3232</t>
  </si>
  <si>
    <t>335 GLESSNER AVENUE</t>
  </si>
  <si>
    <t>(419) 526-8000</t>
  </si>
  <si>
    <t>433 WEST HIGH STREET</t>
  </si>
  <si>
    <t>(419) 636-1131</t>
  </si>
  <si>
    <t>29000 CENTER RIDGE ROAD</t>
  </si>
  <si>
    <t>WESTLAKE</t>
  </si>
  <si>
    <t>(440) 835-8000</t>
  </si>
  <si>
    <t>2420 LAKE AVENUE</t>
  </si>
  <si>
    <t>(440) 997-2262</t>
  </si>
  <si>
    <t>200 EAST STATE STREET</t>
  </si>
  <si>
    <t>ALLIANCE</t>
  </si>
  <si>
    <t>(330) 596-6000</t>
  </si>
  <si>
    <t>630 EATON AVENUE</t>
  </si>
  <si>
    <t>(513) 867-2123</t>
  </si>
  <si>
    <t>405 GRAND AVENUE</t>
  </si>
  <si>
    <t>(937) 723-3410</t>
  </si>
  <si>
    <t>375 DIXMYTH AVENUE</t>
  </si>
  <si>
    <t>(513) 862-2601</t>
  </si>
  <si>
    <t>11100 EUCLID AVENUE</t>
  </si>
  <si>
    <t>(216) 844-1000</t>
  </si>
  <si>
    <t>12300 MCCRACKEN ROAD</t>
  </si>
  <si>
    <t>GARFIELD HEIGHTS</t>
  </si>
  <si>
    <t>(216) 587-8210</t>
  </si>
  <si>
    <t>20000 HARVARD ROAD</t>
  </si>
  <si>
    <t>WARRENSVILLE HEIGHTS</t>
  </si>
  <si>
    <t>(216) 491-6523</t>
  </si>
  <si>
    <t>630 EAST RIVER STREET</t>
  </si>
  <si>
    <t>ELYRIA</t>
  </si>
  <si>
    <t>(440) 329-7500</t>
  </si>
  <si>
    <t>401 MATTHEW STREET</t>
  </si>
  <si>
    <t>(740) 374-1400</t>
  </si>
  <si>
    <t>360148</t>
  </si>
  <si>
    <t>POMERENE HOSPITAL</t>
  </si>
  <si>
    <t>981 WOOSTER ROAD</t>
  </si>
  <si>
    <t>MILLERSBURG</t>
  </si>
  <si>
    <t>44654</t>
  </si>
  <si>
    <t>HOLMES</t>
  </si>
  <si>
    <t>(330) 674-1015</t>
  </si>
  <si>
    <t>1900 23RD STREET</t>
  </si>
  <si>
    <t>CUYAHOGA FALLS</t>
  </si>
  <si>
    <t>(330) 971-7000</t>
  </si>
  <si>
    <t>5100 WEST  BROAD STREET</t>
  </si>
  <si>
    <t>(614) 544-2136</t>
  </si>
  <si>
    <t>18697 BAGLEY ROAD</t>
  </si>
  <si>
    <t>MIDDLEBURG HEIGHTS</t>
  </si>
  <si>
    <t>(440) 816-8000</t>
  </si>
  <si>
    <t>715 SOUTH TAFT AVENUE</t>
  </si>
  <si>
    <t>(419) 334-6617</t>
  </si>
  <si>
    <t>272 HOSPITAL ROAD</t>
  </si>
  <si>
    <t>CHILLICOTHE</t>
  </si>
  <si>
    <t>(740) 779-7500</t>
  </si>
  <si>
    <t>667 EASTLAND AVE SE</t>
  </si>
  <si>
    <t>(330) 841-4016</t>
  </si>
  <si>
    <t>2139 AUBURN AVENUE</t>
  </si>
  <si>
    <t>(513) 585-2000</t>
  </si>
  <si>
    <t>600 NORTH PICKAWAY STREET</t>
  </si>
  <si>
    <t>CIRCLEVILLE</t>
  </si>
  <si>
    <t>(740) 420-8008</t>
  </si>
  <si>
    <t>3700 KOLBE ROAD</t>
  </si>
  <si>
    <t>(440) 960-4000</t>
  </si>
  <si>
    <t>3130 N DIXIE HIGHWAY</t>
  </si>
  <si>
    <t>(937) 440-7853</t>
  </si>
  <si>
    <t>610 WEST MAIN STREET</t>
  </si>
  <si>
    <t>(937) 382-9335</t>
  </si>
  <si>
    <t>10500 MONTGOMERY ROAD</t>
  </si>
  <si>
    <t>(513) 865-5544</t>
  </si>
  <si>
    <t>9500 EUCLID AVENUE</t>
  </si>
  <si>
    <t>(216) 952-9829</t>
  </si>
  <si>
    <t>1995 EAST STATE STREET</t>
  </si>
  <si>
    <t>(330) 332-7214</t>
  </si>
  <si>
    <t>360189</t>
  </si>
  <si>
    <t>MADISON HEALTH</t>
  </si>
  <si>
    <t>210 NORTH MAIN STREET</t>
  </si>
  <si>
    <t>43140</t>
  </si>
  <si>
    <t>(740) 845-7000</t>
  </si>
  <si>
    <t>205 PALMER AVENUE</t>
  </si>
  <si>
    <t>BELLEFONTAINE</t>
  </si>
  <si>
    <t>(937) 651-3257</t>
  </si>
  <si>
    <t>1341 NORTH CLARK STREET</t>
  </si>
  <si>
    <t>(740) 439-8000</t>
  </si>
  <si>
    <t>561 WEST CENTRAL AVENUE</t>
  </si>
  <si>
    <t>(740) 368-5145</t>
  </si>
  <si>
    <t>380 SUMMIT AVENUE</t>
  </si>
  <si>
    <t>STEUBENVILLE</t>
  </si>
  <si>
    <t>(740) 264-7212</t>
  </si>
  <si>
    <t>1320 WEST MAIN STREET</t>
  </si>
  <si>
    <t>(740) 348-4000</t>
  </si>
  <si>
    <t>6780 MAYFIELD ROAD</t>
  </si>
  <si>
    <t>MAYFIELD HEIGHTS</t>
  </si>
  <si>
    <t>(440) 312-4500</t>
  </si>
  <si>
    <t>3300 MERCY HEALTH BLVD</t>
  </si>
  <si>
    <t>(513) 215-5000</t>
  </si>
  <si>
    <t>3000 HOSPITAL DRIVE</t>
  </si>
  <si>
    <t>(513) 732-8278</t>
  </si>
  <si>
    <t>4000 MIAMISBURG-CENTERVILLE ROAD</t>
  </si>
  <si>
    <t>MIAMISBURG</t>
  </si>
  <si>
    <t>(937) 384-8760</t>
  </si>
  <si>
    <t>360245</t>
  </si>
  <si>
    <t>GLENBEIGH HEALTH SOURCES</t>
  </si>
  <si>
    <t>2863 STATE ROUTE 45</t>
  </si>
  <si>
    <t>ROCK CREEK</t>
  </si>
  <si>
    <t>44084</t>
  </si>
  <si>
    <t>(440) 563-3400</t>
  </si>
  <si>
    <t>2801 BAY PARK DRIVE</t>
  </si>
  <si>
    <t>OREGON</t>
  </si>
  <si>
    <t>(419) 690-7706</t>
  </si>
  <si>
    <t>360263</t>
  </si>
  <si>
    <t>INSTITUTE FOR ORTHOPAEDIC SURGERY</t>
  </si>
  <si>
    <t>801 MEDICAL DRIVE, SUITE B</t>
  </si>
  <si>
    <t>(419) 224-7586</t>
  </si>
  <si>
    <t>360266</t>
  </si>
  <si>
    <t>MOUNT CARMEL NEW ALBANY SURGICAL HOSPITAL</t>
  </si>
  <si>
    <t>7333 SMITH'S MILL ROAD</t>
  </si>
  <si>
    <t>43054</t>
  </si>
  <si>
    <t>(614) 775-6600</t>
  </si>
  <si>
    <t>1404 EAST SECOND STREET</t>
  </si>
  <si>
    <t>(419) 782-8444</t>
  </si>
  <si>
    <t>8401 MARKET STREET</t>
  </si>
  <si>
    <t>BOARDMAN</t>
  </si>
  <si>
    <t>(330) 729-2929</t>
  </si>
  <si>
    <t>7500 HOSPITAL AVENUE</t>
  </si>
  <si>
    <t>(614) 544-8273</t>
  </si>
  <si>
    <t>444 NORTH MAIN STREET</t>
  </si>
  <si>
    <t>(330) 670-4152</t>
  </si>
  <si>
    <t>7630 SOUTHERN BLVD</t>
  </si>
  <si>
    <t>(330) 729-8000</t>
  </si>
  <si>
    <t>7700 UNIVERSITY DRIVE</t>
  </si>
  <si>
    <t>WEST CHESTER</t>
  </si>
  <si>
    <t>(513) 298-7701</t>
  </si>
  <si>
    <t>360355</t>
  </si>
  <si>
    <t>OHIO VALLEY SURGICAL HOSPITAL</t>
  </si>
  <si>
    <t>100 WEST MAIN STREET</t>
  </si>
  <si>
    <t>45502</t>
  </si>
  <si>
    <t>(937) 521-3900</t>
  </si>
  <si>
    <t>3999 RICHMOND ROAD</t>
  </si>
  <si>
    <t>BEACHWOOD</t>
  </si>
  <si>
    <t>(216) 593-5511</t>
  </si>
  <si>
    <t>3535 PENTAGON PARK BLVD</t>
  </si>
  <si>
    <t>BEAVER CREEK</t>
  </si>
  <si>
    <t>(937) 702-4000</t>
  </si>
  <si>
    <t>33300 CLEVELAND CLINIC BLVD</t>
  </si>
  <si>
    <t>(440) 695-5000</t>
  </si>
  <si>
    <t>715 RICHLAND MALL</t>
  </si>
  <si>
    <t>(419) 462-4534</t>
  </si>
  <si>
    <t>360367</t>
  </si>
  <si>
    <t>LAKE HEALTH BEACHWOOD MEDICAL CENTER</t>
  </si>
  <si>
    <t>25501 CHAGRIN BOULEVARD</t>
  </si>
  <si>
    <t>(216) 545-4800</t>
  </si>
  <si>
    <t>600 WEST MAIN STREET</t>
  </si>
  <si>
    <t>(937) 980-7000</t>
  </si>
  <si>
    <t>1120 SOUTH UTICA AVENUE</t>
  </si>
  <si>
    <t>(918) 579-1000</t>
  </si>
  <si>
    <t>900 17TH STREET</t>
  </si>
  <si>
    <t>(580) 256-5511</t>
  </si>
  <si>
    <t>370004</t>
  </si>
  <si>
    <t>INTEGRIS MIAMI HOSPITAL</t>
  </si>
  <si>
    <t>200 SECOND AVENUE SOUTHWEST</t>
  </si>
  <si>
    <t>74355</t>
  </si>
  <si>
    <t>(918) 542-6611</t>
  </si>
  <si>
    <t>1900 NORTH 14TH STREET</t>
  </si>
  <si>
    <t>PONCA CITY</t>
  </si>
  <si>
    <t>(580) 765-3321</t>
  </si>
  <si>
    <t>3300 HEALTHPLEX PKWY</t>
  </si>
  <si>
    <t>NORMAN</t>
  </si>
  <si>
    <t>(405) 307-1050</t>
  </si>
  <si>
    <t>4300 WEST MEMORIAL ROAD</t>
  </si>
  <si>
    <t>OKLAHOMA CITY</t>
  </si>
  <si>
    <t>(405) 755-1515</t>
  </si>
  <si>
    <t>1800 UNIVERSITY BOULEVARD</t>
  </si>
  <si>
    <t>DURANT</t>
  </si>
  <si>
    <t>(405) 924-3080</t>
  </si>
  <si>
    <t>370015</t>
  </si>
  <si>
    <t>HILLCREST HOSPITAL PRYOR</t>
  </si>
  <si>
    <t>111 NORTH BAILEY STREET</t>
  </si>
  <si>
    <t>PRYOR</t>
  </si>
  <si>
    <t>74361</t>
  </si>
  <si>
    <t>MAYES</t>
  </si>
  <si>
    <t>(918) 825-1600</t>
  </si>
  <si>
    <t>600 SOUTH MONROE</t>
  </si>
  <si>
    <t>ENID</t>
  </si>
  <si>
    <t>(580) 233-2300</t>
  </si>
  <si>
    <t>3500 EAST FRANK PHILLIPS BOULEVARD</t>
  </si>
  <si>
    <t>BARTLESVILLE</t>
  </si>
  <si>
    <t>(918) 333-7200</t>
  </si>
  <si>
    <t>1801 WEST 3RD STREET</t>
  </si>
  <si>
    <t>ELK CITY</t>
  </si>
  <si>
    <t>(580) 225-2511</t>
  </si>
  <si>
    <t>430 NORTH MONTE VISTA</t>
  </si>
  <si>
    <t>(580) 332-2323</t>
  </si>
  <si>
    <t>1200 EAST PECAN ST</t>
  </si>
  <si>
    <t>ALTUS</t>
  </si>
  <si>
    <t>(580) 379-5500</t>
  </si>
  <si>
    <t>1407 WHISENANT DRIVE</t>
  </si>
  <si>
    <t>DUNCAN</t>
  </si>
  <si>
    <t>(580) 252-5300</t>
  </si>
  <si>
    <t>300 ROCKEFELLER DRIVE</t>
  </si>
  <si>
    <t>(918) 682-5501</t>
  </si>
  <si>
    <t>305 SOUTH 5TH STREET</t>
  </si>
  <si>
    <t>(580) 233-6100</t>
  </si>
  <si>
    <t>3300 NORTHWEST EXPRESSWAY</t>
  </si>
  <si>
    <t>(405) 949-3011</t>
  </si>
  <si>
    <t>ONE CLARK BASS BOULEVARD</t>
  </si>
  <si>
    <t>MCALESTER</t>
  </si>
  <si>
    <t>(918) 426-1800</t>
  </si>
  <si>
    <t>1000 NORTH LEE AVENUE</t>
  </si>
  <si>
    <t>(405) 272-7000</t>
  </si>
  <si>
    <t>1202 N MUSKOGEE PLACE</t>
  </si>
  <si>
    <t>CLAREMORE</t>
  </si>
  <si>
    <t>(918) 341-2556</t>
  </si>
  <si>
    <t>1011 14TH AVE NW</t>
  </si>
  <si>
    <t>ARDMORE</t>
  </si>
  <si>
    <t>(580) 223-5400</t>
  </si>
  <si>
    <t>1323 WEST 6TH STREET</t>
  </si>
  <si>
    <t>(405) 372-1480</t>
  </si>
  <si>
    <t>2220 IOWA STREET</t>
  </si>
  <si>
    <t>CHICKASHA</t>
  </si>
  <si>
    <t>(405) 224-2300</t>
  </si>
  <si>
    <t>3401 WEST GORE BLVD</t>
  </si>
  <si>
    <t>LAWTON</t>
  </si>
  <si>
    <t>(580) 355-8620</t>
  </si>
  <si>
    <t>370057</t>
  </si>
  <si>
    <t>MUSCOGEE (CREEK) NATION MEDICAL CENTER</t>
  </si>
  <si>
    <t>1401 MORRIS DRIVE</t>
  </si>
  <si>
    <t>OKMULGEE</t>
  </si>
  <si>
    <t>74447</t>
  </si>
  <si>
    <t>(918) 756-4233</t>
  </si>
  <si>
    <t>744 WEST 9TH STREET</t>
  </si>
  <si>
    <t>(918) 599-1000</t>
  </si>
  <si>
    <t>370083</t>
  </si>
  <si>
    <t>PUSHMATAHA HOSPITAL</t>
  </si>
  <si>
    <t>510 EAST MAIN STREET</t>
  </si>
  <si>
    <t>ANTLERS</t>
  </si>
  <si>
    <t>74523</t>
  </si>
  <si>
    <t>PUSHMATAHA</t>
  </si>
  <si>
    <t>(580) 298-3341</t>
  </si>
  <si>
    <t>1400 EAST DOWNING STREET</t>
  </si>
  <si>
    <t>TAHLEQUAH</t>
  </si>
  <si>
    <t>(918) 456-0641</t>
  </si>
  <si>
    <t>6161 SOUTH YALE</t>
  </si>
  <si>
    <t>(918) 494-8467</t>
  </si>
  <si>
    <t>700 NE 13TH STREET</t>
  </si>
  <si>
    <t>(405) 271-5911</t>
  </si>
  <si>
    <t>2825 PARKLAWN DRIVE</t>
  </si>
  <si>
    <t>MIDWEST CITY</t>
  </si>
  <si>
    <t>(405) 610-4411</t>
  </si>
  <si>
    <t>5602 SOUTHWEST LEE BOULEVARD</t>
  </si>
  <si>
    <t>(405) 531-4701</t>
  </si>
  <si>
    <t>370099</t>
  </si>
  <si>
    <t>HILLCREST HOSPITAL CUSHING</t>
  </si>
  <si>
    <t>1027 EAST CHERRY STREET</t>
  </si>
  <si>
    <t>CUSHING</t>
  </si>
  <si>
    <t>74023</t>
  </si>
  <si>
    <t>(918) 225-8152</t>
  </si>
  <si>
    <t>1405 EAST KIRK ROAD</t>
  </si>
  <si>
    <t>HUGO</t>
  </si>
  <si>
    <t>(580) 317-9500</t>
  </si>
  <si>
    <t>4401 SOUTH WESTERN AVENUE</t>
  </si>
  <si>
    <t>(405) 636-7000</t>
  </si>
  <si>
    <t>370112</t>
  </si>
  <si>
    <t>SEQUOYAH COUNTY-CITY OF SALLISAW HOSPITAL AUTHORIT</t>
  </si>
  <si>
    <t>213 EAST REDWOOD</t>
  </si>
  <si>
    <t>SALLISAW</t>
  </si>
  <si>
    <t>74955</t>
  </si>
  <si>
    <t>SEQUOYAH</t>
  </si>
  <si>
    <t>(918) 774-1100</t>
  </si>
  <si>
    <t>1001 EAST 18TH STREET</t>
  </si>
  <si>
    <t>GROVE</t>
  </si>
  <si>
    <t>(918) 786-2243</t>
  </si>
  <si>
    <t>1923 SOUTH UTICA AVENUE</t>
  </si>
  <si>
    <t>(918) 744-2296</t>
  </si>
  <si>
    <t>1102 W MACARTHUR</t>
  </si>
  <si>
    <t>(405) 273-2270</t>
  </si>
  <si>
    <t>370158</t>
  </si>
  <si>
    <t>PURCELL MUNICIPAL HOSPITAL</t>
  </si>
  <si>
    <t>1500 NORTH GREEN AVENUE</t>
  </si>
  <si>
    <t>PURCELL</t>
  </si>
  <si>
    <t>73080</t>
  </si>
  <si>
    <t>MCCLAIN</t>
  </si>
  <si>
    <t>(405) 527-6524</t>
  </si>
  <si>
    <t>370166</t>
  </si>
  <si>
    <t>WAGONER COMMUNITY HOSPITAL</t>
  </si>
  <si>
    <t>1200 WEST CHEROKEE STREET</t>
  </si>
  <si>
    <t>WAGONER</t>
  </si>
  <si>
    <t>74467</t>
  </si>
  <si>
    <t>(918) 485-5514</t>
  </si>
  <si>
    <t>370170</t>
  </si>
  <si>
    <t>LAWTON INDIAN HOSPITAL</t>
  </si>
  <si>
    <t>1515 LAWRIE TATUM ROAD</t>
  </si>
  <si>
    <t>73507</t>
  </si>
  <si>
    <t>(580) 353-0350</t>
  </si>
  <si>
    <t>100 S BLISS AVENUE</t>
  </si>
  <si>
    <t>(918) 458-3100</t>
  </si>
  <si>
    <t>370172</t>
  </si>
  <si>
    <t>CHOCTAW NATION HEALTH SERVICES AUTHORITY</t>
  </si>
  <si>
    <t>1 CHOCTAW WAY</t>
  </si>
  <si>
    <t>TALIHINA</t>
  </si>
  <si>
    <t>74571</t>
  </si>
  <si>
    <t>LATIMER</t>
  </si>
  <si>
    <t>(918) 567-7000</t>
  </si>
  <si>
    <t>370173</t>
  </si>
  <si>
    <t>CLAREMORE INDIAN HOSPITAL</t>
  </si>
  <si>
    <t>101 SOUTH MOORE AVE</t>
  </si>
  <si>
    <t>(918) 341-8430</t>
  </si>
  <si>
    <t>1401 WEST LOCUST</t>
  </si>
  <si>
    <t>STILWELL</t>
  </si>
  <si>
    <t>(918) 696-3101</t>
  </si>
  <si>
    <t>1921 STONECIPHER BLVD</t>
  </si>
  <si>
    <t>(580) 436-3980</t>
  </si>
  <si>
    <t>370183</t>
  </si>
  <si>
    <t>HILLCREST HOSPITAL HENRYETTA</t>
  </si>
  <si>
    <t>2401 W MAIN</t>
  </si>
  <si>
    <t>HENRYETTA</t>
  </si>
  <si>
    <t>74437</t>
  </si>
  <si>
    <t>(918) 650-1511</t>
  </si>
  <si>
    <t>370192</t>
  </si>
  <si>
    <t>NORTHWEST SURGICAL HOSPITAL</t>
  </si>
  <si>
    <t>9204 NORTH MAY AVENUE</t>
  </si>
  <si>
    <t>(405) 848-1918</t>
  </si>
  <si>
    <t>370201</t>
  </si>
  <si>
    <t>SURGICAL HOSPITAL OF OKLAHOMA</t>
  </si>
  <si>
    <t>100 SOUTHEAST 59TH STREET</t>
  </si>
  <si>
    <t>73129</t>
  </si>
  <si>
    <t>(405) 634-9300</t>
  </si>
  <si>
    <t>8801 SOUTH 101ST EAST AVENUE</t>
  </si>
  <si>
    <t>(918) 294-4499</t>
  </si>
  <si>
    <t>3100 SOUTHWEST 89TH STREET</t>
  </si>
  <si>
    <t>(405) 602-8100</t>
  </si>
  <si>
    <t>370206</t>
  </si>
  <si>
    <t>OKLAHOMA SPINE HOSPITAL</t>
  </si>
  <si>
    <t>14101 PARKWAY COMMONS DRIVE</t>
  </si>
  <si>
    <t>73134</t>
  </si>
  <si>
    <t>(405) 749-2700</t>
  </si>
  <si>
    <t>2408 EAST 81ST STREET, SUITE 300</t>
  </si>
  <si>
    <t>(918) 477-5000</t>
  </si>
  <si>
    <t>1201 HEALTH CENTER PARKWAY</t>
  </si>
  <si>
    <t>YUKON</t>
  </si>
  <si>
    <t>(405) 717-6800</t>
  </si>
  <si>
    <t>370212</t>
  </si>
  <si>
    <t>OKLAHOMA CENTER FOR ORTHOPAEDIC &amp; MULTI-SP</t>
  </si>
  <si>
    <t>8100 SOUTH WALKER BLDG C</t>
  </si>
  <si>
    <t>73139</t>
  </si>
  <si>
    <t>(405) 602-6500</t>
  </si>
  <si>
    <t>4050 WEST MEMORIAL ROAD</t>
  </si>
  <si>
    <t>(405) 608-3200</t>
  </si>
  <si>
    <t>370216</t>
  </si>
  <si>
    <t>TULSA SPINE &amp; SPECIALTY HOSPITAL</t>
  </si>
  <si>
    <t>6901 SOUTH OLYMPIA AVENUE</t>
  </si>
  <si>
    <t>74132</t>
  </si>
  <si>
    <t>(918) 388-5701</t>
  </si>
  <si>
    <t>10501 EAST 91ST STREET SOUTH</t>
  </si>
  <si>
    <t>(918) 307-6010</t>
  </si>
  <si>
    <t>370220</t>
  </si>
  <si>
    <t>ONECORE HEALTH</t>
  </si>
  <si>
    <t>100 NE 85TH STREET</t>
  </si>
  <si>
    <t>73114</t>
  </si>
  <si>
    <t>(405) 631-3085</t>
  </si>
  <si>
    <t>370222</t>
  </si>
  <si>
    <t>MCBRIDE ORTHOPEDIC HOSPITAL</t>
  </si>
  <si>
    <t>9600 NORTH BROADWAY EXTENSION</t>
  </si>
  <si>
    <t>(405) 486-2100</t>
  </si>
  <si>
    <t>370227</t>
  </si>
  <si>
    <t>ST JOHN OWASSO</t>
  </si>
  <si>
    <t>12451 EAST 100TH STREET NORTH</t>
  </si>
  <si>
    <t>OWASSO</t>
  </si>
  <si>
    <t>(918) 274-5100</t>
  </si>
  <si>
    <t>10502 NORTH 110TH EAST AVENUE</t>
  </si>
  <si>
    <t>(918) 376-8500</t>
  </si>
  <si>
    <t>5200 EAST I-240 SERVICE ROAD</t>
  </si>
  <si>
    <t>(405) 628-6000</t>
  </si>
  <si>
    <t>1000 WEST BOISE CIRCLE</t>
  </si>
  <si>
    <t>BROKEN ARROW</t>
  </si>
  <si>
    <t>(918) 994-8100</t>
  </si>
  <si>
    <t>4801 INTEGRIS PARKWAY</t>
  </si>
  <si>
    <t>EDMOND</t>
  </si>
  <si>
    <t>(405) 657-3000</t>
  </si>
  <si>
    <t>735 NORTH FOREMAN STREET</t>
  </si>
  <si>
    <t>VINITA</t>
  </si>
  <si>
    <t>(918) 256-7551</t>
  </si>
  <si>
    <t>370240</t>
  </si>
  <si>
    <t>INTEGRIS COMMUNITY HOSPITAL - COUNCIL CROSSING</t>
  </si>
  <si>
    <t>9417 N COUNCIL ROAD</t>
  </si>
  <si>
    <t>73162</t>
  </si>
  <si>
    <t>(405) 550-3280</t>
  </si>
  <si>
    <t>370243</t>
  </si>
  <si>
    <t>VALLEY COMMUNITY HOSPITAL</t>
  </si>
  <si>
    <t>100 VALLEY DRIVE</t>
  </si>
  <si>
    <t>PAULS VALLEY</t>
  </si>
  <si>
    <t>73075</t>
  </si>
  <si>
    <t>GARVIN</t>
  </si>
  <si>
    <t>(405) 866-5100</t>
  </si>
  <si>
    <t>1700 E 19TH STREET</t>
  </si>
  <si>
    <t>THE DALLES</t>
  </si>
  <si>
    <t>(541) 296-1111</t>
  </si>
  <si>
    <t>500 SW RAMSEY AVENUE</t>
  </si>
  <si>
    <t>GRANTS PASS</t>
  </si>
  <si>
    <t>(541) 472-7000</t>
  </si>
  <si>
    <t>9205 SW BARNES ROAD</t>
  </si>
  <si>
    <t>(503) 216-1234</t>
  </si>
  <si>
    <t>380005</t>
  </si>
  <si>
    <t>ASANTE ASHLAND COMMUNITY HOSPITAL</t>
  </si>
  <si>
    <t>280 MAPLE STREET</t>
  </si>
  <si>
    <t>97520</t>
  </si>
  <si>
    <t>(541) 482-2441</t>
  </si>
  <si>
    <t>2801 N GANTENBEIN AVENUE</t>
  </si>
  <si>
    <t>(503) 413-2200</t>
  </si>
  <si>
    <t>3181 SW SAM JACKSON PARK ROAD</t>
  </si>
  <si>
    <t>(503) 494-9000</t>
  </si>
  <si>
    <t>3600 NW SAMARITAN DRIVE</t>
  </si>
  <si>
    <t>CORVALLIS</t>
  </si>
  <si>
    <t>(541) 768-5111</t>
  </si>
  <si>
    <t>1015 NW 22ND AVENUE, W121</t>
  </si>
  <si>
    <t>(503) 413-7682</t>
  </si>
  <si>
    <t>2825 E BARNETT ROAD</t>
  </si>
  <si>
    <t>MEDFORD</t>
  </si>
  <si>
    <t>(541) 789-7000</t>
  </si>
  <si>
    <t>1460 G STREET</t>
  </si>
  <si>
    <t>(541) 726-4402</t>
  </si>
  <si>
    <t>335 SE 8TH AVENUE</t>
  </si>
  <si>
    <t>HILLSBORO</t>
  </si>
  <si>
    <t>(503) 681-1111</t>
  </si>
  <si>
    <t>1046 6TH AVENUE SW</t>
  </si>
  <si>
    <t>(541) 812-4000</t>
  </si>
  <si>
    <t>24800 SE STARK STREET</t>
  </si>
  <si>
    <t>GRESHAM</t>
  </si>
  <si>
    <t>(503) 674-1122</t>
  </si>
  <si>
    <t>2700 NW STEWART PARKWAY</t>
  </si>
  <si>
    <t>ROSEBURG</t>
  </si>
  <si>
    <t>(541) 673-0611</t>
  </si>
  <si>
    <t>380029</t>
  </si>
  <si>
    <t>LEGACY SILVERTON MEDICAL CENTER</t>
  </si>
  <si>
    <t>342 FAIRVIEW STREET</t>
  </si>
  <si>
    <t>SILVERTON</t>
  </si>
  <si>
    <t>97381</t>
  </si>
  <si>
    <t>(503) 873-1500</t>
  </si>
  <si>
    <t>1001 PROVIDENCE DRIVE</t>
  </si>
  <si>
    <t>NEWBERG</t>
  </si>
  <si>
    <t>(503) 537-1555</t>
  </si>
  <si>
    <t>1500 DIVISION STREET</t>
  </si>
  <si>
    <t>OREGON CITY</t>
  </si>
  <si>
    <t>(503) 656-1631</t>
  </si>
  <si>
    <t>2500 NE NEFF ROAD</t>
  </si>
  <si>
    <t>BEND</t>
  </si>
  <si>
    <t>(541) 382-4321</t>
  </si>
  <si>
    <t>2865 DAGGETT AVENUE</t>
  </si>
  <si>
    <t>KLAMATH FALLS</t>
  </si>
  <si>
    <t>(541) 882-6311</t>
  </si>
  <si>
    <t>890 OAK STREET, SE</t>
  </si>
  <si>
    <t>(503) 561-5200</t>
  </si>
  <si>
    <t>351 SW 9TH STREET</t>
  </si>
  <si>
    <t>(541) 881-7000</t>
  </si>
  <si>
    <t>1401 N 10TH AVENUE</t>
  </si>
  <si>
    <t>STAYTON</t>
  </si>
  <si>
    <t>(503) 769-2175</t>
  </si>
  <si>
    <t>10123 SE MARKET STREET</t>
  </si>
  <si>
    <t>(503) 257-2500</t>
  </si>
  <si>
    <t>4805 NE GLISAN STREET</t>
  </si>
  <si>
    <t>(503) 215-1111</t>
  </si>
  <si>
    <t>2700 SE STRATUS AVE.</t>
  </si>
  <si>
    <t>MCMINNVILLE</t>
  </si>
  <si>
    <t>(503) 472-6131</t>
  </si>
  <si>
    <t>1111 CRATER LAKE AVENUE</t>
  </si>
  <si>
    <t>(541) 732-5000</t>
  </si>
  <si>
    <t>10150 SE 32ND AVENUE</t>
  </si>
  <si>
    <t>MILWAUKIE</t>
  </si>
  <si>
    <t>(503) 513-8300</t>
  </si>
  <si>
    <t>19300 SW 65TH AVENUE</t>
  </si>
  <si>
    <t>TUALATIN</t>
  </si>
  <si>
    <t>(503) 692-1212</t>
  </si>
  <si>
    <t>1775 THOMPSON ROAD</t>
  </si>
  <si>
    <t>COOS BAY</t>
  </si>
  <si>
    <t>(541) 269-8111</t>
  </si>
  <si>
    <t>10180 SE SUNNYSIDE ROAD</t>
  </si>
  <si>
    <t>(503) 652-2880</t>
  </si>
  <si>
    <t>3333 RIVERBEND DRIVE</t>
  </si>
  <si>
    <t>(541) 222-7300</t>
  </si>
  <si>
    <t>2875 NW STUCKI AVE</t>
  </si>
  <si>
    <t>(971) 310-0100</t>
  </si>
  <si>
    <t>1822 MULBERRY STREET</t>
  </si>
  <si>
    <t>SCRANTON</t>
  </si>
  <si>
    <t>(570) 703-8000</t>
  </si>
  <si>
    <t>1500 FIFTH AVENUE</t>
  </si>
  <si>
    <t>MC KEESPORT</t>
  </si>
  <si>
    <t>(412) 664-2000</t>
  </si>
  <si>
    <t>549 EAST FAIR STREET</t>
  </si>
  <si>
    <t>BLOOMSBURG</t>
  </si>
  <si>
    <t>(570) 387-2100</t>
  </si>
  <si>
    <t>503 NORTH 21ST STREET</t>
  </si>
  <si>
    <t>CAMP HILL</t>
  </si>
  <si>
    <t>(717) 763-2100</t>
  </si>
  <si>
    <t>100 NORTH ACADEMY AVENUE</t>
  </si>
  <si>
    <t>(570) 271-6211</t>
  </si>
  <si>
    <t>232 WEST 25TH STREET</t>
  </si>
  <si>
    <t>(814) 452-5111</t>
  </si>
  <si>
    <t>100 MEDICAL CAMPUS DRIVE</t>
  </si>
  <si>
    <t>LANSDALE</t>
  </si>
  <si>
    <t>(215) 368-2100</t>
  </si>
  <si>
    <t>LEWISBURG</t>
  </si>
  <si>
    <t>(570) 522-2000</t>
  </si>
  <si>
    <t>1211 WILMINGTON AVENUE</t>
  </si>
  <si>
    <t>(724) 656-4100</t>
  </si>
  <si>
    <t>8835 GERMANTOWN AVENUE</t>
  </si>
  <si>
    <t>(215) 248-8200</t>
  </si>
  <si>
    <t>3401 NORTH BROAD STREET</t>
  </si>
  <si>
    <t>(215) 707-2000</t>
  </si>
  <si>
    <t>1400 LOCUST STREET</t>
  </si>
  <si>
    <t>PITTSBURGH</t>
  </si>
  <si>
    <t>(412) 232-8111</t>
  </si>
  <si>
    <t>420 SOUTH JACKSON STREET</t>
  </si>
  <si>
    <t>POTTSVILLE</t>
  </si>
  <si>
    <t>(570) 621-5102</t>
  </si>
  <si>
    <t>1301 CARLISLE ST</t>
  </si>
  <si>
    <t>(412) 224-5100</t>
  </si>
  <si>
    <t>3000 ST. LUKE'S DRIVE</t>
  </si>
  <si>
    <t>QUAKERTOWN</t>
  </si>
  <si>
    <t>(267) 985-1000</t>
  </si>
  <si>
    <t>1000 DUTCH RIDGE ROAD</t>
  </si>
  <si>
    <t>(412) 728-7000</t>
  </si>
  <si>
    <t>720 BLACKBURN ROAD</t>
  </si>
  <si>
    <t>SEWICKLEY</t>
  </si>
  <si>
    <t>(412) 741-6600</t>
  </si>
  <si>
    <t>225 SOUTH CENTER AVENUE</t>
  </si>
  <si>
    <t>(814) 443-5000</t>
  </si>
  <si>
    <t>500 WEST BERKELEY STREET</t>
  </si>
  <si>
    <t>UNIONTOWN</t>
  </si>
  <si>
    <t>(724) 430-5000</t>
  </si>
  <si>
    <t>155 WILSON AVENUE</t>
  </si>
  <si>
    <t>(724) 225-7000</t>
  </si>
  <si>
    <t>420 S 5TH AVENUE</t>
  </si>
  <si>
    <t>WEST READING</t>
  </si>
  <si>
    <t>(610) 988-8000</t>
  </si>
  <si>
    <t>700 HIGH STREET</t>
  </si>
  <si>
    <t>WILLIAMSPORT</t>
  </si>
  <si>
    <t>(570) 321-1000</t>
  </si>
  <si>
    <t>1001 SOUTH GEORGE STREET</t>
  </si>
  <si>
    <t>(717) 851-2345</t>
  </si>
  <si>
    <t>400 HIGHLAND AVENUE</t>
  </si>
  <si>
    <t>LEWISTOWN</t>
  </si>
  <si>
    <t>(717) 248-5411</t>
  </si>
  <si>
    <t>801 OSTRUM STREET</t>
  </si>
  <si>
    <t>BETHLEHEM</t>
  </si>
  <si>
    <t>(484) 526-4000</t>
  </si>
  <si>
    <t>320 EAST NORTH AVENUE</t>
  </si>
  <si>
    <t>(412) 359-3131</t>
  </si>
  <si>
    <t>1225 WARM SPRINGS AVE</t>
  </si>
  <si>
    <t>(814) 643-2290</t>
  </si>
  <si>
    <t>700 LAWN AVENUE</t>
  </si>
  <si>
    <t>SELLERSVILLE</t>
  </si>
  <si>
    <t>(215) 453-4000</t>
  </si>
  <si>
    <t>361 ALEXANDER SPRING ROAD</t>
  </si>
  <si>
    <t>CARLISLE</t>
  </si>
  <si>
    <t>(717) 249-1212</t>
  </si>
  <si>
    <t>105 NASON DRIVE</t>
  </si>
  <si>
    <t>ROARING SPRING</t>
  </si>
  <si>
    <t>(814) 224-2141</t>
  </si>
  <si>
    <t>201 STATE STREET</t>
  </si>
  <si>
    <t>(814) 877-6000</t>
  </si>
  <si>
    <t>147 GETTYS STREET</t>
  </si>
  <si>
    <t>GETTYSBURG</t>
  </si>
  <si>
    <t>(717) 334-2121</t>
  </si>
  <si>
    <t>252 SOUTH 4TH STREET</t>
  </si>
  <si>
    <t>(717) 270-7500</t>
  </si>
  <si>
    <t>409 SOUTH SECOND STREET</t>
  </si>
  <si>
    <t>(717) 782-3131</t>
  </si>
  <si>
    <t>1500 HIGHLANDS DRIVE</t>
  </si>
  <si>
    <t>LITITZ</t>
  </si>
  <si>
    <t>(717) 625-2000</t>
  </si>
  <si>
    <t>501 BATH ROAD</t>
  </si>
  <si>
    <t>(215) 785-9200</t>
  </si>
  <si>
    <t>620 HOWARD AVENUE</t>
  </si>
  <si>
    <t>ALTOONA</t>
  </si>
  <si>
    <t>(814) 889-2011</t>
  </si>
  <si>
    <t>ONE GUTHRIE SQUARE</t>
  </si>
  <si>
    <t>SAYRE</t>
  </si>
  <si>
    <t>(570) 888-6666</t>
  </si>
  <si>
    <t>100 HOSPITAL AVENUE</t>
  </si>
  <si>
    <t>(814) 371-2200</t>
  </si>
  <si>
    <t>4800 FRIENDSHIP AVENUE</t>
  </si>
  <si>
    <t>(412) 578-5000</t>
  </si>
  <si>
    <t>100 FAIRFIELD DRIVE</t>
  </si>
  <si>
    <t>(814) 676-7600</t>
  </si>
  <si>
    <t>(814) 226-9500</t>
  </si>
  <si>
    <t>2500 BERNVILLE ROAD</t>
  </si>
  <si>
    <t>READING</t>
  </si>
  <si>
    <t>(610) 378-2000</t>
  </si>
  <si>
    <t>1648 HUNTINGDON PIKE</t>
  </si>
  <si>
    <t>MEADOWBROOK</t>
  </si>
  <si>
    <t>(215) 947-3000</t>
  </si>
  <si>
    <t>555 NORTH DUKE STREET</t>
  </si>
  <si>
    <t>(717) 544-5511</t>
  </si>
  <si>
    <t>1701 INNOVATION DRIVE</t>
  </si>
  <si>
    <t>(717) 843-8623</t>
  </si>
  <si>
    <t>815 FREEPORT ROAD</t>
  </si>
  <si>
    <t>(412) 784-4000</t>
  </si>
  <si>
    <t>390104</t>
  </si>
  <si>
    <t>UPMC KANE</t>
  </si>
  <si>
    <t>4372 ROUTE 6</t>
  </si>
  <si>
    <t>16735</t>
  </si>
  <si>
    <t>MC KEAN</t>
  </si>
  <si>
    <t>(814) 837-8585</t>
  </si>
  <si>
    <t>9100 BABCOCK BOULEVARD</t>
  </si>
  <si>
    <t>(412) 367-6700</t>
  </si>
  <si>
    <t>1086 FRANKLIN STREET</t>
  </si>
  <si>
    <t>JOHNSTOWN</t>
  </si>
  <si>
    <t>(814) 534-9000</t>
  </si>
  <si>
    <t>34TH &amp; SPRUCE STS</t>
  </si>
  <si>
    <t>(215) 662-3227</t>
  </si>
  <si>
    <t>600 SOMERSET AVENUE</t>
  </si>
  <si>
    <t>WINDBER</t>
  </si>
  <si>
    <t>(814) 467-3000</t>
  </si>
  <si>
    <t>751 LIBERTY STREET</t>
  </si>
  <si>
    <t>MEADVILLE</t>
  </si>
  <si>
    <t>(814) 333-5000</t>
  </si>
  <si>
    <t>300 HALKET STREET</t>
  </si>
  <si>
    <t>(412) 641-4010</t>
  </si>
  <si>
    <t>10800 KNIGHTS ROAD</t>
  </si>
  <si>
    <t>(215) 612-4000</t>
  </si>
  <si>
    <t>2701 DEKALB PIKE</t>
  </si>
  <si>
    <t>NORRISTOWN</t>
  </si>
  <si>
    <t>(610) 278-2000</t>
  </si>
  <si>
    <t>390117</t>
  </si>
  <si>
    <t>UPMC BEDFORD MEMORIAL</t>
  </si>
  <si>
    <t>10455 LINCOLN HIGHWAY</t>
  </si>
  <si>
    <t>EVERETT</t>
  </si>
  <si>
    <t>15537</t>
  </si>
  <si>
    <t>(814) 623-6161</t>
  </si>
  <si>
    <t>1600 EAST HIGH STREET</t>
  </si>
  <si>
    <t>POTTSTOWN</t>
  </si>
  <si>
    <t>(610) 327-7000</t>
  </si>
  <si>
    <t>601 PARK STREET</t>
  </si>
  <si>
    <t>HONESDALE</t>
  </si>
  <si>
    <t>(570) 253-8100</t>
  </si>
  <si>
    <t>140 NUTT ROAD</t>
  </si>
  <si>
    <t>PHOENIXVILLE</t>
  </si>
  <si>
    <t>(610) 983-1000</t>
  </si>
  <si>
    <t>1200 SOUTH CEDAR CREST BOULEVARD</t>
  </si>
  <si>
    <t>ALLENTOWN</t>
  </si>
  <si>
    <t>(610) 402-8000</t>
  </si>
  <si>
    <t>575 NORTH RIVER STREET</t>
  </si>
  <si>
    <t>WILKES-BARRE</t>
  </si>
  <si>
    <t>(570) 829-8111</t>
  </si>
  <si>
    <t>501 EAST MAIN ST</t>
  </si>
  <si>
    <t>(717) 765-4000</t>
  </si>
  <si>
    <t>130 SOUTH BRYN MAWR AVE</t>
  </si>
  <si>
    <t>BRYN MAWR</t>
  </si>
  <si>
    <t>(610) 526-3000</t>
  </si>
  <si>
    <t>5501 OLD YORK ROAD</t>
  </si>
  <si>
    <t>(215) 456-6090</t>
  </si>
  <si>
    <t>532 WEST PITTSBURGH STREET</t>
  </si>
  <si>
    <t>GREENSBURG</t>
  </si>
  <si>
    <t>(724) 832-4000</t>
  </si>
  <si>
    <t>TWO CRESCENT PARK WEST</t>
  </si>
  <si>
    <t>(814) 723-3300</t>
  </si>
  <si>
    <t>1163 COUNTRY CLUB ROAD</t>
  </si>
  <si>
    <t>MONONGAHELA</t>
  </si>
  <si>
    <t>(724) 258-1000</t>
  </si>
  <si>
    <t>390150</t>
  </si>
  <si>
    <t>UPMC GREENE</t>
  </si>
  <si>
    <t>350 BONAR AVENUE</t>
  </si>
  <si>
    <t>WAYNESBURG</t>
  </si>
  <si>
    <t>15370</t>
  </si>
  <si>
    <t>(724) 627-2602</t>
  </si>
  <si>
    <t>112 NORTH SEVENTH STREET</t>
  </si>
  <si>
    <t>CHAMBERSBURG</t>
  </si>
  <si>
    <t>(717) 267-3000</t>
  </si>
  <si>
    <t>255 WEST LANCASTER AVENUE</t>
  </si>
  <si>
    <t>PAOLI</t>
  </si>
  <si>
    <t>(610) 648-1000</t>
  </si>
  <si>
    <t>1500 LANSDOWNE  AVE</t>
  </si>
  <si>
    <t>DARBY</t>
  </si>
  <si>
    <t>(215) 237-4000</t>
  </si>
  <si>
    <t>390160</t>
  </si>
  <si>
    <t>CANONSBURG GENERAL HOSPITAL</t>
  </si>
  <si>
    <t>100 MEDICAL BOULEVARD</t>
  </si>
  <si>
    <t>CANONSBURG</t>
  </si>
  <si>
    <t>15317</t>
  </si>
  <si>
    <t>(724) 745-6100</t>
  </si>
  <si>
    <t>250 SOUTH 21ST STREET</t>
  </si>
  <si>
    <t>EASTON</t>
  </si>
  <si>
    <t>(610) 250-4076</t>
  </si>
  <si>
    <t>ONE NOLTE DRIVE</t>
  </si>
  <si>
    <t>KITTANNING</t>
  </si>
  <si>
    <t>(724) 543-8500</t>
  </si>
  <si>
    <t>200 LOTHROP STREET</t>
  </si>
  <si>
    <t>(412) 647-2345</t>
  </si>
  <si>
    <t>ONE HOSPITAL WAY</t>
  </si>
  <si>
    <t>(724) 283-6666</t>
  </si>
  <si>
    <t>835 HOSPITAL ROAD</t>
  </si>
  <si>
    <t>(724) 357-7000</t>
  </si>
  <si>
    <t>111 SOUTH 11TH STREET</t>
  </si>
  <si>
    <t>(215) 955-6000</t>
  </si>
  <si>
    <t>110 NORTH MAIN STREET</t>
  </si>
  <si>
    <t>(724) 588-2100</t>
  </si>
  <si>
    <t>701 EAST MARSHALL STREET</t>
  </si>
  <si>
    <t>(610) 431-5000</t>
  </si>
  <si>
    <t>ONE MEDICAL CENTER BOULEVARD</t>
  </si>
  <si>
    <t>(610) 447-2000</t>
  </si>
  <si>
    <t>360 W RUDDLE STREET</t>
  </si>
  <si>
    <t>COALDALE</t>
  </si>
  <si>
    <t>(570) 645-2131</t>
  </si>
  <si>
    <t>390184</t>
  </si>
  <si>
    <t>PENN HIGHLANDS CONNELLSVILLE</t>
  </si>
  <si>
    <t>401 EAST MURPHY AVENUE</t>
  </si>
  <si>
    <t>CONNELLSVILLE</t>
  </si>
  <si>
    <t>15425</t>
  </si>
  <si>
    <t>(724) 628-1500</t>
  </si>
  <si>
    <t>700 EAST BROAD STREET</t>
  </si>
  <si>
    <t>HAZLETON</t>
  </si>
  <si>
    <t>(570) 501-4000</t>
  </si>
  <si>
    <t>100 LANCASTER AVE</t>
  </si>
  <si>
    <t>WYNNEWOOD</t>
  </si>
  <si>
    <t>(610) 645-2000</t>
  </si>
  <si>
    <t>5515 PEACH STREET</t>
  </si>
  <si>
    <t>(814) 864-4031</t>
  </si>
  <si>
    <t>390199</t>
  </si>
  <si>
    <t>PUNXSUTAWNEY AREA HOSPITAL</t>
  </si>
  <si>
    <t>81 HILLCREST DRIVE</t>
  </si>
  <si>
    <t>PUNXSUTAWNEY</t>
  </si>
  <si>
    <t>15767</t>
  </si>
  <si>
    <t>(814) 938-1800</t>
  </si>
  <si>
    <t>206 EAST BROWN STREET</t>
  </si>
  <si>
    <t>EAST STROUDSBURG</t>
  </si>
  <si>
    <t>(570) 421-4000</t>
  </si>
  <si>
    <t>595 WEST STATE ST</t>
  </si>
  <si>
    <t>DOYLESTOWN</t>
  </si>
  <si>
    <t>(215) 345-2200</t>
  </si>
  <si>
    <t>2601 HOLME AVE</t>
  </si>
  <si>
    <t>(215) 335-6000</t>
  </si>
  <si>
    <t>740 EAST STATE STREET</t>
  </si>
  <si>
    <t>(724) 983-3911</t>
  </si>
  <si>
    <t>390217</t>
  </si>
  <si>
    <t>EXCELA HEALTH - FRICK HOSPITAL</t>
  </si>
  <si>
    <t>508 SOUTH CHURCH STREET</t>
  </si>
  <si>
    <t>15666</t>
  </si>
  <si>
    <t>(724) 547-1500</t>
  </si>
  <si>
    <t>ONE MELLON WAY</t>
  </si>
  <si>
    <t>LATROBE</t>
  </si>
  <si>
    <t>1068 WEST BALTIMORE PIKE</t>
  </si>
  <si>
    <t>MEDIA</t>
  </si>
  <si>
    <t>(610) 566-9400</t>
  </si>
  <si>
    <t>51 NORTH 39TH STREET</t>
  </si>
  <si>
    <t>(215) 662-8000</t>
  </si>
  <si>
    <t>169 MARTIN AVENUE</t>
  </si>
  <si>
    <t>EPHRATA</t>
  </si>
  <si>
    <t>(717) 733-0311</t>
  </si>
  <si>
    <t>800 SPRUCE STREET</t>
  </si>
  <si>
    <t>(215) 829-3000</t>
  </si>
  <si>
    <t>1000 BOWER HILL ROAD</t>
  </si>
  <si>
    <t>(412) 942-4000</t>
  </si>
  <si>
    <t>1200 OLD YORK ROAD</t>
  </si>
  <si>
    <t>ABINGTON</t>
  </si>
  <si>
    <t>(215) 481-2000</t>
  </si>
  <si>
    <t>300 HIGHLAND AVE</t>
  </si>
  <si>
    <t>(717) 637-3711</t>
  </si>
  <si>
    <t>746 JEFFERSON AVENUE</t>
  </si>
  <si>
    <t>(570) 348-7100</t>
  </si>
  <si>
    <t>500 UNIVERSITY DRIVE</t>
  </si>
  <si>
    <t>HERSHEY</t>
  </si>
  <si>
    <t>(717) 531-8521</t>
  </si>
  <si>
    <t>LANGHORNE-NEWTOWN RD</t>
  </si>
  <si>
    <t>LANGHORNE</t>
  </si>
  <si>
    <t>(215) 750-2003</t>
  </si>
  <si>
    <t>565 COAL VALLEY ROAD</t>
  </si>
  <si>
    <t>JEFFERSON HILLS</t>
  </si>
  <si>
    <t>(412) 469-5000</t>
  </si>
  <si>
    <t>390266</t>
  </si>
  <si>
    <t>GROVE CITY MEDICAL CENTER</t>
  </si>
  <si>
    <t>631 NORTH BROAD STREET EXT.</t>
  </si>
  <si>
    <t>GROVE CITY</t>
  </si>
  <si>
    <t>16127</t>
  </si>
  <si>
    <t>(724) 450-7000</t>
  </si>
  <si>
    <t>2570 HAYMAKER ROAD</t>
  </si>
  <si>
    <t>(412) 858-2000</t>
  </si>
  <si>
    <t>1800 EAST PARK AVE</t>
  </si>
  <si>
    <t>STATE COLLEGE</t>
  </si>
  <si>
    <t>(814) 231-7000</t>
  </si>
  <si>
    <t>1000 EAST MOUNTAIN BOULEVARD</t>
  </si>
  <si>
    <t>WILKES BARRE</t>
  </si>
  <si>
    <t>(570) 826-7300</t>
  </si>
  <si>
    <t>390272</t>
  </si>
  <si>
    <t>VALLEY FORGE MEDICAL CENTER</t>
  </si>
  <si>
    <t>1033 WEST GERMANTOWN PIKE</t>
  </si>
  <si>
    <t>(610) 539-8500</t>
  </si>
  <si>
    <t>390278</t>
  </si>
  <si>
    <t>EAGLEVILLE HOSPITAL</t>
  </si>
  <si>
    <t>100 EAGLEVILLE RD</t>
  </si>
  <si>
    <t>EAGLEVILLE</t>
  </si>
  <si>
    <t>(610) 539-6000</t>
  </si>
  <si>
    <t>390304</t>
  </si>
  <si>
    <t>ROXBOROUGH MEMORIAL HOSPITAL</t>
  </si>
  <si>
    <t>5800 RIDGE AVE</t>
  </si>
  <si>
    <t>19128</t>
  </si>
  <si>
    <t>(215) 483-9900</t>
  </si>
  <si>
    <t>390307</t>
  </si>
  <si>
    <t>EDGEWOOD SURGICAL HOSPITAL</t>
  </si>
  <si>
    <t>239 EDGEWOOD DRIVE EXTENSION</t>
  </si>
  <si>
    <t>TRANSFER</t>
  </si>
  <si>
    <t>16154</t>
  </si>
  <si>
    <t>(724) 646-0400</t>
  </si>
  <si>
    <t>390316</t>
  </si>
  <si>
    <t>SURGICAL INSTITUTE OF READING</t>
  </si>
  <si>
    <t>2752 CENTURY BOULEVARD</t>
  </si>
  <si>
    <t>WYOMISSING</t>
  </si>
  <si>
    <t>19610</t>
  </si>
  <si>
    <t>(717) 999-9999</t>
  </si>
  <si>
    <t>390322</t>
  </si>
  <si>
    <t>ROTHMAN ORTHOPAEDIC SPECIALTY HOSPITAL</t>
  </si>
  <si>
    <t>3300 TILLMAN DRIVE</t>
  </si>
  <si>
    <t>BENSALEM</t>
  </si>
  <si>
    <t>19020</t>
  </si>
  <si>
    <t>(215) 244-7400</t>
  </si>
  <si>
    <t>390323</t>
  </si>
  <si>
    <t>ADVANCED SURGICAL HOSPITAL</t>
  </si>
  <si>
    <t>100 TRICH DRIVE</t>
  </si>
  <si>
    <t>(724) 884-0710</t>
  </si>
  <si>
    <t>390324</t>
  </si>
  <si>
    <t>PHYSICIANS CARE SURGICAL HOSPITAL</t>
  </si>
  <si>
    <t>454 ENTERPRISE DRIVE</t>
  </si>
  <si>
    <t>ROYERSFORD</t>
  </si>
  <si>
    <t>19468</t>
  </si>
  <si>
    <t>(610) 495-3330</t>
  </si>
  <si>
    <t>390325</t>
  </si>
  <si>
    <t>OSS ORTHOPAEDIC HOSPITAL</t>
  </si>
  <si>
    <t>1861 POWDER MILL RD</t>
  </si>
  <si>
    <t>17402</t>
  </si>
  <si>
    <t>(717) 718-2000</t>
  </si>
  <si>
    <t>1872 ST LUKE'S BLVD</t>
  </si>
  <si>
    <t>(484) 503-3000</t>
  </si>
  <si>
    <t>390327</t>
  </si>
  <si>
    <t>WELLSPAN SURGERY AND REHABILITATION HOSPITAL</t>
  </si>
  <si>
    <t>55 MONUMENT ROAD</t>
  </si>
  <si>
    <t>(717) 812-6100</t>
  </si>
  <si>
    <t>2775 MOSSIDE BOULEVARD</t>
  </si>
  <si>
    <t>(412) 357-3000</t>
  </si>
  <si>
    <t>559 WEST GERMANTOWN PIKE</t>
  </si>
  <si>
    <t>EAST NORRITON</t>
  </si>
  <si>
    <t>(484) 662-1000</t>
  </si>
  <si>
    <t>100 ST LUKE'S LANE</t>
  </si>
  <si>
    <t>STROUDSBURG</t>
  </si>
  <si>
    <t>(272) 212-1000</t>
  </si>
  <si>
    <t>100 PARAMOUNT BOULEVARD</t>
  </si>
  <si>
    <t>ORWIGSBURG</t>
  </si>
  <si>
    <t>(272) 639-4990</t>
  </si>
  <si>
    <t>390333</t>
  </si>
  <si>
    <t>AHN EMERUS WESTMORELAND, LLC</t>
  </si>
  <si>
    <t>6321 ROUTE 30</t>
  </si>
  <si>
    <t>(787) 295-4735</t>
  </si>
  <si>
    <t>12351 PERRY HIGHWAY</t>
  </si>
  <si>
    <t>(412) 295-3319</t>
  </si>
  <si>
    <t>500 ST LUKE'S DRIVE</t>
  </si>
  <si>
    <t>LEHIGHTON</t>
  </si>
  <si>
    <t>(610) 377-7001</t>
  </si>
  <si>
    <t>390336</t>
  </si>
  <si>
    <t>PENN STATE HEALTH HAMPDEN MEDICAL CENTER</t>
  </si>
  <si>
    <t>2200 GOOD HOPE ROAD</t>
  </si>
  <si>
    <t>ENOLA</t>
  </si>
  <si>
    <t>17025</t>
  </si>
  <si>
    <t>(717) 981-9000</t>
  </si>
  <si>
    <t>390337</t>
  </si>
  <si>
    <t>GEISINGER MEDICAL CENTER MUNCY</t>
  </si>
  <si>
    <t>255 ROUTE 220 HIGHWAY</t>
  </si>
  <si>
    <t>MUNCY</t>
  </si>
  <si>
    <t>17756</t>
  </si>
  <si>
    <t>(570) 308-2475</t>
  </si>
  <si>
    <t>330 MAIN STREET</t>
  </si>
  <si>
    <t>DICKSON CITY</t>
  </si>
  <si>
    <t>(570) 330-5000</t>
  </si>
  <si>
    <t>2160 STATE ROAD</t>
  </si>
  <si>
    <t>(223) 287-9000</t>
  </si>
  <si>
    <t>825 CHALKSTONE AVENUE</t>
  </si>
  <si>
    <t>(401) 456-2025</t>
  </si>
  <si>
    <t>200 HIGH SERVICE AVENUE</t>
  </si>
  <si>
    <t>NORTH PROVIDENCE</t>
  </si>
  <si>
    <t>(401) 456-3000</t>
  </si>
  <si>
    <t>11 FRIENDSHIP STREET</t>
  </si>
  <si>
    <t>(401) 846-6400</t>
  </si>
  <si>
    <t>593 EDDY STREET</t>
  </si>
  <si>
    <t>(401) 444-4000</t>
  </si>
  <si>
    <t>100 KENYON AVE</t>
  </si>
  <si>
    <t>WAKEFIELD</t>
  </si>
  <si>
    <t>(401) 782-8000</t>
  </si>
  <si>
    <t>455 TOLL GATE RD</t>
  </si>
  <si>
    <t>(401) 737-7010</t>
  </si>
  <si>
    <t>101 DUDLEY STREET</t>
  </si>
  <si>
    <t>(401) 274-1100</t>
  </si>
  <si>
    <t>115 CASS AVENUE</t>
  </si>
  <si>
    <t>WOONSOCKET</t>
  </si>
  <si>
    <t>(401) 769-4100</t>
  </si>
  <si>
    <t>164 SUMMIT AVENUE</t>
  </si>
  <si>
    <t>(401) 793-2500</t>
  </si>
  <si>
    <t>25 WELLS STREET</t>
  </si>
  <si>
    <t>WESTERLY</t>
  </si>
  <si>
    <t>(401) 596-6000</t>
  </si>
  <si>
    <t>1731 FRANK GASTON BLVD</t>
  </si>
  <si>
    <t>ROCK HILL</t>
  </si>
  <si>
    <t>(803) 329-1234</t>
  </si>
  <si>
    <t>169 ASHLEY AVE</t>
  </si>
  <si>
    <t>(843) 792-2300</t>
  </si>
  <si>
    <t>301 E JACKSON STREET PO BOX 1327</t>
  </si>
  <si>
    <t>(843) 774-4111</t>
  </si>
  <si>
    <t>101 E WOOD ST</t>
  </si>
  <si>
    <t>(864) 560-6554</t>
  </si>
  <si>
    <t>298 MEMORIAL DR</t>
  </si>
  <si>
    <t>(864) 482-3100</t>
  </si>
  <si>
    <t>1304 W BOBO NEWSOM HWY</t>
  </si>
  <si>
    <t>HARTSVILLE</t>
  </si>
  <si>
    <t>(864) 339-2100</t>
  </si>
  <si>
    <t>200 FLEETWOOD DRIVE</t>
  </si>
  <si>
    <t>EASLEY</t>
  </si>
  <si>
    <t>(864) 442-7606</t>
  </si>
  <si>
    <t>5 MEDICAL PARK</t>
  </si>
  <si>
    <t>(803) 296-2548</t>
  </si>
  <si>
    <t>420019</t>
  </si>
  <si>
    <t>MUSC HEALTH CHESTER MEDICAL CENTER</t>
  </si>
  <si>
    <t>1 MEDICAL PARK DRIVE</t>
  </si>
  <si>
    <t>29706</t>
  </si>
  <si>
    <t>(803) 581-3151</t>
  </si>
  <si>
    <t>606 BLACK RIVER RD DRAWER 1718</t>
  </si>
  <si>
    <t>(843) 527-7000</t>
  </si>
  <si>
    <t>ONE ST FRANCIS DR</t>
  </si>
  <si>
    <t>(800) 805-5678</t>
  </si>
  <si>
    <t>2435 FOREST DRIVE</t>
  </si>
  <si>
    <t>(803) 256-5300</t>
  </si>
  <si>
    <t>800 N FANT ST</t>
  </si>
  <si>
    <t>(864) 512-2830</t>
  </si>
  <si>
    <t>501 ROBERTSON BOULEVARD</t>
  </si>
  <si>
    <t>WALTERBORO</t>
  </si>
  <si>
    <t>(843) 782-2000</t>
  </si>
  <si>
    <t>1413 JOHN B WHITE SR BLVD SUITE D</t>
  </si>
  <si>
    <t>(864) 848-8200</t>
  </si>
  <si>
    <t>800 W MEETING ST</t>
  </si>
  <si>
    <t>(803) 286-1481</t>
  </si>
  <si>
    <t>741 SOUTH EAST MAIN STREET</t>
  </si>
  <si>
    <t>SIMPSONVILLE</t>
  </si>
  <si>
    <t>(864) 454-6100</t>
  </si>
  <si>
    <t>22725 HIGHWAY 76 EAST</t>
  </si>
  <si>
    <t>(864) 833-9100</t>
  </si>
  <si>
    <t>1530 N LIMESTONE ST</t>
  </si>
  <si>
    <t>GAFFNEY</t>
  </si>
  <si>
    <t>(864) 487-4271</t>
  </si>
  <si>
    <t>1315 ROBERTS STREET</t>
  </si>
  <si>
    <t>(803) 432-4311</t>
  </si>
  <si>
    <t>300 SINGLETON RIDGE ROAD</t>
  </si>
  <si>
    <t>(843) 347-8037</t>
  </si>
  <si>
    <t>555 E CHEVES ST BOX 8700</t>
  </si>
  <si>
    <t>(843) 777-2900</t>
  </si>
  <si>
    <t>2669 KINARD ST PO BOX 497</t>
  </si>
  <si>
    <t>(803) 405-7145</t>
  </si>
  <si>
    <t>2829 E HWY 76</t>
  </si>
  <si>
    <t>MULLINS</t>
  </si>
  <si>
    <t>(843) 431-2000</t>
  </si>
  <si>
    <t>2095 HENRY TECKLENBURG DRIVE</t>
  </si>
  <si>
    <t>(843) 402-1006</t>
  </si>
  <si>
    <t>955 RIBAUT RD</t>
  </si>
  <si>
    <t>(843) 522-5200</t>
  </si>
  <si>
    <t>129 N WASHINGTON ST</t>
  </si>
  <si>
    <t>(803) 774-8900</t>
  </si>
  <si>
    <t>1325 SPRING STREET</t>
  </si>
  <si>
    <t>(864) 227-4111</t>
  </si>
  <si>
    <t>420072</t>
  </si>
  <si>
    <t>HAMPTON REGIONAL MEDICAL CENTER</t>
  </si>
  <si>
    <t>595 WEST CAROLINA AVENUE</t>
  </si>
  <si>
    <t>VARNVILLE</t>
  </si>
  <si>
    <t>29944</t>
  </si>
  <si>
    <t>HAMPTON</t>
  </si>
  <si>
    <t>(803) 943-2771</t>
  </si>
  <si>
    <t>2720 SUNSET BLVD</t>
  </si>
  <si>
    <t>WEST COLUMBIA</t>
  </si>
  <si>
    <t>(803) 791-2000</t>
  </si>
  <si>
    <t>701 GROVE ROAD</t>
  </si>
  <si>
    <t>(864) 455-7000</t>
  </si>
  <si>
    <t>9330 MEDICAL PLAZA DR</t>
  </si>
  <si>
    <t>(843) 847-4100</t>
  </si>
  <si>
    <t>25 HOSPITAL CENTER BLVD</t>
  </si>
  <si>
    <t>HILTON HEAD ISLAND</t>
  </si>
  <si>
    <t>(843) 681-6122</t>
  </si>
  <si>
    <t>302 UNIVERSITY PARKWAY</t>
  </si>
  <si>
    <t>(803) 641-5900</t>
  </si>
  <si>
    <t>809 82ND PARKWAY</t>
  </si>
  <si>
    <t>MYRTLE BEACH</t>
  </si>
  <si>
    <t>(843) 692-1000</t>
  </si>
  <si>
    <t>1330 TAYLOR AT MARION ST</t>
  </si>
  <si>
    <t>(803) 296-5678</t>
  </si>
  <si>
    <t>316 CALHOUN ST</t>
  </si>
  <si>
    <t>(843) 724-2800</t>
  </si>
  <si>
    <t>2000 HOSPITAL DR</t>
  </si>
  <si>
    <t>(843) 881-0100</t>
  </si>
  <si>
    <t>805 PAMPLICO HWY BOX 100550</t>
  </si>
  <si>
    <t>(843) 674-2500</t>
  </si>
  <si>
    <t>4070 HWY 17</t>
  </si>
  <si>
    <t>MURRELLS INLET</t>
  </si>
  <si>
    <t>(843) 652-1000</t>
  </si>
  <si>
    <t>1000 MEDICAL CENTER DRIVE</t>
  </si>
  <si>
    <t>HARDEEVILLE</t>
  </si>
  <si>
    <t>(843) 784-8000</t>
  </si>
  <si>
    <t>175 PATEWOOD DRIVE</t>
  </si>
  <si>
    <t>(864) 797-1000</t>
  </si>
  <si>
    <t>250 WESTMORELAND ROAD</t>
  </si>
  <si>
    <t>GREER</t>
  </si>
  <si>
    <t>3510 HIGHWAY 17 NORTH SUITE 140</t>
  </si>
  <si>
    <t>(843) 724-2954</t>
  </si>
  <si>
    <t>3655 MITCHELL STREET</t>
  </si>
  <si>
    <t>LORIS</t>
  </si>
  <si>
    <t>(843) 716-7000</t>
  </si>
  <si>
    <t>400 PALMETTO HEALTH PARKWAY</t>
  </si>
  <si>
    <t>(803) 907-7011</t>
  </si>
  <si>
    <t>711 CHESTERFIELD HIGHWAY</t>
  </si>
  <si>
    <t>CHERAW</t>
  </si>
  <si>
    <t>(843) 537-7881</t>
  </si>
  <si>
    <t>420108</t>
  </si>
  <si>
    <t>UNION MEDICAL CENTER</t>
  </si>
  <si>
    <t>322 WEST SOUTH STREET</t>
  </si>
  <si>
    <t>29379</t>
  </si>
  <si>
    <t>(864) 301-2000</t>
  </si>
  <si>
    <t>10 EAST HOSPITAL STREET</t>
  </si>
  <si>
    <t>MANNING</t>
  </si>
  <si>
    <t>(803) 435-8463</t>
  </si>
  <si>
    <t>100 CALLEN BLVD.</t>
  </si>
  <si>
    <t>SUMMERVILLE</t>
  </si>
  <si>
    <t>(854) 529-3002</t>
  </si>
  <si>
    <t>401 9TH AVENUE NW  POST OFFICE BOX 1210</t>
  </si>
  <si>
    <t>(605) 882-7000</t>
  </si>
  <si>
    <t>300 22ND AVE</t>
  </si>
  <si>
    <t>(605) 696-9000</t>
  </si>
  <si>
    <t>501 SUMMIT ST</t>
  </si>
  <si>
    <t>(605) 668-8000</t>
  </si>
  <si>
    <t>305 S STATE ST  POST OFFICE BOX 4450</t>
  </si>
  <si>
    <t>ABERDEEN</t>
  </si>
  <si>
    <t>(605) 622-5000</t>
  </si>
  <si>
    <t>801 E SIOUX</t>
  </si>
  <si>
    <t>PIERRE</t>
  </si>
  <si>
    <t>(605) 224-3100</t>
  </si>
  <si>
    <t>1325 S CLIFF AVE  POST OFFICE BOX 5045</t>
  </si>
  <si>
    <t>SIOUX FALLS</t>
  </si>
  <si>
    <t>(605) 322-8000</t>
  </si>
  <si>
    <t>1305 W 18TH ST  POST OFFICE BOX 5039</t>
  </si>
  <si>
    <t>(605) 333-1000</t>
  </si>
  <si>
    <t>430048</t>
  </si>
  <si>
    <t>MONUMENT HEALTH SPEARFISH HOSPITAL</t>
  </si>
  <si>
    <t>1440 N MAIN ST</t>
  </si>
  <si>
    <t>SPEARFISH</t>
  </si>
  <si>
    <t>57783</t>
  </si>
  <si>
    <t>(605) 644-4000</t>
  </si>
  <si>
    <t>353 FAIRMONT BLVD</t>
  </si>
  <si>
    <t>RAPID CITY</t>
  </si>
  <si>
    <t>(605) 755-1000</t>
  </si>
  <si>
    <t>430084</t>
  </si>
  <si>
    <t>PHS INDIAN HOSPITAL AT ROSEBUD</t>
  </si>
  <si>
    <t>400 SOLDIER CREEK ROAD</t>
  </si>
  <si>
    <t>ROSEBUD</t>
  </si>
  <si>
    <t>57570</t>
  </si>
  <si>
    <t>TODD</t>
  </si>
  <si>
    <t>(605) 747-2231</t>
  </si>
  <si>
    <t>430089</t>
  </si>
  <si>
    <t>DUNES SURGICAL HOSPITAL</t>
  </si>
  <si>
    <t>600 N SIOUX POINT ROAD</t>
  </si>
  <si>
    <t>DAKOTA DUNES</t>
  </si>
  <si>
    <t>57049</t>
  </si>
  <si>
    <t>(605) 232-3332</t>
  </si>
  <si>
    <t>430090</t>
  </si>
  <si>
    <t>SIOUX FALLS SPECIALTY HOSPITAL</t>
  </si>
  <si>
    <t>910 EAST 20TH STREET</t>
  </si>
  <si>
    <t>57105</t>
  </si>
  <si>
    <t>(605) 334-6730</t>
  </si>
  <si>
    <t>430091</t>
  </si>
  <si>
    <t>BLACK HILLS SURGICAL HOSPITAL LLC</t>
  </si>
  <si>
    <t>216 ANAMARIA DR</t>
  </si>
  <si>
    <t>57703</t>
  </si>
  <si>
    <t>(605) 721-4700</t>
  </si>
  <si>
    <t>4500 W 69TH ST</t>
  </si>
  <si>
    <t>(605) 977-7000</t>
  </si>
  <si>
    <t>2905 3RD AVE SE</t>
  </si>
  <si>
    <t>(605) 626-4200</t>
  </si>
  <si>
    <t>430098</t>
  </si>
  <si>
    <t>PINE RIDGE IHS HOSPITAL</t>
  </si>
  <si>
    <t>EAST HIGHWAY 18</t>
  </si>
  <si>
    <t>PINE RIDGE</t>
  </si>
  <si>
    <t>57770</t>
  </si>
  <si>
    <t>OGLALA LAKOTA COUNTY</t>
  </si>
  <si>
    <t>(605) 867-5131</t>
  </si>
  <si>
    <t>440001</t>
  </si>
  <si>
    <t>UNICOI COUNTY  HOSPITAL</t>
  </si>
  <si>
    <t>2030 TEMPLE HILL ROAD</t>
  </si>
  <si>
    <t>ERWIN</t>
  </si>
  <si>
    <t>37650</t>
  </si>
  <si>
    <t>UNICOI</t>
  </si>
  <si>
    <t>(423) 743-3141</t>
  </si>
  <si>
    <t>620 SKYLINE DRIVE</t>
  </si>
  <si>
    <t>(731) 541-5000</t>
  </si>
  <si>
    <t>555 HARTSVILLE PIKE</t>
  </si>
  <si>
    <t>(615) 328-8888</t>
  </si>
  <si>
    <t>3441 DICKERSON PIKE</t>
  </si>
  <si>
    <t>NASHVILLE</t>
  </si>
  <si>
    <t>(615) 769-2000</t>
  </si>
  <si>
    <t>440007</t>
  </si>
  <si>
    <t>UNITY MEDICAL CENTER</t>
  </si>
  <si>
    <t>481 INTERSTATE DRIVE</t>
  </si>
  <si>
    <t>37355</t>
  </si>
  <si>
    <t>(931) 728-6354</t>
  </si>
  <si>
    <t>440008</t>
  </si>
  <si>
    <t>HENDERSON COUNTY COMMUNITY HOSPITAL</t>
  </si>
  <si>
    <t>200 W CHURCH ST</t>
  </si>
  <si>
    <t>38351</t>
  </si>
  <si>
    <t>(731) 968-1801</t>
  </si>
  <si>
    <t>421 S MAIN ST</t>
  </si>
  <si>
    <t>CROSSVILLE</t>
  </si>
  <si>
    <t>(931) 484-9511</t>
  </si>
  <si>
    <t>907 E LAMAR ALEXANDER PARKWAY</t>
  </si>
  <si>
    <t>(865) 983-7211</t>
  </si>
  <si>
    <t>ONE MEDICAL PARK BLVD</t>
  </si>
  <si>
    <t>(423) 844-1121</t>
  </si>
  <si>
    <t>1924 ALCOA HIGHWAY</t>
  </si>
  <si>
    <t>KNOXVILLE</t>
  </si>
  <si>
    <t>(865) 305-9000</t>
  </si>
  <si>
    <t>440016</t>
  </si>
  <si>
    <t>BAPTIST MEMORIAL HOSPITAL - CARROLL COUNTY</t>
  </si>
  <si>
    <t>631 RB WILSON DR</t>
  </si>
  <si>
    <t>38344</t>
  </si>
  <si>
    <t>(731) 986-4461</t>
  </si>
  <si>
    <t>130 WEST RAVINE ROAD</t>
  </si>
  <si>
    <t>KINGSPORT</t>
  </si>
  <si>
    <t>(423) 224-4000</t>
  </si>
  <si>
    <t>1501 WEST ELK AVENUE</t>
  </si>
  <si>
    <t>ELIZABETHTON</t>
  </si>
  <si>
    <t>(423) 542-1300</t>
  </si>
  <si>
    <t>1265 E COLLEGE ST</t>
  </si>
  <si>
    <t>(931) 363-7531</t>
  </si>
  <si>
    <t>4321 CAROTHERS PARKWAY</t>
  </si>
  <si>
    <t>(615) 435-5000</t>
  </si>
  <si>
    <t>908 W 4TH NORTH ST</t>
  </si>
  <si>
    <t>(423) 492-6900</t>
  </si>
  <si>
    <t>8045 ROANE MEDICAL CENTER DRIVE</t>
  </si>
  <si>
    <t>HARRIMAN</t>
  </si>
  <si>
    <t>(865) 316-1000</t>
  </si>
  <si>
    <t>440032</t>
  </si>
  <si>
    <t>HAWKINS COUNTY MEMORIAL HOSPITAL</t>
  </si>
  <si>
    <t>851 LOCUST STREET</t>
  </si>
  <si>
    <t>ROGERSVILLE</t>
  </si>
  <si>
    <t>37857</t>
  </si>
  <si>
    <t>HAWKINS</t>
  </si>
  <si>
    <t>(423) 921-7000</t>
  </si>
  <si>
    <t>440033</t>
  </si>
  <si>
    <t>LAFOLLETTE MEDICAL CENTER</t>
  </si>
  <si>
    <t>923 EAST CENTRAL AVENUE</t>
  </si>
  <si>
    <t>LA FOLLETTE</t>
  </si>
  <si>
    <t>37766</t>
  </si>
  <si>
    <t>(423) 907-1200</t>
  </si>
  <si>
    <t>990 OAK RIDGE TURNPIKE BOX 529</t>
  </si>
  <si>
    <t>OAK RIDGE</t>
  </si>
  <si>
    <t>(865) 835-1000</t>
  </si>
  <si>
    <t>651 DUNLOP LANE</t>
  </si>
  <si>
    <t>(931) 502-1000</t>
  </si>
  <si>
    <t>1211 MEDICAL CENTER DRIVE</t>
  </si>
  <si>
    <t>(615) 322-3454</t>
  </si>
  <si>
    <t>111 HIGHWAY 70 EAST</t>
  </si>
  <si>
    <t>(615) 446-0446</t>
  </si>
  <si>
    <t>6019 WALNUT GROVE ROAD</t>
  </si>
  <si>
    <t>MEMPHIS</t>
  </si>
  <si>
    <t>(901) 226-5000</t>
  </si>
  <si>
    <t>1265 UNION AVE SUITE 700</t>
  </si>
  <si>
    <t>(901) 516-8274</t>
  </si>
  <si>
    <t>1420 TUSCULUM BOULEVARD</t>
  </si>
  <si>
    <t>GREENEVILLE</t>
  </si>
  <si>
    <t>(423) 639-3151</t>
  </si>
  <si>
    <t>1700 MEDICAL CENTER PARKWAY</t>
  </si>
  <si>
    <t>MURFREESBORO</t>
  </si>
  <si>
    <t>(615) 396-4100</t>
  </si>
  <si>
    <t>110 HOSPITAL DRIVE</t>
  </si>
  <si>
    <t>(865) 471-2500</t>
  </si>
  <si>
    <t>440057</t>
  </si>
  <si>
    <t>CLAIBORNE MEDICAL CENTER</t>
  </si>
  <si>
    <t>1850 OLD KNOXVILLE HIGHWAY</t>
  </si>
  <si>
    <t>37879</t>
  </si>
  <si>
    <t>(423) 626-4211</t>
  </si>
  <si>
    <t>185 HOSPITAL ROAD</t>
  </si>
  <si>
    <t>(931) 967-8295</t>
  </si>
  <si>
    <t>1 MEDICAL CENTER BOULEVARD</t>
  </si>
  <si>
    <t>COOKEVILLE</t>
  </si>
  <si>
    <t>(931) 783-2000</t>
  </si>
  <si>
    <t>440060</t>
  </si>
  <si>
    <t>WEST TENNESSEE HEALTHCARE MILAN HOSPITAL</t>
  </si>
  <si>
    <t>4039 HIGHLAND ST</t>
  </si>
  <si>
    <t>MILAN</t>
  </si>
  <si>
    <t>38358</t>
  </si>
  <si>
    <t>GIBSON</t>
  </si>
  <si>
    <t>(731) 686-1591</t>
  </si>
  <si>
    <t>161 MOUNT PELIA RD</t>
  </si>
  <si>
    <t>(731) 479-6057</t>
  </si>
  <si>
    <t>440063</t>
  </si>
  <si>
    <t>JOHNSON CITY MEDICAL CENTER</t>
  </si>
  <si>
    <t>400 N STATE OF FRANKLIN RD</t>
  </si>
  <si>
    <t>JOHNSON CITY</t>
  </si>
  <si>
    <t>(423) 431-6111</t>
  </si>
  <si>
    <t>100 NORTHCREST DRIVE</t>
  </si>
  <si>
    <t>(615) 384-2411</t>
  </si>
  <si>
    <t>1114 W MADISON AVE</t>
  </si>
  <si>
    <t>(423) 745-1411</t>
  </si>
  <si>
    <t>400 EAST TICKLE STREET</t>
  </si>
  <si>
    <t>DYERSBURG</t>
  </si>
  <si>
    <t>(731) 285-2410</t>
  </si>
  <si>
    <t>1224 TROTWOOD AVE</t>
  </si>
  <si>
    <t>(931) 381-1111</t>
  </si>
  <si>
    <t>742 MIDDLECREEK ROAD</t>
  </si>
  <si>
    <t>SEVIERVILLE</t>
  </si>
  <si>
    <t>(865) 446-7500</t>
  </si>
  <si>
    <t>4220 HARDING RD, PO BOX 380</t>
  </si>
  <si>
    <t>(615) 222-2111</t>
  </si>
  <si>
    <t>304 WRIGHT ST</t>
  </si>
  <si>
    <t>(865) 213-8200</t>
  </si>
  <si>
    <t>2525 DESALES AVE</t>
  </si>
  <si>
    <t>CHATTANOOGA</t>
  </si>
  <si>
    <t>(423) 495-2525</t>
  </si>
  <si>
    <t>106 MEDICAL CENTER BLVD</t>
  </si>
  <si>
    <t>(931) 438-1100</t>
  </si>
  <si>
    <t>975 E 3RD ST</t>
  </si>
  <si>
    <t>(423) 778-7000</t>
  </si>
  <si>
    <t>440109</t>
  </si>
  <si>
    <t>HARDIN MEDICAL CENTER</t>
  </si>
  <si>
    <t>935 WAYNE ROAD</t>
  </si>
  <si>
    <t>38372</t>
  </si>
  <si>
    <t>(731) 926-8121</t>
  </si>
  <si>
    <t>550 FORT LOUDON MEDICAL CENTER DR</t>
  </si>
  <si>
    <t>LENOIR CITY</t>
  </si>
  <si>
    <t>(865) 271-6000</t>
  </si>
  <si>
    <t>440111</t>
  </si>
  <si>
    <t>METRO NASHVILLE GENERAL HOSPITAL</t>
  </si>
  <si>
    <t>1818 ALBION STREET</t>
  </si>
  <si>
    <t>37208</t>
  </si>
  <si>
    <t>(615) 341-4490</t>
  </si>
  <si>
    <t>7565 DANNAHER WAY POWELL</t>
  </si>
  <si>
    <t>POWELL</t>
  </si>
  <si>
    <t>(865) 545-8000</t>
  </si>
  <si>
    <t>1901 W CLINCH AVE</t>
  </si>
  <si>
    <t>(865) 541-1101</t>
  </si>
  <si>
    <t>1201 BISHOP ST, PO BOX 310</t>
  </si>
  <si>
    <t>UNION CITY</t>
  </si>
  <si>
    <t>(731) 885-2410</t>
  </si>
  <si>
    <t>1995 HIGHWAY 51 S</t>
  </si>
  <si>
    <t>(901) 476-2621</t>
  </si>
  <si>
    <t>301 TYSON AVENUE</t>
  </si>
  <si>
    <t>(731) 642-1220</t>
  </si>
  <si>
    <t>440137</t>
  </si>
  <si>
    <t>VANDERBILT BEDFORD HOSPITAL</t>
  </si>
  <si>
    <t>2835 HWY 231 NORTH</t>
  </si>
  <si>
    <t>37160</t>
  </si>
  <si>
    <t>(931) 685-5433</t>
  </si>
  <si>
    <t>1801 N JACKSON ST BOX 460</t>
  </si>
  <si>
    <t>TULLAHOMA</t>
  </si>
  <si>
    <t>(931) 393-3000</t>
  </si>
  <si>
    <t>440148</t>
  </si>
  <si>
    <t>DEKALB COMMUNITY HOSPITAL</t>
  </si>
  <si>
    <t>520 W MAIN ST</t>
  </si>
  <si>
    <t>SMITHVILLE</t>
  </si>
  <si>
    <t>37166</t>
  </si>
  <si>
    <t>(615) 215-5000</t>
  </si>
  <si>
    <t>5655 FRIST BLVD</t>
  </si>
  <si>
    <t>HERMITAGE</t>
  </si>
  <si>
    <t>(615) 316-3000</t>
  </si>
  <si>
    <t>1559 SPARTA STREET</t>
  </si>
  <si>
    <t>(931) 815-4101</t>
  </si>
  <si>
    <t>877 JEFFERSON AVENUE</t>
  </si>
  <si>
    <t>(901) 545-7928</t>
  </si>
  <si>
    <t>435 2ND ST</t>
  </si>
  <si>
    <t>(423) 625-2200</t>
  </si>
  <si>
    <t>2333 MCCALLIE AVE</t>
  </si>
  <si>
    <t>(423) 894-4220</t>
  </si>
  <si>
    <t>2300 PATTERSON STREET</t>
  </si>
  <si>
    <t>(615) 342-1000</t>
  </si>
  <si>
    <t>9352 PARK WEST BLVD</t>
  </si>
  <si>
    <t>(865) 970-1001</t>
  </si>
  <si>
    <t>1607 SOUTH LOCUST AVENUE</t>
  </si>
  <si>
    <t>(931) 762-6571</t>
  </si>
  <si>
    <t>2000 BROOKSIDE DR</t>
  </si>
  <si>
    <t>(423) 857-7000</t>
  </si>
  <si>
    <t>5959 PARK AVE</t>
  </si>
  <si>
    <t>(901) 765-1000</t>
  </si>
  <si>
    <t>300 MED TECH PARKWAY</t>
  </si>
  <si>
    <t>(423) 302-1120</t>
  </si>
  <si>
    <t>2305 CHAMBLISS AVE NW</t>
  </si>
  <si>
    <t>(423) 339-4100</t>
  </si>
  <si>
    <t>315 OAK ST BOX 550</t>
  </si>
  <si>
    <t>(931) 823-5611</t>
  </si>
  <si>
    <t>440192</t>
  </si>
  <si>
    <t>SAINT THOMAS HIGHLANDS HOSPITAL</t>
  </si>
  <si>
    <t>401 SEWELL DR</t>
  </si>
  <si>
    <t>SPARTA</t>
  </si>
  <si>
    <t>38583</t>
  </si>
  <si>
    <t>(931) 738-9211</t>
  </si>
  <si>
    <t>1411 BADDOUR PARKWAY</t>
  </si>
  <si>
    <t>(615) 444-2250</t>
  </si>
  <si>
    <t>355 NEW SHACKLE ISLAND RD</t>
  </si>
  <si>
    <t>(615) 338-1000</t>
  </si>
  <si>
    <t>391 WALLACE RD</t>
  </si>
  <si>
    <t>(615) 781-4000</t>
  </si>
  <si>
    <t>440200</t>
  </si>
  <si>
    <t>STONES RIVER HOSPITAL</t>
  </si>
  <si>
    <t>324 DOOLITTLE ROAD</t>
  </si>
  <si>
    <t>37190</t>
  </si>
  <si>
    <t>CANNON</t>
  </si>
  <si>
    <t>(615) 563-4001</t>
  </si>
  <si>
    <t>440218</t>
  </si>
  <si>
    <t>SAINT THOMAS HOSPITAL FOR SPINAL SURGERY</t>
  </si>
  <si>
    <t>2011 MURPHY AVENUE</t>
  </si>
  <si>
    <t>(615) 515-8200</t>
  </si>
  <si>
    <t>200 STONECREST BOULEVARD</t>
  </si>
  <si>
    <t>SMYRNA</t>
  </si>
  <si>
    <t>(615) 768-2000</t>
  </si>
  <si>
    <t>2986 KATE BOND RD</t>
  </si>
  <si>
    <t>BARTLETT</t>
  </si>
  <si>
    <t>(901) 820-7050</t>
  </si>
  <si>
    <t>2001 N OREGON ST</t>
  </si>
  <si>
    <t>(915) 577-6011</t>
  </si>
  <si>
    <t>551 HILL COUNTRY DRIVE</t>
  </si>
  <si>
    <t>KERRVILLE</t>
  </si>
  <si>
    <t>(830) 896-4200</t>
  </si>
  <si>
    <t>1600 11TH STREET</t>
  </si>
  <si>
    <t>WICHITA FALLS</t>
  </si>
  <si>
    <t>(940) 764-7000</t>
  </si>
  <si>
    <t>2801 FRANCISCAN DR</t>
  </si>
  <si>
    <t>(979) 776-3912</t>
  </si>
  <si>
    <t>5200 HARRY HINES BLVD</t>
  </si>
  <si>
    <t>(214) 590-8000</t>
  </si>
  <si>
    <t>301 UNIVERSITY BOULEVARD</t>
  </si>
  <si>
    <t>(409) 772-1011</t>
  </si>
  <si>
    <t>3500 GASTON AVE</t>
  </si>
  <si>
    <t>(214) 820-8082</t>
  </si>
  <si>
    <t>2701 HOSPITAL DRIVE</t>
  </si>
  <si>
    <t>(361) 573-9181</t>
  </si>
  <si>
    <t>4815 ALAMEDA AVE</t>
  </si>
  <si>
    <t>(915) 521-7602</t>
  </si>
  <si>
    <t>1040 W JEFFERSON ST</t>
  </si>
  <si>
    <t>BROWNSVILLE</t>
  </si>
  <si>
    <t>(956) 544-1400</t>
  </si>
  <si>
    <t>1700 EAST SAUNDERS</t>
  </si>
  <si>
    <t>LAREDO</t>
  </si>
  <si>
    <t>(956) 796-5000</t>
  </si>
  <si>
    <t>700 E MARSHALL AVE</t>
  </si>
  <si>
    <t>LONGVIEW</t>
  </si>
  <si>
    <t>(903) 927-6712</t>
  </si>
  <si>
    <t>2101 PEASE ST</t>
  </si>
  <si>
    <t>HARLINGEN</t>
  </si>
  <si>
    <t>(956) 389-1100</t>
  </si>
  <si>
    <t>2830 CALDER AVENUE</t>
  </si>
  <si>
    <t>BEAUMONT</t>
  </si>
  <si>
    <t>(409) 892-7171</t>
  </si>
  <si>
    <t>1401 ST. JOSEPH PARKWAY</t>
  </si>
  <si>
    <t>(713) 757-1000</t>
  </si>
  <si>
    <t>1500 S MAIN ST</t>
  </si>
  <si>
    <t>FORT WORTH</t>
  </si>
  <si>
    <t>(817) 921-3431</t>
  </si>
  <si>
    <t>3615 19TH STREET</t>
  </si>
  <si>
    <t>(806) 725-4431</t>
  </si>
  <si>
    <t>6901 MEDICAL PARKWAY</t>
  </si>
  <si>
    <t>WACO</t>
  </si>
  <si>
    <t>(254) 751-4000</t>
  </si>
  <si>
    <t>6201 HARRY HINES BLVD</t>
  </si>
  <si>
    <t>(214) 633-5555</t>
  </si>
  <si>
    <t>600 ELIZABETH STREET</t>
  </si>
  <si>
    <t>CORPUS CHRISTI</t>
  </si>
  <si>
    <t>(361) 902-4103</t>
  </si>
  <si>
    <t>1441 NORTH BECKLEY AVENUE</t>
  </si>
  <si>
    <t>(214) 947-8181</t>
  </si>
  <si>
    <t>2401 S  31ST ST</t>
  </si>
  <si>
    <t>TEMPLE</t>
  </si>
  <si>
    <t>(254) 724-2111</t>
  </si>
  <si>
    <t>450055</t>
  </si>
  <si>
    <t>ROLLING PLAINS MEMORIAL HOSPITAL</t>
  </si>
  <si>
    <t>200 E ARIZONA</t>
  </si>
  <si>
    <t>79556</t>
  </si>
  <si>
    <t>NOLAN</t>
  </si>
  <si>
    <t>(325) 235-1701</t>
  </si>
  <si>
    <t>1201 W 38TH ST</t>
  </si>
  <si>
    <t>AUSTIN</t>
  </si>
  <si>
    <t>(512) 324-1000</t>
  </si>
  <si>
    <t>111 DALLAS STREET</t>
  </si>
  <si>
    <t>SAN ANTONIO</t>
  </si>
  <si>
    <t>(210) 297-8256</t>
  </si>
  <si>
    <t>800 W RANDOL MILL RD</t>
  </si>
  <si>
    <t>(817) 548-6200</t>
  </si>
  <si>
    <t>6411 FANNIN</t>
  </si>
  <si>
    <t>(713) 704-3700</t>
  </si>
  <si>
    <t>100 MEDICAL DRIVE</t>
  </si>
  <si>
    <t>LAKE JACKSON</t>
  </si>
  <si>
    <t>(979) 297-4411</t>
  </si>
  <si>
    <t>1901 N MACARTHUR BLVD</t>
  </si>
  <si>
    <t>IRVING</t>
  </si>
  <si>
    <t>(972) 579-8100</t>
  </si>
  <si>
    <t>2001 N JEFFERSON</t>
  </si>
  <si>
    <t>(903) 577-6000</t>
  </si>
  <si>
    <t>450082</t>
  </si>
  <si>
    <t>CHRISTUS SPOHN HOSPITAL BEEVILLE</t>
  </si>
  <si>
    <t>1500 E HOUSTON HWY</t>
  </si>
  <si>
    <t>BEEVILLE</t>
  </si>
  <si>
    <t>78102</t>
  </si>
  <si>
    <t>BEE</t>
  </si>
  <si>
    <t>(361) 354-2000</t>
  </si>
  <si>
    <t>1000 SOUTH BECKHAM AVE</t>
  </si>
  <si>
    <t>TYLER</t>
  </si>
  <si>
    <t>(903) 597-0351</t>
  </si>
  <si>
    <t>4401 BOOTH CALLOWAY ROAD</t>
  </si>
  <si>
    <t>NORTH RICHLAND HILLS</t>
  </si>
  <si>
    <t>(817) 255-1000</t>
  </si>
  <si>
    <t>1900 HOSPITAL BLVD</t>
  </si>
  <si>
    <t>(940) 612-8600</t>
  </si>
  <si>
    <t>3333 N FOSTER MALDONADO BLVD</t>
  </si>
  <si>
    <t>EAGLE PASS</t>
  </si>
  <si>
    <t>(830) 773-5321</t>
  </si>
  <si>
    <t>4000 SPENCER HWY</t>
  </si>
  <si>
    <t>(713) 359-1000</t>
  </si>
  <si>
    <t>100 HILLCREST MEDICAL BLVD</t>
  </si>
  <si>
    <t>(254) 202-2000</t>
  </si>
  <si>
    <t>800 EAST DAWSON</t>
  </si>
  <si>
    <t>(903) 593-8441</t>
  </si>
  <si>
    <t>1215 E COURT ST</t>
  </si>
  <si>
    <t>SEGUIN</t>
  </si>
  <si>
    <t>(830) 379-2411</t>
  </si>
  <si>
    <t>1801 NORTH OREGON STREET</t>
  </si>
  <si>
    <t>(915) 521-1200</t>
  </si>
  <si>
    <t>450108</t>
  </si>
  <si>
    <t>CONNALLY MEMORIAL MEDICAL CENTER</t>
  </si>
  <si>
    <t>499 10TH STREET</t>
  </si>
  <si>
    <t>FLORESVILLE</t>
  </si>
  <si>
    <t>78114</t>
  </si>
  <si>
    <t>(830) 393-1300</t>
  </si>
  <si>
    <t>1102 W TRENTON ROAD</t>
  </si>
  <si>
    <t>EDINBURG</t>
  </si>
  <si>
    <t>(956) 632-4000</t>
  </si>
  <si>
    <t>601 E 15TH STREET</t>
  </si>
  <si>
    <t>(512) 324-7000</t>
  </si>
  <si>
    <t>1401 EAST EIGHT STREET</t>
  </si>
  <si>
    <t>WESLACO</t>
  </si>
  <si>
    <t>(956) 968-8567</t>
  </si>
  <si>
    <t>500 W 4TH STREET</t>
  </si>
  <si>
    <t>ODESSA</t>
  </si>
  <si>
    <t>(432) 640-4000</t>
  </si>
  <si>
    <t>400 ROSALIND REDFERN GROVER PARKWAY</t>
  </si>
  <si>
    <t>(432) 685-1111</t>
  </si>
  <si>
    <t>1301 PENNSYLVANIA AVENUE</t>
  </si>
  <si>
    <t>(817) 250-2100</t>
  </si>
  <si>
    <t>1400 EIGHTH AVE</t>
  </si>
  <si>
    <t>(817) 926-2544</t>
  </si>
  <si>
    <t>450143</t>
  </si>
  <si>
    <t>ASCENSION SETON SMITHVILLE</t>
  </si>
  <si>
    <t>1201 HILL RD ATTN: FIN DIR</t>
  </si>
  <si>
    <t>78957</t>
  </si>
  <si>
    <t>(512) 237-3214</t>
  </si>
  <si>
    <t>450144</t>
  </si>
  <si>
    <t>PERMIAN REGIONAL MEDICAL CENTER ANDREWS COUNTY HO</t>
  </si>
  <si>
    <t>720 HOSPITAL DRIVE</t>
  </si>
  <si>
    <t>ANDREWS</t>
  </si>
  <si>
    <t>79714</t>
  </si>
  <si>
    <t>(432) 523-2200</t>
  </si>
  <si>
    <t>506 E SAN ANTONIO ST</t>
  </si>
  <si>
    <t>(361) 575-7441</t>
  </si>
  <si>
    <t>201 WALLS DRIVE</t>
  </si>
  <si>
    <t>CLEBURNE</t>
  </si>
  <si>
    <t>(817) 641-2251</t>
  </si>
  <si>
    <t>2201 S CLEAR CREEK ROAD</t>
  </si>
  <si>
    <t>KILLEEN</t>
  </si>
  <si>
    <t>(254) 526-7523</t>
  </si>
  <si>
    <t>450154</t>
  </si>
  <si>
    <t>VAL VERDE REGIONAL MEDICAL CENTER</t>
  </si>
  <si>
    <t>801 BEDELL AVE</t>
  </si>
  <si>
    <t>DEL RIO</t>
  </si>
  <si>
    <t>78840</t>
  </si>
  <si>
    <t>VAL VERDE</t>
  </si>
  <si>
    <t>(830) 775-8566</t>
  </si>
  <si>
    <t>450155</t>
  </si>
  <si>
    <t>HEREFORD REGIONAL MEDICAL CENTER</t>
  </si>
  <si>
    <t>801 EAST THIRD</t>
  </si>
  <si>
    <t>HEREFORD</t>
  </si>
  <si>
    <t>79045</t>
  </si>
  <si>
    <t>DEAF SMITH</t>
  </si>
  <si>
    <t>(806) 364-2141</t>
  </si>
  <si>
    <t>2412 50TH ST</t>
  </si>
  <si>
    <t>(806) 788-4000</t>
  </si>
  <si>
    <t>1311 EAST GENERAL CAVAZOS BLVD</t>
  </si>
  <si>
    <t>KINGSVILLE</t>
  </si>
  <si>
    <t>(361) 595-1661</t>
  </si>
  <si>
    <t>450165</t>
  </si>
  <si>
    <t>METHODIST HOSPITAL ATASCOSA</t>
  </si>
  <si>
    <t>1905 HWY 97 EAST</t>
  </si>
  <si>
    <t>JOURDANTON</t>
  </si>
  <si>
    <t>78026</t>
  </si>
  <si>
    <t>ATASCOSA</t>
  </si>
  <si>
    <t>(830) 769-3515</t>
  </si>
  <si>
    <t>900 SOUTH BRYAN ROAD</t>
  </si>
  <si>
    <t>MISSION</t>
  </si>
  <si>
    <t>(956) 323-9000</t>
  </si>
  <si>
    <t>1635  NORTH LOOP WEST</t>
  </si>
  <si>
    <t>(713) 448-6796</t>
  </si>
  <si>
    <t>6720 BERTNER AVE, STE MC1-266</t>
  </si>
  <si>
    <t>(832) 355-1000</t>
  </si>
  <si>
    <t>450194</t>
  </si>
  <si>
    <t>UT HEALTH EAST TEXAS JACKSONVILLE HOSPITAL</t>
  </si>
  <si>
    <t>501 S RAGSDALE</t>
  </si>
  <si>
    <t>75766</t>
  </si>
  <si>
    <t>(903) 541-5000</t>
  </si>
  <si>
    <t>865 DESHONG DR</t>
  </si>
  <si>
    <t>(903) 785-4521</t>
  </si>
  <si>
    <t>713 E ANDERSON ST</t>
  </si>
  <si>
    <t>WEATHERFORD</t>
  </si>
  <si>
    <t>(682) 582-1000</t>
  </si>
  <si>
    <t>1501 S  COULTER ST</t>
  </si>
  <si>
    <t>AMARILLO</t>
  </si>
  <si>
    <t>(806) 354-1110</t>
  </si>
  <si>
    <t>450210</t>
  </si>
  <si>
    <t>UT HEALTH EAST TEXAS CARTHAGE HOSPITAL</t>
  </si>
  <si>
    <t>409 COTTAGE RD</t>
  </si>
  <si>
    <t>CARTHAGE</t>
  </si>
  <si>
    <t>75633</t>
  </si>
  <si>
    <t>PANOLA</t>
  </si>
  <si>
    <t>(903) 693-3841</t>
  </si>
  <si>
    <t>1201 WEST FRANK STREET</t>
  </si>
  <si>
    <t>LUFKIN</t>
  </si>
  <si>
    <t>(936) 634-8111</t>
  </si>
  <si>
    <t>4502 MEDICAL DR</t>
  </si>
  <si>
    <t>(210) 358-2637</t>
  </si>
  <si>
    <t>504 MEDICAL CENTER BLVD</t>
  </si>
  <si>
    <t>CONROE</t>
  </si>
  <si>
    <t>(936) 539-1111</t>
  </si>
  <si>
    <t>1900 PINE</t>
  </si>
  <si>
    <t>ABILENE</t>
  </si>
  <si>
    <t>(325) 670-2000</t>
  </si>
  <si>
    <t>1600 WALLACE BLVD</t>
  </si>
  <si>
    <t>(806) 212-2000</t>
  </si>
  <si>
    <t>450235</t>
  </si>
  <si>
    <t>1110 NORTH SARAH DEWITT DRIVE</t>
  </si>
  <si>
    <t>GONZALES</t>
  </si>
  <si>
    <t>78629</t>
  </si>
  <si>
    <t>(830) 672-7581</t>
  </si>
  <si>
    <t>115 AIRPORT RD</t>
  </si>
  <si>
    <t>SULPHUR SPRINGS</t>
  </si>
  <si>
    <t>(903) 885-7671</t>
  </si>
  <si>
    <t>2827 BABCOCK ROAD</t>
  </si>
  <si>
    <t>(210) 704-3342</t>
  </si>
  <si>
    <t>450241</t>
  </si>
  <si>
    <t>FAITH COMMUNITY HOSPITAL</t>
  </si>
  <si>
    <t>215 CHISHOLM TRAIL</t>
  </si>
  <si>
    <t>JACKSBORO</t>
  </si>
  <si>
    <t>76458</t>
  </si>
  <si>
    <t>JACK</t>
  </si>
  <si>
    <t>(940) 567-6633</t>
  </si>
  <si>
    <t>1301 WONDER WORLD DRIVE</t>
  </si>
  <si>
    <t>SAN MARCOS</t>
  </si>
  <si>
    <t>(512) 753-3511</t>
  </si>
  <si>
    <t>2525 HOLLY HALL</t>
  </si>
  <si>
    <t>(713) 566-6417</t>
  </si>
  <si>
    <t>450292</t>
  </si>
  <si>
    <t>TEXAS HEALTH PRESBYTERIAN HOSPITAL KAUFMAN</t>
  </si>
  <si>
    <t>850 ED HALL</t>
  </si>
  <si>
    <t>KAUFMAN</t>
  </si>
  <si>
    <t>75142</t>
  </si>
  <si>
    <t>(972) 932-7200</t>
  </si>
  <si>
    <t>5016 S US HIGHWAY 75</t>
  </si>
  <si>
    <t>DENISON</t>
  </si>
  <si>
    <t>(903) 416-4000</t>
  </si>
  <si>
    <t>1705 JACKSON ST</t>
  </si>
  <si>
    <t>(281) 341-3000</t>
  </si>
  <si>
    <t>3080 COLLEGE STREET</t>
  </si>
  <si>
    <t>(409) 212-5000</t>
  </si>
  <si>
    <t>110 MEMORIAL HOSPITAL DRIVE</t>
  </si>
  <si>
    <t>(936) 291-3411</t>
  </si>
  <si>
    <t>450351</t>
  </si>
  <si>
    <t>TEXAS HEALTH HARRIS METHODIST HOSPITAL STEPHENVILL</t>
  </si>
  <si>
    <t>411 N BELKNAP ST</t>
  </si>
  <si>
    <t>STEPHENVILLE</t>
  </si>
  <si>
    <t>76401</t>
  </si>
  <si>
    <t>ERATH</t>
  </si>
  <si>
    <t>(254) 965-1500</t>
  </si>
  <si>
    <t>4215 JOE RAMSEY BLVD E</t>
  </si>
  <si>
    <t>(903) 408-5000</t>
  </si>
  <si>
    <t>6565 FANNIN</t>
  </si>
  <si>
    <t>(713) 790-2221</t>
  </si>
  <si>
    <t>450369</t>
  </si>
  <si>
    <t>CHILDRESS REGIONAL MEDICAL CENTER</t>
  </si>
  <si>
    <t>HWY 83 NORTH</t>
  </si>
  <si>
    <t>CHILDRESS</t>
  </si>
  <si>
    <t>79201</t>
  </si>
  <si>
    <t>(940) 937-6371</t>
  </si>
  <si>
    <t>450370</t>
  </si>
  <si>
    <t>COLUMBUS COMMUNITY HOSPITAL</t>
  </si>
  <si>
    <t>110 SHULT DR</t>
  </si>
  <si>
    <t>78934</t>
  </si>
  <si>
    <t>COLORADO</t>
  </si>
  <si>
    <t>(979) 732-2371</t>
  </si>
  <si>
    <t>2400 N INTERSTATE HIGHWAY 35E</t>
  </si>
  <si>
    <t>WAXAHACHIE</t>
  </si>
  <si>
    <t>(972) 923-7000</t>
  </si>
  <si>
    <t>450379</t>
  </si>
  <si>
    <t>DALLAS MEDICAL CENTER</t>
  </si>
  <si>
    <t>7 MEDICAL PARKWAY</t>
  </si>
  <si>
    <t>75234</t>
  </si>
  <si>
    <t>(972) 247-1000</t>
  </si>
  <si>
    <t>7700 FLOYD CURL DR</t>
  </si>
  <si>
    <t>(210) 575-4000</t>
  </si>
  <si>
    <t>2000 SOUTH PALESTINE ST</t>
  </si>
  <si>
    <t>(903) 676-1000</t>
  </si>
  <si>
    <t>1717 HWY 59 BYPASS</t>
  </si>
  <si>
    <t>(936) 327-4381</t>
  </si>
  <si>
    <t>450399</t>
  </si>
  <si>
    <t>BROWNFIELD REGIONAL MEDICAL CENTER</t>
  </si>
  <si>
    <t>705 EAST FELT STREET</t>
  </si>
  <si>
    <t>BROWNFIELD</t>
  </si>
  <si>
    <t>79316</t>
  </si>
  <si>
    <t>TERRY</t>
  </si>
  <si>
    <t>(806) 637-8252</t>
  </si>
  <si>
    <t>450400</t>
  </si>
  <si>
    <t>PARKVIEW REGIONAL HOSPITAL</t>
  </si>
  <si>
    <t>600 SOUTH BONHAM STREET</t>
  </si>
  <si>
    <t>MEXIA</t>
  </si>
  <si>
    <t>76667</t>
  </si>
  <si>
    <t>(254) 562-5332</t>
  </si>
  <si>
    <t>4500 MEDICAL CENTER DRIVE</t>
  </si>
  <si>
    <t>MCKINNEY</t>
  </si>
  <si>
    <t>(972) 547-8000</t>
  </si>
  <si>
    <t>450411</t>
  </si>
  <si>
    <t>EASTLAND MEMORIAL HOSPITAL</t>
  </si>
  <si>
    <t>304 S DAUGHERTY STREET</t>
  </si>
  <si>
    <t>EASTLAND</t>
  </si>
  <si>
    <t>76448</t>
  </si>
  <si>
    <t>(254) 631-5342</t>
  </si>
  <si>
    <t>450419</t>
  </si>
  <si>
    <t>TEXAS HEALTH HARRIS METHODIST HOSPITAL AZLE</t>
  </si>
  <si>
    <t>108 DENVER TRAIL</t>
  </si>
  <si>
    <t>AZLE</t>
  </si>
  <si>
    <t>76020</t>
  </si>
  <si>
    <t>(817) 444-8700</t>
  </si>
  <si>
    <t>450422</t>
  </si>
  <si>
    <t>BAYLOR SCOTT AND WHITE MEDICAL CENTER UPTOWN</t>
  </si>
  <si>
    <t>2727 EAST LEMMON AVENUE BUILDING I</t>
  </si>
  <si>
    <t>75204</t>
  </si>
  <si>
    <t>(214) 443-3000</t>
  </si>
  <si>
    <t>4401 GARTH ROAD</t>
  </si>
  <si>
    <t>BAYTOWN</t>
  </si>
  <si>
    <t>(281) 420-8600</t>
  </si>
  <si>
    <t>919 E 32ND ST</t>
  </si>
  <si>
    <t>(512) 476-7111</t>
  </si>
  <si>
    <t>3201 WEST HIGHWAY 22</t>
  </si>
  <si>
    <t>CORSICANA</t>
  </si>
  <si>
    <t>(903) 654-6800</t>
  </si>
  <si>
    <t>450451</t>
  </si>
  <si>
    <t>GLEN ROSE MEDICAL CENTER</t>
  </si>
  <si>
    <t>1021 HOLDEN STREET</t>
  </si>
  <si>
    <t>GLEN ROSE</t>
  </si>
  <si>
    <t>76043</t>
  </si>
  <si>
    <t>SOMERVELL</t>
  </si>
  <si>
    <t>(254) 897-2215</t>
  </si>
  <si>
    <t>450460</t>
  </si>
  <si>
    <t>TYLER COUNTY HOSPITAL</t>
  </si>
  <si>
    <t>1100 WEST BLUFF</t>
  </si>
  <si>
    <t>WOODVILLE</t>
  </si>
  <si>
    <t>75979</t>
  </si>
  <si>
    <t>(409) 283-8141</t>
  </si>
  <si>
    <t>8200 WALNUT HILL LANE</t>
  </si>
  <si>
    <t>(214) 345-6789</t>
  </si>
  <si>
    <t>104 7TH STREET</t>
  </si>
  <si>
    <t>(979) 245-6383</t>
  </si>
  <si>
    <t>500 N HIGHLAND AVENUE</t>
  </si>
  <si>
    <t>(903) 870-4611</t>
  </si>
  <si>
    <t>450475</t>
  </si>
  <si>
    <t>UT HEALTH EAST TEXAS HENDERSON HOSPITAL</t>
  </si>
  <si>
    <t>300 WILSON STREET</t>
  </si>
  <si>
    <t>75652</t>
  </si>
  <si>
    <t>RUSK</t>
  </si>
  <si>
    <t>(903) 657-7541</t>
  </si>
  <si>
    <t>505 SOUTH JOHN REDDITT DRIVE</t>
  </si>
  <si>
    <t>(936) 634-8311</t>
  </si>
  <si>
    <t>450489</t>
  </si>
  <si>
    <t>MEDICAL ARTS HOSPITAL</t>
  </si>
  <si>
    <t>2200 N BRYAN AVE</t>
  </si>
  <si>
    <t>LAMESA</t>
  </si>
  <si>
    <t>79331</t>
  </si>
  <si>
    <t>DAWSON</t>
  </si>
  <si>
    <t>(806) 872-2183</t>
  </si>
  <si>
    <t>450498</t>
  </si>
  <si>
    <t>STEPHENS MEMORIAL HOSPITAL</t>
  </si>
  <si>
    <t>200 SOUTH GENEVA STREET</t>
  </si>
  <si>
    <t>BRECKENRIDGE</t>
  </si>
  <si>
    <t>76424</t>
  </si>
  <si>
    <t>(254) 559-2241</t>
  </si>
  <si>
    <t>1204 MOUND ST</t>
  </si>
  <si>
    <t>(936) 564-4611</t>
  </si>
  <si>
    <t>2555 JIMMY JOHNSON BLVD</t>
  </si>
  <si>
    <t>PORT ARTHUR</t>
  </si>
  <si>
    <t>(409) 853-5900</t>
  </si>
  <si>
    <t>2831 E PRESIDENT GEORGE BUSH HIGHWAY</t>
  </si>
  <si>
    <t>(469) 204-1000</t>
  </si>
  <si>
    <t>450539</t>
  </si>
  <si>
    <t>COVENANT HOSPITAL PLAINVIEW</t>
  </si>
  <si>
    <t>2601 DIMMITT RD</t>
  </si>
  <si>
    <t>79072</t>
  </si>
  <si>
    <t>(806) 296-5531</t>
  </si>
  <si>
    <t>1650 W COLLEGE ST</t>
  </si>
  <si>
    <t>GRAPEVINE</t>
  </si>
  <si>
    <t>(817) 481-1588</t>
  </si>
  <si>
    <t>400 SOUTHWEST 25 AVE</t>
  </si>
  <si>
    <t>MINERAL WELLS</t>
  </si>
  <si>
    <t>(940) 325-7891</t>
  </si>
  <si>
    <t>120 E HARRIS AVE.</t>
  </si>
  <si>
    <t>SAN ANGELO</t>
  </si>
  <si>
    <t>(325) 653-6741</t>
  </si>
  <si>
    <t>1275 MARVIN HANCOCK DRIVE</t>
  </si>
  <si>
    <t>(409) 384-5461</t>
  </si>
  <si>
    <t>450584</t>
  </si>
  <si>
    <t>WILBARGER GENERAL HOSPITAL</t>
  </si>
  <si>
    <t>920 HILLCREST DR</t>
  </si>
  <si>
    <t>76384</t>
  </si>
  <si>
    <t>WILBARGER</t>
  </si>
  <si>
    <t>(940) 552-9351</t>
  </si>
  <si>
    <t>1501 BURNET DR</t>
  </si>
  <si>
    <t>BROWNWOOD</t>
  </si>
  <si>
    <t>(325) 646-8541</t>
  </si>
  <si>
    <t>1310 PALUXY RD</t>
  </si>
  <si>
    <t>GRANBURY</t>
  </si>
  <si>
    <t>(817) 573-2683</t>
  </si>
  <si>
    <t>450597</t>
  </si>
  <si>
    <t>CUERO REGIONAL HOSPITAL</t>
  </si>
  <si>
    <t>2550 N ESPLANADE</t>
  </si>
  <si>
    <t>CUERO</t>
  </si>
  <si>
    <t>77954</t>
  </si>
  <si>
    <t>DE WITT</t>
  </si>
  <si>
    <t>(361) 275-6191</t>
  </si>
  <si>
    <t>1020 SOUTH STATE HIGHWAY 16</t>
  </si>
  <si>
    <t>FREDERICKSBURG</t>
  </si>
  <si>
    <t>(830) 997-4353</t>
  </si>
  <si>
    <t>921 GESSNER</t>
  </si>
  <si>
    <t>(713) 242-3000</t>
  </si>
  <si>
    <t>500 W MEDICAL CENTER BLVD</t>
  </si>
  <si>
    <t>(281) 332-2511</t>
  </si>
  <si>
    <t>3535 SOUTH I35 EAST</t>
  </si>
  <si>
    <t>(940) 384-3535</t>
  </si>
  <si>
    <t>710 CYPRESS CREEK PARKWAY</t>
  </si>
  <si>
    <t>(281) 440-1000</t>
  </si>
  <si>
    <t>1600 HOSPITAL PARKWAY</t>
  </si>
  <si>
    <t>(817) 848-4000</t>
  </si>
  <si>
    <t>450641</t>
  </si>
  <si>
    <t>NOCONA GENERAL HOSPITAL</t>
  </si>
  <si>
    <t>100 PARK ROAD</t>
  </si>
  <si>
    <t>NOCONA</t>
  </si>
  <si>
    <t>76255</t>
  </si>
  <si>
    <t>MONTAGUE</t>
  </si>
  <si>
    <t>(940) 825-3235</t>
  </si>
  <si>
    <t>10700 MCPHERSON ROAD</t>
  </si>
  <si>
    <t>(956) 523-2000</t>
  </si>
  <si>
    <t>12141 RICHMOND AVE</t>
  </si>
  <si>
    <t>(281) 588-8080</t>
  </si>
  <si>
    <t>7777 FOREST LANE</t>
  </si>
  <si>
    <t>(972) 566-6222</t>
  </si>
  <si>
    <t>3901 W 15TH ST</t>
  </si>
  <si>
    <t>PLANO</t>
  </si>
  <si>
    <t>(972) 596-6800</t>
  </si>
  <si>
    <t>450653</t>
  </si>
  <si>
    <t>SCENIC MOUNTAIN MEDICAL CENTER, A STEWARD FAMILY H</t>
  </si>
  <si>
    <t>1601 W 11TH PLACE</t>
  </si>
  <si>
    <t>BIG SPRING</t>
  </si>
  <si>
    <t>79720</t>
  </si>
  <si>
    <t>(432) 263-1211</t>
  </si>
  <si>
    <t>450654</t>
  </si>
  <si>
    <t>STARR COUNTY MEMORIAL HOSPITAL</t>
  </si>
  <si>
    <t>128  N FM RD 3167</t>
  </si>
  <si>
    <t>RIO GRANDE CITY</t>
  </si>
  <si>
    <t>78582</t>
  </si>
  <si>
    <t>STARR</t>
  </si>
  <si>
    <t>(956) 487-5561</t>
  </si>
  <si>
    <t>4920 NE STALLINGS DRIVE</t>
  </si>
  <si>
    <t>(936) 569-9481</t>
  </si>
  <si>
    <t>450658</t>
  </si>
  <si>
    <t>FREESTONE MEDICAL CENTER</t>
  </si>
  <si>
    <t>125 NEWMAN ST</t>
  </si>
  <si>
    <t>75840</t>
  </si>
  <si>
    <t>FREESTONE</t>
  </si>
  <si>
    <t>(903) 389-1612</t>
  </si>
  <si>
    <t>1313 HERMANN DR</t>
  </si>
  <si>
    <t>(713) 527-5019</t>
  </si>
  <si>
    <t>520 E 6TH STREET</t>
  </si>
  <si>
    <t>(432) 582-8340</t>
  </si>
  <si>
    <t>100 A ALTON GLOOR</t>
  </si>
  <si>
    <t>(956) 350-7000</t>
  </si>
  <si>
    <t>1625 MEDICAL CENTER DR</t>
  </si>
  <si>
    <t>(915) 747-4000</t>
  </si>
  <si>
    <t>500 WEST MAIN STREET</t>
  </si>
  <si>
    <t>LEWISVILLE</t>
  </si>
  <si>
    <t>(972) 420-1000</t>
  </si>
  <si>
    <t>605 HOLDERRIETH</t>
  </si>
  <si>
    <t>TOMBALL</t>
  </si>
  <si>
    <t>(281) 351-7500</t>
  </si>
  <si>
    <t>900 EIGHTH AVENUE</t>
  </si>
  <si>
    <t>(817) 336-2100</t>
  </si>
  <si>
    <t>7600 FANNIN</t>
  </si>
  <si>
    <t>(713) 790-1234</t>
  </si>
  <si>
    <t>3301 MATLOCK ROAD</t>
  </si>
  <si>
    <t>(817) 465-3241</t>
  </si>
  <si>
    <t>11801 SOUTH FREEWAY</t>
  </si>
  <si>
    <t>(817) 293-9110</t>
  </si>
  <si>
    <t>9440 POPPY DRIVE</t>
  </si>
  <si>
    <t>(214) 324-6100</t>
  </si>
  <si>
    <t>18951 MEMORIAL NORTH</t>
  </si>
  <si>
    <t>HUMBLE</t>
  </si>
  <si>
    <t>(281) 540-7700</t>
  </si>
  <si>
    <t>602 INDIANA AVENUE</t>
  </si>
  <si>
    <t>(806) 775-8200</t>
  </si>
  <si>
    <t>1011 NORTH GALLOWAY AVENUE</t>
  </si>
  <si>
    <t>MESQUITE</t>
  </si>
  <si>
    <t>(214) 320-7000</t>
  </si>
  <si>
    <t>11937 US HIGHWAY 271</t>
  </si>
  <si>
    <t>(903) 877-7777</t>
  </si>
  <si>
    <t>450694</t>
  </si>
  <si>
    <t>EL CAMPO MEMORIAL HOSPITAL</t>
  </si>
  <si>
    <t>303 SANDY CORNER RD</t>
  </si>
  <si>
    <t>EL CAMPO</t>
  </si>
  <si>
    <t>77437</t>
  </si>
  <si>
    <t>WHARTON</t>
  </si>
  <si>
    <t>(979) 578-5251</t>
  </si>
  <si>
    <t>2901 N FOURTH ST</t>
  </si>
  <si>
    <t>(903) 758-1818</t>
  </si>
  <si>
    <t>18300 ST JOHN DRIVE</t>
  </si>
  <si>
    <t>NASSAU BAY</t>
  </si>
  <si>
    <t>(281) 333-5503</t>
  </si>
  <si>
    <t>101 E RIDGE RD</t>
  </si>
  <si>
    <t>MCALLEN</t>
  </si>
  <si>
    <t>(956) 632-6000</t>
  </si>
  <si>
    <t>901 WEST BEN WHITE BLVD</t>
  </si>
  <si>
    <t>(512) 448-7107</t>
  </si>
  <si>
    <t>2400 ROUND ROCK AVE</t>
  </si>
  <si>
    <t>ROUND ROCK</t>
  </si>
  <si>
    <t>(512) 341-1000</t>
  </si>
  <si>
    <t>3500 W WHEATLAND ROAD</t>
  </si>
  <si>
    <t>(214) 947-7777</t>
  </si>
  <si>
    <t>4343 NORTH JOSEY LANE</t>
  </si>
  <si>
    <t>(972) 394-2255</t>
  </si>
  <si>
    <t>6800 SCENIC DR</t>
  </si>
  <si>
    <t>ROWLETT</t>
  </si>
  <si>
    <t>(972) 412-2273</t>
  </si>
  <si>
    <t>3000 N I-35</t>
  </si>
  <si>
    <t>(940) 898-7000</t>
  </si>
  <si>
    <t>2900 S LOOP 256</t>
  </si>
  <si>
    <t>PALESTINE</t>
  </si>
  <si>
    <t>(903) 731-1000</t>
  </si>
  <si>
    <t>6200 W PARKER RD</t>
  </si>
  <si>
    <t>(972) 981-8000</t>
  </si>
  <si>
    <t>450774</t>
  </si>
  <si>
    <t>TOPS SURGICAL SPECIALTY HOSPITAL</t>
  </si>
  <si>
    <t>17080 RED OAK DRIVE</t>
  </si>
  <si>
    <t>(281) 539-2900</t>
  </si>
  <si>
    <t>22999 US HWY 59</t>
  </si>
  <si>
    <t>KINGWOOD</t>
  </si>
  <si>
    <t>(281) 359-7500</t>
  </si>
  <si>
    <t>6100 HARRIS PKWY</t>
  </si>
  <si>
    <t>(817) 433-5000</t>
  </si>
  <si>
    <t>6629 WOODRIDGE ROAD</t>
  </si>
  <si>
    <t>(361) 761-1501</t>
  </si>
  <si>
    <t>2600 ST MICHAEL DR</t>
  </si>
  <si>
    <t>TEXARKANA</t>
  </si>
  <si>
    <t>(903) 614-1000</t>
  </si>
  <si>
    <t>450804</t>
  </si>
  <si>
    <t>TEXAS ORTHOPEDIC HOSPITAL</t>
  </si>
  <si>
    <t>7401 SOUTH MAIN STREET</t>
  </si>
  <si>
    <t>(713) 799-8600</t>
  </si>
  <si>
    <t>450808</t>
  </si>
  <si>
    <t>NORTHWEST HILLS SURGICAL HOSPITAL</t>
  </si>
  <si>
    <t>6818 AUSTIN CTR BLVD SUITE 100</t>
  </si>
  <si>
    <t>78731</t>
  </si>
  <si>
    <t>(512) 346-1994</t>
  </si>
  <si>
    <t>12221 MOPAC EXPRESSWAY NORTH</t>
  </si>
  <si>
    <t>(512) 901-1000</t>
  </si>
  <si>
    <t>16655 SOUTHWEST FREEWAY</t>
  </si>
  <si>
    <t>SUGAR LAND</t>
  </si>
  <si>
    <t>(281) 274-8000</t>
  </si>
  <si>
    <t>6800 N MACARTHUR BLVD</t>
  </si>
  <si>
    <t>(972) 969-2000</t>
  </si>
  <si>
    <t>450827</t>
  </si>
  <si>
    <t>KELL WEST REGIONAL HOSPITAL</t>
  </si>
  <si>
    <t>5420 KELL WEST BOULEVARD</t>
  </si>
  <si>
    <t>76310</t>
  </si>
  <si>
    <t>(940) 692-5888</t>
  </si>
  <si>
    <t>2500 E MAIN STREET</t>
  </si>
  <si>
    <t>ALICE</t>
  </si>
  <si>
    <t>(361) 661-8016</t>
  </si>
  <si>
    <t>450833</t>
  </si>
  <si>
    <t>ENNIS REGIONAL MEDICAL CENTER</t>
  </si>
  <si>
    <t>2201 WEST LAMPASAS STREET</t>
  </si>
  <si>
    <t>ENNIS</t>
  </si>
  <si>
    <t>75119</t>
  </si>
  <si>
    <t>(972) 875-0900</t>
  </si>
  <si>
    <t>450834</t>
  </si>
  <si>
    <t>PHYSICIANS CENTRE,THE</t>
  </si>
  <si>
    <t>3131 UNIVERSITY DRIVE EAST</t>
  </si>
  <si>
    <t>(979) 731-3100</t>
  </si>
  <si>
    <t>1105 CENTRAL EXPRESSWAY NORTH</t>
  </si>
  <si>
    <t>(972) 747-1000</t>
  </si>
  <si>
    <t>18220 STATE HIGHWAY 249</t>
  </si>
  <si>
    <t>(281) 477-1000</t>
  </si>
  <si>
    <t>23900 KATY FREEWAY</t>
  </si>
  <si>
    <t>KATY</t>
  </si>
  <si>
    <t>(281) 392-1111</t>
  </si>
  <si>
    <t>17500 W GRAND PARKWAY SOUTH</t>
  </si>
  <si>
    <t>(281) 725-5000</t>
  </si>
  <si>
    <t>621 NORTH HALL STREET</t>
  </si>
  <si>
    <t>(214) 820-0670</t>
  </si>
  <si>
    <t>5601 WARREN PARKWAY</t>
  </si>
  <si>
    <t>(214) 407-5000</t>
  </si>
  <si>
    <t>5501 SOUTH EXPRESSWAY 77</t>
  </si>
  <si>
    <t>(956) 365-1000</t>
  </si>
  <si>
    <t>450856</t>
  </si>
  <si>
    <t>SOUTH TEXAS SPINE AND SURGICAL HOSPITAL</t>
  </si>
  <si>
    <t>18600 NORTH HARDY OAK BLVD</t>
  </si>
  <si>
    <t>(210) 404-0800</t>
  </si>
  <si>
    <t>17200 ST LUKE'S WAY</t>
  </si>
  <si>
    <t>THE WOODLANDS</t>
  </si>
  <si>
    <t>(936) 266-4050</t>
  </si>
  <si>
    <t>1814 ROSELAND BOULEVARD</t>
  </si>
  <si>
    <t>(903) 525-3300</t>
  </si>
  <si>
    <t>450865</t>
  </si>
  <si>
    <t>ASCENSION SETON  SOUTHWEST</t>
  </si>
  <si>
    <t>7900 FM 1826</t>
  </si>
  <si>
    <t>78737</t>
  </si>
  <si>
    <t>(512) 324-9000</t>
  </si>
  <si>
    <t>11113 RESEARCH BOULEVARD</t>
  </si>
  <si>
    <t>(512) 324-6000</t>
  </si>
  <si>
    <t>5501 SOUTH MCCOLL</t>
  </si>
  <si>
    <t>(956) 362-8677</t>
  </si>
  <si>
    <t>450872</t>
  </si>
  <si>
    <t>U S M D HOSPITAL AT ARLINGTON L P</t>
  </si>
  <si>
    <t>801 W INTERSTATE 20</t>
  </si>
  <si>
    <t>76017</t>
  </si>
  <si>
    <t>(817) 472-3400</t>
  </si>
  <si>
    <t>450874</t>
  </si>
  <si>
    <t>BAYLOR SURGICAL HOSPITAL AT LAS COLINAS</t>
  </si>
  <si>
    <t>400 WEST LYNDON B JOHNSON SUITE 101B</t>
  </si>
  <si>
    <t>75063</t>
  </si>
  <si>
    <t>(972) 868-4000</t>
  </si>
  <si>
    <t>450875</t>
  </si>
  <si>
    <t>QUAIL CREEK SURGICAL HOSPITAL</t>
  </si>
  <si>
    <t>6819 PLUM CREEK</t>
  </si>
  <si>
    <t>79124</t>
  </si>
  <si>
    <t>(806) 354-6100</t>
  </si>
  <si>
    <t>4810 NORTH LOOP 289</t>
  </si>
  <si>
    <t>(806) 687-7777</t>
  </si>
  <si>
    <t>450880</t>
  </si>
  <si>
    <t>BAYLOR SCOTT AND WHITE SURGICAL HOSPITAL FORTWORTH</t>
  </si>
  <si>
    <t>1800 PARK PLACE AVENUE</t>
  </si>
  <si>
    <t>76110</t>
  </si>
  <si>
    <t>(682) 703-5600</t>
  </si>
  <si>
    <t>450883</t>
  </si>
  <si>
    <t>BAYLOR MEDICAL CENTER AT TROPHY CLUB</t>
  </si>
  <si>
    <t>2850  E STATE HIGHWAY 114</t>
  </si>
  <si>
    <t>TROPHY CLUB</t>
  </si>
  <si>
    <t>76262</t>
  </si>
  <si>
    <t>(817) 837-4600</t>
  </si>
  <si>
    <t>12505 LEBANON ROAD</t>
  </si>
  <si>
    <t>(972) 963-3333</t>
  </si>
  <si>
    <t>450888</t>
  </si>
  <si>
    <t>TEXAS HEALTH HARRIS METHODIST HOSPITAL SOUTHLAKE</t>
  </si>
  <si>
    <t>1545 E SOUTHLAKE BLVD</t>
  </si>
  <si>
    <t>SOUTHLAKE</t>
  </si>
  <si>
    <t>(817) 748-8700</t>
  </si>
  <si>
    <t>450889</t>
  </si>
  <si>
    <t>TEXAS INSTITUTE FOR SURGERY AT PRESBYTERIAN HOSPIT</t>
  </si>
  <si>
    <t>7115 GREENVILLE AVENUE SUITE 100</t>
  </si>
  <si>
    <t>(214) 647-5300</t>
  </si>
  <si>
    <t>4700 ALLIANCE BOULEVARD</t>
  </si>
  <si>
    <t>(469) 814-2000</t>
  </si>
  <si>
    <t>450891</t>
  </si>
  <si>
    <t>TEXAS HEALTH CENTER FOR DIAGNOSTICS &amp; SURGERY</t>
  </si>
  <si>
    <t>6020 W PARKER ROAD</t>
  </si>
  <si>
    <t>(972) 403-2700</t>
  </si>
  <si>
    <t>2801 SOUTH MAYHILL ROAD</t>
  </si>
  <si>
    <t>(940) 220-0600</t>
  </si>
  <si>
    <t>1034 NORTH 500 WEST</t>
  </si>
  <si>
    <t>PROVO</t>
  </si>
  <si>
    <t>(801) 373-7850</t>
  </si>
  <si>
    <t>1050 EAST SOUTH TEMPLE</t>
  </si>
  <si>
    <t>SALT LAKE CITY</t>
  </si>
  <si>
    <t>(801) 350-4111</t>
  </si>
  <si>
    <t>4401 HARRISON BOULEVARD</t>
  </si>
  <si>
    <t>OGDEN</t>
  </si>
  <si>
    <t>(801) 387-2800</t>
  </si>
  <si>
    <t>5475 SOUTH 500 EAST</t>
  </si>
  <si>
    <t>(801) 479-2111</t>
  </si>
  <si>
    <t>8TH AVENUE AND C STREET</t>
  </si>
  <si>
    <t>(801) 408-1100</t>
  </si>
  <si>
    <t>460007</t>
  </si>
  <si>
    <t>CEDAR CITY HOSPITAL</t>
  </si>
  <si>
    <t>1303 NORTH MAIN STREET</t>
  </si>
  <si>
    <t>CEDAR CITY</t>
  </si>
  <si>
    <t>84721</t>
  </si>
  <si>
    <t>IRON</t>
  </si>
  <si>
    <t>(435) 868-5800</t>
  </si>
  <si>
    <t>50 NORTH MEDICAL DRIVE</t>
  </si>
  <si>
    <t>(801) 581-2121</t>
  </si>
  <si>
    <t>5121 SOUTH COTTONWOOD STREET</t>
  </si>
  <si>
    <t>(801) 507-7000</t>
  </si>
  <si>
    <t>300 NORTH HOSPITAL DRIVE</t>
  </si>
  <si>
    <t>PRICE</t>
  </si>
  <si>
    <t>(435) 637-4800</t>
  </si>
  <si>
    <t>1000 EAST 100 NORTH</t>
  </si>
  <si>
    <t>PAYSON</t>
  </si>
  <si>
    <t>(801) 465-7100</t>
  </si>
  <si>
    <t>460014</t>
  </si>
  <si>
    <t>MOUNTAIN WEST MEDICAL CENTER</t>
  </si>
  <si>
    <t>2055 NORTH MAIN STREET</t>
  </si>
  <si>
    <t>TOOELE</t>
  </si>
  <si>
    <t>84074</t>
  </si>
  <si>
    <t>(435) 843-3700</t>
  </si>
  <si>
    <t>1400 NORTH 500 EAST</t>
  </si>
  <si>
    <t>(435) 716-1000</t>
  </si>
  <si>
    <t>460017</t>
  </si>
  <si>
    <t>BRIGHAM CITY COMMUNITY HOSPITAL</t>
  </si>
  <si>
    <t>950 SOUTH MEDICAL DRIVE</t>
  </si>
  <si>
    <t>BRIGHAM CITY</t>
  </si>
  <si>
    <t>84302</t>
  </si>
  <si>
    <t>BOX ELDER</t>
  </si>
  <si>
    <t>(435) 734-9471</t>
  </si>
  <si>
    <t>250 WEST 300 NORTH</t>
  </si>
  <si>
    <t>(435) 722-4691</t>
  </si>
  <si>
    <t>1380 EAST MEDICAL CENTER DRIVE</t>
  </si>
  <si>
    <t>ST GEORGE</t>
  </si>
  <si>
    <t>(435) 251-2100</t>
  </si>
  <si>
    <t>170 NORTH 1100 EAST</t>
  </si>
  <si>
    <t>AMERICAN FORK</t>
  </si>
  <si>
    <t>(801) 855-3305</t>
  </si>
  <si>
    <t>460026</t>
  </si>
  <si>
    <t>SEVIER VALLEY HOSPITAL</t>
  </si>
  <si>
    <t>1000 NORTH MAIN STREET</t>
  </si>
  <si>
    <t>RICHFIELD</t>
  </si>
  <si>
    <t>84701</t>
  </si>
  <si>
    <t>(435) 893-4100</t>
  </si>
  <si>
    <t>460030</t>
  </si>
  <si>
    <t>ASHLEY REGIONAL MEDICAL CENTER</t>
  </si>
  <si>
    <t>150 WEST 100 NORTH</t>
  </si>
  <si>
    <t>VERNAL</t>
  </si>
  <si>
    <t>84078</t>
  </si>
  <si>
    <t>UINTAH</t>
  </si>
  <si>
    <t>(435) 789-3342</t>
  </si>
  <si>
    <t>460039</t>
  </si>
  <si>
    <t>BEAR RIVER VALLEY HOSPITAL</t>
  </si>
  <si>
    <t>905 NORTH 1000 WEST</t>
  </si>
  <si>
    <t>TREMONTON</t>
  </si>
  <si>
    <t>84337</t>
  </si>
  <si>
    <t>(435) 207-4500</t>
  </si>
  <si>
    <t>1600 WEST ANTELOPE DRIVE</t>
  </si>
  <si>
    <t>LAYTON</t>
  </si>
  <si>
    <t>(801) 807-7000</t>
  </si>
  <si>
    <t>630 EAST MEDICAL DRIVE</t>
  </si>
  <si>
    <t>BOUNTIFUL</t>
  </si>
  <si>
    <t>(801) 299-2200</t>
  </si>
  <si>
    <t>9660 SOUTH 1300 EAST</t>
  </si>
  <si>
    <t>SANDY</t>
  </si>
  <si>
    <t>(801) 501-2600</t>
  </si>
  <si>
    <t>1200 EAST 3900 SOUTH</t>
  </si>
  <si>
    <t>(801) 268-7111</t>
  </si>
  <si>
    <t>3580 WEST 9000 SOUTH</t>
  </si>
  <si>
    <t>WEST JORDAN</t>
  </si>
  <si>
    <t>(801) 561-8888</t>
  </si>
  <si>
    <t>750 WEST 800 NORTH</t>
  </si>
  <si>
    <t>OREM</t>
  </si>
  <si>
    <t>(801) 714-6800</t>
  </si>
  <si>
    <t>460054</t>
  </si>
  <si>
    <t>CACHE VALLEY HOSPITAL</t>
  </si>
  <si>
    <t>2380 NORTH 400 EAST</t>
  </si>
  <si>
    <t>NORTH LOGAN</t>
  </si>
  <si>
    <t>(435) 713-9700</t>
  </si>
  <si>
    <t>900 ROUND VALLEY DRIVE</t>
  </si>
  <si>
    <t>PARK CITY</t>
  </si>
  <si>
    <t>(435) 658-6700</t>
  </si>
  <si>
    <t>3741 WEST 12600 SOUTH</t>
  </si>
  <si>
    <t>RIVERTON</t>
  </si>
  <si>
    <t>(801) 285-4000</t>
  </si>
  <si>
    <t>11925 SOUTH STATE STREET</t>
  </si>
  <si>
    <t>DRAPER</t>
  </si>
  <si>
    <t>(801) 545-8000</t>
  </si>
  <si>
    <t>460061</t>
  </si>
  <si>
    <t>INTERMOUNTAIN HEALTH LAYTON HOSPITAL</t>
  </si>
  <si>
    <t>201 WEST LAYTON PARKWAY</t>
  </si>
  <si>
    <t>(801) 543-6000</t>
  </si>
  <si>
    <t>460062</t>
  </si>
  <si>
    <t>INTERMOUNTAIN HEALTH SPANISH FORK HOSPITAL</t>
  </si>
  <si>
    <t>765 EAST MARKET PLACE DRIVE</t>
  </si>
  <si>
    <t>SPANISH FORK</t>
  </si>
  <si>
    <t>84660</t>
  </si>
  <si>
    <t>(385) 344-5000</t>
  </si>
  <si>
    <t>BOX 547</t>
  </si>
  <si>
    <t>BARRE</t>
  </si>
  <si>
    <t>(802) 371-4100</t>
  </si>
  <si>
    <t>111 COLCHESTER AVE</t>
  </si>
  <si>
    <t>(802) 847-0000</t>
  </si>
  <si>
    <t>160 ALLEN ST</t>
  </si>
  <si>
    <t>(802) 775-7111</t>
  </si>
  <si>
    <t>17 BELMONT AVE</t>
  </si>
  <si>
    <t>BRATTLEBORO</t>
  </si>
  <si>
    <t>(802) 257-0341</t>
  </si>
  <si>
    <t>(802) 442-6361</t>
  </si>
  <si>
    <t>133 FAIRFIELD STREET</t>
  </si>
  <si>
    <t>SAINT ALBANS</t>
  </si>
  <si>
    <t>(802) 524-5911</t>
  </si>
  <si>
    <t>58 CARROLL STREET</t>
  </si>
  <si>
    <t>(276) 883-8000</t>
  </si>
  <si>
    <t>2010 HEALTH CAMPUS DRIVE</t>
  </si>
  <si>
    <t>HARRISONBURG</t>
  </si>
  <si>
    <t>(540) 689-1000</t>
  </si>
  <si>
    <t>1840 AMHERST ST</t>
  </si>
  <si>
    <t>(540) 536-8000</t>
  </si>
  <si>
    <t>600 GRESHAM DR</t>
  </si>
  <si>
    <t>(757) 388-3000</t>
  </si>
  <si>
    <t>1215 LEE STREET</t>
  </si>
  <si>
    <t>CHARLOTTESVILLE</t>
  </si>
  <si>
    <t>(434) 924-0000</t>
  </si>
  <si>
    <t>2204 WILBORN AVENUE</t>
  </si>
  <si>
    <t>SOUTH BOSTON</t>
  </si>
  <si>
    <t>(434) 517-3100</t>
  </si>
  <si>
    <t>3636 HIGH STREET</t>
  </si>
  <si>
    <t>(757) 398-2200</t>
  </si>
  <si>
    <t>78 MEDICAL CENTER DRIVE</t>
  </si>
  <si>
    <t>FISHERSVILLE</t>
  </si>
  <si>
    <t>(540) 332-4000</t>
  </si>
  <si>
    <t>501 SUNSET LANE</t>
  </si>
  <si>
    <t>(703) 829-4300</t>
  </si>
  <si>
    <t>411 WEST RANDOLPH ROAD</t>
  </si>
  <si>
    <t>HOPEWELL</t>
  </si>
  <si>
    <t>(804) 541-1600</t>
  </si>
  <si>
    <t>1901 TATE SPRINGS ROAD</t>
  </si>
  <si>
    <t>LYNCHBURG</t>
  </si>
  <si>
    <t>(434) 200-4789</t>
  </si>
  <si>
    <t>1001 SAM PERRY BOULEVARD</t>
  </si>
  <si>
    <t>(540) 741-1100</t>
  </si>
  <si>
    <t>WARRENTON</t>
  </si>
  <si>
    <t>(540) 316-5000</t>
  </si>
  <si>
    <t>1906 BELLEVIEW AVENUE, SE</t>
  </si>
  <si>
    <t>ROANOKE</t>
  </si>
  <si>
    <t>(540) 981-7000</t>
  </si>
  <si>
    <t>1250 EAST MARSHALL STREET</t>
  </si>
  <si>
    <t>(804) 828-9000</t>
  </si>
  <si>
    <t>351 VALLEY HEALTH WAY</t>
  </si>
  <si>
    <t>FRONT ROYAL</t>
  </si>
  <si>
    <t>(540) 636-0299</t>
  </si>
  <si>
    <t>20480 MARKET STREET</t>
  </si>
  <si>
    <t>ONANCOCK</t>
  </si>
  <si>
    <t>(757) 414-8000</t>
  </si>
  <si>
    <t>245 MEDICAL PARK DRIVE</t>
  </si>
  <si>
    <t>(276) 378-1000</t>
  </si>
  <si>
    <t>4320 SEMINARY RD</t>
  </si>
  <si>
    <t>(703) 504-3167</t>
  </si>
  <si>
    <t>2 BERNARDINE DRIVE</t>
  </si>
  <si>
    <t>NEWPORT NEWS</t>
  </si>
  <si>
    <t>(757) 886-6000</t>
  </si>
  <si>
    <t>2900 LAMB CIRCLE</t>
  </si>
  <si>
    <t>CHRISTIANSBURG</t>
  </si>
  <si>
    <t>(540) 731-2000</t>
  </si>
  <si>
    <t>44045 RIVERSIDE PARKWAY</t>
  </si>
  <si>
    <t>(703) 858-6600</t>
  </si>
  <si>
    <t>2800 GODWIN BOULEVARD</t>
  </si>
  <si>
    <t>(757) 934-4000</t>
  </si>
  <si>
    <t>8700 SUDLEY RD</t>
  </si>
  <si>
    <t>MANASSAS</t>
  </si>
  <si>
    <t>(703) 369-8736</t>
  </si>
  <si>
    <t>830 KEMPSVILLE ROAD</t>
  </si>
  <si>
    <t>(757) 261-6700</t>
  </si>
  <si>
    <t>1900 ELECTRIC ROAD</t>
  </si>
  <si>
    <t>(540) 776-4100</t>
  </si>
  <si>
    <t>1701 NORTH GEORGE MASON DRIVE</t>
  </si>
  <si>
    <t>(703) 558-5000</t>
  </si>
  <si>
    <t>500 J CLYDE MORRIS BLVD</t>
  </si>
  <si>
    <t>(757) 594-2000</t>
  </si>
  <si>
    <t>16000 JOHNSTON MEMORIAL DRIVE</t>
  </si>
  <si>
    <t>ABINGDON</t>
  </si>
  <si>
    <t>(276) 258-1000</t>
  </si>
  <si>
    <t>1060 FIRST COLONIAL ROAD</t>
  </si>
  <si>
    <t>VIRGINIA BEACH</t>
  </si>
  <si>
    <t>(757) 395-8000</t>
  </si>
  <si>
    <t>5801 BREMO RD</t>
  </si>
  <si>
    <t>(804) 285-2011</t>
  </si>
  <si>
    <t>6801 Governor GC Perry Highway</t>
  </si>
  <si>
    <t>RICHLANDS</t>
  </si>
  <si>
    <t>(276) 596-6000</t>
  </si>
  <si>
    <t>3300 GALLOWS ROAD</t>
  </si>
  <si>
    <t>FALLS CHURCH</t>
  </si>
  <si>
    <t>(703) 698-1110</t>
  </si>
  <si>
    <t>100 SENTARA CIRCLE</t>
  </si>
  <si>
    <t>WILLIAMSBURG</t>
  </si>
  <si>
    <t>(757) 984-8137</t>
  </si>
  <si>
    <t>200 MEDICAL PARK BOULEVARD</t>
  </si>
  <si>
    <t>PETERSBURG</t>
  </si>
  <si>
    <t>(804) 765-5000</t>
  </si>
  <si>
    <t>8260 ATLEE ROAD</t>
  </si>
  <si>
    <t>MECHANICSVILLE</t>
  </si>
  <si>
    <t>(804) 764-6000</t>
  </si>
  <si>
    <t>142 SOUTH MAIN STREET</t>
  </si>
  <si>
    <t>(434) 799-2100</t>
  </si>
  <si>
    <t>500 MARTHA JEFFERSON DRIVE</t>
  </si>
  <si>
    <t>(434) 654-7000</t>
  </si>
  <si>
    <t>618 HOSPITAL ROAD</t>
  </si>
  <si>
    <t>TAPPAHANNOCK</t>
  </si>
  <si>
    <t>(804) 443-3311</t>
  </si>
  <si>
    <t>1613 OAKWOOD STREET</t>
  </si>
  <si>
    <t>(540) 586-2441</t>
  </si>
  <si>
    <t>180 FLOYD AVENUE</t>
  </si>
  <si>
    <t>(540) 483-5277</t>
  </si>
  <si>
    <t>800 OAK STREET</t>
  </si>
  <si>
    <t>FARMVILLE</t>
  </si>
  <si>
    <t>(434) 392-8811</t>
  </si>
  <si>
    <t>100 FAIRVIEW DRIVE - PO BOX 817</t>
  </si>
  <si>
    <t>(757) 569-6100</t>
  </si>
  <si>
    <t>3000 COLISEUM DRIVE</t>
  </si>
  <si>
    <t>(757) 827-2545</t>
  </si>
  <si>
    <t>490094</t>
  </si>
  <si>
    <t>BON SECOURS RICHMOND COMMUNITY HOSPITAL</t>
  </si>
  <si>
    <t>1500 N. 28TH STREET</t>
  </si>
  <si>
    <t>23223</t>
  </si>
  <si>
    <t>(804) 225-1701</t>
  </si>
  <si>
    <t>490097</t>
  </si>
  <si>
    <t>BON SECOURS SOUTHERN VIRGINIA MEDICAL CENTER</t>
  </si>
  <si>
    <t>727 NORTH MAIN STREET</t>
  </si>
  <si>
    <t>EMPORIA</t>
  </si>
  <si>
    <t>23847</t>
  </si>
  <si>
    <t>EMPORIA CITY</t>
  </si>
  <si>
    <t>(434) 348-4400</t>
  </si>
  <si>
    <t>1755 NORTH MECKLENBURG AVENUE</t>
  </si>
  <si>
    <t>SOUTH HILL</t>
  </si>
  <si>
    <t>(434) 447-3151</t>
  </si>
  <si>
    <t>3600 JOSEPH SIEWICK DRIVE</t>
  </si>
  <si>
    <t>(703) 391-4170</t>
  </si>
  <si>
    <t>1850 TOWN CENTER PARKWAY</t>
  </si>
  <si>
    <t>RESTON</t>
  </si>
  <si>
    <t>(703) 689-9000</t>
  </si>
  <si>
    <t>3700 SOUTH MAIN STREET</t>
  </si>
  <si>
    <t>BLACKSBURG</t>
  </si>
  <si>
    <t>(540) 951-1111</t>
  </si>
  <si>
    <t>600 WEST RIDGE ROAD</t>
  </si>
  <si>
    <t>WYTHEVILLE</t>
  </si>
  <si>
    <t>(276) 228-0200</t>
  </si>
  <si>
    <t>7101 JAHNKE ROAD</t>
  </si>
  <si>
    <t>(804) 483-0000</t>
  </si>
  <si>
    <t>2300 OPITZ BOULEVARD</t>
  </si>
  <si>
    <t>WOODBRIDGE</t>
  </si>
  <si>
    <t>(703) 523-1000</t>
  </si>
  <si>
    <t>1990 HOLTON AVENUE EAST</t>
  </si>
  <si>
    <t>BIG STONE GAP</t>
  </si>
  <si>
    <t>(276) 523-8726</t>
  </si>
  <si>
    <t>200 HOSPITAL DRIVE</t>
  </si>
  <si>
    <t>GALAX</t>
  </si>
  <si>
    <t>(276) 236-1650</t>
  </si>
  <si>
    <t>2400 LEE HIGHWAY</t>
  </si>
  <si>
    <t>(540) 994-8100</t>
  </si>
  <si>
    <t>490117</t>
  </si>
  <si>
    <t>CARILION TAZEWELL COMMUNITY HOSPITAL</t>
  </si>
  <si>
    <t>388 BEN BOLT AVENUE</t>
  </si>
  <si>
    <t>24651</t>
  </si>
  <si>
    <t>(276) 988-8700</t>
  </si>
  <si>
    <t>1602 SKIPWITH ROAD</t>
  </si>
  <si>
    <t>(804) 289-4500</t>
  </si>
  <si>
    <t>2025 GLENN MITCHELL DRIVE</t>
  </si>
  <si>
    <t>(757) 507-1520</t>
  </si>
  <si>
    <t>736 BATTLEFIELD BLVD, NORTH</t>
  </si>
  <si>
    <t>CHESAPEAKE</t>
  </si>
  <si>
    <t>(757) 312-8121</t>
  </si>
  <si>
    <t>2501 PARKERS LANE</t>
  </si>
  <si>
    <t>(703) 664-7105</t>
  </si>
  <si>
    <t>ONE ARH LANE - PO BOX 7</t>
  </si>
  <si>
    <t>LOW MOOR</t>
  </si>
  <si>
    <t>(540) 862-6200</t>
  </si>
  <si>
    <t>1535 SLATE CREEK ROAD</t>
  </si>
  <si>
    <t>(276) 935-1000</t>
  </si>
  <si>
    <t>7519 HOSPITAL ROAD</t>
  </si>
  <si>
    <t>(804) 693-8800</t>
  </si>
  <si>
    <t>13710 ST FRANCIS BOULEVARD</t>
  </si>
  <si>
    <t>MIDLOTHIAN</t>
  </si>
  <si>
    <t>(804) 594-7400</t>
  </si>
  <si>
    <t>101 HOSPITAL CENTER BOULEVARD</t>
  </si>
  <si>
    <t>(540) 741-9000</t>
  </si>
  <si>
    <t>4600 SPOTSYLVANIA PARKWAY</t>
  </si>
  <si>
    <t>(540) 498-4000</t>
  </si>
  <si>
    <t>1500 COMMONWEALTH AVENUE</t>
  </si>
  <si>
    <t>(757) 585-2010</t>
  </si>
  <si>
    <t>15225 HEALTHCOTE BOULEVARD</t>
  </si>
  <si>
    <t>HAYMARKET</t>
  </si>
  <si>
    <t>(571) 284-1000</t>
  </si>
  <si>
    <t>24440 STONE SPRINGS BOULEVARD</t>
  </si>
  <si>
    <t>DULLES</t>
  </si>
  <si>
    <t>(571) 349-4000</t>
  </si>
  <si>
    <t>401 W POPLAR ST</t>
  </si>
  <si>
    <t>(509) 522-5900</t>
  </si>
  <si>
    <t>1415 KINCAID STREET</t>
  </si>
  <si>
    <t>(360) 424-4111</t>
  </si>
  <si>
    <t>925 SENECA ST</t>
  </si>
  <si>
    <t>SEATTLE</t>
  </si>
  <si>
    <t>(206) 223-6600</t>
  </si>
  <si>
    <t>1211  24TH STREET</t>
  </si>
  <si>
    <t>ANACORTES</t>
  </si>
  <si>
    <t>(360) 299-1300</t>
  </si>
  <si>
    <t>1959 NE PACIFIC ST  BOX 356151</t>
  </si>
  <si>
    <t>(206) 598-3300</t>
  </si>
  <si>
    <t>16251 SYLVESTER ROAD SW</t>
  </si>
  <si>
    <t>BURIEN</t>
  </si>
  <si>
    <t>(206) 431-5237</t>
  </si>
  <si>
    <t>1321 COLBY AVENUE</t>
  </si>
  <si>
    <t>(425) 261-2000</t>
  </si>
  <si>
    <t>202 NORTH DIVISION STREET PLAZA ONE</t>
  </si>
  <si>
    <t>(253) 833-7711</t>
  </si>
  <si>
    <t>1201 S MILLER STREET</t>
  </si>
  <si>
    <t>WENATCHEE</t>
  </si>
  <si>
    <t>(509) 662-1511</t>
  </si>
  <si>
    <t>914 S SCHEUBER ROAD</t>
  </si>
  <si>
    <t>(360) 330-8530</t>
  </si>
  <si>
    <t>11315 BRIDGEPORT WAY S W</t>
  </si>
  <si>
    <t>(253) 588-1711</t>
  </si>
  <si>
    <t>413 LILLY ROAD NE</t>
  </si>
  <si>
    <t>OLYMPIA</t>
  </si>
  <si>
    <t>(360) 493-7179</t>
  </si>
  <si>
    <t>500 17TH AVENUE</t>
  </si>
  <si>
    <t>(206) 320-2000</t>
  </si>
  <si>
    <t>21601 76TH AVENUE WEST</t>
  </si>
  <si>
    <t>EDMONDS</t>
  </si>
  <si>
    <t>(425) 640-4000</t>
  </si>
  <si>
    <t>747 BROADWAY</t>
  </si>
  <si>
    <t>(206) 386-6000</t>
  </si>
  <si>
    <t>2901 SQUALICUM PARKWAY</t>
  </si>
  <si>
    <t>BELLINGHAM</t>
  </si>
  <si>
    <t>(360) 734-5400</t>
  </si>
  <si>
    <t>915 ANDERSON DRIVE</t>
  </si>
  <si>
    <t>(360) 532-8330</t>
  </si>
  <si>
    <t>801 EAST WHEELER ROAD</t>
  </si>
  <si>
    <t>MOSES LAKE</t>
  </si>
  <si>
    <t>(509) 765-5606</t>
  </si>
  <si>
    <t>2811 TIETON DRIVE</t>
  </si>
  <si>
    <t>(509) 575-8000</t>
  </si>
  <si>
    <t>500037</t>
  </si>
  <si>
    <t>ASTRIA TOPPENISH HOSPITAL</t>
  </si>
  <si>
    <t>502 W FOURTH AVE</t>
  </si>
  <si>
    <t>TOPPENISH</t>
  </si>
  <si>
    <t>98948</t>
  </si>
  <si>
    <t>(509) 865-1520</t>
  </si>
  <si>
    <t>2520 CHERRY AVENUE</t>
  </si>
  <si>
    <t>BREMERTON</t>
  </si>
  <si>
    <t>(360) 377-3911</t>
  </si>
  <si>
    <t>1615 DELAWARE STREET</t>
  </si>
  <si>
    <t>(360) 414-2000</t>
  </si>
  <si>
    <t>W 800 FIFTH AVENUE</t>
  </si>
  <si>
    <t>(509) 473-5800</t>
  </si>
  <si>
    <t>400 NE MOTHER JOSEPH PLACE</t>
  </si>
  <si>
    <t>VANCOUVER</t>
  </si>
  <si>
    <t>(360) 256-2000</t>
  </si>
  <si>
    <t>1035-116TH AVE NE</t>
  </si>
  <si>
    <t>(425) 688-5000</t>
  </si>
  <si>
    <t>3780 PLAZA WAY</t>
  </si>
  <si>
    <t>KENNEWICK</t>
  </si>
  <si>
    <t>(509) 586-6111</t>
  </si>
  <si>
    <t>101 WEST 8TH AVENUE</t>
  </si>
  <si>
    <t>(509) 474-3131</t>
  </si>
  <si>
    <t>888 SWIFT BLVD</t>
  </si>
  <si>
    <t>(509) 946-4611</t>
  </si>
  <si>
    <t>330 S STILLAGUAMISH AVE</t>
  </si>
  <si>
    <t>(360) 435-2133</t>
  </si>
  <si>
    <t>325 9TH AVENUE</t>
  </si>
  <si>
    <t>(206) 744-9535</t>
  </si>
  <si>
    <t>939 CAROLINE ST</t>
  </si>
  <si>
    <t>PORT ANGELES</t>
  </si>
  <si>
    <t>(360) 417-7000</t>
  </si>
  <si>
    <t>5633 NORTH LIDGERWOOD</t>
  </si>
  <si>
    <t>(509) 482-0111</t>
  </si>
  <si>
    <t>401 15TH AVENUE SE</t>
  </si>
  <si>
    <t>PUYALLUP</t>
  </si>
  <si>
    <t>(253) 697-2102</t>
  </si>
  <si>
    <t>500084</t>
  </si>
  <si>
    <t>EVERGREENHEALTH MONROE</t>
  </si>
  <si>
    <t>14701 179TH AVE SE</t>
  </si>
  <si>
    <t>98272</t>
  </si>
  <si>
    <t>(360) 794-7497</t>
  </si>
  <si>
    <t>400 S 43RD ST</t>
  </si>
  <si>
    <t>RENTON</t>
  </si>
  <si>
    <t>(425) 228-3450</t>
  </si>
  <si>
    <t>1717 SOUTH J STREET</t>
  </si>
  <si>
    <t>TACOMA</t>
  </si>
  <si>
    <t>(253) 627-4101</t>
  </si>
  <si>
    <t>12606 EAST MISSION AVENUE</t>
  </si>
  <si>
    <t>SPOKANE VALLEY</t>
  </si>
  <si>
    <t>(509) 924-6650</t>
  </si>
  <si>
    <t>12040 NE 128TH STREET</t>
  </si>
  <si>
    <t>KIRKLAND</t>
  </si>
  <si>
    <t>(425) 899-1000</t>
  </si>
  <si>
    <t>315 S MLK JR WAY</t>
  </si>
  <si>
    <t>(253) 403-1000</t>
  </si>
  <si>
    <t>3900 CAPITAL MALL DR SW</t>
  </si>
  <si>
    <t>(360) 956-2550</t>
  </si>
  <si>
    <t>34515 9TH AVENUE SOUTH</t>
  </si>
  <si>
    <t>FEDERAL WAY</t>
  </si>
  <si>
    <t>(253) 944-8100</t>
  </si>
  <si>
    <t>2211 NE 139TH STREET</t>
  </si>
  <si>
    <t>(360) 487-1000</t>
  </si>
  <si>
    <t>11567 CANTERWOOD BOULEVARD NW</t>
  </si>
  <si>
    <t>GIG HARBOR</t>
  </si>
  <si>
    <t>(253) 530-2050</t>
  </si>
  <si>
    <t>751 NE BLAKELY DR</t>
  </si>
  <si>
    <t>ISSAQUAH</t>
  </si>
  <si>
    <t>(425) 313-4000</t>
  </si>
  <si>
    <t>17700 SE 272ND ST</t>
  </si>
  <si>
    <t>(253) 372-7400</t>
  </si>
  <si>
    <t>MEDICAL CENTER DRIVE</t>
  </si>
  <si>
    <t>MORGANTOWN</t>
  </si>
  <si>
    <t>(304) 598-4000</t>
  </si>
  <si>
    <t>1320 MAPLEWOOD AVENUE</t>
  </si>
  <si>
    <t>RONCEVERTE</t>
  </si>
  <si>
    <t>(304) 647-4411</t>
  </si>
  <si>
    <t>327 MEDICAL PARK DRIVE</t>
  </si>
  <si>
    <t>(681) 342-1000</t>
  </si>
  <si>
    <t>2900 1ST AVENUE</t>
  </si>
  <si>
    <t>(304) 526-1234</t>
  </si>
  <si>
    <t>2500 HOSPITAL DRIVE</t>
  </si>
  <si>
    <t>MARTINSBURG</t>
  </si>
  <si>
    <t>(304) 264-1000</t>
  </si>
  <si>
    <t>2520 VALLEY DRIVE</t>
  </si>
  <si>
    <t>POINT PLEASANT</t>
  </si>
  <si>
    <t>(304) 675-4340</t>
  </si>
  <si>
    <t>800 WHEELING AVE</t>
  </si>
  <si>
    <t>GLEN DALE</t>
  </si>
  <si>
    <t>(304) 843-3230</t>
  </si>
  <si>
    <t>501 MORRIS STREET</t>
  </si>
  <si>
    <t>(304) 388-5432</t>
  </si>
  <si>
    <t>601 COLLIERS WAY</t>
  </si>
  <si>
    <t>WEIRTON</t>
  </si>
  <si>
    <t>(304) 797-6000</t>
  </si>
  <si>
    <t>1200 JD ANDERSON DRIVE</t>
  </si>
  <si>
    <t>(304) 598-1200</t>
  </si>
  <si>
    <t>812 GORMAN AVENUE</t>
  </si>
  <si>
    <t>ELKINS</t>
  </si>
  <si>
    <t>(304) 636-3300</t>
  </si>
  <si>
    <t>230 HOSPITAL PLAZA</t>
  </si>
  <si>
    <t>(304) 269-8000</t>
  </si>
  <si>
    <t>122 12TH STREET</t>
  </si>
  <si>
    <t>(304) 487-7000</t>
  </si>
  <si>
    <t>20 HOSPITAL DRIVE</t>
  </si>
  <si>
    <t>(304) 831-1101</t>
  </si>
  <si>
    <t>1 MEDICAL PARK</t>
  </si>
  <si>
    <t>WHEELING</t>
  </si>
  <si>
    <t>(304) 243-3000</t>
  </si>
  <si>
    <t>1340 HAL GREER BOULEVARD</t>
  </si>
  <si>
    <t>(304) 526-2000</t>
  </si>
  <si>
    <t>800 GARFIELD AVE</t>
  </si>
  <si>
    <t>PARKERSBURG</t>
  </si>
  <si>
    <t>(304) 424-2111</t>
  </si>
  <si>
    <t>306 STANAFORD ROAD</t>
  </si>
  <si>
    <t>BECKLEY</t>
  </si>
  <si>
    <t>(304) 255-3000</t>
  </si>
  <si>
    <t>1710 HARPER ROAD</t>
  </si>
  <si>
    <t>(304) 256-4100</t>
  </si>
  <si>
    <t>510072</t>
  </si>
  <si>
    <t>WETZEL COUNTY HOSPITAL</t>
  </si>
  <si>
    <t>#3 EAST BENJAMIN DRIVE</t>
  </si>
  <si>
    <t>NEW MARTINSVILLE</t>
  </si>
  <si>
    <t>26155</t>
  </si>
  <si>
    <t>WETZEL</t>
  </si>
  <si>
    <t>(304) 455-8000</t>
  </si>
  <si>
    <t>510086</t>
  </si>
  <si>
    <t>WELCH COMMUNITY HOSPITAL</t>
  </si>
  <si>
    <t>454 MCDOWELL STREET</t>
  </si>
  <si>
    <t>WELCH</t>
  </si>
  <si>
    <t>24801</t>
  </si>
  <si>
    <t>(304) 436-8461</t>
  </si>
  <si>
    <t>900 ILLINOIS AVE</t>
  </si>
  <si>
    <t>STEVENS POINT</t>
  </si>
  <si>
    <t>(715) 346-5000</t>
  </si>
  <si>
    <t>700 WEST AVENUE SOUTH</t>
  </si>
  <si>
    <t>(608) 785-0940</t>
  </si>
  <si>
    <t>725 AMERICAN AVE</t>
  </si>
  <si>
    <t>(262) 928-1000</t>
  </si>
  <si>
    <t>1506 S ONEIDA ST</t>
  </si>
  <si>
    <t>APPLETON</t>
  </si>
  <si>
    <t>(920) 738-2000</t>
  </si>
  <si>
    <t>1700 WEST STOUT STREET</t>
  </si>
  <si>
    <t>RICE LAKE</t>
  </si>
  <si>
    <t>(715) 234-1515</t>
  </si>
  <si>
    <t>2251 NORTH SHORE DR</t>
  </si>
  <si>
    <t>RHINELANDER</t>
  </si>
  <si>
    <t>(715) 361-2000</t>
  </si>
  <si>
    <t>6308 EIGHTH AVE</t>
  </si>
  <si>
    <t>(262) 656-2368</t>
  </si>
  <si>
    <t>515 22ND AVE</t>
  </si>
  <si>
    <t>(608) 324-2000</t>
  </si>
  <si>
    <t>333 PINE RIDGE BLVD</t>
  </si>
  <si>
    <t>WAUSAU</t>
  </si>
  <si>
    <t>(715) 847-2000</t>
  </si>
  <si>
    <t>410 DEWEY ST</t>
  </si>
  <si>
    <t>WISCONSIN RAPIDS</t>
  </si>
  <si>
    <t>(715) 423-6060</t>
  </si>
  <si>
    <t>520034</t>
  </si>
  <si>
    <t>AURORA MEDICAL CTR MANITOWOC COUNTY</t>
  </si>
  <si>
    <t>5000 MEMORIAL DRIVE</t>
  </si>
  <si>
    <t>TWO RIVERS</t>
  </si>
  <si>
    <t>54241</t>
  </si>
  <si>
    <t>(920) 794-5000</t>
  </si>
  <si>
    <t>2629 N 7TH ST</t>
  </si>
  <si>
    <t>(920) 451-5000</t>
  </si>
  <si>
    <t>611 ST JOSEPH AVE</t>
  </si>
  <si>
    <t>MARSHFIELD</t>
  </si>
  <si>
    <t>(715) 387-9963</t>
  </si>
  <si>
    <t>1032 E SUMNER ST</t>
  </si>
  <si>
    <t>(262) 673-2300</t>
  </si>
  <si>
    <t>2817 NEW PINERY ROAD</t>
  </si>
  <si>
    <t>(608) 742-4131</t>
  </si>
  <si>
    <t>3100 SUPERIOR AVE</t>
  </si>
  <si>
    <t>(920) 459-8300</t>
  </si>
  <si>
    <t>130 2ND ST</t>
  </si>
  <si>
    <t>NEENAH</t>
  </si>
  <si>
    <t>(920) 729-3100</t>
  </si>
  <si>
    <t>744 S WEBSTER AVE</t>
  </si>
  <si>
    <t>GREEN BAY</t>
  </si>
  <si>
    <t>(920) 433-3500</t>
  </si>
  <si>
    <t>2323 N LAKE DR</t>
  </si>
  <si>
    <t>(414) 585-1374</t>
  </si>
  <si>
    <t>707 14TH ST</t>
  </si>
  <si>
    <t>BARABOO</t>
  </si>
  <si>
    <t>(608) 356-1400</t>
  </si>
  <si>
    <t>252 MCHENRY ST</t>
  </si>
  <si>
    <t>(262) 767-6545</t>
  </si>
  <si>
    <t>791 E SUMMIT AVE</t>
  </si>
  <si>
    <t>OCONOMOWOC</t>
  </si>
  <si>
    <t>(262) 569-9400</t>
  </si>
  <si>
    <t>3200 PLEASANT VALLEY ROAD</t>
  </si>
  <si>
    <t>WEST BEND</t>
  </si>
  <si>
    <t>(262) 334-5533</t>
  </si>
  <si>
    <t>1000 MINERAL POINT AVE</t>
  </si>
  <si>
    <t>JANESVILLE</t>
  </si>
  <si>
    <t>(608) 756-6161</t>
  </si>
  <si>
    <t>1221 WHIPPLE ST</t>
  </si>
  <si>
    <t>(715) 838-3311</t>
  </si>
  <si>
    <t>520071</t>
  </si>
  <si>
    <t>FORT MEMORIAL HOSPITAL</t>
  </si>
  <si>
    <t>611 SHERMAN AVE E</t>
  </si>
  <si>
    <t>FORT ATKINSON</t>
  </si>
  <si>
    <t>53538</t>
  </si>
  <si>
    <t>(920) 568-5000</t>
  </si>
  <si>
    <t>835 S VAN BUREN ST</t>
  </si>
  <si>
    <t>(920) 433-0111</t>
  </si>
  <si>
    <t>707 S UNIVERSITY AVE</t>
  </si>
  <si>
    <t>BEAVER DAM</t>
  </si>
  <si>
    <t>(920) 887-7181</t>
  </si>
  <si>
    <t>3237 S 16TH ST</t>
  </si>
  <si>
    <t>(414) 647-5000</t>
  </si>
  <si>
    <t>700 SOUTH PARK ST</t>
  </si>
  <si>
    <t>(608) 251-6100</t>
  </si>
  <si>
    <t>1910 SOUTH AVE</t>
  </si>
  <si>
    <t>(608) 782-7300</t>
  </si>
  <si>
    <t>430 E DIVISION ST</t>
  </si>
  <si>
    <t>(920) 929-2300</t>
  </si>
  <si>
    <t>202 S PARK ST</t>
  </si>
  <si>
    <t>(608) 417-6210</t>
  </si>
  <si>
    <t>240 MAPLE ST</t>
  </si>
  <si>
    <t>WOODRUFF</t>
  </si>
  <si>
    <t>(715) 356-8000</t>
  </si>
  <si>
    <t>260 26TH STREET</t>
  </si>
  <si>
    <t>PRAIRIE DU SAC</t>
  </si>
  <si>
    <t>(608) 643-3311</t>
  </si>
  <si>
    <t>3801 SPRING ST</t>
  </si>
  <si>
    <t>(262) 687-4011</t>
  </si>
  <si>
    <t>1726 SHAWANO AVE</t>
  </si>
  <si>
    <t>(920) 498-4200</t>
  </si>
  <si>
    <t>600 HIGHLAND AVENUE</t>
  </si>
  <si>
    <t>(608) 263-6400</t>
  </si>
  <si>
    <t>1969 W HART RD</t>
  </si>
  <si>
    <t>BELOIT</t>
  </si>
  <si>
    <t>(608) 364-5011</t>
  </si>
  <si>
    <t>W3985 COUNTY ROAD NN</t>
  </si>
  <si>
    <t>ELKHORN</t>
  </si>
  <si>
    <t>(262) 741-2000</t>
  </si>
  <si>
    <t>W180 N8085 TOWN HALL RD</t>
  </si>
  <si>
    <t>MENOMONEE FALLS</t>
  </si>
  <si>
    <t>(262) 251-1000</t>
  </si>
  <si>
    <t>2300 WESTERN AVE</t>
  </si>
  <si>
    <t>(920) 320-2011</t>
  </si>
  <si>
    <t>520109</t>
  </si>
  <si>
    <t>MILE BLUFF MEDICAL CENTER</t>
  </si>
  <si>
    <t>1050 DIVISION ST</t>
  </si>
  <si>
    <t>MAUSTON</t>
  </si>
  <si>
    <t>53948</t>
  </si>
  <si>
    <t>(608) 847-6161</t>
  </si>
  <si>
    <t>3003 UNIVERSITY DR</t>
  </si>
  <si>
    <t>(715) 735-4200</t>
  </si>
  <si>
    <t>125 HOSPITAL DRIVE</t>
  </si>
  <si>
    <t>(920) 261-4210</t>
  </si>
  <si>
    <t>5000 W CHAMBERS ST</t>
  </si>
  <si>
    <t>(414) 447-2130</t>
  </si>
  <si>
    <t>2900 W OKLAHOMA AVE</t>
  </si>
  <si>
    <t>(414) 649-6000</t>
  </si>
  <si>
    <t>8901 W LINCOLN AVE</t>
  </si>
  <si>
    <t>WEST ALLIS</t>
  </si>
  <si>
    <t>(414) 328-6000</t>
  </si>
  <si>
    <t>1818 N MEADE ST</t>
  </si>
  <si>
    <t>(920) 731-4101</t>
  </si>
  <si>
    <t>9200 W WISCONSIN AVE</t>
  </si>
  <si>
    <t>(414) 805-3000</t>
  </si>
  <si>
    <t>10400 75TH ST</t>
  </si>
  <si>
    <t>(262) 948-5600</t>
  </si>
  <si>
    <t>2845 GREENBRIER RD</t>
  </si>
  <si>
    <t>(920) 288-8000</t>
  </si>
  <si>
    <t>520194</t>
  </si>
  <si>
    <t>ORTHOPAEDIC HOSPITAL OF WISCONSIN</t>
  </si>
  <si>
    <t>475 W RIVER WOODS PKWY</t>
  </si>
  <si>
    <t>53212</t>
  </si>
  <si>
    <t>(414) 961-6803</t>
  </si>
  <si>
    <t>520196</t>
  </si>
  <si>
    <t>OAKLEAF SURGICAL HOSPITAL</t>
  </si>
  <si>
    <t>1000 OAKLEAF WAY</t>
  </si>
  <si>
    <t>54720</t>
  </si>
  <si>
    <t>(715) 895-9435</t>
  </si>
  <si>
    <t>855 N WESTHAVEN DRIVE</t>
  </si>
  <si>
    <t>OSHKOSH</t>
  </si>
  <si>
    <t>(920) 456-6000</t>
  </si>
  <si>
    <t>3400 MINISTRY PARKWAY</t>
  </si>
  <si>
    <t>(715) 393-3000</t>
  </si>
  <si>
    <t>520205</t>
  </si>
  <si>
    <t>MIDWEST ORTHOPEDIC SPECIALTY HOSPITAL</t>
  </si>
  <si>
    <t>10101 SOUTH 27TH ST  2ND FLOOR</t>
  </si>
  <si>
    <t>53132</t>
  </si>
  <si>
    <t>(414) 817-5800</t>
  </si>
  <si>
    <t>36500 AURORA DRIVE</t>
  </si>
  <si>
    <t>(262) 434-1600</t>
  </si>
  <si>
    <t>975 PORT WASHINGTON ROAD</t>
  </si>
  <si>
    <t>(262) 329-1000</t>
  </si>
  <si>
    <t>3400 EAST RACINE STREET</t>
  </si>
  <si>
    <t>(608) 373-8000</t>
  </si>
  <si>
    <t>2310 CRAIG RD</t>
  </si>
  <si>
    <t>(715) 858-8100</t>
  </si>
  <si>
    <t>520212</t>
  </si>
  <si>
    <t>MARSHFIELD MEDICAL CENTER - MINOCQUA</t>
  </si>
  <si>
    <t>9576 HIGHWAY 70</t>
  </si>
  <si>
    <t>MINOCQUA</t>
  </si>
  <si>
    <t>54548</t>
  </si>
  <si>
    <t>(715) 358-1710</t>
  </si>
  <si>
    <t>520213</t>
  </si>
  <si>
    <t>FROEDTERT COMMUNITY HOSPITAL</t>
  </si>
  <si>
    <t>4805 S MOORLAND RD</t>
  </si>
  <si>
    <t>NEW BERLIN</t>
  </si>
  <si>
    <t>53151</t>
  </si>
  <si>
    <t>(262) 796-0001</t>
  </si>
  <si>
    <t>520214</t>
  </si>
  <si>
    <t>ASCENSION WISCONSIN HOSP MENOMONEE FALLS CAMPUS</t>
  </si>
  <si>
    <t>N88W14275 MAIN STREET, SUITE 100</t>
  </si>
  <si>
    <t>(262) 415-2001</t>
  </si>
  <si>
    <t>520215</t>
  </si>
  <si>
    <t>MARSHFIELD MEDICAL CENTER - RIVER REGION</t>
  </si>
  <si>
    <t>4100 STATE HIGHWAY 66</t>
  </si>
  <si>
    <t>54482</t>
  </si>
  <si>
    <t>(715) 997-6000</t>
  </si>
  <si>
    <t>501 SOUTH BURMA AVENUE</t>
  </si>
  <si>
    <t>GILLETTE</t>
  </si>
  <si>
    <t>(307) 688-1000</t>
  </si>
  <si>
    <t>1401 W 5TH ST</t>
  </si>
  <si>
    <t>(307) 672-1044</t>
  </si>
  <si>
    <t>2100 W SUNSET DR</t>
  </si>
  <si>
    <t>(307) 856-4161</t>
  </si>
  <si>
    <t>1200 COLLEGE DRIVE</t>
  </si>
  <si>
    <t>ROCK SPRINGS</t>
  </si>
  <si>
    <t>(307) 362-3711</t>
  </si>
  <si>
    <t>1233 EAST 2ND ST</t>
  </si>
  <si>
    <t>CASPER</t>
  </si>
  <si>
    <t>(307) 577-7201</t>
  </si>
  <si>
    <t>214 EAST 23RD STREET</t>
  </si>
  <si>
    <t>CHEYENNE</t>
  </si>
  <si>
    <t>(307) 633-2273</t>
  </si>
  <si>
    <t>po box 428</t>
  </si>
  <si>
    <t>(307) 733-3636</t>
  </si>
  <si>
    <t>255 N 30TH</t>
  </si>
  <si>
    <t>(307) 755-4600</t>
  </si>
  <si>
    <t>530032</t>
  </si>
  <si>
    <t>EVANSTON REGIONAL HOSPITAL</t>
  </si>
  <si>
    <t>190 ARROWHEAD DR</t>
  </si>
  <si>
    <t>82930</t>
  </si>
  <si>
    <t>UINTA</t>
  </si>
  <si>
    <t>(307) 789-3636</t>
  </si>
  <si>
    <t>530034</t>
  </si>
  <si>
    <t>SUMMIT MEDICAL CENTER</t>
  </si>
  <si>
    <t>6350 E 2ND STREET</t>
  </si>
  <si>
    <t>82609</t>
  </si>
  <si>
    <t>(307) 232-6600</t>
  </si>
  <si>
    <t>670005</t>
  </si>
  <si>
    <t>MEMORIAL HERMANN SURGICAL HOSPITAL KINGWOOD</t>
  </si>
  <si>
    <t>300 KINGWOOD MEDICAL DRIVE</t>
  </si>
  <si>
    <t>77339</t>
  </si>
  <si>
    <t>(281) 312-4000</t>
  </si>
  <si>
    <t>670006</t>
  </si>
  <si>
    <t>THE HOSPITAL AT WESTLAKE MEDICAL CENTER</t>
  </si>
  <si>
    <t>5656 BEE CAVES ROAD, SUITE M-302</t>
  </si>
  <si>
    <t>78746</t>
  </si>
  <si>
    <t>(512) 327-0000</t>
  </si>
  <si>
    <t>670008</t>
  </si>
  <si>
    <t>MEMORIAL HERMANN HOUSTON PHYSICIANS HOSPITAL</t>
  </si>
  <si>
    <t>333 N TEXAS AVENUE, SUITE 1000</t>
  </si>
  <si>
    <t>(281) 335-1700</t>
  </si>
  <si>
    <t>2700 E BROAD STREET</t>
  </si>
  <si>
    <t>(682) 622-2059</t>
  </si>
  <si>
    <t>1100 ALLIED DRIVE</t>
  </si>
  <si>
    <t>(469) 814-3278</t>
  </si>
  <si>
    <t>4600 EAST SAM HOUSTON PARKWAY SOUTH</t>
  </si>
  <si>
    <t>(281) 487-0700</t>
  </si>
  <si>
    <t>300 UNIVERSITY BLVD</t>
  </si>
  <si>
    <t>(512) 509-0401</t>
  </si>
  <si>
    <t>201 SETON PARKWAY</t>
  </si>
  <si>
    <t>(512) 324-0000</t>
  </si>
  <si>
    <t>1401 MEDICAL PARKWAY</t>
  </si>
  <si>
    <t>CEDAR PARK</t>
  </si>
  <si>
    <t>(512) 528-7000</t>
  </si>
  <si>
    <t>3150 HORIZON ROAD</t>
  </si>
  <si>
    <t>(469) 698-1000</t>
  </si>
  <si>
    <t>3280 JOE BATTLE BLVD</t>
  </si>
  <si>
    <t>(915) 856-7349</t>
  </si>
  <si>
    <t>670049</t>
  </si>
  <si>
    <t>NORTH CENTRAL SURGICAL CENTER LLP</t>
  </si>
  <si>
    <t>9301 NORTH CENTRAL EXPRESSWAY SUITE 100</t>
  </si>
  <si>
    <t>(214) 265-2810</t>
  </si>
  <si>
    <t>1317 LAKE POINTE PARKWAY</t>
  </si>
  <si>
    <t>(281) 637-7000</t>
  </si>
  <si>
    <t>9522 HUEBNER ROAD</t>
  </si>
  <si>
    <t>(210) 478-5400</t>
  </si>
  <si>
    <t>1139 E SONTERRA BLVD,</t>
  </si>
  <si>
    <t>(210) 638-2101</t>
  </si>
  <si>
    <t>6001 KYLE PKWY</t>
  </si>
  <si>
    <t>KYLE</t>
  </si>
  <si>
    <t>(512) 324-5000</t>
  </si>
  <si>
    <t>670059</t>
  </si>
  <si>
    <t>CHI ST LUKES LAKESIDE HOSPITAL</t>
  </si>
  <si>
    <t>17400 ST LUKES WAY</t>
  </si>
  <si>
    <t>(936) 266-4055</t>
  </si>
  <si>
    <t>231 SOUTH COLLINS ROAD</t>
  </si>
  <si>
    <t>SUNNYVALE</t>
  </si>
  <si>
    <t>(972) 892-3000</t>
  </si>
  <si>
    <t>670062</t>
  </si>
  <si>
    <t>BAYLOR EMERGENCY MEDICAL CENTER AT AUBREY</t>
  </si>
  <si>
    <t>26791 HIGHWAY 380</t>
  </si>
  <si>
    <t>AUBREY</t>
  </si>
  <si>
    <t>76227</t>
  </si>
  <si>
    <t>(972) 347-2525</t>
  </si>
  <si>
    <t>670067</t>
  </si>
  <si>
    <t>BAYLOR SCOTT AND WHITE ORTHOPEDIC AND SPINE HOSPI</t>
  </si>
  <si>
    <t>707 HIGHLANDER BLVD</t>
  </si>
  <si>
    <t>(817) 583-7100</t>
  </si>
  <si>
    <t>4400 LONG PRAIRIE ROAD</t>
  </si>
  <si>
    <t>FLOWER MOUND</t>
  </si>
  <si>
    <t>(972) 419-1530</t>
  </si>
  <si>
    <t>670069</t>
  </si>
  <si>
    <t>METHODIST MCKINNEY HOSPITAL</t>
  </si>
  <si>
    <t>8000 W ELDORADO PKWY BLDG C SUITE C</t>
  </si>
  <si>
    <t>75070</t>
  </si>
  <si>
    <t>(214) 491-5710</t>
  </si>
  <si>
    <t>811 WRIGHT STREET</t>
  </si>
  <si>
    <t>(817) 960-3500</t>
  </si>
  <si>
    <t>17101 DALLAS PARKWAY</t>
  </si>
  <si>
    <t>(469) 248-3900</t>
  </si>
  <si>
    <t>20171 CHASEWOOD PARK DRIVE</t>
  </si>
  <si>
    <t>(832) 534-5000</t>
  </si>
  <si>
    <t>3601 CALAIS DRIVE</t>
  </si>
  <si>
    <t>(903) 813-3728</t>
  </si>
  <si>
    <t>18500 KATY FREEWAY</t>
  </si>
  <si>
    <t>(832) 522-1000</t>
  </si>
  <si>
    <t>670078</t>
  </si>
  <si>
    <t>BAPTIST NEIGHBORHOOD HOSPITAL THOUSAND OAKS</t>
  </si>
  <si>
    <t>16088 SAN PEDRO</t>
  </si>
  <si>
    <t>78232</t>
  </si>
  <si>
    <t>(210) 402-4092</t>
  </si>
  <si>
    <t>850 W CENTRAL TEXAS EXPRESSWAY</t>
  </si>
  <si>
    <t>HARKER HEIGHTS</t>
  </si>
  <si>
    <t>(254) 690-0900</t>
  </si>
  <si>
    <t>5252 WEST UNIVERSITY DRIVE</t>
  </si>
  <si>
    <t>MC KINNEY</t>
  </si>
  <si>
    <t>(469) 742-2200</t>
  </si>
  <si>
    <t>10864 TEXAS HEALTH TRAIL</t>
  </si>
  <si>
    <t>(682) 212-2004</t>
  </si>
  <si>
    <t>700 SCOTT &amp; WHITE DRIVE</t>
  </si>
  <si>
    <t>COLLEGE STATION</t>
  </si>
  <si>
    <t>(979) 691-3701</t>
  </si>
  <si>
    <t>2600 WEST PLEASANT RUN ROAD</t>
  </si>
  <si>
    <t>(972) 230-8888</t>
  </si>
  <si>
    <t>555 CREEKSIDE XING,</t>
  </si>
  <si>
    <t>NEW BRAUNFELS</t>
  </si>
  <si>
    <t>(469) 839-6778</t>
  </si>
  <si>
    <t>670102</t>
  </si>
  <si>
    <t>AD HOSPITAL EAST, LLC</t>
  </si>
  <si>
    <t>12950 EAST FREEWAY, SUITE 100</t>
  </si>
  <si>
    <t>77015</t>
  </si>
  <si>
    <t>(281) 863-2100</t>
  </si>
  <si>
    <t>3101 NORTH TARRANT PARKWAY</t>
  </si>
  <si>
    <t>(817) 639-1100</t>
  </si>
  <si>
    <t>11100 SHADOW CREEK PARKWAY</t>
  </si>
  <si>
    <t>PEARLAND</t>
  </si>
  <si>
    <t>(713) 770-7000</t>
  </si>
  <si>
    <t>810 W HIGHWAY 71</t>
  </si>
  <si>
    <t>MARBLE FALLS</t>
  </si>
  <si>
    <t>(254) 215-9791</t>
  </si>
  <si>
    <t>670112</t>
  </si>
  <si>
    <t>LEGENT ORTHOPEDIC + SPINE</t>
  </si>
  <si>
    <t>5330 NORTH LOOP 1604 WEST</t>
  </si>
  <si>
    <t>78249</t>
  </si>
  <si>
    <t>(717) 620-2424</t>
  </si>
  <si>
    <t>2000 TRANSMOUNTAIN RD</t>
  </si>
  <si>
    <t>(915) 877-8136</t>
  </si>
  <si>
    <t>17201 INTERSTATE 45 SOUTH</t>
  </si>
  <si>
    <t>(936) 270-2000</t>
  </si>
  <si>
    <t>670124</t>
  </si>
  <si>
    <t>THE HOSPITALS OF PROVIDENCE HORIZON CITY CAMPUS</t>
  </si>
  <si>
    <t>13600 HORIZON STREET, SUITE 100</t>
  </si>
  <si>
    <t>HORIZON CITY</t>
  </si>
  <si>
    <t>79928</t>
  </si>
  <si>
    <t>(915) 407-7878</t>
  </si>
  <si>
    <t>2600 EAST  PFLUGERVILLE  PARKWAY</t>
  </si>
  <si>
    <t>PFLUGERVILLE</t>
  </si>
  <si>
    <t>(512) 654-6100</t>
  </si>
  <si>
    <t>670131</t>
  </si>
  <si>
    <t>BAYLOR SCOTT &amp; WHITE MEDICAL CENTER - BUDA</t>
  </si>
  <si>
    <t>5330 OVERPASS ROAD SUITE 110</t>
  </si>
  <si>
    <t>BUDA</t>
  </si>
  <si>
    <t>78610</t>
  </si>
  <si>
    <t>(737) 999-6200</t>
  </si>
  <si>
    <t>421 E STATE HIGHWAY 114</t>
  </si>
  <si>
    <t>(878) 654-4400</t>
  </si>
  <si>
    <t>670134</t>
  </si>
  <si>
    <t>ALTUS LUMBERTON HOSPITAL</t>
  </si>
  <si>
    <t>220 BLANCO ST</t>
  </si>
  <si>
    <t>77657</t>
  </si>
  <si>
    <t>(409) 227-0520</t>
  </si>
  <si>
    <t>670136</t>
  </si>
  <si>
    <t>BAYLOR SCOTT &amp; WHITE MEDICAL CENTER- AUSTIN</t>
  </si>
  <si>
    <t>5245 W US 290</t>
  </si>
  <si>
    <t>78735</t>
  </si>
  <si>
    <t>(512) 654-2100</t>
  </si>
  <si>
    <t>12400 N DALLAS PARKWAY</t>
  </si>
  <si>
    <t>(469) 495-2000</t>
  </si>
  <si>
    <t>670265</t>
  </si>
  <si>
    <t>LEGENT ORTHOPEDIC HOSPITAL</t>
  </si>
  <si>
    <t>4201 WILLIAM D TATE AVENUE</t>
  </si>
  <si>
    <t>(817) 288-1300</t>
  </si>
  <si>
    <t>1201 E HIGHWAY 287</t>
  </si>
  <si>
    <t>(469) 846-2000</t>
  </si>
  <si>
    <t>670309</t>
  </si>
  <si>
    <t>TEXAS HEALTH HOSPITAL MANSFIELD</t>
  </si>
  <si>
    <t>2300 LONE STAR ROAD</t>
  </si>
  <si>
    <t>(682) 341-5000</t>
  </si>
  <si>
    <t>unique states</t>
  </si>
  <si>
    <t>check periods</t>
  </si>
  <si>
    <t>min score</t>
  </si>
  <si>
    <t>max score</t>
  </si>
  <si>
    <t>median score</t>
  </si>
  <si>
    <t>st dev score</t>
  </si>
  <si>
    <t>Row Labels</t>
  </si>
  <si>
    <t>Grand Total</t>
  </si>
  <si>
    <t>Count of facilityId</t>
  </si>
  <si>
    <t>Average of score</t>
  </si>
  <si>
    <t>readm_total</t>
  </si>
  <si>
    <t>readm_worse_share</t>
  </si>
  <si>
    <t>peer_group_key</t>
  </si>
  <si>
    <t>rating_band</t>
  </si>
  <si>
    <t>AL | Acute Care Hospitals | Government - Hospital District or Authority</t>
  </si>
  <si>
    <t>High</t>
  </si>
  <si>
    <t>Mid</t>
  </si>
  <si>
    <t>AL | Acute Care Hospitals | Proprietary</t>
  </si>
  <si>
    <t>Low</t>
  </si>
  <si>
    <t>AL | Acute Care Hospitals | Voluntary non-profit - Private</t>
  </si>
  <si>
    <t>AL | Acute Care Hospitals | Government - State</t>
  </si>
  <si>
    <t>AL | Acute Care Hospitals | Voluntary non-profit - Other</t>
  </si>
  <si>
    <t>AL | Acute Care Hospitals | Government - Local</t>
  </si>
  <si>
    <t>AL | Acute Care Hospitals | Voluntary non-profit - Church</t>
  </si>
  <si>
    <t>AK | Acute Care Hospitals | Voluntary non-profit - Church</t>
  </si>
  <si>
    <t>AK | Acute Care Hospitals | Voluntary non-profit - Other</t>
  </si>
  <si>
    <t>AK | Acute Care Hospitals | Government - Local</t>
  </si>
  <si>
    <t>AK | Acute Care Hospitals | Voluntary non-profit - Private</t>
  </si>
  <si>
    <t>AK | Acute Care Hospitals | Proprietary</t>
  </si>
  <si>
    <t>AK | Acute Care Hospitals | Government - Federal</t>
  </si>
  <si>
    <t>AZ | Acute Care Hospitals | Voluntary non-profit - Other</t>
  </si>
  <si>
    <t>AZ | Acute Care Hospitals | Voluntary non-profit - Private</t>
  </si>
  <si>
    <t>AZ | Acute Care Hospitals | Government - Local</t>
  </si>
  <si>
    <t>AZ | Acute Care Hospitals | Voluntary non-profit - Church</t>
  </si>
  <si>
    <t>AZ | Acute Care Hospitals | Physician</t>
  </si>
  <si>
    <t>AZ | Acute Care Hospitals | Proprietary</t>
  </si>
  <si>
    <t>AZ | Acute Care Hospitals | Government - Hospital District or Authority</t>
  </si>
  <si>
    <t>AR | Acute Care Hospitals | Proprietary</t>
  </si>
  <si>
    <t>AR | Acute Care Hospitals | Voluntary non-profit - Private</t>
  </si>
  <si>
    <t>AR | Acute Care Hospitals | Government - State</t>
  </si>
  <si>
    <t>AR | Acute Care Hospitals | Government - Local</t>
  </si>
  <si>
    <t>AR | Acute Care Hospitals | Voluntary non-profit - Church</t>
  </si>
  <si>
    <t>CA | Acute Care Hospitals | Voluntary non-profit - Church</t>
  </si>
  <si>
    <t>CA | Acute Care Hospitals | Voluntary non-profit - Private</t>
  </si>
  <si>
    <t>CA | Acute Care Hospitals | Voluntary non-profit - Other</t>
  </si>
  <si>
    <t>CA | Acute Care Hospitals | Proprietary</t>
  </si>
  <si>
    <t>CA | Acute Care Hospitals | Government - Hospital District or Authority</t>
  </si>
  <si>
    <t>CA | Acute Care Hospitals | Government - Local</t>
  </si>
  <si>
    <t>CA | Acute Care Hospitals | Government - Federal</t>
  </si>
  <si>
    <t>CA | Acute Care Hospitals | Government - State</t>
  </si>
  <si>
    <t>CA | Acute Care Hospitals | Physician</t>
  </si>
  <si>
    <t>CO | Acute Care Hospitals | Voluntary non-profit - Private</t>
  </si>
  <si>
    <t>CO | Acute Care Hospitals | Government - State</t>
  </si>
  <si>
    <t>CO | Acute Care Hospitals | Voluntary non-profit - Church</t>
  </si>
  <si>
    <t>CO | Acute Care Hospitals | Government - Local</t>
  </si>
  <si>
    <t>CO | Acute Care Hospitals | Government - Hospital District or Authority</t>
  </si>
  <si>
    <t>CO | Acute Care Hospitals | Proprietary</t>
  </si>
  <si>
    <t>CO | Acute Care Hospitals | Voluntary non-profit - Other</t>
  </si>
  <si>
    <t>CT | Acute Care Hospitals | Voluntary non-profit - Church</t>
  </si>
  <si>
    <t>CT | Acute Care Hospitals | Voluntary non-profit - Private</t>
  </si>
  <si>
    <t>CT | Acute Care Hospitals | Proprietary</t>
  </si>
  <si>
    <t>CT | Acute Care Hospitals | Voluntary non-profit - Other</t>
  </si>
  <si>
    <t>CT | Acute Care Hospitals | Government - Local</t>
  </si>
  <si>
    <t>DE | Acute Care Hospitals | Voluntary non-profit - Private</t>
  </si>
  <si>
    <t>DC | Acute Care Hospitals | Proprietary</t>
  </si>
  <si>
    <t>DC | Acute Care Hospitals | Voluntary non-profit - Other</t>
  </si>
  <si>
    <t>FL | Acute Care Hospitals | Voluntary non-profit - Private</t>
  </si>
  <si>
    <t>FL | Acute Care Hospitals | Government - Hospital District or Authority</t>
  </si>
  <si>
    <t>FL | Acute Care Hospitals | Voluntary non-profit - Church</t>
  </si>
  <si>
    <t>FL | Acute Care Hospitals | Proprietary</t>
  </si>
  <si>
    <t>FL | Acute Care Hospitals | Government - State</t>
  </si>
  <si>
    <t>FL | Acute Care Hospitals | Voluntary non-profit - Other</t>
  </si>
  <si>
    <t>GA | Acute Care Hospitals | Voluntary non-profit - Private</t>
  </si>
  <si>
    <t>GA | Acute Care Hospitals | Voluntary non-profit - Other</t>
  </si>
  <si>
    <t>GA | Acute Care Hospitals | Government - Hospital District or Authority</t>
  </si>
  <si>
    <t>GA | Acute Care Hospitals | Voluntary non-profit - Church</t>
  </si>
  <si>
    <t>GA | Acute Care Hospitals | Government - Local</t>
  </si>
  <si>
    <t>GA | Acute Care Hospitals | Proprietary</t>
  </si>
  <si>
    <t>GA | Acute Care Hospitals | Government - Federal</t>
  </si>
  <si>
    <t>HI | Acute Care Hospitals | Voluntary non-profit - Private</t>
  </si>
  <si>
    <t>HI | Acute Care Hospitals | Government - State</t>
  </si>
  <si>
    <t>HI | Acute Care Hospitals | Voluntary non-profit - Church</t>
  </si>
  <si>
    <t>HI | Acute Care Hospitals | Government - Federal</t>
  </si>
  <si>
    <t>HI | Acute Care Hospitals | Proprietary</t>
  </si>
  <si>
    <t>ID | Acute Care Hospitals | Voluntary non-profit - Private</t>
  </si>
  <si>
    <t>ID | Acute Care Hospitals | Voluntary non-profit - Church</t>
  </si>
  <si>
    <t>ID | Acute Care Hospitals | Proprietary</t>
  </si>
  <si>
    <t>ID | Acute Care Hospitals | Government - Hospital District or Authority</t>
  </si>
  <si>
    <t>ID | Acute Care Hospitals | Physician</t>
  </si>
  <si>
    <t>IL | Acute Care Hospitals | Voluntary non-profit - Private</t>
  </si>
  <si>
    <t>IL | Acute Care Hospitals | Voluntary non-profit - Church</t>
  </si>
  <si>
    <t>IL | Acute Care Hospitals | Voluntary non-profit - Other</t>
  </si>
  <si>
    <t>IL | Acute Care Hospitals | Government - Local</t>
  </si>
  <si>
    <t>IL | Acute Care Hospitals | Proprietary</t>
  </si>
  <si>
    <t>IL | Acute Care Hospitals | Government - Hospital District or Authority</t>
  </si>
  <si>
    <t>IL | Acute Care Hospitals | Government - State</t>
  </si>
  <si>
    <t>IL | Acute Care Hospitals | Physician</t>
  </si>
  <si>
    <t>IN | Acute Care Hospitals | Government - Local</t>
  </si>
  <si>
    <t>IN | Acute Care Hospitals | Voluntary non-profit - Private</t>
  </si>
  <si>
    <t>IN | Acute Care Hospitals | Voluntary non-profit - Other</t>
  </si>
  <si>
    <t>IN | Acute Care Hospitals | Voluntary non-profit - Church</t>
  </si>
  <si>
    <t>IN | Acute Care Hospitals | Proprietary</t>
  </si>
  <si>
    <t>IA | Acute Care Hospitals | Voluntary non-profit - Private</t>
  </si>
  <si>
    <t>IA | Acute Care Hospitals | Voluntary non-profit - Church</t>
  </si>
  <si>
    <t>IA | Acute Care Hospitals | Government - Local</t>
  </si>
  <si>
    <t>IA | Acute Care Hospitals | Government - State</t>
  </si>
  <si>
    <t>IA | Acute Care Hospitals | Proprietary</t>
  </si>
  <si>
    <t>KS | Acute Care Hospitals | Voluntary non-profit - Church</t>
  </si>
  <si>
    <t>KS | Acute Care Hospitals | Voluntary non-profit - Private</t>
  </si>
  <si>
    <t>KS | Acute Care Hospitals | Voluntary non-profit - Other</t>
  </si>
  <si>
    <t>KS | Acute Care Hospitals | Government - Local</t>
  </si>
  <si>
    <t>KS | Acute Care Hospitals | Proprietary</t>
  </si>
  <si>
    <t>KS | Acute Care Hospitals | Government - Hospital District or Authority</t>
  </si>
  <si>
    <t>KY | Acute Care Hospitals | Voluntary non-profit - Private</t>
  </si>
  <si>
    <t>KY | Acute Care Hospitals | Voluntary non-profit - Other</t>
  </si>
  <si>
    <t>KY | Acute Care Hospitals | Proprietary</t>
  </si>
  <si>
    <t>KY | Acute Care Hospitals | Voluntary non-profit - Church</t>
  </si>
  <si>
    <t>KY | Acute Care Hospitals | Government - Local</t>
  </si>
  <si>
    <t>KY | Acute Care Hospitals | Government - Federal</t>
  </si>
  <si>
    <t>KY | Acute Care Hospitals | Government - State</t>
  </si>
  <si>
    <t>KY | Acute Care Hospitals | Government - Hospital District or Authority</t>
  </si>
  <si>
    <t>LA | Acute Care Hospitals | Voluntary non-profit - Private</t>
  </si>
  <si>
    <t>LA | Acute Care Hospitals | Government - Hospital District or Authority</t>
  </si>
  <si>
    <t>LA | Acute Care Hospitals | Voluntary non-profit - Other</t>
  </si>
  <si>
    <t>LA | Acute Care Hospitals | Proprietary</t>
  </si>
  <si>
    <t>LA | Acute Care Hospitals | Voluntary non-profit - Church</t>
  </si>
  <si>
    <t>ME | Acute Care Hospitals | Voluntary non-profit - Church</t>
  </si>
  <si>
    <t>ME | Acute Care Hospitals | Voluntary non-profit - Private</t>
  </si>
  <si>
    <t>ME | Acute Care Hospitals | Government - Local</t>
  </si>
  <si>
    <t>ME | Acute Care Hospitals | Voluntary non-profit - Other</t>
  </si>
  <si>
    <t>MA | Acute Care Hospitals | Voluntary non-profit - Other</t>
  </si>
  <si>
    <t>MA | Acute Care Hospitals | Voluntary non-profit - Private</t>
  </si>
  <si>
    <t>MA | Acute Care Hospitals | Government - Local</t>
  </si>
  <si>
    <t>MA | Acute Care Hospitals | Proprietary</t>
  </si>
  <si>
    <t>MA | Acute Care Hospitals | Government - Federal</t>
  </si>
  <si>
    <t>MI | Acute Care Hospitals | Voluntary non-profit - Private</t>
  </si>
  <si>
    <t>MI | Acute Care Hospitals | Government - Hospital District or Authority</t>
  </si>
  <si>
    <t>MI | Acute Care Hospitals | Voluntary non-profit - Church</t>
  </si>
  <si>
    <t>MI | Acute Care Hospitals | Government - Local</t>
  </si>
  <si>
    <t>MI | Acute Care Hospitals | Proprietary</t>
  </si>
  <si>
    <t>MI | Acute Care Hospitals | Voluntary non-profit - Other</t>
  </si>
  <si>
    <t>MN | Acute Care Hospitals | Voluntary non-profit - Private</t>
  </si>
  <si>
    <t>MN | Acute Care Hospitals | Government - Local</t>
  </si>
  <si>
    <t>MN | Acute Care Hospitals | Voluntary non-profit - Church</t>
  </si>
  <si>
    <t>MN | Acute Care Hospitals | Voluntary non-profit - Other</t>
  </si>
  <si>
    <t>MS | Acute Care Hospitals | Government - State</t>
  </si>
  <si>
    <t>MS | Acute Care Hospitals | Voluntary non-profit - Private</t>
  </si>
  <si>
    <t>MS | Acute Care Hospitals | Voluntary non-profit - Other</t>
  </si>
  <si>
    <t>MS | Acute Care Hospitals | Proprietary</t>
  </si>
  <si>
    <t>MS | Acute Care Hospitals | Government - Local</t>
  </si>
  <si>
    <t>MS | Acute Care Hospitals | Voluntary non-profit - Church</t>
  </si>
  <si>
    <t>MO | Acute Care Hospitals | Voluntary non-profit - Church</t>
  </si>
  <si>
    <t>MO | Acute Care Hospitals | Voluntary non-profit - Private</t>
  </si>
  <si>
    <t>MO | Acute Care Hospitals | Government - Local</t>
  </si>
  <si>
    <t>MO | Acute Care Hospitals | Proprietary</t>
  </si>
  <si>
    <t>MO | Acute Care Hospitals | Voluntary non-profit - Other</t>
  </si>
  <si>
    <t>MO | Acute Care Hospitals | Government - State</t>
  </si>
  <si>
    <t>MO | Acute Care Hospitals | Government - Hospital District or Authority</t>
  </si>
  <si>
    <t>MT | Acute Care Hospitals | Voluntary non-profit - Private</t>
  </si>
  <si>
    <t>MT | Acute Care Hospitals | Voluntary non-profit - Church</t>
  </si>
  <si>
    <t>MT | Acute Care Hospitals | Proprietary</t>
  </si>
  <si>
    <t>NE | Acute Care Hospitals | Voluntary non-profit - Private</t>
  </si>
  <si>
    <t>NE | Acute Care Hospitals | Voluntary non-profit - Church</t>
  </si>
  <si>
    <t>NE | Acute Care Hospitals | Voluntary non-profit - Other</t>
  </si>
  <si>
    <t>NE | Acute Care Hospitals | Proprietary</t>
  </si>
  <si>
    <t>NV | Acute Care Hospitals | Voluntary non-profit - Private</t>
  </si>
  <si>
    <t>NV | Acute Care Hospitals | Proprietary</t>
  </si>
  <si>
    <t>NV | Acute Care Hospitals | Voluntary non-profit - Other</t>
  </si>
  <si>
    <t>NH | Acute Care Hospitals | Voluntary non-profit - Private</t>
  </si>
  <si>
    <t>NH | Acute Care Hospitals | Voluntary non-profit - Other</t>
  </si>
  <si>
    <t>NH | Acute Care Hospitals | Proprietary</t>
  </si>
  <si>
    <t>NJ | Acute Care Hospitals | Voluntary non-profit - Private</t>
  </si>
  <si>
    <t>NJ | Acute Care Hospitals | Proprietary</t>
  </si>
  <si>
    <t>NJ | Acute Care Hospitals | Voluntary non-profit - Church</t>
  </si>
  <si>
    <t>NJ | Acute Care Hospitals | Government - State</t>
  </si>
  <si>
    <t>NJ | Acute Care Hospitals | Voluntary non-profit - Other</t>
  </si>
  <si>
    <t>NM | Acute Care Hospitals | Government - State</t>
  </si>
  <si>
    <t>NM | Acute Care Hospitals | Voluntary non-profit - Private</t>
  </si>
  <si>
    <t>NM | Acute Care Hospitals | Proprietary</t>
  </si>
  <si>
    <t>NM | Acute Care Hospitals | Government - Federal</t>
  </si>
  <si>
    <t>NM | Acute Care Hospitals | Voluntary non-profit - Other</t>
  </si>
  <si>
    <t>NY | Acute Care Hospitals | Voluntary non-profit - Private</t>
  </si>
  <si>
    <t>NY | Acute Care Hospitals | Government - State</t>
  </si>
  <si>
    <t>NY | Acute Care Hospitals | Voluntary non-profit - Other</t>
  </si>
  <si>
    <t>NY | Acute Care Hospitals | Government - Local</t>
  </si>
  <si>
    <t>NY | Acute Care Hospitals | Proprietary</t>
  </si>
  <si>
    <t>NY | Acute Care Hospitals | Voluntary non-profit - Church</t>
  </si>
  <si>
    <t>NC | Acute Care Hospitals | Government - Hospital District or Authority</t>
  </si>
  <si>
    <t>NC | Acute Care Hospitals | Voluntary non-profit - Private</t>
  </si>
  <si>
    <t>NC | Acute Care Hospitals | Proprietary</t>
  </si>
  <si>
    <t>NC | Acute Care Hospitals | Government - Local</t>
  </si>
  <si>
    <t>NC | Acute Care Hospitals | Voluntary non-profit - Other</t>
  </si>
  <si>
    <t>NC | Acute Care Hospitals | Government - State</t>
  </si>
  <si>
    <t>ND | Acute Care Hospitals | Voluntary non-profit - Church</t>
  </si>
  <si>
    <t>ND | Acute Care Hospitals | Voluntary non-profit - Private</t>
  </si>
  <si>
    <t>ND | Acute Care Hospitals | Government - Local</t>
  </si>
  <si>
    <t>OH | Acute Care Hospitals | Voluntary non-profit - Private</t>
  </si>
  <si>
    <t>OH | Acute Care Hospitals | Voluntary non-profit - Other</t>
  </si>
  <si>
    <t>OH | Acute Care Hospitals | Voluntary non-profit - Church</t>
  </si>
  <si>
    <t>OH | Acute Care Hospitals | Government - Local</t>
  </si>
  <si>
    <t>OH | Acute Care Hospitals | Government - State</t>
  </si>
  <si>
    <t>OH | Acute Care Hospitals | Proprietary</t>
  </si>
  <si>
    <t>OH | Acute Care Hospitals | Government - Hospital District or Authority</t>
  </si>
  <si>
    <t>OK | Acute Care Hospitals | Proprietary</t>
  </si>
  <si>
    <t>OK | Acute Care Hospitals | Voluntary non-profit - Other</t>
  </si>
  <si>
    <t>OK | Acute Care Hospitals | Government - Hospital District or Authority</t>
  </si>
  <si>
    <t>OK | Acute Care Hospitals | Voluntary non-profit - Church</t>
  </si>
  <si>
    <t>OK | Acute Care Hospitals | Voluntary non-profit - Private</t>
  </si>
  <si>
    <t>OK | Acute Care Hospitals | Government - Local</t>
  </si>
  <si>
    <t>OK | Acute Care Hospitals | Physician</t>
  </si>
  <si>
    <t>OR | Acute Care Hospitals | Voluntary non-profit - Other</t>
  </si>
  <si>
    <t>OR | Acute Care Hospitals | Voluntary non-profit - Private</t>
  </si>
  <si>
    <t>OR | Acute Care Hospitals | Voluntary non-profit - Church</t>
  </si>
  <si>
    <t>OR | Acute Care Hospitals | Government - Hospital District or Authority</t>
  </si>
  <si>
    <t>PA | Acute Care Hospitals | Voluntary non-profit - Private</t>
  </si>
  <si>
    <t>PA | Acute Care Hospitals | Voluntary non-profit - Other</t>
  </si>
  <si>
    <t>PA | Acute Care Hospitals | Proprietary</t>
  </si>
  <si>
    <t>PA | Acute Care Hospitals | Voluntary non-profit - Church</t>
  </si>
  <si>
    <t>RI | Acute Care Hospitals | Proprietary</t>
  </si>
  <si>
    <t>RI | Acute Care Hospitals | Voluntary non-profit - Private</t>
  </si>
  <si>
    <t>RI | Acute Care Hospitals | Tribal</t>
  </si>
  <si>
    <t>SC | Acute Care Hospitals | Proprietary</t>
  </si>
  <si>
    <t>SC | Acute Care Hospitals | Government - Hospital District or Authority</t>
  </si>
  <si>
    <t>SC | Acute Care Hospitals | Voluntary non-profit - Private</t>
  </si>
  <si>
    <t>SC | Acute Care Hospitals | Voluntary non-profit - Other</t>
  </si>
  <si>
    <t>SC | Acute Care Hospitals | Government - State</t>
  </si>
  <si>
    <t>SC | Acute Care Hospitals | Government - Local</t>
  </si>
  <si>
    <t>SD | Acute Care Hospitals | Voluntary non-profit - Private</t>
  </si>
  <si>
    <t>SD | Acute Care Hospitals | Government - Local</t>
  </si>
  <si>
    <t>SD | Acute Care Hospitals | Voluntary non-profit - Church</t>
  </si>
  <si>
    <t>SD | Acute Care Hospitals | Proprietary</t>
  </si>
  <si>
    <t>TN | Acute Care Hospitals | Government - Hospital District or Authority</t>
  </si>
  <si>
    <t>TN | Acute Care Hospitals | Proprietary</t>
  </si>
  <si>
    <t>TN | Acute Care Hospitals | Voluntary non-profit - Private</t>
  </si>
  <si>
    <t>TN | Acute Care Hospitals | Government - Local</t>
  </si>
  <si>
    <t>TN | Acute Care Hospitals | Voluntary non-profit - Church</t>
  </si>
  <si>
    <t>TN | Acute Care Hospitals | Voluntary non-profit - Other</t>
  </si>
  <si>
    <t>TX | Acute Care Hospitals | Proprietary</t>
  </si>
  <si>
    <t>TX | Acute Care Hospitals | Voluntary non-profit - Private</t>
  </si>
  <si>
    <t>TX | Acute Care Hospitals | Government - Hospital District or Authority</t>
  </si>
  <si>
    <t>TX | Acute Care Hospitals | Government - State</t>
  </si>
  <si>
    <t>TX | Acute Care Hospitals | Voluntary non-profit - Church</t>
  </si>
  <si>
    <t>TX | Acute Care Hospitals | Voluntary non-profit - Other</t>
  </si>
  <si>
    <t>TX | Acute Care Hospitals | Physician</t>
  </si>
  <si>
    <t>TX | Acute Care Hospitals | Government - Local</t>
  </si>
  <si>
    <t>TX | Acute Care Hospitals | Government - Federal</t>
  </si>
  <si>
    <t>UT | Acute Care Hospitals | Voluntary non-profit - Private</t>
  </si>
  <si>
    <t>UT | Acute Care Hospitals | Proprietary</t>
  </si>
  <si>
    <t>UT | Acute Care Hospitals | Government - State</t>
  </si>
  <si>
    <t>UT | Acute Care Hospitals | Voluntary non-profit - Other</t>
  </si>
  <si>
    <t>VT | Acute Care Hospitals | Voluntary non-profit - Private</t>
  </si>
  <si>
    <t>VT | Acute Care Hospitals | Voluntary non-profit - Other</t>
  </si>
  <si>
    <t>VA | Acute Care Hospitals | Voluntary non-profit - Private</t>
  </si>
  <si>
    <t>VA | Acute Care Hospitals | Voluntary non-profit - Other</t>
  </si>
  <si>
    <t>VA | Acute Care Hospitals | Government - State</t>
  </si>
  <si>
    <t>VA | Acute Care Hospitals | Proprietary</t>
  </si>
  <si>
    <t>VA | Acute Care Hospitals | Government - Hospital District or Authority</t>
  </si>
  <si>
    <t>VA | Acute Care Hospitals | Voluntary non-profit - Church</t>
  </si>
  <si>
    <t>WA | Acute Care Hospitals | Voluntary non-profit - Private</t>
  </si>
  <si>
    <t>WA | Acute Care Hospitals | Government - Hospital District or Authority</t>
  </si>
  <si>
    <t>WA | Acute Care Hospitals | Government - State</t>
  </si>
  <si>
    <t>WA | Acute Care Hospitals | Voluntary non-profit - Church</t>
  </si>
  <si>
    <t>WA | Acute Care Hospitals | Voluntary non-profit - Other</t>
  </si>
  <si>
    <t>WA | Acute Care Hospitals | Government - Local</t>
  </si>
  <si>
    <t>WV | Acute Care Hospitals | Voluntary non-profit - Private</t>
  </si>
  <si>
    <t>WV | Acute Care Hospitals | Proprietary</t>
  </si>
  <si>
    <t>WV | Acute Care Hospitals | Voluntary non-profit - Church</t>
  </si>
  <si>
    <t>WV | Acute Care Hospitals | Government - Local</t>
  </si>
  <si>
    <t>WI | Acute Care Hospitals | Voluntary non-profit - Church</t>
  </si>
  <si>
    <t>WI | Acute Care Hospitals | Voluntary non-profit - Private</t>
  </si>
  <si>
    <t>WI | Acute Care Hospitals | Government - Local</t>
  </si>
  <si>
    <t>WI | Acute Care Hospitals | Proprietary</t>
  </si>
  <si>
    <t>WI | Acute Care Hospitals | Voluntary non-profit - Other</t>
  </si>
  <si>
    <t>WI | Acute Care Hospitals | Government - Hospital District or Authority</t>
  </si>
  <si>
    <t>WY | Acute Care Hospitals | Government - Hospital District or Authority</t>
  </si>
  <si>
    <t>WY | Acute Care Hospitals | Government - Local</t>
  </si>
  <si>
    <t>WY | Acute Care Hospitals | Proprietary</t>
  </si>
  <si>
    <t>WY | Acute Care Hospitals | Voluntary non-profit - Other</t>
  </si>
  <si>
    <t>peerMedian</t>
  </si>
  <si>
    <t>peerQ1</t>
  </si>
  <si>
    <t>peerQ3</t>
  </si>
  <si>
    <t>peerIQR</t>
  </si>
  <si>
    <t>groupN</t>
  </si>
  <si>
    <t>outlier_low</t>
  </si>
  <si>
    <t>outlier_high</t>
  </si>
  <si>
    <t>outlier_flag</t>
  </si>
  <si>
    <t>gap</t>
  </si>
  <si>
    <t>unique facilities</t>
  </si>
  <si>
    <t>Converted to date format/Joined via XLOOKUP</t>
  </si>
  <si>
    <t>medicare</t>
  </si>
  <si>
    <t>Dimension</t>
  </si>
  <si>
    <t>date</t>
  </si>
  <si>
    <t>Converted to number format(decimal, 2 places)/Joined via XLOOKUP</t>
  </si>
  <si>
    <t>Measure</t>
  </si>
  <si>
    <t>number</t>
  </si>
  <si>
    <t>Converted to text/Joined via XLOOKUP</t>
  </si>
  <si>
    <t>text</t>
  </si>
  <si>
    <t>Converted to number format(whole number)</t>
  </si>
  <si>
    <t>hospitalGen</t>
  </si>
  <si>
    <t>range</t>
  </si>
  <si>
    <t>mean score</t>
  </si>
  <si>
    <t>Converted to text format</t>
  </si>
  <si>
    <t>hospitalGen/medicare</t>
  </si>
  <si>
    <t>num columns</t>
  </si>
  <si>
    <t>Converted to text format/Primary Key for both datasets</t>
  </si>
  <si>
    <t>num rows</t>
  </si>
  <si>
    <t>Transformation/Note</t>
  </si>
  <si>
    <t>Source Sheet</t>
  </si>
  <si>
    <t>Data Type</t>
  </si>
  <si>
    <t>Column Names</t>
  </si>
  <si>
    <t>Values</t>
  </si>
  <si>
    <t>EDA</t>
  </si>
  <si>
    <t>medianState</t>
  </si>
  <si>
    <t>medianHospitalOwner</t>
  </si>
  <si>
    <t>High Outlier</t>
  </si>
  <si>
    <t>correlation MSPB vs readm_worse_share</t>
  </si>
  <si>
    <t>MedianScore</t>
  </si>
  <si>
    <t>HighOutlier%</t>
  </si>
  <si>
    <t>MeanWorse%</t>
  </si>
  <si>
    <t>n</t>
  </si>
  <si>
    <t>highCount</t>
  </si>
  <si>
    <t>sharePct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</si>
</sst>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sz val="11"/>
      <color rgb="FF242424"/>
      <name val="Aptos Narrow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1" fillId="0" borderId="0" xfId="0" applyNumberFormat="1" applyFont="1"/>
    <xf numFmtId="0" fontId="1" fillId="0" borderId="0" xfId="0" applyFont="1"/>
    <xf numFmtId="14" fontId="4" fillId="0" borderId="0" xfId="0" applyNumberFormat="1" applyFont="1"/>
    <xf numFmtId="2" fontId="0" fillId="0" borderId="0" xfId="0" applyNumberFormat="1"/>
    <xf numFmtId="1" fontId="0" fillId="0" borderId="0" xfId="0" applyNumberFormat="1"/>
    <xf numFmtId="10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[mspbProject.xlsx]pivot!PivotTable3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pivot!$A$28:$A$88</c:f>
              <c:strCache>
                <c:ptCount val="60"/>
                <c:pt idx="0">
                  <c:v>0.68</c:v>
                </c:pt>
                <c:pt idx="1">
                  <c:v>0.7</c:v>
                </c:pt>
                <c:pt idx="2">
                  <c:v>0.73</c:v>
                </c:pt>
                <c:pt idx="3">
                  <c:v>0.75</c:v>
                </c:pt>
                <c:pt idx="4">
                  <c:v>0.78</c:v>
                </c:pt>
                <c:pt idx="5">
                  <c:v>0.79</c:v>
                </c:pt>
                <c:pt idx="6">
                  <c:v>0.8</c:v>
                </c:pt>
                <c:pt idx="7">
                  <c:v>0.81</c:v>
                </c:pt>
                <c:pt idx="8">
                  <c:v>0.82</c:v>
                </c:pt>
                <c:pt idx="9">
                  <c:v>0.83</c:v>
                </c:pt>
                <c:pt idx="10">
                  <c:v>0.84</c:v>
                </c:pt>
                <c:pt idx="11">
                  <c:v>0.85</c:v>
                </c:pt>
                <c:pt idx="12">
                  <c:v>0.86</c:v>
                </c:pt>
                <c:pt idx="13">
                  <c:v>0.87</c:v>
                </c:pt>
                <c:pt idx="14">
                  <c:v>0.88</c:v>
                </c:pt>
                <c:pt idx="15">
                  <c:v>0.89</c:v>
                </c:pt>
                <c:pt idx="16">
                  <c:v>0.9</c:v>
                </c:pt>
                <c:pt idx="17">
                  <c:v>0.91</c:v>
                </c:pt>
                <c:pt idx="18">
                  <c:v>0.92</c:v>
                </c:pt>
                <c:pt idx="19">
                  <c:v>0.93</c:v>
                </c:pt>
                <c:pt idx="20">
                  <c:v>0.94</c:v>
                </c:pt>
                <c:pt idx="21">
                  <c:v>0.95</c:v>
                </c:pt>
                <c:pt idx="22">
                  <c:v>0.96</c:v>
                </c:pt>
                <c:pt idx="23">
                  <c:v>0.97</c:v>
                </c:pt>
                <c:pt idx="24">
                  <c:v>0.98</c:v>
                </c:pt>
                <c:pt idx="25">
                  <c:v>0.99</c:v>
                </c:pt>
                <c:pt idx="26">
                  <c:v>1</c:v>
                </c:pt>
                <c:pt idx="27">
                  <c:v>1.01</c:v>
                </c:pt>
                <c:pt idx="28">
                  <c:v>1.02</c:v>
                </c:pt>
                <c:pt idx="29">
                  <c:v>1.03</c:v>
                </c:pt>
                <c:pt idx="30">
                  <c:v>1.04</c:v>
                </c:pt>
                <c:pt idx="31">
                  <c:v>1.05</c:v>
                </c:pt>
                <c:pt idx="32">
                  <c:v>1.06</c:v>
                </c:pt>
                <c:pt idx="33">
                  <c:v>1.07</c:v>
                </c:pt>
                <c:pt idx="34">
                  <c:v>1.08</c:v>
                </c:pt>
                <c:pt idx="35">
                  <c:v>1.09</c:v>
                </c:pt>
                <c:pt idx="36">
                  <c:v>1.1</c:v>
                </c:pt>
                <c:pt idx="37">
                  <c:v>1.11</c:v>
                </c:pt>
                <c:pt idx="38">
                  <c:v>1.12</c:v>
                </c:pt>
                <c:pt idx="39">
                  <c:v>1.13</c:v>
                </c:pt>
                <c:pt idx="40">
                  <c:v>1.14</c:v>
                </c:pt>
                <c:pt idx="41">
                  <c:v>1.15</c:v>
                </c:pt>
                <c:pt idx="42">
                  <c:v>1.16</c:v>
                </c:pt>
                <c:pt idx="43">
                  <c:v>1.17</c:v>
                </c:pt>
                <c:pt idx="44">
                  <c:v>1.18</c:v>
                </c:pt>
                <c:pt idx="45">
                  <c:v>1.19</c:v>
                </c:pt>
                <c:pt idx="46">
                  <c:v>1.2</c:v>
                </c:pt>
                <c:pt idx="47">
                  <c:v>1.21</c:v>
                </c:pt>
                <c:pt idx="48">
                  <c:v>1.22</c:v>
                </c:pt>
                <c:pt idx="49">
                  <c:v>1.23</c:v>
                </c:pt>
                <c:pt idx="50">
                  <c:v>1.24</c:v>
                </c:pt>
                <c:pt idx="51">
                  <c:v>1.25</c:v>
                </c:pt>
                <c:pt idx="52">
                  <c:v>1.26</c:v>
                </c:pt>
                <c:pt idx="53">
                  <c:v>1.27</c:v>
                </c:pt>
                <c:pt idx="54">
                  <c:v>1.28</c:v>
                </c:pt>
                <c:pt idx="55">
                  <c:v>1.29</c:v>
                </c:pt>
                <c:pt idx="56">
                  <c:v>1.3</c:v>
                </c:pt>
                <c:pt idx="57">
                  <c:v>1.31</c:v>
                </c:pt>
                <c:pt idx="58">
                  <c:v>1.32</c:v>
                </c:pt>
                <c:pt idx="59">
                  <c:v>1.34</c:v>
                </c:pt>
              </c:strCache>
            </c:strRef>
          </c:cat>
          <c:val>
            <c:numRef>
              <c:f>pivot!$B$28:$B$88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9</c:v>
                </c:pt>
                <c:pt idx="8">
                  <c:v>3</c:v>
                </c:pt>
                <c:pt idx="9">
                  <c:v>9</c:v>
                </c:pt>
                <c:pt idx="10">
                  <c:v>16</c:v>
                </c:pt>
                <c:pt idx="11">
                  <c:v>18</c:v>
                </c:pt>
                <c:pt idx="12">
                  <c:v>17</c:v>
                </c:pt>
                <c:pt idx="13">
                  <c:v>24</c:v>
                </c:pt>
                <c:pt idx="14">
                  <c:v>42</c:v>
                </c:pt>
                <c:pt idx="15">
                  <c:v>36</c:v>
                </c:pt>
                <c:pt idx="16">
                  <c:v>46</c:v>
                </c:pt>
                <c:pt idx="17">
                  <c:v>60</c:v>
                </c:pt>
                <c:pt idx="18">
                  <c:v>83</c:v>
                </c:pt>
                <c:pt idx="19">
                  <c:v>88</c:v>
                </c:pt>
                <c:pt idx="20">
                  <c:v>110</c:v>
                </c:pt>
                <c:pt idx="21">
                  <c:v>125</c:v>
                </c:pt>
                <c:pt idx="22">
                  <c:v>116</c:v>
                </c:pt>
                <c:pt idx="23">
                  <c:v>151</c:v>
                </c:pt>
                <c:pt idx="24">
                  <c:v>149</c:v>
                </c:pt>
                <c:pt idx="25">
                  <c:v>167</c:v>
                </c:pt>
                <c:pt idx="26">
                  <c:v>156</c:v>
                </c:pt>
                <c:pt idx="27">
                  <c:v>149</c:v>
                </c:pt>
                <c:pt idx="28">
                  <c:v>136</c:v>
                </c:pt>
                <c:pt idx="29">
                  <c:v>139</c:v>
                </c:pt>
                <c:pt idx="30">
                  <c:v>110</c:v>
                </c:pt>
                <c:pt idx="31">
                  <c:v>95</c:v>
                </c:pt>
                <c:pt idx="32">
                  <c:v>80</c:v>
                </c:pt>
                <c:pt idx="33">
                  <c:v>67</c:v>
                </c:pt>
                <c:pt idx="34">
                  <c:v>49</c:v>
                </c:pt>
                <c:pt idx="35">
                  <c:v>49</c:v>
                </c:pt>
                <c:pt idx="36">
                  <c:v>32</c:v>
                </c:pt>
                <c:pt idx="37">
                  <c:v>26</c:v>
                </c:pt>
                <c:pt idx="38">
                  <c:v>20</c:v>
                </c:pt>
                <c:pt idx="39">
                  <c:v>9</c:v>
                </c:pt>
                <c:pt idx="40">
                  <c:v>17</c:v>
                </c:pt>
                <c:pt idx="41">
                  <c:v>8</c:v>
                </c:pt>
                <c:pt idx="42">
                  <c:v>13</c:v>
                </c:pt>
                <c:pt idx="43">
                  <c:v>5</c:v>
                </c:pt>
                <c:pt idx="44">
                  <c:v>9</c:v>
                </c:pt>
                <c:pt idx="45">
                  <c:v>5</c:v>
                </c:pt>
                <c:pt idx="46">
                  <c:v>7</c:v>
                </c:pt>
                <c:pt idx="47">
                  <c:v>6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1</c:v>
                </c:pt>
                <c:pt idx="52">
                  <c:v>3</c:v>
                </c:pt>
                <c:pt idx="53">
                  <c:v>1</c:v>
                </c:pt>
                <c:pt idx="54">
                  <c:v>2</c:v>
                </c:pt>
                <c:pt idx="55">
                  <c:v>2</c:v>
                </c:pt>
                <c:pt idx="56">
                  <c:v>3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3-4ED5-9A38-9FD671338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0081232"/>
        <c:axId val="1260070672"/>
      </c:barChart>
      <c:catAx>
        <c:axId val="126008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070672"/>
        <c:crosses val="autoZero"/>
        <c:auto val="1"/>
        <c:lblAlgn val="ctr"/>
        <c:lblOffset val="100"/>
        <c:noMultiLvlLbl val="0"/>
      </c:catAx>
      <c:valAx>
        <c:axId val="126007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08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[mspbProject.xlsx]S1_Distribution!PivotTable1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S1_Distribution!$B$3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S1_Distribution!$A$4:$A$64</c:f>
              <c:strCache>
                <c:ptCount val="60"/>
                <c:pt idx="0">
                  <c:v>0.68</c:v>
                </c:pt>
                <c:pt idx="1">
                  <c:v>0.7</c:v>
                </c:pt>
                <c:pt idx="2">
                  <c:v>0.73</c:v>
                </c:pt>
                <c:pt idx="3">
                  <c:v>0.75</c:v>
                </c:pt>
                <c:pt idx="4">
                  <c:v>0.78</c:v>
                </c:pt>
                <c:pt idx="5">
                  <c:v>0.79</c:v>
                </c:pt>
                <c:pt idx="6">
                  <c:v>0.8</c:v>
                </c:pt>
                <c:pt idx="7">
                  <c:v>0.81</c:v>
                </c:pt>
                <c:pt idx="8">
                  <c:v>0.82</c:v>
                </c:pt>
                <c:pt idx="9">
                  <c:v>0.83</c:v>
                </c:pt>
                <c:pt idx="10">
                  <c:v>0.84</c:v>
                </c:pt>
                <c:pt idx="11">
                  <c:v>0.85</c:v>
                </c:pt>
                <c:pt idx="12">
                  <c:v>0.86</c:v>
                </c:pt>
                <c:pt idx="13">
                  <c:v>0.87</c:v>
                </c:pt>
                <c:pt idx="14">
                  <c:v>0.88</c:v>
                </c:pt>
                <c:pt idx="15">
                  <c:v>0.89</c:v>
                </c:pt>
                <c:pt idx="16">
                  <c:v>0.9</c:v>
                </c:pt>
                <c:pt idx="17">
                  <c:v>0.91</c:v>
                </c:pt>
                <c:pt idx="18">
                  <c:v>0.92</c:v>
                </c:pt>
                <c:pt idx="19">
                  <c:v>0.93</c:v>
                </c:pt>
                <c:pt idx="20">
                  <c:v>0.94</c:v>
                </c:pt>
                <c:pt idx="21">
                  <c:v>0.95</c:v>
                </c:pt>
                <c:pt idx="22">
                  <c:v>0.96</c:v>
                </c:pt>
                <c:pt idx="23">
                  <c:v>0.97</c:v>
                </c:pt>
                <c:pt idx="24">
                  <c:v>0.98</c:v>
                </c:pt>
                <c:pt idx="25">
                  <c:v>0.99</c:v>
                </c:pt>
                <c:pt idx="26">
                  <c:v>1</c:v>
                </c:pt>
                <c:pt idx="27">
                  <c:v>1.01</c:v>
                </c:pt>
                <c:pt idx="28">
                  <c:v>1.02</c:v>
                </c:pt>
                <c:pt idx="29">
                  <c:v>1.03</c:v>
                </c:pt>
                <c:pt idx="30">
                  <c:v>1.04</c:v>
                </c:pt>
                <c:pt idx="31">
                  <c:v>1.05</c:v>
                </c:pt>
                <c:pt idx="32">
                  <c:v>1.06</c:v>
                </c:pt>
                <c:pt idx="33">
                  <c:v>1.07</c:v>
                </c:pt>
                <c:pt idx="34">
                  <c:v>1.08</c:v>
                </c:pt>
                <c:pt idx="35">
                  <c:v>1.09</c:v>
                </c:pt>
                <c:pt idx="36">
                  <c:v>1.1</c:v>
                </c:pt>
                <c:pt idx="37">
                  <c:v>1.11</c:v>
                </c:pt>
                <c:pt idx="38">
                  <c:v>1.12</c:v>
                </c:pt>
                <c:pt idx="39">
                  <c:v>1.13</c:v>
                </c:pt>
                <c:pt idx="40">
                  <c:v>1.14</c:v>
                </c:pt>
                <c:pt idx="41">
                  <c:v>1.15</c:v>
                </c:pt>
                <c:pt idx="42">
                  <c:v>1.16</c:v>
                </c:pt>
                <c:pt idx="43">
                  <c:v>1.17</c:v>
                </c:pt>
                <c:pt idx="44">
                  <c:v>1.18</c:v>
                </c:pt>
                <c:pt idx="45">
                  <c:v>1.19</c:v>
                </c:pt>
                <c:pt idx="46">
                  <c:v>1.2</c:v>
                </c:pt>
                <c:pt idx="47">
                  <c:v>1.21</c:v>
                </c:pt>
                <c:pt idx="48">
                  <c:v>1.22</c:v>
                </c:pt>
                <c:pt idx="49">
                  <c:v>1.23</c:v>
                </c:pt>
                <c:pt idx="50">
                  <c:v>1.24</c:v>
                </c:pt>
                <c:pt idx="51">
                  <c:v>1.25</c:v>
                </c:pt>
                <c:pt idx="52">
                  <c:v>1.26</c:v>
                </c:pt>
                <c:pt idx="53">
                  <c:v>1.27</c:v>
                </c:pt>
                <c:pt idx="54">
                  <c:v>1.28</c:v>
                </c:pt>
                <c:pt idx="55">
                  <c:v>1.29</c:v>
                </c:pt>
                <c:pt idx="56">
                  <c:v>1.3</c:v>
                </c:pt>
                <c:pt idx="57">
                  <c:v>1.31</c:v>
                </c:pt>
                <c:pt idx="58">
                  <c:v>1.32</c:v>
                </c:pt>
                <c:pt idx="59">
                  <c:v>1.34</c:v>
                </c:pt>
              </c:strCache>
            </c:strRef>
          </c:cat>
          <c:val>
            <c:numRef>
              <c:f>S1_Distribution!$B$4:$B$64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9</c:v>
                </c:pt>
                <c:pt idx="8">
                  <c:v>3</c:v>
                </c:pt>
                <c:pt idx="9">
                  <c:v>9</c:v>
                </c:pt>
                <c:pt idx="10">
                  <c:v>16</c:v>
                </c:pt>
                <c:pt idx="11">
                  <c:v>18</c:v>
                </c:pt>
                <c:pt idx="12">
                  <c:v>17</c:v>
                </c:pt>
                <c:pt idx="13">
                  <c:v>24</c:v>
                </c:pt>
                <c:pt idx="14">
                  <c:v>42</c:v>
                </c:pt>
                <c:pt idx="15">
                  <c:v>36</c:v>
                </c:pt>
                <c:pt idx="16">
                  <c:v>46</c:v>
                </c:pt>
                <c:pt idx="17">
                  <c:v>60</c:v>
                </c:pt>
                <c:pt idx="18">
                  <c:v>83</c:v>
                </c:pt>
                <c:pt idx="19">
                  <c:v>88</c:v>
                </c:pt>
                <c:pt idx="20">
                  <c:v>110</c:v>
                </c:pt>
                <c:pt idx="21">
                  <c:v>125</c:v>
                </c:pt>
                <c:pt idx="22">
                  <c:v>116</c:v>
                </c:pt>
                <c:pt idx="23">
                  <c:v>151</c:v>
                </c:pt>
                <c:pt idx="24">
                  <c:v>149</c:v>
                </c:pt>
                <c:pt idx="25">
                  <c:v>167</c:v>
                </c:pt>
                <c:pt idx="26">
                  <c:v>156</c:v>
                </c:pt>
                <c:pt idx="27">
                  <c:v>149</c:v>
                </c:pt>
                <c:pt idx="28">
                  <c:v>136</c:v>
                </c:pt>
                <c:pt idx="29">
                  <c:v>139</c:v>
                </c:pt>
                <c:pt idx="30">
                  <c:v>110</c:v>
                </c:pt>
                <c:pt idx="31">
                  <c:v>95</c:v>
                </c:pt>
                <c:pt idx="32">
                  <c:v>80</c:v>
                </c:pt>
                <c:pt idx="33">
                  <c:v>67</c:v>
                </c:pt>
                <c:pt idx="34">
                  <c:v>49</c:v>
                </c:pt>
                <c:pt idx="35">
                  <c:v>49</c:v>
                </c:pt>
                <c:pt idx="36">
                  <c:v>32</c:v>
                </c:pt>
                <c:pt idx="37">
                  <c:v>26</c:v>
                </c:pt>
                <c:pt idx="38">
                  <c:v>20</c:v>
                </c:pt>
                <c:pt idx="39">
                  <c:v>9</c:v>
                </c:pt>
                <c:pt idx="40">
                  <c:v>17</c:v>
                </c:pt>
                <c:pt idx="41">
                  <c:v>8</c:v>
                </c:pt>
                <c:pt idx="42">
                  <c:v>13</c:v>
                </c:pt>
                <c:pt idx="43">
                  <c:v>5</c:v>
                </c:pt>
                <c:pt idx="44">
                  <c:v>9</c:v>
                </c:pt>
                <c:pt idx="45">
                  <c:v>5</c:v>
                </c:pt>
                <c:pt idx="46">
                  <c:v>7</c:v>
                </c:pt>
                <c:pt idx="47">
                  <c:v>6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1</c:v>
                </c:pt>
                <c:pt idx="52">
                  <c:v>3</c:v>
                </c:pt>
                <c:pt idx="53">
                  <c:v>1</c:v>
                </c:pt>
                <c:pt idx="54">
                  <c:v>2</c:v>
                </c:pt>
                <c:pt idx="55">
                  <c:v>2</c:v>
                </c:pt>
                <c:pt idx="56">
                  <c:v>3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22D-8EAC-C34B67A0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9868128"/>
        <c:axId val="1929858048"/>
      </c:barChart>
      <c:catAx>
        <c:axId val="192986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858048"/>
        <c:crosses val="autoZero"/>
        <c:auto val="1"/>
        <c:lblAlgn val="ctr"/>
        <c:lblOffset val="100"/>
        <c:noMultiLvlLbl val="0"/>
      </c:catAx>
      <c:valAx>
        <c:axId val="192985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86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S1_Distribution!$D$67</c:f>
              <c:strCache>
                <c:ptCount val="1"/>
                <c:pt idx="0">
                  <c:v>medianState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S1_Distribution!$C$68:$C$117</c:f>
              <c:strCache>
                <c:ptCount val="50"/>
                <c:pt idx="0">
                  <c:v>NJ</c:v>
                </c:pt>
                <c:pt idx="1">
                  <c:v>LA</c:v>
                </c:pt>
                <c:pt idx="2">
                  <c:v>NV</c:v>
                </c:pt>
                <c:pt idx="3">
                  <c:v>AR</c:v>
                </c:pt>
                <c:pt idx="4">
                  <c:v>TX</c:v>
                </c:pt>
                <c:pt idx="5">
                  <c:v>DE</c:v>
                </c:pt>
                <c:pt idx="6">
                  <c:v>IN</c:v>
                </c:pt>
                <c:pt idx="7">
                  <c:v>KY</c:v>
                </c:pt>
                <c:pt idx="8">
                  <c:v>FL</c:v>
                </c:pt>
                <c:pt idx="9">
                  <c:v>MS</c:v>
                </c:pt>
                <c:pt idx="10">
                  <c:v>AZ</c:v>
                </c:pt>
                <c:pt idx="11">
                  <c:v>CA</c:v>
                </c:pt>
                <c:pt idx="12">
                  <c:v>KS</c:v>
                </c:pt>
                <c:pt idx="13">
                  <c:v>NY</c:v>
                </c:pt>
                <c:pt idx="14">
                  <c:v>OK</c:v>
                </c:pt>
                <c:pt idx="15">
                  <c:v>RI</c:v>
                </c:pt>
                <c:pt idx="16">
                  <c:v>SC</c:v>
                </c:pt>
                <c:pt idx="17">
                  <c:v>TN</c:v>
                </c:pt>
                <c:pt idx="18">
                  <c:v>WV</c:v>
                </c:pt>
                <c:pt idx="19">
                  <c:v>DC</c:v>
                </c:pt>
                <c:pt idx="20">
                  <c:v>ND</c:v>
                </c:pt>
                <c:pt idx="21">
                  <c:v>AL</c:v>
                </c:pt>
                <c:pt idx="22">
                  <c:v>CO</c:v>
                </c:pt>
                <c:pt idx="23">
                  <c:v>CT</c:v>
                </c:pt>
                <c:pt idx="24">
                  <c:v>IL</c:v>
                </c:pt>
                <c:pt idx="25">
                  <c:v>MA</c:v>
                </c:pt>
                <c:pt idx="26">
                  <c:v>MO</c:v>
                </c:pt>
                <c:pt idx="27">
                  <c:v>NE</c:v>
                </c:pt>
                <c:pt idx="28">
                  <c:v>OH</c:v>
                </c:pt>
                <c:pt idx="29">
                  <c:v>SD</c:v>
                </c:pt>
                <c:pt idx="30">
                  <c:v>NM</c:v>
                </c:pt>
                <c:pt idx="31">
                  <c:v>PA</c:v>
                </c:pt>
                <c:pt idx="32">
                  <c:v>GA</c:v>
                </c:pt>
                <c:pt idx="33">
                  <c:v>ID</c:v>
                </c:pt>
                <c:pt idx="34">
                  <c:v>NH</c:v>
                </c:pt>
                <c:pt idx="35">
                  <c:v>WY</c:v>
                </c:pt>
                <c:pt idx="36">
                  <c:v>UT</c:v>
                </c:pt>
                <c:pt idx="37">
                  <c:v>VA</c:v>
                </c:pt>
                <c:pt idx="38">
                  <c:v>IA</c:v>
                </c:pt>
                <c:pt idx="39">
                  <c:v>MI</c:v>
                </c:pt>
                <c:pt idx="40">
                  <c:v>NC</c:v>
                </c:pt>
                <c:pt idx="41">
                  <c:v>VT</c:v>
                </c:pt>
                <c:pt idx="42">
                  <c:v>ME</c:v>
                </c:pt>
                <c:pt idx="43">
                  <c:v>HI</c:v>
                </c:pt>
                <c:pt idx="44">
                  <c:v>WA</c:v>
                </c:pt>
                <c:pt idx="45">
                  <c:v>WI</c:v>
                </c:pt>
                <c:pt idx="46">
                  <c:v>MN</c:v>
                </c:pt>
                <c:pt idx="47">
                  <c:v>MT</c:v>
                </c:pt>
                <c:pt idx="48">
                  <c:v>AK</c:v>
                </c:pt>
                <c:pt idx="49">
                  <c:v>OR</c:v>
                </c:pt>
              </c:strCache>
            </c:strRef>
          </c:cat>
          <c:val>
            <c:numRef>
              <c:f>S1_Distribution!$D$68:$D$117</c:f>
              <c:numCache>
                <c:formatCode>General</c:formatCode>
                <c:ptCount val="50"/>
                <c:pt idx="0">
                  <c:v>1.0649999999999999</c:v>
                </c:pt>
                <c:pt idx="1">
                  <c:v>1.06</c:v>
                </c:pt>
                <c:pt idx="2">
                  <c:v>1.06</c:v>
                </c:pt>
                <c:pt idx="3">
                  <c:v>1.04</c:v>
                </c:pt>
                <c:pt idx="4">
                  <c:v>1.04</c:v>
                </c:pt>
                <c:pt idx="5">
                  <c:v>1.02</c:v>
                </c:pt>
                <c:pt idx="6">
                  <c:v>1.02</c:v>
                </c:pt>
                <c:pt idx="7">
                  <c:v>1.02</c:v>
                </c:pt>
                <c:pt idx="8">
                  <c:v>1.0150000000000001</c:v>
                </c:pt>
                <c:pt idx="9">
                  <c:v>1.01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0.995</c:v>
                </c:pt>
                <c:pt idx="20">
                  <c:v>0.995</c:v>
                </c:pt>
                <c:pt idx="21">
                  <c:v>0.99</c:v>
                </c:pt>
                <c:pt idx="22">
                  <c:v>0.99</c:v>
                </c:pt>
                <c:pt idx="23">
                  <c:v>0.99</c:v>
                </c:pt>
                <c:pt idx="24">
                  <c:v>0.99</c:v>
                </c:pt>
                <c:pt idx="25">
                  <c:v>0.99</c:v>
                </c:pt>
                <c:pt idx="26">
                  <c:v>0.99</c:v>
                </c:pt>
                <c:pt idx="27">
                  <c:v>0.99</c:v>
                </c:pt>
                <c:pt idx="28">
                  <c:v>0.99</c:v>
                </c:pt>
                <c:pt idx="29">
                  <c:v>0.99</c:v>
                </c:pt>
                <c:pt idx="30">
                  <c:v>0.98499999999999999</c:v>
                </c:pt>
                <c:pt idx="31">
                  <c:v>0.98</c:v>
                </c:pt>
                <c:pt idx="32">
                  <c:v>0.97</c:v>
                </c:pt>
                <c:pt idx="33">
                  <c:v>0.97</c:v>
                </c:pt>
                <c:pt idx="34">
                  <c:v>0.97</c:v>
                </c:pt>
                <c:pt idx="35">
                  <c:v>0.97</c:v>
                </c:pt>
                <c:pt idx="36">
                  <c:v>0.96499999999999997</c:v>
                </c:pt>
                <c:pt idx="37">
                  <c:v>0.96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0.94500000000000006</c:v>
                </c:pt>
                <c:pt idx="42">
                  <c:v>0.94499999999999995</c:v>
                </c:pt>
                <c:pt idx="43">
                  <c:v>0.93</c:v>
                </c:pt>
                <c:pt idx="44">
                  <c:v>0.93</c:v>
                </c:pt>
                <c:pt idx="45">
                  <c:v>0.93</c:v>
                </c:pt>
                <c:pt idx="46">
                  <c:v>0.92</c:v>
                </c:pt>
                <c:pt idx="47">
                  <c:v>0.91500000000000004</c:v>
                </c:pt>
                <c:pt idx="48">
                  <c:v>0.88</c:v>
                </c:pt>
                <c:pt idx="49">
                  <c:v>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0-46E6-8216-A65C251EA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5711327"/>
        <c:axId val="1785475631"/>
      </c:barChart>
      <c:catAx>
        <c:axId val="178571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475631"/>
        <c:crosses val="autoZero"/>
        <c:auto val="1"/>
        <c:lblAlgn val="ctr"/>
        <c:lblOffset val="100"/>
        <c:noMultiLvlLbl val="0"/>
      </c:catAx>
      <c:valAx>
        <c:axId val="1785475631"/>
        <c:scaling>
          <c:orientation val="minMax"/>
          <c:max val="1.1000000000000001"/>
          <c:min val="0.87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1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S1_Distribution!$B$135</c:f>
              <c:strCache>
                <c:ptCount val="1"/>
                <c:pt idx="0">
                  <c:v>medianHospitalOwner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S1_Distribution!$A$136:$A$145</c:f>
              <c:strCache>
                <c:ptCount val="10"/>
                <c:pt idx="0">
                  <c:v>Tribal</c:v>
                </c:pt>
                <c:pt idx="1">
                  <c:v>Proprietary</c:v>
                </c:pt>
                <c:pt idx="2">
                  <c:v>Government - State</c:v>
                </c:pt>
                <c:pt idx="3">
                  <c:v>Physician</c:v>
                </c:pt>
                <c:pt idx="4">
                  <c:v>Government - Hospital District or Authority</c:v>
                </c:pt>
                <c:pt idx="5">
                  <c:v>Voluntary non-profit - Private</c:v>
                </c:pt>
                <c:pt idx="6">
                  <c:v>Voluntary non-profit - Church</c:v>
                </c:pt>
                <c:pt idx="7">
                  <c:v>Voluntary non-profit - Other</c:v>
                </c:pt>
                <c:pt idx="8">
                  <c:v>Government - Local</c:v>
                </c:pt>
                <c:pt idx="9">
                  <c:v>Government - Federal</c:v>
                </c:pt>
              </c:strCache>
            </c:strRef>
          </c:cat>
          <c:val>
            <c:numRef>
              <c:f>S1_Distribution!$B$136:$B$145</c:f>
              <c:numCache>
                <c:formatCode>General</c:formatCode>
                <c:ptCount val="10"/>
                <c:pt idx="0">
                  <c:v>1.03</c:v>
                </c:pt>
                <c:pt idx="1">
                  <c:v>1.02</c:v>
                </c:pt>
                <c:pt idx="2">
                  <c:v>1.02</c:v>
                </c:pt>
                <c:pt idx="3">
                  <c:v>1.0150000000000001</c:v>
                </c:pt>
                <c:pt idx="4">
                  <c:v>0.99</c:v>
                </c:pt>
                <c:pt idx="5">
                  <c:v>0.99</c:v>
                </c:pt>
                <c:pt idx="6">
                  <c:v>0.99</c:v>
                </c:pt>
                <c:pt idx="7">
                  <c:v>0.98</c:v>
                </c:pt>
                <c:pt idx="8">
                  <c:v>0.97499999999999998</c:v>
                </c:pt>
                <c:pt idx="9">
                  <c:v>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00-4D92-A717-6D6496AB782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45638623"/>
        <c:axId val="1045639103"/>
      </c:barChart>
      <c:catAx>
        <c:axId val="104563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639103"/>
        <c:crosses val="autoZero"/>
        <c:auto val="1"/>
        <c:lblAlgn val="ctr"/>
        <c:lblOffset val="100"/>
        <c:noMultiLvlLbl val="0"/>
      </c:catAx>
      <c:valAx>
        <c:axId val="10456391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4563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21</xdr:row>
      <xdr:rowOff>22860</xdr:rowOff>
    </xdr:from>
    <xdr:to>
      <xdr:col>12</xdr:col>
      <xdr:colOff>434340</xdr:colOff>
      <xdr:row>36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FFAB0D-62DF-177E-4B08-579BAE6A9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156210</xdr:rowOff>
    </xdr:from>
    <xdr:to>
      <xdr:col>12</xdr:col>
      <xdr:colOff>548640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24BA8A-96D2-0FAD-8B18-46728E5A3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281940</xdr:colOff>
      <xdr:row>65</xdr:row>
      <xdr:rowOff>171450</xdr:rowOff>
    </xdr:from>
    <xdr:to>
      <xdr:col>18</xdr:col>
      <xdr:colOff>129540</xdr:colOff>
      <xdr:row>80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2497AE-D47A-CF1F-7421-BFE00DDEC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133</xdr:row>
      <xdr:rowOff>179070</xdr:rowOff>
    </xdr:from>
    <xdr:to>
      <xdr:col>14</xdr:col>
      <xdr:colOff>563880</xdr:colOff>
      <xdr:row>145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8C8588-9826-F480-22B8-43059F873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e T" refreshedDate="45985.647909143518" createdVersion="8" refreshedVersion="8" minRefreshableVersion="3" recordCount="2490" xr:uid="{63DB725F-21F6-4396-87AC-B3954B7CA199}">
  <cacheSource type="worksheet">
    <worksheetSource name="finalData"/>
  </cacheSource>
  <cacheFields count="22">
    <cacheField name="facilityId" numFmtId="0">
      <sharedItems/>
    </cacheField>
    <cacheField name="facilityName" numFmtId="0">
      <sharedItems/>
    </cacheField>
    <cacheField name="state" numFmtId="0">
      <sharedItems count="54">
        <s v="AL"/>
        <s v="AK"/>
        <s v="AZ"/>
        <s v="AR"/>
        <s v="CA"/>
        <s v="CO"/>
        <s v="CT"/>
        <s v="DE"/>
        <s v="DC"/>
        <s v="FL"/>
        <s v="GA"/>
        <s v="HI"/>
        <s v="ID"/>
        <s v="IL"/>
        <s v="IN"/>
        <s v="IA"/>
        <s v="KS"/>
        <s v="KY"/>
        <s v="LA"/>
        <s v="ME"/>
        <s v="MA"/>
        <s v="MI"/>
        <s v="MN"/>
        <s v="MS"/>
        <s v="MO"/>
        <s v="MT"/>
        <s v="NE"/>
        <s v="NV"/>
        <s v="NH"/>
        <s v="NJ"/>
        <s v="NM"/>
        <s v="NY"/>
        <s v="NC"/>
        <s v="ND"/>
        <s v="OH"/>
        <s v="OK"/>
        <s v="OR"/>
        <s v="PA"/>
        <s v="RI"/>
        <s v="SC"/>
        <s v="SD"/>
        <s v="TN"/>
        <s v="TX"/>
        <s v="UT"/>
        <s v="VT"/>
        <s v="VA"/>
        <s v="WA"/>
        <s v="WV"/>
        <s v="WI"/>
        <s v="WY"/>
        <s v="MD" u="1"/>
        <s v="PR" u="1"/>
        <s v="VI" u="1"/>
        <s v="GU" u="1"/>
      </sharedItems>
    </cacheField>
    <cacheField name="hospitalOwner" numFmtId="0">
      <sharedItems count="11">
        <s v="Government - Hospital District or Authority"/>
        <s v="Proprietary"/>
        <s v="Voluntary non-profit - Private"/>
        <s v="Government - State"/>
        <s v="Voluntary non-profit - Other"/>
        <s v="Government - Local"/>
        <s v="Voluntary non-profit - Church"/>
        <s v="Government - Federal"/>
        <s v="Physician"/>
        <s v="Tribal"/>
        <s v="Veterans Health Administration" u="1"/>
      </sharedItems>
    </cacheField>
    <cacheField name="hospitalRating" numFmtId="0">
      <sharedItems containsSemiMixedTypes="0" containsString="0" containsNumber="1" containsInteger="1" minValue="1" maxValue="5" count="5">
        <n v="4"/>
        <n v="3"/>
        <n v="2"/>
        <n v="1"/>
        <n v="5"/>
      </sharedItems>
    </cacheField>
    <cacheField name="readmGroupMeasureBetterCount" numFmtId="0">
      <sharedItems containsSemiMixedTypes="0" containsString="0" containsNumber="1" containsInteger="1" minValue="0" maxValue="5"/>
    </cacheField>
    <cacheField name="readmGroupMeasureNoDifferentCount" numFmtId="0">
      <sharedItems containsSemiMixedTypes="0" containsString="0" containsNumber="1" containsInteger="1" minValue="0" maxValue="11"/>
    </cacheField>
    <cacheField name="readmGroupMeasureWorseCount" numFmtId="0">
      <sharedItems containsSemiMixedTypes="0" containsString="0" containsNumber="1" containsInteger="1" minValue="0" maxValue="7"/>
    </cacheField>
    <cacheField name="score" numFmtId="0">
      <sharedItems containsSemiMixedTypes="0" containsString="0" containsNumber="1" minValue="0.68" maxValue="1.34" count="60">
        <n v="1.03"/>
        <n v="1"/>
        <n v="1.02"/>
        <n v="1.01"/>
        <n v="1.05"/>
        <n v="1.1100000000000001"/>
        <n v="1.08"/>
        <n v="0.96"/>
        <n v="0.97"/>
        <n v="0.99"/>
        <n v="0.98"/>
        <n v="0.95"/>
        <n v="0.89"/>
        <n v="1.07"/>
        <n v="0.94"/>
        <n v="0.88"/>
        <n v="0.87"/>
        <n v="0.84"/>
        <n v="0.83"/>
        <n v="0.85"/>
        <n v="1.04"/>
        <n v="0.93"/>
        <n v="1.1000000000000001"/>
        <n v="0.9"/>
        <n v="0.91"/>
        <n v="1.0900000000000001"/>
        <n v="1.1200000000000001"/>
        <n v="1.18"/>
        <n v="1.21"/>
        <n v="1.1299999999999999"/>
        <n v="1.06"/>
        <n v="0.86"/>
        <n v="1.1399999999999999"/>
        <n v="0.92"/>
        <n v="0.82"/>
        <n v="1.25"/>
        <n v="1.1599999999999999"/>
        <n v="1.3"/>
        <n v="1.17"/>
        <n v="1.2"/>
        <n v="1.22"/>
        <n v="1.19"/>
        <n v="0.7"/>
        <n v="0.81"/>
        <n v="1.24"/>
        <n v="1.32"/>
        <n v="1.29"/>
        <n v="1.23"/>
        <n v="0.68"/>
        <n v="1.31"/>
        <n v="1.1499999999999999"/>
        <n v="1.28"/>
        <n v="1.26"/>
        <n v="1.27"/>
        <n v="1.34"/>
        <n v="0.79"/>
        <n v="0.8"/>
        <n v="0.78"/>
        <n v="0.75"/>
        <n v="0.73"/>
      </sharedItems>
    </cacheField>
    <cacheField name="readm_total" numFmtId="0">
      <sharedItems containsSemiMixedTypes="0" containsString="0" containsNumber="1" containsInteger="1" minValue="1" maxValue="11"/>
    </cacheField>
    <cacheField name="readm_worse_share" numFmtId="0">
      <sharedItems containsSemiMixedTypes="0" containsString="0" containsNumber="1" minValue="0" maxValue="0.8571428571428571"/>
    </cacheField>
    <cacheField name="peer_group_key" numFmtId="0">
      <sharedItems/>
    </cacheField>
    <cacheField name="rating_band" numFmtId="0">
      <sharedItems/>
    </cacheField>
    <cacheField name="peerMedian" numFmtId="0">
      <sharedItems containsSemiMixedTypes="0" containsString="0" containsNumber="1" minValue="0.75" maxValue="1.1400000000000001"/>
    </cacheField>
    <cacheField name="peerQ1" numFmtId="0">
      <sharedItems containsSemiMixedTypes="0" containsString="0" containsNumber="1" minValue="0.75" maxValue="1.1299999999999999"/>
    </cacheField>
    <cacheField name="peerQ3" numFmtId="0">
      <sharedItems containsSemiMixedTypes="0" containsString="0" containsNumber="1" minValue="0.75" maxValue="1.2075"/>
    </cacheField>
    <cacheField name="peerIQR" numFmtId="0">
      <sharedItems containsSemiMixedTypes="0" containsString="0" containsNumber="1" minValue="0" maxValue="0.19500000000000006"/>
    </cacheField>
    <cacheField name="groupN" numFmtId="0">
      <sharedItems containsSemiMixedTypes="0" containsString="0" containsNumber="1" containsInteger="1" minValue="1" maxValue="109"/>
    </cacheField>
    <cacheField name="outlier_low" numFmtId="0">
      <sharedItems containsMixedTypes="1" containsNumber="1" minValue="0.62999999999999989" maxValue="1.1000000000000001"/>
    </cacheField>
    <cacheField name="outlier_high" numFmtId="0">
      <sharedItems containsMixedTypes="1" containsNumber="1" minValue="0.85499999999999976" maxValue="1.46"/>
    </cacheField>
    <cacheField name="outlier_flag" numFmtId="0">
      <sharedItems count="4">
        <s v="Normal"/>
        <s v="Insufficient data"/>
        <s v="Low Outlier"/>
        <s v="High Outlier"/>
      </sharedItems>
    </cacheField>
    <cacheField name="gap" numFmtId="0">
      <sharedItems containsSemiMixedTypes="0" containsString="0" containsNumber="1" minValue="-0.28999999999999992" maxValue="0.33000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0">
  <r>
    <s v="10001"/>
    <s v="SOUTHEAST HEALTH MEDICAL CENTER"/>
    <x v="0"/>
    <x v="0"/>
    <x v="0"/>
    <n v="0"/>
    <n v="11"/>
    <n v="0"/>
    <x v="0"/>
    <n v="11"/>
    <n v="0"/>
    <s v="AL | Acute Care Hospitals | Government - Hospital District or Authority"/>
    <s v="High"/>
    <n v="0.995"/>
    <n v="0.96249999999999991"/>
    <n v="1.03"/>
    <n v="6.7500000000000115E-2"/>
    <n v="16"/>
    <n v="0.86124999999999974"/>
    <n v="1.1312500000000001"/>
    <x v="0"/>
    <n v="3.5000000000000031E-2"/>
  </r>
  <r>
    <s v="10005"/>
    <s v="MARSHALL MEDICAL CENTERS"/>
    <x v="0"/>
    <x v="0"/>
    <x v="1"/>
    <n v="0"/>
    <n v="8"/>
    <n v="1"/>
    <x v="1"/>
    <n v="9"/>
    <n v="0.1111111111111111"/>
    <s v="AL | Acute Care Hospitals | Government - Hospital District or Authority"/>
    <s v="Mid"/>
    <n v="0.995"/>
    <n v="0.96249999999999991"/>
    <n v="1.03"/>
    <n v="6.7500000000000115E-2"/>
    <n v="16"/>
    <n v="0.86124999999999974"/>
    <n v="1.1312500000000001"/>
    <x v="0"/>
    <n v="5.0000000000000044E-3"/>
  </r>
  <r>
    <s v="10006"/>
    <s v="NORTH ALABAMA MEDICAL CENTER"/>
    <x v="0"/>
    <x v="1"/>
    <x v="2"/>
    <n v="0"/>
    <n v="8"/>
    <n v="1"/>
    <x v="2"/>
    <n v="9"/>
    <n v="0.1111111111111111"/>
    <s v="AL | Acute Care Hospitals | Proprietary"/>
    <s v="Low"/>
    <n v="1"/>
    <n v="0.96499999999999997"/>
    <n v="1.0225"/>
    <n v="5.7499999999999996E-2"/>
    <n v="18"/>
    <n v="0.87874999999999992"/>
    <n v="1.1087499999999999"/>
    <x v="0"/>
    <n v="2.0000000000000018E-2"/>
  </r>
  <r>
    <s v="10007"/>
    <s v="MIZELL MEMORIAL HOSPITAL"/>
    <x v="0"/>
    <x v="2"/>
    <x v="3"/>
    <n v="0"/>
    <n v="7"/>
    <n v="0"/>
    <x v="2"/>
    <n v="7"/>
    <n v="0"/>
    <s v="AL | Acute Care Hospitals | Voluntary non-profit - Private"/>
    <s v="Low"/>
    <n v="1.02"/>
    <n v="0.92500000000000004"/>
    <n v="1.04"/>
    <n v="0.11499999999999999"/>
    <n v="9"/>
    <n v="0.75250000000000006"/>
    <n v="1.2124999999999999"/>
    <x v="0"/>
    <n v="0"/>
  </r>
  <r>
    <s v="10011"/>
    <s v="ST. VINCENT'S EAST"/>
    <x v="0"/>
    <x v="2"/>
    <x v="2"/>
    <n v="0"/>
    <n v="8"/>
    <n v="1"/>
    <x v="2"/>
    <n v="9"/>
    <n v="0.1111111111111111"/>
    <s v="AL | Acute Care Hospitals | Voluntary non-profit - Private"/>
    <s v="Low"/>
    <n v="1.02"/>
    <n v="0.92500000000000004"/>
    <n v="1.04"/>
    <n v="0.11499999999999999"/>
    <n v="9"/>
    <n v="0.75250000000000006"/>
    <n v="1.2124999999999999"/>
    <x v="0"/>
    <n v="0"/>
  </r>
  <r>
    <s v="10012"/>
    <s v="DEKALB REGIONAL MEDICAL CENTER"/>
    <x v="0"/>
    <x v="1"/>
    <x v="1"/>
    <n v="0"/>
    <n v="8"/>
    <n v="0"/>
    <x v="3"/>
    <n v="8"/>
    <n v="0"/>
    <s v="AL | Acute Care Hospitals | Proprietary"/>
    <s v="Mid"/>
    <n v="1"/>
    <n v="0.96499999999999997"/>
    <n v="1.0225"/>
    <n v="5.7499999999999996E-2"/>
    <n v="18"/>
    <n v="0.87874999999999992"/>
    <n v="1.1087499999999999"/>
    <x v="0"/>
    <n v="1.0000000000000009E-2"/>
  </r>
  <r>
    <s v="10016"/>
    <s v="SHELBY BAPTIST MEDICAL CENTER"/>
    <x v="0"/>
    <x v="2"/>
    <x v="2"/>
    <n v="0"/>
    <n v="8"/>
    <n v="1"/>
    <x v="4"/>
    <n v="9"/>
    <n v="0.1111111111111111"/>
    <s v="AL | Acute Care Hospitals | Voluntary non-profit - Private"/>
    <s v="Low"/>
    <n v="1.02"/>
    <n v="0.92500000000000004"/>
    <n v="1.04"/>
    <n v="0.11499999999999999"/>
    <n v="9"/>
    <n v="0.75250000000000006"/>
    <n v="1.2124999999999999"/>
    <x v="0"/>
    <n v="3.0000000000000027E-2"/>
  </r>
  <r>
    <s v="10019"/>
    <s v="HELEN KELLER HOSPITAL"/>
    <x v="0"/>
    <x v="0"/>
    <x v="2"/>
    <n v="0"/>
    <n v="7"/>
    <n v="0"/>
    <x v="5"/>
    <n v="7"/>
    <n v="0"/>
    <s v="AL | Acute Care Hospitals | Government - Hospital District or Authority"/>
    <s v="Low"/>
    <n v="0.995"/>
    <n v="0.96249999999999991"/>
    <n v="1.03"/>
    <n v="6.7500000000000115E-2"/>
    <n v="16"/>
    <n v="0.86124999999999974"/>
    <n v="1.1312500000000001"/>
    <x v="0"/>
    <n v="0.1150000000000001"/>
  </r>
  <r>
    <s v="10021"/>
    <s v="DALE MEDICAL CENTER"/>
    <x v="0"/>
    <x v="0"/>
    <x v="1"/>
    <n v="0"/>
    <n v="5"/>
    <n v="0"/>
    <x v="6"/>
    <n v="5"/>
    <n v="0"/>
    <s v="AL | Acute Care Hospitals | Government - Hospital District or Authority"/>
    <s v="Mid"/>
    <n v="0.995"/>
    <n v="0.96249999999999991"/>
    <n v="1.03"/>
    <n v="6.7500000000000115E-2"/>
    <n v="16"/>
    <n v="0.86124999999999974"/>
    <n v="1.1312500000000001"/>
    <x v="0"/>
    <n v="8.5000000000000075E-2"/>
  </r>
  <r>
    <s v="10023"/>
    <s v="BAPTIST MEDICAL CENTER SOUTH"/>
    <x v="0"/>
    <x v="0"/>
    <x v="3"/>
    <n v="1"/>
    <n v="8"/>
    <n v="2"/>
    <x v="0"/>
    <n v="11"/>
    <n v="0.18181818181818182"/>
    <s v="AL | Acute Care Hospitals | Government - Hospital District or Authority"/>
    <s v="Low"/>
    <n v="0.995"/>
    <n v="0.96249999999999991"/>
    <n v="1.03"/>
    <n v="6.7500000000000115E-2"/>
    <n v="16"/>
    <n v="0.86124999999999974"/>
    <n v="1.1312500000000001"/>
    <x v="0"/>
    <n v="3.5000000000000031E-2"/>
  </r>
  <r>
    <s v="10024"/>
    <s v="JACKSON HOSPITAL &amp; CLINIC INC"/>
    <x v="0"/>
    <x v="2"/>
    <x v="2"/>
    <n v="1"/>
    <n v="7"/>
    <n v="2"/>
    <x v="0"/>
    <n v="10"/>
    <n v="0.2"/>
    <s v="AL | Acute Care Hospitals | Voluntary non-profit - Private"/>
    <s v="Low"/>
    <n v="1.02"/>
    <n v="0.92500000000000004"/>
    <n v="1.04"/>
    <n v="0.11499999999999999"/>
    <n v="9"/>
    <n v="0.75250000000000006"/>
    <n v="1.2124999999999999"/>
    <x v="0"/>
    <n v="1.0000000000000009E-2"/>
  </r>
  <r>
    <s v="10029"/>
    <s v="THE EAST ALABAMA HEALTHCARE AUTHORITY"/>
    <x v="0"/>
    <x v="0"/>
    <x v="1"/>
    <n v="1"/>
    <n v="8"/>
    <n v="2"/>
    <x v="7"/>
    <n v="11"/>
    <n v="0.18181818181818182"/>
    <s v="AL | Acute Care Hospitals | Government - Hospital District or Authority"/>
    <s v="Mid"/>
    <n v="0.995"/>
    <n v="0.96249999999999991"/>
    <n v="1.03"/>
    <n v="6.7500000000000115E-2"/>
    <n v="16"/>
    <n v="0.86124999999999974"/>
    <n v="1.1312500000000001"/>
    <x v="0"/>
    <n v="-3.5000000000000031E-2"/>
  </r>
  <r>
    <s v="10033"/>
    <s v="UNIVERSITY OF ALABAMA HOSPITAL"/>
    <x v="0"/>
    <x v="3"/>
    <x v="1"/>
    <n v="1"/>
    <n v="8"/>
    <n v="2"/>
    <x v="7"/>
    <n v="11"/>
    <n v="0.18181818181818182"/>
    <s v="AL | Acute Care Hospitals | Government - State"/>
    <s v="Mid"/>
    <n v="0.97499999999999998"/>
    <n v="0.96750000000000003"/>
    <n v="0.98249999999999993"/>
    <n v="1.4999999999999902E-2"/>
    <n v="2"/>
    <n v="0.94500000000000017"/>
    <n v="1.0049999999999999"/>
    <x v="1"/>
    <n v="-1.5000000000000013E-2"/>
  </r>
  <r>
    <s v="10035"/>
    <s v="CULLMAN REGIONAL MEDICAL CENTER"/>
    <x v="0"/>
    <x v="0"/>
    <x v="2"/>
    <n v="0"/>
    <n v="6"/>
    <n v="1"/>
    <x v="8"/>
    <n v="7"/>
    <n v="0.14285714285714285"/>
    <s v="AL | Acute Care Hospitals | Government - Hospital District or Authority"/>
    <s v="Low"/>
    <n v="0.995"/>
    <n v="0.96249999999999991"/>
    <n v="1.03"/>
    <n v="6.7500000000000115E-2"/>
    <n v="16"/>
    <n v="0.86124999999999974"/>
    <n v="1.1312500000000001"/>
    <x v="0"/>
    <n v="-2.5000000000000022E-2"/>
  </r>
  <r>
    <s v="10036"/>
    <s v="ANDALUSIA HEALTH"/>
    <x v="0"/>
    <x v="1"/>
    <x v="2"/>
    <n v="0"/>
    <n v="6"/>
    <n v="1"/>
    <x v="1"/>
    <n v="7"/>
    <n v="0.14285714285714285"/>
    <s v="AL | Acute Care Hospitals | Proprietary"/>
    <s v="Low"/>
    <n v="1"/>
    <n v="0.96499999999999997"/>
    <n v="1.0225"/>
    <n v="5.7499999999999996E-2"/>
    <n v="18"/>
    <n v="0.87874999999999992"/>
    <n v="1.1087499999999999"/>
    <x v="0"/>
    <n v="0"/>
  </r>
  <r>
    <s v="10039"/>
    <s v="HUNTSVILLE HOSPITAL"/>
    <x v="0"/>
    <x v="0"/>
    <x v="2"/>
    <n v="1"/>
    <n v="9"/>
    <n v="1"/>
    <x v="2"/>
    <n v="11"/>
    <n v="9.0909090909090912E-2"/>
    <s v="AL | Acute Care Hospitals | Government - Hospital District or Authority"/>
    <s v="Low"/>
    <n v="0.995"/>
    <n v="0.96249999999999991"/>
    <n v="1.03"/>
    <n v="6.7500000000000115E-2"/>
    <n v="16"/>
    <n v="0.86124999999999974"/>
    <n v="1.1312500000000001"/>
    <x v="0"/>
    <n v="2.5000000000000022E-2"/>
  </r>
  <r>
    <s v="10040"/>
    <s v="GADSDEN REGIONAL MEDICAL CENTER"/>
    <x v="0"/>
    <x v="1"/>
    <x v="3"/>
    <n v="0"/>
    <n v="9"/>
    <n v="0"/>
    <x v="4"/>
    <n v="9"/>
    <n v="0"/>
    <s v="AL | Acute Care Hospitals | Proprietary"/>
    <s v="Low"/>
    <n v="1"/>
    <n v="0.96499999999999997"/>
    <n v="1.0225"/>
    <n v="5.7499999999999996E-2"/>
    <n v="18"/>
    <n v="0.87874999999999992"/>
    <n v="1.1087499999999999"/>
    <x v="0"/>
    <n v="5.0000000000000044E-2"/>
  </r>
  <r>
    <s v="10045"/>
    <s v="FAYETTE MEDICAL CENTER"/>
    <x v="0"/>
    <x v="4"/>
    <x v="2"/>
    <n v="0"/>
    <n v="5"/>
    <n v="0"/>
    <x v="9"/>
    <n v="5"/>
    <n v="0"/>
    <s v="AL | Acute Care Hospitals | Voluntary non-profit - Other"/>
    <s v="Low"/>
    <n v="0.99"/>
    <n v="0.99"/>
    <n v="0.99"/>
    <n v="0"/>
    <n v="1"/>
    <e v="#N/A"/>
    <e v="#N/A"/>
    <x v="1"/>
    <n v="0"/>
  </r>
  <r>
    <s v="10046"/>
    <s v="RIVERVIEW REGIONAL MEDICAL CENTER"/>
    <x v="0"/>
    <x v="1"/>
    <x v="2"/>
    <n v="0"/>
    <n v="6"/>
    <n v="1"/>
    <x v="10"/>
    <n v="7"/>
    <n v="0.14285714285714285"/>
    <s v="AL | Acute Care Hospitals | Proprietary"/>
    <s v="Low"/>
    <n v="1"/>
    <n v="0.96499999999999997"/>
    <n v="1.0225"/>
    <n v="5.7499999999999996E-2"/>
    <n v="18"/>
    <n v="0.87874999999999992"/>
    <n v="1.1087499999999999"/>
    <x v="0"/>
    <n v="-2.0000000000000018E-2"/>
  </r>
  <r>
    <s v="10049"/>
    <s v="MEDICAL CENTER ENTERPRISE"/>
    <x v="0"/>
    <x v="1"/>
    <x v="1"/>
    <n v="0"/>
    <n v="7"/>
    <n v="0"/>
    <x v="11"/>
    <n v="7"/>
    <n v="0"/>
    <s v="AL | Acute Care Hospitals | Proprietary"/>
    <s v="Mid"/>
    <n v="1"/>
    <n v="0.96499999999999997"/>
    <n v="1.0225"/>
    <n v="5.7499999999999996E-2"/>
    <n v="18"/>
    <n v="0.87874999999999992"/>
    <n v="1.1087499999999999"/>
    <x v="0"/>
    <n v="-5.0000000000000044E-2"/>
  </r>
  <r>
    <s v="10055"/>
    <s v="FLOWERS HOSPITAL"/>
    <x v="0"/>
    <x v="1"/>
    <x v="2"/>
    <n v="0"/>
    <n v="7"/>
    <n v="2"/>
    <x v="1"/>
    <n v="9"/>
    <n v="0.22222222222222221"/>
    <s v="AL | Acute Care Hospitals | Proprietary"/>
    <s v="Low"/>
    <n v="1"/>
    <n v="0.96499999999999997"/>
    <n v="1.0225"/>
    <n v="5.7499999999999996E-2"/>
    <n v="18"/>
    <n v="0.87874999999999992"/>
    <n v="1.1087499999999999"/>
    <x v="0"/>
    <n v="0"/>
  </r>
  <r>
    <s v="10056"/>
    <s v="ST VINCENT'S BIRMINGHAM"/>
    <x v="0"/>
    <x v="2"/>
    <x v="1"/>
    <n v="1"/>
    <n v="8"/>
    <n v="0"/>
    <x v="10"/>
    <n v="9"/>
    <n v="0"/>
    <s v="AL | Acute Care Hospitals | Voluntary non-profit - Private"/>
    <s v="Mid"/>
    <n v="1.02"/>
    <n v="0.92500000000000004"/>
    <n v="1.04"/>
    <n v="0.11499999999999999"/>
    <n v="9"/>
    <n v="0.75250000000000006"/>
    <n v="1.2124999999999999"/>
    <x v="0"/>
    <n v="-4.0000000000000036E-2"/>
  </r>
  <r>
    <s v="10061"/>
    <s v="HIGHLANDS MEDICAL CENTER"/>
    <x v="0"/>
    <x v="0"/>
    <x v="1"/>
    <n v="0"/>
    <n v="6"/>
    <n v="0"/>
    <x v="2"/>
    <n v="6"/>
    <n v="0"/>
    <s v="AL | Acute Care Hospitals | Government - Hospital District or Authority"/>
    <s v="Mid"/>
    <n v="0.995"/>
    <n v="0.96249999999999991"/>
    <n v="1.03"/>
    <n v="6.7500000000000115E-2"/>
    <n v="16"/>
    <n v="0.86124999999999974"/>
    <n v="1.1312500000000001"/>
    <x v="0"/>
    <n v="2.5000000000000022E-2"/>
  </r>
  <r>
    <s v="10065"/>
    <s v="RUSSELL MEDICAL CENTER"/>
    <x v="0"/>
    <x v="2"/>
    <x v="1"/>
    <n v="1"/>
    <n v="8"/>
    <n v="0"/>
    <x v="12"/>
    <n v="9"/>
    <n v="0"/>
    <s v="AL | Acute Care Hospitals | Voluntary non-profit - Private"/>
    <s v="Mid"/>
    <n v="1.02"/>
    <n v="0.92500000000000004"/>
    <n v="1.04"/>
    <n v="0.11499999999999999"/>
    <n v="9"/>
    <n v="0.75250000000000006"/>
    <n v="1.2124999999999999"/>
    <x v="0"/>
    <n v="-0.13"/>
  </r>
  <r>
    <s v="10078"/>
    <s v="NORTHEAST ALABAMA REGIONAL MEDICAL CENTER"/>
    <x v="0"/>
    <x v="5"/>
    <x v="3"/>
    <n v="0"/>
    <n v="8"/>
    <n v="2"/>
    <x v="13"/>
    <n v="10"/>
    <n v="0.2"/>
    <s v="AL | Acute Care Hospitals | Government - Local"/>
    <s v="Low"/>
    <n v="1.07"/>
    <n v="1.07"/>
    <n v="1.07"/>
    <n v="0"/>
    <n v="1"/>
    <e v="#N/A"/>
    <e v="#N/A"/>
    <x v="1"/>
    <n v="0"/>
  </r>
  <r>
    <s v="10079"/>
    <s v="ATHENS LIMESTONE HOSPITAL"/>
    <x v="0"/>
    <x v="0"/>
    <x v="1"/>
    <n v="1"/>
    <n v="4"/>
    <n v="2"/>
    <x v="13"/>
    <n v="7"/>
    <n v="0.2857142857142857"/>
    <s v="AL | Acute Care Hospitals | Government - Hospital District or Authority"/>
    <s v="Mid"/>
    <n v="0.995"/>
    <n v="0.96249999999999991"/>
    <n v="1.03"/>
    <n v="6.7500000000000115E-2"/>
    <n v="16"/>
    <n v="0.86124999999999974"/>
    <n v="1.1312500000000001"/>
    <x v="0"/>
    <n v="7.5000000000000067E-2"/>
  </r>
  <r>
    <s v="10083"/>
    <s v="BALDWIN HEALTH"/>
    <x v="0"/>
    <x v="1"/>
    <x v="0"/>
    <n v="2"/>
    <n v="6"/>
    <n v="0"/>
    <x v="11"/>
    <n v="8"/>
    <n v="0"/>
    <s v="AL | Acute Care Hospitals | Proprietary"/>
    <s v="High"/>
    <n v="1"/>
    <n v="0.96499999999999997"/>
    <n v="1.0225"/>
    <n v="5.7499999999999996E-2"/>
    <n v="18"/>
    <n v="0.87874999999999992"/>
    <n v="1.1087499999999999"/>
    <x v="0"/>
    <n v="-5.0000000000000044E-2"/>
  </r>
  <r>
    <s v="10085"/>
    <s v="DECATUR MORGAN HOSPITAL - DECATUR CAMPUS"/>
    <x v="0"/>
    <x v="0"/>
    <x v="1"/>
    <n v="0"/>
    <n v="7"/>
    <n v="0"/>
    <x v="7"/>
    <n v="7"/>
    <n v="0"/>
    <s v="AL | Acute Care Hospitals | Government - Hospital District or Authority"/>
    <s v="Mid"/>
    <n v="0.995"/>
    <n v="0.96249999999999991"/>
    <n v="1.03"/>
    <n v="6.7500000000000115E-2"/>
    <n v="16"/>
    <n v="0.86124999999999974"/>
    <n v="1.1312500000000001"/>
    <x v="0"/>
    <n v="-3.5000000000000031E-2"/>
  </r>
  <r>
    <s v="10086"/>
    <s v="NORTHWEST MEDICAL CENTER"/>
    <x v="0"/>
    <x v="1"/>
    <x v="0"/>
    <n v="0"/>
    <n v="5"/>
    <n v="0"/>
    <x v="1"/>
    <n v="5"/>
    <n v="0"/>
    <s v="AL | Acute Care Hospitals | Proprietary"/>
    <s v="High"/>
    <n v="1"/>
    <n v="0.96499999999999997"/>
    <n v="1.0225"/>
    <n v="5.7499999999999996E-2"/>
    <n v="18"/>
    <n v="0.87874999999999992"/>
    <n v="1.1087499999999999"/>
    <x v="0"/>
    <n v="0"/>
  </r>
  <r>
    <s v="10087"/>
    <s v="USA HEALTH UNIVERSITY HOSPITAL"/>
    <x v="0"/>
    <x v="3"/>
    <x v="2"/>
    <n v="0"/>
    <n v="5"/>
    <n v="2"/>
    <x v="9"/>
    <n v="7"/>
    <n v="0.2857142857142857"/>
    <s v="AL | Acute Care Hospitals | Government - State"/>
    <s v="Low"/>
    <n v="0.97499999999999998"/>
    <n v="0.96750000000000003"/>
    <n v="0.98249999999999993"/>
    <n v="1.4999999999999902E-2"/>
    <n v="2"/>
    <n v="0.94500000000000017"/>
    <n v="1.0049999999999999"/>
    <x v="1"/>
    <n v="1.5000000000000013E-2"/>
  </r>
  <r>
    <s v="10089"/>
    <s v="WALKER BAPTIST MEDICAL CENTER"/>
    <x v="0"/>
    <x v="1"/>
    <x v="1"/>
    <n v="0"/>
    <n v="5"/>
    <n v="1"/>
    <x v="11"/>
    <n v="6"/>
    <n v="0.16666666666666666"/>
    <s v="AL | Acute Care Hospitals | Proprietary"/>
    <s v="Mid"/>
    <n v="1"/>
    <n v="0.96499999999999997"/>
    <n v="1.0225"/>
    <n v="5.7499999999999996E-2"/>
    <n v="18"/>
    <n v="0.87874999999999992"/>
    <n v="1.1087499999999999"/>
    <x v="0"/>
    <n v="-5.0000000000000044E-2"/>
  </r>
  <r>
    <s v="10090"/>
    <s v="USA HEALTH HCA PROVIDENCE HOSPITAL, LLC"/>
    <x v="0"/>
    <x v="6"/>
    <x v="1"/>
    <n v="0"/>
    <n v="8"/>
    <n v="1"/>
    <x v="10"/>
    <n v="9"/>
    <n v="0.1111111111111111"/>
    <s v="AL | Acute Care Hospitals | Voluntary non-profit - Church"/>
    <s v="Mid"/>
    <n v="0.98499999999999999"/>
    <n v="0.98249999999999993"/>
    <n v="0.98750000000000004"/>
    <n v="5.0000000000001155E-3"/>
    <n v="2"/>
    <n v="0.97499999999999976"/>
    <n v="0.99500000000000022"/>
    <x v="1"/>
    <n v="-5.0000000000000044E-3"/>
  </r>
  <r>
    <s v="10092"/>
    <s v="DCH REGIONAL MEDICAL CENTER"/>
    <x v="0"/>
    <x v="0"/>
    <x v="3"/>
    <n v="0"/>
    <n v="8"/>
    <n v="3"/>
    <x v="10"/>
    <n v="11"/>
    <n v="0.27272727272727271"/>
    <s v="AL | Acute Care Hospitals | Government - Hospital District or Authority"/>
    <s v="Low"/>
    <n v="0.995"/>
    <n v="0.96249999999999991"/>
    <n v="1.03"/>
    <n v="6.7500000000000115E-2"/>
    <n v="16"/>
    <n v="0.86124999999999974"/>
    <n v="1.1312500000000001"/>
    <x v="0"/>
    <n v="-1.5000000000000013E-2"/>
  </r>
  <r>
    <s v="10100"/>
    <s v="THOMAS HOSPITAL"/>
    <x v="0"/>
    <x v="2"/>
    <x v="1"/>
    <n v="1"/>
    <n v="8"/>
    <n v="0"/>
    <x v="7"/>
    <n v="9"/>
    <n v="0"/>
    <s v="AL | Acute Care Hospitals | Voluntary non-profit - Private"/>
    <s v="Mid"/>
    <n v="1.02"/>
    <n v="0.92500000000000004"/>
    <n v="1.04"/>
    <n v="0.11499999999999999"/>
    <n v="9"/>
    <n v="0.75250000000000006"/>
    <n v="1.2124999999999999"/>
    <x v="0"/>
    <n v="-6.0000000000000053E-2"/>
  </r>
  <r>
    <s v="10103"/>
    <s v="PRINCETON BAPTIST MEDICAL CENTER"/>
    <x v="0"/>
    <x v="6"/>
    <x v="1"/>
    <n v="0"/>
    <n v="9"/>
    <n v="0"/>
    <x v="9"/>
    <n v="9"/>
    <n v="0"/>
    <s v="AL | Acute Care Hospitals | Voluntary non-profit - Church"/>
    <s v="Mid"/>
    <n v="0.98499999999999999"/>
    <n v="0.98249999999999993"/>
    <n v="0.98750000000000004"/>
    <n v="5.0000000000001155E-3"/>
    <n v="2"/>
    <n v="0.97499999999999976"/>
    <n v="0.99500000000000022"/>
    <x v="1"/>
    <n v="5.0000000000000044E-3"/>
  </r>
  <r>
    <s v="10104"/>
    <s v="GRANDVIEW MEDICAL CENTER"/>
    <x v="0"/>
    <x v="1"/>
    <x v="2"/>
    <n v="0"/>
    <n v="9"/>
    <n v="2"/>
    <x v="2"/>
    <n v="11"/>
    <n v="0.18181818181818182"/>
    <s v="AL | Acute Care Hospitals | Proprietary"/>
    <s v="Low"/>
    <n v="1"/>
    <n v="0.96499999999999997"/>
    <n v="1.0225"/>
    <n v="5.7499999999999996E-2"/>
    <n v="18"/>
    <n v="0.87874999999999992"/>
    <n v="1.1087499999999999"/>
    <x v="0"/>
    <n v="2.0000000000000018E-2"/>
  </r>
  <r>
    <s v="10108"/>
    <s v="PRATTVILLE BAPTIST HOSPITAL"/>
    <x v="0"/>
    <x v="0"/>
    <x v="1"/>
    <n v="0"/>
    <n v="5"/>
    <n v="0"/>
    <x v="11"/>
    <n v="5"/>
    <n v="0"/>
    <s v="AL | Acute Care Hospitals | Government - Hospital District or Authority"/>
    <s v="Mid"/>
    <n v="0.995"/>
    <n v="0.96249999999999991"/>
    <n v="1.03"/>
    <n v="6.7500000000000115E-2"/>
    <n v="16"/>
    <n v="0.86124999999999974"/>
    <n v="1.1312500000000001"/>
    <x v="0"/>
    <n v="-4.500000000000004E-2"/>
  </r>
  <r>
    <s v="10113"/>
    <s v="MOBILE INFIRMARY MEDICAL CENTER"/>
    <x v="0"/>
    <x v="2"/>
    <x v="2"/>
    <n v="0"/>
    <n v="10"/>
    <n v="1"/>
    <x v="4"/>
    <n v="11"/>
    <n v="9.0909090909090912E-2"/>
    <s v="AL | Acute Care Hospitals | Voluntary non-profit - Private"/>
    <s v="Low"/>
    <n v="1.02"/>
    <n v="0.92500000000000004"/>
    <n v="1.04"/>
    <n v="0.11499999999999999"/>
    <n v="9"/>
    <n v="0.75250000000000006"/>
    <n v="1.2124999999999999"/>
    <x v="0"/>
    <n v="3.0000000000000027E-2"/>
  </r>
  <r>
    <s v="10114"/>
    <s v="MEDICAL WEST, AN AFFILIATE OF UAB HEALTH SYSTEM"/>
    <x v="0"/>
    <x v="0"/>
    <x v="2"/>
    <n v="0"/>
    <n v="5"/>
    <n v="1"/>
    <x v="14"/>
    <n v="6"/>
    <n v="0.16666666666666666"/>
    <s v="AL | Acute Care Hospitals | Government - Hospital District or Authority"/>
    <s v="Low"/>
    <n v="0.995"/>
    <n v="0.96249999999999991"/>
    <n v="1.03"/>
    <n v="6.7500000000000115E-2"/>
    <n v="16"/>
    <n v="0.86124999999999974"/>
    <n v="1.1312500000000001"/>
    <x v="0"/>
    <n v="-5.5000000000000049E-2"/>
  </r>
  <r>
    <s v="10118"/>
    <s v="VAUGHAN REGIONAL MEDICAL CENTER PARKWAY CAMPUS"/>
    <x v="0"/>
    <x v="1"/>
    <x v="2"/>
    <n v="0"/>
    <n v="4"/>
    <n v="1"/>
    <x v="8"/>
    <n v="5"/>
    <n v="0.2"/>
    <s v="AL | Acute Care Hospitals | Proprietary"/>
    <s v="Low"/>
    <n v="1"/>
    <n v="0.96499999999999997"/>
    <n v="1.0225"/>
    <n v="5.7499999999999996E-2"/>
    <n v="18"/>
    <n v="0.87874999999999992"/>
    <n v="1.1087499999999999"/>
    <x v="0"/>
    <n v="-3.0000000000000027E-2"/>
  </r>
  <r>
    <s v="10125"/>
    <s v="LAKELAND COMMUNITY HOSPITAL"/>
    <x v="0"/>
    <x v="1"/>
    <x v="0"/>
    <n v="0"/>
    <n v="4"/>
    <n v="0"/>
    <x v="0"/>
    <n v="4"/>
    <n v="0"/>
    <s v="AL | Acute Care Hospitals | Proprietary"/>
    <s v="High"/>
    <n v="1"/>
    <n v="0.96499999999999997"/>
    <n v="1.0225"/>
    <n v="5.7499999999999996E-2"/>
    <n v="18"/>
    <n v="0.87874999999999992"/>
    <n v="1.1087499999999999"/>
    <x v="0"/>
    <n v="3.0000000000000027E-2"/>
  </r>
  <r>
    <s v="10130"/>
    <s v="ST VINCENT'S ST CLAIR"/>
    <x v="0"/>
    <x v="2"/>
    <x v="1"/>
    <n v="0"/>
    <n v="5"/>
    <n v="0"/>
    <x v="15"/>
    <n v="5"/>
    <n v="0"/>
    <s v="AL | Acute Care Hospitals | Voluntary non-profit - Private"/>
    <s v="Mid"/>
    <n v="1.02"/>
    <n v="0.92500000000000004"/>
    <n v="1.04"/>
    <n v="0.11499999999999999"/>
    <n v="9"/>
    <n v="0.75250000000000006"/>
    <n v="1.2124999999999999"/>
    <x v="0"/>
    <n v="-0.14000000000000001"/>
  </r>
  <r>
    <s v="10131"/>
    <s v="CRESTWOOD MEDICAL CENTER"/>
    <x v="0"/>
    <x v="1"/>
    <x v="2"/>
    <n v="1"/>
    <n v="6"/>
    <n v="1"/>
    <x v="8"/>
    <n v="8"/>
    <n v="0.125"/>
    <s v="AL | Acute Care Hospitals | Proprietary"/>
    <s v="Low"/>
    <n v="1"/>
    <n v="0.96499999999999997"/>
    <n v="1.0225"/>
    <n v="5.7499999999999996E-2"/>
    <n v="18"/>
    <n v="0.87874999999999992"/>
    <n v="1.1087499999999999"/>
    <x v="0"/>
    <n v="-3.0000000000000027E-2"/>
  </r>
  <r>
    <s v="10139"/>
    <s v="BROOKWOOD BAPTIST MEDICAL CENTER"/>
    <x v="0"/>
    <x v="1"/>
    <x v="2"/>
    <n v="0"/>
    <n v="6"/>
    <n v="2"/>
    <x v="13"/>
    <n v="8"/>
    <n v="0.25"/>
    <s v="AL | Acute Care Hospitals | Proprietary"/>
    <s v="Low"/>
    <n v="1"/>
    <n v="0.96499999999999997"/>
    <n v="1.0225"/>
    <n v="5.7499999999999996E-2"/>
    <n v="18"/>
    <n v="0.87874999999999992"/>
    <n v="1.1087499999999999"/>
    <x v="0"/>
    <n v="7.0000000000000062E-2"/>
  </r>
  <r>
    <s v="10144"/>
    <s v="SPRINGHILL MEDICAL CENTER"/>
    <x v="0"/>
    <x v="1"/>
    <x v="2"/>
    <n v="0"/>
    <n v="6"/>
    <n v="3"/>
    <x v="9"/>
    <n v="9"/>
    <n v="0.33333333333333331"/>
    <s v="AL | Acute Care Hospitals | Proprietary"/>
    <s v="Low"/>
    <n v="1"/>
    <n v="0.96499999999999997"/>
    <n v="1.0225"/>
    <n v="5.7499999999999996E-2"/>
    <n v="18"/>
    <n v="0.87874999999999992"/>
    <n v="1.1087499999999999"/>
    <x v="0"/>
    <n v="-1.0000000000000009E-2"/>
  </r>
  <r>
    <s v="10148"/>
    <s v="EVERGREEN MEDICAL CENTER"/>
    <x v="0"/>
    <x v="1"/>
    <x v="2"/>
    <n v="0"/>
    <n v="5"/>
    <n v="0"/>
    <x v="16"/>
    <n v="5"/>
    <n v="0"/>
    <s v="AL | Acute Care Hospitals | Proprietary"/>
    <s v="Low"/>
    <n v="1"/>
    <n v="0.96499999999999997"/>
    <n v="1.0225"/>
    <n v="5.7499999999999996E-2"/>
    <n v="18"/>
    <n v="0.87874999999999992"/>
    <n v="1.1087499999999999"/>
    <x v="2"/>
    <n v="-0.13"/>
  </r>
  <r>
    <s v="10149"/>
    <s v="BAPTIST MEDICAL CENTER EAST"/>
    <x v="0"/>
    <x v="0"/>
    <x v="0"/>
    <n v="0"/>
    <n v="5"/>
    <n v="1"/>
    <x v="9"/>
    <n v="6"/>
    <n v="0.16666666666666666"/>
    <s v="AL | Acute Care Hospitals | Government - Hospital District or Authority"/>
    <s v="High"/>
    <n v="0.995"/>
    <n v="0.96249999999999991"/>
    <n v="1.03"/>
    <n v="6.7500000000000115E-2"/>
    <n v="16"/>
    <n v="0.86124999999999974"/>
    <n v="1.1312500000000001"/>
    <x v="0"/>
    <n v="-5.0000000000000044E-3"/>
  </r>
  <r>
    <s v="10158"/>
    <s v="RUSSELLVILLE HOSPITAL"/>
    <x v="0"/>
    <x v="1"/>
    <x v="2"/>
    <n v="0"/>
    <n v="6"/>
    <n v="0"/>
    <x v="6"/>
    <n v="6"/>
    <n v="0"/>
    <s v="AL | Acute Care Hospitals | Proprietary"/>
    <s v="Low"/>
    <n v="1"/>
    <n v="0.96499999999999997"/>
    <n v="1.0225"/>
    <n v="5.7499999999999996E-2"/>
    <n v="18"/>
    <n v="0.87874999999999992"/>
    <n v="1.1087499999999999"/>
    <x v="0"/>
    <n v="8.0000000000000071E-2"/>
  </r>
  <r>
    <s v="10164"/>
    <s v="COOSA VALLEY MEDICAL CENTER"/>
    <x v="0"/>
    <x v="0"/>
    <x v="1"/>
    <n v="0"/>
    <n v="7"/>
    <n v="1"/>
    <x v="8"/>
    <n v="8"/>
    <n v="0.125"/>
    <s v="AL | Acute Care Hospitals | Government - Hospital District or Authority"/>
    <s v="Mid"/>
    <n v="0.995"/>
    <n v="0.96249999999999991"/>
    <n v="1.03"/>
    <n v="6.7500000000000115E-2"/>
    <n v="16"/>
    <n v="0.86124999999999974"/>
    <n v="1.1312500000000001"/>
    <x v="0"/>
    <n v="-2.5000000000000022E-2"/>
  </r>
  <r>
    <s v="20001"/>
    <s v="PROVIDENCE ALASKA MEDICAL CENTER"/>
    <x v="1"/>
    <x v="6"/>
    <x v="1"/>
    <n v="1"/>
    <n v="9"/>
    <n v="1"/>
    <x v="11"/>
    <n v="11"/>
    <n v="9.0909090909090912E-2"/>
    <s v="AK | Acute Care Hospitals | Voluntary non-profit - Church"/>
    <s v="Mid"/>
    <n v="0.95"/>
    <n v="0.95"/>
    <n v="0.95"/>
    <n v="0"/>
    <n v="1"/>
    <e v="#N/A"/>
    <e v="#N/A"/>
    <x v="1"/>
    <n v="0"/>
  </r>
  <r>
    <s v="20006"/>
    <s v="MAT-SU REGIONAL MEDICAL CENTER"/>
    <x v="1"/>
    <x v="4"/>
    <x v="1"/>
    <n v="1"/>
    <n v="9"/>
    <n v="0"/>
    <x v="17"/>
    <n v="10"/>
    <n v="0"/>
    <s v="AK | Acute Care Hospitals | Voluntary non-profit - Other"/>
    <s v="Mid"/>
    <n v="0.84499999999999997"/>
    <n v="0.84250000000000003"/>
    <n v="0.84749999999999992"/>
    <n v="4.9999999999998934E-3"/>
    <n v="2"/>
    <n v="0.83500000000000019"/>
    <n v="0.85499999999999976"/>
    <x v="1"/>
    <n v="-5.0000000000000044E-3"/>
  </r>
  <r>
    <s v="20008"/>
    <s v="BARTLETT REGIONAL HOSPITAL"/>
    <x v="1"/>
    <x v="5"/>
    <x v="4"/>
    <n v="0"/>
    <n v="9"/>
    <n v="0"/>
    <x v="15"/>
    <n v="9"/>
    <n v="0"/>
    <s v="AK | Acute Care Hospitals | Government - Local"/>
    <s v="High"/>
    <n v="0.88"/>
    <n v="0.88"/>
    <n v="0.88"/>
    <n v="0"/>
    <n v="1"/>
    <e v="#N/A"/>
    <e v="#N/A"/>
    <x v="1"/>
    <n v="0"/>
  </r>
  <r>
    <s v="20012"/>
    <s v="FAIRBANKS MEMORIAL HOSPITAL"/>
    <x v="1"/>
    <x v="2"/>
    <x v="1"/>
    <n v="2"/>
    <n v="6"/>
    <n v="0"/>
    <x v="18"/>
    <n v="8"/>
    <n v="0"/>
    <s v="AK | Acute Care Hospitals | Voluntary non-profit - Private"/>
    <s v="Mid"/>
    <n v="0.83"/>
    <n v="0.83"/>
    <n v="0.83"/>
    <n v="0"/>
    <n v="1"/>
    <e v="#N/A"/>
    <e v="#N/A"/>
    <x v="1"/>
    <n v="0"/>
  </r>
  <r>
    <s v="20017"/>
    <s v="ALASKA REGIONAL HOSPITAL"/>
    <x v="1"/>
    <x v="1"/>
    <x v="2"/>
    <n v="0"/>
    <n v="6"/>
    <n v="3"/>
    <x v="15"/>
    <n v="9"/>
    <n v="0.33333333333333331"/>
    <s v="AK | Acute Care Hospitals | Proprietary"/>
    <s v="Low"/>
    <n v="0.88"/>
    <n v="0.88"/>
    <n v="0.88"/>
    <n v="0"/>
    <n v="1"/>
    <e v="#N/A"/>
    <e v="#N/A"/>
    <x v="1"/>
    <n v="0"/>
  </r>
  <r>
    <s v="20024"/>
    <s v="CENTRAL PENINSULA GENERAL HOSPITAL"/>
    <x v="1"/>
    <x v="4"/>
    <x v="3"/>
    <n v="0"/>
    <n v="7"/>
    <n v="2"/>
    <x v="19"/>
    <n v="9"/>
    <n v="0.22222222222222221"/>
    <s v="AK | Acute Care Hospitals | Voluntary non-profit - Other"/>
    <s v="Low"/>
    <n v="0.84499999999999997"/>
    <n v="0.84250000000000003"/>
    <n v="0.84749999999999992"/>
    <n v="4.9999999999998934E-3"/>
    <n v="2"/>
    <n v="0.83500000000000019"/>
    <n v="0.85499999999999976"/>
    <x v="1"/>
    <n v="5.0000000000000044E-3"/>
  </r>
  <r>
    <s v="20026"/>
    <s v="ALASKA NATIVE MEDICAL CENTER"/>
    <x v="1"/>
    <x v="7"/>
    <x v="1"/>
    <n v="0"/>
    <n v="7"/>
    <n v="0"/>
    <x v="7"/>
    <n v="7"/>
    <n v="0"/>
    <s v="AK | Acute Care Hospitals | Government - Federal"/>
    <s v="Mid"/>
    <n v="0.96"/>
    <n v="0.96"/>
    <n v="0.96"/>
    <n v="0"/>
    <n v="1"/>
    <e v="#N/A"/>
    <e v="#N/A"/>
    <x v="1"/>
    <n v="0"/>
  </r>
  <r>
    <s v="30002"/>
    <s v="BANNER - UNIVERSITY MEDICAL CENTER PHOENIX"/>
    <x v="2"/>
    <x v="4"/>
    <x v="1"/>
    <n v="1"/>
    <n v="8"/>
    <n v="1"/>
    <x v="0"/>
    <n v="10"/>
    <n v="0.1"/>
    <s v="AZ | Acute Care Hospitals | Voluntary non-profit - Other"/>
    <s v="Mid"/>
    <n v="1.0150000000000001"/>
    <n v="0.99249999999999994"/>
    <n v="1.03"/>
    <n v="3.7500000000000089E-2"/>
    <n v="6"/>
    <n v="0.9362499999999998"/>
    <n v="1.0862500000000002"/>
    <x v="1"/>
    <n v="1.4999999999999902E-2"/>
  </r>
  <r>
    <s v="30006"/>
    <s v="TUCSON MEDICAL CENTER"/>
    <x v="2"/>
    <x v="2"/>
    <x v="2"/>
    <n v="0"/>
    <n v="8"/>
    <n v="3"/>
    <x v="20"/>
    <n v="11"/>
    <n v="0.27272727272727271"/>
    <s v="AZ | Acute Care Hospitals | Voluntary non-profit - Private"/>
    <s v="Low"/>
    <n v="0.99"/>
    <n v="0.9524999999999999"/>
    <n v="1.03"/>
    <n v="7.7500000000000124E-2"/>
    <n v="24"/>
    <n v="0.83624999999999972"/>
    <n v="1.1462500000000002"/>
    <x v="0"/>
    <n v="5.0000000000000044E-2"/>
  </r>
  <r>
    <s v="30007"/>
    <s v="VERDE VALLEY MEDICAL CENTER"/>
    <x v="2"/>
    <x v="2"/>
    <x v="1"/>
    <n v="0"/>
    <n v="9"/>
    <n v="0"/>
    <x v="9"/>
    <n v="9"/>
    <n v="0"/>
    <s v="AZ | Acute Care Hospitals | Voluntary non-profit - Private"/>
    <s v="Mid"/>
    <n v="0.99"/>
    <n v="0.9524999999999999"/>
    <n v="1.03"/>
    <n v="7.7500000000000124E-2"/>
    <n v="24"/>
    <n v="0.83624999999999972"/>
    <n v="1.1462500000000002"/>
    <x v="0"/>
    <n v="0"/>
  </r>
  <r>
    <s v="30010"/>
    <s v="ST. MARY'S HOSPITAL"/>
    <x v="2"/>
    <x v="2"/>
    <x v="1"/>
    <n v="1"/>
    <n v="6"/>
    <n v="1"/>
    <x v="3"/>
    <n v="8"/>
    <n v="0.125"/>
    <s v="AZ | Acute Care Hospitals | Voluntary non-profit - Private"/>
    <s v="Mid"/>
    <n v="0.99"/>
    <n v="0.9524999999999999"/>
    <n v="1.03"/>
    <n v="7.7500000000000124E-2"/>
    <n v="24"/>
    <n v="0.83624999999999972"/>
    <n v="1.1462500000000002"/>
    <x v="0"/>
    <n v="2.0000000000000018E-2"/>
  </r>
  <r>
    <s v="30011"/>
    <s v="ST JOSEPH'S HOSPITAL"/>
    <x v="2"/>
    <x v="4"/>
    <x v="2"/>
    <n v="0"/>
    <n v="8"/>
    <n v="0"/>
    <x v="4"/>
    <n v="8"/>
    <n v="0"/>
    <s v="AZ | Acute Care Hospitals | Voluntary non-profit - Other"/>
    <s v="Low"/>
    <n v="1.0150000000000001"/>
    <n v="0.99249999999999994"/>
    <n v="1.03"/>
    <n v="3.7500000000000089E-2"/>
    <n v="6"/>
    <n v="0.9362499999999998"/>
    <n v="1.0862500000000002"/>
    <x v="1"/>
    <n v="3.499999999999992E-2"/>
  </r>
  <r>
    <s v="30012"/>
    <s v="YAVAPAI REGIONAL MEDICAL CENTER"/>
    <x v="2"/>
    <x v="2"/>
    <x v="2"/>
    <n v="0"/>
    <n v="10"/>
    <n v="1"/>
    <x v="2"/>
    <n v="11"/>
    <n v="9.0909090909090912E-2"/>
    <s v="AZ | Acute Care Hospitals | Voluntary non-profit - Private"/>
    <s v="Low"/>
    <n v="0.99"/>
    <n v="0.9524999999999999"/>
    <n v="1.03"/>
    <n v="7.7500000000000124E-2"/>
    <n v="24"/>
    <n v="0.83624999999999972"/>
    <n v="1.1462500000000002"/>
    <x v="0"/>
    <n v="3.0000000000000027E-2"/>
  </r>
  <r>
    <s v="30013"/>
    <s v="YUMA REGIONAL MEDICAL CENTER"/>
    <x v="2"/>
    <x v="2"/>
    <x v="2"/>
    <n v="0"/>
    <n v="10"/>
    <n v="1"/>
    <x v="4"/>
    <n v="11"/>
    <n v="9.0909090909090912E-2"/>
    <s v="AZ | Acute Care Hospitals | Voluntary non-profit - Private"/>
    <s v="Low"/>
    <n v="0.99"/>
    <n v="0.9524999999999999"/>
    <n v="1.03"/>
    <n v="7.7500000000000124E-2"/>
    <n v="24"/>
    <n v="0.83624999999999972"/>
    <n v="1.1462500000000002"/>
    <x v="0"/>
    <n v="6.0000000000000053E-2"/>
  </r>
  <r>
    <s v="30014"/>
    <s v="HONOR HEALTH JOHN C. LINCOLN MEDICAL CENTER"/>
    <x v="2"/>
    <x v="2"/>
    <x v="1"/>
    <n v="0"/>
    <n v="9"/>
    <n v="1"/>
    <x v="10"/>
    <n v="10"/>
    <n v="0.1"/>
    <s v="AZ | Acute Care Hospitals | Voluntary non-profit - Private"/>
    <s v="Mid"/>
    <n v="0.99"/>
    <n v="0.9524999999999999"/>
    <n v="1.03"/>
    <n v="7.7500000000000124E-2"/>
    <n v="24"/>
    <n v="0.83624999999999972"/>
    <n v="1.1462500000000002"/>
    <x v="0"/>
    <n v="-1.0000000000000009E-2"/>
  </r>
  <r>
    <s v="30016"/>
    <s v="BANNER CASA GRANDE MEDICAL CENTER"/>
    <x v="2"/>
    <x v="4"/>
    <x v="2"/>
    <n v="0"/>
    <n v="6"/>
    <n v="1"/>
    <x v="21"/>
    <n v="7"/>
    <n v="0.14285714285714285"/>
    <s v="AZ | Acute Care Hospitals | Voluntary non-profit - Other"/>
    <s v="Low"/>
    <n v="1.0150000000000001"/>
    <n v="0.99249999999999994"/>
    <n v="1.03"/>
    <n v="3.7500000000000089E-2"/>
    <n v="6"/>
    <n v="0.9362499999999998"/>
    <n v="1.0862500000000002"/>
    <x v="1"/>
    <n v="-8.5000000000000075E-2"/>
  </r>
  <r>
    <s v="30022"/>
    <s v="VALLEYWISE HEALTH MEDICAL CENTER"/>
    <x v="2"/>
    <x v="5"/>
    <x v="1"/>
    <n v="0"/>
    <n v="3"/>
    <n v="0"/>
    <x v="22"/>
    <n v="3"/>
    <n v="0"/>
    <s v="AZ | Acute Care Hospitals | Government - Local"/>
    <s v="Mid"/>
    <n v="1.1000000000000001"/>
    <n v="1.1000000000000001"/>
    <n v="1.1000000000000001"/>
    <n v="0"/>
    <n v="1"/>
    <e v="#N/A"/>
    <e v="#N/A"/>
    <x v="1"/>
    <n v="0"/>
  </r>
  <r>
    <s v="30023"/>
    <s v="FLAGSTAFF MEDICAL CENTER"/>
    <x v="2"/>
    <x v="2"/>
    <x v="0"/>
    <n v="0"/>
    <n v="11"/>
    <n v="0"/>
    <x v="13"/>
    <n v="11"/>
    <n v="0"/>
    <s v="AZ | Acute Care Hospitals | Voluntary non-profit - Private"/>
    <s v="High"/>
    <n v="0.99"/>
    <n v="0.9524999999999999"/>
    <n v="1.03"/>
    <n v="7.7500000000000124E-2"/>
    <n v="24"/>
    <n v="0.83624999999999972"/>
    <n v="1.1462500000000002"/>
    <x v="0"/>
    <n v="8.0000000000000071E-2"/>
  </r>
  <r>
    <s v="30024"/>
    <s v="ST. JOSEPH'S HOSPITAL AND MEDICAL CENTER"/>
    <x v="2"/>
    <x v="6"/>
    <x v="1"/>
    <n v="0"/>
    <n v="10"/>
    <n v="0"/>
    <x v="20"/>
    <n v="10"/>
    <n v="0"/>
    <s v="AZ | Acute Care Hospitals | Voluntary non-profit - Church"/>
    <s v="Mid"/>
    <n v="1.0350000000000001"/>
    <n v="1.0325"/>
    <n v="1.0375000000000001"/>
    <n v="5.0000000000001155E-3"/>
    <n v="2"/>
    <n v="1.0249999999999999"/>
    <n v="1.0450000000000004"/>
    <x v="1"/>
    <n v="4.9999999999998934E-3"/>
  </r>
  <r>
    <s v="30030"/>
    <s v="ABRAZO CENTRAL CAMPUS"/>
    <x v="2"/>
    <x v="8"/>
    <x v="2"/>
    <n v="0"/>
    <n v="6"/>
    <n v="0"/>
    <x v="0"/>
    <n v="6"/>
    <n v="0"/>
    <s v="AZ | Acute Care Hospitals | Physician"/>
    <s v="Low"/>
    <n v="1.03"/>
    <n v="1.03"/>
    <n v="1.03"/>
    <n v="0"/>
    <n v="1"/>
    <e v="#N/A"/>
    <e v="#N/A"/>
    <x v="1"/>
    <n v="0"/>
  </r>
  <r>
    <s v="30036"/>
    <s v="CHANDLER REGIONAL MEDICAL CENTER"/>
    <x v="2"/>
    <x v="2"/>
    <x v="0"/>
    <n v="0"/>
    <n v="10"/>
    <n v="0"/>
    <x v="20"/>
    <n v="10"/>
    <n v="0"/>
    <s v="AZ | Acute Care Hospitals | Voluntary non-profit - Private"/>
    <s v="High"/>
    <n v="0.99"/>
    <n v="0.9524999999999999"/>
    <n v="1.03"/>
    <n v="7.7500000000000124E-2"/>
    <n v="24"/>
    <n v="0.83624999999999972"/>
    <n v="1.1462500000000002"/>
    <x v="0"/>
    <n v="5.0000000000000044E-2"/>
  </r>
  <r>
    <s v="30038"/>
    <s v="HONORHEALTH SCOTTSDALE OSBORN MEDICAL CENTER"/>
    <x v="2"/>
    <x v="1"/>
    <x v="1"/>
    <n v="0"/>
    <n v="7"/>
    <n v="1"/>
    <x v="1"/>
    <n v="8"/>
    <n v="0.125"/>
    <s v="AZ | Acute Care Hospitals | Proprietary"/>
    <s v="Mid"/>
    <n v="0.96499999999999997"/>
    <n v="0.93"/>
    <n v="1.01"/>
    <n v="7.999999999999996E-2"/>
    <n v="12"/>
    <n v="0.81"/>
    <n v="1.1299999999999999"/>
    <x v="0"/>
    <n v="3.5000000000000031E-2"/>
  </r>
  <r>
    <s v="30043"/>
    <s v="CANYON VISTA MEDICAL CENTER"/>
    <x v="2"/>
    <x v="4"/>
    <x v="2"/>
    <n v="0"/>
    <n v="7"/>
    <n v="1"/>
    <x v="0"/>
    <n v="8"/>
    <n v="0.125"/>
    <s v="AZ | Acute Care Hospitals | Voluntary non-profit - Other"/>
    <s v="Low"/>
    <n v="1.0150000000000001"/>
    <n v="0.99249999999999994"/>
    <n v="1.03"/>
    <n v="3.7500000000000089E-2"/>
    <n v="6"/>
    <n v="0.9362499999999998"/>
    <n v="1.0862500000000002"/>
    <x v="1"/>
    <n v="1.4999999999999902E-2"/>
  </r>
  <r>
    <s v="30055"/>
    <s v="KINGMAN REGIONAL MEDICAL CENTER"/>
    <x v="2"/>
    <x v="0"/>
    <x v="0"/>
    <n v="0"/>
    <n v="10"/>
    <n v="0"/>
    <x v="19"/>
    <n v="10"/>
    <n v="0"/>
    <s v="AZ | Acute Care Hospitals | Government - Hospital District or Authority"/>
    <s v="High"/>
    <n v="0.95"/>
    <n v="0.9"/>
    <n v="1"/>
    <n v="9.9999999999999978E-2"/>
    <n v="2"/>
    <n v="0.75"/>
    <n v="1.1499999999999999"/>
    <x v="1"/>
    <n v="-9.9999999999999978E-2"/>
  </r>
  <r>
    <s v="30061"/>
    <s v="BANNER BOSWELL MEDICAL CENTER"/>
    <x v="2"/>
    <x v="4"/>
    <x v="1"/>
    <n v="0"/>
    <n v="7"/>
    <n v="2"/>
    <x v="1"/>
    <n v="9"/>
    <n v="0.22222222222222221"/>
    <s v="AZ | Acute Care Hospitals | Voluntary non-profit - Other"/>
    <s v="Mid"/>
    <n v="1.0150000000000001"/>
    <n v="0.99249999999999994"/>
    <n v="1.03"/>
    <n v="3.7500000000000089E-2"/>
    <n v="6"/>
    <n v="0.9362499999999998"/>
    <n v="1.0862500000000002"/>
    <x v="1"/>
    <n v="-1.5000000000000124E-2"/>
  </r>
  <r>
    <s v="30062"/>
    <s v="SUMMIT HEALTHCARE REGIONAL MEDICAL CENTER"/>
    <x v="2"/>
    <x v="2"/>
    <x v="0"/>
    <n v="0"/>
    <n v="9"/>
    <n v="0"/>
    <x v="23"/>
    <n v="9"/>
    <n v="0"/>
    <s v="AZ | Acute Care Hospitals | Voluntary non-profit - Private"/>
    <s v="High"/>
    <n v="0.99"/>
    <n v="0.9524999999999999"/>
    <n v="1.03"/>
    <n v="7.7500000000000124E-2"/>
    <n v="24"/>
    <n v="0.83624999999999972"/>
    <n v="1.1462500000000002"/>
    <x v="0"/>
    <n v="-8.9999999999999969E-2"/>
  </r>
  <r>
    <s v="30064"/>
    <s v="BANNER - UNIVERSITY MEDICAL CENTER TUCSON CAMPUS"/>
    <x v="2"/>
    <x v="2"/>
    <x v="1"/>
    <n v="0"/>
    <n v="10"/>
    <n v="0"/>
    <x v="9"/>
    <n v="10"/>
    <n v="0"/>
    <s v="AZ | Acute Care Hospitals | Voluntary non-profit - Private"/>
    <s v="Mid"/>
    <n v="0.99"/>
    <n v="0.9524999999999999"/>
    <n v="1.03"/>
    <n v="7.7500000000000124E-2"/>
    <n v="24"/>
    <n v="0.83624999999999972"/>
    <n v="1.1462500000000002"/>
    <x v="0"/>
    <n v="0"/>
  </r>
  <r>
    <s v="30065"/>
    <s v="BANNER DESERT MEDICAL CENTER"/>
    <x v="2"/>
    <x v="2"/>
    <x v="2"/>
    <n v="0"/>
    <n v="7"/>
    <n v="1"/>
    <x v="20"/>
    <n v="8"/>
    <n v="0.125"/>
    <s v="AZ | Acute Care Hospitals | Voluntary non-profit - Private"/>
    <s v="Low"/>
    <n v="0.99"/>
    <n v="0.9524999999999999"/>
    <n v="1.03"/>
    <n v="7.7500000000000124E-2"/>
    <n v="24"/>
    <n v="0.83624999999999972"/>
    <n v="1.1462500000000002"/>
    <x v="0"/>
    <n v="5.0000000000000044E-2"/>
  </r>
  <r>
    <s v="30069"/>
    <s v="HAVASU REGIONAL MEDICAL CENTER"/>
    <x v="2"/>
    <x v="1"/>
    <x v="1"/>
    <n v="0"/>
    <n v="10"/>
    <n v="1"/>
    <x v="21"/>
    <n v="11"/>
    <n v="9.0909090909090912E-2"/>
    <s v="AZ | Acute Care Hospitals | Proprietary"/>
    <s v="Mid"/>
    <n v="0.96499999999999997"/>
    <n v="0.93"/>
    <n v="1.01"/>
    <n v="7.999999999999996E-2"/>
    <n v="12"/>
    <n v="0.81"/>
    <n v="1.1299999999999999"/>
    <x v="0"/>
    <n v="-3.499999999999992E-2"/>
  </r>
  <r>
    <s v="30083"/>
    <s v="ABRAZO SCOTTSDALE CAMPUS"/>
    <x v="2"/>
    <x v="1"/>
    <x v="2"/>
    <n v="1"/>
    <n v="3"/>
    <n v="1"/>
    <x v="11"/>
    <n v="5"/>
    <n v="0.2"/>
    <s v="AZ | Acute Care Hospitals | Proprietary"/>
    <s v="Low"/>
    <n v="0.96499999999999997"/>
    <n v="0.93"/>
    <n v="1.01"/>
    <n v="7.999999999999996E-2"/>
    <n v="12"/>
    <n v="0.81"/>
    <n v="1.1299999999999999"/>
    <x v="0"/>
    <n v="-1.5000000000000013E-2"/>
  </r>
  <r>
    <s v="30085"/>
    <s v="NORTHWEST MEDICAL CENTER"/>
    <x v="2"/>
    <x v="1"/>
    <x v="2"/>
    <n v="0"/>
    <n v="10"/>
    <n v="0"/>
    <x v="4"/>
    <n v="10"/>
    <n v="0"/>
    <s v="AZ | Acute Care Hospitals | Proprietary"/>
    <s v="Low"/>
    <n v="0.96499999999999997"/>
    <n v="0.93"/>
    <n v="1.01"/>
    <n v="7.999999999999996E-2"/>
    <n v="12"/>
    <n v="0.81"/>
    <n v="1.1299999999999999"/>
    <x v="0"/>
    <n v="8.5000000000000075E-2"/>
  </r>
  <r>
    <s v="30087"/>
    <s v="HONORHEALTH SCOTTSDALE SHEA MEDICAL CENTER"/>
    <x v="2"/>
    <x v="1"/>
    <x v="1"/>
    <n v="0"/>
    <n v="11"/>
    <n v="0"/>
    <x v="10"/>
    <n v="11"/>
    <n v="0"/>
    <s v="AZ | Acute Care Hospitals | Proprietary"/>
    <s v="Mid"/>
    <n v="0.96499999999999997"/>
    <n v="0.93"/>
    <n v="1.01"/>
    <n v="7.999999999999996E-2"/>
    <n v="12"/>
    <n v="0.81"/>
    <n v="1.1299999999999999"/>
    <x v="0"/>
    <n v="1.5000000000000013E-2"/>
  </r>
  <r>
    <s v="30088"/>
    <s v="BANNER BAYWOOD MEDICAL CENTER"/>
    <x v="2"/>
    <x v="2"/>
    <x v="2"/>
    <n v="0"/>
    <n v="8"/>
    <n v="0"/>
    <x v="0"/>
    <n v="8"/>
    <n v="0"/>
    <s v="AZ | Acute Care Hospitals | Voluntary non-profit - Private"/>
    <s v="Low"/>
    <n v="0.99"/>
    <n v="0.9524999999999999"/>
    <n v="1.03"/>
    <n v="7.7500000000000124E-2"/>
    <n v="24"/>
    <n v="0.83624999999999972"/>
    <n v="1.1462500000000002"/>
    <x v="0"/>
    <n v="4.0000000000000036E-2"/>
  </r>
  <r>
    <s v="30089"/>
    <s v="BANNER THUNDERBIRD MEDICAL CENTER"/>
    <x v="2"/>
    <x v="0"/>
    <x v="1"/>
    <n v="0"/>
    <n v="10"/>
    <n v="0"/>
    <x v="4"/>
    <n v="10"/>
    <n v="0"/>
    <s v="AZ | Acute Care Hospitals | Government - Hospital District or Authority"/>
    <s v="Mid"/>
    <n v="0.95"/>
    <n v="0.9"/>
    <n v="1"/>
    <n v="9.9999999999999978E-2"/>
    <n v="2"/>
    <n v="0.75"/>
    <n v="1.1499999999999999"/>
    <x v="1"/>
    <n v="0.10000000000000009"/>
  </r>
  <r>
    <s v="30092"/>
    <s v="HONORHEALTH DEER VALLEY MEDICAL CENTER"/>
    <x v="2"/>
    <x v="2"/>
    <x v="2"/>
    <n v="0"/>
    <n v="8"/>
    <n v="1"/>
    <x v="0"/>
    <n v="9"/>
    <n v="0.1111111111111111"/>
    <s v="AZ | Acute Care Hospitals | Voluntary non-profit - Private"/>
    <s v="Low"/>
    <n v="0.99"/>
    <n v="0.9524999999999999"/>
    <n v="1.03"/>
    <n v="7.7500000000000124E-2"/>
    <n v="24"/>
    <n v="0.83624999999999972"/>
    <n v="1.1462500000000002"/>
    <x v="0"/>
    <n v="4.0000000000000036E-2"/>
  </r>
  <r>
    <s v="30093"/>
    <s v="BANNER DEL E. WEBB MEDICAL CENTER"/>
    <x v="2"/>
    <x v="2"/>
    <x v="1"/>
    <n v="1"/>
    <n v="7"/>
    <n v="2"/>
    <x v="11"/>
    <n v="10"/>
    <n v="0.2"/>
    <s v="AZ | Acute Care Hospitals | Voluntary non-profit - Private"/>
    <s v="Mid"/>
    <n v="0.99"/>
    <n v="0.9524999999999999"/>
    <n v="1.03"/>
    <n v="7.7500000000000124E-2"/>
    <n v="24"/>
    <n v="0.83624999999999972"/>
    <n v="1.1462500000000002"/>
    <x v="0"/>
    <n v="-4.0000000000000036E-2"/>
  </r>
  <r>
    <s v="30094"/>
    <s v="ABRAZO ARROWHEAD HOSPITAL"/>
    <x v="2"/>
    <x v="1"/>
    <x v="2"/>
    <n v="0"/>
    <n v="8"/>
    <n v="1"/>
    <x v="3"/>
    <n v="9"/>
    <n v="0.1111111111111111"/>
    <s v="AZ | Acute Care Hospitals | Proprietary"/>
    <s v="Low"/>
    <n v="0.96499999999999997"/>
    <n v="0.93"/>
    <n v="1.01"/>
    <n v="7.999999999999996E-2"/>
    <n v="12"/>
    <n v="0.81"/>
    <n v="1.1299999999999999"/>
    <x v="0"/>
    <n v="4.500000000000004E-2"/>
  </r>
  <r>
    <s v="30101"/>
    <s v="WESTERN ARIZONA REGIONAL MEDICAL CENTER"/>
    <x v="2"/>
    <x v="1"/>
    <x v="2"/>
    <n v="1"/>
    <n v="6"/>
    <n v="0"/>
    <x v="24"/>
    <n v="7"/>
    <n v="0"/>
    <s v="AZ | Acute Care Hospitals | Proprietary"/>
    <s v="Low"/>
    <n v="0.96499999999999997"/>
    <n v="0.93"/>
    <n v="1.01"/>
    <n v="7.999999999999996E-2"/>
    <n v="12"/>
    <n v="0.81"/>
    <n v="1.1299999999999999"/>
    <x v="0"/>
    <n v="-5.4999999999999938E-2"/>
  </r>
  <r>
    <s v="30103"/>
    <s v="MAYO CLINIC HOSPITAL"/>
    <x v="2"/>
    <x v="2"/>
    <x v="4"/>
    <n v="2"/>
    <n v="9"/>
    <n v="0"/>
    <x v="7"/>
    <n v="11"/>
    <n v="0"/>
    <s v="AZ | Acute Care Hospitals | Voluntary non-profit - Private"/>
    <s v="High"/>
    <n v="0.99"/>
    <n v="0.9524999999999999"/>
    <n v="1.03"/>
    <n v="7.7500000000000124E-2"/>
    <n v="24"/>
    <n v="0.83624999999999972"/>
    <n v="1.1462500000000002"/>
    <x v="0"/>
    <n v="-3.0000000000000027E-2"/>
  </r>
  <r>
    <s v="30105"/>
    <s v="BANNER HEART HOSPITAL"/>
    <x v="2"/>
    <x v="2"/>
    <x v="1"/>
    <n v="1"/>
    <n v="5"/>
    <n v="0"/>
    <x v="3"/>
    <n v="6"/>
    <n v="0"/>
    <s v="AZ | Acute Care Hospitals | Voluntary non-profit - Private"/>
    <s v="Mid"/>
    <n v="0.99"/>
    <n v="0.9524999999999999"/>
    <n v="1.03"/>
    <n v="7.7500000000000124E-2"/>
    <n v="24"/>
    <n v="0.83624999999999972"/>
    <n v="1.1462500000000002"/>
    <x v="0"/>
    <n v="2.0000000000000018E-2"/>
  </r>
  <r>
    <s v="30110"/>
    <s v="ABRAZO WEST CAMPUS"/>
    <x v="2"/>
    <x v="1"/>
    <x v="2"/>
    <n v="0"/>
    <n v="7"/>
    <n v="0"/>
    <x v="3"/>
    <n v="7"/>
    <n v="0"/>
    <s v="AZ | Acute Care Hospitals | Proprietary"/>
    <s v="Low"/>
    <n v="0.96499999999999997"/>
    <n v="0.93"/>
    <n v="1.01"/>
    <n v="7.999999999999996E-2"/>
    <n v="12"/>
    <n v="0.81"/>
    <n v="1.1299999999999999"/>
    <x v="0"/>
    <n v="4.500000000000004E-2"/>
  </r>
  <r>
    <s v="30111"/>
    <s v="BANNER-UNIVERSITY MEDICAL CENTER SOUTH CAMPUS"/>
    <x v="2"/>
    <x v="2"/>
    <x v="1"/>
    <n v="0"/>
    <n v="5"/>
    <n v="0"/>
    <x v="14"/>
    <n v="5"/>
    <n v="0"/>
    <s v="AZ | Acute Care Hospitals | Voluntary non-profit - Private"/>
    <s v="Mid"/>
    <n v="0.99"/>
    <n v="0.9524999999999999"/>
    <n v="1.03"/>
    <n v="7.7500000000000124E-2"/>
    <n v="24"/>
    <n v="0.83624999999999972"/>
    <n v="1.1462500000000002"/>
    <x v="0"/>
    <n v="-5.0000000000000044E-2"/>
  </r>
  <r>
    <s v="30114"/>
    <s v="ORO VALLEY HOSPITAL"/>
    <x v="2"/>
    <x v="1"/>
    <x v="1"/>
    <n v="0"/>
    <n v="8"/>
    <n v="0"/>
    <x v="11"/>
    <n v="8"/>
    <n v="0"/>
    <s v="AZ | Acute Care Hospitals | Proprietary"/>
    <s v="Mid"/>
    <n v="0.96499999999999997"/>
    <n v="0.93"/>
    <n v="1.01"/>
    <n v="7.999999999999996E-2"/>
    <n v="12"/>
    <n v="0.81"/>
    <n v="1.1299999999999999"/>
    <x v="0"/>
    <n v="-1.5000000000000013E-2"/>
  </r>
  <r>
    <s v="30115"/>
    <s v="BANNER ESTRELLA MEDICAL CENTER"/>
    <x v="2"/>
    <x v="2"/>
    <x v="1"/>
    <n v="1"/>
    <n v="6"/>
    <n v="1"/>
    <x v="10"/>
    <n v="8"/>
    <n v="0.125"/>
    <s v="AZ | Acute Care Hospitals | Voluntary non-profit - Private"/>
    <s v="Mid"/>
    <n v="0.99"/>
    <n v="0.9524999999999999"/>
    <n v="1.03"/>
    <n v="7.7500000000000124E-2"/>
    <n v="24"/>
    <n v="0.83624999999999972"/>
    <n v="1.1462500000000002"/>
    <x v="0"/>
    <n v="-1.0000000000000009E-2"/>
  </r>
  <r>
    <s v="30117"/>
    <s v="VALLEY VIEW MEDICAL CENTER"/>
    <x v="2"/>
    <x v="1"/>
    <x v="2"/>
    <n v="0"/>
    <n v="6"/>
    <n v="0"/>
    <x v="18"/>
    <n v="6"/>
    <n v="0"/>
    <s v="AZ | Acute Care Hospitals | Proprietary"/>
    <s v="Low"/>
    <n v="0.96499999999999997"/>
    <n v="0.93"/>
    <n v="1.01"/>
    <n v="7.999999999999996E-2"/>
    <n v="12"/>
    <n v="0.81"/>
    <n v="1.1299999999999999"/>
    <x v="0"/>
    <n v="-0.13500000000000001"/>
  </r>
  <r>
    <s v="30119"/>
    <s v="MERCY GILBERT MEDICAL CENTER"/>
    <x v="2"/>
    <x v="6"/>
    <x v="4"/>
    <n v="0"/>
    <n v="10"/>
    <n v="0"/>
    <x v="0"/>
    <n v="10"/>
    <n v="0"/>
    <s v="AZ | Acute Care Hospitals | Voluntary non-profit - Church"/>
    <s v="High"/>
    <n v="1.0350000000000001"/>
    <n v="1.0325"/>
    <n v="1.0375000000000001"/>
    <n v="5.0000000000001155E-3"/>
    <n v="2"/>
    <n v="1.0249999999999999"/>
    <n v="1.0450000000000004"/>
    <x v="1"/>
    <n v="-5.0000000000001155E-3"/>
  </r>
  <r>
    <s v="30121"/>
    <s v="HONORHEALTH MOUNTAIN VISTA MEDICAL CENTER"/>
    <x v="2"/>
    <x v="1"/>
    <x v="2"/>
    <n v="1"/>
    <n v="6"/>
    <n v="1"/>
    <x v="21"/>
    <n v="8"/>
    <n v="0.125"/>
    <s v="AZ | Acute Care Hospitals | Proprietary"/>
    <s v="Low"/>
    <n v="0.96499999999999997"/>
    <n v="0.93"/>
    <n v="1.01"/>
    <n v="7.999999999999996E-2"/>
    <n v="12"/>
    <n v="0.81"/>
    <n v="1.1299999999999999"/>
    <x v="0"/>
    <n v="-3.499999999999992E-2"/>
  </r>
  <r>
    <s v="30122"/>
    <s v="BANNER GATEWAY MEDICAL CENTER"/>
    <x v="2"/>
    <x v="4"/>
    <x v="0"/>
    <n v="0"/>
    <n v="8"/>
    <n v="0"/>
    <x v="9"/>
    <n v="8"/>
    <n v="0"/>
    <s v="AZ | Acute Care Hospitals | Voluntary non-profit - Other"/>
    <s v="High"/>
    <n v="1.0150000000000001"/>
    <n v="0.99249999999999994"/>
    <n v="1.03"/>
    <n v="3.7500000000000089E-2"/>
    <n v="6"/>
    <n v="0.9362499999999998"/>
    <n v="1.0862500000000002"/>
    <x v="1"/>
    <n v="-2.5000000000000133E-2"/>
  </r>
  <r>
    <s v="30123"/>
    <s v="HONORHEALTH SCOTTSDALE THOMPSON PEAK MED CTR"/>
    <x v="2"/>
    <x v="2"/>
    <x v="0"/>
    <n v="0"/>
    <n v="8"/>
    <n v="0"/>
    <x v="21"/>
    <n v="8"/>
    <n v="0"/>
    <s v="AZ | Acute Care Hospitals | Voluntary non-profit - Private"/>
    <s v="High"/>
    <n v="0.99"/>
    <n v="0.9524999999999999"/>
    <n v="1.03"/>
    <n v="7.7500000000000124E-2"/>
    <n v="24"/>
    <n v="0.83624999999999972"/>
    <n v="1.1462500000000002"/>
    <x v="0"/>
    <n v="-5.9999999999999942E-2"/>
  </r>
  <r>
    <s v="30130"/>
    <s v="BANNER IRONWOOD MEDICAL CENTER"/>
    <x v="2"/>
    <x v="2"/>
    <x v="1"/>
    <n v="0"/>
    <n v="5"/>
    <n v="1"/>
    <x v="15"/>
    <n v="6"/>
    <n v="0.16666666666666666"/>
    <s v="AZ | Acute Care Hospitals | Voluntary non-profit - Private"/>
    <s v="Mid"/>
    <n v="0.99"/>
    <n v="0.9524999999999999"/>
    <n v="1.03"/>
    <n v="7.7500000000000124E-2"/>
    <n v="24"/>
    <n v="0.83624999999999972"/>
    <n v="1.1462500000000002"/>
    <x v="0"/>
    <n v="-0.10999999999999999"/>
  </r>
  <r>
    <s v="30138"/>
    <s v="WESTERN REGIONAL MEDICAL CENTER"/>
    <x v="2"/>
    <x v="1"/>
    <x v="4"/>
    <n v="1"/>
    <n v="4"/>
    <n v="0"/>
    <x v="0"/>
    <n v="5"/>
    <n v="0"/>
    <s v="AZ | Acute Care Hospitals | Proprietary"/>
    <s v="High"/>
    <n v="0.96499999999999997"/>
    <n v="0.93"/>
    <n v="1.01"/>
    <n v="7.999999999999996E-2"/>
    <n v="12"/>
    <n v="0.81"/>
    <n v="1.1299999999999999"/>
    <x v="0"/>
    <n v="6.5000000000000058E-2"/>
  </r>
  <r>
    <s v="30139"/>
    <s v="DIGNITY HEALTH ARIZONA GENERAL HOSPITAL"/>
    <x v="2"/>
    <x v="2"/>
    <x v="1"/>
    <n v="0"/>
    <n v="5"/>
    <n v="0"/>
    <x v="2"/>
    <n v="5"/>
    <n v="0"/>
    <s v="AZ | Acute Care Hospitals | Voluntary non-profit - Private"/>
    <s v="Mid"/>
    <n v="0.99"/>
    <n v="0.9524999999999999"/>
    <n v="1.03"/>
    <n v="7.7500000000000124E-2"/>
    <n v="24"/>
    <n v="0.83624999999999972"/>
    <n v="1.1462500000000002"/>
    <x v="0"/>
    <n v="3.0000000000000027E-2"/>
  </r>
  <r>
    <s v="30146"/>
    <s v="HONORHEALTH SONORAN CROSSING MEDICAL CENTER"/>
    <x v="2"/>
    <x v="2"/>
    <x v="0"/>
    <n v="0"/>
    <n v="5"/>
    <n v="0"/>
    <x v="11"/>
    <n v="5"/>
    <n v="0"/>
    <s v="AZ | Acute Care Hospitals | Voluntary non-profit - Private"/>
    <s v="High"/>
    <n v="0.99"/>
    <n v="0.9524999999999999"/>
    <n v="1.03"/>
    <n v="7.7500000000000124E-2"/>
    <n v="24"/>
    <n v="0.83624999999999972"/>
    <n v="1.1462500000000002"/>
    <x v="0"/>
    <n v="-4.0000000000000036E-2"/>
  </r>
  <r>
    <s v="30147"/>
    <s v="BANNER OCOTILLO MEDICAL CENTER"/>
    <x v="2"/>
    <x v="2"/>
    <x v="2"/>
    <n v="0"/>
    <n v="5"/>
    <n v="1"/>
    <x v="8"/>
    <n v="6"/>
    <n v="0.16666666666666666"/>
    <s v="AZ | Acute Care Hospitals | Voluntary non-profit - Private"/>
    <s v="Low"/>
    <n v="0.99"/>
    <n v="0.9524999999999999"/>
    <n v="1.03"/>
    <n v="7.7500000000000124E-2"/>
    <n v="24"/>
    <n v="0.83624999999999972"/>
    <n v="1.1462500000000002"/>
    <x v="0"/>
    <n v="-2.0000000000000018E-2"/>
  </r>
  <r>
    <s v="30148"/>
    <s v="NORTHWEST MEDICAL CENTER SAHUARITA"/>
    <x v="2"/>
    <x v="2"/>
    <x v="1"/>
    <n v="0"/>
    <n v="6"/>
    <n v="0"/>
    <x v="7"/>
    <n v="6"/>
    <n v="0"/>
    <s v="AZ | Acute Care Hospitals | Voluntary non-profit - Private"/>
    <s v="Mid"/>
    <n v="0.99"/>
    <n v="0.9524999999999999"/>
    <n v="1.03"/>
    <n v="7.7500000000000124E-2"/>
    <n v="24"/>
    <n v="0.83624999999999972"/>
    <n v="1.1462500000000002"/>
    <x v="0"/>
    <n v="-3.0000000000000027E-2"/>
  </r>
  <r>
    <s v="40001"/>
    <s v="SILOAM SPRINGS REGIONAL HOSPITAL"/>
    <x v="3"/>
    <x v="1"/>
    <x v="1"/>
    <n v="0"/>
    <n v="5"/>
    <n v="0"/>
    <x v="8"/>
    <n v="5"/>
    <n v="0"/>
    <s v="AR | Acute Care Hospitals | Proprietary"/>
    <s v="Mid"/>
    <n v="1.03"/>
    <n v="0.97"/>
    <n v="1.0725"/>
    <n v="0.10250000000000004"/>
    <n v="8"/>
    <n v="0.81624999999999992"/>
    <n v="1.2262500000000001"/>
    <x v="0"/>
    <n v="-6.0000000000000053E-2"/>
  </r>
  <r>
    <s v="40002"/>
    <s v="JOHNSON REGIONAL MEDICAL CENTER"/>
    <x v="3"/>
    <x v="2"/>
    <x v="1"/>
    <n v="0"/>
    <n v="6"/>
    <n v="0"/>
    <x v="21"/>
    <n v="6"/>
    <n v="0"/>
    <s v="AR | Acute Care Hospitals | Voluntary non-profit - Private"/>
    <s v="Mid"/>
    <n v="1.04"/>
    <n v="1"/>
    <n v="1.0900000000000001"/>
    <n v="9.000000000000008E-2"/>
    <n v="23"/>
    <n v="0.86499999999999988"/>
    <n v="1.2250000000000001"/>
    <x v="0"/>
    <n v="-0.10999999999999999"/>
  </r>
  <r>
    <s v="40004"/>
    <s v="WASHINGTON REGIONAL MEDICAL CENTER"/>
    <x v="3"/>
    <x v="2"/>
    <x v="0"/>
    <n v="3"/>
    <n v="8"/>
    <n v="0"/>
    <x v="3"/>
    <n v="11"/>
    <n v="0"/>
    <s v="AR | Acute Care Hospitals | Voluntary non-profit - Private"/>
    <s v="High"/>
    <n v="1.04"/>
    <n v="1"/>
    <n v="1.0900000000000001"/>
    <n v="9.000000000000008E-2"/>
    <n v="23"/>
    <n v="0.86499999999999988"/>
    <n v="1.2250000000000001"/>
    <x v="0"/>
    <n v="-3.0000000000000027E-2"/>
  </r>
  <r>
    <s v="40007"/>
    <s v="CHI-ST VINCENT INFIRMARY"/>
    <x v="3"/>
    <x v="2"/>
    <x v="1"/>
    <n v="1"/>
    <n v="8"/>
    <n v="1"/>
    <x v="20"/>
    <n v="10"/>
    <n v="0.1"/>
    <s v="AR | Acute Care Hospitals | Voluntary non-profit - Private"/>
    <s v="Mid"/>
    <n v="1.04"/>
    <n v="1"/>
    <n v="1.0900000000000001"/>
    <n v="9.000000000000008E-2"/>
    <n v="23"/>
    <n v="0.86499999999999988"/>
    <n v="1.2250000000000001"/>
    <x v="0"/>
    <n v="0"/>
  </r>
  <r>
    <s v="40010"/>
    <s v="MERCY HOSPITAL NORTHWEST ARKANSAS"/>
    <x v="3"/>
    <x v="2"/>
    <x v="0"/>
    <n v="1"/>
    <n v="7"/>
    <n v="0"/>
    <x v="1"/>
    <n v="8"/>
    <n v="0"/>
    <s v="AR | Acute Care Hospitals | Voluntary non-profit - Private"/>
    <s v="High"/>
    <n v="1.04"/>
    <n v="1"/>
    <n v="1.0900000000000001"/>
    <n v="9.000000000000008E-2"/>
    <n v="23"/>
    <n v="0.86499999999999988"/>
    <n v="1.2250000000000001"/>
    <x v="0"/>
    <n v="-4.0000000000000036E-2"/>
  </r>
  <r>
    <s v="40011"/>
    <s v="CHAMBERS MEMORIAL HOSPITAL"/>
    <x v="3"/>
    <x v="2"/>
    <x v="1"/>
    <n v="0"/>
    <n v="5"/>
    <n v="0"/>
    <x v="12"/>
    <n v="5"/>
    <n v="0"/>
    <s v="AR | Acute Care Hospitals | Voluntary non-profit - Private"/>
    <s v="Mid"/>
    <n v="1.04"/>
    <n v="1"/>
    <n v="1.0900000000000001"/>
    <n v="9.000000000000008E-2"/>
    <n v="23"/>
    <n v="0.86499999999999988"/>
    <n v="1.2250000000000001"/>
    <x v="0"/>
    <n v="-0.15000000000000002"/>
  </r>
  <r>
    <s v="40014"/>
    <s v="WHITE COUNTY MEDICAL CENTER"/>
    <x v="3"/>
    <x v="2"/>
    <x v="1"/>
    <n v="0"/>
    <n v="9"/>
    <n v="1"/>
    <x v="20"/>
    <n v="10"/>
    <n v="0.1"/>
    <s v="AR | Acute Care Hospitals | Voluntary non-profit - Private"/>
    <s v="Mid"/>
    <n v="1.04"/>
    <n v="1"/>
    <n v="1.0900000000000001"/>
    <n v="9.000000000000008E-2"/>
    <n v="23"/>
    <n v="0.86499999999999988"/>
    <n v="1.2250000000000001"/>
    <x v="0"/>
    <n v="0"/>
  </r>
  <r>
    <s v="40016"/>
    <s v="UAMS MEDICAL CENTER"/>
    <x v="3"/>
    <x v="3"/>
    <x v="2"/>
    <n v="1"/>
    <n v="7"/>
    <n v="2"/>
    <x v="9"/>
    <n v="10"/>
    <n v="0.2"/>
    <s v="AR | Acute Care Hospitals | Government - State"/>
    <s v="Low"/>
    <n v="0.99"/>
    <n v="0.99"/>
    <n v="0.99"/>
    <n v="0"/>
    <n v="1"/>
    <e v="#N/A"/>
    <e v="#N/A"/>
    <x v="1"/>
    <n v="0"/>
  </r>
  <r>
    <s v="40017"/>
    <s v="NORTH ARKANSAS REGIONAL MEDICAL CENTER"/>
    <x v="3"/>
    <x v="2"/>
    <x v="1"/>
    <n v="1"/>
    <n v="8"/>
    <n v="0"/>
    <x v="3"/>
    <n v="9"/>
    <n v="0"/>
    <s v="AR | Acute Care Hospitals | Voluntary non-profit - Private"/>
    <s v="Mid"/>
    <n v="1.04"/>
    <n v="1"/>
    <n v="1.0900000000000001"/>
    <n v="9.000000000000008E-2"/>
    <n v="23"/>
    <n v="0.86499999999999988"/>
    <n v="1.2250000000000001"/>
    <x v="0"/>
    <n v="-3.0000000000000027E-2"/>
  </r>
  <r>
    <s v="40020"/>
    <s v="ST BERNARDS MEDICAL CENTER"/>
    <x v="3"/>
    <x v="2"/>
    <x v="3"/>
    <n v="0"/>
    <n v="7"/>
    <n v="3"/>
    <x v="25"/>
    <n v="10"/>
    <n v="0.3"/>
    <s v="AR | Acute Care Hospitals | Voluntary non-profit - Private"/>
    <s v="Low"/>
    <n v="1.04"/>
    <n v="1"/>
    <n v="1.0900000000000001"/>
    <n v="9.000000000000008E-2"/>
    <n v="23"/>
    <n v="0.86499999999999988"/>
    <n v="1.2250000000000001"/>
    <x v="0"/>
    <n v="5.0000000000000044E-2"/>
  </r>
  <r>
    <s v="40022"/>
    <s v="NORTHWEST MEDICAL CENTER-SPRINGDALE"/>
    <x v="3"/>
    <x v="1"/>
    <x v="2"/>
    <n v="1"/>
    <n v="6"/>
    <n v="0"/>
    <x v="4"/>
    <n v="7"/>
    <n v="0"/>
    <s v="AR | Acute Care Hospitals | Proprietary"/>
    <s v="Low"/>
    <n v="1.03"/>
    <n v="0.97"/>
    <n v="1.0725"/>
    <n v="0.10250000000000004"/>
    <n v="8"/>
    <n v="0.81624999999999992"/>
    <n v="1.2262500000000001"/>
    <x v="0"/>
    <n v="2.0000000000000018E-2"/>
  </r>
  <r>
    <s v="40026"/>
    <s v="CHI ST. VINCENT HOSPITAL HOT SPRINGS"/>
    <x v="3"/>
    <x v="2"/>
    <x v="1"/>
    <n v="0"/>
    <n v="11"/>
    <n v="0"/>
    <x v="26"/>
    <n v="11"/>
    <n v="0"/>
    <s v="AR | Acute Care Hospitals | Voluntary non-profit - Private"/>
    <s v="Mid"/>
    <n v="1.04"/>
    <n v="1"/>
    <n v="1.0900000000000001"/>
    <n v="9.000000000000008E-2"/>
    <n v="23"/>
    <n v="0.86499999999999988"/>
    <n v="1.2250000000000001"/>
    <x v="0"/>
    <n v="8.0000000000000071E-2"/>
  </r>
  <r>
    <s v="40027"/>
    <s v="BAXTER REGIONAL MEDICAL CENTER"/>
    <x v="3"/>
    <x v="2"/>
    <x v="3"/>
    <n v="1"/>
    <n v="9"/>
    <n v="1"/>
    <x v="1"/>
    <n v="11"/>
    <n v="9.0909090909090912E-2"/>
    <s v="AR | Acute Care Hospitals | Voluntary non-profit - Private"/>
    <s v="Low"/>
    <n v="1.04"/>
    <n v="1"/>
    <n v="1.0900000000000001"/>
    <n v="9.000000000000008E-2"/>
    <n v="23"/>
    <n v="0.86499999999999988"/>
    <n v="1.2250000000000001"/>
    <x v="0"/>
    <n v="-4.0000000000000036E-2"/>
  </r>
  <r>
    <s v="40029"/>
    <s v="CONWAY REGIONAL MEDICAL CENTER, INC"/>
    <x v="3"/>
    <x v="2"/>
    <x v="1"/>
    <n v="0"/>
    <n v="9"/>
    <n v="1"/>
    <x v="20"/>
    <n v="10"/>
    <n v="0.1"/>
    <s v="AR | Acute Care Hospitals | Voluntary non-profit - Private"/>
    <s v="Mid"/>
    <n v="1.04"/>
    <n v="1"/>
    <n v="1.0900000000000001"/>
    <n v="9.000000000000008E-2"/>
    <n v="23"/>
    <n v="0.86499999999999988"/>
    <n v="1.2250000000000001"/>
    <x v="0"/>
    <n v="0"/>
  </r>
  <r>
    <s v="40036"/>
    <s v="BAPTIST HEALTH MEDICAL CENTER NORTH LITTLE ROCK"/>
    <x v="3"/>
    <x v="2"/>
    <x v="3"/>
    <n v="0"/>
    <n v="9"/>
    <n v="0"/>
    <x v="20"/>
    <n v="9"/>
    <n v="0"/>
    <s v="AR | Acute Care Hospitals | Voluntary non-profit - Private"/>
    <s v="Low"/>
    <n v="1.04"/>
    <n v="1"/>
    <n v="1.0900000000000001"/>
    <n v="9.000000000000008E-2"/>
    <n v="23"/>
    <n v="0.86499999999999988"/>
    <n v="1.2250000000000001"/>
    <x v="0"/>
    <n v="0"/>
  </r>
  <r>
    <s v="40039"/>
    <s v="ARKANSAS METHODIST MEDICAL CENTER"/>
    <x v="3"/>
    <x v="2"/>
    <x v="2"/>
    <n v="0"/>
    <n v="7"/>
    <n v="1"/>
    <x v="26"/>
    <n v="8"/>
    <n v="0.125"/>
    <s v="AR | Acute Care Hospitals | Voluntary non-profit - Private"/>
    <s v="Low"/>
    <n v="1.04"/>
    <n v="1"/>
    <n v="1.0900000000000001"/>
    <n v="9.000000000000008E-2"/>
    <n v="23"/>
    <n v="0.86499999999999988"/>
    <n v="1.2250000000000001"/>
    <x v="0"/>
    <n v="8.0000000000000071E-2"/>
  </r>
  <r>
    <s v="40041"/>
    <s v="ST MARYS REGIONAL MEDICAL CENTER"/>
    <x v="3"/>
    <x v="1"/>
    <x v="1"/>
    <n v="0"/>
    <n v="8"/>
    <n v="0"/>
    <x v="3"/>
    <n v="8"/>
    <n v="0"/>
    <s v="AR | Acute Care Hospitals | Proprietary"/>
    <s v="Mid"/>
    <n v="1.03"/>
    <n v="0.97"/>
    <n v="1.0725"/>
    <n v="0.10250000000000004"/>
    <n v="8"/>
    <n v="0.81624999999999992"/>
    <n v="1.2262500000000001"/>
    <x v="0"/>
    <n v="-2.0000000000000018E-2"/>
  </r>
  <r>
    <s v="40050"/>
    <s v="OUACHITA COUNTY MEDICAL CENTER"/>
    <x v="3"/>
    <x v="2"/>
    <x v="3"/>
    <n v="0"/>
    <n v="3"/>
    <n v="1"/>
    <x v="5"/>
    <n v="4"/>
    <n v="0.25"/>
    <s v="AR | Acute Care Hospitals | Voluntary non-profit - Private"/>
    <s v="Low"/>
    <n v="1.04"/>
    <n v="1"/>
    <n v="1.0900000000000001"/>
    <n v="9.000000000000008E-2"/>
    <n v="23"/>
    <n v="0.86499999999999988"/>
    <n v="1.2250000000000001"/>
    <x v="0"/>
    <n v="7.0000000000000062E-2"/>
  </r>
  <r>
    <s v="40051"/>
    <s v="BAPTIST HEALTH MEDICAL CENTER-DREW COUNTY"/>
    <x v="3"/>
    <x v="2"/>
    <x v="2"/>
    <n v="0"/>
    <n v="6"/>
    <n v="0"/>
    <x v="7"/>
    <n v="6"/>
    <n v="0"/>
    <s v="AR | Acute Care Hospitals | Voluntary non-profit - Private"/>
    <s v="Low"/>
    <n v="1.04"/>
    <n v="1"/>
    <n v="1.0900000000000001"/>
    <n v="9.000000000000008E-2"/>
    <n v="23"/>
    <n v="0.86499999999999988"/>
    <n v="1.2250000000000001"/>
    <x v="0"/>
    <n v="-8.0000000000000071E-2"/>
  </r>
  <r>
    <s v="40055"/>
    <s v="BAPTIST HEALTH - FORT SMITH"/>
    <x v="3"/>
    <x v="2"/>
    <x v="2"/>
    <n v="0"/>
    <n v="10"/>
    <n v="0"/>
    <x v="6"/>
    <n v="10"/>
    <n v="0"/>
    <s v="AR | Acute Care Hospitals | Voluntary non-profit - Private"/>
    <s v="Low"/>
    <n v="1.04"/>
    <n v="1"/>
    <n v="1.0900000000000001"/>
    <n v="9.000000000000008E-2"/>
    <n v="23"/>
    <n v="0.86499999999999988"/>
    <n v="1.2250000000000001"/>
    <x v="0"/>
    <n v="4.0000000000000036E-2"/>
  </r>
  <r>
    <s v="40062"/>
    <s v="MERCY HOSPITAL FORT SMITH"/>
    <x v="3"/>
    <x v="2"/>
    <x v="1"/>
    <n v="0"/>
    <n v="11"/>
    <n v="0"/>
    <x v="25"/>
    <n v="11"/>
    <n v="0"/>
    <s v="AR | Acute Care Hospitals | Voluntary non-profit - Private"/>
    <s v="Mid"/>
    <n v="1.04"/>
    <n v="1"/>
    <n v="1.0900000000000001"/>
    <n v="9.000000000000008E-2"/>
    <n v="23"/>
    <n v="0.86499999999999988"/>
    <n v="1.2250000000000001"/>
    <x v="0"/>
    <n v="5.0000000000000044E-2"/>
  </r>
  <r>
    <s v="40067"/>
    <s v="MAGNOLIA HOSPITAL"/>
    <x v="3"/>
    <x v="5"/>
    <x v="2"/>
    <n v="0"/>
    <n v="5"/>
    <n v="0"/>
    <x v="27"/>
    <n v="5"/>
    <n v="0"/>
    <s v="AR | Acute Care Hospitals | Government - Local"/>
    <s v="Low"/>
    <n v="1.1400000000000001"/>
    <n v="1.1200000000000001"/>
    <n v="1.1599999999999999"/>
    <n v="3.9999999999999813E-2"/>
    <n v="2"/>
    <n v="1.0600000000000005"/>
    <n v="1.2199999999999998"/>
    <x v="1"/>
    <n v="3.9999999999999813E-2"/>
  </r>
  <r>
    <s v="40069"/>
    <s v="GREAT RIVER MEDICAL CENTER"/>
    <x v="3"/>
    <x v="5"/>
    <x v="3"/>
    <n v="0"/>
    <n v="4"/>
    <n v="1"/>
    <x v="22"/>
    <n v="5"/>
    <n v="0.2"/>
    <s v="AR | Acute Care Hospitals | Government - Local"/>
    <s v="Low"/>
    <n v="1.1400000000000001"/>
    <n v="1.1200000000000001"/>
    <n v="1.1599999999999999"/>
    <n v="3.9999999999999813E-2"/>
    <n v="2"/>
    <n v="1.0600000000000005"/>
    <n v="1.2199999999999998"/>
    <x v="1"/>
    <n v="-4.0000000000000036E-2"/>
  </r>
  <r>
    <s v="40071"/>
    <s v="JEFFERSON REGIONAL MEDICAL CENTER"/>
    <x v="3"/>
    <x v="2"/>
    <x v="2"/>
    <n v="0"/>
    <n v="7"/>
    <n v="3"/>
    <x v="26"/>
    <n v="10"/>
    <n v="0.3"/>
    <s v="AR | Acute Care Hospitals | Voluntary non-profit - Private"/>
    <s v="Low"/>
    <n v="1.04"/>
    <n v="1"/>
    <n v="1.0900000000000001"/>
    <n v="9.000000000000008E-2"/>
    <n v="23"/>
    <n v="0.86499999999999988"/>
    <n v="1.2250000000000001"/>
    <x v="0"/>
    <n v="8.0000000000000071E-2"/>
  </r>
  <r>
    <s v="40072"/>
    <s v="BAPTIST HEALTH MEDICAL CENTER-STUTTGART"/>
    <x v="3"/>
    <x v="2"/>
    <x v="0"/>
    <n v="0"/>
    <n v="6"/>
    <n v="0"/>
    <x v="11"/>
    <n v="6"/>
    <n v="0"/>
    <s v="AR | Acute Care Hospitals | Voluntary non-profit - Private"/>
    <s v="High"/>
    <n v="1.04"/>
    <n v="1"/>
    <n v="1.0900000000000001"/>
    <n v="9.000000000000008E-2"/>
    <n v="23"/>
    <n v="0.86499999999999988"/>
    <n v="1.2250000000000001"/>
    <x v="0"/>
    <n v="-9.000000000000008E-2"/>
  </r>
  <r>
    <s v="40078"/>
    <s v="NATIONAL PARK MEDICAL CENTER"/>
    <x v="3"/>
    <x v="1"/>
    <x v="3"/>
    <n v="0"/>
    <n v="7"/>
    <n v="2"/>
    <x v="28"/>
    <n v="9"/>
    <n v="0.22222222222222221"/>
    <s v="AR | Acute Care Hospitals | Proprietary"/>
    <s v="Low"/>
    <n v="1.03"/>
    <n v="0.97"/>
    <n v="1.0725"/>
    <n v="0.10250000000000004"/>
    <n v="8"/>
    <n v="0.81624999999999992"/>
    <n v="1.2262500000000001"/>
    <x v="0"/>
    <n v="0.17999999999999994"/>
  </r>
  <r>
    <s v="40084"/>
    <s v="SALINE MEMORIAL HOSPITAL"/>
    <x v="3"/>
    <x v="1"/>
    <x v="2"/>
    <n v="0"/>
    <n v="8"/>
    <n v="0"/>
    <x v="4"/>
    <n v="8"/>
    <n v="0"/>
    <s v="AR | Acute Care Hospitals | Proprietary"/>
    <s v="Low"/>
    <n v="1.03"/>
    <n v="0.97"/>
    <n v="1.0725"/>
    <n v="0.10250000000000004"/>
    <n v="8"/>
    <n v="0.81624999999999992"/>
    <n v="1.2262500000000001"/>
    <x v="0"/>
    <n v="2.0000000000000018E-2"/>
  </r>
  <r>
    <s v="40088"/>
    <s v="SOUTH ARKANSAS REGIONAL HOSPITAL LLC"/>
    <x v="3"/>
    <x v="1"/>
    <x v="2"/>
    <n v="2"/>
    <n v="6"/>
    <n v="0"/>
    <x v="6"/>
    <n v="8"/>
    <n v="0"/>
    <s v="AR | Acute Care Hospitals | Proprietary"/>
    <s v="Low"/>
    <n v="1.03"/>
    <n v="0.97"/>
    <n v="1.0725"/>
    <n v="0.10250000000000004"/>
    <n v="8"/>
    <n v="0.81624999999999992"/>
    <n v="1.2262500000000001"/>
    <x v="0"/>
    <n v="5.0000000000000044E-2"/>
  </r>
  <r>
    <s v="40114"/>
    <s v="BAPTIST HEALTH MEDICAL CENTER-LITTLE ROCK"/>
    <x v="3"/>
    <x v="2"/>
    <x v="1"/>
    <n v="1"/>
    <n v="6"/>
    <n v="2"/>
    <x v="13"/>
    <n v="9"/>
    <n v="0.22222222222222221"/>
    <s v="AR | Acute Care Hospitals | Voluntary non-profit - Private"/>
    <s v="Mid"/>
    <n v="1.04"/>
    <n v="1"/>
    <n v="1.0900000000000001"/>
    <n v="9.000000000000008E-2"/>
    <n v="23"/>
    <n v="0.86499999999999988"/>
    <n v="1.2250000000000001"/>
    <x v="0"/>
    <n v="3.0000000000000027E-2"/>
  </r>
  <r>
    <s v="40118"/>
    <s v="BAPTIST MEMORIAL HOSPITAL JONESBORO, INC."/>
    <x v="3"/>
    <x v="2"/>
    <x v="2"/>
    <n v="0"/>
    <n v="9"/>
    <n v="2"/>
    <x v="3"/>
    <n v="11"/>
    <n v="0.18181818181818182"/>
    <s v="AR | Acute Care Hospitals | Voluntary non-profit - Private"/>
    <s v="Low"/>
    <n v="1.04"/>
    <n v="1"/>
    <n v="1.0900000000000001"/>
    <n v="9.000000000000008E-2"/>
    <n v="23"/>
    <n v="0.86499999999999988"/>
    <n v="1.2250000000000001"/>
    <x v="0"/>
    <n v="-3.0000000000000027E-2"/>
  </r>
  <r>
    <s v="40119"/>
    <s v="WHITE RIVER MEDICAL CENTER"/>
    <x v="3"/>
    <x v="2"/>
    <x v="1"/>
    <n v="0"/>
    <n v="10"/>
    <n v="0"/>
    <x v="20"/>
    <n v="10"/>
    <n v="0"/>
    <s v="AR | Acute Care Hospitals | Voluntary non-profit - Private"/>
    <s v="Mid"/>
    <n v="1.04"/>
    <n v="1"/>
    <n v="1.0900000000000001"/>
    <n v="9.000000000000008E-2"/>
    <n v="23"/>
    <n v="0.86499999999999988"/>
    <n v="1.2250000000000001"/>
    <x v="0"/>
    <n v="0"/>
  </r>
  <r>
    <s v="40134"/>
    <s v="ARKANSAS HEART HOSPITAL, LLC"/>
    <x v="3"/>
    <x v="1"/>
    <x v="0"/>
    <n v="0"/>
    <n v="8"/>
    <n v="0"/>
    <x v="11"/>
    <n v="8"/>
    <n v="0"/>
    <s v="AR | Acute Care Hospitals | Proprietary"/>
    <s v="High"/>
    <n v="1.03"/>
    <n v="0.97"/>
    <n v="1.0725"/>
    <n v="0.10250000000000004"/>
    <n v="8"/>
    <n v="0.81624999999999992"/>
    <n v="1.2262500000000001"/>
    <x v="0"/>
    <n v="-8.0000000000000071E-2"/>
  </r>
  <r>
    <s v="40137"/>
    <s v="ST VINCENT MEDICAL CENTER/NORTH"/>
    <x v="3"/>
    <x v="6"/>
    <x v="0"/>
    <n v="0"/>
    <n v="5"/>
    <n v="0"/>
    <x v="29"/>
    <n v="5"/>
    <n v="0"/>
    <s v="AR | Acute Care Hospitals | Voluntary non-profit - Church"/>
    <s v="High"/>
    <n v="1.1299999999999999"/>
    <n v="1.1299999999999999"/>
    <n v="1.1299999999999999"/>
    <n v="0"/>
    <n v="1"/>
    <e v="#N/A"/>
    <e v="#N/A"/>
    <x v="1"/>
    <n v="0"/>
  </r>
  <r>
    <s v="40154"/>
    <s v="BAPTIST HEALTH MEDICAL CENTER- CONWAY"/>
    <x v="3"/>
    <x v="2"/>
    <x v="1"/>
    <n v="0"/>
    <n v="7"/>
    <n v="1"/>
    <x v="3"/>
    <n v="8"/>
    <n v="0.125"/>
    <s v="AR | Acute Care Hospitals | Voluntary non-profit - Private"/>
    <s v="Mid"/>
    <n v="1.04"/>
    <n v="1"/>
    <n v="1.0900000000000001"/>
    <n v="9.000000000000008E-2"/>
    <n v="23"/>
    <n v="0.86499999999999988"/>
    <n v="1.2250000000000001"/>
    <x v="0"/>
    <n v="-3.0000000000000027E-2"/>
  </r>
  <r>
    <s v="40161"/>
    <s v="ARKANSAS HEART HOSPITAL-ENCORE"/>
    <x v="3"/>
    <x v="1"/>
    <x v="1"/>
    <n v="0"/>
    <n v="5"/>
    <n v="1"/>
    <x v="8"/>
    <n v="6"/>
    <n v="0.16666666666666666"/>
    <s v="AR | Acute Care Hospitals | Proprietary"/>
    <s v="Mid"/>
    <n v="1.03"/>
    <n v="0.97"/>
    <n v="1.0725"/>
    <n v="0.10250000000000004"/>
    <n v="8"/>
    <n v="0.81624999999999992"/>
    <n v="1.2262500000000001"/>
    <x v="0"/>
    <n v="-6.0000000000000053E-2"/>
  </r>
  <r>
    <s v="50002"/>
    <s v="ST ROSE HOSPITAL"/>
    <x v="4"/>
    <x v="6"/>
    <x v="3"/>
    <n v="0"/>
    <n v="6"/>
    <n v="0"/>
    <x v="20"/>
    <n v="6"/>
    <n v="0"/>
    <s v="CA | Acute Care Hospitals | Voluntary non-profit - Church"/>
    <s v="Low"/>
    <n v="0.99"/>
    <n v="0.95499999999999996"/>
    <n v="1.03"/>
    <n v="7.5000000000000067E-2"/>
    <n v="17"/>
    <n v="0.8424999999999998"/>
    <n v="1.1425000000000001"/>
    <x v="0"/>
    <n v="5.0000000000000044E-2"/>
  </r>
  <r>
    <s v="50006"/>
    <s v="PROVIDENCE ST JOSEPH HOSPITAL"/>
    <x v="4"/>
    <x v="2"/>
    <x v="1"/>
    <n v="2"/>
    <n v="9"/>
    <n v="0"/>
    <x v="11"/>
    <n v="11"/>
    <n v="0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-3.0000000000000027E-2"/>
  </r>
  <r>
    <s v="50007"/>
    <s v="PENINSULA MEDICAL CENTER"/>
    <x v="4"/>
    <x v="2"/>
    <x v="4"/>
    <n v="1"/>
    <n v="10"/>
    <n v="0"/>
    <x v="10"/>
    <n v="11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0"/>
  </r>
  <r>
    <s v="50008"/>
    <s v="CALIFORNIA PACIFIC MEDICAL CTR-DAVIES CAMPUS HOSP"/>
    <x v="4"/>
    <x v="4"/>
    <x v="1"/>
    <n v="0"/>
    <n v="5"/>
    <n v="0"/>
    <x v="8"/>
    <n v="5"/>
    <n v="0"/>
    <s v="CA | Acute Care Hospitals | Voluntary non-profit - Other"/>
    <s v="Mid"/>
    <n v="0.97"/>
    <n v="0.92"/>
    <n v="1.02"/>
    <n v="9.9999999999999978E-2"/>
    <n v="31"/>
    <n v="0.77"/>
    <n v="1.17"/>
    <x v="0"/>
    <n v="0"/>
  </r>
  <r>
    <s v="50009"/>
    <s v="PROVIDENCE QUEEN OF THE VALLEY MEDICAL CENTER"/>
    <x v="4"/>
    <x v="6"/>
    <x v="0"/>
    <n v="1"/>
    <n v="8"/>
    <n v="1"/>
    <x v="14"/>
    <n v="10"/>
    <n v="0.1"/>
    <s v="CA | Acute Care Hospitals | Voluntary non-profit - Church"/>
    <s v="High"/>
    <n v="0.99"/>
    <n v="0.95499999999999996"/>
    <n v="1.03"/>
    <n v="7.5000000000000067E-2"/>
    <n v="17"/>
    <n v="0.8424999999999998"/>
    <n v="1.1425000000000001"/>
    <x v="0"/>
    <n v="-5.0000000000000044E-2"/>
  </r>
  <r>
    <s v="50013"/>
    <s v="ADVENTIST HEALTH ST HELENA"/>
    <x v="4"/>
    <x v="2"/>
    <x v="0"/>
    <n v="1"/>
    <n v="10"/>
    <n v="0"/>
    <x v="25"/>
    <n v="11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0.1100000000000001"/>
  </r>
  <r>
    <s v="50014"/>
    <s v="SUTTER AMADOR HOSPITAL"/>
    <x v="4"/>
    <x v="2"/>
    <x v="0"/>
    <n v="0"/>
    <n v="9"/>
    <n v="0"/>
    <x v="11"/>
    <n v="9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-3.0000000000000027E-2"/>
  </r>
  <r>
    <s v="50017"/>
    <s v="MERCY GENERAL HOSPITAL"/>
    <x v="4"/>
    <x v="2"/>
    <x v="0"/>
    <n v="0"/>
    <n v="7"/>
    <n v="2"/>
    <x v="8"/>
    <n v="9"/>
    <n v="0.22222222222222221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-1.0000000000000009E-2"/>
  </r>
  <r>
    <s v="50022"/>
    <s v="RIVERSIDE COMMUNITY HOSPITAL"/>
    <x v="4"/>
    <x v="1"/>
    <x v="1"/>
    <n v="0"/>
    <n v="8"/>
    <n v="1"/>
    <x v="30"/>
    <n v="9"/>
    <n v="0.1111111111111111"/>
    <s v="CA | Acute Care Hospitals | Proprietary"/>
    <s v="Mid"/>
    <n v="1.05"/>
    <n v="0.97249999999999992"/>
    <n v="1.1675"/>
    <n v="0.19500000000000006"/>
    <n v="56"/>
    <n v="0.67999999999999983"/>
    <n v="1.46"/>
    <x v="0"/>
    <n v="1.0000000000000009E-2"/>
  </r>
  <r>
    <s v="50024"/>
    <s v="PARADISE VALLEY HOSPITAL"/>
    <x v="4"/>
    <x v="1"/>
    <x v="1"/>
    <n v="0"/>
    <n v="4"/>
    <n v="0"/>
    <x v="4"/>
    <n v="4"/>
    <n v="0"/>
    <s v="CA | Acute Care Hospitals | Proprietary"/>
    <s v="Mid"/>
    <n v="1.05"/>
    <n v="0.97249999999999992"/>
    <n v="1.1675"/>
    <n v="0.19500000000000006"/>
    <n v="56"/>
    <n v="0.67999999999999983"/>
    <n v="1.46"/>
    <x v="0"/>
    <n v="0"/>
  </r>
  <r>
    <s v="50025"/>
    <s v="UC SAN DIEGO HEALTH HILLCREST - HILLCREST MED CTR"/>
    <x v="4"/>
    <x v="4"/>
    <x v="4"/>
    <n v="1"/>
    <n v="8"/>
    <n v="2"/>
    <x v="2"/>
    <n v="11"/>
    <n v="0.18181818181818182"/>
    <s v="CA | Acute Care Hospitals | Voluntary non-profit - Other"/>
    <s v="High"/>
    <n v="0.97"/>
    <n v="0.92"/>
    <n v="1.02"/>
    <n v="9.9999999999999978E-2"/>
    <n v="31"/>
    <n v="0.77"/>
    <n v="1.17"/>
    <x v="0"/>
    <n v="5.0000000000000044E-2"/>
  </r>
  <r>
    <s v="50026"/>
    <s v="GROSSMONT HOSPITAL"/>
    <x v="4"/>
    <x v="0"/>
    <x v="1"/>
    <n v="0"/>
    <n v="8"/>
    <n v="1"/>
    <x v="20"/>
    <n v="9"/>
    <n v="0.1111111111111111"/>
    <s v="CA | Acute Care Hospitals | Government - Hospital District or Authority"/>
    <s v="Mid"/>
    <n v="1.0150000000000001"/>
    <n v="0.99750000000000005"/>
    <n v="1.0425"/>
    <n v="4.4999999999999929E-2"/>
    <n v="18"/>
    <n v="0.93000000000000016"/>
    <n v="1.1099999999999999"/>
    <x v="0"/>
    <n v="2.4999999999999911E-2"/>
  </r>
  <r>
    <s v="50028"/>
    <s v="MAD RIVER COMMUNITY HOSPITAL"/>
    <x v="4"/>
    <x v="1"/>
    <x v="1"/>
    <n v="0"/>
    <n v="6"/>
    <n v="0"/>
    <x v="31"/>
    <n v="6"/>
    <n v="0"/>
    <s v="CA | Acute Care Hospitals | Proprietary"/>
    <s v="Mid"/>
    <n v="1.05"/>
    <n v="0.97249999999999992"/>
    <n v="1.1675"/>
    <n v="0.19500000000000006"/>
    <n v="56"/>
    <n v="0.67999999999999983"/>
    <n v="1.46"/>
    <x v="0"/>
    <n v="-0.19000000000000006"/>
  </r>
  <r>
    <s v="50030"/>
    <s v="OROVILLE HOSPITAL"/>
    <x v="4"/>
    <x v="2"/>
    <x v="3"/>
    <n v="0"/>
    <n v="4"/>
    <n v="6"/>
    <x v="12"/>
    <n v="10"/>
    <n v="0.6"/>
    <s v="CA | Acute Care Hospitals | Voluntary non-profit - Private"/>
    <s v="Low"/>
    <n v="0.98"/>
    <n v="0.94"/>
    <n v="1.02"/>
    <n v="8.0000000000000071E-2"/>
    <n v="109"/>
    <n v="0.81999999999999984"/>
    <n v="1.1400000000000001"/>
    <x v="0"/>
    <n v="-8.9999999999999969E-2"/>
  </r>
  <r>
    <s v="50036"/>
    <s v="BAKERSFIELD MEMORIAL HOSPITAL"/>
    <x v="4"/>
    <x v="2"/>
    <x v="2"/>
    <n v="0"/>
    <n v="9"/>
    <n v="1"/>
    <x v="30"/>
    <n v="10"/>
    <n v="0.1"/>
    <s v="CA | Acute Care Hospitals | Voluntary non-profit - Private"/>
    <s v="Low"/>
    <n v="0.98"/>
    <n v="0.94"/>
    <n v="1.02"/>
    <n v="8.0000000000000071E-2"/>
    <n v="109"/>
    <n v="0.81999999999999984"/>
    <n v="1.1400000000000001"/>
    <x v="0"/>
    <n v="8.0000000000000071E-2"/>
  </r>
  <r>
    <s v="50038"/>
    <s v="SANTA CLARA VALLEY MEDICAL CENTER"/>
    <x v="4"/>
    <x v="5"/>
    <x v="1"/>
    <n v="0"/>
    <n v="11"/>
    <n v="0"/>
    <x v="2"/>
    <n v="11"/>
    <n v="0"/>
    <s v="CA | Acute Care Hospitals | Government - Local"/>
    <s v="Mid"/>
    <n v="0.96"/>
    <n v="0.91500000000000004"/>
    <n v="1.0150000000000001"/>
    <n v="0.10000000000000009"/>
    <n v="13"/>
    <n v="0.7649999999999999"/>
    <n v="1.1650000000000003"/>
    <x v="0"/>
    <n v="6.0000000000000053E-2"/>
  </r>
  <r>
    <s v="50039"/>
    <s v="ENLOE HEALTH"/>
    <x v="4"/>
    <x v="2"/>
    <x v="2"/>
    <n v="0"/>
    <n v="7"/>
    <n v="4"/>
    <x v="8"/>
    <n v="11"/>
    <n v="0.36363636363636365"/>
    <s v="CA | Acute Care Hospitals | Voluntary non-profit - Private"/>
    <s v="Low"/>
    <n v="0.98"/>
    <n v="0.94"/>
    <n v="1.02"/>
    <n v="8.0000000000000071E-2"/>
    <n v="109"/>
    <n v="0.81999999999999984"/>
    <n v="1.1400000000000001"/>
    <x v="0"/>
    <n v="-1.0000000000000009E-2"/>
  </r>
  <r>
    <s v="50040"/>
    <s v="LAC/OLIVE VIEW-UCLA MEDICAL CENTER"/>
    <x v="4"/>
    <x v="4"/>
    <x v="2"/>
    <n v="0"/>
    <n v="5"/>
    <n v="0"/>
    <x v="19"/>
    <n v="5"/>
    <n v="0"/>
    <s v="CA | Acute Care Hospitals | Voluntary non-profit - Other"/>
    <s v="Low"/>
    <n v="0.97"/>
    <n v="0.92"/>
    <n v="1.02"/>
    <n v="9.9999999999999978E-2"/>
    <n v="31"/>
    <n v="0.77"/>
    <n v="1.17"/>
    <x v="0"/>
    <n v="-0.12"/>
  </r>
  <r>
    <s v="50042"/>
    <s v="ST ELIZABETH COMMUNITY HOSPITAL"/>
    <x v="4"/>
    <x v="6"/>
    <x v="0"/>
    <n v="0"/>
    <n v="8"/>
    <n v="0"/>
    <x v="7"/>
    <n v="8"/>
    <n v="0"/>
    <s v="CA | Acute Care Hospitals | Voluntary non-profit - Church"/>
    <s v="High"/>
    <n v="0.99"/>
    <n v="0.95499999999999996"/>
    <n v="1.03"/>
    <n v="7.5000000000000067E-2"/>
    <n v="17"/>
    <n v="0.8424999999999998"/>
    <n v="1.1425000000000001"/>
    <x v="0"/>
    <n v="-3.0000000000000027E-2"/>
  </r>
  <r>
    <s v="50043"/>
    <s v="ALTA BATES SUMMIT MEDICAL CENTER"/>
    <x v="4"/>
    <x v="2"/>
    <x v="4"/>
    <n v="2"/>
    <n v="9"/>
    <n v="0"/>
    <x v="3"/>
    <n v="11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3.0000000000000027E-2"/>
  </r>
  <r>
    <s v="50045"/>
    <s v="EL CENTRO REGIONAL MEDICAL CENTER"/>
    <x v="4"/>
    <x v="5"/>
    <x v="3"/>
    <n v="0"/>
    <n v="7"/>
    <n v="1"/>
    <x v="14"/>
    <n v="8"/>
    <n v="0.125"/>
    <s v="CA | Acute Care Hospitals | Government - Local"/>
    <s v="Low"/>
    <n v="0.96"/>
    <n v="0.91500000000000004"/>
    <n v="1.0150000000000001"/>
    <n v="0.10000000000000009"/>
    <n v="13"/>
    <n v="0.7649999999999999"/>
    <n v="1.1650000000000003"/>
    <x v="0"/>
    <n v="-2.0000000000000018E-2"/>
  </r>
  <r>
    <s v="50047"/>
    <s v="CALIFORNIA PACIFIC MEDICAL CENTER- VAN NESS CAMPUS"/>
    <x v="4"/>
    <x v="2"/>
    <x v="1"/>
    <n v="0"/>
    <n v="9"/>
    <n v="1"/>
    <x v="8"/>
    <n v="10"/>
    <n v="0.1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-1.0000000000000009E-2"/>
  </r>
  <r>
    <s v="50054"/>
    <s v="SAN GORGONIO MEMORIAL HOSPITAL"/>
    <x v="4"/>
    <x v="0"/>
    <x v="4"/>
    <n v="2"/>
    <n v="2"/>
    <n v="0"/>
    <x v="30"/>
    <n v="4"/>
    <n v="0"/>
    <s v="CA | Acute Care Hospitals | Government - Hospital District or Authority"/>
    <s v="High"/>
    <n v="1.0150000000000001"/>
    <n v="0.99750000000000005"/>
    <n v="1.0425"/>
    <n v="4.4999999999999929E-2"/>
    <n v="18"/>
    <n v="0.93000000000000016"/>
    <n v="1.1099999999999999"/>
    <x v="0"/>
    <n v="4.4999999999999929E-2"/>
  </r>
  <r>
    <s v="50055"/>
    <s v="CALIFORNIA PACIFIC MEDICAL CENTER - MISSION BERNAL"/>
    <x v="4"/>
    <x v="6"/>
    <x v="0"/>
    <n v="0"/>
    <n v="6"/>
    <n v="0"/>
    <x v="7"/>
    <n v="6"/>
    <n v="0"/>
    <s v="CA | Acute Care Hospitals | Voluntary non-profit - Church"/>
    <s v="High"/>
    <n v="0.99"/>
    <n v="0.95499999999999996"/>
    <n v="1.03"/>
    <n v="7.5000000000000067E-2"/>
    <n v="17"/>
    <n v="0.8424999999999998"/>
    <n v="1.1425000000000001"/>
    <x v="0"/>
    <n v="-3.0000000000000027E-2"/>
  </r>
  <r>
    <s v="50056"/>
    <s v="ANTELOPE VALLEY HOSPITAL"/>
    <x v="4"/>
    <x v="0"/>
    <x v="3"/>
    <n v="0"/>
    <n v="6"/>
    <n v="2"/>
    <x v="2"/>
    <n v="8"/>
    <n v="0.25"/>
    <s v="CA | Acute Care Hospitals | Government - Hospital District or Authority"/>
    <s v="Low"/>
    <n v="1.0150000000000001"/>
    <n v="0.99750000000000005"/>
    <n v="1.0425"/>
    <n v="4.4999999999999929E-2"/>
    <n v="18"/>
    <n v="0.93000000000000016"/>
    <n v="1.1099999999999999"/>
    <x v="0"/>
    <n v="4.9999999999998934E-3"/>
  </r>
  <r>
    <s v="50057"/>
    <s v="KAWEAH HEALTH MEDICAL CENTER"/>
    <x v="4"/>
    <x v="0"/>
    <x v="1"/>
    <n v="0"/>
    <n v="10"/>
    <n v="1"/>
    <x v="2"/>
    <n v="11"/>
    <n v="9.0909090909090912E-2"/>
    <s v="CA | Acute Care Hospitals | Government - Hospital District or Authority"/>
    <s v="Mid"/>
    <n v="1.0150000000000001"/>
    <n v="0.99750000000000005"/>
    <n v="1.0425"/>
    <n v="4.4999999999999929E-2"/>
    <n v="18"/>
    <n v="0.93000000000000016"/>
    <n v="1.1099999999999999"/>
    <x v="0"/>
    <n v="4.9999999999998934E-3"/>
  </r>
  <r>
    <s v="50058"/>
    <s v="GLENDALE MEM HOSPITAL &amp; HLTH CENTER"/>
    <x v="4"/>
    <x v="2"/>
    <x v="1"/>
    <n v="0"/>
    <n v="8"/>
    <n v="1"/>
    <x v="32"/>
    <n v="9"/>
    <n v="0.1111111111111111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0.15999999999999992"/>
  </r>
  <r>
    <s v="50060"/>
    <s v="COMMUNITY REGIONAL MEDICAL CENTER"/>
    <x v="4"/>
    <x v="2"/>
    <x v="3"/>
    <n v="0"/>
    <n v="6"/>
    <n v="4"/>
    <x v="3"/>
    <n v="10"/>
    <n v="0.4"/>
    <s v="CA | Acute Care Hospitals | Voluntary non-profit - Private"/>
    <s v="Low"/>
    <n v="0.98"/>
    <n v="0.94"/>
    <n v="1.02"/>
    <n v="8.0000000000000071E-2"/>
    <n v="109"/>
    <n v="0.81999999999999984"/>
    <n v="1.1400000000000001"/>
    <x v="0"/>
    <n v="3.0000000000000027E-2"/>
  </r>
  <r>
    <s v="50063"/>
    <s v="HOLLYWOOD PRESBYTERIAN MEDICAL CENTER"/>
    <x v="4"/>
    <x v="1"/>
    <x v="1"/>
    <n v="0"/>
    <n v="5"/>
    <n v="3"/>
    <x v="32"/>
    <n v="8"/>
    <n v="0.375"/>
    <s v="CA | Acute Care Hospitals | Proprietary"/>
    <s v="Mid"/>
    <n v="1.05"/>
    <n v="0.97249999999999992"/>
    <n v="1.1675"/>
    <n v="0.19500000000000006"/>
    <n v="56"/>
    <n v="0.67999999999999983"/>
    <n v="1.46"/>
    <x v="0"/>
    <n v="8.9999999999999858E-2"/>
  </r>
  <r>
    <s v="50069"/>
    <s v="PROVIDENCE ST. JOSEPH HOSPITAL"/>
    <x v="4"/>
    <x v="6"/>
    <x v="0"/>
    <n v="0"/>
    <n v="9"/>
    <n v="0"/>
    <x v="9"/>
    <n v="9"/>
    <n v="0"/>
    <s v="CA | Acute Care Hospitals | Voluntary non-profit - Church"/>
    <s v="High"/>
    <n v="0.99"/>
    <n v="0.95499999999999996"/>
    <n v="1.03"/>
    <n v="7.5000000000000067E-2"/>
    <n v="17"/>
    <n v="0.8424999999999998"/>
    <n v="1.1425000000000001"/>
    <x v="0"/>
    <n v="0"/>
  </r>
  <r>
    <s v="50070"/>
    <s v="KAISER FOUNDATION HOSPITAL - SOUTH SAN FRANCISCO"/>
    <x v="4"/>
    <x v="2"/>
    <x v="4"/>
    <n v="0"/>
    <n v="1"/>
    <n v="0"/>
    <x v="31"/>
    <n v="1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-0.12"/>
  </r>
  <r>
    <s v="50071"/>
    <s v="KAISER FOUNDATION HOSPITAL-SANTA CLARA"/>
    <x v="4"/>
    <x v="2"/>
    <x v="1"/>
    <n v="0"/>
    <n v="2"/>
    <n v="0"/>
    <x v="9"/>
    <n v="2"/>
    <n v="0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1.0000000000000009E-2"/>
  </r>
  <r>
    <s v="50072"/>
    <s v="KAISER FOUNDATION HOSPITAL - WALNUT CREEK"/>
    <x v="4"/>
    <x v="2"/>
    <x v="1"/>
    <n v="0"/>
    <n v="1"/>
    <n v="0"/>
    <x v="16"/>
    <n v="1"/>
    <n v="0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-0.10999999999999999"/>
  </r>
  <r>
    <s v="50073"/>
    <s v="KAISER FOUNDATION HOSPITAL AND REHAB CENTER"/>
    <x v="4"/>
    <x v="2"/>
    <x v="0"/>
    <n v="0"/>
    <n v="2"/>
    <n v="0"/>
    <x v="14"/>
    <n v="2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-4.0000000000000036E-2"/>
  </r>
  <r>
    <s v="50075"/>
    <s v="KAISER FOUNDATION HOSPITAL - OAKLAND/RICHMOND"/>
    <x v="4"/>
    <x v="2"/>
    <x v="2"/>
    <n v="0"/>
    <n v="4"/>
    <n v="0"/>
    <x v="33"/>
    <n v="4"/>
    <n v="0"/>
    <s v="CA | Acute Care Hospitals | Voluntary non-profit - Private"/>
    <s v="Low"/>
    <n v="0.98"/>
    <n v="0.94"/>
    <n v="1.02"/>
    <n v="8.0000000000000071E-2"/>
    <n v="109"/>
    <n v="0.81999999999999984"/>
    <n v="1.1400000000000001"/>
    <x v="0"/>
    <n v="-5.9999999999999942E-2"/>
  </r>
  <r>
    <s v="50076"/>
    <s v="KAISER FOUNDATION HOSPITAL - SAN FRANCISCO"/>
    <x v="4"/>
    <x v="2"/>
    <x v="0"/>
    <n v="0"/>
    <n v="1"/>
    <n v="0"/>
    <x v="34"/>
    <n v="1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-0.16000000000000003"/>
  </r>
  <r>
    <s v="50077"/>
    <s v="SCRIPPS MERCY HOSPITAL"/>
    <x v="4"/>
    <x v="2"/>
    <x v="1"/>
    <n v="1"/>
    <n v="9"/>
    <n v="1"/>
    <x v="2"/>
    <n v="11"/>
    <n v="9.0909090909090912E-2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4.0000000000000036E-2"/>
  </r>
  <r>
    <s v="50078"/>
    <s v="PROVIDENCE LITTLE CO OF MARY MED CTR SAN PEDRO"/>
    <x v="4"/>
    <x v="2"/>
    <x v="0"/>
    <n v="0"/>
    <n v="6"/>
    <n v="0"/>
    <x v="1"/>
    <n v="6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2.0000000000000018E-2"/>
  </r>
  <r>
    <s v="50082"/>
    <s v="ST JOHNS REGIONAL MEDICAL CENTER"/>
    <x v="4"/>
    <x v="2"/>
    <x v="1"/>
    <n v="0"/>
    <n v="10"/>
    <n v="1"/>
    <x v="3"/>
    <n v="11"/>
    <n v="9.0909090909090912E-2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3.0000000000000027E-2"/>
  </r>
  <r>
    <s v="50084"/>
    <s v="ST JOSEPH'S MEDICAL CENTER OF STOCKTON"/>
    <x v="4"/>
    <x v="2"/>
    <x v="0"/>
    <n v="0"/>
    <n v="7"/>
    <n v="1"/>
    <x v="3"/>
    <n v="8"/>
    <n v="0.125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3.0000000000000027E-2"/>
  </r>
  <r>
    <s v="50089"/>
    <s v="COMMUNITY HOSPITAL OF SAN BERNARDINO"/>
    <x v="4"/>
    <x v="2"/>
    <x v="1"/>
    <n v="0"/>
    <n v="3"/>
    <n v="0"/>
    <x v="32"/>
    <n v="3"/>
    <n v="0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0.15999999999999992"/>
  </r>
  <r>
    <s v="50090"/>
    <s v="SONOMA VALLEY HOSPITAL"/>
    <x v="4"/>
    <x v="0"/>
    <x v="3"/>
    <n v="0"/>
    <n v="6"/>
    <n v="0"/>
    <x v="1"/>
    <n v="6"/>
    <n v="0"/>
    <s v="CA | Acute Care Hospitals | Government - Hospital District or Authority"/>
    <s v="Low"/>
    <n v="1.0150000000000001"/>
    <n v="0.99750000000000005"/>
    <n v="1.0425"/>
    <n v="4.4999999999999929E-2"/>
    <n v="18"/>
    <n v="0.93000000000000016"/>
    <n v="1.1099999999999999"/>
    <x v="0"/>
    <n v="-1.5000000000000124E-2"/>
  </r>
  <r>
    <s v="50093"/>
    <s v="SAINT AGNES MEDICAL CENTER"/>
    <x v="4"/>
    <x v="6"/>
    <x v="2"/>
    <n v="0"/>
    <n v="7"/>
    <n v="2"/>
    <x v="9"/>
    <n v="9"/>
    <n v="0.22222222222222221"/>
    <s v="CA | Acute Care Hospitals | Voluntary non-profit - Church"/>
    <s v="Low"/>
    <n v="0.99"/>
    <n v="0.95499999999999996"/>
    <n v="1.03"/>
    <n v="7.5000000000000067E-2"/>
    <n v="17"/>
    <n v="0.8424999999999998"/>
    <n v="1.1425000000000001"/>
    <x v="0"/>
    <n v="0"/>
  </r>
  <r>
    <s v="50099"/>
    <s v="SAN ANTONIO REGIONAL HOSPITAL"/>
    <x v="4"/>
    <x v="4"/>
    <x v="1"/>
    <n v="0"/>
    <n v="8"/>
    <n v="0"/>
    <x v="0"/>
    <n v="8"/>
    <n v="0"/>
    <s v="CA | Acute Care Hospitals | Voluntary non-profit - Other"/>
    <s v="Mid"/>
    <n v="0.97"/>
    <n v="0.92"/>
    <n v="1.02"/>
    <n v="9.9999999999999978E-2"/>
    <n v="31"/>
    <n v="0.77"/>
    <n v="1.17"/>
    <x v="0"/>
    <n v="6.0000000000000053E-2"/>
  </r>
  <r>
    <s v="50100"/>
    <s v="SHARP MEMORIAL HOSPITAL"/>
    <x v="4"/>
    <x v="2"/>
    <x v="0"/>
    <n v="0"/>
    <n v="10"/>
    <n v="1"/>
    <x v="10"/>
    <n v="11"/>
    <n v="9.0909090909090912E-2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0"/>
  </r>
  <r>
    <s v="50101"/>
    <s v="SUTTER SOLANO MEDICAL CENTER"/>
    <x v="4"/>
    <x v="2"/>
    <x v="1"/>
    <n v="0"/>
    <n v="9"/>
    <n v="0"/>
    <x v="8"/>
    <n v="9"/>
    <n v="0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-1.0000000000000009E-2"/>
  </r>
  <r>
    <s v="50102"/>
    <s v="PARKVIEW COMMUNITY HOSPITAL MEDICAL CENTER"/>
    <x v="4"/>
    <x v="1"/>
    <x v="2"/>
    <n v="0"/>
    <n v="3"/>
    <n v="2"/>
    <x v="35"/>
    <n v="5"/>
    <n v="0.4"/>
    <s v="CA | Acute Care Hospitals | Proprietary"/>
    <s v="Low"/>
    <n v="1.05"/>
    <n v="0.97249999999999992"/>
    <n v="1.1675"/>
    <n v="0.19500000000000006"/>
    <n v="56"/>
    <n v="0.67999999999999983"/>
    <n v="1.46"/>
    <x v="0"/>
    <n v="0.19999999999999996"/>
  </r>
  <r>
    <s v="50103"/>
    <s v="ADVENTIST HEALTH WHITE MEMORIAL"/>
    <x v="4"/>
    <x v="6"/>
    <x v="1"/>
    <n v="0"/>
    <n v="7"/>
    <n v="0"/>
    <x v="1"/>
    <n v="7"/>
    <n v="0"/>
    <s v="CA | Acute Care Hospitals | Voluntary non-profit - Church"/>
    <s v="Mid"/>
    <n v="0.99"/>
    <n v="0.95499999999999996"/>
    <n v="1.03"/>
    <n v="7.5000000000000067E-2"/>
    <n v="17"/>
    <n v="0.8424999999999998"/>
    <n v="1.1425000000000001"/>
    <x v="0"/>
    <n v="1.0000000000000009E-2"/>
  </r>
  <r>
    <s v="50104"/>
    <s v="SAINT FRANCIS MEDICAL CENTER"/>
    <x v="4"/>
    <x v="6"/>
    <x v="0"/>
    <n v="1"/>
    <n v="3"/>
    <n v="0"/>
    <x v="6"/>
    <n v="4"/>
    <n v="0"/>
    <s v="CA | Acute Care Hospitals | Voluntary non-profit - Church"/>
    <s v="High"/>
    <n v="0.99"/>
    <n v="0.95499999999999996"/>
    <n v="1.03"/>
    <n v="7.5000000000000067E-2"/>
    <n v="17"/>
    <n v="0.8424999999999998"/>
    <n v="1.1425000000000001"/>
    <x v="0"/>
    <n v="9.000000000000008E-2"/>
  </r>
  <r>
    <s v="50107"/>
    <s v="MARIAN REGIONAL MEDICAL CENTER"/>
    <x v="4"/>
    <x v="6"/>
    <x v="2"/>
    <n v="0"/>
    <n v="10"/>
    <n v="1"/>
    <x v="14"/>
    <n v="11"/>
    <n v="9.0909090909090912E-2"/>
    <s v="CA | Acute Care Hospitals | Voluntary non-profit - Church"/>
    <s v="Low"/>
    <n v="0.99"/>
    <n v="0.95499999999999996"/>
    <n v="1.03"/>
    <n v="7.5000000000000067E-2"/>
    <n v="17"/>
    <n v="0.8424999999999998"/>
    <n v="1.1425000000000001"/>
    <x v="0"/>
    <n v="-5.0000000000000044E-2"/>
  </r>
  <r>
    <s v="50108"/>
    <s v="SUTTER MEDICAL CENTER, SACRAMENTO"/>
    <x v="4"/>
    <x v="2"/>
    <x v="0"/>
    <n v="0"/>
    <n v="11"/>
    <n v="0"/>
    <x v="10"/>
    <n v="11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0"/>
  </r>
  <r>
    <s v="50110"/>
    <s v="LOMPOC VALLEY MEDICAL CENTER"/>
    <x v="4"/>
    <x v="0"/>
    <x v="3"/>
    <n v="0"/>
    <n v="6"/>
    <n v="1"/>
    <x v="5"/>
    <n v="7"/>
    <n v="0.14285714285714285"/>
    <s v="CA | Acute Care Hospitals | Government - Hospital District or Authority"/>
    <s v="Low"/>
    <n v="1.0150000000000001"/>
    <n v="0.99750000000000005"/>
    <n v="1.0425"/>
    <n v="4.4999999999999929E-2"/>
    <n v="18"/>
    <n v="0.93000000000000016"/>
    <n v="1.1099999999999999"/>
    <x v="0"/>
    <n v="9.4999999999999973E-2"/>
  </r>
  <r>
    <s v="50112"/>
    <s v="SANTA MONICA - UCLA MED CTR &amp; ORTHOPAEDIC HOSPITAL"/>
    <x v="4"/>
    <x v="2"/>
    <x v="0"/>
    <n v="1"/>
    <n v="8"/>
    <n v="1"/>
    <x v="2"/>
    <n v="10"/>
    <n v="0.1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4.0000000000000036E-2"/>
  </r>
  <r>
    <s v="50115"/>
    <s v="PALOMAR HEALTH DOWNTOWN CAMPUS"/>
    <x v="4"/>
    <x v="0"/>
    <x v="2"/>
    <n v="1"/>
    <n v="8"/>
    <n v="0"/>
    <x v="5"/>
    <n v="9"/>
    <n v="0"/>
    <s v="CA | Acute Care Hospitals | Government - Hospital District or Authority"/>
    <s v="Low"/>
    <n v="1.0150000000000001"/>
    <n v="0.99750000000000005"/>
    <n v="1.0425"/>
    <n v="4.4999999999999929E-2"/>
    <n v="18"/>
    <n v="0.93000000000000016"/>
    <n v="1.1099999999999999"/>
    <x v="0"/>
    <n v="9.4999999999999973E-2"/>
  </r>
  <r>
    <s v="50116"/>
    <s v="NORTHRIDGE HOSPITAL MEDICAL CENTER"/>
    <x v="4"/>
    <x v="2"/>
    <x v="0"/>
    <n v="0"/>
    <n v="7"/>
    <n v="3"/>
    <x v="22"/>
    <n v="10"/>
    <n v="0.3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0.12000000000000011"/>
  </r>
  <r>
    <s v="50118"/>
    <s v="DOCTORS HOSPITAL OF MANTECA"/>
    <x v="4"/>
    <x v="4"/>
    <x v="2"/>
    <n v="0"/>
    <n v="6"/>
    <n v="0"/>
    <x v="3"/>
    <n v="6"/>
    <n v="0"/>
    <s v="CA | Acute Care Hospitals | Voluntary non-profit - Other"/>
    <s v="Low"/>
    <n v="0.97"/>
    <n v="0.92"/>
    <n v="1.02"/>
    <n v="9.9999999999999978E-2"/>
    <n v="31"/>
    <n v="0.77"/>
    <n v="1.17"/>
    <x v="0"/>
    <n v="4.0000000000000036E-2"/>
  </r>
  <r>
    <s v="50121"/>
    <s v="ADVENTIST HEALTH HANFORD"/>
    <x v="4"/>
    <x v="6"/>
    <x v="2"/>
    <n v="0"/>
    <n v="7"/>
    <n v="0"/>
    <x v="10"/>
    <n v="7"/>
    <n v="0"/>
    <s v="CA | Acute Care Hospitals | Voluntary non-profit - Church"/>
    <s v="Low"/>
    <n v="0.99"/>
    <n v="0.95499999999999996"/>
    <n v="1.03"/>
    <n v="7.5000000000000067E-2"/>
    <n v="17"/>
    <n v="0.8424999999999998"/>
    <n v="1.1425000000000001"/>
    <x v="0"/>
    <n v="-1.0000000000000009E-2"/>
  </r>
  <r>
    <s v="50122"/>
    <s v="DAMERON HOSPITAL"/>
    <x v="4"/>
    <x v="4"/>
    <x v="1"/>
    <n v="0"/>
    <n v="8"/>
    <n v="0"/>
    <x v="8"/>
    <n v="8"/>
    <n v="0"/>
    <s v="CA | Acute Care Hospitals | Voluntary non-profit - Other"/>
    <s v="Mid"/>
    <n v="0.97"/>
    <n v="0.92"/>
    <n v="1.02"/>
    <n v="9.9999999999999978E-2"/>
    <n v="31"/>
    <n v="0.77"/>
    <n v="1.17"/>
    <x v="0"/>
    <n v="0"/>
  </r>
  <r>
    <s v="50124"/>
    <s v="USC VERDUGO HILLS HOSPITAL"/>
    <x v="4"/>
    <x v="2"/>
    <x v="1"/>
    <n v="1"/>
    <n v="5"/>
    <n v="1"/>
    <x v="3"/>
    <n v="7"/>
    <n v="0.14285714285714285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3.0000000000000027E-2"/>
  </r>
  <r>
    <s v="50125"/>
    <s v="REGIONAL MEDICAL CENTER OF SAN JOSE"/>
    <x v="4"/>
    <x v="7"/>
    <x v="1"/>
    <n v="0"/>
    <n v="6"/>
    <n v="2"/>
    <x v="9"/>
    <n v="8"/>
    <n v="0.25"/>
    <s v="CA | Acute Care Hospitals | Government - Federal"/>
    <s v="Mid"/>
    <n v="0.99"/>
    <n v="0.99"/>
    <n v="0.99"/>
    <n v="0"/>
    <n v="2"/>
    <e v="#N/A"/>
    <e v="#N/A"/>
    <x v="1"/>
    <n v="0"/>
  </r>
  <r>
    <s v="50126"/>
    <s v="VALLEY PRESBYTERIAN HOSPITAL"/>
    <x v="4"/>
    <x v="4"/>
    <x v="2"/>
    <n v="0"/>
    <n v="6"/>
    <n v="2"/>
    <x v="36"/>
    <n v="8"/>
    <n v="0.25"/>
    <s v="CA | Acute Care Hospitals | Voluntary non-profit - Other"/>
    <s v="Low"/>
    <n v="0.97"/>
    <n v="0.92"/>
    <n v="1.02"/>
    <n v="9.9999999999999978E-2"/>
    <n v="31"/>
    <n v="0.77"/>
    <n v="1.17"/>
    <x v="0"/>
    <n v="0.18999999999999995"/>
  </r>
  <r>
    <s v="50127"/>
    <s v="WOODLAND MEMORIAL HOSPITAL"/>
    <x v="4"/>
    <x v="4"/>
    <x v="4"/>
    <n v="1"/>
    <n v="7"/>
    <n v="0"/>
    <x v="24"/>
    <n v="8"/>
    <n v="0"/>
    <s v="CA | Acute Care Hospitals | Voluntary non-profit - Other"/>
    <s v="High"/>
    <n v="0.97"/>
    <n v="0.92"/>
    <n v="1.02"/>
    <n v="9.9999999999999978E-2"/>
    <n v="31"/>
    <n v="0.77"/>
    <n v="1.17"/>
    <x v="0"/>
    <n v="-5.9999999999999942E-2"/>
  </r>
  <r>
    <s v="50128"/>
    <s v="TRI-CITY MEDICAL CENTER"/>
    <x v="4"/>
    <x v="0"/>
    <x v="2"/>
    <n v="1"/>
    <n v="8"/>
    <n v="0"/>
    <x v="0"/>
    <n v="9"/>
    <n v="0"/>
    <s v="CA | Acute Care Hospitals | Government - Hospital District or Authority"/>
    <s v="Low"/>
    <n v="1.0150000000000001"/>
    <n v="0.99750000000000005"/>
    <n v="1.0425"/>
    <n v="4.4999999999999929E-2"/>
    <n v="18"/>
    <n v="0.93000000000000016"/>
    <n v="1.1099999999999999"/>
    <x v="0"/>
    <n v="1.4999999999999902E-2"/>
  </r>
  <r>
    <s v="50129"/>
    <s v="ST BERNARDINE MEDICAL CENTER"/>
    <x v="4"/>
    <x v="2"/>
    <x v="1"/>
    <n v="1"/>
    <n v="6"/>
    <n v="0"/>
    <x v="4"/>
    <n v="7"/>
    <n v="0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7.0000000000000062E-2"/>
  </r>
  <r>
    <s v="50131"/>
    <s v="NOVATO COMMUNITY HOSPITAL"/>
    <x v="4"/>
    <x v="4"/>
    <x v="4"/>
    <n v="0"/>
    <n v="7"/>
    <n v="0"/>
    <x v="14"/>
    <n v="7"/>
    <n v="0"/>
    <s v="CA | Acute Care Hospitals | Voluntary non-profit - Other"/>
    <s v="High"/>
    <n v="0.97"/>
    <n v="0.92"/>
    <n v="1.02"/>
    <n v="9.9999999999999978E-2"/>
    <n v="31"/>
    <n v="0.77"/>
    <n v="1.17"/>
    <x v="0"/>
    <n v="-3.0000000000000027E-2"/>
  </r>
  <r>
    <s v="50132"/>
    <s v="SAN GABRIEL VALLEY MEDICAL CENTER"/>
    <x v="4"/>
    <x v="1"/>
    <x v="0"/>
    <n v="0"/>
    <n v="6"/>
    <n v="0"/>
    <x v="28"/>
    <n v="6"/>
    <n v="0"/>
    <s v="CA | Acute Care Hospitals | Proprietary"/>
    <s v="High"/>
    <n v="1.05"/>
    <n v="0.97249999999999992"/>
    <n v="1.1675"/>
    <n v="0.19500000000000006"/>
    <n v="56"/>
    <n v="0.67999999999999983"/>
    <n v="1.46"/>
    <x v="0"/>
    <n v="0.15999999999999992"/>
  </r>
  <r>
    <s v="50133"/>
    <s v="ADVENTIST HEALTH AND RIDEOUT"/>
    <x v="4"/>
    <x v="7"/>
    <x v="2"/>
    <n v="0"/>
    <n v="8"/>
    <n v="3"/>
    <x v="9"/>
    <n v="11"/>
    <n v="0.27272727272727271"/>
    <s v="CA | Acute Care Hospitals | Government - Federal"/>
    <s v="Low"/>
    <n v="0.99"/>
    <n v="0.99"/>
    <n v="0.99"/>
    <n v="0"/>
    <n v="2"/>
    <e v="#N/A"/>
    <e v="#N/A"/>
    <x v="1"/>
    <n v="0"/>
  </r>
  <r>
    <s v="50135"/>
    <s v="SOUTHERN CALIFORNIA HOSPITAL AT HOLLYWOOD"/>
    <x v="4"/>
    <x v="1"/>
    <x v="0"/>
    <n v="0"/>
    <n v="5"/>
    <n v="1"/>
    <x v="37"/>
    <n v="6"/>
    <n v="0.16666666666666666"/>
    <s v="CA | Acute Care Hospitals | Proprietary"/>
    <s v="High"/>
    <n v="1.05"/>
    <n v="0.97249999999999992"/>
    <n v="1.1675"/>
    <n v="0.19500000000000006"/>
    <n v="56"/>
    <n v="0.67999999999999983"/>
    <n v="1.46"/>
    <x v="0"/>
    <n v="0.25"/>
  </r>
  <r>
    <s v="50136"/>
    <s v="PETALUMA VALLEY HOSPITAL"/>
    <x v="4"/>
    <x v="4"/>
    <x v="0"/>
    <n v="0"/>
    <n v="7"/>
    <n v="0"/>
    <x v="2"/>
    <n v="7"/>
    <n v="0"/>
    <s v="CA | Acute Care Hospitals | Voluntary non-profit - Other"/>
    <s v="High"/>
    <n v="0.97"/>
    <n v="0.92"/>
    <n v="1.02"/>
    <n v="9.9999999999999978E-2"/>
    <n v="31"/>
    <n v="0.77"/>
    <n v="1.17"/>
    <x v="0"/>
    <n v="5.0000000000000044E-2"/>
  </r>
  <r>
    <s v="50137"/>
    <s v="KAISER FOUNDATION HOSPITAL - PANORAMA CITY"/>
    <x v="4"/>
    <x v="2"/>
    <x v="0"/>
    <n v="0"/>
    <n v="1"/>
    <n v="0"/>
    <x v="17"/>
    <n v="1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-0.14000000000000001"/>
  </r>
  <r>
    <s v="50138"/>
    <s v="KAISER FOUNDATION HOSPITAL - LOS ANGELES"/>
    <x v="4"/>
    <x v="4"/>
    <x v="0"/>
    <n v="0"/>
    <n v="1"/>
    <n v="0"/>
    <x v="33"/>
    <n v="1"/>
    <n v="0"/>
    <s v="CA | Acute Care Hospitals | Voluntary non-profit - Other"/>
    <s v="High"/>
    <n v="0.97"/>
    <n v="0.92"/>
    <n v="1.02"/>
    <n v="9.9999999999999978E-2"/>
    <n v="31"/>
    <n v="0.77"/>
    <n v="1.17"/>
    <x v="0"/>
    <n v="-4.9999999999999933E-2"/>
  </r>
  <r>
    <s v="50139"/>
    <s v="KAISER FOUNDATION HOSPITAL - DOWNEY"/>
    <x v="4"/>
    <x v="4"/>
    <x v="2"/>
    <n v="0"/>
    <n v="1"/>
    <n v="0"/>
    <x v="24"/>
    <n v="1"/>
    <n v="0"/>
    <s v="CA | Acute Care Hospitals | Voluntary non-profit - Other"/>
    <s v="Low"/>
    <n v="0.97"/>
    <n v="0.92"/>
    <n v="1.02"/>
    <n v="9.9999999999999978E-2"/>
    <n v="31"/>
    <n v="0.77"/>
    <n v="1.17"/>
    <x v="0"/>
    <n v="-5.9999999999999942E-2"/>
  </r>
  <r>
    <s v="50140"/>
    <s v="KAISER FOUNDATION HOSPITAL FONTANA/ONTARIO"/>
    <x v="4"/>
    <x v="2"/>
    <x v="1"/>
    <n v="0"/>
    <n v="2"/>
    <n v="0"/>
    <x v="33"/>
    <n v="2"/>
    <n v="0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-5.9999999999999942E-2"/>
  </r>
  <r>
    <s v="50145"/>
    <s v="COMMUNITY HOSPITAL OF THE MONTEREY PENINSULA"/>
    <x v="4"/>
    <x v="2"/>
    <x v="1"/>
    <n v="0"/>
    <n v="9"/>
    <n v="2"/>
    <x v="14"/>
    <n v="11"/>
    <n v="0.18181818181818182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-4.0000000000000036E-2"/>
  </r>
  <r>
    <s v="50149"/>
    <s v="CALIFORNIA HOSPITAL MEDICAL CENTER LA"/>
    <x v="4"/>
    <x v="4"/>
    <x v="1"/>
    <n v="0"/>
    <n v="6"/>
    <n v="0"/>
    <x v="10"/>
    <n v="6"/>
    <n v="0"/>
    <s v="CA | Acute Care Hospitals | Voluntary non-profit - Other"/>
    <s v="Mid"/>
    <n v="0.97"/>
    <n v="0.92"/>
    <n v="1.02"/>
    <n v="9.9999999999999978E-2"/>
    <n v="31"/>
    <n v="0.77"/>
    <n v="1.17"/>
    <x v="0"/>
    <n v="1.0000000000000009E-2"/>
  </r>
  <r>
    <s v="50150"/>
    <s v="SIERRA NEVADA MEMORIAL HOSPITAL"/>
    <x v="4"/>
    <x v="4"/>
    <x v="1"/>
    <n v="0"/>
    <n v="9"/>
    <n v="0"/>
    <x v="8"/>
    <n v="9"/>
    <n v="0"/>
    <s v="CA | Acute Care Hospitals | Voluntary non-profit - Other"/>
    <s v="Mid"/>
    <n v="0.97"/>
    <n v="0.92"/>
    <n v="1.02"/>
    <n v="9.9999999999999978E-2"/>
    <n v="31"/>
    <n v="0.77"/>
    <n v="1.17"/>
    <x v="0"/>
    <n v="0"/>
  </r>
  <r>
    <s v="50152"/>
    <s v="SAINT FRANCIS MEMORIAL HOSPITAL"/>
    <x v="4"/>
    <x v="2"/>
    <x v="2"/>
    <n v="0"/>
    <n v="6"/>
    <n v="1"/>
    <x v="30"/>
    <n v="7"/>
    <n v="0.14285714285714285"/>
    <s v="CA | Acute Care Hospitals | Voluntary non-profit - Private"/>
    <s v="Low"/>
    <n v="0.98"/>
    <n v="0.94"/>
    <n v="1.02"/>
    <n v="8.0000000000000071E-2"/>
    <n v="109"/>
    <n v="0.81999999999999984"/>
    <n v="1.1400000000000001"/>
    <x v="0"/>
    <n v="8.0000000000000071E-2"/>
  </r>
  <r>
    <s v="50158"/>
    <s v="ENCINO HOSPITAL MEDICAL CENTER"/>
    <x v="4"/>
    <x v="1"/>
    <x v="2"/>
    <n v="0"/>
    <n v="3"/>
    <n v="0"/>
    <x v="38"/>
    <n v="3"/>
    <n v="0"/>
    <s v="CA | Acute Care Hospitals | Proprietary"/>
    <s v="Low"/>
    <n v="1.05"/>
    <n v="0.97249999999999992"/>
    <n v="1.1675"/>
    <n v="0.19500000000000006"/>
    <n v="56"/>
    <n v="0.67999999999999983"/>
    <n v="1.46"/>
    <x v="0"/>
    <n v="0.11999999999999988"/>
  </r>
  <r>
    <s v="50159"/>
    <s v="VENTURA COUNTY MEDICAL CENTER"/>
    <x v="4"/>
    <x v="5"/>
    <x v="2"/>
    <n v="0"/>
    <n v="9"/>
    <n v="0"/>
    <x v="7"/>
    <n v="9"/>
    <n v="0"/>
    <s v="CA | Acute Care Hospitals | Government - Local"/>
    <s v="Low"/>
    <n v="0.96"/>
    <n v="0.91500000000000004"/>
    <n v="1.0150000000000001"/>
    <n v="0.10000000000000009"/>
    <n v="13"/>
    <n v="0.7649999999999999"/>
    <n v="1.1650000000000003"/>
    <x v="0"/>
    <n v="0"/>
  </r>
  <r>
    <s v="50167"/>
    <s v="SAN JOAQUIN GENERAL HOSPITAL"/>
    <x v="4"/>
    <x v="5"/>
    <x v="2"/>
    <n v="0"/>
    <n v="5"/>
    <n v="0"/>
    <x v="3"/>
    <n v="5"/>
    <n v="0"/>
    <s v="CA | Acute Care Hospitals | Government - Local"/>
    <s v="Low"/>
    <n v="0.96"/>
    <n v="0.91500000000000004"/>
    <n v="1.0150000000000001"/>
    <n v="0.10000000000000009"/>
    <n v="13"/>
    <n v="0.7649999999999999"/>
    <n v="1.1650000000000003"/>
    <x v="0"/>
    <n v="5.0000000000000044E-2"/>
  </r>
  <r>
    <s v="50168"/>
    <s v="PROVIDENCE ST. JUDE MEDICAL CENTER"/>
    <x v="4"/>
    <x v="6"/>
    <x v="0"/>
    <n v="0"/>
    <n v="11"/>
    <n v="0"/>
    <x v="4"/>
    <n v="11"/>
    <n v="0"/>
    <s v="CA | Acute Care Hospitals | Voluntary non-profit - Church"/>
    <s v="High"/>
    <n v="0.99"/>
    <n v="0.95499999999999996"/>
    <n v="1.03"/>
    <n v="7.5000000000000067E-2"/>
    <n v="17"/>
    <n v="0.8424999999999998"/>
    <n v="1.1425000000000001"/>
    <x v="0"/>
    <n v="6.0000000000000053E-2"/>
  </r>
  <r>
    <s v="50169"/>
    <s v="PIH HEALTH HOSPITAL-WHITTIER"/>
    <x v="4"/>
    <x v="2"/>
    <x v="1"/>
    <n v="0"/>
    <n v="10"/>
    <n v="1"/>
    <x v="3"/>
    <n v="11"/>
    <n v="9.0909090909090912E-2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3.0000000000000027E-2"/>
  </r>
  <r>
    <s v="50174"/>
    <s v="PROVIDENCE SANTA ROSA MEMORIAL HOSPITAL"/>
    <x v="4"/>
    <x v="2"/>
    <x v="2"/>
    <n v="0"/>
    <n v="9"/>
    <n v="2"/>
    <x v="3"/>
    <n v="11"/>
    <n v="0.18181818181818182"/>
    <s v="CA | Acute Care Hospitals | Voluntary non-profit - Private"/>
    <s v="Low"/>
    <n v="0.98"/>
    <n v="0.94"/>
    <n v="1.02"/>
    <n v="8.0000000000000071E-2"/>
    <n v="109"/>
    <n v="0.81999999999999984"/>
    <n v="1.1400000000000001"/>
    <x v="0"/>
    <n v="3.0000000000000027E-2"/>
  </r>
  <r>
    <s v="50179"/>
    <s v="EMANUEL MEDICAL CENTER"/>
    <x v="4"/>
    <x v="1"/>
    <x v="2"/>
    <n v="0"/>
    <n v="7"/>
    <n v="2"/>
    <x v="24"/>
    <n v="9"/>
    <n v="0.22222222222222221"/>
    <s v="CA | Acute Care Hospitals | Proprietary"/>
    <s v="Low"/>
    <n v="1.05"/>
    <n v="0.97249999999999992"/>
    <n v="1.1675"/>
    <n v="0.19500000000000006"/>
    <n v="56"/>
    <n v="0.67999999999999983"/>
    <n v="1.46"/>
    <x v="0"/>
    <n v="-0.14000000000000001"/>
  </r>
  <r>
    <s v="50180"/>
    <s v="JOHN MUIR MEDICAL CENTER - WALNUT CREEK CAMPUS"/>
    <x v="4"/>
    <x v="4"/>
    <x v="1"/>
    <n v="0"/>
    <n v="9"/>
    <n v="1"/>
    <x v="10"/>
    <n v="10"/>
    <n v="0.1"/>
    <s v="CA | Acute Care Hospitals | Voluntary non-profit - Other"/>
    <s v="Mid"/>
    <n v="0.97"/>
    <n v="0.92"/>
    <n v="1.02"/>
    <n v="9.9999999999999978E-2"/>
    <n v="31"/>
    <n v="0.77"/>
    <n v="1.17"/>
    <x v="0"/>
    <n v="1.0000000000000009E-2"/>
  </r>
  <r>
    <s v="50191"/>
    <s v="ST MARY MEDICAL CENTER"/>
    <x v="4"/>
    <x v="6"/>
    <x v="0"/>
    <n v="0"/>
    <n v="5"/>
    <n v="1"/>
    <x v="22"/>
    <n v="6"/>
    <n v="0.16666666666666666"/>
    <s v="CA | Acute Care Hospitals | Voluntary non-profit - Church"/>
    <s v="High"/>
    <n v="0.99"/>
    <n v="0.95499999999999996"/>
    <n v="1.03"/>
    <n v="7.5000000000000067E-2"/>
    <n v="17"/>
    <n v="0.8424999999999998"/>
    <n v="1.1425000000000001"/>
    <x v="0"/>
    <n v="0.1100000000000001"/>
  </r>
  <r>
    <s v="50194"/>
    <s v="WATSONVILLE COMMUNITY HOSPITAL"/>
    <x v="4"/>
    <x v="1"/>
    <x v="3"/>
    <n v="0"/>
    <n v="4"/>
    <n v="2"/>
    <x v="8"/>
    <n v="6"/>
    <n v="0.33333333333333331"/>
    <s v="CA | Acute Care Hospitals | Proprietary"/>
    <s v="Low"/>
    <n v="1.05"/>
    <n v="0.97249999999999992"/>
    <n v="1.1675"/>
    <n v="0.19500000000000006"/>
    <n v="56"/>
    <n v="0.67999999999999983"/>
    <n v="1.46"/>
    <x v="0"/>
    <n v="-8.0000000000000071E-2"/>
  </r>
  <r>
    <s v="50195"/>
    <s v="WASHINGTON HOSPITAL"/>
    <x v="4"/>
    <x v="0"/>
    <x v="1"/>
    <n v="1"/>
    <n v="7"/>
    <n v="3"/>
    <x v="3"/>
    <n v="11"/>
    <n v="0.27272727272727271"/>
    <s v="CA | Acute Care Hospitals | Government - Hospital District or Authority"/>
    <s v="Mid"/>
    <n v="1.0150000000000001"/>
    <n v="0.99750000000000005"/>
    <n v="1.0425"/>
    <n v="4.4999999999999929E-2"/>
    <n v="18"/>
    <n v="0.93000000000000016"/>
    <n v="1.1099999999999999"/>
    <x v="0"/>
    <n v="-5.0000000000001155E-3"/>
  </r>
  <r>
    <s v="50197"/>
    <s v="SEQUOIA HOSPITAL"/>
    <x v="4"/>
    <x v="2"/>
    <x v="4"/>
    <n v="5"/>
    <n v="2"/>
    <n v="1"/>
    <x v="11"/>
    <n v="8"/>
    <n v="0.125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-3.0000000000000027E-2"/>
  </r>
  <r>
    <s v="50204"/>
    <s v="PALMDALE REGIONAL MEDICAL CENTER"/>
    <x v="4"/>
    <x v="1"/>
    <x v="1"/>
    <n v="1"/>
    <n v="6"/>
    <n v="0"/>
    <x v="2"/>
    <n v="7"/>
    <n v="0"/>
    <s v="CA | Acute Care Hospitals | Proprietary"/>
    <s v="Mid"/>
    <n v="1.05"/>
    <n v="0.97249999999999992"/>
    <n v="1.1675"/>
    <n v="0.19500000000000006"/>
    <n v="56"/>
    <n v="0.67999999999999983"/>
    <n v="1.46"/>
    <x v="0"/>
    <n v="-3.0000000000000027E-2"/>
  </r>
  <r>
    <s v="50211"/>
    <s v="ALAMEDA HOSPITAL"/>
    <x v="4"/>
    <x v="0"/>
    <x v="1"/>
    <n v="0"/>
    <n v="4"/>
    <n v="0"/>
    <x v="1"/>
    <n v="4"/>
    <n v="0"/>
    <s v="CA | Acute Care Hospitals | Government - Hospital District or Authority"/>
    <s v="Mid"/>
    <n v="1.0150000000000001"/>
    <n v="0.99750000000000005"/>
    <n v="1.0425"/>
    <n v="4.4999999999999929E-2"/>
    <n v="18"/>
    <n v="0.93000000000000016"/>
    <n v="1.1099999999999999"/>
    <x v="0"/>
    <n v="-1.5000000000000124E-2"/>
  </r>
  <r>
    <s v="50222"/>
    <s v="SHARP CHULA VISTA MEDICAL CENTER"/>
    <x v="4"/>
    <x v="1"/>
    <x v="0"/>
    <n v="0"/>
    <n v="10"/>
    <n v="1"/>
    <x v="7"/>
    <n v="11"/>
    <n v="9.0909090909090912E-2"/>
    <s v="CA | Acute Care Hospitals | Proprietary"/>
    <s v="High"/>
    <n v="1.05"/>
    <n v="0.97249999999999992"/>
    <n v="1.1675"/>
    <n v="0.19500000000000006"/>
    <n v="56"/>
    <n v="0.67999999999999983"/>
    <n v="1.46"/>
    <x v="0"/>
    <n v="-9.000000000000008E-2"/>
  </r>
  <r>
    <s v="50224"/>
    <s v="HOAG MEMORIAL HOSPITAL PRESBYTERIAN"/>
    <x v="4"/>
    <x v="2"/>
    <x v="4"/>
    <n v="1"/>
    <n v="9"/>
    <n v="0"/>
    <x v="3"/>
    <n v="10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3.0000000000000027E-2"/>
  </r>
  <r>
    <s v="50226"/>
    <s v="AHMC ANAHEIM REGIONAL MEDICAL CENTER"/>
    <x v="4"/>
    <x v="2"/>
    <x v="1"/>
    <n v="0"/>
    <n v="4"/>
    <n v="2"/>
    <x v="22"/>
    <n v="6"/>
    <n v="0.33333333333333331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0.12000000000000011"/>
  </r>
  <r>
    <s v="50228"/>
    <s v="ZUCKERBERG SAN FRANCISCO GENERAL HOSP &amp; TRAUMA CTR"/>
    <x v="4"/>
    <x v="5"/>
    <x v="3"/>
    <n v="0"/>
    <n v="6"/>
    <n v="3"/>
    <x v="14"/>
    <n v="9"/>
    <n v="0.33333333333333331"/>
    <s v="CA | Acute Care Hospitals | Government - Local"/>
    <s v="Low"/>
    <n v="0.96"/>
    <n v="0.91500000000000004"/>
    <n v="1.0150000000000001"/>
    <n v="0.10000000000000009"/>
    <n v="13"/>
    <n v="0.7649999999999999"/>
    <n v="1.1650000000000003"/>
    <x v="0"/>
    <n v="-2.0000000000000018E-2"/>
  </r>
  <r>
    <s v="50230"/>
    <s v="GARDEN GROVE HOSPITAL &amp; MEDICAL CENTER"/>
    <x v="4"/>
    <x v="1"/>
    <x v="1"/>
    <n v="0"/>
    <n v="4"/>
    <n v="1"/>
    <x v="36"/>
    <n v="5"/>
    <n v="0.2"/>
    <s v="CA | Acute Care Hospitals | Proprietary"/>
    <s v="Mid"/>
    <n v="1.05"/>
    <n v="0.97249999999999992"/>
    <n v="1.1675"/>
    <n v="0.19500000000000006"/>
    <n v="56"/>
    <n v="0.67999999999999983"/>
    <n v="1.46"/>
    <x v="0"/>
    <n v="0.10999999999999988"/>
  </r>
  <r>
    <s v="50231"/>
    <s v="POMONA VALLEY HOSPITAL MEDICAL CENTER"/>
    <x v="4"/>
    <x v="2"/>
    <x v="1"/>
    <n v="1"/>
    <n v="9"/>
    <n v="1"/>
    <x v="9"/>
    <n v="11"/>
    <n v="9.0909090909090912E-2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1.0000000000000009E-2"/>
  </r>
  <r>
    <s v="50232"/>
    <s v="FRENCH HOSPITAL MEDICAL CENTER"/>
    <x v="4"/>
    <x v="2"/>
    <x v="4"/>
    <n v="1"/>
    <n v="8"/>
    <n v="0"/>
    <x v="9"/>
    <n v="9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1.0000000000000009E-2"/>
  </r>
  <r>
    <s v="50234"/>
    <s v="SHARP CORONADO HOSPITAL AND HLTHCR CTR"/>
    <x v="4"/>
    <x v="1"/>
    <x v="4"/>
    <n v="0"/>
    <n v="6"/>
    <n v="0"/>
    <x v="23"/>
    <n v="6"/>
    <n v="0"/>
    <s v="CA | Acute Care Hospitals | Proprietary"/>
    <s v="High"/>
    <n v="1.05"/>
    <n v="0.97249999999999992"/>
    <n v="1.1675"/>
    <n v="0.19500000000000006"/>
    <n v="56"/>
    <n v="0.67999999999999983"/>
    <n v="1.46"/>
    <x v="0"/>
    <n v="-0.15000000000000002"/>
  </r>
  <r>
    <s v="50235"/>
    <s v="PROVIDENCE SAINT JOSEPH MEDICAL CTR"/>
    <x v="4"/>
    <x v="6"/>
    <x v="1"/>
    <n v="1"/>
    <n v="7"/>
    <n v="3"/>
    <x v="2"/>
    <n v="11"/>
    <n v="0.27272727272727271"/>
    <s v="CA | Acute Care Hospitals | Voluntary non-profit - Church"/>
    <s v="Mid"/>
    <n v="0.99"/>
    <n v="0.95499999999999996"/>
    <n v="1.03"/>
    <n v="7.5000000000000067E-2"/>
    <n v="17"/>
    <n v="0.8424999999999998"/>
    <n v="1.1425000000000001"/>
    <x v="0"/>
    <n v="3.0000000000000027E-2"/>
  </r>
  <r>
    <s v="50236"/>
    <s v="ADVENTIST HEALTH SIMI VALLEY"/>
    <x v="4"/>
    <x v="2"/>
    <x v="2"/>
    <n v="0"/>
    <n v="6"/>
    <n v="2"/>
    <x v="2"/>
    <n v="8"/>
    <n v="0.25"/>
    <s v="CA | Acute Care Hospitals | Voluntary non-profit - Private"/>
    <s v="Low"/>
    <n v="0.98"/>
    <n v="0.94"/>
    <n v="1.02"/>
    <n v="8.0000000000000071E-2"/>
    <n v="109"/>
    <n v="0.81999999999999984"/>
    <n v="1.1400000000000001"/>
    <x v="0"/>
    <n v="4.0000000000000036E-2"/>
  </r>
  <r>
    <s v="50238"/>
    <s v="USC ARCADIA HOSPITAL"/>
    <x v="4"/>
    <x v="2"/>
    <x v="1"/>
    <n v="0"/>
    <n v="7"/>
    <n v="1"/>
    <x v="36"/>
    <n v="8"/>
    <n v="0.125"/>
    <s v="CA | Acute Care Hospitals | Voluntary non-profit - Private"/>
    <s v="Mid"/>
    <n v="0.98"/>
    <n v="0.94"/>
    <n v="1.02"/>
    <n v="8.0000000000000071E-2"/>
    <n v="109"/>
    <n v="0.81999999999999984"/>
    <n v="1.1400000000000001"/>
    <x v="3"/>
    <n v="0.17999999999999994"/>
  </r>
  <r>
    <s v="50239"/>
    <s v="GLENDALE ADVENTIST MEDICAL CENTER"/>
    <x v="4"/>
    <x v="2"/>
    <x v="0"/>
    <n v="0"/>
    <n v="8"/>
    <n v="1"/>
    <x v="13"/>
    <n v="9"/>
    <n v="0.1111111111111111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9.000000000000008E-2"/>
  </r>
  <r>
    <s v="50242"/>
    <s v="DOMINICAN HOSPITAL"/>
    <x v="4"/>
    <x v="2"/>
    <x v="4"/>
    <n v="1"/>
    <n v="9"/>
    <n v="1"/>
    <x v="1"/>
    <n v="11"/>
    <n v="9.0909090909090912E-2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2.0000000000000018E-2"/>
  </r>
  <r>
    <s v="50243"/>
    <s v="DESERT REGIONAL MEDICAL CENTER"/>
    <x v="4"/>
    <x v="1"/>
    <x v="2"/>
    <n v="0"/>
    <n v="7"/>
    <n v="2"/>
    <x v="3"/>
    <n v="9"/>
    <n v="0.22222222222222221"/>
    <s v="CA | Acute Care Hospitals | Proprietary"/>
    <s v="Low"/>
    <n v="1.05"/>
    <n v="0.97249999999999992"/>
    <n v="1.1675"/>
    <n v="0.19500000000000006"/>
    <n v="56"/>
    <n v="0.67999999999999983"/>
    <n v="1.46"/>
    <x v="0"/>
    <n v="-4.0000000000000036E-2"/>
  </r>
  <r>
    <s v="50245"/>
    <s v="ARROWHEAD REGIONAL MEDICAL CENTER"/>
    <x v="4"/>
    <x v="5"/>
    <x v="2"/>
    <n v="0"/>
    <n v="6"/>
    <n v="0"/>
    <x v="30"/>
    <n v="6"/>
    <n v="0"/>
    <s v="CA | Acute Care Hospitals | Government - Local"/>
    <s v="Low"/>
    <n v="0.96"/>
    <n v="0.91500000000000004"/>
    <n v="1.0150000000000001"/>
    <n v="0.10000000000000009"/>
    <n v="13"/>
    <n v="0.7649999999999999"/>
    <n v="1.1650000000000003"/>
    <x v="0"/>
    <n v="0.10000000000000009"/>
  </r>
  <r>
    <s v="50248"/>
    <s v="NATIVIDAD MEDICAL CENTER"/>
    <x v="4"/>
    <x v="5"/>
    <x v="1"/>
    <n v="0"/>
    <n v="6"/>
    <n v="0"/>
    <x v="8"/>
    <n v="6"/>
    <n v="0"/>
    <s v="CA | Acute Care Hospitals | Government - Local"/>
    <s v="Mid"/>
    <n v="0.96"/>
    <n v="0.91500000000000004"/>
    <n v="1.0150000000000001"/>
    <n v="0.10000000000000009"/>
    <n v="13"/>
    <n v="0.7649999999999999"/>
    <n v="1.1650000000000003"/>
    <x v="0"/>
    <n v="1.0000000000000009E-2"/>
  </r>
  <r>
    <s v="50254"/>
    <s v="MARSHALL MEDICAL CENTER"/>
    <x v="4"/>
    <x v="2"/>
    <x v="1"/>
    <n v="1"/>
    <n v="8"/>
    <n v="0"/>
    <x v="11"/>
    <n v="9"/>
    <n v="0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-3.0000000000000027E-2"/>
  </r>
  <r>
    <s v="50261"/>
    <s v="SIERRA VIEW MEDICAL CENTER"/>
    <x v="4"/>
    <x v="2"/>
    <x v="2"/>
    <n v="0"/>
    <n v="10"/>
    <n v="0"/>
    <x v="2"/>
    <n v="10"/>
    <n v="0"/>
    <s v="CA | Acute Care Hospitals | Voluntary non-profit - Private"/>
    <s v="Low"/>
    <n v="0.98"/>
    <n v="0.94"/>
    <n v="1.02"/>
    <n v="8.0000000000000071E-2"/>
    <n v="109"/>
    <n v="0.81999999999999984"/>
    <n v="1.1400000000000001"/>
    <x v="0"/>
    <n v="4.0000000000000036E-2"/>
  </r>
  <r>
    <s v="50262"/>
    <s v="RONALD REAGAN UCLA MEDICAL CENTER"/>
    <x v="4"/>
    <x v="3"/>
    <x v="0"/>
    <n v="0"/>
    <n v="8"/>
    <n v="2"/>
    <x v="2"/>
    <n v="10"/>
    <n v="0.2"/>
    <s v="CA | Acute Care Hospitals | Government - State"/>
    <s v="High"/>
    <n v="1.02"/>
    <n v="1.02"/>
    <n v="1.02"/>
    <n v="0"/>
    <n v="1"/>
    <e v="#N/A"/>
    <e v="#N/A"/>
    <x v="1"/>
    <n v="0"/>
  </r>
  <r>
    <s v="50272"/>
    <s v="REDLANDS COMMUNITY HOSPITAL"/>
    <x v="4"/>
    <x v="2"/>
    <x v="1"/>
    <n v="1"/>
    <n v="6"/>
    <n v="0"/>
    <x v="1"/>
    <n v="7"/>
    <n v="0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2.0000000000000018E-2"/>
  </r>
  <r>
    <s v="50276"/>
    <s v="CONTRA COSTA REGIONAL MEDICAL CENTER"/>
    <x v="4"/>
    <x v="5"/>
    <x v="1"/>
    <n v="0"/>
    <n v="6"/>
    <n v="0"/>
    <x v="12"/>
    <n v="6"/>
    <n v="0"/>
    <s v="CA | Acute Care Hospitals | Government - Local"/>
    <s v="Mid"/>
    <n v="0.96"/>
    <n v="0.91500000000000004"/>
    <n v="1.0150000000000001"/>
    <n v="0.10000000000000009"/>
    <n v="13"/>
    <n v="0.7649999999999999"/>
    <n v="1.1650000000000003"/>
    <x v="0"/>
    <n v="-6.9999999999999951E-2"/>
  </r>
  <r>
    <s v="50278"/>
    <s v="PROVIDENCE HOLY CROSS MEDICAL CENTER"/>
    <x v="4"/>
    <x v="6"/>
    <x v="0"/>
    <n v="0"/>
    <n v="10"/>
    <n v="0"/>
    <x v="2"/>
    <n v="10"/>
    <n v="0"/>
    <s v="CA | Acute Care Hospitals | Voluntary non-profit - Church"/>
    <s v="High"/>
    <n v="0.99"/>
    <n v="0.95499999999999996"/>
    <n v="1.03"/>
    <n v="7.5000000000000067E-2"/>
    <n v="17"/>
    <n v="0.8424999999999998"/>
    <n v="1.1425000000000001"/>
    <x v="0"/>
    <n v="3.0000000000000027E-2"/>
  </r>
  <r>
    <s v="50280"/>
    <s v="MERCY MEDICAL CENTER REDDING"/>
    <x v="4"/>
    <x v="2"/>
    <x v="2"/>
    <n v="2"/>
    <n v="7"/>
    <n v="2"/>
    <x v="10"/>
    <n v="11"/>
    <n v="0.18181818181818182"/>
    <s v="CA | Acute Care Hospitals | Voluntary non-profit - Private"/>
    <s v="Low"/>
    <n v="0.98"/>
    <n v="0.94"/>
    <n v="1.02"/>
    <n v="8.0000000000000071E-2"/>
    <n v="109"/>
    <n v="0.81999999999999984"/>
    <n v="1.1400000000000001"/>
    <x v="0"/>
    <n v="0"/>
  </r>
  <r>
    <s v="50281"/>
    <s v="ALHAMBRA HOSPITAL MEDICAL CENTER"/>
    <x v="4"/>
    <x v="1"/>
    <x v="1"/>
    <n v="0"/>
    <n v="2"/>
    <n v="1"/>
    <x v="39"/>
    <n v="3"/>
    <n v="0.33333333333333331"/>
    <s v="CA | Acute Care Hospitals | Proprietary"/>
    <s v="Mid"/>
    <n v="1.05"/>
    <n v="0.97249999999999992"/>
    <n v="1.1675"/>
    <n v="0.19500000000000006"/>
    <n v="56"/>
    <n v="0.67999999999999983"/>
    <n v="1.46"/>
    <x v="0"/>
    <n v="0.14999999999999991"/>
  </r>
  <r>
    <s v="50283"/>
    <s v="STANFORD HEALTH CARE TRI-VALLEY"/>
    <x v="4"/>
    <x v="2"/>
    <x v="0"/>
    <n v="1"/>
    <n v="8"/>
    <n v="0"/>
    <x v="1"/>
    <n v="9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2.0000000000000018E-2"/>
  </r>
  <r>
    <s v="50289"/>
    <s v="AHMC SETON MEDICAL CENTER"/>
    <x v="4"/>
    <x v="6"/>
    <x v="3"/>
    <n v="0"/>
    <n v="5"/>
    <n v="2"/>
    <x v="11"/>
    <n v="7"/>
    <n v="0.2857142857142857"/>
    <s v="CA | Acute Care Hospitals | Voluntary non-profit - Church"/>
    <s v="Low"/>
    <n v="0.99"/>
    <n v="0.95499999999999996"/>
    <n v="1.03"/>
    <n v="7.5000000000000067E-2"/>
    <n v="17"/>
    <n v="0.8424999999999998"/>
    <n v="1.1425000000000001"/>
    <x v="0"/>
    <n v="-4.0000000000000036E-2"/>
  </r>
  <r>
    <s v="50290"/>
    <s v="SAINT JOHN'S HEALTH CENTER"/>
    <x v="4"/>
    <x v="2"/>
    <x v="0"/>
    <n v="1"/>
    <n v="9"/>
    <n v="1"/>
    <x v="20"/>
    <n v="11"/>
    <n v="9.0909090909090912E-2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6.0000000000000053E-2"/>
  </r>
  <r>
    <s v="50291"/>
    <s v="SUTTER SANTA ROSA REGIONAL HOSPITAL"/>
    <x v="4"/>
    <x v="4"/>
    <x v="0"/>
    <n v="1"/>
    <n v="8"/>
    <n v="1"/>
    <x v="14"/>
    <n v="10"/>
    <n v="0.1"/>
    <s v="CA | Acute Care Hospitals | Voluntary non-profit - Other"/>
    <s v="High"/>
    <n v="0.97"/>
    <n v="0.92"/>
    <n v="1.02"/>
    <n v="9.9999999999999978E-2"/>
    <n v="31"/>
    <n v="0.77"/>
    <n v="1.17"/>
    <x v="0"/>
    <n v="-3.0000000000000027E-2"/>
  </r>
  <r>
    <s v="50292"/>
    <s v="RIVERSIDE UNIVERSITY HEALTH SYSTEM-MEDICAL CENTER"/>
    <x v="4"/>
    <x v="5"/>
    <x v="1"/>
    <n v="0"/>
    <n v="5"/>
    <n v="1"/>
    <x v="13"/>
    <n v="6"/>
    <n v="0.16666666666666666"/>
    <s v="CA | Acute Care Hospitals | Government - Local"/>
    <s v="Mid"/>
    <n v="0.96"/>
    <n v="0.91500000000000004"/>
    <n v="1.0150000000000001"/>
    <n v="0.10000000000000009"/>
    <n v="13"/>
    <n v="0.7649999999999999"/>
    <n v="1.1650000000000003"/>
    <x v="0"/>
    <n v="0.1100000000000001"/>
  </r>
  <r>
    <s v="50295"/>
    <s v="MERCY HOSPITAL"/>
    <x v="4"/>
    <x v="4"/>
    <x v="1"/>
    <n v="0"/>
    <n v="5"/>
    <n v="1"/>
    <x v="4"/>
    <n v="6"/>
    <n v="0.16666666666666666"/>
    <s v="CA | Acute Care Hospitals | Voluntary non-profit - Other"/>
    <s v="Mid"/>
    <n v="0.97"/>
    <n v="0.92"/>
    <n v="1.02"/>
    <n v="9.9999999999999978E-2"/>
    <n v="31"/>
    <n v="0.77"/>
    <n v="1.17"/>
    <x v="0"/>
    <n v="8.0000000000000071E-2"/>
  </r>
  <r>
    <s v="50298"/>
    <s v="BARSTOW COMMUNITY HOSPITAL"/>
    <x v="4"/>
    <x v="1"/>
    <x v="3"/>
    <n v="0"/>
    <n v="4"/>
    <n v="0"/>
    <x v="8"/>
    <n v="4"/>
    <n v="0"/>
    <s v="CA | Acute Care Hospitals | Proprietary"/>
    <s v="Low"/>
    <n v="1.05"/>
    <n v="0.97249999999999992"/>
    <n v="1.1675"/>
    <n v="0.19500000000000006"/>
    <n v="56"/>
    <n v="0.67999999999999983"/>
    <n v="1.46"/>
    <x v="0"/>
    <n v="-8.0000000000000071E-2"/>
  </r>
  <r>
    <s v="50300"/>
    <s v="PROVIDENCE ST MARY MEDICAL CENTER"/>
    <x v="4"/>
    <x v="2"/>
    <x v="3"/>
    <n v="0"/>
    <n v="6"/>
    <n v="2"/>
    <x v="8"/>
    <n v="8"/>
    <n v="0.25"/>
    <s v="CA | Acute Care Hospitals | Voluntary non-profit - Private"/>
    <s v="Low"/>
    <n v="0.98"/>
    <n v="0.94"/>
    <n v="1.02"/>
    <n v="8.0000000000000071E-2"/>
    <n v="109"/>
    <n v="0.81999999999999984"/>
    <n v="1.1400000000000001"/>
    <x v="0"/>
    <n v="-1.0000000000000009E-2"/>
  </r>
  <r>
    <s v="50301"/>
    <s v="ADVENTIST HEALTH UKIAH VALLEY"/>
    <x v="4"/>
    <x v="2"/>
    <x v="0"/>
    <n v="1"/>
    <n v="7"/>
    <n v="1"/>
    <x v="7"/>
    <n v="9"/>
    <n v="0.1111111111111111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-2.0000000000000018E-2"/>
  </r>
  <r>
    <s v="50305"/>
    <s v="ALTA BATES SUMMIT MEDICAL CENTER - ALTA BATES CAMP"/>
    <x v="4"/>
    <x v="2"/>
    <x v="1"/>
    <n v="1"/>
    <n v="8"/>
    <n v="0"/>
    <x v="8"/>
    <n v="9"/>
    <n v="0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-1.0000000000000009E-2"/>
  </r>
  <r>
    <s v="50308"/>
    <s v="EL CAMINO HOSPITAL"/>
    <x v="4"/>
    <x v="0"/>
    <x v="0"/>
    <n v="1"/>
    <n v="10"/>
    <n v="0"/>
    <x v="1"/>
    <n v="11"/>
    <n v="0"/>
    <s v="CA | Acute Care Hospitals | Government - Hospital District or Authority"/>
    <s v="High"/>
    <n v="1.0150000000000001"/>
    <n v="0.99750000000000005"/>
    <n v="1.0425"/>
    <n v="4.4999999999999929E-2"/>
    <n v="18"/>
    <n v="0.93000000000000016"/>
    <n v="1.1099999999999999"/>
    <x v="0"/>
    <n v="-1.5000000000000124E-2"/>
  </r>
  <r>
    <s v="50309"/>
    <s v="SUTTER ROSEVILLE MEDICAL CENTER"/>
    <x v="4"/>
    <x v="2"/>
    <x v="1"/>
    <n v="2"/>
    <n v="8"/>
    <n v="0"/>
    <x v="24"/>
    <n v="10"/>
    <n v="0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-6.9999999999999951E-2"/>
  </r>
  <r>
    <s v="50313"/>
    <s v="SUTTER TRACY COMMUNITY HOSPITAL"/>
    <x v="4"/>
    <x v="2"/>
    <x v="0"/>
    <n v="1"/>
    <n v="5"/>
    <n v="0"/>
    <x v="7"/>
    <n v="6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-2.0000000000000018E-2"/>
  </r>
  <r>
    <s v="50315"/>
    <s v="KERN MEDICAL CENTER"/>
    <x v="4"/>
    <x v="0"/>
    <x v="2"/>
    <n v="0"/>
    <n v="8"/>
    <n v="0"/>
    <x v="20"/>
    <n v="8"/>
    <n v="0"/>
    <s v="CA | Acute Care Hospitals | Government - Hospital District or Authority"/>
    <s v="Low"/>
    <n v="1.0150000000000001"/>
    <n v="0.99750000000000005"/>
    <n v="1.0425"/>
    <n v="4.4999999999999929E-2"/>
    <n v="18"/>
    <n v="0.93000000000000016"/>
    <n v="1.1099999999999999"/>
    <x v="0"/>
    <n v="2.4999999999999911E-2"/>
  </r>
  <r>
    <s v="50320"/>
    <s v="HIGHLAND HOSPITAL"/>
    <x v="4"/>
    <x v="0"/>
    <x v="3"/>
    <n v="0"/>
    <n v="8"/>
    <n v="1"/>
    <x v="3"/>
    <n v="9"/>
    <n v="0.1111111111111111"/>
    <s v="CA | Acute Care Hospitals | Government - Hospital District or Authority"/>
    <s v="Low"/>
    <n v="1.0150000000000001"/>
    <n v="0.99750000000000005"/>
    <n v="1.0425"/>
    <n v="4.4999999999999929E-2"/>
    <n v="18"/>
    <n v="0.93000000000000016"/>
    <n v="1.1099999999999999"/>
    <x v="0"/>
    <n v="-5.0000000000001155E-3"/>
  </r>
  <r>
    <s v="50324"/>
    <s v="SCRIPPS MEMORIAL HOSPITAL LA JOLLA"/>
    <x v="4"/>
    <x v="8"/>
    <x v="4"/>
    <n v="1"/>
    <n v="8"/>
    <n v="0"/>
    <x v="11"/>
    <n v="9"/>
    <n v="0"/>
    <s v="CA | Acute Care Hospitals | Physician"/>
    <s v="High"/>
    <n v="0.95"/>
    <n v="0.95"/>
    <n v="0.95"/>
    <n v="0"/>
    <n v="1"/>
    <e v="#N/A"/>
    <e v="#N/A"/>
    <x v="1"/>
    <n v="0"/>
  </r>
  <r>
    <s v="50327"/>
    <s v="LOMA LINDA UNIVERSITY MEDICAL CENTER"/>
    <x v="4"/>
    <x v="2"/>
    <x v="1"/>
    <n v="1"/>
    <n v="8"/>
    <n v="1"/>
    <x v="9"/>
    <n v="10"/>
    <n v="0.1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1.0000000000000009E-2"/>
  </r>
  <r>
    <s v="50329"/>
    <s v="CORONA REGIONAL MEDICAL CENTER"/>
    <x v="4"/>
    <x v="1"/>
    <x v="1"/>
    <n v="0"/>
    <n v="5"/>
    <n v="1"/>
    <x v="20"/>
    <n v="6"/>
    <n v="0.16666666666666666"/>
    <s v="CA | Acute Care Hospitals | Proprietary"/>
    <s v="Mid"/>
    <n v="1.05"/>
    <n v="0.97249999999999992"/>
    <n v="1.1675"/>
    <n v="0.19500000000000006"/>
    <n v="56"/>
    <n v="0.67999999999999983"/>
    <n v="1.46"/>
    <x v="0"/>
    <n v="-1.0000000000000009E-2"/>
  </r>
  <r>
    <s v="50334"/>
    <s v="SALINAS VALLEY MEMORIAL HOSPITAL"/>
    <x v="4"/>
    <x v="4"/>
    <x v="0"/>
    <n v="1"/>
    <n v="9"/>
    <n v="0"/>
    <x v="9"/>
    <n v="10"/>
    <n v="0"/>
    <s v="CA | Acute Care Hospitals | Voluntary non-profit - Other"/>
    <s v="High"/>
    <n v="0.97"/>
    <n v="0.92"/>
    <n v="1.02"/>
    <n v="9.9999999999999978E-2"/>
    <n v="31"/>
    <n v="0.77"/>
    <n v="1.17"/>
    <x v="0"/>
    <n v="2.0000000000000018E-2"/>
  </r>
  <r>
    <s v="50335"/>
    <s v="ADVENTIST HEALTH SONORA"/>
    <x v="4"/>
    <x v="6"/>
    <x v="1"/>
    <n v="1"/>
    <n v="8"/>
    <n v="1"/>
    <x v="24"/>
    <n v="10"/>
    <n v="0.1"/>
    <s v="CA | Acute Care Hospitals | Voluntary non-profit - Church"/>
    <s v="Mid"/>
    <n v="0.99"/>
    <n v="0.95499999999999996"/>
    <n v="1.03"/>
    <n v="7.5000000000000067E-2"/>
    <n v="17"/>
    <n v="0.8424999999999998"/>
    <n v="1.1425000000000001"/>
    <x v="0"/>
    <n v="-7.999999999999996E-2"/>
  </r>
  <r>
    <s v="50336"/>
    <s v="ADVENTIST HEALTH LODI MEMORIAL"/>
    <x v="4"/>
    <x v="4"/>
    <x v="1"/>
    <n v="1"/>
    <n v="5"/>
    <n v="0"/>
    <x v="21"/>
    <n v="6"/>
    <n v="0"/>
    <s v="CA | Acute Care Hospitals | Voluntary non-profit - Other"/>
    <s v="Mid"/>
    <n v="0.97"/>
    <n v="0.92"/>
    <n v="1.02"/>
    <n v="9.9999999999999978E-2"/>
    <n v="31"/>
    <n v="0.77"/>
    <n v="1.17"/>
    <x v="0"/>
    <n v="-3.9999999999999925E-2"/>
  </r>
  <r>
    <s v="50342"/>
    <s v="PIONEERS MEMORIAL HEALTHCARE DISTRICT"/>
    <x v="4"/>
    <x v="0"/>
    <x v="2"/>
    <n v="0"/>
    <n v="8"/>
    <n v="0"/>
    <x v="14"/>
    <n v="8"/>
    <n v="0"/>
    <s v="CA | Acute Care Hospitals | Government - Hospital District or Authority"/>
    <s v="Low"/>
    <n v="1.0150000000000001"/>
    <n v="0.99750000000000005"/>
    <n v="1.0425"/>
    <n v="4.4999999999999929E-2"/>
    <n v="18"/>
    <n v="0.93000000000000016"/>
    <n v="1.1099999999999999"/>
    <x v="0"/>
    <n v="-7.5000000000000178E-2"/>
  </r>
  <r>
    <s v="50348"/>
    <s v="UNIVERSITY OF CALIFORNIA IRVINE MEDICAL CENTER"/>
    <x v="4"/>
    <x v="5"/>
    <x v="0"/>
    <n v="2"/>
    <n v="9"/>
    <n v="0"/>
    <x v="1"/>
    <n v="11"/>
    <n v="0"/>
    <s v="CA | Acute Care Hospitals | Government - Local"/>
    <s v="High"/>
    <n v="0.96"/>
    <n v="0.91500000000000004"/>
    <n v="1.0150000000000001"/>
    <n v="0.10000000000000009"/>
    <n v="13"/>
    <n v="0.7649999999999999"/>
    <n v="1.1650000000000003"/>
    <x v="0"/>
    <n v="4.0000000000000036E-2"/>
  </r>
  <r>
    <s v="50350"/>
    <s v="ADVENTIST HEALTH WHITE MEMORIAL MONTEBELLO"/>
    <x v="4"/>
    <x v="2"/>
    <x v="2"/>
    <n v="0"/>
    <n v="4"/>
    <n v="1"/>
    <x v="29"/>
    <n v="5"/>
    <n v="0.2"/>
    <s v="CA | Acute Care Hospitals | Voluntary non-profit - Private"/>
    <s v="Low"/>
    <n v="0.98"/>
    <n v="0.94"/>
    <n v="1.02"/>
    <n v="8.0000000000000071E-2"/>
    <n v="109"/>
    <n v="0.81999999999999984"/>
    <n v="1.1400000000000001"/>
    <x v="0"/>
    <n v="0.14999999999999991"/>
  </r>
  <r>
    <s v="50351"/>
    <s v="TORRANCE MEMORIAL MEDICAL CENTER"/>
    <x v="4"/>
    <x v="4"/>
    <x v="0"/>
    <n v="2"/>
    <n v="8"/>
    <n v="1"/>
    <x v="11"/>
    <n v="11"/>
    <n v="9.0909090909090912E-2"/>
    <s v="CA | Acute Care Hospitals | Voluntary non-profit - Other"/>
    <s v="High"/>
    <n v="0.97"/>
    <n v="0.92"/>
    <n v="1.02"/>
    <n v="9.9999999999999978E-2"/>
    <n v="31"/>
    <n v="0.77"/>
    <n v="1.17"/>
    <x v="0"/>
    <n v="-2.0000000000000018E-2"/>
  </r>
  <r>
    <s v="50352"/>
    <s v="BARTON MEMORIAL HOSPITAL"/>
    <x v="4"/>
    <x v="2"/>
    <x v="0"/>
    <n v="1"/>
    <n v="4"/>
    <n v="0"/>
    <x v="23"/>
    <n v="5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-7.999999999999996E-2"/>
  </r>
  <r>
    <s v="50353"/>
    <s v="PROVIDENCE LITTLE COMPANY OF MARY MED CTR TORRANCE"/>
    <x v="4"/>
    <x v="6"/>
    <x v="0"/>
    <n v="0"/>
    <n v="7"/>
    <n v="1"/>
    <x v="8"/>
    <n v="8"/>
    <n v="0.125"/>
    <s v="CA | Acute Care Hospitals | Voluntary non-profit - Church"/>
    <s v="High"/>
    <n v="0.99"/>
    <n v="0.95499999999999996"/>
    <n v="1.03"/>
    <n v="7.5000000000000067E-2"/>
    <n v="17"/>
    <n v="0.8424999999999998"/>
    <n v="1.1425000000000001"/>
    <x v="0"/>
    <n v="-2.0000000000000018E-2"/>
  </r>
  <r>
    <s v="50357"/>
    <s v="GOLETA VALLEY COTTAGE HOSPITAL"/>
    <x v="4"/>
    <x v="4"/>
    <x v="4"/>
    <n v="1"/>
    <n v="3"/>
    <n v="1"/>
    <x v="8"/>
    <n v="5"/>
    <n v="0.2"/>
    <s v="CA | Acute Care Hospitals | Voluntary non-profit - Other"/>
    <s v="High"/>
    <n v="0.97"/>
    <n v="0.92"/>
    <n v="1.02"/>
    <n v="9.9999999999999978E-2"/>
    <n v="31"/>
    <n v="0.77"/>
    <n v="1.17"/>
    <x v="0"/>
    <n v="0"/>
  </r>
  <r>
    <s v="50360"/>
    <s v="MARINHEALTH MEDICAL CENTER"/>
    <x v="4"/>
    <x v="0"/>
    <x v="0"/>
    <n v="2"/>
    <n v="9"/>
    <n v="0"/>
    <x v="9"/>
    <n v="11"/>
    <n v="0"/>
    <s v="CA | Acute Care Hospitals | Government - Hospital District or Authority"/>
    <s v="High"/>
    <n v="1.0150000000000001"/>
    <n v="0.99750000000000005"/>
    <n v="1.0425"/>
    <n v="4.4999999999999929E-2"/>
    <n v="18"/>
    <n v="0.93000000000000016"/>
    <n v="1.1099999999999999"/>
    <x v="0"/>
    <n v="-2.5000000000000133E-2"/>
  </r>
  <r>
    <s v="50367"/>
    <s v="NORTHBAY MEDICAL CENTER"/>
    <x v="4"/>
    <x v="2"/>
    <x v="1"/>
    <n v="0"/>
    <n v="11"/>
    <n v="0"/>
    <x v="7"/>
    <n v="11"/>
    <n v="0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-2.0000000000000018E-2"/>
  </r>
  <r>
    <s v="50373"/>
    <s v="LOS ANGELES GENERAL MEDICAL CENTER"/>
    <x v="4"/>
    <x v="5"/>
    <x v="2"/>
    <n v="0"/>
    <n v="7"/>
    <n v="0"/>
    <x v="16"/>
    <n v="7"/>
    <n v="0"/>
    <s v="CA | Acute Care Hospitals | Government - Local"/>
    <s v="Low"/>
    <n v="0.96"/>
    <n v="0.91500000000000004"/>
    <n v="1.0150000000000001"/>
    <n v="0.10000000000000009"/>
    <n v="13"/>
    <n v="0.7649999999999999"/>
    <n v="1.1650000000000003"/>
    <x v="0"/>
    <n v="-8.9999999999999969E-2"/>
  </r>
  <r>
    <s v="50376"/>
    <s v="LAC/HARBOR-UCLA MED CENTER"/>
    <x v="4"/>
    <x v="5"/>
    <x v="3"/>
    <n v="0"/>
    <n v="8"/>
    <n v="0"/>
    <x v="15"/>
    <n v="8"/>
    <n v="0"/>
    <s v="CA | Acute Care Hospitals | Government - Local"/>
    <s v="Low"/>
    <n v="0.96"/>
    <n v="0.91500000000000004"/>
    <n v="1.0150000000000001"/>
    <n v="0.10000000000000009"/>
    <n v="13"/>
    <n v="0.7649999999999999"/>
    <n v="1.1650000000000003"/>
    <x v="0"/>
    <n v="-7.999999999999996E-2"/>
  </r>
  <r>
    <s v="50378"/>
    <s v="PACIFICA HOSPITAL OF THE VALLEY"/>
    <x v="4"/>
    <x v="1"/>
    <x v="3"/>
    <n v="0"/>
    <n v="1"/>
    <n v="0"/>
    <x v="36"/>
    <n v="1"/>
    <n v="0"/>
    <s v="CA | Acute Care Hospitals | Proprietary"/>
    <s v="Low"/>
    <n v="1.05"/>
    <n v="0.97249999999999992"/>
    <n v="1.1675"/>
    <n v="0.19500000000000006"/>
    <n v="56"/>
    <n v="0.67999999999999983"/>
    <n v="1.46"/>
    <x v="0"/>
    <n v="0.10999999999999988"/>
  </r>
  <r>
    <s v="50380"/>
    <s v="GOOD SAMARITAN HOSPITAL"/>
    <x v="4"/>
    <x v="1"/>
    <x v="2"/>
    <n v="0"/>
    <n v="6"/>
    <n v="3"/>
    <x v="20"/>
    <n v="9"/>
    <n v="0.33333333333333331"/>
    <s v="CA | Acute Care Hospitals | Proprietary"/>
    <s v="Low"/>
    <n v="1.05"/>
    <n v="0.97249999999999992"/>
    <n v="1.1675"/>
    <n v="0.19500000000000006"/>
    <n v="56"/>
    <n v="0.67999999999999983"/>
    <n v="1.46"/>
    <x v="0"/>
    <n v="-1.0000000000000009E-2"/>
  </r>
  <r>
    <s v="50382"/>
    <s v="EMANATE HEALTH INTER-COMMUNITY HOSPITAL"/>
    <x v="4"/>
    <x v="1"/>
    <x v="3"/>
    <n v="0"/>
    <n v="7"/>
    <n v="2"/>
    <x v="40"/>
    <n v="9"/>
    <n v="0.22222222222222221"/>
    <s v="CA | Acute Care Hospitals | Proprietary"/>
    <s v="Low"/>
    <n v="1.05"/>
    <n v="0.97249999999999992"/>
    <n v="1.1675"/>
    <n v="0.19500000000000006"/>
    <n v="56"/>
    <n v="0.67999999999999983"/>
    <n v="1.46"/>
    <x v="0"/>
    <n v="0.16999999999999993"/>
  </r>
  <r>
    <s v="50390"/>
    <s v="HEMET GLOBAL MEDICAL CENTER"/>
    <x v="4"/>
    <x v="1"/>
    <x v="3"/>
    <n v="0"/>
    <n v="5"/>
    <n v="0"/>
    <x v="4"/>
    <n v="5"/>
    <n v="0"/>
    <s v="CA | Acute Care Hospitals | Proprietary"/>
    <s v="Low"/>
    <n v="1.05"/>
    <n v="0.97249999999999992"/>
    <n v="1.1675"/>
    <n v="0.19500000000000006"/>
    <n v="56"/>
    <n v="0.67999999999999983"/>
    <n v="1.46"/>
    <x v="0"/>
    <n v="0"/>
  </r>
  <r>
    <s v="50393"/>
    <s v="PIH HEALTH DOWNEY HOSPITAL"/>
    <x v="4"/>
    <x v="2"/>
    <x v="1"/>
    <n v="1"/>
    <n v="6"/>
    <n v="0"/>
    <x v="2"/>
    <n v="7"/>
    <n v="0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4.0000000000000036E-2"/>
  </r>
  <r>
    <s v="50394"/>
    <s v="COMMUNITY MEMORIAL HOSPITAL - VENTURA"/>
    <x v="4"/>
    <x v="2"/>
    <x v="0"/>
    <n v="0"/>
    <n v="11"/>
    <n v="0"/>
    <x v="13"/>
    <n v="11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9.000000000000008E-2"/>
  </r>
  <r>
    <s v="50396"/>
    <s v="SANTA BARBARA COTTAGE HOSPITAL"/>
    <x v="4"/>
    <x v="2"/>
    <x v="4"/>
    <n v="2"/>
    <n v="9"/>
    <n v="0"/>
    <x v="1"/>
    <n v="11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2.0000000000000018E-2"/>
  </r>
  <r>
    <s v="50407"/>
    <s v="CHINESE HOSPITAL"/>
    <x v="4"/>
    <x v="2"/>
    <x v="1"/>
    <n v="0"/>
    <n v="8"/>
    <n v="0"/>
    <x v="31"/>
    <n v="8"/>
    <n v="0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-0.12"/>
  </r>
  <r>
    <s v="50411"/>
    <s v="KAISER FOUNDATION HOSPITAL - SOUTH BAY"/>
    <x v="4"/>
    <x v="4"/>
    <x v="0"/>
    <n v="0"/>
    <n v="2"/>
    <n v="0"/>
    <x v="17"/>
    <n v="2"/>
    <n v="0"/>
    <s v="CA | Acute Care Hospitals | Voluntary non-profit - Other"/>
    <s v="High"/>
    <n v="0.97"/>
    <n v="0.92"/>
    <n v="1.02"/>
    <n v="9.9999999999999978E-2"/>
    <n v="31"/>
    <n v="0.77"/>
    <n v="1.17"/>
    <x v="0"/>
    <n v="-0.13"/>
  </r>
  <r>
    <s v="50414"/>
    <s v="MERCY HOSPITAL OF FOLSOM"/>
    <x v="4"/>
    <x v="2"/>
    <x v="0"/>
    <n v="0"/>
    <n v="7"/>
    <n v="0"/>
    <x v="14"/>
    <n v="7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-4.0000000000000036E-2"/>
  </r>
  <r>
    <s v="50417"/>
    <s v="SUTTER COAST HOSPITAL"/>
    <x v="4"/>
    <x v="0"/>
    <x v="2"/>
    <n v="0"/>
    <n v="8"/>
    <n v="1"/>
    <x v="16"/>
    <n v="9"/>
    <n v="0.1111111111111111"/>
    <s v="CA | Acute Care Hospitals | Government - Hospital District or Authority"/>
    <s v="Low"/>
    <n v="1.0150000000000001"/>
    <n v="0.99750000000000005"/>
    <n v="1.0425"/>
    <n v="4.4999999999999929E-2"/>
    <n v="18"/>
    <n v="0.93000000000000016"/>
    <n v="1.1099999999999999"/>
    <x v="2"/>
    <n v="-0.14500000000000013"/>
  </r>
  <r>
    <s v="50424"/>
    <s v="SCRIPPS GREEN HOSPITAL"/>
    <x v="4"/>
    <x v="4"/>
    <x v="4"/>
    <n v="0"/>
    <n v="5"/>
    <n v="1"/>
    <x v="24"/>
    <n v="6"/>
    <n v="0.16666666666666666"/>
    <s v="CA | Acute Care Hospitals | Voluntary non-profit - Other"/>
    <s v="High"/>
    <n v="0.97"/>
    <n v="0.92"/>
    <n v="1.02"/>
    <n v="9.9999999999999978E-2"/>
    <n v="31"/>
    <n v="0.77"/>
    <n v="1.17"/>
    <x v="0"/>
    <n v="-5.9999999999999942E-2"/>
  </r>
  <r>
    <s v="50425"/>
    <s v="KAISER FOUNDATION HOSPITAL - SACRAMENTO"/>
    <x v="4"/>
    <x v="2"/>
    <x v="1"/>
    <n v="0"/>
    <n v="3"/>
    <n v="0"/>
    <x v="11"/>
    <n v="3"/>
    <n v="0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-3.0000000000000027E-2"/>
  </r>
  <r>
    <s v="50426"/>
    <s v="WEST ANAHEIM MEDICAL CENTER"/>
    <x v="4"/>
    <x v="1"/>
    <x v="2"/>
    <n v="0"/>
    <n v="3"/>
    <n v="2"/>
    <x v="5"/>
    <n v="5"/>
    <n v="0.4"/>
    <s v="CA | Acute Care Hospitals | Proprietary"/>
    <s v="Low"/>
    <n v="1.05"/>
    <n v="0.97249999999999992"/>
    <n v="1.1675"/>
    <n v="0.19500000000000006"/>
    <n v="56"/>
    <n v="0.67999999999999983"/>
    <n v="1.46"/>
    <x v="0"/>
    <n v="6.0000000000000053E-2"/>
  </r>
  <r>
    <s v="50438"/>
    <s v="HUNTINGTON HOSPITAL"/>
    <x v="4"/>
    <x v="4"/>
    <x v="2"/>
    <n v="0"/>
    <n v="7"/>
    <n v="2"/>
    <x v="0"/>
    <n v="9"/>
    <n v="0.22222222222222221"/>
    <s v="CA | Acute Care Hospitals | Voluntary non-profit - Other"/>
    <s v="Low"/>
    <n v="0.97"/>
    <n v="0.92"/>
    <n v="1.02"/>
    <n v="9.9999999999999978E-2"/>
    <n v="31"/>
    <n v="0.77"/>
    <n v="1.17"/>
    <x v="0"/>
    <n v="6.0000000000000053E-2"/>
  </r>
  <r>
    <s v="50441"/>
    <s v="STANFORD HEALTH CARE"/>
    <x v="4"/>
    <x v="2"/>
    <x v="4"/>
    <n v="2"/>
    <n v="7"/>
    <n v="2"/>
    <x v="9"/>
    <n v="11"/>
    <n v="0.18181818181818182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1.0000000000000009E-2"/>
  </r>
  <r>
    <s v="50444"/>
    <s v="MERCY MEDICAL CENTER"/>
    <x v="4"/>
    <x v="2"/>
    <x v="2"/>
    <n v="0"/>
    <n v="8"/>
    <n v="1"/>
    <x v="8"/>
    <n v="9"/>
    <n v="0.1111111111111111"/>
    <s v="CA | Acute Care Hospitals | Voluntary non-profit - Private"/>
    <s v="Low"/>
    <n v="0.98"/>
    <n v="0.94"/>
    <n v="1.02"/>
    <n v="8.0000000000000071E-2"/>
    <n v="109"/>
    <n v="0.81999999999999984"/>
    <n v="1.1400000000000001"/>
    <x v="0"/>
    <n v="-1.0000000000000009E-2"/>
  </r>
  <r>
    <s v="50454"/>
    <s v="UCSF MEDICAL CENTER"/>
    <x v="4"/>
    <x v="4"/>
    <x v="4"/>
    <n v="1"/>
    <n v="9"/>
    <n v="1"/>
    <x v="8"/>
    <n v="11"/>
    <n v="9.0909090909090912E-2"/>
    <s v="CA | Acute Care Hospitals | Voluntary non-profit - Other"/>
    <s v="High"/>
    <n v="0.97"/>
    <n v="0.92"/>
    <n v="1.02"/>
    <n v="9.9999999999999978E-2"/>
    <n v="31"/>
    <n v="0.77"/>
    <n v="1.17"/>
    <x v="0"/>
    <n v="0"/>
  </r>
  <r>
    <s v="50455"/>
    <s v="ADVENTIST HEALTH BAKERSFIELD"/>
    <x v="4"/>
    <x v="2"/>
    <x v="3"/>
    <n v="0"/>
    <n v="9"/>
    <n v="0"/>
    <x v="6"/>
    <n v="9"/>
    <n v="0"/>
    <s v="CA | Acute Care Hospitals | Voluntary non-profit - Private"/>
    <s v="Low"/>
    <n v="0.98"/>
    <n v="0.94"/>
    <n v="1.02"/>
    <n v="8.0000000000000071E-2"/>
    <n v="109"/>
    <n v="0.81999999999999984"/>
    <n v="1.1400000000000001"/>
    <x v="0"/>
    <n v="0.10000000000000009"/>
  </r>
  <r>
    <s v="50457"/>
    <s v="ST MARY'S MEDICAL CENTER"/>
    <x v="4"/>
    <x v="2"/>
    <x v="0"/>
    <n v="1"/>
    <n v="9"/>
    <n v="0"/>
    <x v="9"/>
    <n v="10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1.0000000000000009E-2"/>
  </r>
  <r>
    <s v="50464"/>
    <s v="DOCTORS MEDICAL CENTER"/>
    <x v="4"/>
    <x v="1"/>
    <x v="3"/>
    <n v="0"/>
    <n v="5"/>
    <n v="3"/>
    <x v="2"/>
    <n v="8"/>
    <n v="0.375"/>
    <s v="CA | Acute Care Hospitals | Proprietary"/>
    <s v="Low"/>
    <n v="1.05"/>
    <n v="0.97249999999999992"/>
    <n v="1.1675"/>
    <n v="0.19500000000000006"/>
    <n v="56"/>
    <n v="0.67999999999999983"/>
    <n v="1.46"/>
    <x v="0"/>
    <n v="-3.0000000000000027E-2"/>
  </r>
  <r>
    <s v="50468"/>
    <s v="MEMORIAL HOSPITAL OF GARDENA"/>
    <x v="4"/>
    <x v="1"/>
    <x v="3"/>
    <n v="0"/>
    <n v="3"/>
    <n v="1"/>
    <x v="36"/>
    <n v="4"/>
    <n v="0.25"/>
    <s v="CA | Acute Care Hospitals | Proprietary"/>
    <s v="Low"/>
    <n v="1.05"/>
    <n v="0.97249999999999992"/>
    <n v="1.1675"/>
    <n v="0.19500000000000006"/>
    <n v="56"/>
    <n v="0.67999999999999983"/>
    <n v="1.46"/>
    <x v="0"/>
    <n v="0.10999999999999988"/>
  </r>
  <r>
    <s v="50471"/>
    <s v="PIH HEALTH GOOD SAMARITAN HOSPITAL"/>
    <x v="4"/>
    <x v="1"/>
    <x v="2"/>
    <n v="0"/>
    <n v="6"/>
    <n v="3"/>
    <x v="41"/>
    <n v="9"/>
    <n v="0.33333333333333331"/>
    <s v="CA | Acute Care Hospitals | Proprietary"/>
    <s v="Low"/>
    <n v="1.05"/>
    <n v="0.97249999999999992"/>
    <n v="1.1675"/>
    <n v="0.19500000000000006"/>
    <n v="56"/>
    <n v="0.67999999999999983"/>
    <n v="1.46"/>
    <x v="0"/>
    <n v="0.1399999999999999"/>
  </r>
  <r>
    <s v="50481"/>
    <s v="UCLA WEST VALLEY MEDICAL CENTER"/>
    <x v="4"/>
    <x v="1"/>
    <x v="2"/>
    <n v="0"/>
    <n v="4"/>
    <n v="4"/>
    <x v="6"/>
    <n v="8"/>
    <n v="0.5"/>
    <s v="CA | Acute Care Hospitals | Proprietary"/>
    <s v="Low"/>
    <n v="1.05"/>
    <n v="0.97249999999999992"/>
    <n v="1.1675"/>
    <n v="0.19500000000000006"/>
    <n v="56"/>
    <n v="0.67999999999999983"/>
    <n v="1.46"/>
    <x v="0"/>
    <n v="3.0000000000000027E-2"/>
  </r>
  <r>
    <s v="50485"/>
    <s v="MEMORIALCARE LONG BEACH MEDICAL CENTER"/>
    <x v="4"/>
    <x v="4"/>
    <x v="2"/>
    <n v="0"/>
    <n v="11"/>
    <n v="0"/>
    <x v="6"/>
    <n v="11"/>
    <n v="0"/>
    <s v="CA | Acute Care Hospitals | Voluntary non-profit - Other"/>
    <s v="Low"/>
    <n v="0.97"/>
    <n v="0.92"/>
    <n v="1.02"/>
    <n v="9.9999999999999978E-2"/>
    <n v="31"/>
    <n v="0.77"/>
    <n v="1.17"/>
    <x v="0"/>
    <n v="0.1100000000000001"/>
  </r>
  <r>
    <s v="50488"/>
    <s v="EDEN MEDICAL CENTER"/>
    <x v="4"/>
    <x v="4"/>
    <x v="0"/>
    <n v="0"/>
    <n v="7"/>
    <n v="0"/>
    <x v="13"/>
    <n v="7"/>
    <n v="0"/>
    <s v="CA | Acute Care Hospitals | Voluntary non-profit - Other"/>
    <s v="High"/>
    <n v="0.97"/>
    <n v="0.92"/>
    <n v="1.02"/>
    <n v="9.9999999999999978E-2"/>
    <n v="31"/>
    <n v="0.77"/>
    <n v="1.17"/>
    <x v="0"/>
    <n v="0.10000000000000009"/>
  </r>
  <r>
    <s v="50492"/>
    <s v="CLOVIS COMMUNITY MEDICAL CENTER"/>
    <x v="4"/>
    <x v="2"/>
    <x v="2"/>
    <n v="1"/>
    <n v="8"/>
    <n v="1"/>
    <x v="0"/>
    <n v="10"/>
    <n v="0.1"/>
    <s v="CA | Acute Care Hospitals | Voluntary non-profit - Private"/>
    <s v="Low"/>
    <n v="0.98"/>
    <n v="0.94"/>
    <n v="1.02"/>
    <n v="8.0000000000000071E-2"/>
    <n v="109"/>
    <n v="0.81999999999999984"/>
    <n v="1.1400000000000001"/>
    <x v="0"/>
    <n v="5.0000000000000044E-2"/>
  </r>
  <r>
    <s v="50496"/>
    <s v="JOHN MUIR MEDICAL CENTER - CONCORD CAMPUS"/>
    <x v="4"/>
    <x v="2"/>
    <x v="0"/>
    <n v="2"/>
    <n v="9"/>
    <n v="0"/>
    <x v="10"/>
    <n v="11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0"/>
  </r>
  <r>
    <s v="50498"/>
    <s v="SUTTER AUBURN FAITH HOSPITAL"/>
    <x v="4"/>
    <x v="2"/>
    <x v="0"/>
    <n v="0"/>
    <n v="8"/>
    <n v="1"/>
    <x v="24"/>
    <n v="9"/>
    <n v="0.1111111111111111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-6.9999999999999951E-2"/>
  </r>
  <r>
    <s v="50503"/>
    <s v="SCRIPPS MEMORIAL HOSPITAL - ENCINITAS"/>
    <x v="4"/>
    <x v="2"/>
    <x v="4"/>
    <n v="4"/>
    <n v="3"/>
    <n v="1"/>
    <x v="11"/>
    <n v="8"/>
    <n v="0.125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-3.0000000000000027E-2"/>
  </r>
  <r>
    <s v="50506"/>
    <s v="TENET HEALTH CENTRAL COAST SIERRA VISTA RMC"/>
    <x v="4"/>
    <x v="1"/>
    <x v="1"/>
    <n v="0"/>
    <n v="7"/>
    <n v="0"/>
    <x v="11"/>
    <n v="7"/>
    <n v="0"/>
    <s v="CA | Acute Care Hospitals | Proprietary"/>
    <s v="Mid"/>
    <n v="1.05"/>
    <n v="0.97249999999999992"/>
    <n v="1.1675"/>
    <n v="0.19500000000000006"/>
    <n v="56"/>
    <n v="0.67999999999999983"/>
    <n v="1.46"/>
    <x v="0"/>
    <n v="-0.10000000000000009"/>
  </r>
  <r>
    <s v="50510"/>
    <s v="KAISER FOUNDATION HOSPITAL"/>
    <x v="4"/>
    <x v="2"/>
    <x v="0"/>
    <n v="0"/>
    <n v="1"/>
    <n v="0"/>
    <x v="12"/>
    <n v="1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-8.9999999999999969E-2"/>
  </r>
  <r>
    <s v="50512"/>
    <s v="KAISER FOUNDATION HOSPITAL - FREMONT"/>
    <x v="4"/>
    <x v="2"/>
    <x v="0"/>
    <n v="0"/>
    <n v="1"/>
    <n v="0"/>
    <x v="42"/>
    <n v="1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2"/>
    <n v="-0.28000000000000003"/>
  </r>
  <r>
    <s v="50515"/>
    <s v="KAISER FOUNDATION HOSPITAL - SAN DIEGO"/>
    <x v="4"/>
    <x v="2"/>
    <x v="0"/>
    <n v="0"/>
    <n v="2"/>
    <n v="0"/>
    <x v="43"/>
    <n v="2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2"/>
    <n v="-0.16999999999999993"/>
  </r>
  <r>
    <s v="50516"/>
    <s v="MERCY SAN JUAN MEDICAL CENTER"/>
    <x v="4"/>
    <x v="2"/>
    <x v="1"/>
    <n v="0"/>
    <n v="10"/>
    <n v="1"/>
    <x v="10"/>
    <n v="11"/>
    <n v="9.0909090909090912E-2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0"/>
  </r>
  <r>
    <s v="50517"/>
    <s v="VICTOR VALLEY GLOBAL MEDICAL CENTER"/>
    <x v="4"/>
    <x v="2"/>
    <x v="3"/>
    <n v="0"/>
    <n v="5"/>
    <n v="1"/>
    <x v="2"/>
    <n v="6"/>
    <n v="0.16666666666666666"/>
    <s v="CA | Acute Care Hospitals | Voluntary non-profit - Private"/>
    <s v="Low"/>
    <n v="0.98"/>
    <n v="0.94"/>
    <n v="1.02"/>
    <n v="8.0000000000000071E-2"/>
    <n v="109"/>
    <n v="0.81999999999999984"/>
    <n v="1.1400000000000001"/>
    <x v="0"/>
    <n v="4.0000000000000036E-2"/>
  </r>
  <r>
    <s v="50523"/>
    <s v="SUTTER DELTA MEDICAL CENTER"/>
    <x v="4"/>
    <x v="2"/>
    <x v="1"/>
    <n v="0"/>
    <n v="7"/>
    <n v="0"/>
    <x v="4"/>
    <n v="7"/>
    <n v="0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7.0000000000000062E-2"/>
  </r>
  <r>
    <s v="50534"/>
    <s v="JOHN F KENNEDY MEMORIAL HOSPITAL"/>
    <x v="4"/>
    <x v="1"/>
    <x v="1"/>
    <n v="0"/>
    <n v="5"/>
    <n v="0"/>
    <x v="33"/>
    <n v="5"/>
    <n v="0"/>
    <s v="CA | Acute Care Hospitals | Proprietary"/>
    <s v="Mid"/>
    <n v="1.05"/>
    <n v="0.97249999999999992"/>
    <n v="1.1675"/>
    <n v="0.19500000000000006"/>
    <n v="56"/>
    <n v="0.67999999999999983"/>
    <n v="1.46"/>
    <x v="0"/>
    <n v="-0.13"/>
  </r>
  <r>
    <s v="50537"/>
    <s v="SUTTER DAVIS HOSPITAL"/>
    <x v="4"/>
    <x v="2"/>
    <x v="0"/>
    <n v="0"/>
    <n v="8"/>
    <n v="0"/>
    <x v="12"/>
    <n v="8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-8.9999999999999969E-2"/>
  </r>
  <r>
    <s v="50541"/>
    <s v="KAISER FOUNDATION HOSPITAL - REDWOOD CITY"/>
    <x v="4"/>
    <x v="2"/>
    <x v="0"/>
    <n v="0"/>
    <n v="1"/>
    <n v="0"/>
    <x v="12"/>
    <n v="1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-8.9999999999999969E-2"/>
  </r>
  <r>
    <s v="50549"/>
    <s v="LOS ROBLES HOSPITAL &amp; MEDICAL CENTER"/>
    <x v="4"/>
    <x v="1"/>
    <x v="0"/>
    <n v="0"/>
    <n v="6"/>
    <n v="3"/>
    <x v="1"/>
    <n v="9"/>
    <n v="0.33333333333333331"/>
    <s v="CA | Acute Care Hospitals | Proprietary"/>
    <s v="High"/>
    <n v="1.05"/>
    <n v="0.97249999999999992"/>
    <n v="1.1675"/>
    <n v="0.19500000000000006"/>
    <n v="56"/>
    <n v="0.67999999999999983"/>
    <n v="1.46"/>
    <x v="0"/>
    <n v="-5.0000000000000044E-2"/>
  </r>
  <r>
    <s v="50551"/>
    <s v="UCI HEALTH - LOS ALAMITOS"/>
    <x v="4"/>
    <x v="1"/>
    <x v="1"/>
    <n v="0"/>
    <n v="7"/>
    <n v="0"/>
    <x v="0"/>
    <n v="7"/>
    <n v="0"/>
    <s v="CA | Acute Care Hospitals | Proprietary"/>
    <s v="Mid"/>
    <n v="1.05"/>
    <n v="0.97249999999999992"/>
    <n v="1.1675"/>
    <n v="0.19500000000000006"/>
    <n v="56"/>
    <n v="0.67999999999999983"/>
    <n v="1.46"/>
    <x v="0"/>
    <n v="-2.0000000000000018E-2"/>
  </r>
  <r>
    <s v="50557"/>
    <s v="MEMORIAL MEDICAL CENTER"/>
    <x v="4"/>
    <x v="2"/>
    <x v="2"/>
    <n v="0"/>
    <n v="9"/>
    <n v="2"/>
    <x v="7"/>
    <n v="11"/>
    <n v="0.18181818181818182"/>
    <s v="CA | Acute Care Hospitals | Voluntary non-profit - Private"/>
    <s v="Low"/>
    <n v="0.98"/>
    <n v="0.94"/>
    <n v="1.02"/>
    <n v="8.0000000000000071E-2"/>
    <n v="109"/>
    <n v="0.81999999999999984"/>
    <n v="1.1400000000000001"/>
    <x v="0"/>
    <n v="-2.0000000000000018E-2"/>
  </r>
  <r>
    <s v="50561"/>
    <s v="KAISER FOUNDATION HOSPITAL - WEST LA"/>
    <x v="4"/>
    <x v="2"/>
    <x v="1"/>
    <n v="0"/>
    <n v="1"/>
    <n v="0"/>
    <x v="10"/>
    <n v="1"/>
    <n v="0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0"/>
  </r>
  <r>
    <s v="50567"/>
    <s v="PROVIDENCE MISSION HOSPITAL"/>
    <x v="4"/>
    <x v="2"/>
    <x v="0"/>
    <n v="2"/>
    <n v="9"/>
    <n v="0"/>
    <x v="3"/>
    <n v="11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3.0000000000000027E-2"/>
  </r>
  <r>
    <s v="50570"/>
    <s v="UCI HEALTH - FOUNTAIN VALLEY"/>
    <x v="4"/>
    <x v="1"/>
    <x v="2"/>
    <n v="0"/>
    <n v="7"/>
    <n v="1"/>
    <x v="25"/>
    <n v="8"/>
    <n v="0.125"/>
    <s v="CA | Acute Care Hospitals | Proprietary"/>
    <s v="Low"/>
    <n v="1.05"/>
    <n v="0.97249999999999992"/>
    <n v="1.1675"/>
    <n v="0.19500000000000006"/>
    <n v="56"/>
    <n v="0.67999999999999983"/>
    <n v="1.46"/>
    <x v="0"/>
    <n v="4.0000000000000036E-2"/>
  </r>
  <r>
    <s v="50573"/>
    <s v="EISENHOWER MEDICAL CENTER"/>
    <x v="4"/>
    <x v="1"/>
    <x v="0"/>
    <n v="3"/>
    <n v="8"/>
    <n v="0"/>
    <x v="8"/>
    <n v="11"/>
    <n v="0"/>
    <s v="CA | Acute Care Hospitals | Proprietary"/>
    <s v="High"/>
    <n v="1.05"/>
    <n v="0.97249999999999992"/>
    <n v="1.1675"/>
    <n v="0.19500000000000006"/>
    <n v="56"/>
    <n v="0.67999999999999983"/>
    <n v="1.46"/>
    <x v="0"/>
    <n v="-8.0000000000000071E-2"/>
  </r>
  <r>
    <s v="50580"/>
    <s v="LA PALMA INTERCOMMUNITY HOSPITAL"/>
    <x v="4"/>
    <x v="1"/>
    <x v="1"/>
    <n v="0"/>
    <n v="4"/>
    <n v="0"/>
    <x v="5"/>
    <n v="4"/>
    <n v="0"/>
    <s v="CA | Acute Care Hospitals | Proprietary"/>
    <s v="Mid"/>
    <n v="1.05"/>
    <n v="0.97249999999999992"/>
    <n v="1.1675"/>
    <n v="0.19500000000000006"/>
    <n v="56"/>
    <n v="0.67999999999999983"/>
    <n v="1.46"/>
    <x v="0"/>
    <n v="6.0000000000000053E-2"/>
  </r>
  <r>
    <s v="50581"/>
    <s v="UCI HEALTH-LAKEWOOD"/>
    <x v="4"/>
    <x v="1"/>
    <x v="2"/>
    <n v="0"/>
    <n v="5"/>
    <n v="2"/>
    <x v="26"/>
    <n v="7"/>
    <n v="0.2857142857142857"/>
    <s v="CA | Acute Care Hospitals | Proprietary"/>
    <s v="Low"/>
    <n v="1.05"/>
    <n v="0.97249999999999992"/>
    <n v="1.1675"/>
    <n v="0.19500000000000006"/>
    <n v="56"/>
    <n v="0.67999999999999983"/>
    <n v="1.46"/>
    <x v="0"/>
    <n v="7.0000000000000062E-2"/>
  </r>
  <r>
    <s v="50586"/>
    <s v="CHINO VALLEY MEDICAL CENTER"/>
    <x v="4"/>
    <x v="1"/>
    <x v="2"/>
    <n v="0"/>
    <n v="3"/>
    <n v="0"/>
    <x v="8"/>
    <n v="3"/>
    <n v="0"/>
    <s v="CA | Acute Care Hospitals | Proprietary"/>
    <s v="Low"/>
    <n v="1.05"/>
    <n v="0.97249999999999992"/>
    <n v="1.1675"/>
    <n v="0.19500000000000006"/>
    <n v="56"/>
    <n v="0.67999999999999983"/>
    <n v="1.46"/>
    <x v="0"/>
    <n v="-8.0000000000000071E-2"/>
  </r>
  <r>
    <s v="50588"/>
    <s v="SAN DIMAS COMMUNITY HOSPITAL"/>
    <x v="4"/>
    <x v="1"/>
    <x v="3"/>
    <n v="0"/>
    <n v="4"/>
    <n v="1"/>
    <x v="27"/>
    <n v="5"/>
    <n v="0.2"/>
    <s v="CA | Acute Care Hospitals | Proprietary"/>
    <s v="Low"/>
    <n v="1.05"/>
    <n v="0.97249999999999992"/>
    <n v="1.1675"/>
    <n v="0.19500000000000006"/>
    <n v="56"/>
    <n v="0.67999999999999983"/>
    <n v="1.46"/>
    <x v="0"/>
    <n v="0.12999999999999989"/>
  </r>
  <r>
    <s v="50589"/>
    <s v="UCI HEALTH - PLACENTIA LINDA"/>
    <x v="4"/>
    <x v="1"/>
    <x v="2"/>
    <n v="0"/>
    <n v="4"/>
    <n v="1"/>
    <x v="2"/>
    <n v="5"/>
    <n v="0.2"/>
    <s v="CA | Acute Care Hospitals | Proprietary"/>
    <s v="Low"/>
    <n v="1.05"/>
    <n v="0.97249999999999992"/>
    <n v="1.1675"/>
    <n v="0.19500000000000006"/>
    <n v="56"/>
    <n v="0.67999999999999983"/>
    <n v="1.46"/>
    <x v="0"/>
    <n v="-3.0000000000000027E-2"/>
  </r>
  <r>
    <s v="50590"/>
    <s v="METHODIST HOSPITAL OF SACRAMENTO"/>
    <x v="4"/>
    <x v="2"/>
    <x v="1"/>
    <n v="0"/>
    <n v="5"/>
    <n v="1"/>
    <x v="11"/>
    <n v="6"/>
    <n v="0.16666666666666666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-3.0000000000000027E-2"/>
  </r>
  <r>
    <s v="50597"/>
    <s v="EMANATE HEALTH FOOTHILL PRESBYTERIAN HOSPITAL"/>
    <x v="4"/>
    <x v="2"/>
    <x v="1"/>
    <n v="0"/>
    <n v="6"/>
    <n v="0"/>
    <x v="44"/>
    <n v="6"/>
    <n v="0"/>
    <s v="CA | Acute Care Hospitals | Voluntary non-profit - Private"/>
    <s v="Mid"/>
    <n v="0.98"/>
    <n v="0.94"/>
    <n v="1.02"/>
    <n v="8.0000000000000071E-2"/>
    <n v="109"/>
    <n v="0.81999999999999984"/>
    <n v="1.1400000000000001"/>
    <x v="3"/>
    <n v="0.26"/>
  </r>
  <r>
    <s v="50599"/>
    <s v="UNIVERSITY OF CALIFORNIA DAVIS MEDICAL CENTER"/>
    <x v="4"/>
    <x v="0"/>
    <x v="1"/>
    <n v="0"/>
    <n v="11"/>
    <n v="0"/>
    <x v="14"/>
    <n v="11"/>
    <n v="0"/>
    <s v="CA | Acute Care Hospitals | Government - Hospital District or Authority"/>
    <s v="Mid"/>
    <n v="1.0150000000000001"/>
    <n v="0.99750000000000005"/>
    <n v="1.0425"/>
    <n v="4.4999999999999929E-2"/>
    <n v="18"/>
    <n v="0.93000000000000016"/>
    <n v="1.1099999999999999"/>
    <x v="0"/>
    <n v="-7.5000000000000178E-2"/>
  </r>
  <r>
    <s v="50603"/>
    <s v="MEMORIALCARE SADDLEBACK MEDICAL CENTER"/>
    <x v="4"/>
    <x v="2"/>
    <x v="0"/>
    <n v="0"/>
    <n v="7"/>
    <n v="0"/>
    <x v="30"/>
    <n v="7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8.0000000000000071E-2"/>
  </r>
  <r>
    <s v="50604"/>
    <s v="KAISER FOUNDATION HOSPITAL-SAN JOSE"/>
    <x v="4"/>
    <x v="2"/>
    <x v="0"/>
    <n v="0"/>
    <n v="2"/>
    <n v="0"/>
    <x v="18"/>
    <n v="2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-0.15000000000000002"/>
  </r>
  <r>
    <s v="50609"/>
    <s v="KAISER FOUNDATION HOSPITAL - ORANGE COUNTY - ANAHEIM"/>
    <x v="4"/>
    <x v="2"/>
    <x v="0"/>
    <n v="0"/>
    <n v="1"/>
    <n v="0"/>
    <x v="43"/>
    <n v="1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2"/>
    <n v="-0.16999999999999993"/>
  </r>
  <r>
    <s v="50624"/>
    <s v="HENRY MAYO NEWHALL  HOSPITAL"/>
    <x v="4"/>
    <x v="2"/>
    <x v="2"/>
    <n v="0"/>
    <n v="7"/>
    <n v="2"/>
    <x v="13"/>
    <n v="9"/>
    <n v="0.22222222222222221"/>
    <s v="CA | Acute Care Hospitals | Voluntary non-profit - Private"/>
    <s v="Low"/>
    <n v="0.98"/>
    <n v="0.94"/>
    <n v="1.02"/>
    <n v="8.0000000000000071E-2"/>
    <n v="109"/>
    <n v="0.81999999999999984"/>
    <n v="1.1400000000000001"/>
    <x v="0"/>
    <n v="9.000000000000008E-2"/>
  </r>
  <r>
    <s v="50625"/>
    <s v="CEDARS-SINAI MEDICAL CENTER"/>
    <x v="4"/>
    <x v="4"/>
    <x v="4"/>
    <n v="2"/>
    <n v="6"/>
    <n v="3"/>
    <x v="4"/>
    <n v="11"/>
    <n v="0.27272727272727271"/>
    <s v="CA | Acute Care Hospitals | Voluntary non-profit - Other"/>
    <s v="High"/>
    <n v="0.97"/>
    <n v="0.92"/>
    <n v="1.02"/>
    <n v="9.9999999999999978E-2"/>
    <n v="31"/>
    <n v="0.77"/>
    <n v="1.17"/>
    <x v="0"/>
    <n v="8.0000000000000071E-2"/>
  </r>
  <r>
    <s v="50633"/>
    <s v="ADVENTIST HEALTH TWIN CITIES"/>
    <x v="4"/>
    <x v="1"/>
    <x v="2"/>
    <n v="0"/>
    <n v="6"/>
    <n v="1"/>
    <x v="7"/>
    <n v="7"/>
    <n v="0.14285714285714285"/>
    <s v="CA | Acute Care Hospitals | Proprietary"/>
    <s v="Low"/>
    <n v="1.05"/>
    <n v="0.97249999999999992"/>
    <n v="1.1675"/>
    <n v="0.19500000000000006"/>
    <n v="56"/>
    <n v="0.67999999999999983"/>
    <n v="1.46"/>
    <x v="0"/>
    <n v="-9.000000000000008E-2"/>
  </r>
  <r>
    <s v="50636"/>
    <s v="PALOMAR MEDICAL CENTER POWAY"/>
    <x v="4"/>
    <x v="0"/>
    <x v="0"/>
    <n v="0"/>
    <n v="6"/>
    <n v="0"/>
    <x v="4"/>
    <n v="6"/>
    <n v="0"/>
    <s v="CA | Acute Care Hospitals | Government - Hospital District or Authority"/>
    <s v="High"/>
    <n v="1.0150000000000001"/>
    <n v="0.99750000000000005"/>
    <n v="1.0425"/>
    <n v="4.4999999999999929E-2"/>
    <n v="18"/>
    <n v="0.93000000000000016"/>
    <n v="1.1099999999999999"/>
    <x v="0"/>
    <n v="3.499999999999992E-2"/>
  </r>
  <r>
    <s v="50663"/>
    <s v="LOS ANGELES COMMUNITY HOSPITAL"/>
    <x v="4"/>
    <x v="1"/>
    <x v="2"/>
    <n v="0"/>
    <n v="4"/>
    <n v="1"/>
    <x v="45"/>
    <n v="5"/>
    <n v="0.2"/>
    <s v="CA | Acute Care Hospitals | Proprietary"/>
    <s v="Low"/>
    <n v="1.05"/>
    <n v="0.97249999999999992"/>
    <n v="1.1675"/>
    <n v="0.19500000000000006"/>
    <n v="56"/>
    <n v="0.67999999999999983"/>
    <n v="1.46"/>
    <x v="0"/>
    <n v="0.27"/>
  </r>
  <r>
    <s v="50674"/>
    <s v="KAISER FOUNDATION HOSP SO SACRAMENTO"/>
    <x v="4"/>
    <x v="2"/>
    <x v="1"/>
    <n v="0"/>
    <n v="3"/>
    <n v="0"/>
    <x v="33"/>
    <n v="3"/>
    <n v="0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-5.9999999999999942E-2"/>
  </r>
  <r>
    <s v="50677"/>
    <s v="KAISER FOUNDATION HOSPITAL - WOODLAND HILLS"/>
    <x v="4"/>
    <x v="2"/>
    <x v="1"/>
    <n v="0"/>
    <n v="1"/>
    <n v="0"/>
    <x v="16"/>
    <n v="1"/>
    <n v="0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-0.10999999999999999"/>
  </r>
  <r>
    <s v="50678"/>
    <s v="MEMORIALCARE ORANGE COAST MEDICAL CENTER"/>
    <x v="4"/>
    <x v="1"/>
    <x v="1"/>
    <n v="0"/>
    <n v="9"/>
    <n v="0"/>
    <x v="2"/>
    <n v="9"/>
    <n v="0"/>
    <s v="CA | Acute Care Hospitals | Proprietary"/>
    <s v="Mid"/>
    <n v="1.05"/>
    <n v="0.97249999999999992"/>
    <n v="1.1675"/>
    <n v="0.19500000000000006"/>
    <n v="56"/>
    <n v="0.67999999999999983"/>
    <n v="1.46"/>
    <x v="0"/>
    <n v="-3.0000000000000027E-2"/>
  </r>
  <r>
    <s v="50686"/>
    <s v="KAISER FOUNDATION HOSPITAL, RIVERSIDE"/>
    <x v="4"/>
    <x v="2"/>
    <x v="4"/>
    <n v="0"/>
    <n v="1"/>
    <n v="0"/>
    <x v="11"/>
    <n v="1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-3.0000000000000027E-2"/>
  </r>
  <r>
    <s v="50689"/>
    <s v="SAN RAMON REGIONAL MEDICAL CENTER"/>
    <x v="4"/>
    <x v="1"/>
    <x v="1"/>
    <n v="0"/>
    <n v="7"/>
    <n v="1"/>
    <x v="21"/>
    <n v="8"/>
    <n v="0.125"/>
    <s v="CA | Acute Care Hospitals | Proprietary"/>
    <s v="Mid"/>
    <n v="1.05"/>
    <n v="0.97249999999999992"/>
    <n v="1.1675"/>
    <n v="0.19500000000000006"/>
    <n v="56"/>
    <n v="0.67999999999999983"/>
    <n v="1.46"/>
    <x v="0"/>
    <n v="-0.12"/>
  </r>
  <r>
    <s v="50690"/>
    <s v="KAISER FOUNDATION HOSPITAL-SANTA ROSA"/>
    <x v="4"/>
    <x v="2"/>
    <x v="0"/>
    <n v="0"/>
    <n v="1"/>
    <n v="0"/>
    <x v="14"/>
    <n v="1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-4.0000000000000036E-2"/>
  </r>
  <r>
    <s v="50696"/>
    <s v="KECK HOSPITAL OF USC"/>
    <x v="4"/>
    <x v="4"/>
    <x v="0"/>
    <n v="1"/>
    <n v="8"/>
    <n v="1"/>
    <x v="10"/>
    <n v="10"/>
    <n v="0.1"/>
    <s v="CA | Acute Care Hospitals | Voluntary non-profit - Other"/>
    <s v="High"/>
    <n v="0.97"/>
    <n v="0.92"/>
    <n v="1.02"/>
    <n v="9.9999999999999978E-2"/>
    <n v="31"/>
    <n v="0.77"/>
    <n v="1.17"/>
    <x v="0"/>
    <n v="1.0000000000000009E-2"/>
  </r>
  <r>
    <s v="50701"/>
    <s v="SOUTHWEST HEALTHCARE RANCHO SPRINGS HOSPITAL"/>
    <x v="4"/>
    <x v="1"/>
    <x v="1"/>
    <n v="0"/>
    <n v="5"/>
    <n v="1"/>
    <x v="0"/>
    <n v="6"/>
    <n v="0.16666666666666666"/>
    <s v="CA | Acute Care Hospitals | Proprietary"/>
    <s v="Mid"/>
    <n v="1.05"/>
    <n v="0.97249999999999992"/>
    <n v="1.1675"/>
    <n v="0.19500000000000006"/>
    <n v="56"/>
    <n v="0.67999999999999983"/>
    <n v="1.46"/>
    <x v="0"/>
    <n v="-2.0000000000000018E-2"/>
  </r>
  <r>
    <s v="50704"/>
    <s v="MISSION COMMUNITY HOSPITAL"/>
    <x v="4"/>
    <x v="2"/>
    <x v="3"/>
    <n v="0"/>
    <n v="4"/>
    <n v="1"/>
    <x v="44"/>
    <n v="5"/>
    <n v="0.2"/>
    <s v="CA | Acute Care Hospitals | Voluntary non-profit - Private"/>
    <s v="Low"/>
    <n v="0.98"/>
    <n v="0.94"/>
    <n v="1.02"/>
    <n v="8.0000000000000071E-2"/>
    <n v="109"/>
    <n v="0.81999999999999984"/>
    <n v="1.1400000000000001"/>
    <x v="3"/>
    <n v="0.26"/>
  </r>
  <r>
    <s v="50709"/>
    <s v="DESERT VALLEY HOSPITAL"/>
    <x v="4"/>
    <x v="1"/>
    <x v="1"/>
    <n v="0"/>
    <n v="8"/>
    <n v="0"/>
    <x v="11"/>
    <n v="8"/>
    <n v="0"/>
    <s v="CA | Acute Care Hospitals | Proprietary"/>
    <s v="Mid"/>
    <n v="1.05"/>
    <n v="0.97249999999999992"/>
    <n v="1.1675"/>
    <n v="0.19500000000000006"/>
    <n v="56"/>
    <n v="0.67999999999999983"/>
    <n v="1.46"/>
    <x v="0"/>
    <n v="-0.10000000000000009"/>
  </r>
  <r>
    <s v="50710"/>
    <s v="KAISER FOUNDATION HOSPITAL - FRESNO"/>
    <x v="4"/>
    <x v="2"/>
    <x v="0"/>
    <n v="0"/>
    <n v="1"/>
    <n v="0"/>
    <x v="19"/>
    <n v="1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-0.13"/>
  </r>
  <r>
    <s v="50717"/>
    <s v="LAC/RANCHO LOS AMIGOS NATIONAL REHABILITATION  CTR"/>
    <x v="4"/>
    <x v="5"/>
    <x v="1"/>
    <n v="0"/>
    <n v="1"/>
    <n v="0"/>
    <x v="11"/>
    <n v="1"/>
    <n v="0"/>
    <s v="CA | Acute Care Hospitals | Government - Local"/>
    <s v="Mid"/>
    <n v="0.96"/>
    <n v="0.91500000000000004"/>
    <n v="1.0150000000000001"/>
    <n v="0.10000000000000009"/>
    <n v="13"/>
    <n v="0.7649999999999999"/>
    <n v="1.1650000000000003"/>
    <x v="0"/>
    <n v="-1.0000000000000009E-2"/>
  </r>
  <r>
    <s v="50723"/>
    <s v="KAISER FOUNDATION HOSPITAL - BALDWIN PARK"/>
    <x v="4"/>
    <x v="4"/>
    <x v="2"/>
    <n v="0"/>
    <n v="1"/>
    <n v="0"/>
    <x v="33"/>
    <n v="1"/>
    <n v="0"/>
    <s v="CA | Acute Care Hospitals | Voluntary non-profit - Other"/>
    <s v="Low"/>
    <n v="0.97"/>
    <n v="0.92"/>
    <n v="1.02"/>
    <n v="9.9999999999999978E-2"/>
    <n v="31"/>
    <n v="0.77"/>
    <n v="1.17"/>
    <x v="0"/>
    <n v="-4.9999999999999933E-2"/>
  </r>
  <r>
    <s v="50735"/>
    <s v="WHITTIER HOSPITAL MEDICAL CENTER"/>
    <x v="4"/>
    <x v="1"/>
    <x v="2"/>
    <n v="0"/>
    <n v="4"/>
    <n v="1"/>
    <x v="28"/>
    <n v="5"/>
    <n v="0.2"/>
    <s v="CA | Acute Care Hospitals | Proprietary"/>
    <s v="Low"/>
    <n v="1.05"/>
    <n v="0.97249999999999992"/>
    <n v="1.1675"/>
    <n v="0.19500000000000006"/>
    <n v="56"/>
    <n v="0.67999999999999983"/>
    <n v="1.46"/>
    <x v="0"/>
    <n v="0.15999999999999992"/>
  </r>
  <r>
    <s v="50736"/>
    <s v="MONTEREY PARK HOSPITAL"/>
    <x v="4"/>
    <x v="1"/>
    <x v="3"/>
    <n v="0"/>
    <n v="4"/>
    <n v="0"/>
    <x v="6"/>
    <n v="4"/>
    <n v="0"/>
    <s v="CA | Acute Care Hospitals | Proprietary"/>
    <s v="Low"/>
    <n v="1.05"/>
    <n v="0.97249999999999992"/>
    <n v="1.1675"/>
    <n v="0.19500000000000006"/>
    <n v="56"/>
    <n v="0.67999999999999983"/>
    <n v="1.46"/>
    <x v="0"/>
    <n v="3.0000000000000027E-2"/>
  </r>
  <r>
    <s v="50737"/>
    <s v="GARFIELD MEDICAL CENTER"/>
    <x v="4"/>
    <x v="1"/>
    <x v="3"/>
    <n v="0"/>
    <n v="5"/>
    <n v="3"/>
    <x v="38"/>
    <n v="8"/>
    <n v="0.375"/>
    <s v="CA | Acute Care Hospitals | Proprietary"/>
    <s v="Low"/>
    <n v="1.05"/>
    <n v="0.97249999999999992"/>
    <n v="1.1675"/>
    <n v="0.19500000000000006"/>
    <n v="56"/>
    <n v="0.67999999999999983"/>
    <n v="1.46"/>
    <x v="0"/>
    <n v="0.11999999999999988"/>
  </r>
  <r>
    <s v="50738"/>
    <s v="GREATER EL MONTE COMMUNITY HOSPITAL"/>
    <x v="4"/>
    <x v="2"/>
    <x v="2"/>
    <n v="0"/>
    <n v="3"/>
    <n v="0"/>
    <x v="46"/>
    <n v="3"/>
    <n v="0"/>
    <s v="CA | Acute Care Hospitals | Voluntary non-profit - Private"/>
    <s v="Low"/>
    <n v="0.98"/>
    <n v="0.94"/>
    <n v="1.02"/>
    <n v="8.0000000000000071E-2"/>
    <n v="109"/>
    <n v="0.81999999999999984"/>
    <n v="1.1400000000000001"/>
    <x v="3"/>
    <n v="0.31000000000000005"/>
  </r>
  <r>
    <s v="50739"/>
    <s v="CENTINELA HOSPITAL MEDICAL CENTER"/>
    <x v="4"/>
    <x v="1"/>
    <x v="2"/>
    <n v="0"/>
    <n v="3"/>
    <n v="2"/>
    <x v="0"/>
    <n v="5"/>
    <n v="0.4"/>
    <s v="CA | Acute Care Hospitals | Proprietary"/>
    <s v="Low"/>
    <n v="1.05"/>
    <n v="0.97249999999999992"/>
    <n v="1.1675"/>
    <n v="0.19500000000000006"/>
    <n v="56"/>
    <n v="0.67999999999999983"/>
    <n v="1.46"/>
    <x v="0"/>
    <n v="-2.0000000000000018E-2"/>
  </r>
  <r>
    <s v="50740"/>
    <s v="CEDAR-SINAI MARINA DEL REY HOSPITAL"/>
    <x v="4"/>
    <x v="1"/>
    <x v="0"/>
    <n v="0"/>
    <n v="4"/>
    <n v="2"/>
    <x v="13"/>
    <n v="6"/>
    <n v="0.33333333333333331"/>
    <s v="CA | Acute Care Hospitals | Proprietary"/>
    <s v="High"/>
    <n v="1.05"/>
    <n v="0.97249999999999992"/>
    <n v="1.1675"/>
    <n v="0.19500000000000006"/>
    <n v="56"/>
    <n v="0.67999999999999983"/>
    <n v="1.46"/>
    <x v="0"/>
    <n v="2.0000000000000018E-2"/>
  </r>
  <r>
    <s v="50745"/>
    <s v="CHAPMAN GLOBAL MEDICAL CENTER"/>
    <x v="4"/>
    <x v="1"/>
    <x v="3"/>
    <n v="0"/>
    <n v="3"/>
    <n v="1"/>
    <x v="47"/>
    <n v="4"/>
    <n v="0.25"/>
    <s v="CA | Acute Care Hospitals | Proprietary"/>
    <s v="Low"/>
    <n v="1.05"/>
    <n v="0.97249999999999992"/>
    <n v="1.1675"/>
    <n v="0.19500000000000006"/>
    <n v="56"/>
    <n v="0.67999999999999983"/>
    <n v="1.46"/>
    <x v="0"/>
    <n v="0.17999999999999994"/>
  </r>
  <r>
    <s v="50746"/>
    <s v="ORANGE COUNTY GLOBAL MEDICAL CENTER"/>
    <x v="4"/>
    <x v="1"/>
    <x v="2"/>
    <n v="0"/>
    <n v="3"/>
    <n v="0"/>
    <x v="6"/>
    <n v="3"/>
    <n v="0"/>
    <s v="CA | Acute Care Hospitals | Proprietary"/>
    <s v="Low"/>
    <n v="1.05"/>
    <n v="0.97249999999999992"/>
    <n v="1.1675"/>
    <n v="0.19500000000000006"/>
    <n v="56"/>
    <n v="0.67999999999999983"/>
    <n v="1.46"/>
    <x v="0"/>
    <n v="3.0000000000000027E-2"/>
  </r>
  <r>
    <s v="50748"/>
    <s v="KAISER FOUNDATION HOSPITAL MANTECA"/>
    <x v="4"/>
    <x v="2"/>
    <x v="0"/>
    <n v="0"/>
    <n v="1"/>
    <n v="0"/>
    <x v="23"/>
    <n v="1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-7.999999999999996E-2"/>
  </r>
  <r>
    <s v="50755"/>
    <s v="SHERMAN OAKS HOSPITAL"/>
    <x v="4"/>
    <x v="2"/>
    <x v="2"/>
    <n v="0"/>
    <n v="3"/>
    <n v="3"/>
    <x v="27"/>
    <n v="6"/>
    <n v="0.5"/>
    <s v="CA | Acute Care Hospitals | Voluntary non-profit - Private"/>
    <s v="Low"/>
    <n v="0.98"/>
    <n v="0.94"/>
    <n v="1.02"/>
    <n v="8.0000000000000071E-2"/>
    <n v="109"/>
    <n v="0.81999999999999984"/>
    <n v="1.1400000000000001"/>
    <x v="3"/>
    <n v="0.19999999999999996"/>
  </r>
  <r>
    <s v="50758"/>
    <s v="MONTCLAIR HOSPITAL MEDICAL CENTER"/>
    <x v="4"/>
    <x v="2"/>
    <x v="1"/>
    <n v="0"/>
    <n v="4"/>
    <n v="0"/>
    <x v="1"/>
    <n v="4"/>
    <n v="0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2.0000000000000018E-2"/>
  </r>
  <r>
    <s v="50760"/>
    <s v="KAISER FOUNDATION HOSPITAL - ANTIOCH"/>
    <x v="4"/>
    <x v="2"/>
    <x v="1"/>
    <n v="0"/>
    <n v="2"/>
    <n v="0"/>
    <x v="14"/>
    <n v="2"/>
    <n v="0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-4.0000000000000036E-2"/>
  </r>
  <r>
    <s v="50761"/>
    <s v="PROVIDENCE CEDARS SINAI TARZANA MEDICAL CENTER"/>
    <x v="4"/>
    <x v="2"/>
    <x v="1"/>
    <n v="0"/>
    <n v="7"/>
    <n v="3"/>
    <x v="3"/>
    <n v="10"/>
    <n v="0.3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3.0000000000000027E-2"/>
  </r>
  <r>
    <s v="50764"/>
    <s v="SHASTA REGIONAL MEDICAL CENTER"/>
    <x v="4"/>
    <x v="1"/>
    <x v="3"/>
    <n v="0"/>
    <n v="8"/>
    <n v="1"/>
    <x v="11"/>
    <n v="9"/>
    <n v="0.1111111111111111"/>
    <s v="CA | Acute Care Hospitals | Proprietary"/>
    <s v="Low"/>
    <n v="1.05"/>
    <n v="0.97249999999999992"/>
    <n v="1.1675"/>
    <n v="0.19500000000000006"/>
    <n v="56"/>
    <n v="0.67999999999999983"/>
    <n v="1.46"/>
    <x v="0"/>
    <n v="-0.10000000000000009"/>
  </r>
  <r>
    <s v="50765"/>
    <s v="KAISER FOUNDATION HOSPITAL-MORENO VALLEY"/>
    <x v="4"/>
    <x v="4"/>
    <x v="0"/>
    <n v="0"/>
    <n v="1"/>
    <n v="0"/>
    <x v="48"/>
    <n v="1"/>
    <n v="0"/>
    <s v="CA | Acute Care Hospitals | Voluntary non-profit - Other"/>
    <s v="High"/>
    <n v="0.97"/>
    <n v="0.92"/>
    <n v="1.02"/>
    <n v="9.9999999999999978E-2"/>
    <n v="31"/>
    <n v="0.77"/>
    <n v="1.17"/>
    <x v="2"/>
    <n v="-0.28999999999999992"/>
  </r>
  <r>
    <s v="50767"/>
    <s v="KAISER FOUNDATION HOSPITAL - VACAVILLE"/>
    <x v="4"/>
    <x v="2"/>
    <x v="0"/>
    <n v="0"/>
    <n v="1"/>
    <n v="0"/>
    <x v="23"/>
    <n v="1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-7.999999999999996E-2"/>
  </r>
  <r>
    <s v="50770"/>
    <s v="LOMA LINDA UNIVERSITY MEDICAL CENTER-MURRIETA"/>
    <x v="4"/>
    <x v="2"/>
    <x v="2"/>
    <n v="0"/>
    <n v="4"/>
    <n v="3"/>
    <x v="2"/>
    <n v="7"/>
    <n v="0.42857142857142855"/>
    <s v="CA | Acute Care Hospitals | Voluntary non-profit - Private"/>
    <s v="Low"/>
    <n v="0.98"/>
    <n v="0.94"/>
    <n v="1.02"/>
    <n v="8.0000000000000071E-2"/>
    <n v="109"/>
    <n v="0.81999999999999984"/>
    <n v="1.1400000000000001"/>
    <x v="0"/>
    <n v="4.0000000000000036E-2"/>
  </r>
  <r>
    <s v="50771"/>
    <s v="COAST PLAZA HOSPITAL"/>
    <x v="4"/>
    <x v="1"/>
    <x v="3"/>
    <n v="0"/>
    <n v="2"/>
    <n v="1"/>
    <x v="37"/>
    <n v="3"/>
    <n v="0.33333333333333331"/>
    <s v="CA | Acute Care Hospitals | Proprietary"/>
    <s v="Low"/>
    <n v="1.05"/>
    <n v="0.97249999999999992"/>
    <n v="1.1675"/>
    <n v="0.19500000000000006"/>
    <n v="56"/>
    <n v="0.67999999999999983"/>
    <n v="1.46"/>
    <x v="0"/>
    <n v="0.25"/>
  </r>
  <r>
    <s v="50772"/>
    <s v="KAISER FOUNDATION HOSPITAL - ROSEVILLE"/>
    <x v="4"/>
    <x v="2"/>
    <x v="0"/>
    <n v="0"/>
    <n v="1"/>
    <n v="0"/>
    <x v="15"/>
    <n v="1"/>
    <n v="0"/>
    <s v="CA | Acute Care Hospitals | Voluntary non-profit - Private"/>
    <s v="High"/>
    <n v="0.98"/>
    <n v="0.94"/>
    <n v="1.02"/>
    <n v="8.0000000000000071E-2"/>
    <n v="109"/>
    <n v="0.81999999999999984"/>
    <n v="1.1400000000000001"/>
    <x v="0"/>
    <n v="-9.9999999999999978E-2"/>
  </r>
  <r>
    <s v="50775"/>
    <s v="TEMECULA VALLEY HOSPITAL"/>
    <x v="4"/>
    <x v="1"/>
    <x v="1"/>
    <n v="1"/>
    <n v="7"/>
    <n v="0"/>
    <x v="3"/>
    <n v="8"/>
    <n v="0"/>
    <s v="CA | Acute Care Hospitals | Proprietary"/>
    <s v="Mid"/>
    <n v="1.05"/>
    <n v="0.97249999999999992"/>
    <n v="1.1675"/>
    <n v="0.19500000000000006"/>
    <n v="56"/>
    <n v="0.67999999999999983"/>
    <n v="1.46"/>
    <x v="0"/>
    <n v="-4.0000000000000036E-2"/>
  </r>
  <r>
    <s v="50776"/>
    <s v="COLLEGE MEDICAL CENTER"/>
    <x v="4"/>
    <x v="1"/>
    <x v="2"/>
    <n v="0"/>
    <n v="5"/>
    <n v="0"/>
    <x v="49"/>
    <n v="5"/>
    <n v="0"/>
    <s v="CA | Acute Care Hospitals | Proprietary"/>
    <s v="Low"/>
    <n v="1.05"/>
    <n v="0.97249999999999992"/>
    <n v="1.1675"/>
    <n v="0.19500000000000006"/>
    <n v="56"/>
    <n v="0.67999999999999983"/>
    <n v="1.46"/>
    <x v="0"/>
    <n v="0.26"/>
  </r>
  <r>
    <s v="50777"/>
    <s v="KAISER FOUNDATION HOSPITAL - SAN LEANDRO"/>
    <x v="4"/>
    <x v="2"/>
    <x v="2"/>
    <n v="0"/>
    <n v="2"/>
    <n v="0"/>
    <x v="12"/>
    <n v="2"/>
    <n v="0"/>
    <s v="CA | Acute Care Hospitals | Voluntary non-profit - Private"/>
    <s v="Low"/>
    <n v="0.98"/>
    <n v="0.94"/>
    <n v="1.02"/>
    <n v="8.0000000000000071E-2"/>
    <n v="109"/>
    <n v="0.81999999999999984"/>
    <n v="1.1400000000000001"/>
    <x v="0"/>
    <n v="-8.9999999999999969E-2"/>
  </r>
  <r>
    <s v="50779"/>
    <s v="MARTIN LUTHER KING, JR. COMMUNITY HOSPITAL"/>
    <x v="4"/>
    <x v="2"/>
    <x v="1"/>
    <n v="0"/>
    <n v="3"/>
    <n v="1"/>
    <x v="0"/>
    <n v="4"/>
    <n v="0.25"/>
    <s v="CA | Acute Care Hospitals | Voluntary non-profit - Private"/>
    <s v="Mid"/>
    <n v="0.98"/>
    <n v="0.94"/>
    <n v="1.02"/>
    <n v="8.0000000000000071E-2"/>
    <n v="109"/>
    <n v="0.81999999999999984"/>
    <n v="1.1400000000000001"/>
    <x v="0"/>
    <n v="5.0000000000000044E-2"/>
  </r>
  <r>
    <s v="50782"/>
    <s v="CASA COLINA HOSPITAL"/>
    <x v="4"/>
    <x v="2"/>
    <x v="1"/>
    <n v="1"/>
    <n v="5"/>
    <n v="0"/>
    <x v="28"/>
    <n v="6"/>
    <n v="0"/>
    <s v="CA | Acute Care Hospitals | Voluntary non-profit - Private"/>
    <s v="Mid"/>
    <n v="0.98"/>
    <n v="0.94"/>
    <n v="1.02"/>
    <n v="8.0000000000000071E-2"/>
    <n v="109"/>
    <n v="0.81999999999999984"/>
    <n v="1.1400000000000001"/>
    <x v="3"/>
    <n v="0.22999999999999998"/>
  </r>
  <r>
    <s v="50783"/>
    <s v="COLUSA MEDICAL CENTER"/>
    <x v="4"/>
    <x v="1"/>
    <x v="0"/>
    <n v="0"/>
    <n v="4"/>
    <n v="0"/>
    <x v="10"/>
    <n v="4"/>
    <n v="0"/>
    <s v="CA | Acute Care Hospitals | Proprietary"/>
    <s v="High"/>
    <n v="1.05"/>
    <n v="0.97249999999999992"/>
    <n v="1.1675"/>
    <n v="0.19500000000000006"/>
    <n v="56"/>
    <n v="0.67999999999999983"/>
    <n v="1.46"/>
    <x v="0"/>
    <n v="-7.0000000000000062E-2"/>
  </r>
  <r>
    <s v="60001"/>
    <s v="BANNER NORTH COLORADO MEDICAL CENTER"/>
    <x v="5"/>
    <x v="2"/>
    <x v="0"/>
    <n v="0"/>
    <n v="11"/>
    <n v="0"/>
    <x v="20"/>
    <n v="11"/>
    <n v="0"/>
    <s v="CO | Acute Care Hospitals | Voluntary non-profit - Private"/>
    <s v="High"/>
    <n v="0.98499999999999999"/>
    <n v="0.96"/>
    <n v="1.0175000000000001"/>
    <n v="5.7500000000000107E-2"/>
    <n v="24"/>
    <n v="0.8737499999999998"/>
    <n v="1.1037500000000002"/>
    <x v="0"/>
    <n v="5.5000000000000049E-2"/>
  </r>
  <r>
    <s v="60003"/>
    <s v="LONGMONT UNITED HOSPITAL"/>
    <x v="5"/>
    <x v="2"/>
    <x v="0"/>
    <n v="0"/>
    <n v="5"/>
    <n v="1"/>
    <x v="10"/>
    <n v="6"/>
    <n v="0.16666666666666666"/>
    <s v="CO | Acute Care Hospitals | Voluntary non-profit - Private"/>
    <s v="High"/>
    <n v="0.98499999999999999"/>
    <n v="0.96"/>
    <n v="1.0175000000000001"/>
    <n v="5.7500000000000107E-2"/>
    <n v="24"/>
    <n v="0.8737499999999998"/>
    <n v="1.1037500000000002"/>
    <x v="0"/>
    <n v="-5.0000000000000044E-3"/>
  </r>
  <r>
    <s v="60004"/>
    <s v="INTERMOUNTAIN HEALTH PLATTE VALLEY HOSPITAL"/>
    <x v="5"/>
    <x v="2"/>
    <x v="1"/>
    <n v="0"/>
    <n v="5"/>
    <n v="0"/>
    <x v="7"/>
    <n v="5"/>
    <n v="0"/>
    <s v="CO | Acute Care Hospitals | Voluntary non-profit - Private"/>
    <s v="Mid"/>
    <n v="0.98499999999999999"/>
    <n v="0.96"/>
    <n v="1.0175000000000001"/>
    <n v="5.7500000000000107E-2"/>
    <n v="24"/>
    <n v="0.8737499999999998"/>
    <n v="1.1037500000000002"/>
    <x v="0"/>
    <n v="-2.5000000000000022E-2"/>
  </r>
  <r>
    <s v="60006"/>
    <s v="MONTROSE REGIONAL HEALTH"/>
    <x v="5"/>
    <x v="2"/>
    <x v="1"/>
    <n v="1"/>
    <n v="8"/>
    <n v="0"/>
    <x v="7"/>
    <n v="9"/>
    <n v="0"/>
    <s v="CO | Acute Care Hospitals | Voluntary non-profit - Private"/>
    <s v="Mid"/>
    <n v="0.98499999999999999"/>
    <n v="0.96"/>
    <n v="1.0175000000000001"/>
    <n v="5.7500000000000107E-2"/>
    <n v="24"/>
    <n v="0.8737499999999998"/>
    <n v="1.1037500000000002"/>
    <x v="0"/>
    <n v="-2.5000000000000022E-2"/>
  </r>
  <r>
    <s v="60008"/>
    <s v="SAN LUIS VALLEY REGIONAL  MEDICAL CENTER"/>
    <x v="5"/>
    <x v="2"/>
    <x v="3"/>
    <n v="0"/>
    <n v="6"/>
    <n v="1"/>
    <x v="0"/>
    <n v="7"/>
    <n v="0.14285714285714285"/>
    <s v="CO | Acute Care Hospitals | Voluntary non-profit - Private"/>
    <s v="Low"/>
    <n v="0.98499999999999999"/>
    <n v="0.96"/>
    <n v="1.0175000000000001"/>
    <n v="5.7500000000000107E-2"/>
    <n v="24"/>
    <n v="0.8737499999999998"/>
    <n v="1.1037500000000002"/>
    <x v="0"/>
    <n v="4.500000000000004E-2"/>
  </r>
  <r>
    <s v="60009"/>
    <s v="LUTHERAN MEDICAL CENTER"/>
    <x v="5"/>
    <x v="2"/>
    <x v="0"/>
    <n v="1"/>
    <n v="8"/>
    <n v="0"/>
    <x v="9"/>
    <n v="9"/>
    <n v="0"/>
    <s v="CO | Acute Care Hospitals | Voluntary non-profit - Private"/>
    <s v="High"/>
    <n v="0.98499999999999999"/>
    <n v="0.96"/>
    <n v="1.0175000000000001"/>
    <n v="5.7500000000000107E-2"/>
    <n v="24"/>
    <n v="0.8737499999999998"/>
    <n v="1.1037500000000002"/>
    <x v="0"/>
    <n v="5.0000000000000044E-3"/>
  </r>
  <r>
    <s v="60010"/>
    <s v="POUDRE VALLEY HOSPITAL"/>
    <x v="5"/>
    <x v="2"/>
    <x v="4"/>
    <n v="2"/>
    <n v="8"/>
    <n v="0"/>
    <x v="3"/>
    <n v="10"/>
    <n v="0"/>
    <s v="CO | Acute Care Hospitals | Voluntary non-profit - Private"/>
    <s v="High"/>
    <n v="0.98499999999999999"/>
    <n v="0.96"/>
    <n v="1.0175000000000001"/>
    <n v="5.7500000000000107E-2"/>
    <n v="24"/>
    <n v="0.8737499999999998"/>
    <n v="1.1037500000000002"/>
    <x v="0"/>
    <n v="2.5000000000000022E-2"/>
  </r>
  <r>
    <s v="60011"/>
    <s v="DENVER HEALTH &amp; HOSPITAL AUTHORITY"/>
    <x v="5"/>
    <x v="3"/>
    <x v="1"/>
    <n v="0"/>
    <n v="8"/>
    <n v="0"/>
    <x v="11"/>
    <n v="8"/>
    <n v="0"/>
    <s v="CO | Acute Care Hospitals | Government - State"/>
    <s v="Mid"/>
    <n v="1.0049999999999999"/>
    <n v="0.97750000000000004"/>
    <n v="1.0325"/>
    <n v="5.4999999999999938E-2"/>
    <n v="2"/>
    <n v="0.89500000000000013"/>
    <n v="1.1149999999999998"/>
    <x v="1"/>
    <n v="-5.4999999999999938E-2"/>
  </r>
  <r>
    <s v="60012"/>
    <s v="ST MARY CORWIN MED CTR, CENTURA HEALTH"/>
    <x v="5"/>
    <x v="6"/>
    <x v="1"/>
    <n v="0"/>
    <n v="7"/>
    <n v="0"/>
    <x v="21"/>
    <n v="7"/>
    <n v="0"/>
    <s v="CO | Acute Care Hospitals | Voluntary non-profit - Church"/>
    <s v="Mid"/>
    <n v="0.95499999999999996"/>
    <n v="0.93500000000000005"/>
    <n v="0.99750000000000005"/>
    <n v="6.25E-2"/>
    <n v="6"/>
    <n v="0.84125000000000005"/>
    <n v="1.0912500000000001"/>
    <x v="1"/>
    <n v="-2.4999999999999911E-2"/>
  </r>
  <r>
    <s v="60013"/>
    <s v="MERCY REGIONAL MEDICAL CENTER"/>
    <x v="5"/>
    <x v="6"/>
    <x v="4"/>
    <n v="1"/>
    <n v="8"/>
    <n v="0"/>
    <x v="24"/>
    <n v="9"/>
    <n v="0"/>
    <s v="CO | Acute Care Hospitals | Voluntary non-profit - Church"/>
    <s v="High"/>
    <n v="0.95499999999999996"/>
    <n v="0.93500000000000005"/>
    <n v="0.99750000000000005"/>
    <n v="6.25E-2"/>
    <n v="6"/>
    <n v="0.84125000000000005"/>
    <n v="1.0912500000000001"/>
    <x v="1"/>
    <n v="-4.4999999999999929E-2"/>
  </r>
  <r>
    <s v="60014"/>
    <s v="HCA HEALTHONE PRESBYTERIAN ST LUKES"/>
    <x v="5"/>
    <x v="3"/>
    <x v="1"/>
    <n v="0"/>
    <n v="6"/>
    <n v="1"/>
    <x v="30"/>
    <n v="7"/>
    <n v="0.14285714285714285"/>
    <s v="CO | Acute Care Hospitals | Government - State"/>
    <s v="Mid"/>
    <n v="1.0049999999999999"/>
    <n v="0.97750000000000004"/>
    <n v="1.0325"/>
    <n v="5.4999999999999938E-2"/>
    <n v="2"/>
    <n v="0.89500000000000013"/>
    <n v="1.1149999999999998"/>
    <x v="1"/>
    <n v="5.500000000000016E-2"/>
  </r>
  <r>
    <s v="60015"/>
    <s v="CENTURA HEALTH-ST ANTHONY HOSPITAL"/>
    <x v="5"/>
    <x v="6"/>
    <x v="0"/>
    <n v="1"/>
    <n v="6"/>
    <n v="1"/>
    <x v="3"/>
    <n v="8"/>
    <n v="0.125"/>
    <s v="CO | Acute Care Hospitals | Voluntary non-profit - Church"/>
    <s v="High"/>
    <n v="0.95499999999999996"/>
    <n v="0.93500000000000005"/>
    <n v="0.99750000000000005"/>
    <n v="6.25E-2"/>
    <n v="6"/>
    <n v="0.84125000000000005"/>
    <n v="1.0912500000000001"/>
    <x v="1"/>
    <n v="5.5000000000000049E-2"/>
  </r>
  <r>
    <s v="60020"/>
    <s v="PARKVIEW MEDICAL CENTER, INC"/>
    <x v="5"/>
    <x v="2"/>
    <x v="2"/>
    <n v="1"/>
    <n v="7"/>
    <n v="1"/>
    <x v="9"/>
    <n v="9"/>
    <n v="0.1111111111111111"/>
    <s v="CO | Acute Care Hospitals | Voluntary non-profit - Private"/>
    <s v="Low"/>
    <n v="0.98499999999999999"/>
    <n v="0.96"/>
    <n v="1.0175000000000001"/>
    <n v="5.7500000000000107E-2"/>
    <n v="24"/>
    <n v="0.8737499999999998"/>
    <n v="1.1037500000000002"/>
    <x v="0"/>
    <n v="5.0000000000000044E-3"/>
  </r>
  <r>
    <s v="60022"/>
    <s v="UCH-MEMORIAL HEALTH SYSTEM"/>
    <x v="5"/>
    <x v="5"/>
    <x v="0"/>
    <n v="1"/>
    <n v="10"/>
    <n v="0"/>
    <x v="1"/>
    <n v="11"/>
    <n v="0"/>
    <s v="CO | Acute Care Hospitals | Government - Local"/>
    <s v="High"/>
    <n v="0.95500000000000007"/>
    <n v="0.9325"/>
    <n v="0.97750000000000004"/>
    <n v="4.500000000000004E-2"/>
    <n v="2"/>
    <n v="0.86499999999999999"/>
    <n v="1.0450000000000002"/>
    <x v="1"/>
    <n v="4.4999999999999929E-2"/>
  </r>
  <r>
    <s v="60023"/>
    <s v="INTERMOUNTAIN HEALTH ST. MARY'S REGIONAL HOSPITAL"/>
    <x v="5"/>
    <x v="6"/>
    <x v="0"/>
    <n v="3"/>
    <n v="8"/>
    <n v="0"/>
    <x v="3"/>
    <n v="11"/>
    <n v="0"/>
    <s v="CO | Acute Care Hospitals | Voluntary non-profit - Church"/>
    <s v="High"/>
    <n v="0.95499999999999996"/>
    <n v="0.93500000000000005"/>
    <n v="0.99750000000000005"/>
    <n v="6.25E-2"/>
    <n v="6"/>
    <n v="0.84125000000000005"/>
    <n v="1.0912500000000001"/>
    <x v="1"/>
    <n v="5.5000000000000049E-2"/>
  </r>
  <r>
    <s v="60024"/>
    <s v="UNIVERSITY OF COLORADO HOSPITAL AUTHORITY"/>
    <x v="5"/>
    <x v="0"/>
    <x v="4"/>
    <n v="1"/>
    <n v="10"/>
    <n v="0"/>
    <x v="8"/>
    <n v="11"/>
    <n v="0"/>
    <s v="CO | Acute Care Hospitals | Government - Hospital District or Authority"/>
    <s v="High"/>
    <n v="0.97"/>
    <n v="0.97"/>
    <n v="0.97"/>
    <n v="0"/>
    <n v="1"/>
    <e v="#N/A"/>
    <e v="#N/A"/>
    <x v="1"/>
    <n v="0"/>
  </r>
  <r>
    <s v="60027"/>
    <s v="BOULDER COMMUNITY HEALTH"/>
    <x v="5"/>
    <x v="2"/>
    <x v="0"/>
    <n v="0"/>
    <n v="9"/>
    <n v="0"/>
    <x v="21"/>
    <n v="9"/>
    <n v="0"/>
    <s v="CO | Acute Care Hospitals | Voluntary non-profit - Private"/>
    <s v="High"/>
    <n v="0.98499999999999999"/>
    <n v="0.96"/>
    <n v="1.0175000000000001"/>
    <n v="5.7500000000000107E-2"/>
    <n v="24"/>
    <n v="0.8737499999999998"/>
    <n v="1.1037500000000002"/>
    <x v="0"/>
    <n v="-5.4999999999999938E-2"/>
  </r>
  <r>
    <s v="60028"/>
    <s v="SAINT JOSEPH HOSPITAL"/>
    <x v="5"/>
    <x v="2"/>
    <x v="4"/>
    <n v="0"/>
    <n v="9"/>
    <n v="0"/>
    <x v="21"/>
    <n v="9"/>
    <n v="0"/>
    <s v="CO | Acute Care Hospitals | Voluntary non-profit - Private"/>
    <s v="High"/>
    <n v="0.98499999999999999"/>
    <n v="0.96"/>
    <n v="1.0175000000000001"/>
    <n v="5.7500000000000107E-2"/>
    <n v="24"/>
    <n v="0.8737499999999998"/>
    <n v="1.1037500000000002"/>
    <x v="0"/>
    <n v="-5.4999999999999938E-2"/>
  </r>
  <r>
    <s v="60030"/>
    <s v="BANNER MCKEE MEDICAL CENTER"/>
    <x v="5"/>
    <x v="2"/>
    <x v="0"/>
    <n v="0"/>
    <n v="7"/>
    <n v="0"/>
    <x v="10"/>
    <n v="7"/>
    <n v="0"/>
    <s v="CO | Acute Care Hospitals | Voluntary non-profit - Private"/>
    <s v="High"/>
    <n v="0.98499999999999999"/>
    <n v="0.96"/>
    <n v="1.0175000000000001"/>
    <n v="5.7500000000000107E-2"/>
    <n v="24"/>
    <n v="0.8737499999999998"/>
    <n v="1.1037500000000002"/>
    <x v="0"/>
    <n v="-5.0000000000000044E-3"/>
  </r>
  <r>
    <s v="60031"/>
    <s v="CENTURA HEALTH-PENROSE ST FRANCIS HEALTH SERVICES"/>
    <x v="5"/>
    <x v="2"/>
    <x v="0"/>
    <n v="3"/>
    <n v="7"/>
    <n v="1"/>
    <x v="3"/>
    <n v="11"/>
    <n v="9.0909090909090912E-2"/>
    <s v="CO | Acute Care Hospitals | Voluntary non-profit - Private"/>
    <s v="High"/>
    <n v="0.98499999999999999"/>
    <n v="0.96"/>
    <n v="1.0175000000000001"/>
    <n v="5.7500000000000107E-2"/>
    <n v="24"/>
    <n v="0.8737499999999998"/>
    <n v="1.1037500000000002"/>
    <x v="0"/>
    <n v="2.5000000000000022E-2"/>
  </r>
  <r>
    <s v="60032"/>
    <s v="HCA HEALTHONE ROSE"/>
    <x v="5"/>
    <x v="1"/>
    <x v="1"/>
    <n v="0"/>
    <n v="7"/>
    <n v="0"/>
    <x v="2"/>
    <n v="7"/>
    <n v="0"/>
    <s v="CO | Acute Care Hospitals | Proprietary"/>
    <s v="Mid"/>
    <n v="1.0249999999999999"/>
    <n v="1.0175000000000001"/>
    <n v="1.04"/>
    <n v="2.2499999999999964E-2"/>
    <n v="4"/>
    <n v="0.98375000000000012"/>
    <n v="1.07375"/>
    <x v="1"/>
    <n v="-4.9999999999998934E-3"/>
  </r>
  <r>
    <s v="60034"/>
    <s v="HCA-HEALTHONE DBA SWEDISH MEDICAL CENTER"/>
    <x v="5"/>
    <x v="1"/>
    <x v="0"/>
    <n v="0"/>
    <n v="10"/>
    <n v="1"/>
    <x v="13"/>
    <n v="11"/>
    <n v="9.0909090909090912E-2"/>
    <s v="CO | Acute Care Hospitals | Proprietary"/>
    <s v="High"/>
    <n v="1.0249999999999999"/>
    <n v="1.0175000000000001"/>
    <n v="1.04"/>
    <n v="2.2499999999999964E-2"/>
    <n v="4"/>
    <n v="0.98375000000000012"/>
    <n v="1.07375"/>
    <x v="1"/>
    <n v="4.5000000000000151E-2"/>
  </r>
  <r>
    <s v="60054"/>
    <s v="COMMUNITY HOSPITAL"/>
    <x v="5"/>
    <x v="2"/>
    <x v="0"/>
    <n v="1"/>
    <n v="6"/>
    <n v="1"/>
    <x v="3"/>
    <n v="8"/>
    <n v="0.125"/>
    <s v="CO | Acute Care Hospitals | Voluntary non-profit - Private"/>
    <s v="High"/>
    <n v="0.98499999999999999"/>
    <n v="0.96"/>
    <n v="1.0175000000000001"/>
    <n v="5.7500000000000107E-2"/>
    <n v="24"/>
    <n v="0.8737499999999998"/>
    <n v="1.1037500000000002"/>
    <x v="0"/>
    <n v="2.5000000000000022E-2"/>
  </r>
  <r>
    <s v="60064"/>
    <s v="CENTURA HEALTH-PORTER ADVENTIST HOSPITAL"/>
    <x v="5"/>
    <x v="2"/>
    <x v="0"/>
    <n v="1"/>
    <n v="8"/>
    <n v="0"/>
    <x v="11"/>
    <n v="9"/>
    <n v="0"/>
    <s v="CO | Acute Care Hospitals | Voluntary non-profit - Private"/>
    <s v="High"/>
    <n v="0.98499999999999999"/>
    <n v="0.96"/>
    <n v="1.0175000000000001"/>
    <n v="5.7500000000000107E-2"/>
    <n v="24"/>
    <n v="0.8737499999999998"/>
    <n v="1.1037500000000002"/>
    <x v="0"/>
    <n v="-3.5000000000000031E-2"/>
  </r>
  <r>
    <s v="60065"/>
    <s v="HCA HEALTHONE MOUNTAIN RIDGE"/>
    <x v="5"/>
    <x v="2"/>
    <x v="2"/>
    <n v="0"/>
    <n v="6"/>
    <n v="0"/>
    <x v="4"/>
    <n v="6"/>
    <n v="0"/>
    <s v="CO | Acute Care Hospitals | Voluntary non-profit - Private"/>
    <s v="Low"/>
    <n v="0.98499999999999999"/>
    <n v="0.96"/>
    <n v="1.0175000000000001"/>
    <n v="5.7500000000000107E-2"/>
    <n v="24"/>
    <n v="0.8737499999999998"/>
    <n v="1.1037500000000002"/>
    <x v="0"/>
    <n v="6.5000000000000058E-2"/>
  </r>
  <r>
    <s v="60071"/>
    <s v="DELTA COUNTY MEMORIAL HOSPITAL"/>
    <x v="5"/>
    <x v="5"/>
    <x v="1"/>
    <n v="0"/>
    <n v="8"/>
    <n v="0"/>
    <x v="24"/>
    <n v="8"/>
    <n v="0"/>
    <s v="CO | Acute Care Hospitals | Government - Local"/>
    <s v="Mid"/>
    <n v="0.95500000000000007"/>
    <n v="0.9325"/>
    <n v="0.97750000000000004"/>
    <n v="4.500000000000004E-2"/>
    <n v="2"/>
    <n v="0.86499999999999999"/>
    <n v="1.0450000000000002"/>
    <x v="1"/>
    <n v="-4.500000000000004E-2"/>
  </r>
  <r>
    <s v="60075"/>
    <s v="VALLEY VIEW HOSPITAL ASSOCIATION"/>
    <x v="5"/>
    <x v="2"/>
    <x v="4"/>
    <n v="1"/>
    <n v="9"/>
    <n v="0"/>
    <x v="3"/>
    <n v="10"/>
    <n v="0"/>
    <s v="CO | Acute Care Hospitals | Voluntary non-profit - Private"/>
    <s v="High"/>
    <n v="0.98499999999999999"/>
    <n v="0.96"/>
    <n v="1.0175000000000001"/>
    <n v="5.7500000000000107E-2"/>
    <n v="24"/>
    <n v="0.8737499999999998"/>
    <n v="1.1037500000000002"/>
    <x v="0"/>
    <n v="2.5000000000000022E-2"/>
  </r>
  <r>
    <s v="60096"/>
    <s v="VAIL HEALTH HOSPITAL"/>
    <x v="5"/>
    <x v="4"/>
    <x v="4"/>
    <n v="0"/>
    <n v="8"/>
    <n v="0"/>
    <x v="10"/>
    <n v="8"/>
    <n v="0"/>
    <s v="CO | Acute Care Hospitals | Voluntary non-profit - Other"/>
    <s v="High"/>
    <n v="0.99"/>
    <n v="0.98499999999999999"/>
    <n v="0.995"/>
    <n v="1.0000000000000009E-2"/>
    <n v="2"/>
    <n v="0.97"/>
    <n v="1.01"/>
    <x v="1"/>
    <n v="-1.0000000000000009E-2"/>
  </r>
  <r>
    <s v="60100"/>
    <s v="THE MEDICAL CENTER OF AURORA &amp; SOUTH HOSPITAL"/>
    <x v="5"/>
    <x v="1"/>
    <x v="1"/>
    <n v="2"/>
    <n v="6"/>
    <n v="1"/>
    <x v="3"/>
    <n v="9"/>
    <n v="0.1111111111111111"/>
    <s v="CO | Acute Care Hospitals | Proprietary"/>
    <s v="Mid"/>
    <n v="1.0249999999999999"/>
    <n v="1.0175000000000001"/>
    <n v="1.04"/>
    <n v="2.2499999999999964E-2"/>
    <n v="4"/>
    <n v="0.98375000000000012"/>
    <n v="1.07375"/>
    <x v="1"/>
    <n v="-1.4999999999999902E-2"/>
  </r>
  <r>
    <s v="60103"/>
    <s v="CENTURA HEALTH-AVISTA ADVENTIST HOSPITAL"/>
    <x v="5"/>
    <x v="6"/>
    <x v="0"/>
    <n v="2"/>
    <n v="5"/>
    <n v="0"/>
    <x v="11"/>
    <n v="7"/>
    <n v="0"/>
    <s v="CO | Acute Care Hospitals | Voluntary non-profit - Church"/>
    <s v="High"/>
    <n v="0.95499999999999996"/>
    <n v="0.93500000000000005"/>
    <n v="0.99750000000000005"/>
    <n v="6.25E-2"/>
    <n v="6"/>
    <n v="0.84125000000000005"/>
    <n v="1.0912500000000001"/>
    <x v="1"/>
    <n v="-5.0000000000000044E-3"/>
  </r>
  <r>
    <s v="60104"/>
    <s v="CENTURA HEALTH-ST ANTHONY NORTH HEALTH CAMPUS"/>
    <x v="5"/>
    <x v="2"/>
    <x v="0"/>
    <n v="2"/>
    <n v="5"/>
    <n v="0"/>
    <x v="7"/>
    <n v="7"/>
    <n v="0"/>
    <s v="CO | Acute Care Hospitals | Voluntary non-profit - Private"/>
    <s v="High"/>
    <n v="0.98499999999999999"/>
    <n v="0.96"/>
    <n v="1.0175000000000001"/>
    <n v="5.7500000000000107E-2"/>
    <n v="24"/>
    <n v="0.8737499999999998"/>
    <n v="1.1037500000000002"/>
    <x v="0"/>
    <n v="-2.5000000000000022E-2"/>
  </r>
  <r>
    <s v="60112"/>
    <s v="SKY RIDGE MEDICAL CENTER"/>
    <x v="5"/>
    <x v="4"/>
    <x v="1"/>
    <n v="0"/>
    <n v="10"/>
    <n v="0"/>
    <x v="1"/>
    <n v="10"/>
    <n v="0"/>
    <s v="CO | Acute Care Hospitals | Voluntary non-profit - Other"/>
    <s v="Mid"/>
    <n v="0.99"/>
    <n v="0.98499999999999999"/>
    <n v="0.995"/>
    <n v="1.0000000000000009E-2"/>
    <n v="2"/>
    <n v="0.97"/>
    <n v="1.01"/>
    <x v="1"/>
    <n v="1.0000000000000009E-2"/>
  </r>
  <r>
    <s v="60113"/>
    <s v="LITTLETON ADVENTIST HOSPITAL, CENTURA HEALTH"/>
    <x v="5"/>
    <x v="6"/>
    <x v="0"/>
    <n v="0"/>
    <n v="7"/>
    <n v="1"/>
    <x v="7"/>
    <n v="8"/>
    <n v="0.125"/>
    <s v="CO | Acute Care Hospitals | Voluntary non-profit - Church"/>
    <s v="High"/>
    <n v="0.95499999999999996"/>
    <n v="0.93500000000000005"/>
    <n v="0.99750000000000005"/>
    <n v="6.25E-2"/>
    <n v="6"/>
    <n v="0.84125000000000005"/>
    <n v="1.0912500000000001"/>
    <x v="1"/>
    <n v="5.0000000000000044E-3"/>
  </r>
  <r>
    <s v="60114"/>
    <s v="PARKER ADVENTIST HOSPITAL"/>
    <x v="5"/>
    <x v="2"/>
    <x v="0"/>
    <n v="2"/>
    <n v="8"/>
    <n v="0"/>
    <x v="11"/>
    <n v="10"/>
    <n v="0"/>
    <s v="CO | Acute Care Hospitals | Voluntary non-profit - Private"/>
    <s v="High"/>
    <n v="0.98499999999999999"/>
    <n v="0.96"/>
    <n v="1.0175000000000001"/>
    <n v="5.7500000000000107E-2"/>
    <n v="24"/>
    <n v="0.8737499999999998"/>
    <n v="1.1037500000000002"/>
    <x v="0"/>
    <n v="-3.5000000000000031E-2"/>
  </r>
  <r>
    <s v="60116"/>
    <s v="GOOD SAMARITAN MEDICAL CENTER LLC"/>
    <x v="5"/>
    <x v="2"/>
    <x v="0"/>
    <n v="0"/>
    <n v="8"/>
    <n v="0"/>
    <x v="20"/>
    <n v="8"/>
    <n v="0"/>
    <s v="CO | Acute Care Hospitals | Voluntary non-profit - Private"/>
    <s v="High"/>
    <n v="0.98499999999999999"/>
    <n v="0.96"/>
    <n v="1.0175000000000001"/>
    <n v="5.7500000000000107E-2"/>
    <n v="24"/>
    <n v="0.8737499999999998"/>
    <n v="1.1037500000000002"/>
    <x v="0"/>
    <n v="5.5000000000000049E-2"/>
  </r>
  <r>
    <s v="60119"/>
    <s v="MEDICAL CENTER OF THE ROCKIES"/>
    <x v="5"/>
    <x v="2"/>
    <x v="0"/>
    <n v="1"/>
    <n v="10"/>
    <n v="0"/>
    <x v="20"/>
    <n v="11"/>
    <n v="0"/>
    <s v="CO | Acute Care Hospitals | Voluntary non-profit - Private"/>
    <s v="High"/>
    <n v="0.98499999999999999"/>
    <n v="0.96"/>
    <n v="1.0175000000000001"/>
    <n v="5.7500000000000107E-2"/>
    <n v="24"/>
    <n v="0.8737499999999998"/>
    <n v="1.1037500000000002"/>
    <x v="0"/>
    <n v="5.5000000000000049E-2"/>
  </r>
  <r>
    <s v="60125"/>
    <s v="ADVENTHEALTH CASTLE ROCK"/>
    <x v="5"/>
    <x v="2"/>
    <x v="0"/>
    <n v="0"/>
    <n v="6"/>
    <n v="0"/>
    <x v="11"/>
    <n v="6"/>
    <n v="0"/>
    <s v="CO | Acute Care Hospitals | Voluntary non-profit - Private"/>
    <s v="High"/>
    <n v="0.98499999999999999"/>
    <n v="0.96"/>
    <n v="1.0175000000000001"/>
    <n v="5.7500000000000107E-2"/>
    <n v="24"/>
    <n v="0.8737499999999998"/>
    <n v="1.1037500000000002"/>
    <x v="0"/>
    <n v="-3.5000000000000031E-2"/>
  </r>
  <r>
    <s v="60128"/>
    <s v="LONGS PEAK HOSPITAL"/>
    <x v="5"/>
    <x v="2"/>
    <x v="4"/>
    <n v="1"/>
    <n v="6"/>
    <n v="0"/>
    <x v="10"/>
    <n v="7"/>
    <n v="0"/>
    <s v="CO | Acute Care Hospitals | Voluntary non-profit - Private"/>
    <s v="High"/>
    <n v="0.98499999999999999"/>
    <n v="0.96"/>
    <n v="1.0175000000000001"/>
    <n v="5.7500000000000107E-2"/>
    <n v="24"/>
    <n v="0.8737499999999998"/>
    <n v="1.1037500000000002"/>
    <x v="0"/>
    <n v="-5.0000000000000044E-3"/>
  </r>
  <r>
    <s v="60129"/>
    <s v="UCHEALTH BROOMFIELD HOSPITAL"/>
    <x v="5"/>
    <x v="1"/>
    <x v="4"/>
    <n v="0"/>
    <n v="3"/>
    <n v="0"/>
    <x v="0"/>
    <n v="3"/>
    <n v="0"/>
    <s v="CO | Acute Care Hospitals | Proprietary"/>
    <s v="High"/>
    <n v="1.0249999999999999"/>
    <n v="1.0175000000000001"/>
    <n v="1.04"/>
    <n v="2.2499999999999964E-2"/>
    <n v="4"/>
    <n v="0.98375000000000012"/>
    <n v="1.07375"/>
    <x v="1"/>
    <n v="5.0000000000001155E-3"/>
  </r>
  <r>
    <s v="60131"/>
    <s v="UCHEALTH GREELEY HOSPITAL"/>
    <x v="5"/>
    <x v="2"/>
    <x v="1"/>
    <n v="0"/>
    <n v="8"/>
    <n v="1"/>
    <x v="2"/>
    <n v="9"/>
    <n v="0.1111111111111111"/>
    <s v="CO | Acute Care Hospitals | Voluntary non-profit - Private"/>
    <s v="Mid"/>
    <n v="0.98499999999999999"/>
    <n v="0.96"/>
    <n v="1.0175000000000001"/>
    <n v="5.7500000000000107E-2"/>
    <n v="24"/>
    <n v="0.8737499999999998"/>
    <n v="1.1037500000000002"/>
    <x v="0"/>
    <n v="3.5000000000000031E-2"/>
  </r>
  <r>
    <s v="60132"/>
    <s v="UCHEALTH HIGHLANDS RANCH HOSPITAL"/>
    <x v="5"/>
    <x v="2"/>
    <x v="4"/>
    <n v="0"/>
    <n v="8"/>
    <n v="0"/>
    <x v="10"/>
    <n v="8"/>
    <n v="0"/>
    <s v="CO | Acute Care Hospitals | Voluntary non-profit - Private"/>
    <s v="High"/>
    <n v="0.98499999999999999"/>
    <n v="0.96"/>
    <n v="1.0175000000000001"/>
    <n v="5.7500000000000107E-2"/>
    <n v="24"/>
    <n v="0.8737499999999998"/>
    <n v="1.1037500000000002"/>
    <x v="0"/>
    <n v="-5.0000000000000044E-3"/>
  </r>
  <r>
    <s v="70002"/>
    <s v="ST FRANCIS HOSPITAL &amp; MEDICAL CENTER"/>
    <x v="6"/>
    <x v="6"/>
    <x v="2"/>
    <n v="1"/>
    <n v="8"/>
    <n v="2"/>
    <x v="20"/>
    <n v="11"/>
    <n v="0.18181818181818182"/>
    <s v="CT | Acute Care Hospitals | Voluntary non-profit - Church"/>
    <s v="Low"/>
    <n v="1.0350000000000001"/>
    <n v="1.0325"/>
    <n v="1.0375000000000001"/>
    <n v="5.0000000000001155E-3"/>
    <n v="2"/>
    <n v="1.0249999999999999"/>
    <n v="1.0450000000000004"/>
    <x v="1"/>
    <n v="4.9999999999998934E-3"/>
  </r>
  <r>
    <s v="70003"/>
    <s v="DAY KIMBALL HOSPITAL"/>
    <x v="6"/>
    <x v="2"/>
    <x v="1"/>
    <n v="0"/>
    <n v="8"/>
    <n v="1"/>
    <x v="10"/>
    <n v="9"/>
    <n v="0.1111111111111111"/>
    <s v="CT | Acute Care Hospitals | Voluntary non-profit - Private"/>
    <s v="Mid"/>
    <n v="1.0049999999999999"/>
    <n v="0.96499999999999997"/>
    <n v="1.0175000000000001"/>
    <n v="5.2500000000000102E-2"/>
    <n v="16"/>
    <n v="0.88624999999999976"/>
    <n v="1.0962500000000002"/>
    <x v="0"/>
    <n v="-2.4999999999999911E-2"/>
  </r>
  <r>
    <s v="70004"/>
    <s v="SHARON HOSPITAL"/>
    <x v="6"/>
    <x v="1"/>
    <x v="4"/>
    <n v="0"/>
    <n v="7"/>
    <n v="0"/>
    <x v="14"/>
    <n v="7"/>
    <n v="0"/>
    <s v="CT | Acute Care Hospitals | Proprietary"/>
    <s v="High"/>
    <n v="0.95"/>
    <n v="0.94499999999999995"/>
    <n v="0.96499999999999997"/>
    <n v="2.0000000000000018E-2"/>
    <n v="3"/>
    <n v="0.91499999999999992"/>
    <n v="0.995"/>
    <x v="1"/>
    <n v="-1.0000000000000009E-2"/>
  </r>
  <r>
    <s v="70005"/>
    <s v="WATERBURY HOSPITAL"/>
    <x v="6"/>
    <x v="1"/>
    <x v="1"/>
    <n v="0"/>
    <n v="8"/>
    <n v="0"/>
    <x v="11"/>
    <n v="8"/>
    <n v="0"/>
    <s v="CT | Acute Care Hospitals | Proprietary"/>
    <s v="Mid"/>
    <n v="0.95"/>
    <n v="0.94499999999999995"/>
    <n v="0.96499999999999997"/>
    <n v="2.0000000000000018E-2"/>
    <n v="3"/>
    <n v="0.91499999999999992"/>
    <n v="0.995"/>
    <x v="1"/>
    <n v="0"/>
  </r>
  <r>
    <s v="70006"/>
    <s v="STAMFORD HOSPITAL"/>
    <x v="6"/>
    <x v="2"/>
    <x v="0"/>
    <n v="0"/>
    <n v="11"/>
    <n v="0"/>
    <x v="2"/>
    <n v="11"/>
    <n v="0"/>
    <s v="CT | Acute Care Hospitals | Voluntary non-profit - Private"/>
    <s v="High"/>
    <n v="1.0049999999999999"/>
    <n v="0.96499999999999997"/>
    <n v="1.0175000000000001"/>
    <n v="5.2500000000000102E-2"/>
    <n v="16"/>
    <n v="0.88624999999999976"/>
    <n v="1.0962500000000002"/>
    <x v="0"/>
    <n v="1.5000000000000124E-2"/>
  </r>
  <r>
    <s v="70007"/>
    <s v="LAWRENCE &amp; MEMORIAL HOSPITAL"/>
    <x v="6"/>
    <x v="2"/>
    <x v="1"/>
    <n v="0"/>
    <n v="8"/>
    <n v="2"/>
    <x v="10"/>
    <n v="10"/>
    <n v="0.2"/>
    <s v="CT | Acute Care Hospitals | Voluntary non-profit - Private"/>
    <s v="Mid"/>
    <n v="1.0049999999999999"/>
    <n v="0.96499999999999997"/>
    <n v="1.0175000000000001"/>
    <n v="5.2500000000000102E-2"/>
    <n v="16"/>
    <n v="0.88624999999999976"/>
    <n v="1.0962500000000002"/>
    <x v="0"/>
    <n v="-2.4999999999999911E-2"/>
  </r>
  <r>
    <s v="70008"/>
    <s v="JOHNSON MEMORIAL HOSPITAL"/>
    <x v="6"/>
    <x v="2"/>
    <x v="1"/>
    <n v="0"/>
    <n v="8"/>
    <n v="0"/>
    <x v="14"/>
    <n v="8"/>
    <n v="0"/>
    <s v="CT | Acute Care Hospitals | Voluntary non-profit - Private"/>
    <s v="Mid"/>
    <n v="1.0049999999999999"/>
    <n v="0.96499999999999997"/>
    <n v="1.0175000000000001"/>
    <n v="5.2500000000000102E-2"/>
    <n v="16"/>
    <n v="0.88624999999999976"/>
    <n v="1.0962500000000002"/>
    <x v="0"/>
    <n v="-6.4999999999999947E-2"/>
  </r>
  <r>
    <s v="70010"/>
    <s v="BRIDGEPORT HOSPITAL"/>
    <x v="6"/>
    <x v="2"/>
    <x v="1"/>
    <n v="1"/>
    <n v="9"/>
    <n v="1"/>
    <x v="10"/>
    <n v="11"/>
    <n v="9.0909090909090912E-2"/>
    <s v="CT | Acute Care Hospitals | Voluntary non-profit - Private"/>
    <s v="Mid"/>
    <n v="1.0049999999999999"/>
    <n v="0.96499999999999997"/>
    <n v="1.0175000000000001"/>
    <n v="5.2500000000000102E-2"/>
    <n v="16"/>
    <n v="0.88624999999999976"/>
    <n v="1.0962500000000002"/>
    <x v="0"/>
    <n v="-2.4999999999999911E-2"/>
  </r>
  <r>
    <s v="70011"/>
    <s v="CHARLOTTE HUNGERFORD HOSPITAL"/>
    <x v="6"/>
    <x v="2"/>
    <x v="1"/>
    <n v="0"/>
    <n v="7"/>
    <n v="1"/>
    <x v="3"/>
    <n v="8"/>
    <n v="0.125"/>
    <s v="CT | Acute Care Hospitals | Voluntary non-profit - Private"/>
    <s v="Mid"/>
    <n v="1.0049999999999999"/>
    <n v="0.96499999999999997"/>
    <n v="1.0175000000000001"/>
    <n v="5.2500000000000102E-2"/>
    <n v="16"/>
    <n v="0.88624999999999976"/>
    <n v="1.0962500000000002"/>
    <x v="0"/>
    <n v="5.0000000000001155E-3"/>
  </r>
  <r>
    <s v="70016"/>
    <s v="SAINT MARY'S HOSPITAL"/>
    <x v="6"/>
    <x v="6"/>
    <x v="1"/>
    <n v="2"/>
    <n v="7"/>
    <n v="0"/>
    <x v="0"/>
    <n v="9"/>
    <n v="0"/>
    <s v="CT | Acute Care Hospitals | Voluntary non-profit - Church"/>
    <s v="Mid"/>
    <n v="1.0350000000000001"/>
    <n v="1.0325"/>
    <n v="1.0375000000000001"/>
    <n v="5.0000000000001155E-3"/>
    <n v="2"/>
    <n v="1.0249999999999999"/>
    <n v="1.0450000000000004"/>
    <x v="1"/>
    <n v="-5.0000000000001155E-3"/>
  </r>
  <r>
    <s v="70017"/>
    <s v="MIDSTATE MEDICAL CENTER"/>
    <x v="6"/>
    <x v="2"/>
    <x v="0"/>
    <n v="0"/>
    <n v="7"/>
    <n v="0"/>
    <x v="3"/>
    <n v="7"/>
    <n v="0"/>
    <s v="CT | Acute Care Hospitals | Voluntary non-profit - Private"/>
    <s v="High"/>
    <n v="1.0049999999999999"/>
    <n v="0.96499999999999997"/>
    <n v="1.0175000000000001"/>
    <n v="5.2500000000000102E-2"/>
    <n v="16"/>
    <n v="0.88624999999999976"/>
    <n v="1.0962500000000002"/>
    <x v="0"/>
    <n v="5.0000000000001155E-3"/>
  </r>
  <r>
    <s v="70018"/>
    <s v="GREENWICH HOSPITAL ASSOCIATION -"/>
    <x v="6"/>
    <x v="2"/>
    <x v="0"/>
    <n v="1"/>
    <n v="7"/>
    <n v="2"/>
    <x v="11"/>
    <n v="10"/>
    <n v="0.2"/>
    <s v="CT | Acute Care Hospitals | Voluntary non-profit - Private"/>
    <s v="High"/>
    <n v="1.0049999999999999"/>
    <n v="0.96499999999999997"/>
    <n v="1.0175000000000001"/>
    <n v="5.2500000000000102E-2"/>
    <n v="16"/>
    <n v="0.88624999999999976"/>
    <n v="1.0962500000000002"/>
    <x v="0"/>
    <n v="-5.4999999999999938E-2"/>
  </r>
  <r>
    <s v="70020"/>
    <s v="MIDDLESEX HOSPITAL"/>
    <x v="6"/>
    <x v="2"/>
    <x v="1"/>
    <n v="0"/>
    <n v="6"/>
    <n v="1"/>
    <x v="7"/>
    <n v="7"/>
    <n v="0.14285714285714285"/>
    <s v="CT | Acute Care Hospitals | Voluntary non-profit - Private"/>
    <s v="Mid"/>
    <n v="1.0049999999999999"/>
    <n v="0.96499999999999997"/>
    <n v="1.0175000000000001"/>
    <n v="5.2500000000000102E-2"/>
    <n v="16"/>
    <n v="0.88624999999999976"/>
    <n v="1.0962500000000002"/>
    <x v="0"/>
    <n v="-4.4999999999999929E-2"/>
  </r>
  <r>
    <s v="70021"/>
    <s v="WINDHAM COMMUNITY MEMORIAL HOSPITAL"/>
    <x v="6"/>
    <x v="2"/>
    <x v="1"/>
    <n v="0"/>
    <n v="9"/>
    <n v="0"/>
    <x v="33"/>
    <n v="9"/>
    <n v="0"/>
    <s v="CT | Acute Care Hospitals | Voluntary non-profit - Private"/>
    <s v="Mid"/>
    <n v="1.0049999999999999"/>
    <n v="0.96499999999999997"/>
    <n v="1.0175000000000001"/>
    <n v="5.2500000000000102E-2"/>
    <n v="16"/>
    <n v="0.88624999999999976"/>
    <n v="1.0962500000000002"/>
    <x v="0"/>
    <n v="-8.4999999999999853E-2"/>
  </r>
  <r>
    <s v="70022"/>
    <s v="YALE-NEW HAVEN HOSPITAL"/>
    <x v="6"/>
    <x v="2"/>
    <x v="1"/>
    <n v="1"/>
    <n v="7"/>
    <n v="3"/>
    <x v="3"/>
    <n v="11"/>
    <n v="0.27272727272727271"/>
    <s v="CT | Acute Care Hospitals | Voluntary non-profit - Private"/>
    <s v="Mid"/>
    <n v="1.0049999999999999"/>
    <n v="0.96499999999999997"/>
    <n v="1.0175000000000001"/>
    <n v="5.2500000000000102E-2"/>
    <n v="16"/>
    <n v="0.88624999999999976"/>
    <n v="1.0962500000000002"/>
    <x v="0"/>
    <n v="5.0000000000001155E-3"/>
  </r>
  <r>
    <s v="70024"/>
    <s v="WILLIAM W BACKUS HOSPITAL"/>
    <x v="6"/>
    <x v="4"/>
    <x v="0"/>
    <n v="0"/>
    <n v="8"/>
    <n v="1"/>
    <x v="7"/>
    <n v="9"/>
    <n v="0.1111111111111111"/>
    <s v="CT | Acute Care Hospitals | Voluntary non-profit - Other"/>
    <s v="High"/>
    <n v="0.98"/>
    <n v="0.97"/>
    <n v="1.01"/>
    <n v="4.0000000000000036E-2"/>
    <n v="3"/>
    <n v="0.90999999999999992"/>
    <n v="1.07"/>
    <x v="1"/>
    <n v="-2.0000000000000018E-2"/>
  </r>
  <r>
    <s v="70025"/>
    <s v="HARTFORD HOSPITAL"/>
    <x v="6"/>
    <x v="2"/>
    <x v="0"/>
    <n v="0"/>
    <n v="9"/>
    <n v="2"/>
    <x v="3"/>
    <n v="11"/>
    <n v="0.18181818181818182"/>
    <s v="CT | Acute Care Hospitals | Voluntary non-profit - Private"/>
    <s v="High"/>
    <n v="1.0049999999999999"/>
    <n v="0.96499999999999997"/>
    <n v="1.0175000000000001"/>
    <n v="5.2500000000000102E-2"/>
    <n v="16"/>
    <n v="0.88624999999999976"/>
    <n v="1.0962500000000002"/>
    <x v="0"/>
    <n v="5.0000000000001155E-3"/>
  </r>
  <r>
    <s v="70027"/>
    <s v="MANCHESTER MEMORIAL HOSPITAL"/>
    <x v="6"/>
    <x v="1"/>
    <x v="1"/>
    <n v="0"/>
    <n v="7"/>
    <n v="0"/>
    <x v="10"/>
    <n v="7"/>
    <n v="0"/>
    <s v="CT | Acute Care Hospitals | Proprietary"/>
    <s v="Mid"/>
    <n v="0.95"/>
    <n v="0.94499999999999995"/>
    <n v="0.96499999999999997"/>
    <n v="2.0000000000000018E-2"/>
    <n v="3"/>
    <n v="0.91499999999999992"/>
    <n v="0.995"/>
    <x v="1"/>
    <n v="3.0000000000000027E-2"/>
  </r>
  <r>
    <s v="70028"/>
    <s v="ST VINCENT'S MEDICAL CENTER"/>
    <x v="6"/>
    <x v="2"/>
    <x v="1"/>
    <n v="0"/>
    <n v="11"/>
    <n v="0"/>
    <x v="20"/>
    <n v="11"/>
    <n v="0"/>
    <s v="CT | Acute Care Hospitals | Voluntary non-profit - Private"/>
    <s v="Mid"/>
    <n v="1.0049999999999999"/>
    <n v="0.96499999999999997"/>
    <n v="1.0175000000000001"/>
    <n v="5.2500000000000102E-2"/>
    <n v="16"/>
    <n v="0.88624999999999976"/>
    <n v="1.0962500000000002"/>
    <x v="0"/>
    <n v="3.5000000000000142E-2"/>
  </r>
  <r>
    <s v="70029"/>
    <s v="BRISTOL HOSPITAL"/>
    <x v="6"/>
    <x v="2"/>
    <x v="2"/>
    <n v="0"/>
    <n v="8"/>
    <n v="0"/>
    <x v="0"/>
    <n v="8"/>
    <n v="0"/>
    <s v="CT | Acute Care Hospitals | Voluntary non-profit - Private"/>
    <s v="Low"/>
    <n v="1.0049999999999999"/>
    <n v="0.96499999999999997"/>
    <n v="1.0175000000000001"/>
    <n v="5.2500000000000102E-2"/>
    <n v="16"/>
    <n v="0.88624999999999976"/>
    <n v="1.0962500000000002"/>
    <x v="0"/>
    <n v="2.5000000000000133E-2"/>
  </r>
  <r>
    <s v="70031"/>
    <s v="GRIFFIN HOSPITAL"/>
    <x v="6"/>
    <x v="4"/>
    <x v="0"/>
    <n v="0"/>
    <n v="7"/>
    <n v="2"/>
    <x v="10"/>
    <n v="9"/>
    <n v="0.22222222222222221"/>
    <s v="CT | Acute Care Hospitals | Voluntary non-profit - Other"/>
    <s v="High"/>
    <n v="0.98"/>
    <n v="0.97"/>
    <n v="1.01"/>
    <n v="4.0000000000000036E-2"/>
    <n v="3"/>
    <n v="0.90999999999999992"/>
    <n v="1.07"/>
    <x v="1"/>
    <n v="0"/>
  </r>
  <r>
    <s v="70033"/>
    <s v="DANBURY HOSPITAL"/>
    <x v="6"/>
    <x v="2"/>
    <x v="1"/>
    <n v="0"/>
    <n v="8"/>
    <n v="3"/>
    <x v="1"/>
    <n v="11"/>
    <n v="0.27272727272727271"/>
    <s v="CT | Acute Care Hospitals | Voluntary non-profit - Private"/>
    <s v="Mid"/>
    <n v="1.0049999999999999"/>
    <n v="0.96499999999999997"/>
    <n v="1.0175000000000001"/>
    <n v="5.2500000000000102E-2"/>
    <n v="16"/>
    <n v="0.88624999999999976"/>
    <n v="1.0962500000000002"/>
    <x v="0"/>
    <n v="-4.9999999999998934E-3"/>
  </r>
  <r>
    <s v="70034"/>
    <s v="NORWALK HOSPITAL"/>
    <x v="6"/>
    <x v="2"/>
    <x v="1"/>
    <n v="0"/>
    <n v="7"/>
    <n v="2"/>
    <x v="0"/>
    <n v="9"/>
    <n v="0.22222222222222221"/>
    <s v="CT | Acute Care Hospitals | Voluntary non-profit - Private"/>
    <s v="Mid"/>
    <n v="1.0049999999999999"/>
    <n v="0.96499999999999997"/>
    <n v="1.0175000000000001"/>
    <n v="5.2500000000000102E-2"/>
    <n v="16"/>
    <n v="0.88624999999999976"/>
    <n v="1.0962500000000002"/>
    <x v="0"/>
    <n v="2.5000000000000133E-2"/>
  </r>
  <r>
    <s v="70035"/>
    <s v="THE HOSPITAL OF CENTRAL CONNECTICUT"/>
    <x v="6"/>
    <x v="4"/>
    <x v="2"/>
    <n v="0"/>
    <n v="7"/>
    <n v="1"/>
    <x v="20"/>
    <n v="8"/>
    <n v="0.125"/>
    <s v="CT | Acute Care Hospitals | Voluntary non-profit - Other"/>
    <s v="Low"/>
    <n v="0.98"/>
    <n v="0.97"/>
    <n v="1.01"/>
    <n v="4.0000000000000036E-2"/>
    <n v="3"/>
    <n v="0.90999999999999992"/>
    <n v="1.07"/>
    <x v="1"/>
    <n v="6.0000000000000053E-2"/>
  </r>
  <r>
    <s v="70036"/>
    <s v="JOHN DEMPSEY HOSPITAL"/>
    <x v="6"/>
    <x v="5"/>
    <x v="1"/>
    <n v="0"/>
    <n v="8"/>
    <n v="1"/>
    <x v="9"/>
    <n v="9"/>
    <n v="0.1111111111111111"/>
    <s v="CT | Acute Care Hospitals | Government - Local"/>
    <s v="Mid"/>
    <n v="0.99"/>
    <n v="0.99"/>
    <n v="0.99"/>
    <n v="0"/>
    <n v="1"/>
    <e v="#N/A"/>
    <e v="#N/A"/>
    <x v="1"/>
    <n v="0"/>
  </r>
  <r>
    <s v="80001"/>
    <s v="CHRISTIANA HOSPITAL"/>
    <x v="7"/>
    <x v="2"/>
    <x v="0"/>
    <n v="2"/>
    <n v="9"/>
    <n v="0"/>
    <x v="20"/>
    <n v="11"/>
    <n v="0"/>
    <s v="DE | Acute Care Hospitals | Voluntary non-profit - Private"/>
    <s v="High"/>
    <n v="1.02"/>
    <n v="1.0125"/>
    <n v="1.0350000000000001"/>
    <n v="2.2500000000000187E-2"/>
    <n v="6"/>
    <n v="0.97874999999999968"/>
    <n v="1.0687500000000005"/>
    <x v="1"/>
    <n v="2.0000000000000018E-2"/>
  </r>
  <r>
    <s v="80003"/>
    <s v="ST FRANCIS HOSPITAL"/>
    <x v="7"/>
    <x v="2"/>
    <x v="1"/>
    <n v="0"/>
    <n v="6"/>
    <n v="0"/>
    <x v="2"/>
    <n v="6"/>
    <n v="0"/>
    <s v="DE | Acute Care Hospitals | Voluntary non-profit - Private"/>
    <s v="Mid"/>
    <n v="1.02"/>
    <n v="1.0125"/>
    <n v="1.0350000000000001"/>
    <n v="2.2500000000000187E-2"/>
    <n v="6"/>
    <n v="0.97874999999999968"/>
    <n v="1.0687500000000005"/>
    <x v="1"/>
    <n v="0"/>
  </r>
  <r>
    <s v="80004"/>
    <s v="BAYHEALTH MEDICAL CENTER, KENT CAMPUS"/>
    <x v="7"/>
    <x v="2"/>
    <x v="2"/>
    <n v="0"/>
    <n v="8"/>
    <n v="3"/>
    <x v="30"/>
    <n v="11"/>
    <n v="0.27272727272727271"/>
    <s v="DE | Acute Care Hospitals | Voluntary non-profit - Private"/>
    <s v="Low"/>
    <n v="1.02"/>
    <n v="1.0125"/>
    <n v="1.0350000000000001"/>
    <n v="2.2500000000000187E-2"/>
    <n v="6"/>
    <n v="0.97874999999999968"/>
    <n v="1.0687500000000005"/>
    <x v="1"/>
    <n v="4.0000000000000036E-2"/>
  </r>
  <r>
    <s v="80006"/>
    <s v="TIDALHEALTH NANTICOKE, INC."/>
    <x v="7"/>
    <x v="2"/>
    <x v="4"/>
    <n v="0"/>
    <n v="9"/>
    <n v="0"/>
    <x v="2"/>
    <n v="9"/>
    <n v="0"/>
    <s v="DE | Acute Care Hospitals | Voluntary non-profit - Private"/>
    <s v="High"/>
    <n v="1.02"/>
    <n v="1.0125"/>
    <n v="1.0350000000000001"/>
    <n v="2.2500000000000187E-2"/>
    <n v="6"/>
    <n v="0.97874999999999968"/>
    <n v="1.0687500000000005"/>
    <x v="1"/>
    <n v="0"/>
  </r>
  <r>
    <s v="80007"/>
    <s v="BEEBE MEDICAL CENTER"/>
    <x v="7"/>
    <x v="2"/>
    <x v="1"/>
    <n v="1"/>
    <n v="9"/>
    <n v="0"/>
    <x v="3"/>
    <n v="10"/>
    <n v="0"/>
    <s v="DE | Acute Care Hospitals | Voluntary non-profit - Private"/>
    <s v="Mid"/>
    <n v="1.02"/>
    <n v="1.0125"/>
    <n v="1.0350000000000001"/>
    <n v="2.2500000000000187E-2"/>
    <n v="6"/>
    <n v="0.97874999999999968"/>
    <n v="1.0687500000000005"/>
    <x v="1"/>
    <n v="-1.0000000000000009E-2"/>
  </r>
  <r>
    <s v="80009"/>
    <s v="BAYHEALTH HOSPITAL, SUSSEX CAMPUS"/>
    <x v="7"/>
    <x v="2"/>
    <x v="1"/>
    <n v="1"/>
    <n v="8"/>
    <n v="0"/>
    <x v="3"/>
    <n v="9"/>
    <n v="0"/>
    <s v="DE | Acute Care Hospitals | Voluntary non-profit - Private"/>
    <s v="Mid"/>
    <n v="1.02"/>
    <n v="1.0125"/>
    <n v="1.0350000000000001"/>
    <n v="2.2500000000000187E-2"/>
    <n v="6"/>
    <n v="0.97874999999999968"/>
    <n v="1.0687500000000005"/>
    <x v="1"/>
    <n v="-1.0000000000000009E-2"/>
  </r>
  <r>
    <s v="90001"/>
    <s v="GEORGE WASHINGTON UNIV HOSPITAL"/>
    <x v="8"/>
    <x v="1"/>
    <x v="3"/>
    <n v="0"/>
    <n v="9"/>
    <n v="0"/>
    <x v="8"/>
    <n v="9"/>
    <n v="0"/>
    <s v="DC | Acute Care Hospitals | Proprietary"/>
    <s v="Low"/>
    <n v="1.02"/>
    <n v="0.995"/>
    <n v="1.0350000000000001"/>
    <n v="4.0000000000000147E-2"/>
    <n v="3"/>
    <n v="0.93499999999999983"/>
    <n v="1.0950000000000004"/>
    <x v="1"/>
    <n v="-5.0000000000000044E-2"/>
  </r>
  <r>
    <s v="90003"/>
    <s v="HOWARD UNIVERSITY HOSPITAL CORP"/>
    <x v="8"/>
    <x v="4"/>
    <x v="3"/>
    <n v="0"/>
    <n v="4"/>
    <n v="2"/>
    <x v="9"/>
    <n v="6"/>
    <n v="0.33333333333333331"/>
    <s v="DC | Acute Care Hospitals | Voluntary non-profit - Other"/>
    <s v="Low"/>
    <n v="0.99"/>
    <n v="0.98"/>
    <n v="0.995"/>
    <n v="1.5000000000000013E-2"/>
    <n v="3"/>
    <n v="0.95750000000000002"/>
    <n v="1.0175000000000001"/>
    <x v="1"/>
    <n v="0"/>
  </r>
  <r>
    <s v="90004"/>
    <s v="MEDSTAR GEORGETOWN UNIVERSITY HOSPITAL"/>
    <x v="8"/>
    <x v="1"/>
    <x v="1"/>
    <n v="1"/>
    <n v="6"/>
    <n v="2"/>
    <x v="2"/>
    <n v="9"/>
    <n v="0.22222222222222221"/>
    <s v="DC | Acute Care Hospitals | Proprietary"/>
    <s v="Mid"/>
    <n v="1.02"/>
    <n v="0.995"/>
    <n v="1.0350000000000001"/>
    <n v="4.0000000000000147E-2"/>
    <n v="3"/>
    <n v="0.93499999999999983"/>
    <n v="1.0950000000000004"/>
    <x v="1"/>
    <n v="0"/>
  </r>
  <r>
    <s v="90005"/>
    <s v="SIBLEY MEMORIAL HOSPITAL"/>
    <x v="8"/>
    <x v="4"/>
    <x v="1"/>
    <n v="0"/>
    <n v="9"/>
    <n v="0"/>
    <x v="8"/>
    <n v="9"/>
    <n v="0"/>
    <s v="DC | Acute Care Hospitals | Voluntary non-profit - Other"/>
    <s v="Mid"/>
    <n v="0.99"/>
    <n v="0.98"/>
    <n v="0.995"/>
    <n v="1.5000000000000013E-2"/>
    <n v="3"/>
    <n v="0.95750000000000002"/>
    <n v="1.0175000000000001"/>
    <x v="1"/>
    <n v="-2.0000000000000018E-2"/>
  </r>
  <r>
    <s v="90008"/>
    <s v="UNITED MEDICAL CENTER"/>
    <x v="8"/>
    <x v="1"/>
    <x v="2"/>
    <n v="0"/>
    <n v="4"/>
    <n v="1"/>
    <x v="4"/>
    <n v="5"/>
    <n v="0.2"/>
    <s v="DC | Acute Care Hospitals | Proprietary"/>
    <s v="Low"/>
    <n v="1.02"/>
    <n v="0.995"/>
    <n v="1.0350000000000001"/>
    <n v="4.0000000000000147E-2"/>
    <n v="3"/>
    <n v="0.93499999999999983"/>
    <n v="1.0950000000000004"/>
    <x v="1"/>
    <n v="3.0000000000000027E-2"/>
  </r>
  <r>
    <s v="90011"/>
    <s v="MEDSTAR WASHINGTON HOSPITAL CENTER"/>
    <x v="8"/>
    <x v="4"/>
    <x v="1"/>
    <n v="1"/>
    <n v="9"/>
    <n v="1"/>
    <x v="1"/>
    <n v="11"/>
    <n v="9.0909090909090912E-2"/>
    <s v="DC | Acute Care Hospitals | Voluntary non-profit - Other"/>
    <s v="Mid"/>
    <n v="0.99"/>
    <n v="0.98"/>
    <n v="0.995"/>
    <n v="1.5000000000000013E-2"/>
    <n v="3"/>
    <n v="0.95750000000000002"/>
    <n v="1.0175000000000001"/>
    <x v="1"/>
    <n v="1.0000000000000009E-2"/>
  </r>
  <r>
    <s v="100001"/>
    <s v="SHANDS JACKSONVILLE"/>
    <x v="9"/>
    <x v="2"/>
    <x v="1"/>
    <n v="0"/>
    <n v="10"/>
    <n v="0"/>
    <x v="9"/>
    <n v="10"/>
    <n v="0"/>
    <s v="FL | Acute Care Hospitals | Voluntary non-profit - Private"/>
    <s v="Mid"/>
    <n v="1.02"/>
    <n v="0.99"/>
    <n v="1.05"/>
    <n v="6.0000000000000053E-2"/>
    <n v="55"/>
    <n v="0.89999999999999991"/>
    <n v="1.1400000000000001"/>
    <x v="0"/>
    <n v="-3.0000000000000027E-2"/>
  </r>
  <r>
    <s v="100002"/>
    <s v="BETHESDA HOSPITAL EAST"/>
    <x v="9"/>
    <x v="2"/>
    <x v="2"/>
    <n v="0"/>
    <n v="9"/>
    <n v="0"/>
    <x v="4"/>
    <n v="9"/>
    <n v="0"/>
    <s v="FL | Acute Care Hospitals | Voluntary non-profit - Private"/>
    <s v="Low"/>
    <n v="1.02"/>
    <n v="0.99"/>
    <n v="1.05"/>
    <n v="6.0000000000000053E-2"/>
    <n v="55"/>
    <n v="0.89999999999999991"/>
    <n v="1.1400000000000001"/>
    <x v="0"/>
    <n v="3.0000000000000027E-2"/>
  </r>
  <r>
    <s v="100006"/>
    <s v="ORLANDO HEALTH"/>
    <x v="9"/>
    <x v="2"/>
    <x v="1"/>
    <n v="0"/>
    <n v="7"/>
    <n v="4"/>
    <x v="10"/>
    <n v="11"/>
    <n v="0.36363636363636365"/>
    <s v="FL | Acute Care Hospitals | Voluntary non-profit - Private"/>
    <s v="Mid"/>
    <n v="1.02"/>
    <n v="0.99"/>
    <n v="1.05"/>
    <n v="6.0000000000000053E-2"/>
    <n v="55"/>
    <n v="0.89999999999999991"/>
    <n v="1.1400000000000001"/>
    <x v="0"/>
    <n v="-4.0000000000000036E-2"/>
  </r>
  <r>
    <s v="100007"/>
    <s v="ADVENTHEALTH ORLANDO"/>
    <x v="9"/>
    <x v="2"/>
    <x v="1"/>
    <n v="0"/>
    <n v="4"/>
    <n v="7"/>
    <x v="8"/>
    <n v="11"/>
    <n v="0.63636363636363635"/>
    <s v="FL | Acute Care Hospitals | Voluntary non-profit - Private"/>
    <s v="Mid"/>
    <n v="1.02"/>
    <n v="0.99"/>
    <n v="1.05"/>
    <n v="6.0000000000000053E-2"/>
    <n v="55"/>
    <n v="0.89999999999999991"/>
    <n v="1.1400000000000001"/>
    <x v="0"/>
    <n v="-5.0000000000000044E-2"/>
  </r>
  <r>
    <s v="100008"/>
    <s v="BAPTIST HOSPITAL OF MIAMI"/>
    <x v="9"/>
    <x v="2"/>
    <x v="0"/>
    <n v="0"/>
    <n v="8"/>
    <n v="2"/>
    <x v="0"/>
    <n v="10"/>
    <n v="0.2"/>
    <s v="FL | Acute Care Hospitals | Voluntary non-profit - Private"/>
    <s v="High"/>
    <n v="1.02"/>
    <n v="0.99"/>
    <n v="1.05"/>
    <n v="6.0000000000000053E-2"/>
    <n v="55"/>
    <n v="0.89999999999999991"/>
    <n v="1.1400000000000001"/>
    <x v="0"/>
    <n v="1.0000000000000009E-2"/>
  </r>
  <r>
    <s v="100012"/>
    <s v="LEE MEMORIAL HOSPITAL"/>
    <x v="9"/>
    <x v="0"/>
    <x v="0"/>
    <n v="1"/>
    <n v="8"/>
    <n v="2"/>
    <x v="9"/>
    <n v="11"/>
    <n v="0.18181818181818182"/>
    <s v="FL | Acute Care Hospitals | Government - Hospital District or Authority"/>
    <s v="High"/>
    <n v="1.0150000000000001"/>
    <n v="0.99"/>
    <n v="1.05"/>
    <n v="6.0000000000000053E-2"/>
    <n v="20"/>
    <n v="0.89999999999999991"/>
    <n v="1.1400000000000001"/>
    <x v="0"/>
    <n v="-2.5000000000000133E-2"/>
  </r>
  <r>
    <s v="100014"/>
    <s v="ADVENTHEALTH NEW SMYRNA BEACH"/>
    <x v="9"/>
    <x v="6"/>
    <x v="0"/>
    <n v="1"/>
    <n v="8"/>
    <n v="0"/>
    <x v="7"/>
    <n v="9"/>
    <n v="0"/>
    <s v="FL | Acute Care Hospitals | Voluntary non-profit - Church"/>
    <s v="High"/>
    <n v="0.98"/>
    <n v="0.95"/>
    <n v="1.0225"/>
    <n v="7.2500000000000009E-2"/>
    <n v="12"/>
    <n v="0.84124999999999994"/>
    <n v="1.1312500000000001"/>
    <x v="0"/>
    <n v="-2.0000000000000018E-2"/>
  </r>
  <r>
    <s v="100017"/>
    <s v="HALIFAX HEALTH MEDICAL CENTER"/>
    <x v="9"/>
    <x v="0"/>
    <x v="2"/>
    <n v="0"/>
    <n v="10"/>
    <n v="1"/>
    <x v="20"/>
    <n v="11"/>
    <n v="9.0909090909090912E-2"/>
    <s v="FL | Acute Care Hospitals | Government - Hospital District or Authority"/>
    <s v="Low"/>
    <n v="1.0150000000000001"/>
    <n v="0.99"/>
    <n v="1.05"/>
    <n v="6.0000000000000053E-2"/>
    <n v="20"/>
    <n v="0.89999999999999991"/>
    <n v="1.1400000000000001"/>
    <x v="0"/>
    <n v="2.4999999999999911E-2"/>
  </r>
  <r>
    <s v="100018"/>
    <s v="NAPLES COMMUNITY HOSPITAL"/>
    <x v="9"/>
    <x v="2"/>
    <x v="1"/>
    <n v="0"/>
    <n v="9"/>
    <n v="2"/>
    <x v="2"/>
    <n v="11"/>
    <n v="0.18181818181818182"/>
    <s v="FL | Acute Care Hospitals | Voluntary non-profit - Private"/>
    <s v="Mid"/>
    <n v="1.02"/>
    <n v="0.99"/>
    <n v="1.05"/>
    <n v="6.0000000000000053E-2"/>
    <n v="55"/>
    <n v="0.89999999999999991"/>
    <n v="1.1400000000000001"/>
    <x v="0"/>
    <n v="0"/>
  </r>
  <r>
    <s v="100019"/>
    <s v="HOLMES REGIONAL MEDICAL CENTER"/>
    <x v="9"/>
    <x v="2"/>
    <x v="1"/>
    <n v="2"/>
    <n v="6"/>
    <n v="1"/>
    <x v="25"/>
    <n v="9"/>
    <n v="0.1111111111111111"/>
    <s v="FL | Acute Care Hospitals | Voluntary non-profit - Private"/>
    <s v="Mid"/>
    <n v="1.02"/>
    <n v="0.99"/>
    <n v="1.05"/>
    <n v="6.0000000000000053E-2"/>
    <n v="55"/>
    <n v="0.89999999999999991"/>
    <n v="1.1400000000000001"/>
    <x v="0"/>
    <n v="7.0000000000000062E-2"/>
  </r>
  <r>
    <s v="100022"/>
    <s v="JACKSON HEALTH SYSTEM"/>
    <x v="9"/>
    <x v="0"/>
    <x v="3"/>
    <n v="0"/>
    <n v="7"/>
    <n v="2"/>
    <x v="50"/>
    <n v="9"/>
    <n v="0.22222222222222221"/>
    <s v="FL | Acute Care Hospitals | Government - Hospital District or Authority"/>
    <s v="Low"/>
    <n v="1.0150000000000001"/>
    <n v="0.99"/>
    <n v="1.05"/>
    <n v="6.0000000000000053E-2"/>
    <n v="20"/>
    <n v="0.89999999999999991"/>
    <n v="1.1400000000000001"/>
    <x v="3"/>
    <n v="0.13499999999999979"/>
  </r>
  <r>
    <s v="100023"/>
    <s v="HCA FLORIDA CITRUS HOSPITAL"/>
    <x v="9"/>
    <x v="0"/>
    <x v="2"/>
    <n v="0"/>
    <n v="8"/>
    <n v="1"/>
    <x v="11"/>
    <n v="9"/>
    <n v="0.1111111111111111"/>
    <s v="FL | Acute Care Hospitals | Government - Hospital District or Authority"/>
    <s v="Low"/>
    <n v="1.0150000000000001"/>
    <n v="0.99"/>
    <n v="1.05"/>
    <n v="6.0000000000000053E-2"/>
    <n v="20"/>
    <n v="0.89999999999999991"/>
    <n v="1.1400000000000001"/>
    <x v="0"/>
    <n v="-6.5000000000000169E-2"/>
  </r>
  <r>
    <s v="100025"/>
    <s v="SACRED HEART HOSPITAL"/>
    <x v="9"/>
    <x v="2"/>
    <x v="1"/>
    <n v="0"/>
    <n v="10"/>
    <n v="1"/>
    <x v="0"/>
    <n v="11"/>
    <n v="9.0909090909090912E-2"/>
    <s v="FL | Acute Care Hospitals | Voluntary non-profit - Private"/>
    <s v="Mid"/>
    <n v="1.02"/>
    <n v="0.99"/>
    <n v="1.05"/>
    <n v="6.0000000000000053E-2"/>
    <n v="55"/>
    <n v="0.89999999999999991"/>
    <n v="1.1400000000000001"/>
    <x v="0"/>
    <n v="1.0000000000000009E-2"/>
  </r>
  <r>
    <s v="100026"/>
    <s v="ASCENSION SACRED HEART BAY"/>
    <x v="9"/>
    <x v="2"/>
    <x v="1"/>
    <n v="0"/>
    <n v="9"/>
    <n v="0"/>
    <x v="6"/>
    <n v="9"/>
    <n v="0"/>
    <s v="FL | Acute Care Hospitals | Voluntary non-profit - Private"/>
    <s v="Mid"/>
    <n v="1.02"/>
    <n v="0.99"/>
    <n v="1.05"/>
    <n v="6.0000000000000053E-2"/>
    <n v="55"/>
    <n v="0.89999999999999991"/>
    <n v="1.1400000000000001"/>
    <x v="0"/>
    <n v="6.0000000000000053E-2"/>
  </r>
  <r>
    <s v="100028"/>
    <s v="PARRISH MEDICAL CENTER"/>
    <x v="9"/>
    <x v="0"/>
    <x v="3"/>
    <n v="1"/>
    <n v="7"/>
    <n v="0"/>
    <x v="9"/>
    <n v="8"/>
    <n v="0"/>
    <s v="FL | Acute Care Hospitals | Government - Hospital District or Authority"/>
    <s v="Low"/>
    <n v="1.0150000000000001"/>
    <n v="0.99"/>
    <n v="1.05"/>
    <n v="6.0000000000000053E-2"/>
    <n v="20"/>
    <n v="0.89999999999999991"/>
    <n v="1.1400000000000001"/>
    <x v="0"/>
    <n v="-2.5000000000000133E-2"/>
  </r>
  <r>
    <s v="100029"/>
    <s v="NORTH SHORE MEDICAL CENTER"/>
    <x v="9"/>
    <x v="1"/>
    <x v="3"/>
    <n v="0"/>
    <n v="7"/>
    <n v="1"/>
    <x v="27"/>
    <n v="8"/>
    <n v="0.125"/>
    <s v="FL | Acute Care Hospitals | Proprietary"/>
    <s v="Low"/>
    <n v="1.01"/>
    <n v="0.99"/>
    <n v="1.05"/>
    <n v="6.0000000000000053E-2"/>
    <n v="63"/>
    <n v="0.89999999999999991"/>
    <n v="1.1400000000000001"/>
    <x v="3"/>
    <n v="0.16999999999999993"/>
  </r>
  <r>
    <s v="100030"/>
    <s v="ORLANDO HEALTH-HEALTH CENTRAL HOSPITAL"/>
    <x v="9"/>
    <x v="3"/>
    <x v="1"/>
    <n v="0"/>
    <n v="7"/>
    <n v="1"/>
    <x v="21"/>
    <n v="8"/>
    <n v="0.125"/>
    <s v="FL | Acute Care Hospitals | Government - State"/>
    <s v="Mid"/>
    <n v="0.93"/>
    <n v="0.93"/>
    <n v="0.93"/>
    <n v="0"/>
    <n v="1"/>
    <e v="#N/A"/>
    <e v="#N/A"/>
    <x v="1"/>
    <n v="0"/>
  </r>
  <r>
    <s v="100032"/>
    <s v="ORLANDO HEALTH BAYFRONT HOSPITAL"/>
    <x v="9"/>
    <x v="2"/>
    <x v="2"/>
    <n v="0"/>
    <n v="8"/>
    <n v="0"/>
    <x v="30"/>
    <n v="8"/>
    <n v="0"/>
    <s v="FL | Acute Care Hospitals | Voluntary non-profit - Private"/>
    <s v="Low"/>
    <n v="1.02"/>
    <n v="0.99"/>
    <n v="1.05"/>
    <n v="6.0000000000000053E-2"/>
    <n v="55"/>
    <n v="0.89999999999999991"/>
    <n v="1.1400000000000001"/>
    <x v="0"/>
    <n v="4.0000000000000036E-2"/>
  </r>
  <r>
    <s v="100034"/>
    <s v="MOUNT SINAI MEDICAL CENTER OF FLORIDA, INC"/>
    <x v="9"/>
    <x v="2"/>
    <x v="1"/>
    <n v="0"/>
    <n v="9"/>
    <n v="2"/>
    <x v="3"/>
    <n v="11"/>
    <n v="0.18181818181818182"/>
    <s v="FL | Acute Care Hospitals | Voluntary non-profit - Private"/>
    <s v="Mid"/>
    <n v="1.02"/>
    <n v="0.99"/>
    <n v="1.05"/>
    <n v="6.0000000000000053E-2"/>
    <n v="55"/>
    <n v="0.89999999999999991"/>
    <n v="1.1400000000000001"/>
    <x v="0"/>
    <n v="-1.0000000000000009E-2"/>
  </r>
  <r>
    <s v="100035"/>
    <s v="MANATEE MEMORIAL HOSPITAL"/>
    <x v="9"/>
    <x v="1"/>
    <x v="2"/>
    <n v="0"/>
    <n v="8"/>
    <n v="1"/>
    <x v="20"/>
    <n v="9"/>
    <n v="0.1111111111111111"/>
    <s v="FL | Acute Care Hospitals | Proprietary"/>
    <s v="Low"/>
    <n v="1.01"/>
    <n v="0.99"/>
    <n v="1.05"/>
    <n v="6.0000000000000053E-2"/>
    <n v="63"/>
    <n v="0.89999999999999991"/>
    <n v="1.1400000000000001"/>
    <x v="0"/>
    <n v="3.0000000000000027E-2"/>
  </r>
  <r>
    <s v="100038"/>
    <s v="MEMORIAL REGIONAL HOSPITAL"/>
    <x v="9"/>
    <x v="0"/>
    <x v="1"/>
    <n v="0"/>
    <n v="9"/>
    <n v="2"/>
    <x v="4"/>
    <n v="11"/>
    <n v="0.18181818181818182"/>
    <s v="FL | Acute Care Hospitals | Government - Hospital District or Authority"/>
    <s v="Mid"/>
    <n v="1.0150000000000001"/>
    <n v="0.99"/>
    <n v="1.05"/>
    <n v="6.0000000000000053E-2"/>
    <n v="20"/>
    <n v="0.89999999999999991"/>
    <n v="1.1400000000000001"/>
    <x v="0"/>
    <n v="3.499999999999992E-2"/>
  </r>
  <r>
    <s v="100039"/>
    <s v="BROWARD HEALTH MEDICAL CENTER"/>
    <x v="9"/>
    <x v="0"/>
    <x v="1"/>
    <n v="0"/>
    <n v="9"/>
    <n v="1"/>
    <x v="4"/>
    <n v="10"/>
    <n v="0.1"/>
    <s v="FL | Acute Care Hospitals | Government - Hospital District or Authority"/>
    <s v="Mid"/>
    <n v="1.0150000000000001"/>
    <n v="0.99"/>
    <n v="1.05"/>
    <n v="6.0000000000000053E-2"/>
    <n v="20"/>
    <n v="0.89999999999999991"/>
    <n v="1.1400000000000001"/>
    <x v="0"/>
    <n v="3.499999999999992E-2"/>
  </r>
  <r>
    <s v="100040"/>
    <s v="ASCENSION ST VINCENT'S RIVERSIDE"/>
    <x v="9"/>
    <x v="2"/>
    <x v="2"/>
    <n v="1"/>
    <n v="7"/>
    <n v="1"/>
    <x v="1"/>
    <n v="9"/>
    <n v="0.1111111111111111"/>
    <s v="FL | Acute Care Hospitals | Voluntary non-profit - Private"/>
    <s v="Low"/>
    <n v="1.02"/>
    <n v="0.99"/>
    <n v="1.05"/>
    <n v="6.0000000000000053E-2"/>
    <n v="55"/>
    <n v="0.89999999999999991"/>
    <n v="1.1400000000000001"/>
    <x v="0"/>
    <n v="-2.0000000000000018E-2"/>
  </r>
  <r>
    <s v="100043"/>
    <s v="MEASE DUNEDIN HOSPITAL"/>
    <x v="9"/>
    <x v="2"/>
    <x v="0"/>
    <n v="1"/>
    <n v="5"/>
    <n v="0"/>
    <x v="20"/>
    <n v="6"/>
    <n v="0"/>
    <s v="FL | Acute Care Hospitals | Voluntary non-profit - Private"/>
    <s v="High"/>
    <n v="1.02"/>
    <n v="0.99"/>
    <n v="1.05"/>
    <n v="6.0000000000000053E-2"/>
    <n v="55"/>
    <n v="0.89999999999999991"/>
    <n v="1.1400000000000001"/>
    <x v="0"/>
    <n v="2.0000000000000018E-2"/>
  </r>
  <r>
    <s v="100044"/>
    <s v="CLEVELAND CLINIC MARTIN NORTH HOSPITAL"/>
    <x v="9"/>
    <x v="2"/>
    <x v="2"/>
    <n v="0"/>
    <n v="9"/>
    <n v="2"/>
    <x v="0"/>
    <n v="11"/>
    <n v="0.18181818181818182"/>
    <s v="FL | Acute Care Hospitals | Voluntary non-profit - Private"/>
    <s v="Low"/>
    <n v="1.02"/>
    <n v="0.99"/>
    <n v="1.05"/>
    <n v="6.0000000000000053E-2"/>
    <n v="55"/>
    <n v="0.89999999999999991"/>
    <n v="1.1400000000000001"/>
    <x v="0"/>
    <n v="1.0000000000000009E-2"/>
  </r>
  <r>
    <s v="100045"/>
    <s v="ADVENTHEALTH DELAND"/>
    <x v="9"/>
    <x v="6"/>
    <x v="0"/>
    <n v="0"/>
    <n v="7"/>
    <n v="0"/>
    <x v="9"/>
    <n v="7"/>
    <n v="0"/>
    <s v="FL | Acute Care Hospitals | Voluntary non-profit - Church"/>
    <s v="High"/>
    <n v="0.98"/>
    <n v="0.95"/>
    <n v="1.0225"/>
    <n v="7.2500000000000009E-2"/>
    <n v="12"/>
    <n v="0.84124999999999994"/>
    <n v="1.1312500000000001"/>
    <x v="0"/>
    <n v="1.0000000000000009E-2"/>
  </r>
  <r>
    <s v="100046"/>
    <s v="FLORIDA HOSPITAL ZEPHYRHILLS"/>
    <x v="9"/>
    <x v="6"/>
    <x v="4"/>
    <n v="1"/>
    <n v="7"/>
    <n v="0"/>
    <x v="21"/>
    <n v="8"/>
    <n v="0"/>
    <s v="FL | Acute Care Hospitals | Voluntary non-profit - Church"/>
    <s v="High"/>
    <n v="0.98"/>
    <n v="0.95"/>
    <n v="1.0225"/>
    <n v="7.2500000000000009E-2"/>
    <n v="12"/>
    <n v="0.84124999999999994"/>
    <n v="1.1312500000000001"/>
    <x v="0"/>
    <n v="-4.9999999999999933E-2"/>
  </r>
  <r>
    <s v="100047"/>
    <s v="SHOREPOINT HEALTH PUNTA GORDA"/>
    <x v="9"/>
    <x v="1"/>
    <x v="2"/>
    <n v="0"/>
    <n v="5"/>
    <n v="1"/>
    <x v="1"/>
    <n v="6"/>
    <n v="0.16666666666666666"/>
    <s v="FL | Acute Care Hospitals | Proprietary"/>
    <s v="Low"/>
    <n v="1.01"/>
    <n v="0.99"/>
    <n v="1.05"/>
    <n v="6.0000000000000053E-2"/>
    <n v="63"/>
    <n v="0.89999999999999991"/>
    <n v="1.1400000000000001"/>
    <x v="0"/>
    <n v="-1.0000000000000009E-2"/>
  </r>
  <r>
    <s v="100049"/>
    <s v="HCA FLORIDA HIGHLANDS HOSPITAL"/>
    <x v="9"/>
    <x v="1"/>
    <x v="2"/>
    <n v="1"/>
    <n v="6"/>
    <n v="1"/>
    <x v="9"/>
    <n v="8"/>
    <n v="0.125"/>
    <s v="FL | Acute Care Hospitals | Proprietary"/>
    <s v="Low"/>
    <n v="1.01"/>
    <n v="0.99"/>
    <n v="1.05"/>
    <n v="6.0000000000000053E-2"/>
    <n v="63"/>
    <n v="0.89999999999999991"/>
    <n v="1.1400000000000001"/>
    <x v="0"/>
    <n v="-2.0000000000000018E-2"/>
  </r>
  <r>
    <s v="100050"/>
    <s v="LARKIN COMMUNITY HOSPITAL PALM SPRINGS CAMPUS"/>
    <x v="9"/>
    <x v="2"/>
    <x v="0"/>
    <n v="0"/>
    <n v="4"/>
    <n v="0"/>
    <x v="51"/>
    <n v="4"/>
    <n v="0"/>
    <s v="FL | Acute Care Hospitals | Voluntary non-profit - Private"/>
    <s v="High"/>
    <n v="1.02"/>
    <n v="0.99"/>
    <n v="1.05"/>
    <n v="6.0000000000000053E-2"/>
    <n v="55"/>
    <n v="0.89999999999999991"/>
    <n v="1.1400000000000001"/>
    <x v="3"/>
    <n v="0.26"/>
  </r>
  <r>
    <s v="100051"/>
    <s v="ORLANDO HEALTH SOUTH LAKE HOSPITAL"/>
    <x v="9"/>
    <x v="0"/>
    <x v="1"/>
    <n v="0"/>
    <n v="8"/>
    <n v="2"/>
    <x v="8"/>
    <n v="10"/>
    <n v="0.2"/>
    <s v="FL | Acute Care Hospitals | Government - Hospital District or Authority"/>
    <s v="Mid"/>
    <n v="1.0150000000000001"/>
    <n v="0.99"/>
    <n v="1.05"/>
    <n v="6.0000000000000053E-2"/>
    <n v="20"/>
    <n v="0.89999999999999991"/>
    <n v="1.1400000000000001"/>
    <x v="0"/>
    <n v="-4.5000000000000151E-2"/>
  </r>
  <r>
    <s v="100052"/>
    <s v="WINTER HAVEN HOSPITAL"/>
    <x v="9"/>
    <x v="2"/>
    <x v="2"/>
    <n v="1"/>
    <n v="7"/>
    <n v="2"/>
    <x v="2"/>
    <n v="10"/>
    <n v="0.2"/>
    <s v="FL | Acute Care Hospitals | Voluntary non-profit - Private"/>
    <s v="Low"/>
    <n v="1.02"/>
    <n v="0.99"/>
    <n v="1.05"/>
    <n v="6.0000000000000053E-2"/>
    <n v="55"/>
    <n v="0.89999999999999991"/>
    <n v="1.1400000000000001"/>
    <x v="0"/>
    <n v="0"/>
  </r>
  <r>
    <s v="100053"/>
    <s v="HIALEAH HOSPITAL"/>
    <x v="9"/>
    <x v="1"/>
    <x v="1"/>
    <n v="0"/>
    <n v="3"/>
    <n v="1"/>
    <x v="52"/>
    <n v="4"/>
    <n v="0.25"/>
    <s v="FL | Acute Care Hospitals | Proprietary"/>
    <s v="Mid"/>
    <n v="1.01"/>
    <n v="0.99"/>
    <n v="1.05"/>
    <n v="6.0000000000000053E-2"/>
    <n v="63"/>
    <n v="0.89999999999999991"/>
    <n v="1.1400000000000001"/>
    <x v="3"/>
    <n v="0.25"/>
  </r>
  <r>
    <s v="100054"/>
    <s v="HCA FLORIDA TWIN CITIES HOSPITAL"/>
    <x v="9"/>
    <x v="1"/>
    <x v="0"/>
    <n v="0"/>
    <n v="7"/>
    <n v="0"/>
    <x v="23"/>
    <n v="7"/>
    <n v="0"/>
    <s v="FL | Acute Care Hospitals | Proprietary"/>
    <s v="High"/>
    <n v="1.01"/>
    <n v="0.99"/>
    <n v="1.05"/>
    <n v="6.0000000000000053E-2"/>
    <n v="63"/>
    <n v="0.89999999999999991"/>
    <n v="1.1400000000000001"/>
    <x v="0"/>
    <n v="-0.10999999999999999"/>
  </r>
  <r>
    <s v="100055"/>
    <s v="ADVENTHEALTH NORTH PINELLAS"/>
    <x v="9"/>
    <x v="4"/>
    <x v="1"/>
    <n v="0"/>
    <n v="7"/>
    <n v="1"/>
    <x v="3"/>
    <n v="8"/>
    <n v="0.125"/>
    <s v="FL | Acute Care Hospitals | Voluntary non-profit - Other"/>
    <s v="Mid"/>
    <n v="1.01"/>
    <n v="1.01"/>
    <n v="1.04"/>
    <n v="3.0000000000000027E-2"/>
    <n v="5"/>
    <n v="0.96499999999999997"/>
    <n v="1.085"/>
    <x v="1"/>
    <n v="0"/>
  </r>
  <r>
    <s v="100057"/>
    <s v="ADVENTHEALTH WATERMAN"/>
    <x v="9"/>
    <x v="6"/>
    <x v="0"/>
    <n v="0"/>
    <n v="9"/>
    <n v="0"/>
    <x v="11"/>
    <n v="9"/>
    <n v="0"/>
    <s v="FL | Acute Care Hospitals | Voluntary non-profit - Church"/>
    <s v="High"/>
    <n v="0.98"/>
    <n v="0.95"/>
    <n v="1.0225"/>
    <n v="7.2500000000000009E-2"/>
    <n v="12"/>
    <n v="0.84124999999999994"/>
    <n v="1.1312500000000001"/>
    <x v="0"/>
    <n v="-3.0000000000000027E-2"/>
  </r>
  <r>
    <s v="100062"/>
    <s v="ADVENTHEALTH OCALA"/>
    <x v="9"/>
    <x v="0"/>
    <x v="0"/>
    <n v="1"/>
    <n v="8"/>
    <n v="0"/>
    <x v="2"/>
    <n v="9"/>
    <n v="0"/>
    <s v="FL | Acute Care Hospitals | Government - Hospital District or Authority"/>
    <s v="High"/>
    <n v="1.0150000000000001"/>
    <n v="0.99"/>
    <n v="1.05"/>
    <n v="6.0000000000000053E-2"/>
    <n v="20"/>
    <n v="0.89999999999999991"/>
    <n v="1.1400000000000001"/>
    <x v="0"/>
    <n v="4.9999999999998934E-3"/>
  </r>
  <r>
    <s v="100063"/>
    <s v="MORTON PLANT NORTH BAY HOSPITAL"/>
    <x v="9"/>
    <x v="2"/>
    <x v="1"/>
    <n v="0"/>
    <n v="7"/>
    <n v="0"/>
    <x v="2"/>
    <n v="7"/>
    <n v="0"/>
    <s v="FL | Acute Care Hospitals | Voluntary non-profit - Private"/>
    <s v="Mid"/>
    <n v="1.02"/>
    <n v="0.99"/>
    <n v="1.05"/>
    <n v="6.0000000000000053E-2"/>
    <n v="55"/>
    <n v="0.89999999999999991"/>
    <n v="1.1400000000000001"/>
    <x v="0"/>
    <n v="0"/>
  </r>
  <r>
    <s v="100067"/>
    <s v="ST ANTHONYS HOSPITAL"/>
    <x v="9"/>
    <x v="6"/>
    <x v="1"/>
    <n v="0"/>
    <n v="8"/>
    <n v="1"/>
    <x v="0"/>
    <n v="9"/>
    <n v="0.1111111111111111"/>
    <s v="FL | Acute Care Hospitals | Voluntary non-profit - Church"/>
    <s v="Mid"/>
    <n v="0.98"/>
    <n v="0.95"/>
    <n v="1.0225"/>
    <n v="7.2500000000000009E-2"/>
    <n v="12"/>
    <n v="0.84124999999999994"/>
    <n v="1.1312500000000001"/>
    <x v="0"/>
    <n v="5.0000000000000044E-2"/>
  </r>
  <r>
    <s v="100068"/>
    <s v="ADVENTHEALTH DAYTONA BEACH"/>
    <x v="9"/>
    <x v="6"/>
    <x v="0"/>
    <n v="1"/>
    <n v="7"/>
    <n v="1"/>
    <x v="9"/>
    <n v="9"/>
    <n v="0.1111111111111111"/>
    <s v="FL | Acute Care Hospitals | Voluntary non-profit - Church"/>
    <s v="High"/>
    <n v="0.98"/>
    <n v="0.95"/>
    <n v="1.0225"/>
    <n v="7.2500000000000009E-2"/>
    <n v="12"/>
    <n v="0.84124999999999994"/>
    <n v="1.1312500000000001"/>
    <x v="0"/>
    <n v="1.0000000000000009E-2"/>
  </r>
  <r>
    <s v="100069"/>
    <s v="FLORIDA HOSPITAL CARROLLWOOD"/>
    <x v="9"/>
    <x v="6"/>
    <x v="1"/>
    <n v="0"/>
    <n v="7"/>
    <n v="0"/>
    <x v="8"/>
    <n v="7"/>
    <n v="0"/>
    <s v="FL | Acute Care Hospitals | Voluntary non-profit - Church"/>
    <s v="Mid"/>
    <n v="0.98"/>
    <n v="0.95"/>
    <n v="1.0225"/>
    <n v="7.2500000000000009E-2"/>
    <n v="12"/>
    <n v="0.84124999999999994"/>
    <n v="1.1312500000000001"/>
    <x v="0"/>
    <n v="-1.0000000000000009E-2"/>
  </r>
  <r>
    <s v="100071"/>
    <s v="TAMPA GENERAL HOSPITAL BROOKSVILLE"/>
    <x v="9"/>
    <x v="6"/>
    <x v="3"/>
    <n v="0"/>
    <n v="4"/>
    <n v="3"/>
    <x v="0"/>
    <n v="7"/>
    <n v="0.42857142857142855"/>
    <s v="FL | Acute Care Hospitals | Voluntary non-profit - Church"/>
    <s v="Low"/>
    <n v="0.98"/>
    <n v="0.95"/>
    <n v="1.0225"/>
    <n v="7.2500000000000009E-2"/>
    <n v="12"/>
    <n v="0.84124999999999994"/>
    <n v="1.1312500000000001"/>
    <x v="0"/>
    <n v="5.0000000000000044E-2"/>
  </r>
  <r>
    <s v="100072"/>
    <s v="ADVENTHEALTH FISH MEMORIAL"/>
    <x v="9"/>
    <x v="6"/>
    <x v="4"/>
    <n v="0"/>
    <n v="7"/>
    <n v="0"/>
    <x v="11"/>
    <n v="7"/>
    <n v="0"/>
    <s v="FL | Acute Care Hospitals | Voluntary non-profit - Church"/>
    <s v="High"/>
    <n v="0.98"/>
    <n v="0.95"/>
    <n v="1.0225"/>
    <n v="7.2500000000000009E-2"/>
    <n v="12"/>
    <n v="0.84124999999999994"/>
    <n v="1.1312500000000001"/>
    <x v="0"/>
    <n v="-3.0000000000000027E-2"/>
  </r>
  <r>
    <s v="100073"/>
    <s v="HOLY CROSS HOSPITAL"/>
    <x v="9"/>
    <x v="6"/>
    <x v="0"/>
    <n v="0"/>
    <n v="11"/>
    <n v="0"/>
    <x v="4"/>
    <n v="11"/>
    <n v="0"/>
    <s v="FL | Acute Care Hospitals | Voluntary non-profit - Church"/>
    <s v="High"/>
    <n v="0.98"/>
    <n v="0.95"/>
    <n v="1.0225"/>
    <n v="7.2500000000000009E-2"/>
    <n v="12"/>
    <n v="0.84124999999999994"/>
    <n v="1.1312500000000001"/>
    <x v="0"/>
    <n v="7.0000000000000062E-2"/>
  </r>
  <r>
    <s v="100075"/>
    <s v="ST JOSEPHS HOSPITAL"/>
    <x v="9"/>
    <x v="6"/>
    <x v="0"/>
    <n v="0"/>
    <n v="9"/>
    <n v="1"/>
    <x v="1"/>
    <n v="10"/>
    <n v="0.1"/>
    <s v="FL | Acute Care Hospitals | Voluntary non-profit - Church"/>
    <s v="High"/>
    <n v="0.98"/>
    <n v="0.95"/>
    <n v="1.0225"/>
    <n v="7.2500000000000009E-2"/>
    <n v="12"/>
    <n v="0.84124999999999994"/>
    <n v="1.1312500000000001"/>
    <x v="0"/>
    <n v="2.0000000000000018E-2"/>
  </r>
  <r>
    <s v="100077"/>
    <s v="SHOREPOINT HEALTH PORT CHARLOTTE"/>
    <x v="9"/>
    <x v="1"/>
    <x v="3"/>
    <n v="0"/>
    <n v="6"/>
    <n v="3"/>
    <x v="2"/>
    <n v="9"/>
    <n v="0.33333333333333331"/>
    <s v="FL | Acute Care Hospitals | Proprietary"/>
    <s v="Low"/>
    <n v="1.01"/>
    <n v="0.99"/>
    <n v="1.05"/>
    <n v="6.0000000000000053E-2"/>
    <n v="63"/>
    <n v="0.89999999999999991"/>
    <n v="1.1400000000000001"/>
    <x v="0"/>
    <n v="1.0000000000000009E-2"/>
  </r>
  <r>
    <s v="100080"/>
    <s v="HCA FLORIDA JFK HOSPITAL"/>
    <x v="9"/>
    <x v="1"/>
    <x v="2"/>
    <n v="0"/>
    <n v="6"/>
    <n v="3"/>
    <x v="1"/>
    <n v="9"/>
    <n v="0.33333333333333331"/>
    <s v="FL | Acute Care Hospitals | Proprietary"/>
    <s v="Low"/>
    <n v="1.01"/>
    <n v="0.99"/>
    <n v="1.05"/>
    <n v="6.0000000000000053E-2"/>
    <n v="63"/>
    <n v="0.89999999999999991"/>
    <n v="1.1400000000000001"/>
    <x v="0"/>
    <n v="-1.0000000000000009E-2"/>
  </r>
  <r>
    <s v="100084"/>
    <s v="UF HEALTH LEESBURG HOSPITAL"/>
    <x v="9"/>
    <x v="2"/>
    <x v="1"/>
    <n v="0"/>
    <n v="8"/>
    <n v="1"/>
    <x v="3"/>
    <n v="9"/>
    <n v="0.1111111111111111"/>
    <s v="FL | Acute Care Hospitals | Voluntary non-profit - Private"/>
    <s v="Mid"/>
    <n v="1.02"/>
    <n v="0.99"/>
    <n v="1.05"/>
    <n v="6.0000000000000053E-2"/>
    <n v="55"/>
    <n v="0.89999999999999991"/>
    <n v="1.1400000000000001"/>
    <x v="0"/>
    <n v="-1.0000000000000009E-2"/>
  </r>
  <r>
    <s v="100086"/>
    <s v="BROWARD HEALTH NORTH"/>
    <x v="9"/>
    <x v="0"/>
    <x v="2"/>
    <n v="0"/>
    <n v="7"/>
    <n v="3"/>
    <x v="32"/>
    <n v="10"/>
    <n v="0.3"/>
    <s v="FL | Acute Care Hospitals | Government - Hospital District or Authority"/>
    <s v="Low"/>
    <n v="1.0150000000000001"/>
    <n v="0.99"/>
    <n v="1.05"/>
    <n v="6.0000000000000053E-2"/>
    <n v="20"/>
    <n v="0.89999999999999991"/>
    <n v="1.1400000000000001"/>
    <x v="0"/>
    <n v="0.12499999999999978"/>
  </r>
  <r>
    <s v="100087"/>
    <s v="SARASOTA MEMORIAL HOSPITAL"/>
    <x v="9"/>
    <x v="0"/>
    <x v="4"/>
    <n v="2"/>
    <n v="8"/>
    <n v="1"/>
    <x v="0"/>
    <n v="11"/>
    <n v="9.0909090909090912E-2"/>
    <s v="FL | Acute Care Hospitals | Government - Hospital District or Authority"/>
    <s v="High"/>
    <n v="1.0150000000000001"/>
    <n v="0.99"/>
    <n v="1.05"/>
    <n v="6.0000000000000053E-2"/>
    <n v="20"/>
    <n v="0.89999999999999991"/>
    <n v="1.1400000000000001"/>
    <x v="0"/>
    <n v="1.4999999999999902E-2"/>
  </r>
  <r>
    <s v="100088"/>
    <s v="BAPTIST HEALTH MEDICAL CENTER - JACKSONVILLE"/>
    <x v="9"/>
    <x v="2"/>
    <x v="0"/>
    <n v="1"/>
    <n v="9"/>
    <n v="1"/>
    <x v="10"/>
    <n v="11"/>
    <n v="9.0909090909090912E-2"/>
    <s v="FL | Acute Care Hospitals | Voluntary non-profit - Private"/>
    <s v="High"/>
    <n v="1.02"/>
    <n v="0.99"/>
    <n v="1.05"/>
    <n v="6.0000000000000053E-2"/>
    <n v="55"/>
    <n v="0.89999999999999991"/>
    <n v="1.1400000000000001"/>
    <x v="0"/>
    <n v="-4.0000000000000036E-2"/>
  </r>
  <r>
    <s v="100090"/>
    <s v="FLAGLER HOSPITAL"/>
    <x v="9"/>
    <x v="2"/>
    <x v="2"/>
    <n v="0"/>
    <n v="8"/>
    <n v="1"/>
    <x v="6"/>
    <n v="9"/>
    <n v="0.1111111111111111"/>
    <s v="FL | Acute Care Hospitals | Voluntary non-profit - Private"/>
    <s v="Low"/>
    <n v="1.02"/>
    <n v="0.99"/>
    <n v="1.05"/>
    <n v="6.0000000000000053E-2"/>
    <n v="55"/>
    <n v="0.89999999999999991"/>
    <n v="1.1400000000000001"/>
    <x v="0"/>
    <n v="6.0000000000000053E-2"/>
  </r>
  <r>
    <s v="100092"/>
    <s v="ORLANDO HEALTH ROCKLEDGE HOSPITAL"/>
    <x v="9"/>
    <x v="2"/>
    <x v="4"/>
    <n v="0"/>
    <n v="8"/>
    <n v="0"/>
    <x v="3"/>
    <n v="8"/>
    <n v="0"/>
    <s v="FL | Acute Care Hospitals | Voluntary non-profit - Private"/>
    <s v="High"/>
    <n v="1.02"/>
    <n v="0.99"/>
    <n v="1.05"/>
    <n v="6.0000000000000053E-2"/>
    <n v="55"/>
    <n v="0.89999999999999991"/>
    <n v="1.1400000000000001"/>
    <x v="0"/>
    <n v="-1.0000000000000009E-2"/>
  </r>
  <r>
    <s v="100093"/>
    <s v="BAPTIST HOSPITAL"/>
    <x v="9"/>
    <x v="2"/>
    <x v="0"/>
    <n v="1"/>
    <n v="10"/>
    <n v="0"/>
    <x v="20"/>
    <n v="11"/>
    <n v="0"/>
    <s v="FL | Acute Care Hospitals | Voluntary non-profit - Private"/>
    <s v="High"/>
    <n v="1.02"/>
    <n v="0.99"/>
    <n v="1.05"/>
    <n v="6.0000000000000053E-2"/>
    <n v="55"/>
    <n v="0.89999999999999991"/>
    <n v="1.1400000000000001"/>
    <x v="0"/>
    <n v="2.0000000000000018E-2"/>
  </r>
  <r>
    <s v="100099"/>
    <s v="ADVENTHEALTH LAKE WALES"/>
    <x v="9"/>
    <x v="1"/>
    <x v="1"/>
    <n v="0"/>
    <n v="5"/>
    <n v="1"/>
    <x v="14"/>
    <n v="6"/>
    <n v="0.16666666666666666"/>
    <s v="FL | Acute Care Hospitals | Proprietary"/>
    <s v="Mid"/>
    <n v="1.01"/>
    <n v="0.99"/>
    <n v="1.05"/>
    <n v="6.0000000000000053E-2"/>
    <n v="63"/>
    <n v="0.89999999999999991"/>
    <n v="1.1400000000000001"/>
    <x v="0"/>
    <n v="-7.0000000000000062E-2"/>
  </r>
  <r>
    <s v="100105"/>
    <s v="CLEVELAND CLINIC INDIAN RIVER HOSPITAL"/>
    <x v="9"/>
    <x v="2"/>
    <x v="0"/>
    <n v="2"/>
    <n v="9"/>
    <n v="0"/>
    <x v="1"/>
    <n v="11"/>
    <n v="0"/>
    <s v="FL | Acute Care Hospitals | Voluntary non-profit - Private"/>
    <s v="High"/>
    <n v="1.02"/>
    <n v="0.99"/>
    <n v="1.05"/>
    <n v="6.0000000000000053E-2"/>
    <n v="55"/>
    <n v="0.89999999999999991"/>
    <n v="1.1400000000000001"/>
    <x v="0"/>
    <n v="-2.0000000000000018E-2"/>
  </r>
  <r>
    <s v="100107"/>
    <s v="HCA FLORIDA LEHIGH REGIONAL MEDICAL CENTER"/>
    <x v="9"/>
    <x v="2"/>
    <x v="2"/>
    <n v="0"/>
    <n v="5"/>
    <n v="0"/>
    <x v="23"/>
    <n v="5"/>
    <n v="0"/>
    <s v="FL | Acute Care Hospitals | Voluntary non-profit - Private"/>
    <s v="Low"/>
    <n v="1.02"/>
    <n v="0.99"/>
    <n v="1.05"/>
    <n v="6.0000000000000053E-2"/>
    <n v="55"/>
    <n v="0.89999999999999991"/>
    <n v="1.1400000000000001"/>
    <x v="0"/>
    <n v="-0.12"/>
  </r>
  <r>
    <s v="100109"/>
    <s v="ADVENTHEALTH SEBRING"/>
    <x v="9"/>
    <x v="2"/>
    <x v="1"/>
    <n v="0"/>
    <n v="9"/>
    <n v="1"/>
    <x v="2"/>
    <n v="10"/>
    <n v="0.1"/>
    <s v="FL | Acute Care Hospitals | Voluntary non-profit - Private"/>
    <s v="Mid"/>
    <n v="1.02"/>
    <n v="0.99"/>
    <n v="1.05"/>
    <n v="6.0000000000000053E-2"/>
    <n v="55"/>
    <n v="0.89999999999999991"/>
    <n v="1.1400000000000001"/>
    <x v="0"/>
    <n v="0"/>
  </r>
  <r>
    <s v="100110"/>
    <s v="HCA FLORIDA OSCEOLA HOSPITAL"/>
    <x v="9"/>
    <x v="1"/>
    <x v="3"/>
    <n v="0"/>
    <n v="3"/>
    <n v="4"/>
    <x v="20"/>
    <n v="7"/>
    <n v="0.5714285714285714"/>
    <s v="FL | Acute Care Hospitals | Proprietary"/>
    <s v="Low"/>
    <n v="1.01"/>
    <n v="0.99"/>
    <n v="1.05"/>
    <n v="6.0000000000000053E-2"/>
    <n v="63"/>
    <n v="0.89999999999999991"/>
    <n v="1.1400000000000001"/>
    <x v="0"/>
    <n v="3.0000000000000027E-2"/>
  </r>
  <r>
    <s v="100113"/>
    <s v="UF HEALTH SHANDS HOSPITAL"/>
    <x v="9"/>
    <x v="2"/>
    <x v="0"/>
    <n v="1"/>
    <n v="8"/>
    <n v="2"/>
    <x v="9"/>
    <n v="11"/>
    <n v="0.18181818181818182"/>
    <s v="FL | Acute Care Hospitals | Voluntary non-profit - Private"/>
    <s v="High"/>
    <n v="1.02"/>
    <n v="0.99"/>
    <n v="1.05"/>
    <n v="6.0000000000000053E-2"/>
    <n v="55"/>
    <n v="0.89999999999999991"/>
    <n v="1.1400000000000001"/>
    <x v="0"/>
    <n v="-3.0000000000000027E-2"/>
  </r>
  <r>
    <s v="100117"/>
    <s v="BAPTIST MEDICAL CENTER  BEACHES"/>
    <x v="9"/>
    <x v="2"/>
    <x v="1"/>
    <n v="1"/>
    <n v="7"/>
    <n v="0"/>
    <x v="7"/>
    <n v="8"/>
    <n v="0"/>
    <s v="FL | Acute Care Hospitals | Voluntary non-profit - Private"/>
    <s v="Mid"/>
    <n v="1.02"/>
    <n v="0.99"/>
    <n v="1.05"/>
    <n v="6.0000000000000053E-2"/>
    <n v="55"/>
    <n v="0.89999999999999991"/>
    <n v="1.1400000000000001"/>
    <x v="0"/>
    <n v="-6.0000000000000053E-2"/>
  </r>
  <r>
    <s v="100118"/>
    <s v="FLORIDA HOSPITAL FLAGLER"/>
    <x v="9"/>
    <x v="6"/>
    <x v="1"/>
    <n v="1"/>
    <n v="6"/>
    <n v="1"/>
    <x v="24"/>
    <n v="8"/>
    <n v="0.125"/>
    <s v="FL | Acute Care Hospitals | Voluntary non-profit - Church"/>
    <s v="Mid"/>
    <n v="0.98"/>
    <n v="0.95"/>
    <n v="1.0225"/>
    <n v="7.2500000000000009E-2"/>
    <n v="12"/>
    <n v="0.84124999999999994"/>
    <n v="1.1312500000000001"/>
    <x v="0"/>
    <n v="-6.9999999999999951E-2"/>
  </r>
  <r>
    <s v="100121"/>
    <s v="BARTOW REGIONAL MEDICAL CENTER"/>
    <x v="9"/>
    <x v="1"/>
    <x v="2"/>
    <n v="0"/>
    <n v="4"/>
    <n v="1"/>
    <x v="0"/>
    <n v="5"/>
    <n v="0.2"/>
    <s v="FL | Acute Care Hospitals | Proprietary"/>
    <s v="Low"/>
    <n v="1.01"/>
    <n v="0.99"/>
    <n v="1.05"/>
    <n v="6.0000000000000053E-2"/>
    <n v="63"/>
    <n v="0.89999999999999991"/>
    <n v="1.1400000000000001"/>
    <x v="0"/>
    <n v="2.0000000000000018E-2"/>
  </r>
  <r>
    <s v="100122"/>
    <s v="NORTH OKALOOSA MEDICAL CENTER"/>
    <x v="9"/>
    <x v="2"/>
    <x v="1"/>
    <n v="1"/>
    <n v="8"/>
    <n v="0"/>
    <x v="30"/>
    <n v="9"/>
    <n v="0"/>
    <s v="FL | Acute Care Hospitals | Voluntary non-profit - Private"/>
    <s v="Mid"/>
    <n v="1.02"/>
    <n v="0.99"/>
    <n v="1.05"/>
    <n v="6.0000000000000053E-2"/>
    <n v="55"/>
    <n v="0.89999999999999991"/>
    <n v="1.1400000000000001"/>
    <x v="0"/>
    <n v="4.0000000000000036E-2"/>
  </r>
  <r>
    <s v="100124"/>
    <s v="SANTA ROSA MEDICAL CENTER"/>
    <x v="9"/>
    <x v="1"/>
    <x v="0"/>
    <n v="0"/>
    <n v="7"/>
    <n v="0"/>
    <x v="14"/>
    <n v="7"/>
    <n v="0"/>
    <s v="FL | Acute Care Hospitals | Proprietary"/>
    <s v="High"/>
    <n v="1.01"/>
    <n v="0.99"/>
    <n v="1.05"/>
    <n v="6.0000000000000053E-2"/>
    <n v="63"/>
    <n v="0.89999999999999991"/>
    <n v="1.1400000000000001"/>
    <x v="0"/>
    <n v="-7.0000000000000062E-2"/>
  </r>
  <r>
    <s v="100125"/>
    <s v="HOMESTEAD HOSPITAL"/>
    <x v="9"/>
    <x v="2"/>
    <x v="0"/>
    <n v="0"/>
    <n v="6"/>
    <n v="0"/>
    <x v="0"/>
    <n v="6"/>
    <n v="0"/>
    <s v="FL | Acute Care Hospitals | Voluntary non-profit - Private"/>
    <s v="High"/>
    <n v="1.02"/>
    <n v="0.99"/>
    <n v="1.05"/>
    <n v="6.0000000000000053E-2"/>
    <n v="55"/>
    <n v="0.89999999999999991"/>
    <n v="1.1400000000000001"/>
    <x v="0"/>
    <n v="1.0000000000000009E-2"/>
  </r>
  <r>
    <s v="100126"/>
    <s v="HCA FLORIDA PASADENA HOSPITAL"/>
    <x v="9"/>
    <x v="1"/>
    <x v="1"/>
    <n v="0"/>
    <n v="6"/>
    <n v="1"/>
    <x v="22"/>
    <n v="7"/>
    <n v="0.14285714285714285"/>
    <s v="FL | Acute Care Hospitals | Proprietary"/>
    <s v="Mid"/>
    <n v="1.01"/>
    <n v="0.99"/>
    <n v="1.05"/>
    <n v="6.0000000000000053E-2"/>
    <n v="63"/>
    <n v="0.89999999999999991"/>
    <n v="1.1400000000000001"/>
    <x v="0"/>
    <n v="9.000000000000008E-2"/>
  </r>
  <r>
    <s v="100127"/>
    <s v="MORTON PLANT HOSPITAL"/>
    <x v="9"/>
    <x v="2"/>
    <x v="0"/>
    <n v="1"/>
    <n v="9"/>
    <n v="1"/>
    <x v="2"/>
    <n v="11"/>
    <n v="9.0909090909090912E-2"/>
    <s v="FL | Acute Care Hospitals | Voluntary non-profit - Private"/>
    <s v="High"/>
    <n v="1.02"/>
    <n v="0.99"/>
    <n v="1.05"/>
    <n v="6.0000000000000053E-2"/>
    <n v="55"/>
    <n v="0.89999999999999991"/>
    <n v="1.1400000000000001"/>
    <x v="0"/>
    <n v="0"/>
  </r>
  <r>
    <s v="100128"/>
    <s v="TAMPA GENERAL HOSPITAL"/>
    <x v="9"/>
    <x v="2"/>
    <x v="2"/>
    <n v="0"/>
    <n v="7"/>
    <n v="4"/>
    <x v="9"/>
    <n v="11"/>
    <n v="0.36363636363636365"/>
    <s v="FL | Acute Care Hospitals | Voluntary non-profit - Private"/>
    <s v="Low"/>
    <n v="1.02"/>
    <n v="0.99"/>
    <n v="1.05"/>
    <n v="6.0000000000000053E-2"/>
    <n v="55"/>
    <n v="0.89999999999999991"/>
    <n v="1.1400000000000001"/>
    <x v="0"/>
    <n v="-3.0000000000000027E-2"/>
  </r>
  <r>
    <s v="100131"/>
    <s v="HCA FLORIDA AVENTURA HOSPITAL"/>
    <x v="9"/>
    <x v="2"/>
    <x v="1"/>
    <n v="0"/>
    <n v="5"/>
    <n v="3"/>
    <x v="30"/>
    <n v="8"/>
    <n v="0.375"/>
    <s v="FL | Acute Care Hospitals | Voluntary non-profit - Private"/>
    <s v="Mid"/>
    <n v="1.02"/>
    <n v="0.99"/>
    <n v="1.05"/>
    <n v="6.0000000000000053E-2"/>
    <n v="55"/>
    <n v="0.89999999999999991"/>
    <n v="1.1400000000000001"/>
    <x v="0"/>
    <n v="4.0000000000000036E-2"/>
  </r>
  <r>
    <s v="100132"/>
    <s v="SOUTH FLORIDA BAPTIST HOSPITAL"/>
    <x v="9"/>
    <x v="2"/>
    <x v="0"/>
    <n v="0"/>
    <n v="9"/>
    <n v="0"/>
    <x v="30"/>
    <n v="9"/>
    <n v="0"/>
    <s v="FL | Acute Care Hospitals | Voluntary non-profit - Private"/>
    <s v="High"/>
    <n v="1.02"/>
    <n v="0.99"/>
    <n v="1.05"/>
    <n v="6.0000000000000053E-2"/>
    <n v="55"/>
    <n v="0.89999999999999991"/>
    <n v="1.1400000000000001"/>
    <x v="0"/>
    <n v="4.0000000000000036E-2"/>
  </r>
  <r>
    <s v="100135"/>
    <s v="TALLAHASSEE MEMORIAL HEALTHCARE"/>
    <x v="9"/>
    <x v="2"/>
    <x v="2"/>
    <n v="2"/>
    <n v="8"/>
    <n v="1"/>
    <x v="13"/>
    <n v="11"/>
    <n v="9.0909090909090912E-2"/>
    <s v="FL | Acute Care Hospitals | Voluntary non-profit - Private"/>
    <s v="Low"/>
    <n v="1.02"/>
    <n v="0.99"/>
    <n v="1.05"/>
    <n v="6.0000000000000053E-2"/>
    <n v="55"/>
    <n v="0.89999999999999991"/>
    <n v="1.1400000000000001"/>
    <x v="0"/>
    <n v="5.0000000000000044E-2"/>
  </r>
  <r>
    <s v="100137"/>
    <s v="ADVENTHEALTH HEART OF FLORIDA"/>
    <x v="9"/>
    <x v="1"/>
    <x v="2"/>
    <n v="0"/>
    <n v="7"/>
    <n v="1"/>
    <x v="11"/>
    <n v="8"/>
    <n v="0.125"/>
    <s v="FL | Acute Care Hospitals | Proprietary"/>
    <s v="Low"/>
    <n v="1.01"/>
    <n v="0.99"/>
    <n v="1.05"/>
    <n v="6.0000000000000053E-2"/>
    <n v="63"/>
    <n v="0.89999999999999991"/>
    <n v="1.1400000000000001"/>
    <x v="0"/>
    <n v="-6.0000000000000053E-2"/>
  </r>
  <r>
    <s v="100140"/>
    <s v="BAPTIST MEDICAL CENTER - NASSAU"/>
    <x v="9"/>
    <x v="2"/>
    <x v="4"/>
    <n v="1"/>
    <n v="5"/>
    <n v="0"/>
    <x v="23"/>
    <n v="6"/>
    <n v="0"/>
    <s v="FL | Acute Care Hospitals | Voluntary non-profit - Private"/>
    <s v="High"/>
    <n v="1.02"/>
    <n v="0.99"/>
    <n v="1.05"/>
    <n v="6.0000000000000053E-2"/>
    <n v="55"/>
    <n v="0.89999999999999991"/>
    <n v="1.1400000000000001"/>
    <x v="0"/>
    <n v="-0.12"/>
  </r>
  <r>
    <s v="100142"/>
    <s v="JACKSON HOSPITAL"/>
    <x v="9"/>
    <x v="0"/>
    <x v="3"/>
    <n v="0"/>
    <n v="8"/>
    <n v="1"/>
    <x v="4"/>
    <n v="9"/>
    <n v="0.1111111111111111"/>
    <s v="FL | Acute Care Hospitals | Government - Hospital District or Authority"/>
    <s v="Low"/>
    <n v="1.0150000000000001"/>
    <n v="0.99"/>
    <n v="1.05"/>
    <n v="6.0000000000000053E-2"/>
    <n v="20"/>
    <n v="0.89999999999999991"/>
    <n v="1.1400000000000001"/>
    <x v="0"/>
    <n v="3.499999999999992E-2"/>
  </r>
  <r>
    <s v="100150"/>
    <s v="LOWER KEYS MEDICAL CENTER"/>
    <x v="9"/>
    <x v="1"/>
    <x v="0"/>
    <n v="0"/>
    <n v="7"/>
    <n v="0"/>
    <x v="21"/>
    <n v="7"/>
    <n v="0"/>
    <s v="FL | Acute Care Hospitals | Proprietary"/>
    <s v="High"/>
    <n v="1.01"/>
    <n v="0.99"/>
    <n v="1.05"/>
    <n v="6.0000000000000053E-2"/>
    <n v="63"/>
    <n v="0.89999999999999991"/>
    <n v="1.1400000000000001"/>
    <x v="0"/>
    <n v="-7.999999999999996E-2"/>
  </r>
  <r>
    <s v="100151"/>
    <s v="MAYO CLINIC"/>
    <x v="9"/>
    <x v="2"/>
    <x v="4"/>
    <n v="2"/>
    <n v="9"/>
    <n v="0"/>
    <x v="9"/>
    <n v="11"/>
    <n v="0"/>
    <s v="FL | Acute Care Hospitals | Voluntary non-profit - Private"/>
    <s v="High"/>
    <n v="1.02"/>
    <n v="0.99"/>
    <n v="1.05"/>
    <n v="6.0000000000000053E-2"/>
    <n v="55"/>
    <n v="0.89999999999999991"/>
    <n v="1.1400000000000001"/>
    <x v="0"/>
    <n v="-3.0000000000000027E-2"/>
  </r>
  <r>
    <s v="100154"/>
    <s v="SOUTH MIAMI HOSPITAL"/>
    <x v="9"/>
    <x v="2"/>
    <x v="0"/>
    <n v="1"/>
    <n v="5"/>
    <n v="2"/>
    <x v="13"/>
    <n v="8"/>
    <n v="0.25"/>
    <s v="FL | Acute Care Hospitals | Voluntary non-profit - Private"/>
    <s v="High"/>
    <n v="1.02"/>
    <n v="0.99"/>
    <n v="1.05"/>
    <n v="6.0000000000000053E-2"/>
    <n v="55"/>
    <n v="0.89999999999999991"/>
    <n v="1.1400000000000001"/>
    <x v="0"/>
    <n v="5.0000000000000044E-2"/>
  </r>
  <r>
    <s v="100156"/>
    <s v="HCA FLORIDA LAKE CITY HOSPITAL"/>
    <x v="9"/>
    <x v="1"/>
    <x v="2"/>
    <n v="1"/>
    <n v="5"/>
    <n v="1"/>
    <x v="1"/>
    <n v="7"/>
    <n v="0.14285714285714285"/>
    <s v="FL | Acute Care Hospitals | Proprietary"/>
    <s v="Low"/>
    <n v="1.01"/>
    <n v="0.99"/>
    <n v="1.05"/>
    <n v="6.0000000000000053E-2"/>
    <n v="63"/>
    <n v="0.89999999999999991"/>
    <n v="1.1400000000000001"/>
    <x v="0"/>
    <n v="-1.0000000000000009E-2"/>
  </r>
  <r>
    <s v="100157"/>
    <s v="LAKELAND REGIONAL MEDICAL CENTER"/>
    <x v="9"/>
    <x v="2"/>
    <x v="3"/>
    <n v="0"/>
    <n v="8"/>
    <n v="3"/>
    <x v="1"/>
    <n v="11"/>
    <n v="0.27272727272727271"/>
    <s v="FL | Acute Care Hospitals | Voluntary non-profit - Private"/>
    <s v="Low"/>
    <n v="1.02"/>
    <n v="0.99"/>
    <n v="1.05"/>
    <n v="6.0000000000000053E-2"/>
    <n v="55"/>
    <n v="0.89999999999999991"/>
    <n v="1.1400000000000001"/>
    <x v="0"/>
    <n v="-2.0000000000000018E-2"/>
  </r>
  <r>
    <s v="100161"/>
    <s v="CENTRAL FLORIDA LAKE MONROE HOSPITAL"/>
    <x v="9"/>
    <x v="1"/>
    <x v="2"/>
    <n v="0"/>
    <n v="6"/>
    <n v="2"/>
    <x v="30"/>
    <n v="8"/>
    <n v="0.25"/>
    <s v="FL | Acute Care Hospitals | Proprietary"/>
    <s v="Low"/>
    <n v="1.01"/>
    <n v="0.99"/>
    <n v="1.05"/>
    <n v="6.0000000000000053E-2"/>
    <n v="63"/>
    <n v="0.89999999999999991"/>
    <n v="1.1400000000000001"/>
    <x v="0"/>
    <n v="5.0000000000000044E-2"/>
  </r>
  <r>
    <s v="100166"/>
    <s v="HCA FLORIDA SARASOTA DOCTORS HOSPITAL"/>
    <x v="9"/>
    <x v="1"/>
    <x v="0"/>
    <n v="1"/>
    <n v="6"/>
    <n v="1"/>
    <x v="4"/>
    <n v="8"/>
    <n v="0.125"/>
    <s v="FL | Acute Care Hospitals | Proprietary"/>
    <s v="High"/>
    <n v="1.01"/>
    <n v="0.99"/>
    <n v="1.05"/>
    <n v="6.0000000000000053E-2"/>
    <n v="63"/>
    <n v="0.89999999999999991"/>
    <n v="1.1400000000000001"/>
    <x v="0"/>
    <n v="4.0000000000000036E-2"/>
  </r>
  <r>
    <s v="100167"/>
    <s v="HCA FLORIDA MERCY HOSPITAL"/>
    <x v="9"/>
    <x v="2"/>
    <x v="3"/>
    <n v="0"/>
    <n v="2"/>
    <n v="5"/>
    <x v="6"/>
    <n v="7"/>
    <n v="0.7142857142857143"/>
    <s v="FL | Acute Care Hospitals | Voluntary non-profit - Private"/>
    <s v="Low"/>
    <n v="1.02"/>
    <n v="0.99"/>
    <n v="1.05"/>
    <n v="6.0000000000000053E-2"/>
    <n v="55"/>
    <n v="0.89999999999999991"/>
    <n v="1.1400000000000001"/>
    <x v="0"/>
    <n v="6.0000000000000053E-2"/>
  </r>
  <r>
    <s v="100168"/>
    <s v="BOCA RATON REGIONAL HOSPITAL"/>
    <x v="9"/>
    <x v="2"/>
    <x v="1"/>
    <n v="1"/>
    <n v="8"/>
    <n v="2"/>
    <x v="2"/>
    <n v="11"/>
    <n v="0.18181818181818182"/>
    <s v="FL | Acute Care Hospitals | Voluntary non-profit - Private"/>
    <s v="Mid"/>
    <n v="1.02"/>
    <n v="0.99"/>
    <n v="1.05"/>
    <n v="6.0000000000000053E-2"/>
    <n v="55"/>
    <n v="0.89999999999999991"/>
    <n v="1.1400000000000001"/>
    <x v="0"/>
    <n v="0"/>
  </r>
  <r>
    <s v="100173"/>
    <s v="ADVENTHEALTH TAMPA"/>
    <x v="9"/>
    <x v="2"/>
    <x v="1"/>
    <n v="1"/>
    <n v="8"/>
    <n v="0"/>
    <x v="20"/>
    <n v="9"/>
    <n v="0"/>
    <s v="FL | Acute Care Hospitals | Voluntary non-profit - Private"/>
    <s v="Mid"/>
    <n v="1.02"/>
    <n v="0.99"/>
    <n v="1.05"/>
    <n v="6.0000000000000053E-2"/>
    <n v="55"/>
    <n v="0.89999999999999991"/>
    <n v="1.1400000000000001"/>
    <x v="0"/>
    <n v="2.0000000000000018E-2"/>
  </r>
  <r>
    <s v="100175"/>
    <s v="DESOTO MEMORIAL HOSPITAL"/>
    <x v="9"/>
    <x v="2"/>
    <x v="2"/>
    <n v="0"/>
    <n v="5"/>
    <n v="0"/>
    <x v="20"/>
    <n v="5"/>
    <n v="0"/>
    <s v="FL | Acute Care Hospitals | Voluntary non-profit - Private"/>
    <s v="Low"/>
    <n v="1.02"/>
    <n v="0.99"/>
    <n v="1.05"/>
    <n v="6.0000000000000053E-2"/>
    <n v="55"/>
    <n v="0.89999999999999991"/>
    <n v="1.1400000000000001"/>
    <x v="0"/>
    <n v="2.0000000000000018E-2"/>
  </r>
  <r>
    <s v="100176"/>
    <s v="PALM BEACH GARDENS MEDICAL CENTER"/>
    <x v="9"/>
    <x v="1"/>
    <x v="3"/>
    <n v="0"/>
    <n v="8"/>
    <n v="1"/>
    <x v="1"/>
    <n v="9"/>
    <n v="0.1111111111111111"/>
    <s v="FL | Acute Care Hospitals | Proprietary"/>
    <s v="Low"/>
    <n v="1.01"/>
    <n v="0.99"/>
    <n v="1.05"/>
    <n v="6.0000000000000053E-2"/>
    <n v="63"/>
    <n v="0.89999999999999991"/>
    <n v="1.1400000000000001"/>
    <x v="0"/>
    <n v="-1.0000000000000009E-2"/>
  </r>
  <r>
    <s v="100177"/>
    <s v="CAPE CANAVERAL HOSPITAL"/>
    <x v="9"/>
    <x v="2"/>
    <x v="0"/>
    <n v="1"/>
    <n v="7"/>
    <n v="0"/>
    <x v="30"/>
    <n v="8"/>
    <n v="0"/>
    <s v="FL | Acute Care Hospitals | Voluntary non-profit - Private"/>
    <s v="High"/>
    <n v="1.02"/>
    <n v="0.99"/>
    <n v="1.05"/>
    <n v="6.0000000000000053E-2"/>
    <n v="55"/>
    <n v="0.89999999999999991"/>
    <n v="1.1400000000000001"/>
    <x v="0"/>
    <n v="4.0000000000000036E-2"/>
  </r>
  <r>
    <s v="100179"/>
    <s v="HCA FLORIDA MEMORIAL HOSPITAL"/>
    <x v="9"/>
    <x v="1"/>
    <x v="2"/>
    <n v="0"/>
    <n v="7"/>
    <n v="2"/>
    <x v="6"/>
    <n v="9"/>
    <n v="0.22222222222222221"/>
    <s v="FL | Acute Care Hospitals | Proprietary"/>
    <s v="Low"/>
    <n v="1.01"/>
    <n v="0.99"/>
    <n v="1.05"/>
    <n v="6.0000000000000053E-2"/>
    <n v="63"/>
    <n v="0.89999999999999991"/>
    <n v="1.1400000000000001"/>
    <x v="0"/>
    <n v="7.0000000000000062E-2"/>
  </r>
  <r>
    <s v="100180"/>
    <s v="HCA FLORIDA ST PETERSBURG HOSPITAL"/>
    <x v="9"/>
    <x v="1"/>
    <x v="2"/>
    <n v="0"/>
    <n v="4"/>
    <n v="1"/>
    <x v="2"/>
    <n v="5"/>
    <n v="0.2"/>
    <s v="FL | Acute Care Hospitals | Proprietary"/>
    <s v="Low"/>
    <n v="1.01"/>
    <n v="0.99"/>
    <n v="1.05"/>
    <n v="6.0000000000000053E-2"/>
    <n v="63"/>
    <n v="0.89999999999999991"/>
    <n v="1.1400000000000001"/>
    <x v="0"/>
    <n v="1.0000000000000009E-2"/>
  </r>
  <r>
    <s v="100183"/>
    <s v="CORAL GABLES HOSPITAL"/>
    <x v="9"/>
    <x v="1"/>
    <x v="1"/>
    <n v="0"/>
    <n v="4"/>
    <n v="1"/>
    <x v="39"/>
    <n v="5"/>
    <n v="0.2"/>
    <s v="FL | Acute Care Hospitals | Proprietary"/>
    <s v="Mid"/>
    <n v="1.01"/>
    <n v="0.99"/>
    <n v="1.05"/>
    <n v="6.0000000000000053E-2"/>
    <n v="63"/>
    <n v="0.89999999999999991"/>
    <n v="1.1400000000000001"/>
    <x v="3"/>
    <n v="0.18999999999999995"/>
  </r>
  <r>
    <s v="100187"/>
    <s v="PALMETTO GENERAL HOSPITAL"/>
    <x v="9"/>
    <x v="1"/>
    <x v="2"/>
    <n v="0"/>
    <n v="7"/>
    <n v="0"/>
    <x v="6"/>
    <n v="7"/>
    <n v="0"/>
    <s v="FL | Acute Care Hospitals | Proprietary"/>
    <s v="Low"/>
    <n v="1.01"/>
    <n v="0.99"/>
    <n v="1.05"/>
    <n v="6.0000000000000053E-2"/>
    <n v="63"/>
    <n v="0.89999999999999991"/>
    <n v="1.1400000000000001"/>
    <x v="0"/>
    <n v="7.0000000000000062E-2"/>
  </r>
  <r>
    <s v="100189"/>
    <s v="HCA FLORIDA NORTHWEST HOSPITAL"/>
    <x v="9"/>
    <x v="1"/>
    <x v="3"/>
    <n v="0"/>
    <n v="4"/>
    <n v="2"/>
    <x v="1"/>
    <n v="6"/>
    <n v="0.33333333333333331"/>
    <s v="FL | Acute Care Hospitals | Proprietary"/>
    <s v="Low"/>
    <n v="1.01"/>
    <n v="0.99"/>
    <n v="1.05"/>
    <n v="6.0000000000000053E-2"/>
    <n v="63"/>
    <n v="0.89999999999999991"/>
    <n v="1.1400000000000001"/>
    <x v="0"/>
    <n v="-1.0000000000000009E-2"/>
  </r>
  <r>
    <s v="100191"/>
    <s v="HCA FLORIDA TRINITY HOSPITAL"/>
    <x v="9"/>
    <x v="1"/>
    <x v="2"/>
    <n v="0"/>
    <n v="7"/>
    <n v="1"/>
    <x v="14"/>
    <n v="8"/>
    <n v="0.125"/>
    <s v="FL | Acute Care Hospitals | Proprietary"/>
    <s v="Low"/>
    <n v="1.01"/>
    <n v="0.99"/>
    <n v="1.05"/>
    <n v="6.0000000000000053E-2"/>
    <n v="63"/>
    <n v="0.89999999999999991"/>
    <n v="1.1400000000000001"/>
    <x v="0"/>
    <n v="-7.0000000000000062E-2"/>
  </r>
  <r>
    <s v="100200"/>
    <s v="BROWARD HEALTH IMPERIAL POINT"/>
    <x v="9"/>
    <x v="0"/>
    <x v="2"/>
    <n v="0"/>
    <n v="5"/>
    <n v="1"/>
    <x v="30"/>
    <n v="6"/>
    <n v="0.16666666666666666"/>
    <s v="FL | Acute Care Hospitals | Government - Hospital District or Authority"/>
    <s v="Low"/>
    <n v="1.0150000000000001"/>
    <n v="0.99"/>
    <n v="1.05"/>
    <n v="6.0000000000000053E-2"/>
    <n v="20"/>
    <n v="0.89999999999999991"/>
    <n v="1.1400000000000001"/>
    <x v="0"/>
    <n v="4.4999999999999929E-2"/>
  </r>
  <r>
    <s v="100204"/>
    <s v="HCA FLORIDA NORTH FLORIDA HOSPITAL"/>
    <x v="9"/>
    <x v="1"/>
    <x v="2"/>
    <n v="1"/>
    <n v="7"/>
    <n v="1"/>
    <x v="9"/>
    <n v="9"/>
    <n v="0.1111111111111111"/>
    <s v="FL | Acute Care Hospitals | Proprietary"/>
    <s v="Low"/>
    <n v="1.01"/>
    <n v="0.99"/>
    <n v="1.05"/>
    <n v="6.0000000000000053E-2"/>
    <n v="63"/>
    <n v="0.89999999999999991"/>
    <n v="1.1400000000000001"/>
    <x v="0"/>
    <n v="-2.0000000000000018E-2"/>
  </r>
  <r>
    <s v="100206"/>
    <s v="HCA FLORIDA SOUTH TAMPA HOSPITAL"/>
    <x v="9"/>
    <x v="1"/>
    <x v="0"/>
    <n v="0"/>
    <n v="5"/>
    <n v="1"/>
    <x v="0"/>
    <n v="6"/>
    <n v="0.16666666666666666"/>
    <s v="FL | Acute Care Hospitals | Proprietary"/>
    <s v="High"/>
    <n v="1.01"/>
    <n v="0.99"/>
    <n v="1.05"/>
    <n v="6.0000000000000053E-2"/>
    <n v="63"/>
    <n v="0.89999999999999991"/>
    <n v="1.1400000000000001"/>
    <x v="0"/>
    <n v="2.0000000000000018E-2"/>
  </r>
  <r>
    <s v="100209"/>
    <s v="HCA FLORIDA KENDALL HOSPITAL"/>
    <x v="9"/>
    <x v="1"/>
    <x v="1"/>
    <n v="0"/>
    <n v="6"/>
    <n v="1"/>
    <x v="13"/>
    <n v="7"/>
    <n v="0.14285714285714285"/>
    <s v="FL | Acute Care Hospitals | Proprietary"/>
    <s v="Mid"/>
    <n v="1.01"/>
    <n v="0.99"/>
    <n v="1.05"/>
    <n v="6.0000000000000053E-2"/>
    <n v="63"/>
    <n v="0.89999999999999991"/>
    <n v="1.1400000000000001"/>
    <x v="0"/>
    <n v="6.0000000000000053E-2"/>
  </r>
  <r>
    <s v="100211"/>
    <s v="ADVENTHEALTH DADE CITY"/>
    <x v="9"/>
    <x v="1"/>
    <x v="0"/>
    <n v="0"/>
    <n v="6"/>
    <n v="0"/>
    <x v="9"/>
    <n v="6"/>
    <n v="0"/>
    <s v="FL | Acute Care Hospitals | Proprietary"/>
    <s v="High"/>
    <n v="1.01"/>
    <n v="0.99"/>
    <n v="1.05"/>
    <n v="6.0000000000000053E-2"/>
    <n v="63"/>
    <n v="0.89999999999999991"/>
    <n v="1.1400000000000001"/>
    <x v="0"/>
    <n v="-2.0000000000000018E-2"/>
  </r>
  <r>
    <s v="100212"/>
    <s v="MARION COMMUNTIY HOSPITAL"/>
    <x v="9"/>
    <x v="1"/>
    <x v="3"/>
    <n v="0"/>
    <n v="7"/>
    <n v="2"/>
    <x v="2"/>
    <n v="9"/>
    <n v="0.22222222222222221"/>
    <s v="FL | Acute Care Hospitals | Proprietary"/>
    <s v="Low"/>
    <n v="1.01"/>
    <n v="0.99"/>
    <n v="1.05"/>
    <n v="6.0000000000000053E-2"/>
    <n v="63"/>
    <n v="0.89999999999999991"/>
    <n v="1.1400000000000001"/>
    <x v="0"/>
    <n v="1.0000000000000009E-2"/>
  </r>
  <r>
    <s v="100213"/>
    <s v="HCA FLORIDA BLAKE HOSPITAL"/>
    <x v="9"/>
    <x v="1"/>
    <x v="2"/>
    <n v="0"/>
    <n v="7"/>
    <n v="2"/>
    <x v="30"/>
    <n v="9"/>
    <n v="0.22222222222222221"/>
    <s v="FL | Acute Care Hospitals | Proprietary"/>
    <s v="Low"/>
    <n v="1.01"/>
    <n v="0.99"/>
    <n v="1.05"/>
    <n v="6.0000000000000053E-2"/>
    <n v="63"/>
    <n v="0.89999999999999991"/>
    <n v="1.1400000000000001"/>
    <x v="0"/>
    <n v="5.0000000000000044E-2"/>
  </r>
  <r>
    <s v="100217"/>
    <s v="ORLANDO HEALTH SEBASTIAN RIVER HOSPITAL"/>
    <x v="9"/>
    <x v="2"/>
    <x v="1"/>
    <n v="0"/>
    <n v="8"/>
    <n v="0"/>
    <x v="2"/>
    <n v="8"/>
    <n v="0"/>
    <s v="FL | Acute Care Hospitals | Voluntary non-profit - Private"/>
    <s v="Mid"/>
    <n v="1.02"/>
    <n v="0.99"/>
    <n v="1.05"/>
    <n v="6.0000000000000053E-2"/>
    <n v="55"/>
    <n v="0.89999999999999991"/>
    <n v="1.1400000000000001"/>
    <x v="0"/>
    <n v="0"/>
  </r>
  <r>
    <s v="100220"/>
    <s v="GULF COAST MEDICAL CENTER LEE HEALTH"/>
    <x v="9"/>
    <x v="0"/>
    <x v="0"/>
    <n v="0"/>
    <n v="9"/>
    <n v="1"/>
    <x v="3"/>
    <n v="10"/>
    <n v="0.1"/>
    <s v="FL | Acute Care Hospitals | Government - Hospital District or Authority"/>
    <s v="High"/>
    <n v="1.0150000000000001"/>
    <n v="0.99"/>
    <n v="1.05"/>
    <n v="6.0000000000000053E-2"/>
    <n v="20"/>
    <n v="0.89999999999999991"/>
    <n v="1.1400000000000001"/>
    <x v="0"/>
    <n v="-5.0000000000001155E-3"/>
  </r>
  <r>
    <s v="100223"/>
    <s v="HCA FLORIDA FORT WALTON-DESTIN HOSPITAL"/>
    <x v="9"/>
    <x v="1"/>
    <x v="1"/>
    <n v="0"/>
    <n v="8"/>
    <n v="1"/>
    <x v="0"/>
    <n v="9"/>
    <n v="0.1111111111111111"/>
    <s v="FL | Acute Care Hospitals | Proprietary"/>
    <s v="Mid"/>
    <n v="1.01"/>
    <n v="0.99"/>
    <n v="1.05"/>
    <n v="6.0000000000000053E-2"/>
    <n v="63"/>
    <n v="0.89999999999999991"/>
    <n v="1.1400000000000001"/>
    <x v="0"/>
    <n v="2.0000000000000018E-2"/>
  </r>
  <r>
    <s v="100224"/>
    <s v="UNIVERSITY HOSPITAL AND MEDICAL CENTER"/>
    <x v="9"/>
    <x v="1"/>
    <x v="3"/>
    <n v="0"/>
    <n v="2"/>
    <n v="4"/>
    <x v="53"/>
    <n v="6"/>
    <n v="0.66666666666666663"/>
    <s v="FL | Acute Care Hospitals | Proprietary"/>
    <s v="Low"/>
    <n v="1.01"/>
    <n v="0.99"/>
    <n v="1.05"/>
    <n v="6.0000000000000053E-2"/>
    <n v="63"/>
    <n v="0.89999999999999991"/>
    <n v="1.1400000000000001"/>
    <x v="3"/>
    <n v="0.26"/>
  </r>
  <r>
    <s v="100226"/>
    <s v="HCA FLORIDA ORANGE PARK HOSPITAL"/>
    <x v="9"/>
    <x v="4"/>
    <x v="1"/>
    <n v="0"/>
    <n v="9"/>
    <n v="0"/>
    <x v="20"/>
    <n v="9"/>
    <n v="0"/>
    <s v="FL | Acute Care Hospitals | Voluntary non-profit - Other"/>
    <s v="Mid"/>
    <n v="1.01"/>
    <n v="1.01"/>
    <n v="1.04"/>
    <n v="3.0000000000000027E-2"/>
    <n v="5"/>
    <n v="0.96499999999999997"/>
    <n v="1.085"/>
    <x v="1"/>
    <n v="3.0000000000000027E-2"/>
  </r>
  <r>
    <s v="100228"/>
    <s v="WESTSIDE REGIONAL MEDICAL CENTER"/>
    <x v="9"/>
    <x v="1"/>
    <x v="2"/>
    <n v="0"/>
    <n v="7"/>
    <n v="1"/>
    <x v="25"/>
    <n v="8"/>
    <n v="0.125"/>
    <s v="FL | Acute Care Hospitals | Proprietary"/>
    <s v="Low"/>
    <n v="1.01"/>
    <n v="0.99"/>
    <n v="1.05"/>
    <n v="6.0000000000000053E-2"/>
    <n v="63"/>
    <n v="0.89999999999999991"/>
    <n v="1.1400000000000001"/>
    <x v="0"/>
    <n v="8.0000000000000071E-2"/>
  </r>
  <r>
    <s v="100230"/>
    <s v="MEMORIAL HOSPITAL PEMBROKE"/>
    <x v="9"/>
    <x v="0"/>
    <x v="1"/>
    <n v="0"/>
    <n v="4"/>
    <n v="1"/>
    <x v="8"/>
    <n v="5"/>
    <n v="0.2"/>
    <s v="FL | Acute Care Hospitals | Government - Hospital District or Authority"/>
    <s v="Mid"/>
    <n v="1.0150000000000001"/>
    <n v="0.99"/>
    <n v="1.05"/>
    <n v="6.0000000000000053E-2"/>
    <n v="20"/>
    <n v="0.89999999999999991"/>
    <n v="1.1400000000000001"/>
    <x v="0"/>
    <n v="-4.5000000000000151E-2"/>
  </r>
  <r>
    <s v="100231"/>
    <s v="HCA FLORIDA WEST HOSPITAL"/>
    <x v="9"/>
    <x v="1"/>
    <x v="1"/>
    <n v="0"/>
    <n v="8"/>
    <n v="1"/>
    <x v="3"/>
    <n v="9"/>
    <n v="0.1111111111111111"/>
    <s v="FL | Acute Care Hospitals | Proprietary"/>
    <s v="Mid"/>
    <n v="1.01"/>
    <n v="0.99"/>
    <n v="1.05"/>
    <n v="6.0000000000000053E-2"/>
    <n v="63"/>
    <n v="0.89999999999999991"/>
    <n v="1.1400000000000001"/>
    <x v="0"/>
    <n v="0"/>
  </r>
  <r>
    <s v="100232"/>
    <s v="HCA FLORIDA PUTNAM HOSPITAL"/>
    <x v="9"/>
    <x v="1"/>
    <x v="3"/>
    <n v="0"/>
    <n v="8"/>
    <n v="0"/>
    <x v="4"/>
    <n v="8"/>
    <n v="0"/>
    <s v="FL | Acute Care Hospitals | Proprietary"/>
    <s v="Low"/>
    <n v="1.01"/>
    <n v="0.99"/>
    <n v="1.05"/>
    <n v="6.0000000000000053E-2"/>
    <n v="63"/>
    <n v="0.89999999999999991"/>
    <n v="1.1400000000000001"/>
    <x v="0"/>
    <n v="4.0000000000000036E-2"/>
  </r>
  <r>
    <s v="100236"/>
    <s v="HCA FLORIDA FAWCETT HOSPITAL"/>
    <x v="9"/>
    <x v="1"/>
    <x v="2"/>
    <n v="0"/>
    <n v="6"/>
    <n v="2"/>
    <x v="1"/>
    <n v="8"/>
    <n v="0.25"/>
    <s v="FL | Acute Care Hospitals | Proprietary"/>
    <s v="Low"/>
    <n v="1.01"/>
    <n v="0.99"/>
    <n v="1.05"/>
    <n v="6.0000000000000053E-2"/>
    <n v="63"/>
    <n v="0.89999999999999991"/>
    <n v="1.1400000000000001"/>
    <x v="0"/>
    <n v="-1.0000000000000009E-2"/>
  </r>
  <r>
    <s v="100238"/>
    <s v="HCA FLORIDA NORTHSIDE HOSPITAL"/>
    <x v="9"/>
    <x v="1"/>
    <x v="3"/>
    <n v="0"/>
    <n v="8"/>
    <n v="1"/>
    <x v="13"/>
    <n v="9"/>
    <n v="0.1111111111111111"/>
    <s v="FL | Acute Care Hospitals | Proprietary"/>
    <s v="Low"/>
    <n v="1.01"/>
    <n v="0.99"/>
    <n v="1.05"/>
    <n v="6.0000000000000053E-2"/>
    <n v="63"/>
    <n v="0.89999999999999991"/>
    <n v="1.1400000000000001"/>
    <x v="0"/>
    <n v="6.0000000000000053E-2"/>
  </r>
  <r>
    <s v="100242"/>
    <s v="HCA FLORIDA GULF COAST HOSPITAL"/>
    <x v="9"/>
    <x v="1"/>
    <x v="1"/>
    <n v="0"/>
    <n v="8"/>
    <n v="0"/>
    <x v="20"/>
    <n v="8"/>
    <n v="0"/>
    <s v="FL | Acute Care Hospitals | Proprietary"/>
    <s v="Mid"/>
    <n v="1.01"/>
    <n v="0.99"/>
    <n v="1.05"/>
    <n v="6.0000000000000053E-2"/>
    <n v="63"/>
    <n v="0.89999999999999991"/>
    <n v="1.1400000000000001"/>
    <x v="0"/>
    <n v="3.0000000000000027E-2"/>
  </r>
  <r>
    <s v="100243"/>
    <s v="HCA FLORIDA BRANDON HOSPITAL"/>
    <x v="9"/>
    <x v="1"/>
    <x v="2"/>
    <n v="0"/>
    <n v="6"/>
    <n v="3"/>
    <x v="9"/>
    <n v="9"/>
    <n v="0.33333333333333331"/>
    <s v="FL | Acute Care Hospitals | Proprietary"/>
    <s v="Low"/>
    <n v="1.01"/>
    <n v="0.99"/>
    <n v="1.05"/>
    <n v="6.0000000000000053E-2"/>
    <n v="63"/>
    <n v="0.89999999999999991"/>
    <n v="1.1400000000000001"/>
    <x v="0"/>
    <n v="-2.0000000000000018E-2"/>
  </r>
  <r>
    <s v="100244"/>
    <s v="CAPE CORAL HOSPITAL"/>
    <x v="9"/>
    <x v="0"/>
    <x v="0"/>
    <n v="0"/>
    <n v="5"/>
    <n v="2"/>
    <x v="9"/>
    <n v="7"/>
    <n v="0.2857142857142857"/>
    <s v="FL | Acute Care Hospitals | Government - Hospital District or Authority"/>
    <s v="High"/>
    <n v="1.0150000000000001"/>
    <n v="0.99"/>
    <n v="1.05"/>
    <n v="6.0000000000000053E-2"/>
    <n v="20"/>
    <n v="0.89999999999999991"/>
    <n v="1.1400000000000001"/>
    <x v="0"/>
    <n v="-2.5000000000000133E-2"/>
  </r>
  <r>
    <s v="100246"/>
    <s v="HCA FLORIDA LAWNWOOD HOSPITAL"/>
    <x v="9"/>
    <x v="1"/>
    <x v="3"/>
    <n v="0"/>
    <n v="4"/>
    <n v="3"/>
    <x v="6"/>
    <n v="7"/>
    <n v="0.42857142857142855"/>
    <s v="FL | Acute Care Hospitals | Proprietary"/>
    <s v="Low"/>
    <n v="1.01"/>
    <n v="0.99"/>
    <n v="1.05"/>
    <n v="6.0000000000000053E-2"/>
    <n v="63"/>
    <n v="0.89999999999999991"/>
    <n v="1.1400000000000001"/>
    <x v="0"/>
    <n v="7.0000000000000062E-2"/>
  </r>
  <r>
    <s v="100248"/>
    <s v="HCA FLORIDA LARGO HOSPITAL"/>
    <x v="9"/>
    <x v="1"/>
    <x v="3"/>
    <n v="0"/>
    <n v="5"/>
    <n v="3"/>
    <x v="4"/>
    <n v="8"/>
    <n v="0.375"/>
    <s v="FL | Acute Care Hospitals | Proprietary"/>
    <s v="Low"/>
    <n v="1.01"/>
    <n v="0.99"/>
    <n v="1.05"/>
    <n v="6.0000000000000053E-2"/>
    <n v="63"/>
    <n v="0.89999999999999991"/>
    <n v="1.1400000000000001"/>
    <x v="0"/>
    <n v="4.0000000000000036E-2"/>
  </r>
  <r>
    <s v="100249"/>
    <s v="TAMPA GENERAL HOSPITAL CRYSTAL RIVER"/>
    <x v="9"/>
    <x v="2"/>
    <x v="2"/>
    <n v="0"/>
    <n v="8"/>
    <n v="0"/>
    <x v="11"/>
    <n v="8"/>
    <n v="0"/>
    <s v="FL | Acute Care Hospitals | Voluntary non-profit - Private"/>
    <s v="Low"/>
    <n v="1.02"/>
    <n v="0.99"/>
    <n v="1.05"/>
    <n v="6.0000000000000053E-2"/>
    <n v="55"/>
    <n v="0.89999999999999991"/>
    <n v="1.1400000000000001"/>
    <x v="0"/>
    <n v="-7.0000000000000062E-2"/>
  </r>
  <r>
    <s v="100252"/>
    <s v="HCA FLORIDA RAULERSON HOSPITAL"/>
    <x v="9"/>
    <x v="1"/>
    <x v="1"/>
    <n v="0"/>
    <n v="6"/>
    <n v="0"/>
    <x v="10"/>
    <n v="6"/>
    <n v="0"/>
    <s v="FL | Acute Care Hospitals | Proprietary"/>
    <s v="Mid"/>
    <n v="1.01"/>
    <n v="0.99"/>
    <n v="1.05"/>
    <n v="6.0000000000000053E-2"/>
    <n v="63"/>
    <n v="0.89999999999999991"/>
    <n v="1.1400000000000001"/>
    <x v="0"/>
    <n v="-3.0000000000000027E-2"/>
  </r>
  <r>
    <s v="100253"/>
    <s v="JUPITER MEDICAL CENTER"/>
    <x v="9"/>
    <x v="2"/>
    <x v="0"/>
    <n v="0"/>
    <n v="9"/>
    <n v="2"/>
    <x v="1"/>
    <n v="11"/>
    <n v="0.18181818181818182"/>
    <s v="FL | Acute Care Hospitals | Voluntary non-profit - Private"/>
    <s v="High"/>
    <n v="1.02"/>
    <n v="0.99"/>
    <n v="1.05"/>
    <n v="6.0000000000000053E-2"/>
    <n v="55"/>
    <n v="0.89999999999999991"/>
    <n v="1.1400000000000001"/>
    <x v="0"/>
    <n v="-2.0000000000000018E-2"/>
  </r>
  <r>
    <s v="100254"/>
    <s v="HCA FLORIDA CAPITAL HOSPITAL"/>
    <x v="9"/>
    <x v="1"/>
    <x v="2"/>
    <n v="0"/>
    <n v="8"/>
    <n v="1"/>
    <x v="1"/>
    <n v="9"/>
    <n v="0.1111111111111111"/>
    <s v="FL | Acute Care Hospitals | Proprietary"/>
    <s v="Low"/>
    <n v="1.01"/>
    <n v="0.99"/>
    <n v="1.05"/>
    <n v="6.0000000000000053E-2"/>
    <n v="63"/>
    <n v="0.89999999999999991"/>
    <n v="1.1400000000000001"/>
    <x v="0"/>
    <n v="-1.0000000000000009E-2"/>
  </r>
  <r>
    <s v="100256"/>
    <s v="HCA FLORIDA BAYONET POINT HOSPITAL"/>
    <x v="9"/>
    <x v="1"/>
    <x v="2"/>
    <n v="0"/>
    <n v="8"/>
    <n v="0"/>
    <x v="20"/>
    <n v="8"/>
    <n v="0"/>
    <s v="FL | Acute Care Hospitals | Proprietary"/>
    <s v="Low"/>
    <n v="1.01"/>
    <n v="0.99"/>
    <n v="1.05"/>
    <n v="6.0000000000000053E-2"/>
    <n v="63"/>
    <n v="0.89999999999999991"/>
    <n v="1.1400000000000001"/>
    <x v="0"/>
    <n v="3.0000000000000027E-2"/>
  </r>
  <r>
    <s v="100258"/>
    <s v="DELRAY MEDICAL CENTER"/>
    <x v="9"/>
    <x v="1"/>
    <x v="3"/>
    <n v="0"/>
    <n v="8"/>
    <n v="1"/>
    <x v="0"/>
    <n v="9"/>
    <n v="0.1111111111111111"/>
    <s v="FL | Acute Care Hospitals | Proprietary"/>
    <s v="Low"/>
    <n v="1.01"/>
    <n v="0.99"/>
    <n v="1.05"/>
    <n v="6.0000000000000053E-2"/>
    <n v="63"/>
    <n v="0.89999999999999991"/>
    <n v="1.1400000000000001"/>
    <x v="0"/>
    <n v="2.0000000000000018E-2"/>
  </r>
  <r>
    <s v="100259"/>
    <s v="HCA FLORIDA SOUTH SHORE HOSPITAL"/>
    <x v="9"/>
    <x v="1"/>
    <x v="1"/>
    <n v="0"/>
    <n v="8"/>
    <n v="0"/>
    <x v="11"/>
    <n v="8"/>
    <n v="0"/>
    <s v="FL | Acute Care Hospitals | Proprietary"/>
    <s v="Mid"/>
    <n v="1.01"/>
    <n v="0.99"/>
    <n v="1.05"/>
    <n v="6.0000000000000053E-2"/>
    <n v="63"/>
    <n v="0.89999999999999991"/>
    <n v="1.1400000000000001"/>
    <x v="0"/>
    <n v="-6.0000000000000053E-2"/>
  </r>
  <r>
    <s v="100260"/>
    <s v="ST LUCIE MEDICAL CENTER"/>
    <x v="9"/>
    <x v="1"/>
    <x v="3"/>
    <n v="0"/>
    <n v="1"/>
    <n v="6"/>
    <x v="10"/>
    <n v="7"/>
    <n v="0.8571428571428571"/>
    <s v="FL | Acute Care Hospitals | Proprietary"/>
    <s v="Low"/>
    <n v="1.01"/>
    <n v="0.99"/>
    <n v="1.05"/>
    <n v="6.0000000000000053E-2"/>
    <n v="63"/>
    <n v="0.89999999999999991"/>
    <n v="1.1400000000000001"/>
    <x v="0"/>
    <n v="-3.0000000000000027E-2"/>
  </r>
  <r>
    <s v="100264"/>
    <s v="HCA FLORIDA OAK HILL HOSPITAL"/>
    <x v="9"/>
    <x v="1"/>
    <x v="2"/>
    <n v="0"/>
    <n v="7"/>
    <n v="2"/>
    <x v="1"/>
    <n v="9"/>
    <n v="0.22222222222222221"/>
    <s v="FL | Acute Care Hospitals | Proprietary"/>
    <s v="Low"/>
    <n v="1.01"/>
    <n v="0.99"/>
    <n v="1.05"/>
    <n v="6.0000000000000053E-2"/>
    <n v="63"/>
    <n v="0.89999999999999991"/>
    <n v="1.1400000000000001"/>
    <x v="0"/>
    <n v="-1.0000000000000009E-2"/>
  </r>
  <r>
    <s v="100265"/>
    <s v="MEASE COUNTRYSIDE HOSPITAL"/>
    <x v="9"/>
    <x v="2"/>
    <x v="0"/>
    <n v="0"/>
    <n v="9"/>
    <n v="0"/>
    <x v="2"/>
    <n v="9"/>
    <n v="0"/>
    <s v="FL | Acute Care Hospitals | Voluntary non-profit - Private"/>
    <s v="High"/>
    <n v="1.02"/>
    <n v="0.99"/>
    <n v="1.05"/>
    <n v="6.0000000000000053E-2"/>
    <n v="55"/>
    <n v="0.89999999999999991"/>
    <n v="1.1400000000000001"/>
    <x v="0"/>
    <n v="0"/>
  </r>
  <r>
    <s v="100266"/>
    <s v="GULF BREEZE HOSPITAL"/>
    <x v="9"/>
    <x v="4"/>
    <x v="0"/>
    <n v="0"/>
    <n v="7"/>
    <n v="0"/>
    <x v="3"/>
    <n v="7"/>
    <n v="0"/>
    <s v="FL | Acute Care Hospitals | Voluntary non-profit - Other"/>
    <s v="High"/>
    <n v="1.01"/>
    <n v="1.01"/>
    <n v="1.04"/>
    <n v="3.0000000000000027E-2"/>
    <n v="5"/>
    <n v="0.96499999999999997"/>
    <n v="1.085"/>
    <x v="1"/>
    <n v="0"/>
  </r>
  <r>
    <s v="100267"/>
    <s v="HCA FLORIDA ENGLEWOOD HOSPITAL"/>
    <x v="9"/>
    <x v="1"/>
    <x v="1"/>
    <n v="0"/>
    <n v="8"/>
    <n v="0"/>
    <x v="14"/>
    <n v="8"/>
    <n v="0"/>
    <s v="FL | Acute Care Hospitals | Proprietary"/>
    <s v="Mid"/>
    <n v="1.01"/>
    <n v="0.99"/>
    <n v="1.05"/>
    <n v="6.0000000000000053E-2"/>
    <n v="63"/>
    <n v="0.89999999999999991"/>
    <n v="1.1400000000000001"/>
    <x v="0"/>
    <n v="-7.0000000000000062E-2"/>
  </r>
  <r>
    <s v="100268"/>
    <s v="WEST BOCA MEDICAL CENTER"/>
    <x v="9"/>
    <x v="1"/>
    <x v="2"/>
    <n v="0"/>
    <n v="7"/>
    <n v="0"/>
    <x v="0"/>
    <n v="7"/>
    <n v="0"/>
    <s v="FL | Acute Care Hospitals | Proprietary"/>
    <s v="Low"/>
    <n v="1.01"/>
    <n v="0.99"/>
    <n v="1.05"/>
    <n v="6.0000000000000053E-2"/>
    <n v="63"/>
    <n v="0.89999999999999991"/>
    <n v="1.1400000000000001"/>
    <x v="0"/>
    <n v="2.0000000000000018E-2"/>
  </r>
  <r>
    <s v="100269"/>
    <s v="HCA FLORIDA PALMS WEST HOSPITAL"/>
    <x v="9"/>
    <x v="1"/>
    <x v="2"/>
    <n v="0"/>
    <n v="4"/>
    <n v="2"/>
    <x v="11"/>
    <n v="6"/>
    <n v="0.33333333333333331"/>
    <s v="FL | Acute Care Hospitals | Proprietary"/>
    <s v="Low"/>
    <n v="1.01"/>
    <n v="0.99"/>
    <n v="1.05"/>
    <n v="6.0000000000000053E-2"/>
    <n v="63"/>
    <n v="0.89999999999999991"/>
    <n v="1.1400000000000001"/>
    <x v="0"/>
    <n v="-6.0000000000000053E-2"/>
  </r>
  <r>
    <s v="100275"/>
    <s v="WELLINGTON REGIONAL MEDICAL CENTER"/>
    <x v="9"/>
    <x v="1"/>
    <x v="3"/>
    <n v="0"/>
    <n v="6"/>
    <n v="2"/>
    <x v="9"/>
    <n v="8"/>
    <n v="0.25"/>
    <s v="FL | Acute Care Hospitals | Proprietary"/>
    <s v="Low"/>
    <n v="1.01"/>
    <n v="0.99"/>
    <n v="1.05"/>
    <n v="6.0000000000000053E-2"/>
    <n v="63"/>
    <n v="0.89999999999999991"/>
    <n v="1.1400000000000001"/>
    <x v="0"/>
    <n v="-2.0000000000000018E-2"/>
  </r>
  <r>
    <s v="100276"/>
    <s v="BROWARD HEALTH CORAL SPRINGS"/>
    <x v="9"/>
    <x v="0"/>
    <x v="1"/>
    <n v="0"/>
    <n v="6"/>
    <n v="1"/>
    <x v="13"/>
    <n v="7"/>
    <n v="0.14285714285714285"/>
    <s v="FL | Acute Care Hospitals | Government - Hospital District or Authority"/>
    <s v="Mid"/>
    <n v="1.0150000000000001"/>
    <n v="0.99"/>
    <n v="1.05"/>
    <n v="6.0000000000000053E-2"/>
    <n v="20"/>
    <n v="0.89999999999999991"/>
    <n v="1.1400000000000001"/>
    <x v="0"/>
    <n v="5.4999999999999938E-2"/>
  </r>
  <r>
    <s v="100281"/>
    <s v="MEMORIAL HOSPITAL WEST"/>
    <x v="9"/>
    <x v="0"/>
    <x v="1"/>
    <n v="0"/>
    <n v="8"/>
    <n v="2"/>
    <x v="10"/>
    <n v="10"/>
    <n v="0.2"/>
    <s v="FL | Acute Care Hospitals | Government - Hospital District or Authority"/>
    <s v="Mid"/>
    <n v="1.0150000000000001"/>
    <n v="0.99"/>
    <n v="1.05"/>
    <n v="6.0000000000000053E-2"/>
    <n v="20"/>
    <n v="0.89999999999999991"/>
    <n v="1.1400000000000001"/>
    <x v="0"/>
    <n v="-3.5000000000000142E-2"/>
  </r>
  <r>
    <s v="100284"/>
    <s v="KERALTY HOSPITAL"/>
    <x v="9"/>
    <x v="1"/>
    <x v="3"/>
    <n v="0"/>
    <n v="2"/>
    <n v="2"/>
    <x v="54"/>
    <n v="4"/>
    <n v="0.5"/>
    <s v="FL | Acute Care Hospitals | Proprietary"/>
    <s v="Low"/>
    <n v="1.01"/>
    <n v="0.99"/>
    <n v="1.05"/>
    <n v="6.0000000000000053E-2"/>
    <n v="63"/>
    <n v="0.89999999999999991"/>
    <n v="1.1400000000000001"/>
    <x v="3"/>
    <n v="0.33000000000000007"/>
  </r>
  <r>
    <s v="100285"/>
    <s v="MEMORIAL HOSPITAL MIRAMAR"/>
    <x v="9"/>
    <x v="0"/>
    <x v="4"/>
    <n v="0"/>
    <n v="5"/>
    <n v="0"/>
    <x v="9"/>
    <n v="5"/>
    <n v="0"/>
    <s v="FL | Acute Care Hospitals | Government - Hospital District or Authority"/>
    <s v="High"/>
    <n v="1.0150000000000001"/>
    <n v="0.99"/>
    <n v="1.05"/>
    <n v="6.0000000000000053E-2"/>
    <n v="20"/>
    <n v="0.89999999999999991"/>
    <n v="1.1400000000000001"/>
    <x v="0"/>
    <n v="-2.5000000000000133E-2"/>
  </r>
  <r>
    <s v="100286"/>
    <s v="PHYSICIANS REGIONAL MEDICAL CENTER - PINE RIDGE"/>
    <x v="9"/>
    <x v="1"/>
    <x v="3"/>
    <n v="0"/>
    <n v="5"/>
    <n v="4"/>
    <x v="1"/>
    <n v="9"/>
    <n v="0.44444444444444442"/>
    <s v="FL | Acute Care Hospitals | Proprietary"/>
    <s v="Low"/>
    <n v="1.01"/>
    <n v="0.99"/>
    <n v="1.05"/>
    <n v="6.0000000000000053E-2"/>
    <n v="63"/>
    <n v="0.89999999999999991"/>
    <n v="1.1400000000000001"/>
    <x v="0"/>
    <n v="-1.0000000000000009E-2"/>
  </r>
  <r>
    <s v="100287"/>
    <s v="GOOD SAMARITAN MEDICAL CENTER"/>
    <x v="9"/>
    <x v="1"/>
    <x v="3"/>
    <n v="0"/>
    <n v="7"/>
    <n v="1"/>
    <x v="9"/>
    <n v="8"/>
    <n v="0.125"/>
    <s v="FL | Acute Care Hospitals | Proprietary"/>
    <s v="Low"/>
    <n v="1.01"/>
    <n v="0.99"/>
    <n v="1.05"/>
    <n v="6.0000000000000053E-2"/>
    <n v="63"/>
    <n v="0.89999999999999991"/>
    <n v="1.1400000000000001"/>
    <x v="0"/>
    <n v="-2.0000000000000018E-2"/>
  </r>
  <r>
    <s v="100288"/>
    <s v="ST MARY'S MEDICAL CENTER"/>
    <x v="9"/>
    <x v="1"/>
    <x v="3"/>
    <n v="0"/>
    <n v="3"/>
    <n v="2"/>
    <x v="0"/>
    <n v="5"/>
    <n v="0.4"/>
    <s v="FL | Acute Care Hospitals | Proprietary"/>
    <s v="Low"/>
    <n v="1.01"/>
    <n v="0.99"/>
    <n v="1.05"/>
    <n v="6.0000000000000053E-2"/>
    <n v="63"/>
    <n v="0.89999999999999991"/>
    <n v="1.1400000000000001"/>
    <x v="0"/>
    <n v="2.0000000000000018E-2"/>
  </r>
  <r>
    <s v="100289"/>
    <s v="CLEVELAND CLINIC HOSPITAL"/>
    <x v="9"/>
    <x v="2"/>
    <x v="0"/>
    <n v="0"/>
    <n v="9"/>
    <n v="2"/>
    <x v="14"/>
    <n v="11"/>
    <n v="0.18181818181818182"/>
    <s v="FL | Acute Care Hospitals | Voluntary non-profit - Private"/>
    <s v="High"/>
    <n v="1.02"/>
    <n v="0.99"/>
    <n v="1.05"/>
    <n v="6.0000000000000053E-2"/>
    <n v="55"/>
    <n v="0.89999999999999991"/>
    <n v="1.1400000000000001"/>
    <x v="0"/>
    <n v="-8.0000000000000071E-2"/>
  </r>
  <r>
    <s v="100290"/>
    <s v="VILLAGES REGIONAL HOSPITAL, THE"/>
    <x v="9"/>
    <x v="2"/>
    <x v="2"/>
    <n v="1"/>
    <n v="5"/>
    <n v="2"/>
    <x v="20"/>
    <n v="8"/>
    <n v="0.25"/>
    <s v="FL | Acute Care Hospitals | Voluntary non-profit - Private"/>
    <s v="Low"/>
    <n v="1.02"/>
    <n v="0.99"/>
    <n v="1.05"/>
    <n v="6.0000000000000053E-2"/>
    <n v="55"/>
    <n v="0.89999999999999991"/>
    <n v="1.1400000000000001"/>
    <x v="0"/>
    <n v="2.0000000000000018E-2"/>
  </r>
  <r>
    <s v="100291"/>
    <s v="MELBOURNE REGIONAL MEDICAL CENTER"/>
    <x v="9"/>
    <x v="2"/>
    <x v="2"/>
    <n v="0"/>
    <n v="7"/>
    <n v="0"/>
    <x v="30"/>
    <n v="7"/>
    <n v="0"/>
    <s v="FL | Acute Care Hospitals | Voluntary non-profit - Private"/>
    <s v="Low"/>
    <n v="1.02"/>
    <n v="0.99"/>
    <n v="1.05"/>
    <n v="6.0000000000000053E-2"/>
    <n v="55"/>
    <n v="0.89999999999999991"/>
    <n v="1.1400000000000001"/>
    <x v="0"/>
    <n v="4.0000000000000036E-2"/>
  </r>
  <r>
    <s v="100292"/>
    <s v="SACRED HEART HOSPITAL ON THE EMERALD COAST"/>
    <x v="9"/>
    <x v="4"/>
    <x v="0"/>
    <n v="0"/>
    <n v="9"/>
    <n v="0"/>
    <x v="1"/>
    <n v="9"/>
    <n v="0"/>
    <s v="FL | Acute Care Hospitals | Voluntary non-profit - Other"/>
    <s v="High"/>
    <n v="1.01"/>
    <n v="1.01"/>
    <n v="1.04"/>
    <n v="3.0000000000000027E-2"/>
    <n v="5"/>
    <n v="0.96499999999999997"/>
    <n v="1.085"/>
    <x v="1"/>
    <n v="-1.0000000000000009E-2"/>
  </r>
  <r>
    <s v="100296"/>
    <s v="DOCTORS HOSPITAL"/>
    <x v="9"/>
    <x v="4"/>
    <x v="4"/>
    <n v="0"/>
    <n v="5"/>
    <n v="1"/>
    <x v="20"/>
    <n v="6"/>
    <n v="0.16666666666666666"/>
    <s v="FL | Acute Care Hospitals | Voluntary non-profit - Other"/>
    <s v="High"/>
    <n v="1.01"/>
    <n v="1.01"/>
    <n v="1.04"/>
    <n v="3.0000000000000027E-2"/>
    <n v="5"/>
    <n v="0.96499999999999997"/>
    <n v="1.085"/>
    <x v="1"/>
    <n v="3.0000000000000027E-2"/>
  </r>
  <r>
    <s v="100299"/>
    <s v="LAKEWOOD RANCH MEDICAL CENTER"/>
    <x v="9"/>
    <x v="1"/>
    <x v="0"/>
    <n v="1"/>
    <n v="6"/>
    <n v="1"/>
    <x v="22"/>
    <n v="8"/>
    <n v="0.125"/>
    <s v="FL | Acute Care Hospitals | Proprietary"/>
    <s v="High"/>
    <n v="1.01"/>
    <n v="0.99"/>
    <n v="1.05"/>
    <n v="6.0000000000000053E-2"/>
    <n v="63"/>
    <n v="0.89999999999999991"/>
    <n v="1.1400000000000001"/>
    <x v="0"/>
    <n v="9.000000000000008E-2"/>
  </r>
  <r>
    <s v="100302"/>
    <s v="ORLANDO HEALTH ST CLOUD HOSPITAL"/>
    <x v="9"/>
    <x v="1"/>
    <x v="3"/>
    <n v="0"/>
    <n v="5"/>
    <n v="1"/>
    <x v="10"/>
    <n v="6"/>
    <n v="0.16666666666666666"/>
    <s v="FL | Acute Care Hospitals | Proprietary"/>
    <s v="Low"/>
    <n v="1.01"/>
    <n v="0.99"/>
    <n v="1.05"/>
    <n v="6.0000000000000053E-2"/>
    <n v="63"/>
    <n v="0.89999999999999991"/>
    <n v="1.1400000000000001"/>
    <x v="0"/>
    <n v="-3.0000000000000027E-2"/>
  </r>
  <r>
    <s v="100307"/>
    <s v="ASCENSION ST VINCENT'S SOUTHSIDE"/>
    <x v="9"/>
    <x v="2"/>
    <x v="0"/>
    <n v="0"/>
    <n v="10"/>
    <n v="0"/>
    <x v="1"/>
    <n v="10"/>
    <n v="0"/>
    <s v="FL | Acute Care Hospitals | Voluntary non-profit - Private"/>
    <s v="High"/>
    <n v="1.02"/>
    <n v="0.99"/>
    <n v="1.05"/>
    <n v="6.0000000000000053E-2"/>
    <n v="55"/>
    <n v="0.89999999999999991"/>
    <n v="1.1400000000000001"/>
    <x v="0"/>
    <n v="-2.0000000000000018E-2"/>
  </r>
  <r>
    <s v="100314"/>
    <s v="WEST KENDALL BAPTIST HOSPITAL"/>
    <x v="9"/>
    <x v="2"/>
    <x v="4"/>
    <n v="0"/>
    <n v="6"/>
    <n v="0"/>
    <x v="9"/>
    <n v="6"/>
    <n v="0"/>
    <s v="FL | Acute Care Hospitals | Voluntary non-profit - Private"/>
    <s v="High"/>
    <n v="1.02"/>
    <n v="0.99"/>
    <n v="1.05"/>
    <n v="6.0000000000000053E-2"/>
    <n v="55"/>
    <n v="0.89999999999999991"/>
    <n v="1.1400000000000001"/>
    <x v="0"/>
    <n v="-3.0000000000000027E-2"/>
  </r>
  <r>
    <s v="100315"/>
    <s v="VIERA HOSPITAL"/>
    <x v="9"/>
    <x v="2"/>
    <x v="4"/>
    <n v="2"/>
    <n v="5"/>
    <n v="0"/>
    <x v="4"/>
    <n v="7"/>
    <n v="0"/>
    <s v="FL | Acute Care Hospitals | Voluntary non-profit - Private"/>
    <s v="High"/>
    <n v="1.02"/>
    <n v="0.99"/>
    <n v="1.05"/>
    <n v="6.0000000000000053E-2"/>
    <n v="55"/>
    <n v="0.89999999999999991"/>
    <n v="1.1400000000000001"/>
    <x v="0"/>
    <n v="3.0000000000000027E-2"/>
  </r>
  <r>
    <s v="100316"/>
    <s v="PALM BAY HOSPITAL"/>
    <x v="9"/>
    <x v="1"/>
    <x v="0"/>
    <n v="0"/>
    <n v="8"/>
    <n v="0"/>
    <x v="7"/>
    <n v="8"/>
    <n v="0"/>
    <s v="FL | Acute Care Hospitals | Proprietary"/>
    <s v="High"/>
    <n v="1.01"/>
    <n v="0.99"/>
    <n v="1.05"/>
    <n v="6.0000000000000053E-2"/>
    <n v="63"/>
    <n v="0.89999999999999991"/>
    <n v="1.1400000000000001"/>
    <x v="0"/>
    <n v="-5.0000000000000044E-2"/>
  </r>
  <r>
    <s v="100319"/>
    <s v="ADVENTHEALTH WESLEY CHAPEL"/>
    <x v="9"/>
    <x v="2"/>
    <x v="0"/>
    <n v="0"/>
    <n v="8"/>
    <n v="0"/>
    <x v="7"/>
    <n v="8"/>
    <n v="0"/>
    <s v="FL | Acute Care Hospitals | Voluntary non-profit - Private"/>
    <s v="High"/>
    <n v="1.02"/>
    <n v="0.99"/>
    <n v="1.05"/>
    <n v="6.0000000000000053E-2"/>
    <n v="55"/>
    <n v="0.89999999999999991"/>
    <n v="1.1400000000000001"/>
    <x v="0"/>
    <n v="-6.0000000000000053E-2"/>
  </r>
  <r>
    <s v="100320"/>
    <s v="HCA FLORIDA POINCIANA HOSPITAL"/>
    <x v="9"/>
    <x v="1"/>
    <x v="1"/>
    <n v="0"/>
    <n v="5"/>
    <n v="0"/>
    <x v="1"/>
    <n v="5"/>
    <n v="0"/>
    <s v="FL | Acute Care Hospitals | Proprietary"/>
    <s v="Mid"/>
    <n v="1.01"/>
    <n v="0.99"/>
    <n v="1.05"/>
    <n v="6.0000000000000053E-2"/>
    <n v="63"/>
    <n v="0.89999999999999991"/>
    <n v="1.1400000000000001"/>
    <x v="0"/>
    <n v="-1.0000000000000009E-2"/>
  </r>
  <r>
    <s v="100321"/>
    <s v="ASCENSION ST VINCENT'S CLAY COUNTY"/>
    <x v="9"/>
    <x v="2"/>
    <x v="1"/>
    <n v="0"/>
    <n v="7"/>
    <n v="1"/>
    <x v="10"/>
    <n v="8"/>
    <n v="0.125"/>
    <s v="FL | Acute Care Hospitals | Voluntary non-profit - Private"/>
    <s v="Mid"/>
    <n v="1.02"/>
    <n v="0.99"/>
    <n v="1.05"/>
    <n v="6.0000000000000053E-2"/>
    <n v="55"/>
    <n v="0.89999999999999991"/>
    <n v="1.1400000000000001"/>
    <x v="0"/>
    <n v="-4.0000000000000036E-2"/>
  </r>
  <r>
    <s v="100329"/>
    <s v="OVIEDO MEDICAL CENTER"/>
    <x v="9"/>
    <x v="1"/>
    <x v="0"/>
    <n v="0"/>
    <n v="6"/>
    <n v="0"/>
    <x v="14"/>
    <n v="6"/>
    <n v="0"/>
    <s v="FL | Acute Care Hospitals | Proprietary"/>
    <s v="High"/>
    <n v="1.01"/>
    <n v="0.99"/>
    <n v="1.05"/>
    <n v="6.0000000000000053E-2"/>
    <n v="63"/>
    <n v="0.89999999999999991"/>
    <n v="1.1400000000000001"/>
    <x v="0"/>
    <n v="-7.0000000000000062E-2"/>
  </r>
  <r>
    <s v="100359"/>
    <s v="SARASOTA MEMORIAL HOSPITAL - VENICE"/>
    <x v="9"/>
    <x v="0"/>
    <x v="0"/>
    <n v="2"/>
    <n v="6"/>
    <n v="0"/>
    <x v="1"/>
    <n v="8"/>
    <n v="0"/>
    <s v="FL | Acute Care Hospitals | Government - Hospital District or Authority"/>
    <s v="High"/>
    <n v="1.0150000000000001"/>
    <n v="0.99"/>
    <n v="1.05"/>
    <n v="6.0000000000000053E-2"/>
    <n v="20"/>
    <n v="0.89999999999999991"/>
    <n v="1.1400000000000001"/>
    <x v="0"/>
    <n v="-1.5000000000000124E-2"/>
  </r>
  <r>
    <s v="100360"/>
    <s v="HCA FLORIDA UNIVERSITY HOSPITAL"/>
    <x v="9"/>
    <x v="1"/>
    <x v="0"/>
    <n v="0"/>
    <n v="2"/>
    <n v="0"/>
    <x v="1"/>
    <n v="2"/>
    <n v="0"/>
    <s v="FL | Acute Care Hospitals | Proprietary"/>
    <s v="High"/>
    <n v="1.01"/>
    <n v="0.99"/>
    <n v="1.05"/>
    <n v="6.0000000000000053E-2"/>
    <n v="63"/>
    <n v="0.89999999999999991"/>
    <n v="1.1400000000000001"/>
    <x v="0"/>
    <n v="-1.0000000000000009E-2"/>
  </r>
  <r>
    <s v="110001"/>
    <s v="HAMILTON MEDICAL CENTER"/>
    <x v="10"/>
    <x v="2"/>
    <x v="2"/>
    <n v="0"/>
    <n v="10"/>
    <n v="0"/>
    <x v="11"/>
    <n v="10"/>
    <n v="0"/>
    <s v="GA | Acute Care Hospitals | Voluntary non-profit - Private"/>
    <s v="Low"/>
    <n v="0.96"/>
    <n v="0.94"/>
    <n v="1"/>
    <n v="6.0000000000000053E-2"/>
    <n v="25"/>
    <n v="0.84999999999999987"/>
    <n v="1.0900000000000001"/>
    <x v="0"/>
    <n v="-1.0000000000000009E-2"/>
  </r>
  <r>
    <s v="110002"/>
    <s v="UPSON REGIONAL MEDICAL CENTER"/>
    <x v="10"/>
    <x v="4"/>
    <x v="2"/>
    <n v="0"/>
    <n v="6"/>
    <n v="1"/>
    <x v="25"/>
    <n v="7"/>
    <n v="0.14285714285714285"/>
    <s v="GA | Acute Care Hospitals | Voluntary non-profit - Other"/>
    <s v="Low"/>
    <n v="0.97"/>
    <n v="0.9"/>
    <n v="1.08"/>
    <n v="0.18000000000000005"/>
    <n v="11"/>
    <n v="0.62999999999999989"/>
    <n v="1.35"/>
    <x v="0"/>
    <n v="0.12000000000000011"/>
  </r>
  <r>
    <s v="110003"/>
    <s v="Memorial Satilla Health"/>
    <x v="10"/>
    <x v="2"/>
    <x v="1"/>
    <n v="0"/>
    <n v="7"/>
    <n v="0"/>
    <x v="2"/>
    <n v="7"/>
    <n v="0"/>
    <s v="GA | Acute Care Hospitals | Voluntary non-profit - Private"/>
    <s v="Mid"/>
    <n v="0.96"/>
    <n v="0.94"/>
    <n v="1"/>
    <n v="6.0000000000000053E-2"/>
    <n v="25"/>
    <n v="0.84999999999999987"/>
    <n v="1.0900000000000001"/>
    <x v="0"/>
    <n v="6.0000000000000053E-2"/>
  </r>
  <r>
    <s v="110005"/>
    <s v="NORTHSIDE HOSPITAL FORSYTH"/>
    <x v="10"/>
    <x v="2"/>
    <x v="0"/>
    <n v="0"/>
    <n v="10"/>
    <n v="0"/>
    <x v="10"/>
    <n v="10"/>
    <n v="0"/>
    <s v="GA | Acute Care Hospitals | Voluntary non-profit - Private"/>
    <s v="High"/>
    <n v="0.96"/>
    <n v="0.94"/>
    <n v="1"/>
    <n v="6.0000000000000053E-2"/>
    <n v="25"/>
    <n v="0.84999999999999987"/>
    <n v="1.0900000000000001"/>
    <x v="0"/>
    <n v="2.0000000000000018E-2"/>
  </r>
  <r>
    <s v="110006"/>
    <s v="ST MARY'S HOSPITAL"/>
    <x v="10"/>
    <x v="2"/>
    <x v="3"/>
    <n v="0"/>
    <n v="8"/>
    <n v="0"/>
    <x v="8"/>
    <n v="8"/>
    <n v="0"/>
    <s v="GA | Acute Care Hospitals | Voluntary non-profit - Private"/>
    <s v="Low"/>
    <n v="0.96"/>
    <n v="0.94"/>
    <n v="1"/>
    <n v="6.0000000000000053E-2"/>
    <n v="25"/>
    <n v="0.84999999999999987"/>
    <n v="1.0900000000000001"/>
    <x v="0"/>
    <n v="1.0000000000000009E-2"/>
  </r>
  <r>
    <s v="110007"/>
    <s v="PHOEBE PUTNEY MEMORIAL HOSPITAL"/>
    <x v="10"/>
    <x v="0"/>
    <x v="2"/>
    <n v="0"/>
    <n v="9"/>
    <n v="2"/>
    <x v="11"/>
    <n v="11"/>
    <n v="0.18181818181818182"/>
    <s v="GA | Acute Care Hospitals | Government - Hospital District or Authority"/>
    <s v="Low"/>
    <n v="0.99"/>
    <n v="0.94249999999999989"/>
    <n v="1.0275000000000001"/>
    <n v="8.5000000000000187E-2"/>
    <n v="20"/>
    <n v="0.81499999999999961"/>
    <n v="1.1550000000000002"/>
    <x v="0"/>
    <n v="-4.0000000000000036E-2"/>
  </r>
  <r>
    <s v="110008"/>
    <s v="NORTHSIDE HOSPITAL CHEROKEE"/>
    <x v="10"/>
    <x v="4"/>
    <x v="0"/>
    <n v="0"/>
    <n v="10"/>
    <n v="0"/>
    <x v="11"/>
    <n v="10"/>
    <n v="0"/>
    <s v="GA | Acute Care Hospitals | Voluntary non-profit - Other"/>
    <s v="High"/>
    <n v="0.97"/>
    <n v="0.9"/>
    <n v="1.08"/>
    <n v="0.18000000000000005"/>
    <n v="11"/>
    <n v="0.62999999999999989"/>
    <n v="1.35"/>
    <x v="0"/>
    <n v="-2.0000000000000018E-2"/>
  </r>
  <r>
    <s v="110010"/>
    <s v="EMORY UNIVERSITY HOSPITAL"/>
    <x v="10"/>
    <x v="2"/>
    <x v="0"/>
    <n v="0"/>
    <n v="11"/>
    <n v="0"/>
    <x v="11"/>
    <n v="11"/>
    <n v="0"/>
    <s v="GA | Acute Care Hospitals | Voluntary non-profit - Private"/>
    <s v="High"/>
    <n v="0.96"/>
    <n v="0.94"/>
    <n v="1"/>
    <n v="6.0000000000000053E-2"/>
    <n v="25"/>
    <n v="0.84999999999999987"/>
    <n v="1.0900000000000001"/>
    <x v="0"/>
    <n v="-1.0000000000000009E-2"/>
  </r>
  <r>
    <s v="110011"/>
    <s v="TANNER MEDICAL CENTER - CARROLLTON"/>
    <x v="10"/>
    <x v="0"/>
    <x v="1"/>
    <n v="0"/>
    <n v="7"/>
    <n v="2"/>
    <x v="0"/>
    <n v="9"/>
    <n v="0.22222222222222221"/>
    <s v="GA | Acute Care Hospitals | Government - Hospital District or Authority"/>
    <s v="Mid"/>
    <n v="0.99"/>
    <n v="0.94249999999999989"/>
    <n v="1.0275000000000001"/>
    <n v="8.5000000000000187E-2"/>
    <n v="20"/>
    <n v="0.81499999999999961"/>
    <n v="1.1550000000000002"/>
    <x v="0"/>
    <n v="4.0000000000000036E-2"/>
  </r>
  <r>
    <s v="110015"/>
    <s v="TANNER MEDICAL CENTER VILLA RICA"/>
    <x v="10"/>
    <x v="0"/>
    <x v="2"/>
    <n v="0"/>
    <n v="6"/>
    <n v="3"/>
    <x v="1"/>
    <n v="9"/>
    <n v="0.33333333333333331"/>
    <s v="GA | Acute Care Hospitals | Government - Hospital District or Authority"/>
    <s v="Low"/>
    <n v="0.99"/>
    <n v="0.94249999999999989"/>
    <n v="1.0275000000000001"/>
    <n v="8.5000000000000187E-2"/>
    <n v="20"/>
    <n v="0.81499999999999961"/>
    <n v="1.1550000000000002"/>
    <x v="0"/>
    <n v="1.0000000000000009E-2"/>
  </r>
  <r>
    <s v="110016"/>
    <s v="WELLSTAR WEST GEORGIA MEDICAL CENTER"/>
    <x v="10"/>
    <x v="2"/>
    <x v="2"/>
    <n v="0"/>
    <n v="9"/>
    <n v="0"/>
    <x v="10"/>
    <n v="9"/>
    <n v="0"/>
    <s v="GA | Acute Care Hospitals | Voluntary non-profit - Private"/>
    <s v="Low"/>
    <n v="0.96"/>
    <n v="0.94"/>
    <n v="1"/>
    <n v="6.0000000000000053E-2"/>
    <n v="25"/>
    <n v="0.84999999999999987"/>
    <n v="1.0900000000000001"/>
    <x v="0"/>
    <n v="2.0000000000000018E-2"/>
  </r>
  <r>
    <s v="110018"/>
    <s v="PIEDMONT NEWTON HOSPITAL"/>
    <x v="10"/>
    <x v="2"/>
    <x v="1"/>
    <n v="0"/>
    <n v="7"/>
    <n v="0"/>
    <x v="23"/>
    <n v="7"/>
    <n v="0"/>
    <s v="GA | Acute Care Hospitals | Voluntary non-profit - Private"/>
    <s v="Mid"/>
    <n v="0.96"/>
    <n v="0.94"/>
    <n v="1"/>
    <n v="6.0000000000000053E-2"/>
    <n v="25"/>
    <n v="0.84999999999999987"/>
    <n v="1.0900000000000001"/>
    <x v="0"/>
    <n v="-5.9999999999999942E-2"/>
  </r>
  <r>
    <s v="110023"/>
    <s v="ADVENTHEALTH GORDON"/>
    <x v="10"/>
    <x v="6"/>
    <x v="1"/>
    <n v="0"/>
    <n v="8"/>
    <n v="0"/>
    <x v="15"/>
    <n v="8"/>
    <n v="0"/>
    <s v="GA | Acute Care Hospitals | Voluntary non-profit - Church"/>
    <s v="Mid"/>
    <n v="0.88"/>
    <n v="0.88"/>
    <n v="0.88"/>
    <n v="0"/>
    <n v="1"/>
    <e v="#N/A"/>
    <e v="#N/A"/>
    <x v="1"/>
    <n v="0"/>
  </r>
  <r>
    <s v="110024"/>
    <s v="CANDLER HOSPITAL"/>
    <x v="10"/>
    <x v="4"/>
    <x v="2"/>
    <n v="0"/>
    <n v="7"/>
    <n v="1"/>
    <x v="6"/>
    <n v="8"/>
    <n v="0.125"/>
    <s v="GA | Acute Care Hospitals | Voluntary non-profit - Other"/>
    <s v="Low"/>
    <n v="0.97"/>
    <n v="0.9"/>
    <n v="1.08"/>
    <n v="0.18000000000000005"/>
    <n v="11"/>
    <n v="0.62999999999999989"/>
    <n v="1.35"/>
    <x v="0"/>
    <n v="0.1100000000000001"/>
  </r>
  <r>
    <s v="110025"/>
    <s v="SOUTHEAST GEORGIA HEALTH SYSTEM- BRUNSWICK CAMPUS"/>
    <x v="10"/>
    <x v="0"/>
    <x v="3"/>
    <n v="0"/>
    <n v="9"/>
    <n v="1"/>
    <x v="9"/>
    <n v="10"/>
    <n v="0.1"/>
    <s v="GA | Acute Care Hospitals | Government - Hospital District or Authority"/>
    <s v="Low"/>
    <n v="0.99"/>
    <n v="0.94249999999999989"/>
    <n v="1.0275000000000001"/>
    <n v="8.5000000000000187E-2"/>
    <n v="20"/>
    <n v="0.81499999999999961"/>
    <n v="1.1550000000000002"/>
    <x v="0"/>
    <n v="0"/>
  </r>
  <r>
    <s v="110027"/>
    <s v="TY COBB REGIONAL MEDICAL CENTER, LLC"/>
    <x v="10"/>
    <x v="2"/>
    <x v="1"/>
    <n v="0"/>
    <n v="5"/>
    <n v="1"/>
    <x v="33"/>
    <n v="6"/>
    <n v="0.16666666666666666"/>
    <s v="GA | Acute Care Hospitals | Voluntary non-profit - Private"/>
    <s v="Mid"/>
    <n v="0.96"/>
    <n v="0.94"/>
    <n v="1"/>
    <n v="6.0000000000000053E-2"/>
    <n v="25"/>
    <n v="0.84999999999999987"/>
    <n v="1.0900000000000001"/>
    <x v="0"/>
    <n v="-3.9999999999999925E-2"/>
  </r>
  <r>
    <s v="110028"/>
    <s v="PIEDMONT AUGUSTA HOSPITAL"/>
    <x v="10"/>
    <x v="0"/>
    <x v="2"/>
    <n v="1"/>
    <n v="7"/>
    <n v="1"/>
    <x v="20"/>
    <n v="9"/>
    <n v="0.1111111111111111"/>
    <s v="GA | Acute Care Hospitals | Government - Hospital District or Authority"/>
    <s v="Low"/>
    <n v="0.99"/>
    <n v="0.94249999999999989"/>
    <n v="1.0275000000000001"/>
    <n v="8.5000000000000187E-2"/>
    <n v="20"/>
    <n v="0.81499999999999961"/>
    <n v="1.1550000000000002"/>
    <x v="0"/>
    <n v="5.0000000000000044E-2"/>
  </r>
  <r>
    <s v="110029"/>
    <s v="NORTHEAST GEORGIA MEDICAL CENTER, INC"/>
    <x v="10"/>
    <x v="5"/>
    <x v="2"/>
    <n v="1"/>
    <n v="9"/>
    <n v="1"/>
    <x v="7"/>
    <n v="11"/>
    <n v="9.0909090909090912E-2"/>
    <s v="GA | Acute Care Hospitals | Government - Local"/>
    <s v="Low"/>
    <n v="0.995"/>
    <n v="0.97750000000000004"/>
    <n v="1.0125"/>
    <n v="3.499999999999992E-2"/>
    <n v="2"/>
    <n v="0.92500000000000016"/>
    <n v="1.0649999999999999"/>
    <x v="1"/>
    <n v="-3.5000000000000031E-2"/>
  </r>
  <r>
    <s v="110030"/>
    <s v="PIEDMONT CARTERSVILLE MEDICAL CENTER"/>
    <x v="10"/>
    <x v="2"/>
    <x v="2"/>
    <n v="0"/>
    <n v="6"/>
    <n v="2"/>
    <x v="7"/>
    <n v="8"/>
    <n v="0.25"/>
    <s v="GA | Acute Care Hospitals | Voluntary non-profit - Private"/>
    <s v="Low"/>
    <n v="0.96"/>
    <n v="0.94"/>
    <n v="1"/>
    <n v="6.0000000000000053E-2"/>
    <n v="25"/>
    <n v="0.84999999999999987"/>
    <n v="1.0900000000000001"/>
    <x v="0"/>
    <n v="0"/>
  </r>
  <r>
    <s v="110031"/>
    <s v="WELLSTAR SPALDING MEDICAL CENTER"/>
    <x v="10"/>
    <x v="1"/>
    <x v="2"/>
    <n v="0"/>
    <n v="6"/>
    <n v="1"/>
    <x v="20"/>
    <n v="7"/>
    <n v="0.14285714285714285"/>
    <s v="GA | Acute Care Hospitals | Proprietary"/>
    <s v="Low"/>
    <n v="0.97"/>
    <n v="0.92"/>
    <n v="1.01"/>
    <n v="8.9999999999999969E-2"/>
    <n v="15"/>
    <n v="0.78500000000000014"/>
    <n v="1.145"/>
    <x v="0"/>
    <n v="7.0000000000000062E-2"/>
  </r>
  <r>
    <s v="110032"/>
    <s v="STEPHENS COUNTY HOSPITAL"/>
    <x v="10"/>
    <x v="0"/>
    <x v="2"/>
    <n v="0"/>
    <n v="5"/>
    <n v="0"/>
    <x v="33"/>
    <n v="5"/>
    <n v="0"/>
    <s v="GA | Acute Care Hospitals | Government - Hospital District or Authority"/>
    <s v="Low"/>
    <n v="0.99"/>
    <n v="0.94249999999999989"/>
    <n v="1.0275000000000001"/>
    <n v="8.5000000000000187E-2"/>
    <n v="20"/>
    <n v="0.81499999999999961"/>
    <n v="1.1550000000000002"/>
    <x v="0"/>
    <n v="-6.9999999999999951E-2"/>
  </r>
  <r>
    <s v="110034"/>
    <s v="WELLSTAR MCG HEALTH, AFFILIATED WITH MED COL"/>
    <x v="10"/>
    <x v="4"/>
    <x v="3"/>
    <n v="0"/>
    <n v="9"/>
    <n v="1"/>
    <x v="4"/>
    <n v="10"/>
    <n v="0.1"/>
    <s v="GA | Acute Care Hospitals | Voluntary non-profit - Other"/>
    <s v="Low"/>
    <n v="0.97"/>
    <n v="0.9"/>
    <n v="1.08"/>
    <n v="0.18000000000000005"/>
    <n v="11"/>
    <n v="0.62999999999999989"/>
    <n v="1.35"/>
    <x v="0"/>
    <n v="8.0000000000000071E-2"/>
  </r>
  <r>
    <s v="110035"/>
    <s v="WELLSTAR KENNESTONE REGIONAL MEDICAL CENTER"/>
    <x v="10"/>
    <x v="0"/>
    <x v="0"/>
    <n v="1"/>
    <n v="10"/>
    <n v="0"/>
    <x v="11"/>
    <n v="11"/>
    <n v="0"/>
    <s v="GA | Acute Care Hospitals | Government - Hospital District or Authority"/>
    <s v="High"/>
    <n v="0.99"/>
    <n v="0.94249999999999989"/>
    <n v="1.0275000000000001"/>
    <n v="8.5000000000000187E-2"/>
    <n v="20"/>
    <n v="0.81499999999999961"/>
    <n v="1.1550000000000002"/>
    <x v="0"/>
    <n v="-4.0000000000000036E-2"/>
  </r>
  <r>
    <s v="110036"/>
    <s v="MEMORIAL HOSPITAL AND MANOR"/>
    <x v="10"/>
    <x v="4"/>
    <x v="3"/>
    <n v="0"/>
    <n v="7"/>
    <n v="2"/>
    <x v="0"/>
    <n v="9"/>
    <n v="0.22222222222222221"/>
    <s v="GA | Acute Care Hospitals | Voluntary non-profit - Other"/>
    <s v="Low"/>
    <n v="0.97"/>
    <n v="0.9"/>
    <n v="1.08"/>
    <n v="0.18000000000000005"/>
    <n v="11"/>
    <n v="0.62999999999999989"/>
    <n v="1.35"/>
    <x v="0"/>
    <n v="6.0000000000000053E-2"/>
  </r>
  <r>
    <s v="110038"/>
    <s v="ARCHBOLD MEMORIAL HOSPITAL"/>
    <x v="10"/>
    <x v="2"/>
    <x v="1"/>
    <n v="0"/>
    <n v="9"/>
    <n v="1"/>
    <x v="1"/>
    <n v="10"/>
    <n v="0.1"/>
    <s v="GA | Acute Care Hospitals | Voluntary non-profit - Private"/>
    <s v="Mid"/>
    <n v="0.96"/>
    <n v="0.94"/>
    <n v="1"/>
    <n v="6.0000000000000053E-2"/>
    <n v="25"/>
    <n v="0.84999999999999987"/>
    <n v="1.0900000000000001"/>
    <x v="0"/>
    <n v="4.0000000000000036E-2"/>
  </r>
  <r>
    <s v="110041"/>
    <s v="NORTHEAST GEORGIA MEDICAL CENTER HABERSHAM"/>
    <x v="10"/>
    <x v="0"/>
    <x v="1"/>
    <n v="0"/>
    <n v="6"/>
    <n v="0"/>
    <x v="7"/>
    <n v="6"/>
    <n v="0"/>
    <s v="GA | Acute Care Hospitals | Government - Hospital District or Authority"/>
    <s v="Mid"/>
    <n v="0.99"/>
    <n v="0.94249999999999989"/>
    <n v="1.0275000000000001"/>
    <n v="8.5000000000000187E-2"/>
    <n v="20"/>
    <n v="0.81499999999999961"/>
    <n v="1.1550000000000002"/>
    <x v="0"/>
    <n v="-3.0000000000000027E-2"/>
  </r>
  <r>
    <s v="110042"/>
    <s v="WELLSTAR PAULDING MEDICAL CENTER"/>
    <x v="10"/>
    <x v="4"/>
    <x v="0"/>
    <n v="0"/>
    <n v="6"/>
    <n v="1"/>
    <x v="23"/>
    <n v="7"/>
    <n v="0.14285714285714285"/>
    <s v="GA | Acute Care Hospitals | Voluntary non-profit - Other"/>
    <s v="High"/>
    <n v="0.97"/>
    <n v="0.9"/>
    <n v="1.08"/>
    <n v="0.18000000000000005"/>
    <n v="11"/>
    <n v="0.62999999999999989"/>
    <n v="1.35"/>
    <x v="0"/>
    <n v="-6.9999999999999951E-2"/>
  </r>
  <r>
    <s v="110043"/>
    <s v="ST JOSEPH'S HOSPITAL - SAVANNAH"/>
    <x v="10"/>
    <x v="2"/>
    <x v="2"/>
    <n v="0"/>
    <n v="10"/>
    <n v="1"/>
    <x v="4"/>
    <n v="11"/>
    <n v="9.0909090909090912E-2"/>
    <s v="GA | Acute Care Hospitals | Voluntary non-profit - Private"/>
    <s v="Low"/>
    <n v="0.96"/>
    <n v="0.94"/>
    <n v="1"/>
    <n v="6.0000000000000053E-2"/>
    <n v="25"/>
    <n v="0.84999999999999987"/>
    <n v="1.0900000000000001"/>
    <x v="0"/>
    <n v="9.000000000000008E-2"/>
  </r>
  <r>
    <s v="110044"/>
    <s v="PHOEBE SUMTER MEDICAL CENTER"/>
    <x v="10"/>
    <x v="0"/>
    <x v="3"/>
    <n v="0"/>
    <n v="8"/>
    <n v="0"/>
    <x v="9"/>
    <n v="8"/>
    <n v="0"/>
    <s v="GA | Acute Care Hospitals | Government - Hospital District or Authority"/>
    <s v="Low"/>
    <n v="0.99"/>
    <n v="0.94249999999999989"/>
    <n v="1.0275000000000001"/>
    <n v="8.5000000000000187E-2"/>
    <n v="20"/>
    <n v="0.81499999999999961"/>
    <n v="1.1550000000000002"/>
    <x v="0"/>
    <n v="0"/>
  </r>
  <r>
    <s v="110046"/>
    <s v="PIEDMONT WALTON HOSPITAL"/>
    <x v="10"/>
    <x v="1"/>
    <x v="1"/>
    <n v="0"/>
    <n v="6"/>
    <n v="0"/>
    <x v="7"/>
    <n v="6"/>
    <n v="0"/>
    <s v="GA | Acute Care Hospitals | Proprietary"/>
    <s v="Mid"/>
    <n v="0.97"/>
    <n v="0.92"/>
    <n v="1.01"/>
    <n v="8.9999999999999969E-2"/>
    <n v="15"/>
    <n v="0.78500000000000014"/>
    <n v="1.145"/>
    <x v="0"/>
    <n v="-1.0000000000000009E-2"/>
  </r>
  <r>
    <s v="110050"/>
    <s v="ADVENTHEALTH MURRAY"/>
    <x v="10"/>
    <x v="2"/>
    <x v="4"/>
    <n v="1"/>
    <n v="4"/>
    <n v="0"/>
    <x v="17"/>
    <n v="5"/>
    <n v="0"/>
    <s v="GA | Acute Care Hospitals | Voluntary non-profit - Private"/>
    <s v="High"/>
    <n v="0.96"/>
    <n v="0.94"/>
    <n v="1"/>
    <n v="6.0000000000000053E-2"/>
    <n v="25"/>
    <n v="0.84999999999999987"/>
    <n v="1.0900000000000001"/>
    <x v="2"/>
    <n v="-0.12"/>
  </r>
  <r>
    <s v="110051"/>
    <s v="UNION GENERAL HOSPITAL"/>
    <x v="10"/>
    <x v="5"/>
    <x v="0"/>
    <n v="0"/>
    <n v="6"/>
    <n v="1"/>
    <x v="0"/>
    <n v="7"/>
    <n v="0.14285714285714285"/>
    <s v="GA | Acute Care Hospitals | Government - Local"/>
    <s v="High"/>
    <n v="0.995"/>
    <n v="0.97750000000000004"/>
    <n v="1.0125"/>
    <n v="3.499999999999992E-2"/>
    <n v="2"/>
    <n v="0.92500000000000016"/>
    <n v="1.0649999999999999"/>
    <x v="1"/>
    <n v="3.5000000000000031E-2"/>
  </r>
  <r>
    <s v="110054"/>
    <s v="ATRIUM HEALTH FLOYD MEDICAL CENTER"/>
    <x v="10"/>
    <x v="0"/>
    <x v="3"/>
    <n v="0"/>
    <n v="7"/>
    <n v="1"/>
    <x v="4"/>
    <n v="8"/>
    <n v="0.125"/>
    <s v="GA | Acute Care Hospitals | Government - Hospital District or Authority"/>
    <s v="Low"/>
    <n v="0.99"/>
    <n v="0.94249999999999989"/>
    <n v="1.0275000000000001"/>
    <n v="8.5000000000000187E-2"/>
    <n v="20"/>
    <n v="0.81499999999999961"/>
    <n v="1.1550000000000002"/>
    <x v="0"/>
    <n v="6.0000000000000053E-2"/>
  </r>
  <r>
    <s v="110064"/>
    <s v="PIEDMONT COLUMBUS REGIONAL MIDTOWN"/>
    <x v="10"/>
    <x v="4"/>
    <x v="3"/>
    <n v="0"/>
    <n v="8"/>
    <n v="1"/>
    <x v="32"/>
    <n v="9"/>
    <n v="0.1111111111111111"/>
    <s v="GA | Acute Care Hospitals | Voluntary non-profit - Other"/>
    <s v="Low"/>
    <n v="0.97"/>
    <n v="0.9"/>
    <n v="1.08"/>
    <n v="0.18000000000000005"/>
    <n v="11"/>
    <n v="0.62999999999999989"/>
    <n v="1.35"/>
    <x v="0"/>
    <n v="0.16999999999999993"/>
  </r>
  <r>
    <s v="110069"/>
    <s v="HOUSTON HEALTHCARE"/>
    <x v="10"/>
    <x v="2"/>
    <x v="2"/>
    <n v="0"/>
    <n v="9"/>
    <n v="1"/>
    <x v="8"/>
    <n v="10"/>
    <n v="0.1"/>
    <s v="GA | Acute Care Hospitals | Voluntary non-profit - Private"/>
    <s v="Low"/>
    <n v="0.96"/>
    <n v="0.94"/>
    <n v="1"/>
    <n v="6.0000000000000053E-2"/>
    <n v="25"/>
    <n v="0.84999999999999987"/>
    <n v="1.0900000000000001"/>
    <x v="0"/>
    <n v="1.0000000000000009E-2"/>
  </r>
  <r>
    <s v="110074"/>
    <s v="PIEDMONT ATHENS REGIONAL MEDICAL CENTER"/>
    <x v="10"/>
    <x v="4"/>
    <x v="0"/>
    <n v="2"/>
    <n v="7"/>
    <n v="1"/>
    <x v="8"/>
    <n v="10"/>
    <n v="0.1"/>
    <s v="GA | Acute Care Hospitals | Voluntary non-profit - Other"/>
    <s v="High"/>
    <n v="0.97"/>
    <n v="0.9"/>
    <n v="1.08"/>
    <n v="0.18000000000000005"/>
    <n v="11"/>
    <n v="0.62999999999999989"/>
    <n v="1.35"/>
    <x v="0"/>
    <n v="0"/>
  </r>
  <r>
    <s v="110075"/>
    <s v="EAST GEORGIA REGIONAL MEDICAL CENTER"/>
    <x v="10"/>
    <x v="1"/>
    <x v="1"/>
    <n v="0"/>
    <n v="8"/>
    <n v="0"/>
    <x v="0"/>
    <n v="8"/>
    <n v="0"/>
    <s v="GA | Acute Care Hospitals | Proprietary"/>
    <s v="Mid"/>
    <n v="0.97"/>
    <n v="0.92"/>
    <n v="1.01"/>
    <n v="8.9999999999999969E-2"/>
    <n v="15"/>
    <n v="0.78500000000000014"/>
    <n v="1.145"/>
    <x v="0"/>
    <n v="6.0000000000000053E-2"/>
  </r>
  <r>
    <s v="110076"/>
    <s v="EMORY DECATUR HOSPITAL"/>
    <x v="10"/>
    <x v="2"/>
    <x v="3"/>
    <n v="0"/>
    <n v="9"/>
    <n v="1"/>
    <x v="1"/>
    <n v="10"/>
    <n v="0.1"/>
    <s v="GA | Acute Care Hospitals | Voluntary non-profit - Private"/>
    <s v="Low"/>
    <n v="0.96"/>
    <n v="0.94"/>
    <n v="1"/>
    <n v="6.0000000000000053E-2"/>
    <n v="25"/>
    <n v="0.84999999999999987"/>
    <n v="1.0900000000000001"/>
    <x v="0"/>
    <n v="4.0000000000000036E-2"/>
  </r>
  <r>
    <s v="110078"/>
    <s v="EMORY UNIVERSITY HOSPITAL MIDTOWN"/>
    <x v="10"/>
    <x v="2"/>
    <x v="2"/>
    <n v="1"/>
    <n v="9"/>
    <n v="1"/>
    <x v="7"/>
    <n v="11"/>
    <n v="9.0909090909090912E-2"/>
    <s v="GA | Acute Care Hospitals | Voluntary non-profit - Private"/>
    <s v="Low"/>
    <n v="0.96"/>
    <n v="0.94"/>
    <n v="1"/>
    <n v="6.0000000000000053E-2"/>
    <n v="25"/>
    <n v="0.84999999999999987"/>
    <n v="1.0900000000000001"/>
    <x v="0"/>
    <n v="0"/>
  </r>
  <r>
    <s v="110079"/>
    <s v="GRADY MEMORIAL HOSPITAL"/>
    <x v="10"/>
    <x v="2"/>
    <x v="2"/>
    <n v="0"/>
    <n v="7"/>
    <n v="1"/>
    <x v="14"/>
    <n v="8"/>
    <n v="0.125"/>
    <s v="GA | Acute Care Hospitals | Voluntary non-profit - Private"/>
    <s v="Low"/>
    <n v="0.96"/>
    <n v="0.94"/>
    <n v="1"/>
    <n v="6.0000000000000053E-2"/>
    <n v="25"/>
    <n v="0.84999999999999987"/>
    <n v="1.0900000000000001"/>
    <x v="0"/>
    <n v="-2.0000000000000018E-2"/>
  </r>
  <r>
    <s v="110082"/>
    <s v="SAINT JOSEPH'S HOSPITAL OF ATLANTA, INC"/>
    <x v="10"/>
    <x v="2"/>
    <x v="2"/>
    <n v="0"/>
    <n v="11"/>
    <n v="0"/>
    <x v="21"/>
    <n v="11"/>
    <n v="0"/>
    <s v="GA | Acute Care Hospitals | Voluntary non-profit - Private"/>
    <s v="Low"/>
    <n v="0.96"/>
    <n v="0.94"/>
    <n v="1"/>
    <n v="6.0000000000000053E-2"/>
    <n v="25"/>
    <n v="0.84999999999999987"/>
    <n v="1.0900000000000001"/>
    <x v="0"/>
    <n v="-2.9999999999999916E-2"/>
  </r>
  <r>
    <s v="110083"/>
    <s v="PIEDMONT HOSPITAL, INC"/>
    <x v="10"/>
    <x v="7"/>
    <x v="0"/>
    <n v="0"/>
    <n v="11"/>
    <n v="0"/>
    <x v="8"/>
    <n v="11"/>
    <n v="0"/>
    <s v="GA | Acute Care Hospitals | Government - Federal"/>
    <s v="High"/>
    <n v="0.97"/>
    <n v="0.97"/>
    <n v="0.97"/>
    <n v="0"/>
    <n v="1"/>
    <e v="#N/A"/>
    <e v="#N/A"/>
    <x v="1"/>
    <n v="0"/>
  </r>
  <r>
    <s v="110087"/>
    <s v="NORTHSIDE HOSPITAL GWINNETT"/>
    <x v="10"/>
    <x v="0"/>
    <x v="1"/>
    <n v="0"/>
    <n v="10"/>
    <n v="1"/>
    <x v="2"/>
    <n v="11"/>
    <n v="9.0909090909090912E-2"/>
    <s v="GA | Acute Care Hospitals | Government - Hospital District or Authority"/>
    <s v="Mid"/>
    <n v="0.99"/>
    <n v="0.94249999999999989"/>
    <n v="1.0275000000000001"/>
    <n v="8.5000000000000187E-2"/>
    <n v="20"/>
    <n v="0.81499999999999961"/>
    <n v="1.1550000000000002"/>
    <x v="0"/>
    <n v="3.0000000000000027E-2"/>
  </r>
  <r>
    <s v="110089"/>
    <s v="COFFEE REGIONAL MEDICAL CENTER, INC"/>
    <x v="10"/>
    <x v="0"/>
    <x v="2"/>
    <n v="0"/>
    <n v="6"/>
    <n v="2"/>
    <x v="0"/>
    <n v="8"/>
    <n v="0.25"/>
    <s v="GA | Acute Care Hospitals | Government - Hospital District or Authority"/>
    <s v="Low"/>
    <n v="0.99"/>
    <n v="0.94249999999999989"/>
    <n v="1.0275000000000001"/>
    <n v="8.5000000000000187E-2"/>
    <n v="20"/>
    <n v="0.81499999999999961"/>
    <n v="1.1550000000000002"/>
    <x v="0"/>
    <n v="4.0000000000000036E-2"/>
  </r>
  <r>
    <s v="110091"/>
    <s v="PIEDMONT ROCKDALE HOSPITAL"/>
    <x v="10"/>
    <x v="1"/>
    <x v="2"/>
    <n v="0"/>
    <n v="6"/>
    <n v="1"/>
    <x v="23"/>
    <n v="7"/>
    <n v="0.14285714285714285"/>
    <s v="GA | Acute Care Hospitals | Proprietary"/>
    <s v="Low"/>
    <n v="0.97"/>
    <n v="0.92"/>
    <n v="1.01"/>
    <n v="8.9999999999999969E-2"/>
    <n v="15"/>
    <n v="0.78500000000000014"/>
    <n v="1.145"/>
    <x v="0"/>
    <n v="-6.9999999999999951E-2"/>
  </r>
  <r>
    <s v="110095"/>
    <s v="TIFT REGIONAL MEDICAL CENTER"/>
    <x v="10"/>
    <x v="0"/>
    <x v="2"/>
    <n v="0"/>
    <n v="8"/>
    <n v="1"/>
    <x v="24"/>
    <n v="9"/>
    <n v="0.1111111111111111"/>
    <s v="GA | Acute Care Hospitals | Government - Hospital District or Authority"/>
    <s v="Low"/>
    <n v="0.99"/>
    <n v="0.94249999999999989"/>
    <n v="1.0275000000000001"/>
    <n v="8.5000000000000187E-2"/>
    <n v="20"/>
    <n v="0.81499999999999961"/>
    <n v="1.1550000000000002"/>
    <x v="0"/>
    <n v="-7.999999999999996E-2"/>
  </r>
  <r>
    <s v="110104"/>
    <s v="CRISP REGIONAL HOSPITAL"/>
    <x v="10"/>
    <x v="1"/>
    <x v="0"/>
    <n v="0"/>
    <n v="5"/>
    <n v="1"/>
    <x v="18"/>
    <n v="6"/>
    <n v="0.16666666666666666"/>
    <s v="GA | Acute Care Hospitals | Proprietary"/>
    <s v="High"/>
    <n v="0.97"/>
    <n v="0.92"/>
    <n v="1.01"/>
    <n v="8.9999999999999969E-2"/>
    <n v="15"/>
    <n v="0.78500000000000014"/>
    <n v="1.145"/>
    <x v="0"/>
    <n v="-0.14000000000000001"/>
  </r>
  <r>
    <s v="110105"/>
    <s v="COLQUITT REGIONAL MEDICAL CENTER"/>
    <x v="10"/>
    <x v="0"/>
    <x v="2"/>
    <n v="0"/>
    <n v="6"/>
    <n v="2"/>
    <x v="14"/>
    <n v="8"/>
    <n v="0.25"/>
    <s v="GA | Acute Care Hospitals | Government - Hospital District or Authority"/>
    <s v="Low"/>
    <n v="0.99"/>
    <n v="0.94249999999999989"/>
    <n v="1.0275000000000001"/>
    <n v="8.5000000000000187E-2"/>
    <n v="20"/>
    <n v="0.81499999999999961"/>
    <n v="1.1550000000000002"/>
    <x v="0"/>
    <n v="-5.0000000000000044E-2"/>
  </r>
  <r>
    <s v="110107"/>
    <s v="ATRIUM HEALTH NAVICENT THE MEDICAL CENTER"/>
    <x v="10"/>
    <x v="0"/>
    <x v="2"/>
    <n v="0"/>
    <n v="8"/>
    <n v="3"/>
    <x v="3"/>
    <n v="11"/>
    <n v="0.27272727272727271"/>
    <s v="GA | Acute Care Hospitals | Government - Hospital District or Authority"/>
    <s v="Low"/>
    <n v="0.99"/>
    <n v="0.94249999999999989"/>
    <n v="1.0275000000000001"/>
    <n v="8.5000000000000187E-2"/>
    <n v="20"/>
    <n v="0.81499999999999961"/>
    <n v="1.1550000000000002"/>
    <x v="0"/>
    <n v="2.0000000000000018E-2"/>
  </r>
  <r>
    <s v="110109"/>
    <s v="EMANUEL MEDICAL CENTER"/>
    <x v="10"/>
    <x v="0"/>
    <x v="0"/>
    <n v="1"/>
    <n v="4"/>
    <n v="0"/>
    <x v="12"/>
    <n v="5"/>
    <n v="0"/>
    <s v="GA | Acute Care Hospitals | Government - Hospital District or Authority"/>
    <s v="High"/>
    <n v="0.99"/>
    <n v="0.94249999999999989"/>
    <n v="1.0275000000000001"/>
    <n v="8.5000000000000187E-2"/>
    <n v="20"/>
    <n v="0.81499999999999961"/>
    <n v="1.1550000000000002"/>
    <x v="0"/>
    <n v="-9.9999999999999978E-2"/>
  </r>
  <r>
    <s v="110122"/>
    <s v="SGMC HEALTH"/>
    <x v="10"/>
    <x v="0"/>
    <x v="2"/>
    <n v="0"/>
    <n v="8"/>
    <n v="2"/>
    <x v="8"/>
    <n v="10"/>
    <n v="0.2"/>
    <s v="GA | Acute Care Hospitals | Government - Hospital District or Authority"/>
    <s v="Low"/>
    <n v="0.99"/>
    <n v="0.94249999999999989"/>
    <n v="1.0275000000000001"/>
    <n v="8.5000000000000187E-2"/>
    <n v="20"/>
    <n v="0.81499999999999961"/>
    <n v="1.1550000000000002"/>
    <x v="0"/>
    <n v="-2.0000000000000018E-2"/>
  </r>
  <r>
    <s v="110124"/>
    <s v="WAYNE MEMORIAL HOSPITAL"/>
    <x v="10"/>
    <x v="0"/>
    <x v="1"/>
    <n v="0"/>
    <n v="8"/>
    <n v="0"/>
    <x v="6"/>
    <n v="8"/>
    <n v="0"/>
    <s v="GA | Acute Care Hospitals | Government - Hospital District or Authority"/>
    <s v="Mid"/>
    <n v="0.99"/>
    <n v="0.94249999999999989"/>
    <n v="1.0275000000000001"/>
    <n v="8.5000000000000187E-2"/>
    <n v="20"/>
    <n v="0.81499999999999961"/>
    <n v="1.1550000000000002"/>
    <x v="0"/>
    <n v="9.000000000000008E-2"/>
  </r>
  <r>
    <s v="110125"/>
    <s v="FAIRVIEW PARK HOSPITAL"/>
    <x v="10"/>
    <x v="1"/>
    <x v="0"/>
    <n v="0"/>
    <n v="7"/>
    <n v="0"/>
    <x v="8"/>
    <n v="7"/>
    <n v="0"/>
    <s v="GA | Acute Care Hospitals | Proprietary"/>
    <s v="High"/>
    <n v="0.97"/>
    <n v="0.92"/>
    <n v="1.01"/>
    <n v="8.9999999999999969E-2"/>
    <n v="15"/>
    <n v="0.78500000000000014"/>
    <n v="1.145"/>
    <x v="0"/>
    <n v="0"/>
  </r>
  <r>
    <s v="110128"/>
    <s v="MEMORIAL HEALTH MEADOWS HOSPITAL"/>
    <x v="10"/>
    <x v="1"/>
    <x v="4"/>
    <n v="0"/>
    <n v="9"/>
    <n v="0"/>
    <x v="11"/>
    <n v="9"/>
    <n v="0"/>
    <s v="GA | Acute Care Hospitals | Proprietary"/>
    <s v="High"/>
    <n v="0.97"/>
    <n v="0.92"/>
    <n v="1.01"/>
    <n v="8.9999999999999969E-2"/>
    <n v="15"/>
    <n v="0.78500000000000014"/>
    <n v="1.145"/>
    <x v="0"/>
    <n v="-2.0000000000000018E-2"/>
  </r>
  <r>
    <s v="110129"/>
    <s v="ST FRANCIS HOSPITAL- EMORY HEALTHCARE"/>
    <x v="10"/>
    <x v="2"/>
    <x v="1"/>
    <n v="1"/>
    <n v="10"/>
    <n v="0"/>
    <x v="3"/>
    <n v="11"/>
    <n v="0"/>
    <s v="GA | Acute Care Hospitals | Voluntary non-profit - Private"/>
    <s v="Mid"/>
    <n v="0.96"/>
    <n v="0.94"/>
    <n v="1"/>
    <n v="6.0000000000000053E-2"/>
    <n v="25"/>
    <n v="0.84999999999999987"/>
    <n v="1.0900000000000001"/>
    <x v="0"/>
    <n v="5.0000000000000044E-2"/>
  </r>
  <r>
    <s v="110143"/>
    <s v="WELLSTAR COBB MEDICAL CENTER"/>
    <x v="10"/>
    <x v="4"/>
    <x v="2"/>
    <n v="0"/>
    <n v="10"/>
    <n v="0"/>
    <x v="7"/>
    <n v="10"/>
    <n v="0"/>
    <s v="GA | Acute Care Hospitals | Voluntary non-profit - Other"/>
    <s v="Low"/>
    <n v="0.97"/>
    <n v="0.9"/>
    <n v="1.08"/>
    <n v="0.18000000000000005"/>
    <n v="11"/>
    <n v="0.62999999999999989"/>
    <n v="1.35"/>
    <x v="0"/>
    <n v="-1.0000000000000009E-2"/>
  </r>
  <r>
    <s v="110150"/>
    <s v="NAVICENT HEALTH BALDWIN"/>
    <x v="10"/>
    <x v="1"/>
    <x v="3"/>
    <n v="0"/>
    <n v="6"/>
    <n v="0"/>
    <x v="23"/>
    <n v="6"/>
    <n v="0"/>
    <s v="GA | Acute Care Hospitals | Proprietary"/>
    <s v="Low"/>
    <n v="0.97"/>
    <n v="0.92"/>
    <n v="1.01"/>
    <n v="8.9999999999999969E-2"/>
    <n v="15"/>
    <n v="0.78500000000000014"/>
    <n v="1.145"/>
    <x v="0"/>
    <n v="-6.9999999999999951E-2"/>
  </r>
  <r>
    <s v="110161"/>
    <s v="NORTHSIDE HOSPITAL"/>
    <x v="10"/>
    <x v="2"/>
    <x v="1"/>
    <n v="0"/>
    <n v="8"/>
    <n v="2"/>
    <x v="11"/>
    <n v="10"/>
    <n v="0.2"/>
    <s v="GA | Acute Care Hospitals | Voluntary non-profit - Private"/>
    <s v="Mid"/>
    <n v="0.96"/>
    <n v="0.94"/>
    <n v="1"/>
    <n v="6.0000000000000053E-2"/>
    <n v="25"/>
    <n v="0.84999999999999987"/>
    <n v="1.0900000000000001"/>
    <x v="0"/>
    <n v="-1.0000000000000009E-2"/>
  </r>
  <r>
    <s v="110164"/>
    <s v="COLISEUM MEDICAL CENTERS, LLC, DBA"/>
    <x v="10"/>
    <x v="2"/>
    <x v="1"/>
    <n v="0"/>
    <n v="6"/>
    <n v="2"/>
    <x v="13"/>
    <n v="8"/>
    <n v="0.25"/>
    <s v="GA | Acute Care Hospitals | Voluntary non-profit - Private"/>
    <s v="Mid"/>
    <n v="0.96"/>
    <n v="0.94"/>
    <n v="1"/>
    <n v="6.0000000000000053E-2"/>
    <n v="25"/>
    <n v="0.84999999999999987"/>
    <n v="1.0900000000000001"/>
    <x v="0"/>
    <n v="0.1100000000000001"/>
  </r>
  <r>
    <s v="110165"/>
    <s v="SOUTHERN REGIONAL MEDICAL CENTER"/>
    <x v="10"/>
    <x v="2"/>
    <x v="3"/>
    <n v="0"/>
    <n v="3"/>
    <n v="1"/>
    <x v="3"/>
    <n v="4"/>
    <n v="0.25"/>
    <s v="GA | Acute Care Hospitals | Voluntary non-profit - Private"/>
    <s v="Low"/>
    <n v="0.96"/>
    <n v="0.94"/>
    <n v="1"/>
    <n v="6.0000000000000053E-2"/>
    <n v="25"/>
    <n v="0.84999999999999987"/>
    <n v="1.0900000000000001"/>
    <x v="0"/>
    <n v="5.0000000000000044E-2"/>
  </r>
  <r>
    <s v="110168"/>
    <s v="ADVENTHEALTH REDMOND"/>
    <x v="10"/>
    <x v="1"/>
    <x v="0"/>
    <n v="0"/>
    <n v="9"/>
    <n v="0"/>
    <x v="7"/>
    <n v="9"/>
    <n v="0"/>
    <s v="GA | Acute Care Hospitals | Proprietary"/>
    <s v="High"/>
    <n v="0.97"/>
    <n v="0.92"/>
    <n v="1.01"/>
    <n v="8.9999999999999969E-2"/>
    <n v="15"/>
    <n v="0.78500000000000014"/>
    <n v="1.145"/>
    <x v="0"/>
    <n v="-1.0000000000000009E-2"/>
  </r>
  <r>
    <s v="110177"/>
    <s v="DOCTORS HOSPITAL"/>
    <x v="10"/>
    <x v="1"/>
    <x v="2"/>
    <n v="0"/>
    <n v="7"/>
    <n v="1"/>
    <x v="10"/>
    <n v="8"/>
    <n v="0.125"/>
    <s v="GA | Acute Care Hospitals | Proprietary"/>
    <s v="Low"/>
    <n v="0.97"/>
    <n v="0.92"/>
    <n v="1.01"/>
    <n v="8.9999999999999969E-2"/>
    <n v="15"/>
    <n v="0.78500000000000014"/>
    <n v="1.145"/>
    <x v="0"/>
    <n v="1.0000000000000009E-2"/>
  </r>
  <r>
    <s v="110184"/>
    <s v="WELLSTAR DOUGLAS MEDICAL CENTER"/>
    <x v="10"/>
    <x v="2"/>
    <x v="1"/>
    <n v="1"/>
    <n v="6"/>
    <n v="0"/>
    <x v="24"/>
    <n v="7"/>
    <n v="0"/>
    <s v="GA | Acute Care Hospitals | Voluntary non-profit - Private"/>
    <s v="Mid"/>
    <n v="0.96"/>
    <n v="0.94"/>
    <n v="1"/>
    <n v="6.0000000000000053E-2"/>
    <n v="25"/>
    <n v="0.84999999999999987"/>
    <n v="1.0900000000000001"/>
    <x v="0"/>
    <n v="-4.9999999999999933E-2"/>
  </r>
  <r>
    <s v="110191"/>
    <s v="PIEDMONT HENRY HOSPITAL"/>
    <x v="10"/>
    <x v="0"/>
    <x v="2"/>
    <n v="0"/>
    <n v="7"/>
    <n v="1"/>
    <x v="9"/>
    <n v="8"/>
    <n v="0.125"/>
    <s v="GA | Acute Care Hospitals | Government - Hospital District or Authority"/>
    <s v="Low"/>
    <n v="0.99"/>
    <n v="0.94249999999999989"/>
    <n v="1.0275000000000001"/>
    <n v="8.5000000000000187E-2"/>
    <n v="20"/>
    <n v="0.81499999999999961"/>
    <n v="1.1550000000000002"/>
    <x v="0"/>
    <n v="0"/>
  </r>
  <r>
    <s v="110192"/>
    <s v="PIEDMONT EASTSIDE MEDICAL CENTER"/>
    <x v="10"/>
    <x v="1"/>
    <x v="3"/>
    <n v="0"/>
    <n v="6"/>
    <n v="1"/>
    <x v="10"/>
    <n v="7"/>
    <n v="0.14285714285714285"/>
    <s v="GA | Acute Care Hospitals | Proprietary"/>
    <s v="Low"/>
    <n v="0.97"/>
    <n v="0.92"/>
    <n v="1.01"/>
    <n v="8.9999999999999969E-2"/>
    <n v="15"/>
    <n v="0.78500000000000014"/>
    <n v="1.145"/>
    <x v="0"/>
    <n v="1.0000000000000009E-2"/>
  </r>
  <r>
    <s v="110198"/>
    <s v="WELLSTAR NORTH FULTON MEDICAL CENTER"/>
    <x v="10"/>
    <x v="1"/>
    <x v="2"/>
    <n v="0"/>
    <n v="6"/>
    <n v="1"/>
    <x v="10"/>
    <n v="7"/>
    <n v="0.14285714285714285"/>
    <s v="GA | Acute Care Hospitals | Proprietary"/>
    <s v="Low"/>
    <n v="0.97"/>
    <n v="0.92"/>
    <n v="1.01"/>
    <n v="8.9999999999999969E-2"/>
    <n v="15"/>
    <n v="0.78500000000000014"/>
    <n v="1.145"/>
    <x v="0"/>
    <n v="1.0000000000000009E-2"/>
  </r>
  <r>
    <s v="110200"/>
    <s v="PIEDMONT COLUMBUS REGIONAL NORTHSIDE"/>
    <x v="10"/>
    <x v="1"/>
    <x v="4"/>
    <n v="0"/>
    <n v="7"/>
    <n v="0"/>
    <x v="3"/>
    <n v="7"/>
    <n v="0"/>
    <s v="GA | Acute Care Hospitals | Proprietary"/>
    <s v="High"/>
    <n v="0.97"/>
    <n v="0.92"/>
    <n v="1.01"/>
    <n v="8.9999999999999969E-2"/>
    <n v="15"/>
    <n v="0.78500000000000014"/>
    <n v="1.145"/>
    <x v="0"/>
    <n v="4.0000000000000036E-2"/>
  </r>
  <r>
    <s v="110215"/>
    <s v="PIEDMONT FAYETTE HOSPITAL"/>
    <x v="10"/>
    <x v="2"/>
    <x v="1"/>
    <n v="0"/>
    <n v="9"/>
    <n v="1"/>
    <x v="7"/>
    <n v="10"/>
    <n v="0.1"/>
    <s v="GA | Acute Care Hospitals | Voluntary non-profit - Private"/>
    <s v="Mid"/>
    <n v="0.96"/>
    <n v="0.94"/>
    <n v="1"/>
    <n v="6.0000000000000053E-2"/>
    <n v="25"/>
    <n v="0.84999999999999987"/>
    <n v="1.0900000000000001"/>
    <x v="0"/>
    <n v="0"/>
  </r>
  <r>
    <s v="110225"/>
    <s v="PIEDMONT MOUNTAINSIDE HOSPITAL INC"/>
    <x v="10"/>
    <x v="4"/>
    <x v="0"/>
    <n v="0"/>
    <n v="6"/>
    <n v="0"/>
    <x v="12"/>
    <n v="6"/>
    <n v="0"/>
    <s v="GA | Acute Care Hospitals | Voluntary non-profit - Other"/>
    <s v="High"/>
    <n v="0.97"/>
    <n v="0.9"/>
    <n v="1.08"/>
    <n v="0.18000000000000005"/>
    <n v="11"/>
    <n v="0.62999999999999989"/>
    <n v="1.35"/>
    <x v="0"/>
    <n v="-7.999999999999996E-2"/>
  </r>
  <r>
    <s v="110226"/>
    <s v="EMORY HILLANDALE HOSPITAL"/>
    <x v="10"/>
    <x v="0"/>
    <x v="2"/>
    <n v="0"/>
    <n v="5"/>
    <n v="0"/>
    <x v="21"/>
    <n v="5"/>
    <n v="0"/>
    <s v="GA | Acute Care Hospitals | Government - Hospital District or Authority"/>
    <s v="Low"/>
    <n v="0.99"/>
    <n v="0.94249999999999989"/>
    <n v="1.0275000000000001"/>
    <n v="8.5000000000000187E-2"/>
    <n v="20"/>
    <n v="0.81499999999999961"/>
    <n v="1.1550000000000002"/>
    <x v="0"/>
    <n v="-5.9999999999999942E-2"/>
  </r>
  <r>
    <s v="110229"/>
    <s v="PIEDMONT NEWNAN HOSPITAL, INC"/>
    <x v="10"/>
    <x v="2"/>
    <x v="2"/>
    <n v="0"/>
    <n v="9"/>
    <n v="1"/>
    <x v="14"/>
    <n v="10"/>
    <n v="0.1"/>
    <s v="GA | Acute Care Hospitals | Voluntary non-profit - Private"/>
    <s v="Low"/>
    <n v="0.96"/>
    <n v="0.94"/>
    <n v="1"/>
    <n v="6.0000000000000053E-2"/>
    <n v="25"/>
    <n v="0.84999999999999987"/>
    <n v="1.0900000000000001"/>
    <x v="0"/>
    <n v="-2.0000000000000018E-2"/>
  </r>
  <r>
    <s v="110230"/>
    <s v="EMORY JOHNS CREEK HOSPITAL"/>
    <x v="10"/>
    <x v="1"/>
    <x v="1"/>
    <n v="0"/>
    <n v="7"/>
    <n v="1"/>
    <x v="33"/>
    <n v="8"/>
    <n v="0.125"/>
    <s v="GA | Acute Care Hospitals | Proprietary"/>
    <s v="Mid"/>
    <n v="0.97"/>
    <n v="0.92"/>
    <n v="1.01"/>
    <n v="8.9999999999999969E-2"/>
    <n v="15"/>
    <n v="0.78500000000000014"/>
    <n v="1.145"/>
    <x v="0"/>
    <n v="-4.9999999999999933E-2"/>
  </r>
  <r>
    <s v="110233"/>
    <s v="SOUTHEASTERN REGIONAL MEDICAL CENTER, INC"/>
    <x v="10"/>
    <x v="1"/>
    <x v="0"/>
    <n v="0"/>
    <n v="5"/>
    <n v="0"/>
    <x v="25"/>
    <n v="5"/>
    <n v="0"/>
    <s v="GA | Acute Care Hospitals | Proprietary"/>
    <s v="High"/>
    <n v="0.97"/>
    <n v="0.92"/>
    <n v="1.01"/>
    <n v="8.9999999999999969E-2"/>
    <n v="15"/>
    <n v="0.78500000000000014"/>
    <n v="1.145"/>
    <x v="0"/>
    <n v="0.12000000000000011"/>
  </r>
  <r>
    <s v="110237"/>
    <s v="NORTHEAST GEORGIA MEDICAL CENTER LUMPKIN"/>
    <x v="10"/>
    <x v="4"/>
    <x v="4"/>
    <n v="0"/>
    <n v="4"/>
    <n v="0"/>
    <x v="16"/>
    <n v="4"/>
    <n v="0"/>
    <s v="GA | Acute Care Hospitals | Voluntary non-profit - Other"/>
    <s v="High"/>
    <n v="0.97"/>
    <n v="0.9"/>
    <n v="1.08"/>
    <n v="0.18000000000000005"/>
    <n v="11"/>
    <n v="0.62999999999999989"/>
    <n v="1.35"/>
    <x v="0"/>
    <n v="-9.9999999999999978E-2"/>
  </r>
  <r>
    <s v="110252"/>
    <s v="NORTHSIDE HOSPITAL DULUTH"/>
    <x v="10"/>
    <x v="2"/>
    <x v="1"/>
    <n v="0"/>
    <n v="6"/>
    <n v="0"/>
    <x v="8"/>
    <n v="6"/>
    <n v="0"/>
    <s v="GA | Acute Care Hospitals | Voluntary non-profit - Private"/>
    <s v="Mid"/>
    <n v="0.96"/>
    <n v="0.94"/>
    <n v="1"/>
    <n v="6.0000000000000053E-2"/>
    <n v="25"/>
    <n v="0.84999999999999987"/>
    <n v="1.0900000000000001"/>
    <x v="0"/>
    <n v="1.0000000000000009E-2"/>
  </r>
  <r>
    <s v="120001"/>
    <s v="THE QUEENS MEDICAL CENTER"/>
    <x v="11"/>
    <x v="2"/>
    <x v="1"/>
    <n v="1"/>
    <n v="9"/>
    <n v="1"/>
    <x v="21"/>
    <n v="11"/>
    <n v="9.0909090909090912E-2"/>
    <s v="HI | Acute Care Hospitals | Voluntary non-profit - Private"/>
    <s v="Mid"/>
    <n v="0.92"/>
    <n v="0.88250000000000006"/>
    <n v="0.9375"/>
    <n v="5.4999999999999938E-2"/>
    <n v="4"/>
    <n v="0.80000000000000016"/>
    <n v="1.02"/>
    <x v="1"/>
    <n v="1.0000000000000009E-2"/>
  </r>
  <r>
    <s v="120002"/>
    <s v="MAUI MEMORIAL MEDICAL CENTER"/>
    <x v="11"/>
    <x v="3"/>
    <x v="1"/>
    <n v="0"/>
    <n v="9"/>
    <n v="0"/>
    <x v="24"/>
    <n v="9"/>
    <n v="0"/>
    <s v="HI | Acute Care Hospitals | Government - State"/>
    <s v="Mid"/>
    <n v="0.91"/>
    <n v="0.85000000000000009"/>
    <n v="0.92999999999999994"/>
    <n v="7.9999999999999849E-2"/>
    <n v="3"/>
    <n v="0.73000000000000032"/>
    <n v="1.0499999999999998"/>
    <x v="1"/>
    <n v="0"/>
  </r>
  <r>
    <s v="120005"/>
    <s v="HILO BENIOFF MEDICAL CENTER"/>
    <x v="11"/>
    <x v="3"/>
    <x v="2"/>
    <n v="0"/>
    <n v="7"/>
    <n v="2"/>
    <x v="11"/>
    <n v="9"/>
    <n v="0.22222222222222221"/>
    <s v="HI | Acute Care Hospitals | Government - State"/>
    <s v="Low"/>
    <n v="0.91"/>
    <n v="0.85000000000000009"/>
    <n v="0.92999999999999994"/>
    <n v="7.9999999999999849E-2"/>
    <n v="3"/>
    <n v="0.73000000000000032"/>
    <n v="1.0499999999999998"/>
    <x v="1"/>
    <n v="3.9999999999999925E-2"/>
  </r>
  <r>
    <s v="120006"/>
    <s v="ADVENTIST HEALTH CASTLE"/>
    <x v="11"/>
    <x v="6"/>
    <x v="4"/>
    <n v="0"/>
    <n v="10"/>
    <n v="0"/>
    <x v="14"/>
    <n v="10"/>
    <n v="0"/>
    <s v="HI | Acute Care Hospitals | Voluntary non-profit - Church"/>
    <s v="High"/>
    <n v="0.94"/>
    <n v="0.94"/>
    <n v="0.94"/>
    <n v="0"/>
    <n v="1"/>
    <e v="#N/A"/>
    <e v="#N/A"/>
    <x v="1"/>
    <n v="0"/>
  </r>
  <r>
    <s v="120007"/>
    <s v="KUAKINI MEDICAL CENTER"/>
    <x v="11"/>
    <x v="2"/>
    <x v="0"/>
    <n v="0"/>
    <n v="5"/>
    <n v="1"/>
    <x v="7"/>
    <n v="6"/>
    <n v="0.16666666666666666"/>
    <s v="HI | Acute Care Hospitals | Voluntary non-profit - Private"/>
    <s v="High"/>
    <n v="0.92"/>
    <n v="0.88250000000000006"/>
    <n v="0.9375"/>
    <n v="5.4999999999999938E-2"/>
    <n v="4"/>
    <n v="0.80000000000000016"/>
    <n v="1.02"/>
    <x v="1"/>
    <n v="3.9999999999999925E-2"/>
  </r>
  <r>
    <s v="120011"/>
    <s v="KAISER FOUNDATION HOSPITAL"/>
    <x v="11"/>
    <x v="2"/>
    <x v="1"/>
    <n v="0"/>
    <n v="5"/>
    <n v="0"/>
    <x v="24"/>
    <n v="5"/>
    <n v="0"/>
    <s v="HI | Acute Care Hospitals | Voluntary non-profit - Private"/>
    <s v="Mid"/>
    <n v="0.92"/>
    <n v="0.88250000000000006"/>
    <n v="0.9375"/>
    <n v="5.4999999999999938E-2"/>
    <n v="4"/>
    <n v="0.80000000000000016"/>
    <n v="1.02"/>
    <x v="1"/>
    <n v="-1.0000000000000009E-2"/>
  </r>
  <r>
    <s v="120014"/>
    <s v="WILCOX MEMORIAL HOSPITAL"/>
    <x v="11"/>
    <x v="7"/>
    <x v="2"/>
    <n v="0"/>
    <n v="6"/>
    <n v="1"/>
    <x v="17"/>
    <n v="7"/>
    <n v="0.14285714285714285"/>
    <s v="HI | Acute Care Hospitals | Government - Federal"/>
    <s v="Low"/>
    <n v="0.84"/>
    <n v="0.84"/>
    <n v="0.84"/>
    <n v="0"/>
    <n v="1"/>
    <e v="#N/A"/>
    <e v="#N/A"/>
    <x v="1"/>
    <n v="0"/>
  </r>
  <r>
    <s v="120019"/>
    <s v="KONA COMMUNITY HOSPITAL"/>
    <x v="11"/>
    <x v="3"/>
    <x v="2"/>
    <n v="0"/>
    <n v="8"/>
    <n v="0"/>
    <x v="55"/>
    <n v="8"/>
    <n v="0"/>
    <s v="HI | Acute Care Hospitals | Government - State"/>
    <s v="Low"/>
    <n v="0.91"/>
    <n v="0.85000000000000009"/>
    <n v="0.92999999999999994"/>
    <n v="7.9999999999999849E-2"/>
    <n v="3"/>
    <n v="0.73000000000000032"/>
    <n v="1.0499999999999998"/>
    <x v="1"/>
    <n v="-0.12"/>
  </r>
  <r>
    <s v="120022"/>
    <s v="STRAUB CLINIC AND HOSPITAL"/>
    <x v="11"/>
    <x v="1"/>
    <x v="0"/>
    <n v="1"/>
    <n v="10"/>
    <n v="0"/>
    <x v="8"/>
    <n v="11"/>
    <n v="0"/>
    <s v="HI | Acute Care Hospitals | Proprietary"/>
    <s v="High"/>
    <n v="0.95"/>
    <n v="0.94000000000000006"/>
    <n v="0.96"/>
    <n v="1.9999999999999907E-2"/>
    <n v="2"/>
    <n v="0.91000000000000014"/>
    <n v="0.98999999999999977"/>
    <x v="1"/>
    <n v="2.0000000000000018E-2"/>
  </r>
  <r>
    <s v="120026"/>
    <s v="PALI MOMI MEDICAL CENTER"/>
    <x v="11"/>
    <x v="1"/>
    <x v="0"/>
    <n v="0"/>
    <n v="6"/>
    <n v="2"/>
    <x v="21"/>
    <n v="8"/>
    <n v="0.25"/>
    <s v="HI | Acute Care Hospitals | Proprietary"/>
    <s v="High"/>
    <n v="0.95"/>
    <n v="0.94000000000000006"/>
    <n v="0.96"/>
    <n v="1.9999999999999907E-2"/>
    <n v="2"/>
    <n v="0.91000000000000014"/>
    <n v="0.98999999999999977"/>
    <x v="1"/>
    <n v="-1.9999999999999907E-2"/>
  </r>
  <r>
    <s v="120028"/>
    <s v="NORTH HAWAII COMMUNITY HOSPITAL, INC"/>
    <x v="11"/>
    <x v="2"/>
    <x v="2"/>
    <n v="1"/>
    <n v="6"/>
    <n v="0"/>
    <x v="56"/>
    <n v="7"/>
    <n v="0"/>
    <s v="HI | Acute Care Hospitals | Voluntary non-profit - Private"/>
    <s v="Low"/>
    <n v="0.92"/>
    <n v="0.88250000000000006"/>
    <n v="0.9375"/>
    <n v="5.4999999999999938E-2"/>
    <n v="4"/>
    <n v="0.80000000000000016"/>
    <n v="1.02"/>
    <x v="1"/>
    <n v="-0.12"/>
  </r>
  <r>
    <s v="130002"/>
    <s v="ST LUKES MAGIC VALLEY MEDICAL CENTER"/>
    <x v="12"/>
    <x v="2"/>
    <x v="4"/>
    <n v="1"/>
    <n v="6"/>
    <n v="0"/>
    <x v="21"/>
    <n v="7"/>
    <n v="0"/>
    <s v="ID | Acute Care Hospitals | Voluntary non-profit - Private"/>
    <s v="High"/>
    <n v="0.94499999999999995"/>
    <n v="0.9375"/>
    <n v="0.97750000000000004"/>
    <n v="4.0000000000000036E-2"/>
    <n v="4"/>
    <n v="0.87749999999999995"/>
    <n v="1.0375000000000001"/>
    <x v="1"/>
    <n v="-1.4999999999999902E-2"/>
  </r>
  <r>
    <s v="130003"/>
    <s v="ST JOSEPH REGIONAL MEDICAL CENTER"/>
    <x v="12"/>
    <x v="2"/>
    <x v="2"/>
    <n v="1"/>
    <n v="7"/>
    <n v="1"/>
    <x v="30"/>
    <n v="9"/>
    <n v="0.1111111111111111"/>
    <s v="ID | Acute Care Hospitals | Voluntary non-profit - Private"/>
    <s v="Low"/>
    <n v="0.94499999999999995"/>
    <n v="0.9375"/>
    <n v="0.97750000000000004"/>
    <n v="4.0000000000000036E-2"/>
    <n v="4"/>
    <n v="0.87749999999999995"/>
    <n v="1.0375000000000001"/>
    <x v="1"/>
    <n v="0.1150000000000001"/>
  </r>
  <r>
    <s v="130006"/>
    <s v="ST LUKE'S REGIONAL MEDICAL CENTER"/>
    <x v="12"/>
    <x v="2"/>
    <x v="0"/>
    <n v="4"/>
    <n v="6"/>
    <n v="1"/>
    <x v="11"/>
    <n v="11"/>
    <n v="9.0909090909090912E-2"/>
    <s v="ID | Acute Care Hospitals | Voluntary non-profit - Private"/>
    <s v="High"/>
    <n v="0.94499999999999995"/>
    <n v="0.9375"/>
    <n v="0.97750000000000004"/>
    <n v="4.0000000000000036E-2"/>
    <n v="4"/>
    <n v="0.87749999999999995"/>
    <n v="1.0375000000000001"/>
    <x v="1"/>
    <n v="5.0000000000000044E-3"/>
  </r>
  <r>
    <s v="130007"/>
    <s v="SAINT ALPHONSUS REGIONAL MEDICAL CENTER"/>
    <x v="12"/>
    <x v="6"/>
    <x v="1"/>
    <n v="1"/>
    <n v="10"/>
    <n v="0"/>
    <x v="2"/>
    <n v="11"/>
    <n v="0"/>
    <s v="ID | Acute Care Hospitals | Voluntary non-profit - Church"/>
    <s v="Mid"/>
    <n v="0.98499999999999999"/>
    <n v="0.96750000000000003"/>
    <n v="1.0024999999999999"/>
    <n v="3.499999999999992E-2"/>
    <n v="2"/>
    <n v="0.91500000000000015"/>
    <n v="1.0549999999999997"/>
    <x v="1"/>
    <n v="3.5000000000000031E-2"/>
  </r>
  <r>
    <s v="130013"/>
    <s v="SAINT ALPHONSUS MEDICAL CENTER - NAMPA"/>
    <x v="12"/>
    <x v="6"/>
    <x v="0"/>
    <n v="1"/>
    <n v="9"/>
    <n v="0"/>
    <x v="11"/>
    <n v="10"/>
    <n v="0"/>
    <s v="ID | Acute Care Hospitals | Voluntary non-profit - Church"/>
    <s v="High"/>
    <n v="0.98499999999999999"/>
    <n v="0.96750000000000003"/>
    <n v="1.0024999999999999"/>
    <n v="3.499999999999992E-2"/>
    <n v="2"/>
    <n v="0.91500000000000015"/>
    <n v="1.0549999999999997"/>
    <x v="1"/>
    <n v="-3.5000000000000031E-2"/>
  </r>
  <r>
    <s v="130014"/>
    <s v="WEST VALLEY MEDICAL CENTER"/>
    <x v="12"/>
    <x v="1"/>
    <x v="4"/>
    <n v="1"/>
    <n v="4"/>
    <n v="0"/>
    <x v="23"/>
    <n v="5"/>
    <n v="0"/>
    <s v="ID | Acute Care Hospitals | Proprietary"/>
    <s v="High"/>
    <n v="0.97499999999999998"/>
    <n v="0.95250000000000001"/>
    <n v="0.98750000000000004"/>
    <n v="3.5000000000000031E-2"/>
    <n v="4"/>
    <n v="0.89999999999999991"/>
    <n v="1.04"/>
    <x v="1"/>
    <n v="-7.4999999999999956E-2"/>
  </r>
  <r>
    <s v="130018"/>
    <s v="EASTERN IDAHO REGIONAL MEDICAL CENTER"/>
    <x v="12"/>
    <x v="1"/>
    <x v="1"/>
    <n v="2"/>
    <n v="9"/>
    <n v="0"/>
    <x v="10"/>
    <n v="11"/>
    <n v="0"/>
    <s v="ID | Acute Care Hospitals | Proprietary"/>
    <s v="Mid"/>
    <n v="0.97499999999999998"/>
    <n v="0.95250000000000001"/>
    <n v="0.98750000000000004"/>
    <n v="3.5000000000000031E-2"/>
    <n v="4"/>
    <n v="0.89999999999999991"/>
    <n v="1.04"/>
    <x v="1"/>
    <n v="5.0000000000000044E-3"/>
  </r>
  <r>
    <s v="130028"/>
    <s v="PORTNEUF MEDICAL CENTER"/>
    <x v="12"/>
    <x v="1"/>
    <x v="1"/>
    <n v="0"/>
    <n v="11"/>
    <n v="0"/>
    <x v="8"/>
    <n v="11"/>
    <n v="0"/>
    <s v="ID | Acute Care Hospitals | Proprietary"/>
    <s v="Mid"/>
    <n v="0.97499999999999998"/>
    <n v="0.95250000000000001"/>
    <n v="0.98750000000000004"/>
    <n v="3.5000000000000031E-2"/>
    <n v="4"/>
    <n v="0.89999999999999991"/>
    <n v="1.04"/>
    <x v="1"/>
    <n v="-5.0000000000000044E-3"/>
  </r>
  <r>
    <s v="130049"/>
    <s v="KOOTENAI HEALTH"/>
    <x v="12"/>
    <x v="0"/>
    <x v="0"/>
    <n v="3"/>
    <n v="8"/>
    <n v="0"/>
    <x v="9"/>
    <n v="11"/>
    <n v="0"/>
    <s v="ID | Acute Care Hospitals | Government - Hospital District or Authority"/>
    <s v="High"/>
    <n v="0.99"/>
    <n v="0.99"/>
    <n v="0.99"/>
    <n v="0"/>
    <n v="1"/>
    <e v="#N/A"/>
    <e v="#N/A"/>
    <x v="1"/>
    <n v="0"/>
  </r>
  <r>
    <s v="130065"/>
    <s v="MOUNTAIN VIEW HOSPITAL"/>
    <x v="12"/>
    <x v="8"/>
    <x v="1"/>
    <n v="0"/>
    <n v="4"/>
    <n v="2"/>
    <x v="8"/>
    <n v="6"/>
    <n v="0.33333333333333331"/>
    <s v="ID | Acute Care Hospitals | Physician"/>
    <s v="Mid"/>
    <n v="0.97"/>
    <n v="0.97"/>
    <n v="0.97"/>
    <n v="0"/>
    <n v="1"/>
    <e v="#N/A"/>
    <e v="#N/A"/>
    <x v="1"/>
    <n v="0"/>
  </r>
  <r>
    <s v="130071"/>
    <s v="ST LUKE'S NAMPA MEDICAL CENTER"/>
    <x v="12"/>
    <x v="2"/>
    <x v="0"/>
    <n v="0"/>
    <n v="8"/>
    <n v="0"/>
    <x v="14"/>
    <n v="8"/>
    <n v="0"/>
    <s v="ID | Acute Care Hospitals | Voluntary non-profit - Private"/>
    <s v="High"/>
    <n v="0.94499999999999995"/>
    <n v="0.9375"/>
    <n v="0.97750000000000004"/>
    <n v="4.0000000000000036E-2"/>
    <n v="4"/>
    <n v="0.87749999999999995"/>
    <n v="1.0375000000000001"/>
    <x v="1"/>
    <n v="-5.0000000000000044E-3"/>
  </r>
  <r>
    <s v="130074"/>
    <s v="IDAHO FALLS COMMUNITY HOSPITAL, LLC"/>
    <x v="12"/>
    <x v="1"/>
    <x v="4"/>
    <n v="1"/>
    <n v="4"/>
    <n v="0"/>
    <x v="3"/>
    <n v="5"/>
    <n v="0"/>
    <s v="ID | Acute Care Hospitals | Proprietary"/>
    <s v="High"/>
    <n v="0.97499999999999998"/>
    <n v="0.95250000000000001"/>
    <n v="0.98750000000000004"/>
    <n v="3.5000000000000031E-2"/>
    <n v="4"/>
    <n v="0.89999999999999991"/>
    <n v="1.04"/>
    <x v="1"/>
    <n v="3.5000000000000031E-2"/>
  </r>
  <r>
    <s v="140001"/>
    <s v="GRAHAM HOSPITAL ASSOCIATION"/>
    <x v="13"/>
    <x v="2"/>
    <x v="2"/>
    <n v="0"/>
    <n v="7"/>
    <n v="0"/>
    <x v="14"/>
    <n v="7"/>
    <n v="0"/>
    <s v="IL | Acute Care Hospitals | Voluntary non-profit - Private"/>
    <s v="Low"/>
    <n v="0.99"/>
    <n v="0.97"/>
    <n v="1.03"/>
    <n v="6.0000000000000053E-2"/>
    <n v="51"/>
    <n v="0.87999999999999989"/>
    <n v="1.1200000000000001"/>
    <x v="0"/>
    <n v="-5.0000000000000044E-2"/>
  </r>
  <r>
    <s v="140002"/>
    <s v="ALTON MEMORIAL HOSPITAL"/>
    <x v="13"/>
    <x v="2"/>
    <x v="0"/>
    <n v="0"/>
    <n v="9"/>
    <n v="1"/>
    <x v="33"/>
    <n v="10"/>
    <n v="0.1"/>
    <s v="IL | Acute Care Hospitals | Voluntary non-profit - Private"/>
    <s v="High"/>
    <n v="0.99"/>
    <n v="0.97"/>
    <n v="1.03"/>
    <n v="6.0000000000000053E-2"/>
    <n v="51"/>
    <n v="0.87999999999999989"/>
    <n v="1.1200000000000001"/>
    <x v="0"/>
    <n v="-6.9999999999999951E-2"/>
  </r>
  <r>
    <s v="140007"/>
    <s v="SAINT JOSEPH MEDICAL CENTER"/>
    <x v="13"/>
    <x v="6"/>
    <x v="3"/>
    <n v="0"/>
    <n v="8"/>
    <n v="3"/>
    <x v="22"/>
    <n v="11"/>
    <n v="0.27272727272727271"/>
    <s v="IL | Acute Care Hospitals | Voluntary non-profit - Church"/>
    <s v="Low"/>
    <n v="0.99"/>
    <n v="0.92"/>
    <n v="1.06"/>
    <n v="0.14000000000000001"/>
    <n v="30"/>
    <n v="0.71"/>
    <n v="1.27"/>
    <x v="0"/>
    <n v="0.1100000000000001"/>
  </r>
  <r>
    <s v="140008"/>
    <s v="LOYOLA GOTTLIEB MEMORIAL HOSPITAL"/>
    <x v="13"/>
    <x v="2"/>
    <x v="2"/>
    <n v="0"/>
    <n v="5"/>
    <n v="3"/>
    <x v="4"/>
    <n v="8"/>
    <n v="0.375"/>
    <s v="IL | Acute Care Hospitals | Voluntary non-profit - Private"/>
    <s v="Low"/>
    <n v="0.99"/>
    <n v="0.97"/>
    <n v="1.03"/>
    <n v="6.0000000000000053E-2"/>
    <n v="51"/>
    <n v="0.87999999999999989"/>
    <n v="1.1200000000000001"/>
    <x v="0"/>
    <n v="6.0000000000000053E-2"/>
  </r>
  <r>
    <s v="140010"/>
    <s v="NORTHSHORE UNIVERSITY HEALTHSYSTEM - EVANSTON HOSPITAL"/>
    <x v="13"/>
    <x v="4"/>
    <x v="4"/>
    <n v="2"/>
    <n v="7"/>
    <n v="2"/>
    <x v="7"/>
    <n v="11"/>
    <n v="0.18181818181818182"/>
    <s v="IL | Acute Care Hospitals | Voluntary non-profit - Other"/>
    <s v="High"/>
    <n v="0.97499999999999998"/>
    <n v="0.91500000000000004"/>
    <n v="1.0049999999999999"/>
    <n v="8.9999999999999858E-2"/>
    <n v="10"/>
    <n v="0.78000000000000025"/>
    <n v="1.1399999999999997"/>
    <x v="0"/>
    <n v="-1.5000000000000013E-2"/>
  </r>
  <r>
    <s v="140011"/>
    <s v="HERRIN HOSPITAL"/>
    <x v="13"/>
    <x v="2"/>
    <x v="2"/>
    <n v="0"/>
    <n v="5"/>
    <n v="2"/>
    <x v="2"/>
    <n v="7"/>
    <n v="0.2857142857142857"/>
    <s v="IL | Acute Care Hospitals | Voluntary non-profit - Private"/>
    <s v="Low"/>
    <n v="0.99"/>
    <n v="0.97"/>
    <n v="1.03"/>
    <n v="6.0000000000000053E-2"/>
    <n v="51"/>
    <n v="0.87999999999999989"/>
    <n v="1.1200000000000001"/>
    <x v="0"/>
    <n v="3.0000000000000027E-2"/>
  </r>
  <r>
    <s v="140012"/>
    <s v="OSF SAINT KATHARINE MEDICAL CENTER"/>
    <x v="13"/>
    <x v="2"/>
    <x v="2"/>
    <n v="0"/>
    <n v="7"/>
    <n v="0"/>
    <x v="3"/>
    <n v="7"/>
    <n v="0"/>
    <s v="IL | Acute Care Hospitals | Voluntary non-profit - Private"/>
    <s v="Low"/>
    <n v="0.99"/>
    <n v="0.97"/>
    <n v="1.03"/>
    <n v="6.0000000000000053E-2"/>
    <n v="51"/>
    <n v="0.87999999999999989"/>
    <n v="1.1200000000000001"/>
    <x v="0"/>
    <n v="2.0000000000000018E-2"/>
  </r>
  <r>
    <s v="140013"/>
    <s v="PROCTOR HOSPITAL"/>
    <x v="13"/>
    <x v="2"/>
    <x v="1"/>
    <n v="1"/>
    <n v="4"/>
    <n v="0"/>
    <x v="23"/>
    <n v="5"/>
    <n v="0"/>
    <s v="IL | Acute Care Hospitals | Voluntary non-profit - Private"/>
    <s v="Mid"/>
    <n v="0.99"/>
    <n v="0.97"/>
    <n v="1.03"/>
    <n v="6.0000000000000053E-2"/>
    <n v="51"/>
    <n v="0.87999999999999989"/>
    <n v="1.1200000000000001"/>
    <x v="0"/>
    <n v="-8.9999999999999969E-2"/>
  </r>
  <r>
    <s v="140015"/>
    <s v="BLESSING HOSPITAL"/>
    <x v="13"/>
    <x v="2"/>
    <x v="0"/>
    <n v="1"/>
    <n v="10"/>
    <n v="0"/>
    <x v="11"/>
    <n v="11"/>
    <n v="0"/>
    <s v="IL | Acute Care Hospitals | Voluntary non-profit - Private"/>
    <s v="High"/>
    <n v="0.99"/>
    <n v="0.97"/>
    <n v="1.03"/>
    <n v="6.0000000000000053E-2"/>
    <n v="51"/>
    <n v="0.87999999999999989"/>
    <n v="1.1200000000000001"/>
    <x v="0"/>
    <n v="-4.0000000000000036E-2"/>
  </r>
  <r>
    <s v="140018"/>
    <s v="MT SINAI HOSPITAL MEDICAL CENTER"/>
    <x v="13"/>
    <x v="2"/>
    <x v="3"/>
    <n v="0"/>
    <n v="7"/>
    <n v="0"/>
    <x v="3"/>
    <n v="7"/>
    <n v="0"/>
    <s v="IL | Acute Care Hospitals | Voluntary non-profit - Private"/>
    <s v="Low"/>
    <n v="0.99"/>
    <n v="0.97"/>
    <n v="1.03"/>
    <n v="6.0000000000000053E-2"/>
    <n v="51"/>
    <n v="0.87999999999999989"/>
    <n v="1.1200000000000001"/>
    <x v="0"/>
    <n v="2.0000000000000018E-2"/>
  </r>
  <r>
    <s v="140029"/>
    <s v="COPLEY MEMORIAL HOSPITAL"/>
    <x v="13"/>
    <x v="2"/>
    <x v="1"/>
    <n v="0"/>
    <n v="11"/>
    <n v="0"/>
    <x v="20"/>
    <n v="11"/>
    <n v="0"/>
    <s v="IL | Acute Care Hospitals | Voluntary non-profit - Private"/>
    <s v="Mid"/>
    <n v="0.99"/>
    <n v="0.97"/>
    <n v="1.03"/>
    <n v="6.0000000000000053E-2"/>
    <n v="51"/>
    <n v="0.87999999999999989"/>
    <n v="1.1200000000000001"/>
    <x v="0"/>
    <n v="5.0000000000000044E-2"/>
  </r>
  <r>
    <s v="140030"/>
    <s v="ADVOCATE SHERMAN HOSPITAL"/>
    <x v="13"/>
    <x v="2"/>
    <x v="4"/>
    <n v="0"/>
    <n v="10"/>
    <n v="0"/>
    <x v="1"/>
    <n v="10"/>
    <n v="0"/>
    <s v="IL | Acute Care Hospitals | Voluntary non-profit - Private"/>
    <s v="High"/>
    <n v="0.99"/>
    <n v="0.97"/>
    <n v="1.03"/>
    <n v="6.0000000000000053E-2"/>
    <n v="51"/>
    <n v="0.87999999999999989"/>
    <n v="1.1200000000000001"/>
    <x v="0"/>
    <n v="1.0000000000000009E-2"/>
  </r>
  <r>
    <s v="140032"/>
    <s v="ST ANTHONYS MEMORIAL HOSPITAL"/>
    <x v="13"/>
    <x v="6"/>
    <x v="1"/>
    <n v="0"/>
    <n v="5"/>
    <n v="1"/>
    <x v="24"/>
    <n v="6"/>
    <n v="0.16666666666666666"/>
    <s v="IL | Acute Care Hospitals | Voluntary non-profit - Church"/>
    <s v="Mid"/>
    <n v="0.99"/>
    <n v="0.92"/>
    <n v="1.06"/>
    <n v="0.14000000000000001"/>
    <n v="30"/>
    <n v="0.71"/>
    <n v="1.27"/>
    <x v="0"/>
    <n v="-7.999999999999996E-2"/>
  </r>
  <r>
    <s v="140034"/>
    <s v="SSM HEALTH ST MARY'S HOSPITAL -CENTRALIA"/>
    <x v="13"/>
    <x v="6"/>
    <x v="2"/>
    <n v="0"/>
    <n v="5"/>
    <n v="1"/>
    <x v="15"/>
    <n v="6"/>
    <n v="0.16666666666666666"/>
    <s v="IL | Acute Care Hospitals | Voluntary non-profit - Church"/>
    <s v="Low"/>
    <n v="0.99"/>
    <n v="0.92"/>
    <n v="1.06"/>
    <n v="0.14000000000000001"/>
    <n v="30"/>
    <n v="0.71"/>
    <n v="1.27"/>
    <x v="0"/>
    <n v="-0.10999999999999999"/>
  </r>
  <r>
    <s v="140043"/>
    <s v="CGH MEDICAL CENTER"/>
    <x v="13"/>
    <x v="5"/>
    <x v="2"/>
    <n v="0"/>
    <n v="10"/>
    <n v="0"/>
    <x v="1"/>
    <n v="10"/>
    <n v="0"/>
    <s v="IL | Acute Care Hospitals | Government - Local"/>
    <s v="Low"/>
    <n v="0.98499999999999999"/>
    <n v="0.95750000000000002"/>
    <n v="1.0075000000000001"/>
    <n v="5.0000000000000044E-2"/>
    <n v="4"/>
    <n v="0.88249999999999995"/>
    <n v="1.0825"/>
    <x v="1"/>
    <n v="1.5000000000000013E-2"/>
  </r>
  <r>
    <s v="140046"/>
    <s v="GOOD SAMARITAN REGIONAL HLTH CENTER"/>
    <x v="13"/>
    <x v="2"/>
    <x v="1"/>
    <n v="0"/>
    <n v="9"/>
    <n v="1"/>
    <x v="9"/>
    <n v="10"/>
    <n v="0.1"/>
    <s v="IL | Acute Care Hospitals | Voluntary non-profit - Private"/>
    <s v="Mid"/>
    <n v="0.99"/>
    <n v="0.97"/>
    <n v="1.03"/>
    <n v="6.0000000000000053E-2"/>
    <n v="51"/>
    <n v="0.87999999999999989"/>
    <n v="1.1200000000000001"/>
    <x v="0"/>
    <n v="0"/>
  </r>
  <r>
    <s v="140048"/>
    <s v="ADVOCATE TRINITY HOSPITAL"/>
    <x v="13"/>
    <x v="6"/>
    <x v="2"/>
    <n v="0"/>
    <n v="6"/>
    <n v="3"/>
    <x v="11"/>
    <n v="9"/>
    <n v="0.33333333333333331"/>
    <s v="IL | Acute Care Hospitals | Voluntary non-profit - Church"/>
    <s v="Low"/>
    <n v="0.99"/>
    <n v="0.92"/>
    <n v="1.06"/>
    <n v="0.14000000000000001"/>
    <n v="30"/>
    <n v="0.71"/>
    <n v="1.27"/>
    <x v="0"/>
    <n v="-4.0000000000000036E-2"/>
  </r>
  <r>
    <s v="140049"/>
    <s v="WEST SUBURBAN MEDICAL CENTER"/>
    <x v="13"/>
    <x v="4"/>
    <x v="3"/>
    <n v="0"/>
    <n v="5"/>
    <n v="1"/>
    <x v="1"/>
    <n v="6"/>
    <n v="0.16666666666666666"/>
    <s v="IL | Acute Care Hospitals | Voluntary non-profit - Other"/>
    <s v="Low"/>
    <n v="0.97499999999999998"/>
    <n v="0.91500000000000004"/>
    <n v="1.0049999999999999"/>
    <n v="8.9999999999999858E-2"/>
    <n v="10"/>
    <n v="0.78000000000000025"/>
    <n v="1.1399999999999997"/>
    <x v="0"/>
    <n v="2.5000000000000022E-2"/>
  </r>
  <r>
    <s v="140052"/>
    <s v="OSF SAINT ANTHONY'S HEALTH CENTER"/>
    <x v="13"/>
    <x v="6"/>
    <x v="1"/>
    <n v="1"/>
    <n v="7"/>
    <n v="0"/>
    <x v="33"/>
    <n v="8"/>
    <n v="0"/>
    <s v="IL | Acute Care Hospitals | Voluntary non-profit - Church"/>
    <s v="Mid"/>
    <n v="0.99"/>
    <n v="0.92"/>
    <n v="1.06"/>
    <n v="0.14000000000000001"/>
    <n v="30"/>
    <n v="0.71"/>
    <n v="1.27"/>
    <x v="0"/>
    <n v="-6.9999999999999951E-2"/>
  </r>
  <r>
    <s v="140053"/>
    <s v="ST JOHNS HOSPITAL"/>
    <x v="13"/>
    <x v="6"/>
    <x v="1"/>
    <n v="0"/>
    <n v="8"/>
    <n v="2"/>
    <x v="2"/>
    <n v="10"/>
    <n v="0.2"/>
    <s v="IL | Acute Care Hospitals | Voluntary non-profit - Church"/>
    <s v="Mid"/>
    <n v="0.99"/>
    <n v="0.92"/>
    <n v="1.06"/>
    <n v="0.14000000000000001"/>
    <n v="30"/>
    <n v="0.71"/>
    <n v="1.27"/>
    <x v="0"/>
    <n v="3.0000000000000027E-2"/>
  </r>
  <r>
    <s v="140054"/>
    <s v="MACNEAL  HOSPITAL"/>
    <x v="13"/>
    <x v="1"/>
    <x v="1"/>
    <n v="0"/>
    <n v="9"/>
    <n v="0"/>
    <x v="3"/>
    <n v="9"/>
    <n v="0"/>
    <s v="IL | Acute Care Hospitals | Proprietary"/>
    <s v="Mid"/>
    <n v="1.03"/>
    <n v="1.02"/>
    <n v="1.085"/>
    <n v="6.4999999999999947E-2"/>
    <n v="7"/>
    <n v="0.9225000000000001"/>
    <n v="1.1824999999999999"/>
    <x v="1"/>
    <n v="-2.0000000000000018E-2"/>
  </r>
  <r>
    <s v="140059"/>
    <s v="JERSEY COMMUNITY HOSPITAL"/>
    <x v="13"/>
    <x v="5"/>
    <x v="2"/>
    <n v="0"/>
    <n v="7"/>
    <n v="0"/>
    <x v="0"/>
    <n v="7"/>
    <n v="0"/>
    <s v="IL | Acute Care Hospitals | Government - Local"/>
    <s v="Low"/>
    <n v="0.98499999999999999"/>
    <n v="0.95750000000000002"/>
    <n v="1.0075000000000001"/>
    <n v="5.0000000000000044E-2"/>
    <n v="4"/>
    <n v="0.88249999999999995"/>
    <n v="1.0825"/>
    <x v="1"/>
    <n v="4.500000000000004E-2"/>
  </r>
  <r>
    <s v="140062"/>
    <s v="PALOS COMMUNITY HOSPITAL"/>
    <x v="13"/>
    <x v="2"/>
    <x v="1"/>
    <n v="0"/>
    <n v="11"/>
    <n v="0"/>
    <x v="1"/>
    <n v="11"/>
    <n v="0"/>
    <s v="IL | Acute Care Hospitals | Voluntary non-profit - Private"/>
    <s v="Mid"/>
    <n v="0.99"/>
    <n v="0.97"/>
    <n v="1.03"/>
    <n v="6.0000000000000053E-2"/>
    <n v="51"/>
    <n v="0.87999999999999989"/>
    <n v="1.1200000000000001"/>
    <x v="0"/>
    <n v="1.0000000000000009E-2"/>
  </r>
  <r>
    <s v="140063"/>
    <s v="RUSH OAK PARK HOSPITAL"/>
    <x v="13"/>
    <x v="6"/>
    <x v="0"/>
    <n v="0"/>
    <n v="7"/>
    <n v="1"/>
    <x v="33"/>
    <n v="8"/>
    <n v="0.125"/>
    <s v="IL | Acute Care Hospitals | Voluntary non-profit - Church"/>
    <s v="High"/>
    <n v="0.99"/>
    <n v="0.92"/>
    <n v="1.06"/>
    <n v="0.14000000000000001"/>
    <n v="30"/>
    <n v="0.71"/>
    <n v="1.27"/>
    <x v="0"/>
    <n v="-6.9999999999999951E-2"/>
  </r>
  <r>
    <s v="140064"/>
    <s v="ST MARY MEDICAL CENTER"/>
    <x v="13"/>
    <x v="6"/>
    <x v="2"/>
    <n v="0"/>
    <n v="7"/>
    <n v="0"/>
    <x v="7"/>
    <n v="7"/>
    <n v="0"/>
    <s v="IL | Acute Care Hospitals | Voluntary non-profit - Church"/>
    <s v="Low"/>
    <n v="0.99"/>
    <n v="0.92"/>
    <n v="1.06"/>
    <n v="0.14000000000000001"/>
    <n v="30"/>
    <n v="0.71"/>
    <n v="1.27"/>
    <x v="0"/>
    <n v="-3.0000000000000027E-2"/>
  </r>
  <r>
    <s v="140065"/>
    <s v="ADVENTIST LA GRANGE MEMORIAL HOSPITAL"/>
    <x v="13"/>
    <x v="6"/>
    <x v="4"/>
    <n v="3"/>
    <n v="4"/>
    <n v="0"/>
    <x v="30"/>
    <n v="7"/>
    <n v="0"/>
    <s v="IL | Acute Care Hospitals | Voluntary non-profit - Church"/>
    <s v="High"/>
    <n v="0.99"/>
    <n v="0.92"/>
    <n v="1.06"/>
    <n v="0.14000000000000001"/>
    <n v="30"/>
    <n v="0.71"/>
    <n v="1.27"/>
    <x v="0"/>
    <n v="7.0000000000000062E-2"/>
  </r>
  <r>
    <s v="140067"/>
    <s v="SAINT FRANCIS MEDICAL CENTER"/>
    <x v="13"/>
    <x v="2"/>
    <x v="2"/>
    <n v="0"/>
    <n v="9"/>
    <n v="2"/>
    <x v="11"/>
    <n v="11"/>
    <n v="0.18181818181818182"/>
    <s v="IL | Acute Care Hospitals | Voluntary non-profit - Private"/>
    <s v="Low"/>
    <n v="0.99"/>
    <n v="0.97"/>
    <n v="1.03"/>
    <n v="6.0000000000000053E-2"/>
    <n v="51"/>
    <n v="0.87999999999999989"/>
    <n v="1.1200000000000001"/>
    <x v="0"/>
    <n v="-4.0000000000000036E-2"/>
  </r>
  <r>
    <s v="140068"/>
    <s v="ROSELAND COMMUNITY HOSPITAL"/>
    <x v="13"/>
    <x v="2"/>
    <x v="3"/>
    <n v="0"/>
    <n v="4"/>
    <n v="0"/>
    <x v="5"/>
    <n v="4"/>
    <n v="0"/>
    <s v="IL | Acute Care Hospitals | Voluntary non-profit - Private"/>
    <s v="Low"/>
    <n v="0.99"/>
    <n v="0.97"/>
    <n v="1.03"/>
    <n v="6.0000000000000053E-2"/>
    <n v="51"/>
    <n v="0.87999999999999989"/>
    <n v="1.1200000000000001"/>
    <x v="0"/>
    <n v="0.12000000000000011"/>
  </r>
  <r>
    <s v="140080"/>
    <s v="PRESENCE SAINT FRANCIS HOSPITAL"/>
    <x v="13"/>
    <x v="6"/>
    <x v="2"/>
    <n v="0"/>
    <n v="7"/>
    <n v="2"/>
    <x v="25"/>
    <n v="9"/>
    <n v="0.22222222222222221"/>
    <s v="IL | Acute Care Hospitals | Voluntary non-profit - Church"/>
    <s v="Low"/>
    <n v="0.99"/>
    <n v="0.92"/>
    <n v="1.06"/>
    <n v="0.14000000000000001"/>
    <n v="30"/>
    <n v="0.71"/>
    <n v="1.27"/>
    <x v="0"/>
    <n v="0.10000000000000009"/>
  </r>
  <r>
    <s v="140082"/>
    <s v="LOUIS A WEISS MEMORIAL HOSPITAL"/>
    <x v="13"/>
    <x v="1"/>
    <x v="3"/>
    <n v="0"/>
    <n v="10"/>
    <n v="0"/>
    <x v="22"/>
    <n v="10"/>
    <n v="0"/>
    <s v="IL | Acute Care Hospitals | Proprietary"/>
    <s v="Low"/>
    <n v="1.03"/>
    <n v="1.02"/>
    <n v="1.085"/>
    <n v="6.4999999999999947E-2"/>
    <n v="7"/>
    <n v="0.9225000000000001"/>
    <n v="1.1824999999999999"/>
    <x v="1"/>
    <n v="7.0000000000000062E-2"/>
  </r>
  <r>
    <s v="140084"/>
    <s v="VISTA MEDICAL CENTER EAST"/>
    <x v="13"/>
    <x v="1"/>
    <x v="2"/>
    <n v="0"/>
    <n v="5"/>
    <n v="2"/>
    <x v="0"/>
    <n v="7"/>
    <n v="0.2857142857142857"/>
    <s v="IL | Acute Care Hospitals | Proprietary"/>
    <s v="Low"/>
    <n v="1.03"/>
    <n v="1.02"/>
    <n v="1.085"/>
    <n v="6.4999999999999947E-2"/>
    <n v="7"/>
    <n v="0.9225000000000001"/>
    <n v="1.1824999999999999"/>
    <x v="1"/>
    <n v="0"/>
  </r>
  <r>
    <s v="140088"/>
    <s v="THE UNIVERSITY OF CHICAGO MEDICAL CENTER"/>
    <x v="13"/>
    <x v="2"/>
    <x v="0"/>
    <n v="0"/>
    <n v="7"/>
    <n v="3"/>
    <x v="8"/>
    <n v="10"/>
    <n v="0.3"/>
    <s v="IL | Acute Care Hospitals | Voluntary non-profit - Private"/>
    <s v="High"/>
    <n v="0.99"/>
    <n v="0.97"/>
    <n v="1.03"/>
    <n v="6.0000000000000053E-2"/>
    <n v="51"/>
    <n v="0.87999999999999989"/>
    <n v="1.1200000000000001"/>
    <x v="0"/>
    <n v="-2.0000000000000018E-2"/>
  </r>
  <r>
    <s v="140089"/>
    <s v="MC DONOUGH DISTRICT HOSPITAL"/>
    <x v="13"/>
    <x v="0"/>
    <x v="1"/>
    <n v="1"/>
    <n v="5"/>
    <n v="0"/>
    <x v="10"/>
    <n v="6"/>
    <n v="0"/>
    <s v="IL | Acute Care Hospitals | Government - Hospital District or Authority"/>
    <s v="Mid"/>
    <n v="0.98"/>
    <n v="0.98"/>
    <n v="0.98"/>
    <n v="0"/>
    <n v="1"/>
    <e v="#N/A"/>
    <e v="#N/A"/>
    <x v="1"/>
    <n v="0"/>
  </r>
  <r>
    <s v="140091"/>
    <s v="CARLE FOUNDATION HOSPITAL"/>
    <x v="13"/>
    <x v="2"/>
    <x v="1"/>
    <n v="0"/>
    <n v="9"/>
    <n v="2"/>
    <x v="14"/>
    <n v="11"/>
    <n v="0.18181818181818182"/>
    <s v="IL | Acute Care Hospitals | Voluntary non-profit - Private"/>
    <s v="Mid"/>
    <n v="0.99"/>
    <n v="0.97"/>
    <n v="1.03"/>
    <n v="6.0000000000000053E-2"/>
    <n v="51"/>
    <n v="0.87999999999999989"/>
    <n v="1.1200000000000001"/>
    <x v="0"/>
    <n v="-5.0000000000000044E-2"/>
  </r>
  <r>
    <s v="140093"/>
    <s v="OSF SACRED HEART MEDICAL CENTER"/>
    <x v="13"/>
    <x v="6"/>
    <x v="2"/>
    <n v="0"/>
    <n v="8"/>
    <n v="0"/>
    <x v="14"/>
    <n v="8"/>
    <n v="0"/>
    <s v="IL | Acute Care Hospitals | Voluntary non-profit - Church"/>
    <s v="Low"/>
    <n v="0.99"/>
    <n v="0.92"/>
    <n v="1.06"/>
    <n v="0.14000000000000001"/>
    <n v="30"/>
    <n v="0.71"/>
    <n v="1.27"/>
    <x v="0"/>
    <n v="-5.0000000000000044E-2"/>
  </r>
  <r>
    <s v="140095"/>
    <s v="SAINT ANTHONY HOSPITAL"/>
    <x v="13"/>
    <x v="2"/>
    <x v="3"/>
    <n v="0"/>
    <n v="3"/>
    <n v="0"/>
    <x v="4"/>
    <n v="3"/>
    <n v="0"/>
    <s v="IL | Acute Care Hospitals | Voluntary non-profit - Private"/>
    <s v="Low"/>
    <n v="0.99"/>
    <n v="0.97"/>
    <n v="1.03"/>
    <n v="6.0000000000000053E-2"/>
    <n v="51"/>
    <n v="0.87999999999999989"/>
    <n v="1.1200000000000001"/>
    <x v="0"/>
    <n v="6.0000000000000053E-2"/>
  </r>
  <r>
    <s v="140100"/>
    <s v="MIDWESTERN REGION MED CENTER, INC"/>
    <x v="13"/>
    <x v="1"/>
    <x v="0"/>
    <n v="0"/>
    <n v="5"/>
    <n v="0"/>
    <x v="13"/>
    <n v="5"/>
    <n v="0"/>
    <s v="IL | Acute Care Hospitals | Proprietary"/>
    <s v="High"/>
    <n v="1.03"/>
    <n v="1.02"/>
    <n v="1.085"/>
    <n v="6.4999999999999947E-2"/>
    <n v="7"/>
    <n v="0.9225000000000001"/>
    <n v="1.1824999999999999"/>
    <x v="1"/>
    <n v="4.0000000000000036E-2"/>
  </r>
  <r>
    <s v="140101"/>
    <s v="MORRIS HOSPITAL &amp; HEALTHCARE CENTERS"/>
    <x v="13"/>
    <x v="2"/>
    <x v="1"/>
    <n v="0"/>
    <n v="8"/>
    <n v="0"/>
    <x v="8"/>
    <n v="8"/>
    <n v="0"/>
    <s v="IL | Acute Care Hospitals | Voluntary non-profit - Private"/>
    <s v="Mid"/>
    <n v="0.99"/>
    <n v="0.97"/>
    <n v="1.03"/>
    <n v="6.0000000000000053E-2"/>
    <n v="51"/>
    <n v="0.87999999999999989"/>
    <n v="1.1200000000000001"/>
    <x v="0"/>
    <n v="-2.0000000000000018E-2"/>
  </r>
  <r>
    <s v="140103"/>
    <s v="ST BERNARD HOSPITAL"/>
    <x v="13"/>
    <x v="6"/>
    <x v="3"/>
    <n v="0"/>
    <n v="2"/>
    <n v="2"/>
    <x v="30"/>
    <n v="4"/>
    <n v="0.5"/>
    <s v="IL | Acute Care Hospitals | Voluntary non-profit - Church"/>
    <s v="Low"/>
    <n v="0.99"/>
    <n v="0.92"/>
    <n v="1.06"/>
    <n v="0.14000000000000001"/>
    <n v="30"/>
    <n v="0.71"/>
    <n v="1.27"/>
    <x v="0"/>
    <n v="7.0000000000000062E-2"/>
  </r>
  <r>
    <s v="140110"/>
    <s v="OSF SAINT ELIZABETH MDL CTR"/>
    <x v="13"/>
    <x v="2"/>
    <x v="0"/>
    <n v="1"/>
    <n v="7"/>
    <n v="0"/>
    <x v="21"/>
    <n v="8"/>
    <n v="0"/>
    <s v="IL | Acute Care Hospitals | Voluntary non-profit - Private"/>
    <s v="High"/>
    <n v="0.99"/>
    <n v="0.97"/>
    <n v="1.03"/>
    <n v="6.0000000000000053E-2"/>
    <n v="51"/>
    <n v="0.87999999999999989"/>
    <n v="1.1200000000000001"/>
    <x v="0"/>
    <n v="-5.9999999999999942E-2"/>
  </r>
  <r>
    <s v="140113"/>
    <s v="OSF HEART OF MARY MEDICAL CENTER"/>
    <x v="13"/>
    <x v="6"/>
    <x v="1"/>
    <n v="1"/>
    <n v="7"/>
    <n v="0"/>
    <x v="3"/>
    <n v="8"/>
    <n v="0"/>
    <s v="IL | Acute Care Hospitals | Voluntary non-profit - Church"/>
    <s v="Mid"/>
    <n v="0.99"/>
    <n v="0.92"/>
    <n v="1.06"/>
    <n v="0.14000000000000001"/>
    <n v="30"/>
    <n v="0.71"/>
    <n v="1.27"/>
    <x v="0"/>
    <n v="2.0000000000000018E-2"/>
  </r>
  <r>
    <s v="140114"/>
    <s v="SWEDISH HOSPITAL"/>
    <x v="13"/>
    <x v="6"/>
    <x v="2"/>
    <n v="0"/>
    <n v="9"/>
    <n v="1"/>
    <x v="30"/>
    <n v="10"/>
    <n v="0.1"/>
    <s v="IL | Acute Care Hospitals | Voluntary non-profit - Church"/>
    <s v="Low"/>
    <n v="0.99"/>
    <n v="0.92"/>
    <n v="1.06"/>
    <n v="0.14000000000000001"/>
    <n v="30"/>
    <n v="0.71"/>
    <n v="1.27"/>
    <x v="0"/>
    <n v="7.0000000000000062E-2"/>
  </r>
  <r>
    <s v="140116"/>
    <s v="NORTHWESTERN MEDICINE MCHENRY"/>
    <x v="13"/>
    <x v="4"/>
    <x v="4"/>
    <n v="0"/>
    <n v="10"/>
    <n v="1"/>
    <x v="2"/>
    <n v="11"/>
    <n v="9.0909090909090912E-2"/>
    <s v="IL | Acute Care Hospitals | Voluntary non-profit - Other"/>
    <s v="High"/>
    <n v="0.97499999999999998"/>
    <n v="0.91500000000000004"/>
    <n v="1.0049999999999999"/>
    <n v="8.9999999999999858E-2"/>
    <n v="10"/>
    <n v="0.78000000000000025"/>
    <n v="1.1399999999999997"/>
    <x v="0"/>
    <n v="4.500000000000004E-2"/>
  </r>
  <r>
    <s v="140117"/>
    <s v="AMITA HEALTH RESURRECTION MEDICAL CENTER"/>
    <x v="13"/>
    <x v="6"/>
    <x v="0"/>
    <n v="0"/>
    <n v="9"/>
    <n v="0"/>
    <x v="6"/>
    <n v="9"/>
    <n v="0"/>
    <s v="IL | Acute Care Hospitals | Voluntary non-profit - Church"/>
    <s v="High"/>
    <n v="0.99"/>
    <n v="0.92"/>
    <n v="1.06"/>
    <n v="0.14000000000000001"/>
    <n v="30"/>
    <n v="0.71"/>
    <n v="1.27"/>
    <x v="0"/>
    <n v="9.000000000000008E-2"/>
  </r>
  <r>
    <s v="140119"/>
    <s v="RUSH UNIVERSITY MEDICAL CENTER"/>
    <x v="13"/>
    <x v="2"/>
    <x v="4"/>
    <n v="1"/>
    <n v="8"/>
    <n v="2"/>
    <x v="14"/>
    <n v="11"/>
    <n v="0.18181818181818182"/>
    <s v="IL | Acute Care Hospitals | Voluntary non-profit - Private"/>
    <s v="High"/>
    <n v="0.99"/>
    <n v="0.97"/>
    <n v="1.03"/>
    <n v="6.0000000000000053E-2"/>
    <n v="51"/>
    <n v="0.87999999999999989"/>
    <n v="1.1200000000000001"/>
    <x v="0"/>
    <n v="-5.0000000000000044E-2"/>
  </r>
  <r>
    <s v="140120"/>
    <s v="PEKIN MEMORIAL HOSPITAL"/>
    <x v="13"/>
    <x v="2"/>
    <x v="2"/>
    <n v="0"/>
    <n v="6"/>
    <n v="0"/>
    <x v="12"/>
    <n v="6"/>
    <n v="0"/>
    <s v="IL | Acute Care Hospitals | Voluntary non-profit - Private"/>
    <s v="Low"/>
    <n v="0.99"/>
    <n v="0.97"/>
    <n v="1.03"/>
    <n v="6.0000000000000053E-2"/>
    <n v="51"/>
    <n v="0.87999999999999989"/>
    <n v="1.1200000000000001"/>
    <x v="0"/>
    <n v="-9.9999999999999978E-2"/>
  </r>
  <r>
    <s v="140122"/>
    <s v="ADVENTIST HINSDALE HOSPITAL"/>
    <x v="13"/>
    <x v="2"/>
    <x v="0"/>
    <n v="0"/>
    <n v="7"/>
    <n v="1"/>
    <x v="2"/>
    <n v="8"/>
    <n v="0.125"/>
    <s v="IL | Acute Care Hospitals | Voluntary non-profit - Private"/>
    <s v="High"/>
    <n v="0.99"/>
    <n v="0.97"/>
    <n v="1.03"/>
    <n v="6.0000000000000053E-2"/>
    <n v="51"/>
    <n v="0.87999999999999989"/>
    <n v="1.1200000000000001"/>
    <x v="0"/>
    <n v="3.0000000000000027E-2"/>
  </r>
  <r>
    <s v="140124"/>
    <s v="JOHN H STROGER JR HOSPITAL"/>
    <x v="13"/>
    <x v="5"/>
    <x v="1"/>
    <n v="0"/>
    <n v="7"/>
    <n v="1"/>
    <x v="33"/>
    <n v="8"/>
    <n v="0.125"/>
    <s v="IL | Acute Care Hospitals | Government - Local"/>
    <s v="Mid"/>
    <n v="0.98499999999999999"/>
    <n v="0.95750000000000002"/>
    <n v="1.0075000000000001"/>
    <n v="5.0000000000000044E-2"/>
    <n v="4"/>
    <n v="0.88249999999999995"/>
    <n v="1.0825"/>
    <x v="1"/>
    <n v="-6.4999999999999947E-2"/>
  </r>
  <r>
    <s v="140125"/>
    <s v="GATEWAY REGIONAL MEDICAL CENTER"/>
    <x v="13"/>
    <x v="4"/>
    <x v="3"/>
    <n v="0"/>
    <n v="6"/>
    <n v="0"/>
    <x v="16"/>
    <n v="6"/>
    <n v="0"/>
    <s v="IL | Acute Care Hospitals | Voluntary non-profit - Other"/>
    <s v="Low"/>
    <n v="0.97499999999999998"/>
    <n v="0.91500000000000004"/>
    <n v="1.0049999999999999"/>
    <n v="8.9999999999999858E-2"/>
    <n v="10"/>
    <n v="0.78000000000000025"/>
    <n v="1.1399999999999997"/>
    <x v="0"/>
    <n v="-0.10499999999999998"/>
  </r>
  <r>
    <s v="140127"/>
    <s v="CARLE BROMENN MEDICAL CENTER"/>
    <x v="13"/>
    <x v="6"/>
    <x v="1"/>
    <n v="0"/>
    <n v="8"/>
    <n v="0"/>
    <x v="21"/>
    <n v="8"/>
    <n v="0"/>
    <s v="IL | Acute Care Hospitals | Voluntary non-profit - Church"/>
    <s v="Mid"/>
    <n v="0.99"/>
    <n v="0.92"/>
    <n v="1.06"/>
    <n v="0.14000000000000001"/>
    <n v="30"/>
    <n v="0.71"/>
    <n v="1.27"/>
    <x v="0"/>
    <n v="-5.9999999999999942E-2"/>
  </r>
  <r>
    <s v="140130"/>
    <s v="NORTHWESTERN LAKE FOREST HOSPITAL"/>
    <x v="13"/>
    <x v="4"/>
    <x v="4"/>
    <n v="1"/>
    <n v="7"/>
    <n v="2"/>
    <x v="21"/>
    <n v="10"/>
    <n v="0.2"/>
    <s v="IL | Acute Care Hospitals | Voluntary non-profit - Other"/>
    <s v="High"/>
    <n v="0.97499999999999998"/>
    <n v="0.91500000000000004"/>
    <n v="1.0049999999999999"/>
    <n v="8.9999999999999858E-2"/>
    <n v="10"/>
    <n v="0.78000000000000025"/>
    <n v="1.1399999999999997"/>
    <x v="0"/>
    <n v="-4.4999999999999929E-2"/>
  </r>
  <r>
    <s v="140133"/>
    <s v="HOLY CROSS HOSPITAL"/>
    <x v="13"/>
    <x v="2"/>
    <x v="3"/>
    <n v="0"/>
    <n v="4"/>
    <n v="1"/>
    <x v="20"/>
    <n v="5"/>
    <n v="0.2"/>
    <s v="IL | Acute Care Hospitals | Voluntary non-profit - Private"/>
    <s v="Low"/>
    <n v="0.99"/>
    <n v="0.97"/>
    <n v="1.03"/>
    <n v="6.0000000000000053E-2"/>
    <n v="51"/>
    <n v="0.87999999999999989"/>
    <n v="1.1200000000000001"/>
    <x v="0"/>
    <n v="5.0000000000000044E-2"/>
  </r>
  <r>
    <s v="140135"/>
    <s v="DECATUR MEMORIAL HOSPITAL"/>
    <x v="13"/>
    <x v="4"/>
    <x v="1"/>
    <n v="0"/>
    <n v="9"/>
    <n v="1"/>
    <x v="9"/>
    <n v="10"/>
    <n v="0.1"/>
    <s v="IL | Acute Care Hospitals | Voluntary non-profit - Other"/>
    <s v="Mid"/>
    <n v="0.97499999999999998"/>
    <n v="0.91500000000000004"/>
    <n v="1.0049999999999999"/>
    <n v="8.9999999999999858E-2"/>
    <n v="10"/>
    <n v="0.78000000000000025"/>
    <n v="1.1399999999999997"/>
    <x v="0"/>
    <n v="1.5000000000000013E-2"/>
  </r>
  <r>
    <s v="140145"/>
    <s v="ST JOSEPHS HOSPITAL"/>
    <x v="13"/>
    <x v="6"/>
    <x v="0"/>
    <n v="0"/>
    <n v="5"/>
    <n v="0"/>
    <x v="23"/>
    <n v="5"/>
    <n v="0"/>
    <s v="IL | Acute Care Hospitals | Voluntary non-profit - Church"/>
    <s v="High"/>
    <n v="0.99"/>
    <n v="0.92"/>
    <n v="1.06"/>
    <n v="0.14000000000000001"/>
    <n v="30"/>
    <n v="0.71"/>
    <n v="1.27"/>
    <x v="0"/>
    <n v="-8.9999999999999969E-2"/>
  </r>
  <r>
    <s v="140148"/>
    <s v="MEMORIAL MEDICAL CENTER"/>
    <x v="13"/>
    <x v="2"/>
    <x v="2"/>
    <n v="1"/>
    <n v="8"/>
    <n v="2"/>
    <x v="0"/>
    <n v="11"/>
    <n v="0.18181818181818182"/>
    <s v="IL | Acute Care Hospitals | Voluntary non-profit - Private"/>
    <s v="Low"/>
    <n v="0.99"/>
    <n v="0.97"/>
    <n v="1.03"/>
    <n v="6.0000000000000053E-2"/>
    <n v="51"/>
    <n v="0.87999999999999989"/>
    <n v="1.1200000000000001"/>
    <x v="0"/>
    <n v="4.0000000000000036E-2"/>
  </r>
  <r>
    <s v="140150"/>
    <s v="UNIVERSITY OF ILLINOIS HOSPITAL AND CLINICS"/>
    <x v="13"/>
    <x v="3"/>
    <x v="2"/>
    <n v="0"/>
    <n v="8"/>
    <n v="1"/>
    <x v="0"/>
    <n v="9"/>
    <n v="0.1111111111111111"/>
    <s v="IL | Acute Care Hospitals | Government - State"/>
    <s v="Low"/>
    <n v="1.03"/>
    <n v="1.03"/>
    <n v="1.03"/>
    <n v="0"/>
    <n v="1"/>
    <e v="#N/A"/>
    <e v="#N/A"/>
    <x v="1"/>
    <n v="0"/>
  </r>
  <r>
    <s v="140155"/>
    <s v="PRESENCE ST MARYS HOSPITAL"/>
    <x v="13"/>
    <x v="6"/>
    <x v="0"/>
    <n v="1"/>
    <n v="9"/>
    <n v="0"/>
    <x v="21"/>
    <n v="10"/>
    <n v="0"/>
    <s v="IL | Acute Care Hospitals | Voluntary non-profit - Church"/>
    <s v="High"/>
    <n v="0.99"/>
    <n v="0.92"/>
    <n v="1.06"/>
    <n v="0.14000000000000001"/>
    <n v="30"/>
    <n v="0.71"/>
    <n v="1.27"/>
    <x v="0"/>
    <n v="-5.9999999999999942E-2"/>
  </r>
  <r>
    <s v="140158"/>
    <s v="INSIGHT HOSPITAL AND MEDICAL CENTER CHICAGO"/>
    <x v="13"/>
    <x v="2"/>
    <x v="3"/>
    <n v="0"/>
    <n v="4"/>
    <n v="1"/>
    <x v="0"/>
    <n v="5"/>
    <n v="0.2"/>
    <s v="IL | Acute Care Hospitals | Voluntary non-profit - Private"/>
    <s v="Low"/>
    <n v="0.99"/>
    <n v="0.97"/>
    <n v="1.03"/>
    <n v="6.0000000000000053E-2"/>
    <n v="51"/>
    <n v="0.87999999999999989"/>
    <n v="1.1200000000000001"/>
    <x v="0"/>
    <n v="4.0000000000000036E-2"/>
  </r>
  <r>
    <s v="140160"/>
    <s v="FHN MEMORIAL HOSPITAL"/>
    <x v="13"/>
    <x v="4"/>
    <x v="1"/>
    <n v="0"/>
    <n v="9"/>
    <n v="0"/>
    <x v="1"/>
    <n v="9"/>
    <n v="0"/>
    <s v="IL | Acute Care Hospitals | Voluntary non-profit - Other"/>
    <s v="Mid"/>
    <n v="0.97499999999999998"/>
    <n v="0.91500000000000004"/>
    <n v="1.0049999999999999"/>
    <n v="8.9999999999999858E-2"/>
    <n v="10"/>
    <n v="0.78000000000000025"/>
    <n v="1.1399999999999997"/>
    <x v="0"/>
    <n v="2.5000000000000022E-2"/>
  </r>
  <r>
    <s v="140161"/>
    <s v="SAINT JAMES HOSPITAL"/>
    <x v="13"/>
    <x v="6"/>
    <x v="1"/>
    <n v="0"/>
    <n v="7"/>
    <n v="0"/>
    <x v="12"/>
    <n v="7"/>
    <n v="0"/>
    <s v="IL | Acute Care Hospitals | Voluntary non-profit - Church"/>
    <s v="Mid"/>
    <n v="0.99"/>
    <n v="0.92"/>
    <n v="1.06"/>
    <n v="0.14000000000000001"/>
    <n v="30"/>
    <n v="0.71"/>
    <n v="1.27"/>
    <x v="0"/>
    <n v="-9.9999999999999978E-2"/>
  </r>
  <r>
    <s v="140162"/>
    <s v="ST JOSEPH MEDICAL CENTER"/>
    <x v="13"/>
    <x v="6"/>
    <x v="3"/>
    <n v="0"/>
    <n v="7"/>
    <n v="1"/>
    <x v="24"/>
    <n v="8"/>
    <n v="0.125"/>
    <s v="IL | Acute Care Hospitals | Voluntary non-profit - Church"/>
    <s v="Low"/>
    <n v="0.99"/>
    <n v="0.92"/>
    <n v="1.06"/>
    <n v="0.14000000000000001"/>
    <n v="30"/>
    <n v="0.71"/>
    <n v="1.27"/>
    <x v="0"/>
    <n v="-7.999999999999996E-2"/>
  </r>
  <r>
    <s v="140164"/>
    <s v="MEMORIAL HOSPITAL OF CARBONDALE"/>
    <x v="13"/>
    <x v="2"/>
    <x v="2"/>
    <n v="0"/>
    <n v="9"/>
    <n v="2"/>
    <x v="2"/>
    <n v="11"/>
    <n v="0.18181818181818182"/>
    <s v="IL | Acute Care Hospitals | Voluntary non-profit - Private"/>
    <s v="Low"/>
    <n v="0.99"/>
    <n v="0.97"/>
    <n v="1.03"/>
    <n v="6.0000000000000053E-2"/>
    <n v="51"/>
    <n v="0.87999999999999989"/>
    <n v="1.1200000000000001"/>
    <x v="0"/>
    <n v="3.0000000000000027E-2"/>
  </r>
  <r>
    <s v="140166"/>
    <s v="ST MARYS HOSPITAL"/>
    <x v="13"/>
    <x v="2"/>
    <x v="3"/>
    <n v="0"/>
    <n v="7"/>
    <n v="1"/>
    <x v="7"/>
    <n v="8"/>
    <n v="0.125"/>
    <s v="IL | Acute Care Hospitals | Voluntary non-profit - Private"/>
    <s v="Low"/>
    <n v="0.99"/>
    <n v="0.97"/>
    <n v="1.03"/>
    <n v="6.0000000000000053E-2"/>
    <n v="51"/>
    <n v="0.87999999999999989"/>
    <n v="1.1200000000000001"/>
    <x v="0"/>
    <n v="-3.0000000000000027E-2"/>
  </r>
  <r>
    <s v="140172"/>
    <s v="FRANCISCAN HEALTH OLYMPIA &amp; CHICAGO HEIGHTS"/>
    <x v="13"/>
    <x v="6"/>
    <x v="2"/>
    <n v="0"/>
    <n v="8"/>
    <n v="2"/>
    <x v="3"/>
    <n v="10"/>
    <n v="0.2"/>
    <s v="IL | Acute Care Hospitals | Voluntary non-profit - Church"/>
    <s v="Low"/>
    <n v="0.99"/>
    <n v="0.92"/>
    <n v="1.06"/>
    <n v="0.14000000000000001"/>
    <n v="30"/>
    <n v="0.71"/>
    <n v="1.27"/>
    <x v="0"/>
    <n v="2.0000000000000018E-2"/>
  </r>
  <r>
    <s v="140174"/>
    <s v="PRESENCE MERCY MEDICAL CENTER"/>
    <x v="13"/>
    <x v="2"/>
    <x v="1"/>
    <n v="0"/>
    <n v="10"/>
    <n v="0"/>
    <x v="11"/>
    <n v="10"/>
    <n v="0"/>
    <s v="IL | Acute Care Hospitals | Voluntary non-profit - Private"/>
    <s v="Mid"/>
    <n v="0.99"/>
    <n v="0.97"/>
    <n v="1.03"/>
    <n v="6.0000000000000053E-2"/>
    <n v="51"/>
    <n v="0.87999999999999989"/>
    <n v="1.1200000000000001"/>
    <x v="0"/>
    <n v="-4.0000000000000036E-2"/>
  </r>
  <r>
    <s v="140179"/>
    <s v="OSF LITTLE COMPANY OF MARY MEDICAL CENTER"/>
    <x v="13"/>
    <x v="4"/>
    <x v="2"/>
    <n v="0"/>
    <n v="6"/>
    <n v="4"/>
    <x v="7"/>
    <n v="10"/>
    <n v="0.4"/>
    <s v="IL | Acute Care Hospitals | Voluntary non-profit - Other"/>
    <s v="Low"/>
    <n v="0.97499999999999998"/>
    <n v="0.91500000000000004"/>
    <n v="1.0049999999999999"/>
    <n v="8.9999999999999858E-2"/>
    <n v="10"/>
    <n v="0.78000000000000025"/>
    <n v="1.1399999999999997"/>
    <x v="0"/>
    <n v="-1.5000000000000013E-2"/>
  </r>
  <r>
    <s v="140180"/>
    <s v="PRESENCE SAINTS MARY AND ELIZABETH MEDICAL CENTER"/>
    <x v="13"/>
    <x v="6"/>
    <x v="1"/>
    <n v="0"/>
    <n v="6"/>
    <n v="2"/>
    <x v="9"/>
    <n v="8"/>
    <n v="0.25"/>
    <s v="IL | Acute Care Hospitals | Voluntary non-profit - Church"/>
    <s v="Mid"/>
    <n v="0.99"/>
    <n v="0.92"/>
    <n v="1.06"/>
    <n v="0.14000000000000001"/>
    <n v="30"/>
    <n v="0.71"/>
    <n v="1.27"/>
    <x v="0"/>
    <n v="0"/>
  </r>
  <r>
    <s v="140181"/>
    <s v="SOUTH SHORE HOSPITAL"/>
    <x v="13"/>
    <x v="2"/>
    <x v="3"/>
    <n v="0"/>
    <n v="2"/>
    <n v="1"/>
    <x v="0"/>
    <n v="3"/>
    <n v="0.33333333333333331"/>
    <s v="IL | Acute Care Hospitals | Voluntary non-profit - Private"/>
    <s v="Low"/>
    <n v="0.99"/>
    <n v="0.97"/>
    <n v="1.03"/>
    <n v="6.0000000000000053E-2"/>
    <n v="51"/>
    <n v="0.87999999999999989"/>
    <n v="1.1200000000000001"/>
    <x v="0"/>
    <n v="4.0000000000000036E-2"/>
  </r>
  <r>
    <s v="140182"/>
    <s v="ADVOCATE ILLINOIS MASONIC MEDICAL CENTER"/>
    <x v="13"/>
    <x v="2"/>
    <x v="1"/>
    <n v="0"/>
    <n v="8"/>
    <n v="1"/>
    <x v="1"/>
    <n v="9"/>
    <n v="0.1111111111111111"/>
    <s v="IL | Acute Care Hospitals | Voluntary non-profit - Private"/>
    <s v="Mid"/>
    <n v="0.99"/>
    <n v="0.97"/>
    <n v="1.03"/>
    <n v="6.0000000000000053E-2"/>
    <n v="51"/>
    <n v="0.87999999999999989"/>
    <n v="1.1200000000000001"/>
    <x v="0"/>
    <n v="1.0000000000000009E-2"/>
  </r>
  <r>
    <s v="140184"/>
    <s v="HEARTLAND REGIONAL MEDICAL CENTER"/>
    <x v="13"/>
    <x v="1"/>
    <x v="2"/>
    <n v="0"/>
    <n v="8"/>
    <n v="0"/>
    <x v="0"/>
    <n v="8"/>
    <n v="0"/>
    <s v="IL | Acute Care Hospitals | Proprietary"/>
    <s v="Low"/>
    <n v="1.03"/>
    <n v="1.02"/>
    <n v="1.085"/>
    <n v="6.4999999999999947E-2"/>
    <n v="7"/>
    <n v="0.9225000000000001"/>
    <n v="1.1824999999999999"/>
    <x v="1"/>
    <n v="0"/>
  </r>
  <r>
    <s v="140185"/>
    <s v="MEMORIAL HOSPITAL"/>
    <x v="13"/>
    <x v="2"/>
    <x v="0"/>
    <n v="0"/>
    <n v="9"/>
    <n v="0"/>
    <x v="9"/>
    <n v="9"/>
    <n v="0"/>
    <s v="IL | Acute Care Hospitals | Voluntary non-profit - Private"/>
    <s v="High"/>
    <n v="0.99"/>
    <n v="0.97"/>
    <n v="1.03"/>
    <n v="6.0000000000000053E-2"/>
    <n v="51"/>
    <n v="0.87999999999999989"/>
    <n v="1.1200000000000001"/>
    <x v="0"/>
    <n v="0"/>
  </r>
  <r>
    <s v="140186"/>
    <s v="RIVERSIDE MEDICAL CENTER"/>
    <x v="13"/>
    <x v="2"/>
    <x v="0"/>
    <n v="1"/>
    <n v="9"/>
    <n v="0"/>
    <x v="30"/>
    <n v="10"/>
    <n v="0"/>
    <s v="IL | Acute Care Hospitals | Voluntary non-profit - Private"/>
    <s v="High"/>
    <n v="0.99"/>
    <n v="0.97"/>
    <n v="1.03"/>
    <n v="6.0000000000000053E-2"/>
    <n v="51"/>
    <n v="0.87999999999999989"/>
    <n v="1.1200000000000001"/>
    <x v="0"/>
    <n v="7.0000000000000062E-2"/>
  </r>
  <r>
    <s v="140187"/>
    <s v="HSHS ST ELIZABETH'S HOSPITAL"/>
    <x v="13"/>
    <x v="6"/>
    <x v="0"/>
    <n v="1"/>
    <n v="9"/>
    <n v="1"/>
    <x v="9"/>
    <n v="11"/>
    <n v="9.0909090909090912E-2"/>
    <s v="IL | Acute Care Hospitals | Voluntary non-profit - Church"/>
    <s v="High"/>
    <n v="0.99"/>
    <n v="0.92"/>
    <n v="1.06"/>
    <n v="0.14000000000000001"/>
    <n v="30"/>
    <n v="0.71"/>
    <n v="1.27"/>
    <x v="0"/>
    <n v="0"/>
  </r>
  <r>
    <s v="140189"/>
    <s v="SARAH BUSH LINCOLN HEALTH CENTER"/>
    <x v="13"/>
    <x v="2"/>
    <x v="2"/>
    <n v="0"/>
    <n v="8"/>
    <n v="2"/>
    <x v="8"/>
    <n v="10"/>
    <n v="0.2"/>
    <s v="IL | Acute Care Hospitals | Voluntary non-profit - Private"/>
    <s v="Low"/>
    <n v="0.99"/>
    <n v="0.97"/>
    <n v="1.03"/>
    <n v="6.0000000000000053E-2"/>
    <n v="51"/>
    <n v="0.87999999999999989"/>
    <n v="1.1200000000000001"/>
    <x v="0"/>
    <n v="-2.0000000000000018E-2"/>
  </r>
  <r>
    <s v="140191"/>
    <s v="INGALLS MEMORIAL HOSPITAL"/>
    <x v="13"/>
    <x v="8"/>
    <x v="3"/>
    <n v="0"/>
    <n v="7"/>
    <n v="2"/>
    <x v="20"/>
    <n v="9"/>
    <n v="0.22222222222222221"/>
    <s v="IL | Acute Care Hospitals | Physician"/>
    <s v="Low"/>
    <n v="1.04"/>
    <n v="1.04"/>
    <n v="1.04"/>
    <n v="0"/>
    <n v="1"/>
    <e v="#N/A"/>
    <e v="#N/A"/>
    <x v="1"/>
    <n v="0"/>
  </r>
  <r>
    <s v="140200"/>
    <s v="ELMHURST MEMORIAL HOSPITAL"/>
    <x v="13"/>
    <x v="1"/>
    <x v="0"/>
    <n v="0"/>
    <n v="10"/>
    <n v="1"/>
    <x v="1"/>
    <n v="11"/>
    <n v="9.0909090909090912E-2"/>
    <s v="IL | Acute Care Hospitals | Proprietary"/>
    <s v="High"/>
    <n v="1.03"/>
    <n v="1.02"/>
    <n v="1.085"/>
    <n v="6.4999999999999947E-2"/>
    <n v="7"/>
    <n v="0.9225000000000001"/>
    <n v="1.1824999999999999"/>
    <x v="1"/>
    <n v="-3.0000000000000027E-2"/>
  </r>
  <r>
    <s v="140202"/>
    <s v="ADVOCATE CONDELL MEDICAL CENTER"/>
    <x v="13"/>
    <x v="2"/>
    <x v="0"/>
    <n v="0"/>
    <n v="8"/>
    <n v="1"/>
    <x v="8"/>
    <n v="9"/>
    <n v="0.1111111111111111"/>
    <s v="IL | Acute Care Hospitals | Voluntary non-profit - Private"/>
    <s v="High"/>
    <n v="0.99"/>
    <n v="0.97"/>
    <n v="1.03"/>
    <n v="6.0000000000000053E-2"/>
    <n v="51"/>
    <n v="0.87999999999999989"/>
    <n v="1.1200000000000001"/>
    <x v="0"/>
    <n v="-2.0000000000000018E-2"/>
  </r>
  <r>
    <s v="140206"/>
    <s v="HUMBOLDT PARK HEALTH"/>
    <x v="13"/>
    <x v="2"/>
    <x v="3"/>
    <n v="0"/>
    <n v="4"/>
    <n v="1"/>
    <x v="0"/>
    <n v="5"/>
    <n v="0.2"/>
    <s v="IL | Acute Care Hospitals | Voluntary non-profit - Private"/>
    <s v="Low"/>
    <n v="0.99"/>
    <n v="0.97"/>
    <n v="1.03"/>
    <n v="6.0000000000000053E-2"/>
    <n v="51"/>
    <n v="0.87999999999999989"/>
    <n v="1.1200000000000001"/>
    <x v="0"/>
    <n v="4.0000000000000036E-2"/>
  </r>
  <r>
    <s v="140208"/>
    <s v="ADVOCATE CHRIST HOSPITAL &amp; MEDICAL CENTER"/>
    <x v="13"/>
    <x v="6"/>
    <x v="1"/>
    <n v="0"/>
    <n v="10"/>
    <n v="1"/>
    <x v="9"/>
    <n v="11"/>
    <n v="9.0909090909090912E-2"/>
    <s v="IL | Acute Care Hospitals | Voluntary non-profit - Church"/>
    <s v="Mid"/>
    <n v="0.99"/>
    <n v="0.92"/>
    <n v="1.06"/>
    <n v="0.14000000000000001"/>
    <n v="30"/>
    <n v="0.71"/>
    <n v="1.27"/>
    <x v="0"/>
    <n v="0"/>
  </r>
  <r>
    <s v="140209"/>
    <s v="METHODIST MEDICAL CENTER OF ILLINOIS"/>
    <x v="13"/>
    <x v="2"/>
    <x v="3"/>
    <n v="0"/>
    <n v="7"/>
    <n v="1"/>
    <x v="8"/>
    <n v="8"/>
    <n v="0.125"/>
    <s v="IL | Acute Care Hospitals | Voluntary non-profit - Private"/>
    <s v="Low"/>
    <n v="0.99"/>
    <n v="0.97"/>
    <n v="1.03"/>
    <n v="6.0000000000000053E-2"/>
    <n v="51"/>
    <n v="0.87999999999999989"/>
    <n v="1.1200000000000001"/>
    <x v="0"/>
    <n v="-2.0000000000000018E-2"/>
  </r>
  <r>
    <s v="140210"/>
    <s v="HARRISBURG MEDICAL CENTER"/>
    <x v="13"/>
    <x v="4"/>
    <x v="1"/>
    <n v="0"/>
    <n v="6"/>
    <n v="0"/>
    <x v="31"/>
    <n v="6"/>
    <n v="0"/>
    <s v="IL | Acute Care Hospitals | Voluntary non-profit - Other"/>
    <s v="Mid"/>
    <n v="0.97499999999999998"/>
    <n v="0.91500000000000004"/>
    <n v="1.0049999999999999"/>
    <n v="8.9999999999999858E-2"/>
    <n v="10"/>
    <n v="0.78000000000000025"/>
    <n v="1.1399999999999997"/>
    <x v="0"/>
    <n v="-0.11499999999999999"/>
  </r>
  <r>
    <s v="140211"/>
    <s v="NORTHWESTERN MEDICINE DELNOR COMMUNITY HOSPITAL"/>
    <x v="13"/>
    <x v="2"/>
    <x v="4"/>
    <n v="0"/>
    <n v="9"/>
    <n v="1"/>
    <x v="10"/>
    <n v="10"/>
    <n v="0.1"/>
    <s v="IL | Acute Care Hospitals | Voluntary non-profit - Private"/>
    <s v="High"/>
    <n v="0.99"/>
    <n v="0.97"/>
    <n v="1.03"/>
    <n v="6.0000000000000053E-2"/>
    <n v="51"/>
    <n v="0.87999999999999989"/>
    <n v="1.1200000000000001"/>
    <x v="0"/>
    <n v="-1.0000000000000009E-2"/>
  </r>
  <r>
    <s v="140213"/>
    <s v="SILVER CROSS HOSPITAL  AND MEDICAL CENTERS"/>
    <x v="13"/>
    <x v="2"/>
    <x v="0"/>
    <n v="0"/>
    <n v="7"/>
    <n v="2"/>
    <x v="3"/>
    <n v="9"/>
    <n v="0.22222222222222221"/>
    <s v="IL | Acute Care Hospitals | Voluntary non-profit - Private"/>
    <s v="High"/>
    <n v="0.99"/>
    <n v="0.97"/>
    <n v="1.03"/>
    <n v="6.0000000000000053E-2"/>
    <n v="51"/>
    <n v="0.87999999999999989"/>
    <n v="1.1200000000000001"/>
    <x v="0"/>
    <n v="2.0000000000000018E-2"/>
  </r>
  <r>
    <s v="140217"/>
    <s v="PRESENCE SAINT JOSEPH HOSPITAL - ELGIN"/>
    <x v="13"/>
    <x v="6"/>
    <x v="2"/>
    <n v="1"/>
    <n v="6"/>
    <n v="1"/>
    <x v="50"/>
    <n v="8"/>
    <n v="0.125"/>
    <s v="IL | Acute Care Hospitals | Voluntary non-profit - Church"/>
    <s v="Low"/>
    <n v="0.99"/>
    <n v="0.92"/>
    <n v="1.06"/>
    <n v="0.14000000000000001"/>
    <n v="30"/>
    <n v="0.71"/>
    <n v="1.27"/>
    <x v="0"/>
    <n v="0.15999999999999992"/>
  </r>
  <r>
    <s v="140223"/>
    <s v="ADVOCATE LUTHERAN GENERAL HOSPITAL"/>
    <x v="13"/>
    <x v="6"/>
    <x v="0"/>
    <n v="0"/>
    <n v="10"/>
    <n v="1"/>
    <x v="3"/>
    <n v="11"/>
    <n v="9.0909090909090912E-2"/>
    <s v="IL | Acute Care Hospitals | Voluntary non-profit - Church"/>
    <s v="High"/>
    <n v="0.99"/>
    <n v="0.92"/>
    <n v="1.06"/>
    <n v="0.14000000000000001"/>
    <n v="30"/>
    <n v="0.71"/>
    <n v="1.27"/>
    <x v="0"/>
    <n v="2.0000000000000018E-2"/>
  </r>
  <r>
    <s v="140224"/>
    <s v="PRESENCE SAINT JOSEPH HOSPITAL - CHICAGO"/>
    <x v="13"/>
    <x v="6"/>
    <x v="0"/>
    <n v="0"/>
    <n v="8"/>
    <n v="0"/>
    <x v="7"/>
    <n v="8"/>
    <n v="0"/>
    <s v="IL | Acute Care Hospitals | Voluntary non-profit - Church"/>
    <s v="High"/>
    <n v="0.99"/>
    <n v="0.92"/>
    <n v="1.06"/>
    <n v="0.14000000000000001"/>
    <n v="30"/>
    <n v="0.71"/>
    <n v="1.27"/>
    <x v="0"/>
    <n v="-3.0000000000000027E-2"/>
  </r>
  <r>
    <s v="140228"/>
    <s v="UW HEALTH"/>
    <x v="13"/>
    <x v="2"/>
    <x v="1"/>
    <n v="1"/>
    <n v="8"/>
    <n v="1"/>
    <x v="10"/>
    <n v="10"/>
    <n v="0.1"/>
    <s v="IL | Acute Care Hospitals | Voluntary non-profit - Private"/>
    <s v="Mid"/>
    <n v="0.99"/>
    <n v="0.97"/>
    <n v="1.03"/>
    <n v="6.0000000000000053E-2"/>
    <n v="51"/>
    <n v="0.87999999999999989"/>
    <n v="1.1200000000000001"/>
    <x v="0"/>
    <n v="-1.0000000000000009E-2"/>
  </r>
  <r>
    <s v="140231"/>
    <s v="EDWARD HOSPITAL"/>
    <x v="13"/>
    <x v="2"/>
    <x v="0"/>
    <n v="0"/>
    <n v="10"/>
    <n v="1"/>
    <x v="9"/>
    <n v="11"/>
    <n v="9.0909090909090912E-2"/>
    <s v="IL | Acute Care Hospitals | Voluntary non-profit - Private"/>
    <s v="High"/>
    <n v="0.99"/>
    <n v="0.97"/>
    <n v="1.03"/>
    <n v="6.0000000000000053E-2"/>
    <n v="51"/>
    <n v="0.87999999999999989"/>
    <n v="1.1200000000000001"/>
    <x v="0"/>
    <n v="0"/>
  </r>
  <r>
    <s v="140233"/>
    <s v="SAINT ANTHONY MEDICAL CENTER"/>
    <x v="13"/>
    <x v="6"/>
    <x v="2"/>
    <n v="0"/>
    <n v="11"/>
    <n v="0"/>
    <x v="2"/>
    <n v="11"/>
    <n v="0"/>
    <s v="IL | Acute Care Hospitals | Voluntary non-profit - Church"/>
    <s v="Low"/>
    <n v="0.99"/>
    <n v="0.92"/>
    <n v="1.06"/>
    <n v="0.14000000000000001"/>
    <n v="30"/>
    <n v="0.71"/>
    <n v="1.27"/>
    <x v="0"/>
    <n v="3.0000000000000027E-2"/>
  </r>
  <r>
    <s v="140239"/>
    <s v="JAVON BEA HOSPITAL"/>
    <x v="13"/>
    <x v="2"/>
    <x v="2"/>
    <n v="0"/>
    <n v="10"/>
    <n v="0"/>
    <x v="10"/>
    <n v="10"/>
    <n v="0"/>
    <s v="IL | Acute Care Hospitals | Voluntary non-profit - Private"/>
    <s v="Low"/>
    <n v="0.99"/>
    <n v="0.97"/>
    <n v="1.03"/>
    <n v="6.0000000000000053E-2"/>
    <n v="51"/>
    <n v="0.87999999999999989"/>
    <n v="1.1200000000000001"/>
    <x v="0"/>
    <n v="-1.0000000000000009E-2"/>
  </r>
  <r>
    <s v="140242"/>
    <s v="NORTHWESTERN MEDICINE CENTRAL DUPAGE HOSPITAL"/>
    <x v="13"/>
    <x v="2"/>
    <x v="4"/>
    <n v="0"/>
    <n v="10"/>
    <n v="1"/>
    <x v="10"/>
    <n v="11"/>
    <n v="9.0909090909090912E-2"/>
    <s v="IL | Acute Care Hospitals | Voluntary non-profit - Private"/>
    <s v="High"/>
    <n v="0.99"/>
    <n v="0.97"/>
    <n v="1.03"/>
    <n v="6.0000000000000053E-2"/>
    <n v="51"/>
    <n v="0.87999999999999989"/>
    <n v="1.1200000000000001"/>
    <x v="0"/>
    <n v="-1.0000000000000009E-2"/>
  </r>
  <r>
    <s v="140251"/>
    <s v="COMMUNITY FIRST MEDICAL CENTER"/>
    <x v="13"/>
    <x v="1"/>
    <x v="3"/>
    <n v="0"/>
    <n v="5"/>
    <n v="1"/>
    <x v="41"/>
    <n v="6"/>
    <n v="0.16666666666666666"/>
    <s v="IL | Acute Care Hospitals | Proprietary"/>
    <s v="Low"/>
    <n v="1.03"/>
    <n v="1.02"/>
    <n v="1.085"/>
    <n v="6.4999999999999947E-2"/>
    <n v="7"/>
    <n v="0.9225000000000001"/>
    <n v="1.1824999999999999"/>
    <x v="1"/>
    <n v="0.15999999999999992"/>
  </r>
  <r>
    <s v="140252"/>
    <s v="NORTHWEST COMMUNITY HOSPITAL 1"/>
    <x v="13"/>
    <x v="2"/>
    <x v="0"/>
    <n v="2"/>
    <n v="7"/>
    <n v="2"/>
    <x v="9"/>
    <n v="11"/>
    <n v="0.18181818181818182"/>
    <s v="IL | Acute Care Hospitals | Voluntary non-profit - Private"/>
    <s v="High"/>
    <n v="0.99"/>
    <n v="0.97"/>
    <n v="1.03"/>
    <n v="6.0000000000000053E-2"/>
    <n v="51"/>
    <n v="0.87999999999999989"/>
    <n v="1.1200000000000001"/>
    <x v="0"/>
    <n v="0"/>
  </r>
  <r>
    <s v="140258"/>
    <s v="ALEXIAN BROTHERS MEDICAL CENTER 1"/>
    <x v="13"/>
    <x v="2"/>
    <x v="0"/>
    <n v="1"/>
    <n v="9"/>
    <n v="1"/>
    <x v="13"/>
    <n v="11"/>
    <n v="9.0909090909090912E-2"/>
    <s v="IL | Acute Care Hospitals | Voluntary non-profit - Private"/>
    <s v="High"/>
    <n v="0.99"/>
    <n v="0.97"/>
    <n v="1.03"/>
    <n v="6.0000000000000053E-2"/>
    <n v="51"/>
    <n v="0.87999999999999989"/>
    <n v="1.1200000000000001"/>
    <x v="0"/>
    <n v="8.0000000000000071E-2"/>
  </r>
  <r>
    <s v="140275"/>
    <s v="GENESIS HLTH SYSTEM DBA GENESIS MDL CTR-ILLINI"/>
    <x v="13"/>
    <x v="5"/>
    <x v="2"/>
    <n v="0"/>
    <n v="9"/>
    <n v="0"/>
    <x v="8"/>
    <n v="9"/>
    <n v="0"/>
    <s v="IL | Acute Care Hospitals | Government - Local"/>
    <s v="Low"/>
    <n v="0.98499999999999999"/>
    <n v="0.95750000000000002"/>
    <n v="1.0075000000000001"/>
    <n v="5.0000000000000044E-2"/>
    <n v="4"/>
    <n v="0.88249999999999995"/>
    <n v="1.0825"/>
    <x v="1"/>
    <n v="-1.5000000000000013E-2"/>
  </r>
  <r>
    <s v="140276"/>
    <s v="LOYOLA UNIVERSITY MEDICAL CENTER"/>
    <x v="13"/>
    <x v="2"/>
    <x v="1"/>
    <n v="0"/>
    <n v="8"/>
    <n v="3"/>
    <x v="9"/>
    <n v="11"/>
    <n v="0.27272727272727271"/>
    <s v="IL | Acute Care Hospitals | Voluntary non-profit - Private"/>
    <s v="Mid"/>
    <n v="0.99"/>
    <n v="0.97"/>
    <n v="1.03"/>
    <n v="6.0000000000000053E-2"/>
    <n v="51"/>
    <n v="0.87999999999999989"/>
    <n v="1.1200000000000001"/>
    <x v="0"/>
    <n v="0"/>
  </r>
  <r>
    <s v="140280"/>
    <s v="TRINITY ROCK ISLAND"/>
    <x v="13"/>
    <x v="2"/>
    <x v="2"/>
    <n v="0"/>
    <n v="11"/>
    <n v="0"/>
    <x v="9"/>
    <n v="11"/>
    <n v="0"/>
    <s v="IL | Acute Care Hospitals | Voluntary non-profit - Private"/>
    <s v="Low"/>
    <n v="0.99"/>
    <n v="0.97"/>
    <n v="1.03"/>
    <n v="6.0000000000000053E-2"/>
    <n v="51"/>
    <n v="0.87999999999999989"/>
    <n v="1.1200000000000001"/>
    <x v="0"/>
    <n v="0"/>
  </r>
  <r>
    <s v="140281"/>
    <s v="NORTHWESTERN MEMORIAL HOSPITAL"/>
    <x v="13"/>
    <x v="2"/>
    <x v="4"/>
    <n v="1"/>
    <n v="6"/>
    <n v="4"/>
    <x v="7"/>
    <n v="11"/>
    <n v="0.36363636363636365"/>
    <s v="IL | Acute Care Hospitals | Voluntary non-profit - Private"/>
    <s v="High"/>
    <n v="0.99"/>
    <n v="0.97"/>
    <n v="1.03"/>
    <n v="6.0000000000000053E-2"/>
    <n v="51"/>
    <n v="0.87999999999999989"/>
    <n v="1.1200000000000001"/>
    <x v="0"/>
    <n v="-3.0000000000000027E-2"/>
  </r>
  <r>
    <s v="140286"/>
    <s v="NORTHWESTERN MEDICINE KISHWAUKEE HOSPITAL"/>
    <x v="13"/>
    <x v="2"/>
    <x v="0"/>
    <n v="0"/>
    <n v="9"/>
    <n v="0"/>
    <x v="0"/>
    <n v="9"/>
    <n v="0"/>
    <s v="IL | Acute Care Hospitals | Voluntary non-profit - Private"/>
    <s v="High"/>
    <n v="0.99"/>
    <n v="0.97"/>
    <n v="1.03"/>
    <n v="6.0000000000000053E-2"/>
    <n v="51"/>
    <n v="0.87999999999999989"/>
    <n v="1.1200000000000001"/>
    <x v="0"/>
    <n v="4.0000000000000036E-2"/>
  </r>
  <r>
    <s v="140288"/>
    <s v="ADVOCATE GOOD SAMARITAN HOSPITAL"/>
    <x v="13"/>
    <x v="2"/>
    <x v="0"/>
    <n v="0"/>
    <n v="8"/>
    <n v="1"/>
    <x v="1"/>
    <n v="9"/>
    <n v="0.1111111111111111"/>
    <s v="IL | Acute Care Hospitals | Voluntary non-profit - Private"/>
    <s v="High"/>
    <n v="0.99"/>
    <n v="0.97"/>
    <n v="1.03"/>
    <n v="6.0000000000000053E-2"/>
    <n v="51"/>
    <n v="0.87999999999999989"/>
    <n v="1.1200000000000001"/>
    <x v="0"/>
    <n v="1.0000000000000009E-2"/>
  </r>
  <r>
    <s v="140289"/>
    <s v="ANDERSON HOSPITAL"/>
    <x v="13"/>
    <x v="2"/>
    <x v="0"/>
    <n v="0"/>
    <n v="9"/>
    <n v="0"/>
    <x v="4"/>
    <n v="9"/>
    <n v="0"/>
    <s v="IL | Acute Care Hospitals | Voluntary non-profit - Private"/>
    <s v="High"/>
    <n v="0.99"/>
    <n v="0.97"/>
    <n v="1.03"/>
    <n v="6.0000000000000053E-2"/>
    <n v="51"/>
    <n v="0.87999999999999989"/>
    <n v="1.1200000000000001"/>
    <x v="0"/>
    <n v="6.0000000000000053E-2"/>
  </r>
  <r>
    <s v="140290"/>
    <s v="ST ALEXIUS MEDICAL CENTER"/>
    <x v="13"/>
    <x v="6"/>
    <x v="0"/>
    <n v="0"/>
    <n v="9"/>
    <n v="1"/>
    <x v="5"/>
    <n v="10"/>
    <n v="0.1"/>
    <s v="IL | Acute Care Hospitals | Voluntary non-profit - Church"/>
    <s v="High"/>
    <n v="0.99"/>
    <n v="0.92"/>
    <n v="1.06"/>
    <n v="0.14000000000000001"/>
    <n v="30"/>
    <n v="0.71"/>
    <n v="1.27"/>
    <x v="0"/>
    <n v="0.12000000000000011"/>
  </r>
  <r>
    <s v="140291"/>
    <s v="ADVOCATE GOOD SHEPHERD HOSPITAL"/>
    <x v="13"/>
    <x v="6"/>
    <x v="0"/>
    <n v="0"/>
    <n v="8"/>
    <n v="1"/>
    <x v="33"/>
    <n v="9"/>
    <n v="0.1111111111111111"/>
    <s v="IL | Acute Care Hospitals | Voluntary non-profit - Church"/>
    <s v="High"/>
    <n v="0.99"/>
    <n v="0.92"/>
    <n v="1.06"/>
    <n v="0.14000000000000001"/>
    <n v="30"/>
    <n v="0.71"/>
    <n v="1.27"/>
    <x v="0"/>
    <n v="-6.9999999999999951E-2"/>
  </r>
  <r>
    <s v="140292"/>
    <s v="UCHICAGO MEDICINE ADVENTHEALTH GLENOAKS"/>
    <x v="13"/>
    <x v="4"/>
    <x v="2"/>
    <n v="0"/>
    <n v="6"/>
    <n v="0"/>
    <x v="22"/>
    <n v="6"/>
    <n v="0"/>
    <s v="IL | Acute Care Hospitals | Voluntary non-profit - Other"/>
    <s v="Low"/>
    <n v="0.97499999999999998"/>
    <n v="0.91500000000000004"/>
    <n v="1.0049999999999999"/>
    <n v="8.9999999999999858E-2"/>
    <n v="10"/>
    <n v="0.78000000000000025"/>
    <n v="1.1399999999999997"/>
    <x v="0"/>
    <n v="0.12500000000000011"/>
  </r>
  <r>
    <s v="140304"/>
    <s v="UCHICAGO MEDICINE ADVENTHEALTH BOLINGBROOK"/>
    <x v="13"/>
    <x v="2"/>
    <x v="0"/>
    <n v="1"/>
    <n v="7"/>
    <n v="0"/>
    <x v="6"/>
    <n v="8"/>
    <n v="0"/>
    <s v="IL | Acute Care Hospitals | Voluntary non-profit - Private"/>
    <s v="High"/>
    <n v="0.99"/>
    <n v="0.97"/>
    <n v="1.03"/>
    <n v="6.0000000000000053E-2"/>
    <n v="51"/>
    <n v="0.87999999999999989"/>
    <n v="1.1200000000000001"/>
    <x v="0"/>
    <n v="9.000000000000008E-2"/>
  </r>
  <r>
    <s v="150001"/>
    <s v="JOHNSON MEMORIAL HOSPITAL"/>
    <x v="14"/>
    <x v="5"/>
    <x v="4"/>
    <n v="1"/>
    <n v="6"/>
    <n v="0"/>
    <x v="11"/>
    <n v="7"/>
    <n v="0"/>
    <s v="IN | Acute Care Hospitals | Government - Local"/>
    <s v="High"/>
    <n v="0.99"/>
    <n v="0.97"/>
    <n v="1.0249999999999999"/>
    <n v="5.4999999999999938E-2"/>
    <n v="14"/>
    <n v="0.88750000000000007"/>
    <n v="1.1074999999999999"/>
    <x v="0"/>
    <n v="-4.0000000000000036E-2"/>
  </r>
  <r>
    <s v="150002"/>
    <s v="METHODIST HOSPITALS INC"/>
    <x v="14"/>
    <x v="2"/>
    <x v="3"/>
    <n v="0"/>
    <n v="6"/>
    <n v="3"/>
    <x v="30"/>
    <n v="9"/>
    <n v="0.33333333333333331"/>
    <s v="IN | Acute Care Hospitals | Voluntary non-profit - Private"/>
    <s v="Low"/>
    <n v="1.04"/>
    <n v="0.995"/>
    <n v="1.06"/>
    <n v="6.5000000000000058E-2"/>
    <n v="33"/>
    <n v="0.89749999999999996"/>
    <n v="1.1575000000000002"/>
    <x v="0"/>
    <n v="2.0000000000000018E-2"/>
  </r>
  <r>
    <s v="150005"/>
    <s v="HENDRICKS REGIONAL HEALTH"/>
    <x v="14"/>
    <x v="5"/>
    <x v="4"/>
    <n v="0"/>
    <n v="10"/>
    <n v="0"/>
    <x v="21"/>
    <n v="10"/>
    <n v="0"/>
    <s v="IN | Acute Care Hospitals | Government - Local"/>
    <s v="High"/>
    <n v="0.99"/>
    <n v="0.97"/>
    <n v="1.0249999999999999"/>
    <n v="5.4999999999999938E-2"/>
    <n v="14"/>
    <n v="0.88750000000000007"/>
    <n v="1.1074999999999999"/>
    <x v="0"/>
    <n v="-5.9999999999999942E-2"/>
  </r>
  <r>
    <s v="150006"/>
    <s v="NORTHWEST HEALTH-LA PORTE"/>
    <x v="14"/>
    <x v="2"/>
    <x v="1"/>
    <n v="0"/>
    <n v="8"/>
    <n v="1"/>
    <x v="20"/>
    <n v="9"/>
    <n v="0.1111111111111111"/>
    <s v="IN | Acute Care Hospitals | Voluntary non-profit - Private"/>
    <s v="Mid"/>
    <n v="1.04"/>
    <n v="0.995"/>
    <n v="1.06"/>
    <n v="6.5000000000000058E-2"/>
    <n v="33"/>
    <n v="0.89749999999999996"/>
    <n v="1.1575000000000002"/>
    <x v="0"/>
    <n v="0"/>
  </r>
  <r>
    <s v="150007"/>
    <s v="COMMUNITY HOWARD REGIONAL HEALTH INC."/>
    <x v="14"/>
    <x v="2"/>
    <x v="0"/>
    <n v="1"/>
    <n v="9"/>
    <n v="0"/>
    <x v="3"/>
    <n v="10"/>
    <n v="0"/>
    <s v="IN | Acute Care Hospitals | Voluntary non-profit - Private"/>
    <s v="High"/>
    <n v="1.04"/>
    <n v="0.995"/>
    <n v="1.06"/>
    <n v="6.5000000000000058E-2"/>
    <n v="33"/>
    <n v="0.89749999999999996"/>
    <n v="1.1575000000000002"/>
    <x v="0"/>
    <n v="-3.0000000000000027E-2"/>
  </r>
  <r>
    <s v="150008"/>
    <s v="ST CATHERINE HOSPITAL INC"/>
    <x v="14"/>
    <x v="2"/>
    <x v="1"/>
    <n v="0"/>
    <n v="8"/>
    <n v="0"/>
    <x v="13"/>
    <n v="8"/>
    <n v="0"/>
    <s v="IN | Acute Care Hospitals | Voluntary non-profit - Private"/>
    <s v="Mid"/>
    <n v="1.04"/>
    <n v="0.995"/>
    <n v="1.06"/>
    <n v="6.5000000000000058E-2"/>
    <n v="33"/>
    <n v="0.89749999999999996"/>
    <n v="1.1575000000000002"/>
    <x v="0"/>
    <n v="3.0000000000000027E-2"/>
  </r>
  <r>
    <s v="150009"/>
    <s v="NORTON CLARK HOSPITAL"/>
    <x v="14"/>
    <x v="4"/>
    <x v="1"/>
    <n v="0"/>
    <n v="7"/>
    <n v="0"/>
    <x v="29"/>
    <n v="7"/>
    <n v="0"/>
    <s v="IN | Acute Care Hospitals | Voluntary non-profit - Other"/>
    <s v="Mid"/>
    <n v="1.1200000000000001"/>
    <n v="1.115"/>
    <n v="1.125"/>
    <n v="1.0000000000000009E-2"/>
    <n v="2"/>
    <n v="1.1000000000000001"/>
    <n v="1.1400000000000001"/>
    <x v="1"/>
    <n v="9.9999999999997868E-3"/>
  </r>
  <r>
    <s v="150010"/>
    <s v="ASCENSION ST VINCENT KOKOMO"/>
    <x v="14"/>
    <x v="6"/>
    <x v="1"/>
    <n v="0"/>
    <n v="9"/>
    <n v="0"/>
    <x v="4"/>
    <n v="9"/>
    <n v="0"/>
    <s v="IN | Acute Care Hospitals | Voluntary non-profit - Church"/>
    <s v="Mid"/>
    <n v="1.0049999999999999"/>
    <n v="0.95499999999999996"/>
    <n v="1.04"/>
    <n v="8.5000000000000075E-2"/>
    <n v="10"/>
    <n v="0.8274999999999999"/>
    <n v="1.1675000000000002"/>
    <x v="0"/>
    <n v="4.5000000000000151E-2"/>
  </r>
  <r>
    <s v="150011"/>
    <s v="MARION GENERAL HOSPITAL"/>
    <x v="14"/>
    <x v="2"/>
    <x v="2"/>
    <n v="1"/>
    <n v="7"/>
    <n v="0"/>
    <x v="20"/>
    <n v="8"/>
    <n v="0"/>
    <s v="IN | Acute Care Hospitals | Voluntary non-profit - Private"/>
    <s v="Low"/>
    <n v="1.04"/>
    <n v="0.995"/>
    <n v="1.06"/>
    <n v="6.5000000000000058E-2"/>
    <n v="33"/>
    <n v="0.89749999999999996"/>
    <n v="1.1575000000000002"/>
    <x v="0"/>
    <n v="0"/>
  </r>
  <r>
    <s v="150012"/>
    <s v="SAINT JOSEPH REGIONAL MEDICAL CENTER"/>
    <x v="14"/>
    <x v="2"/>
    <x v="2"/>
    <n v="0"/>
    <n v="11"/>
    <n v="0"/>
    <x v="9"/>
    <n v="11"/>
    <n v="0"/>
    <s v="IN | Acute Care Hospitals | Voluntary non-profit - Private"/>
    <s v="Low"/>
    <n v="1.04"/>
    <n v="0.995"/>
    <n v="1.06"/>
    <n v="6.5000000000000058E-2"/>
    <n v="33"/>
    <n v="0.89749999999999996"/>
    <n v="1.1575000000000002"/>
    <x v="0"/>
    <n v="-5.0000000000000044E-2"/>
  </r>
  <r>
    <s v="150015"/>
    <s v="FRANCISCAN HEALTH MICHIGAN CITY"/>
    <x v="14"/>
    <x v="6"/>
    <x v="1"/>
    <n v="0"/>
    <n v="9"/>
    <n v="1"/>
    <x v="8"/>
    <n v="10"/>
    <n v="0.1"/>
    <s v="IN | Acute Care Hospitals | Voluntary non-profit - Church"/>
    <s v="Mid"/>
    <n v="1.0049999999999999"/>
    <n v="0.95499999999999996"/>
    <n v="1.04"/>
    <n v="8.5000000000000075E-2"/>
    <n v="10"/>
    <n v="0.8274999999999999"/>
    <n v="1.1675000000000002"/>
    <x v="0"/>
    <n v="-3.499999999999992E-2"/>
  </r>
  <r>
    <s v="150017"/>
    <s v="LUTHERAN HOSPITAL OF INDIANA"/>
    <x v="14"/>
    <x v="1"/>
    <x v="2"/>
    <n v="0"/>
    <n v="8"/>
    <n v="0"/>
    <x v="4"/>
    <n v="8"/>
    <n v="0"/>
    <s v="IN | Acute Care Hospitals | Proprietary"/>
    <s v="Low"/>
    <n v="1.01"/>
    <n v="0.95250000000000001"/>
    <n v="1.0550000000000002"/>
    <n v="0.10250000000000015"/>
    <n v="10"/>
    <n v="0.79874999999999985"/>
    <n v="1.2087500000000004"/>
    <x v="0"/>
    <n v="4.0000000000000036E-2"/>
  </r>
  <r>
    <s v="150018"/>
    <s v="ELKHART GENERAL HOSPITAL"/>
    <x v="14"/>
    <x v="5"/>
    <x v="0"/>
    <n v="0"/>
    <n v="10"/>
    <n v="1"/>
    <x v="9"/>
    <n v="11"/>
    <n v="9.0909090909090912E-2"/>
    <s v="IN | Acute Care Hospitals | Government - Local"/>
    <s v="High"/>
    <n v="0.99"/>
    <n v="0.97"/>
    <n v="1.0249999999999999"/>
    <n v="5.4999999999999938E-2"/>
    <n v="14"/>
    <n v="0.88750000000000007"/>
    <n v="1.1074999999999999"/>
    <x v="0"/>
    <n v="0"/>
  </r>
  <r>
    <s v="150021"/>
    <s v="PARKVIEW REGIONAL MEDICAL CENTER"/>
    <x v="14"/>
    <x v="2"/>
    <x v="1"/>
    <n v="1"/>
    <n v="7"/>
    <n v="2"/>
    <x v="9"/>
    <n v="10"/>
    <n v="0.2"/>
    <s v="IN | Acute Care Hospitals | Voluntary non-profit - Private"/>
    <s v="Mid"/>
    <n v="1.04"/>
    <n v="0.995"/>
    <n v="1.06"/>
    <n v="6.5000000000000058E-2"/>
    <n v="33"/>
    <n v="0.89749999999999996"/>
    <n v="1.1575000000000002"/>
    <x v="0"/>
    <n v="-5.0000000000000044E-2"/>
  </r>
  <r>
    <s v="150022"/>
    <s v="FRANCISCAN HEALTH CRAWFORDSVILLE"/>
    <x v="14"/>
    <x v="6"/>
    <x v="0"/>
    <n v="0"/>
    <n v="6"/>
    <n v="0"/>
    <x v="2"/>
    <n v="6"/>
    <n v="0"/>
    <s v="IN | Acute Care Hospitals | Voluntary non-profit - Church"/>
    <s v="High"/>
    <n v="1.0049999999999999"/>
    <n v="0.95499999999999996"/>
    <n v="1.04"/>
    <n v="8.5000000000000075E-2"/>
    <n v="10"/>
    <n v="0.8274999999999999"/>
    <n v="1.1675000000000002"/>
    <x v="0"/>
    <n v="1.5000000000000124E-2"/>
  </r>
  <r>
    <s v="150023"/>
    <s v="UNION HOSPITAL INC"/>
    <x v="14"/>
    <x v="2"/>
    <x v="1"/>
    <n v="2"/>
    <n v="7"/>
    <n v="2"/>
    <x v="2"/>
    <n v="11"/>
    <n v="0.18181818181818182"/>
    <s v="IN | Acute Care Hospitals | Voluntary non-profit - Private"/>
    <s v="Mid"/>
    <n v="1.04"/>
    <n v="0.995"/>
    <n v="1.06"/>
    <n v="6.5000000000000058E-2"/>
    <n v="33"/>
    <n v="0.89749999999999996"/>
    <n v="1.1575000000000002"/>
    <x v="0"/>
    <n v="-2.0000000000000018E-2"/>
  </r>
  <r>
    <s v="150024"/>
    <s v="ESKENAZI HEALTH"/>
    <x v="14"/>
    <x v="5"/>
    <x v="1"/>
    <n v="0"/>
    <n v="8"/>
    <n v="0"/>
    <x v="1"/>
    <n v="8"/>
    <n v="0"/>
    <s v="IN | Acute Care Hospitals | Government - Local"/>
    <s v="Mid"/>
    <n v="0.99"/>
    <n v="0.97"/>
    <n v="1.0249999999999999"/>
    <n v="5.4999999999999938E-2"/>
    <n v="14"/>
    <n v="0.88750000000000007"/>
    <n v="1.1074999999999999"/>
    <x v="0"/>
    <n v="1.0000000000000009E-2"/>
  </r>
  <r>
    <s v="150026"/>
    <s v="GOSHEN HOSPITAL"/>
    <x v="14"/>
    <x v="2"/>
    <x v="2"/>
    <n v="0"/>
    <n v="9"/>
    <n v="0"/>
    <x v="9"/>
    <n v="9"/>
    <n v="0"/>
    <s v="IN | Acute Care Hospitals | Voluntary non-profit - Private"/>
    <s v="Low"/>
    <n v="1.04"/>
    <n v="0.995"/>
    <n v="1.06"/>
    <n v="6.5000000000000058E-2"/>
    <n v="33"/>
    <n v="0.89749999999999996"/>
    <n v="1.1575000000000002"/>
    <x v="0"/>
    <n v="-5.0000000000000044E-2"/>
  </r>
  <r>
    <s v="150030"/>
    <s v="HENRY COUNTY MEMORIAL HOSPITAL"/>
    <x v="14"/>
    <x v="5"/>
    <x v="0"/>
    <n v="0"/>
    <n v="7"/>
    <n v="0"/>
    <x v="25"/>
    <n v="7"/>
    <n v="0"/>
    <s v="IN | Acute Care Hospitals | Government - Local"/>
    <s v="High"/>
    <n v="0.99"/>
    <n v="0.97"/>
    <n v="1.0249999999999999"/>
    <n v="5.4999999999999938E-2"/>
    <n v="14"/>
    <n v="0.88750000000000007"/>
    <n v="1.1074999999999999"/>
    <x v="0"/>
    <n v="0.10000000000000009"/>
  </r>
  <r>
    <s v="150034"/>
    <s v="ST MARY MEDICAL CENTER INC"/>
    <x v="14"/>
    <x v="2"/>
    <x v="1"/>
    <n v="0"/>
    <n v="9"/>
    <n v="0"/>
    <x v="30"/>
    <n v="9"/>
    <n v="0"/>
    <s v="IN | Acute Care Hospitals | Voluntary non-profit - Private"/>
    <s v="Mid"/>
    <n v="1.04"/>
    <n v="0.995"/>
    <n v="1.06"/>
    <n v="6.5000000000000058E-2"/>
    <n v="33"/>
    <n v="0.89749999999999996"/>
    <n v="1.1575000000000002"/>
    <x v="0"/>
    <n v="2.0000000000000018E-2"/>
  </r>
  <r>
    <s v="150035"/>
    <s v="NORTHWEST HEALTH - PORTER"/>
    <x v="14"/>
    <x v="1"/>
    <x v="2"/>
    <n v="0"/>
    <n v="9"/>
    <n v="2"/>
    <x v="4"/>
    <n v="11"/>
    <n v="0.18181818181818182"/>
    <s v="IN | Acute Care Hospitals | Proprietary"/>
    <s v="Low"/>
    <n v="1.01"/>
    <n v="0.95250000000000001"/>
    <n v="1.0550000000000002"/>
    <n v="0.10250000000000015"/>
    <n v="10"/>
    <n v="0.79874999999999985"/>
    <n v="1.2087500000000004"/>
    <x v="0"/>
    <n v="4.0000000000000036E-2"/>
  </r>
  <r>
    <s v="150037"/>
    <s v="HANCOCK REGIONAL HOSPITAL"/>
    <x v="14"/>
    <x v="5"/>
    <x v="0"/>
    <n v="0"/>
    <n v="9"/>
    <n v="0"/>
    <x v="2"/>
    <n v="9"/>
    <n v="0"/>
    <s v="IN | Acute Care Hospitals | Government - Local"/>
    <s v="High"/>
    <n v="0.99"/>
    <n v="0.97"/>
    <n v="1.0249999999999999"/>
    <n v="5.4999999999999938E-2"/>
    <n v="14"/>
    <n v="0.88750000000000007"/>
    <n v="1.1074999999999999"/>
    <x v="0"/>
    <n v="3.0000000000000027E-2"/>
  </r>
  <r>
    <s v="150042"/>
    <s v="GOOD SAMARITAN HOSPITAL"/>
    <x v="14"/>
    <x v="4"/>
    <x v="1"/>
    <n v="0"/>
    <n v="10"/>
    <n v="0"/>
    <x v="5"/>
    <n v="10"/>
    <n v="0"/>
    <s v="IN | Acute Care Hospitals | Voluntary non-profit - Other"/>
    <s v="Mid"/>
    <n v="1.1200000000000001"/>
    <n v="1.115"/>
    <n v="1.125"/>
    <n v="1.0000000000000009E-2"/>
    <n v="2"/>
    <n v="1.1000000000000001"/>
    <n v="1.1400000000000001"/>
    <x v="1"/>
    <n v="-1.0000000000000009E-2"/>
  </r>
  <r>
    <s v="150044"/>
    <s v="BAPTIST HEALTH FLOYD"/>
    <x v="14"/>
    <x v="2"/>
    <x v="1"/>
    <n v="0"/>
    <n v="9"/>
    <n v="0"/>
    <x v="26"/>
    <n v="9"/>
    <n v="0"/>
    <s v="IN | Acute Care Hospitals | Voluntary non-profit - Private"/>
    <s v="Mid"/>
    <n v="1.04"/>
    <n v="0.995"/>
    <n v="1.06"/>
    <n v="6.5000000000000058E-2"/>
    <n v="33"/>
    <n v="0.89749999999999996"/>
    <n v="1.1575000000000002"/>
    <x v="0"/>
    <n v="8.0000000000000071E-2"/>
  </r>
  <r>
    <s v="150045"/>
    <s v="PARKVIEW DEKALB HOSPITAL"/>
    <x v="14"/>
    <x v="2"/>
    <x v="0"/>
    <n v="0"/>
    <n v="5"/>
    <n v="0"/>
    <x v="23"/>
    <n v="5"/>
    <n v="0"/>
    <s v="IN | Acute Care Hospitals | Voluntary non-profit - Private"/>
    <s v="High"/>
    <n v="1.04"/>
    <n v="0.995"/>
    <n v="1.06"/>
    <n v="6.5000000000000058E-2"/>
    <n v="33"/>
    <n v="0.89749999999999996"/>
    <n v="1.1575000000000002"/>
    <x v="0"/>
    <n v="-0.14000000000000001"/>
  </r>
  <r>
    <s v="150046"/>
    <s v="TERRE HAUTE REGIONAL HOSPITAL"/>
    <x v="14"/>
    <x v="1"/>
    <x v="1"/>
    <n v="0"/>
    <n v="11"/>
    <n v="0"/>
    <x v="0"/>
    <n v="11"/>
    <n v="0"/>
    <s v="IN | Acute Care Hospitals | Proprietary"/>
    <s v="Mid"/>
    <n v="1.01"/>
    <n v="0.95250000000000001"/>
    <n v="1.0550000000000002"/>
    <n v="0.10250000000000015"/>
    <n v="10"/>
    <n v="0.79874999999999985"/>
    <n v="1.2087500000000004"/>
    <x v="0"/>
    <n v="2.0000000000000018E-2"/>
  </r>
  <r>
    <s v="150048"/>
    <s v="REID HEALTH"/>
    <x v="14"/>
    <x v="2"/>
    <x v="1"/>
    <n v="0"/>
    <n v="10"/>
    <n v="1"/>
    <x v="1"/>
    <n v="11"/>
    <n v="9.0909090909090912E-2"/>
    <s v="IN | Acute Care Hospitals | Voluntary non-profit - Private"/>
    <s v="Mid"/>
    <n v="1.04"/>
    <n v="0.995"/>
    <n v="1.06"/>
    <n v="6.5000000000000058E-2"/>
    <n v="33"/>
    <n v="0.89749999999999996"/>
    <n v="1.1575000000000002"/>
    <x v="0"/>
    <n v="-4.0000000000000036E-2"/>
  </r>
  <r>
    <s v="150051"/>
    <s v="INDIANA UNIVERSITY HEALTH BLOOMINGTON HOSPITAL"/>
    <x v="14"/>
    <x v="2"/>
    <x v="1"/>
    <n v="2"/>
    <n v="9"/>
    <n v="0"/>
    <x v="4"/>
    <n v="11"/>
    <n v="0"/>
    <s v="IN | Acute Care Hospitals | Voluntary non-profit - Private"/>
    <s v="Mid"/>
    <n v="1.04"/>
    <n v="0.995"/>
    <n v="1.06"/>
    <n v="6.5000000000000058E-2"/>
    <n v="33"/>
    <n v="0.89749999999999996"/>
    <n v="1.1575000000000002"/>
    <x v="0"/>
    <n v="1.0000000000000009E-2"/>
  </r>
  <r>
    <s v="150056"/>
    <s v="INDIANA UNIVERSITY HEALTH"/>
    <x v="14"/>
    <x v="2"/>
    <x v="2"/>
    <n v="0"/>
    <n v="10"/>
    <n v="1"/>
    <x v="20"/>
    <n v="11"/>
    <n v="9.0909090909090912E-2"/>
    <s v="IN | Acute Care Hospitals | Voluntary non-profit - Private"/>
    <s v="Low"/>
    <n v="1.04"/>
    <n v="0.995"/>
    <n v="1.06"/>
    <n v="6.5000000000000058E-2"/>
    <n v="33"/>
    <n v="0.89749999999999996"/>
    <n v="1.1575000000000002"/>
    <x v="0"/>
    <n v="0"/>
  </r>
  <r>
    <s v="150057"/>
    <s v="FRANCISCAN HEALTH MOORESVILLE"/>
    <x v="14"/>
    <x v="6"/>
    <x v="4"/>
    <n v="0"/>
    <n v="8"/>
    <n v="0"/>
    <x v="24"/>
    <n v="8"/>
    <n v="0"/>
    <s v="IN | Acute Care Hospitals | Voluntary non-profit - Church"/>
    <s v="High"/>
    <n v="1.0049999999999999"/>
    <n v="0.95499999999999996"/>
    <n v="1.04"/>
    <n v="8.5000000000000075E-2"/>
    <n v="10"/>
    <n v="0.8274999999999999"/>
    <n v="1.1675000000000002"/>
    <x v="0"/>
    <n v="-9.4999999999999862E-2"/>
  </r>
  <r>
    <s v="150058"/>
    <s v="MEMORIAL HOSPITAL OF SOUTH BEND"/>
    <x v="14"/>
    <x v="2"/>
    <x v="1"/>
    <n v="0"/>
    <n v="11"/>
    <n v="0"/>
    <x v="8"/>
    <n v="11"/>
    <n v="0"/>
    <s v="IN | Acute Care Hospitals | Voluntary non-profit - Private"/>
    <s v="Mid"/>
    <n v="1.04"/>
    <n v="0.995"/>
    <n v="1.06"/>
    <n v="6.5000000000000058E-2"/>
    <n v="33"/>
    <n v="0.89749999999999996"/>
    <n v="1.1575000000000002"/>
    <x v="0"/>
    <n v="-7.0000000000000062E-2"/>
  </r>
  <r>
    <s v="150059"/>
    <s v="RIVERVIEW HEALTH"/>
    <x v="14"/>
    <x v="5"/>
    <x v="1"/>
    <n v="1"/>
    <n v="8"/>
    <n v="0"/>
    <x v="20"/>
    <n v="9"/>
    <n v="0"/>
    <s v="IN | Acute Care Hospitals | Government - Local"/>
    <s v="Mid"/>
    <n v="0.99"/>
    <n v="0.97"/>
    <n v="1.0249999999999999"/>
    <n v="5.4999999999999938E-2"/>
    <n v="14"/>
    <n v="0.88750000000000007"/>
    <n v="1.1074999999999999"/>
    <x v="0"/>
    <n v="5.0000000000000044E-2"/>
  </r>
  <r>
    <s v="150061"/>
    <s v="DAVIESS COMMUNITY HOSPITAL"/>
    <x v="14"/>
    <x v="5"/>
    <x v="1"/>
    <n v="1"/>
    <n v="7"/>
    <n v="0"/>
    <x v="26"/>
    <n v="8"/>
    <n v="0"/>
    <s v="IN | Acute Care Hospitals | Government - Local"/>
    <s v="Mid"/>
    <n v="0.99"/>
    <n v="0.97"/>
    <n v="1.0249999999999999"/>
    <n v="5.4999999999999938E-2"/>
    <n v="14"/>
    <n v="0.88750000000000007"/>
    <n v="1.1074999999999999"/>
    <x v="3"/>
    <n v="0.13000000000000012"/>
  </r>
  <r>
    <s v="150065"/>
    <s v="SCHNECK MEDICAL CENTER"/>
    <x v="14"/>
    <x v="5"/>
    <x v="4"/>
    <n v="1"/>
    <n v="8"/>
    <n v="0"/>
    <x v="8"/>
    <n v="9"/>
    <n v="0"/>
    <s v="IN | Acute Care Hospitals | Government - Local"/>
    <s v="High"/>
    <n v="0.99"/>
    <n v="0.97"/>
    <n v="1.0249999999999999"/>
    <n v="5.4999999999999938E-2"/>
    <n v="14"/>
    <n v="0.88750000000000007"/>
    <n v="1.1074999999999999"/>
    <x v="0"/>
    <n v="-2.0000000000000018E-2"/>
  </r>
  <r>
    <s v="150069"/>
    <s v="NORTON-KING'S DAUGHTERS' HEALTH"/>
    <x v="14"/>
    <x v="2"/>
    <x v="2"/>
    <n v="0"/>
    <n v="8"/>
    <n v="0"/>
    <x v="4"/>
    <n v="8"/>
    <n v="0"/>
    <s v="IN | Acute Care Hospitals | Voluntary non-profit - Private"/>
    <s v="Low"/>
    <n v="1.04"/>
    <n v="0.995"/>
    <n v="1.06"/>
    <n v="6.5000000000000058E-2"/>
    <n v="33"/>
    <n v="0.89749999999999996"/>
    <n v="1.1575000000000002"/>
    <x v="0"/>
    <n v="1.0000000000000009E-2"/>
  </r>
  <r>
    <s v="150072"/>
    <s v="MEMORIAL HOSPITAL"/>
    <x v="14"/>
    <x v="5"/>
    <x v="0"/>
    <n v="0"/>
    <n v="8"/>
    <n v="0"/>
    <x v="9"/>
    <n v="8"/>
    <n v="0"/>
    <s v="IN | Acute Care Hospitals | Government - Local"/>
    <s v="High"/>
    <n v="0.99"/>
    <n v="0.97"/>
    <n v="1.0249999999999999"/>
    <n v="5.4999999999999938E-2"/>
    <n v="14"/>
    <n v="0.88750000000000007"/>
    <n v="1.1074999999999999"/>
    <x v="0"/>
    <n v="0"/>
  </r>
  <r>
    <s v="150074"/>
    <s v="COMMUNITY HOSPITAL EAST"/>
    <x v="14"/>
    <x v="2"/>
    <x v="1"/>
    <n v="0"/>
    <n v="10"/>
    <n v="1"/>
    <x v="30"/>
    <n v="11"/>
    <n v="9.0909090909090912E-2"/>
    <s v="IN | Acute Care Hospitals | Voluntary non-profit - Private"/>
    <s v="Mid"/>
    <n v="1.04"/>
    <n v="0.995"/>
    <n v="1.06"/>
    <n v="6.5000000000000058E-2"/>
    <n v="33"/>
    <n v="0.89749999999999996"/>
    <n v="1.1575000000000002"/>
    <x v="0"/>
    <n v="2.0000000000000018E-2"/>
  </r>
  <r>
    <s v="150075"/>
    <s v="BLUFFTON REGIONAL MEDICAL CENTER"/>
    <x v="14"/>
    <x v="1"/>
    <x v="1"/>
    <n v="0"/>
    <n v="6"/>
    <n v="0"/>
    <x v="21"/>
    <n v="6"/>
    <n v="0"/>
    <s v="IN | Acute Care Hospitals | Proprietary"/>
    <s v="Mid"/>
    <n v="1.01"/>
    <n v="0.95250000000000001"/>
    <n v="1.0550000000000002"/>
    <n v="0.10250000000000015"/>
    <n v="10"/>
    <n v="0.79874999999999985"/>
    <n v="1.2087500000000004"/>
    <x v="0"/>
    <n v="-7.999999999999996E-2"/>
  </r>
  <r>
    <s v="150076"/>
    <s v="SAINT JOSEPH REGIONAL MEDICAL CENTER - PLYMOUTH"/>
    <x v="14"/>
    <x v="6"/>
    <x v="1"/>
    <n v="2"/>
    <n v="6"/>
    <n v="0"/>
    <x v="12"/>
    <n v="8"/>
    <n v="0"/>
    <s v="IN | Acute Care Hospitals | Voluntary non-profit - Church"/>
    <s v="Mid"/>
    <n v="1.0049999999999999"/>
    <n v="0.95499999999999996"/>
    <n v="1.04"/>
    <n v="8.5000000000000075E-2"/>
    <n v="10"/>
    <n v="0.8274999999999999"/>
    <n v="1.1675000000000002"/>
    <x v="0"/>
    <n v="-0.11499999999999988"/>
  </r>
  <r>
    <s v="150082"/>
    <s v="DEACONESS HOSPITAL INC"/>
    <x v="14"/>
    <x v="2"/>
    <x v="2"/>
    <n v="0"/>
    <n v="10"/>
    <n v="1"/>
    <x v="30"/>
    <n v="11"/>
    <n v="9.0909090909090912E-2"/>
    <s v="IN | Acute Care Hospitals | Voluntary non-profit - Private"/>
    <s v="Low"/>
    <n v="1.04"/>
    <n v="0.995"/>
    <n v="1.06"/>
    <n v="6.5000000000000058E-2"/>
    <n v="33"/>
    <n v="0.89749999999999996"/>
    <n v="1.1575000000000002"/>
    <x v="0"/>
    <n v="2.0000000000000018E-2"/>
  </r>
  <r>
    <s v="150084"/>
    <s v="ASCENSION ST VINCENT HOSPITAL"/>
    <x v="14"/>
    <x v="6"/>
    <x v="1"/>
    <n v="0"/>
    <n v="10"/>
    <n v="1"/>
    <x v="20"/>
    <n v="11"/>
    <n v="9.0909090909090912E-2"/>
    <s v="IN | Acute Care Hospitals | Voluntary non-profit - Church"/>
    <s v="Mid"/>
    <n v="1.0049999999999999"/>
    <n v="0.95499999999999996"/>
    <n v="1.04"/>
    <n v="8.5000000000000075E-2"/>
    <n v="10"/>
    <n v="0.8274999999999999"/>
    <n v="1.1675000000000002"/>
    <x v="0"/>
    <n v="3.5000000000000142E-2"/>
  </r>
  <r>
    <s v="150086"/>
    <s v="ST ELIZABETH DEARBORN HOSPITAL"/>
    <x v="14"/>
    <x v="5"/>
    <x v="4"/>
    <n v="1"/>
    <n v="6"/>
    <n v="0"/>
    <x v="10"/>
    <n v="7"/>
    <n v="0"/>
    <s v="IN | Acute Care Hospitals | Government - Local"/>
    <s v="High"/>
    <n v="0.99"/>
    <n v="0.97"/>
    <n v="1.0249999999999999"/>
    <n v="5.4999999999999938E-2"/>
    <n v="14"/>
    <n v="0.88750000000000007"/>
    <n v="1.1074999999999999"/>
    <x v="0"/>
    <n v="-1.0000000000000009E-2"/>
  </r>
  <r>
    <s v="150088"/>
    <s v="ASCENSION ST VINCENT ANDERSON"/>
    <x v="14"/>
    <x v="2"/>
    <x v="2"/>
    <n v="0"/>
    <n v="7"/>
    <n v="2"/>
    <x v="20"/>
    <n v="9"/>
    <n v="0.22222222222222221"/>
    <s v="IN | Acute Care Hospitals | Voluntary non-profit - Private"/>
    <s v="Low"/>
    <n v="1.04"/>
    <n v="0.995"/>
    <n v="1.06"/>
    <n v="6.5000000000000058E-2"/>
    <n v="33"/>
    <n v="0.89749999999999996"/>
    <n v="1.1575000000000002"/>
    <x v="0"/>
    <n v="0"/>
  </r>
  <r>
    <s v="150089"/>
    <s v="INDIANA UNIVERSITY HEALTH BALL MEMORIAL HOSPITAL"/>
    <x v="14"/>
    <x v="2"/>
    <x v="1"/>
    <n v="0"/>
    <n v="10"/>
    <n v="1"/>
    <x v="1"/>
    <n v="11"/>
    <n v="9.0909090909090912E-2"/>
    <s v="IN | Acute Care Hospitals | Voluntary non-profit - Private"/>
    <s v="Mid"/>
    <n v="1.04"/>
    <n v="0.995"/>
    <n v="1.06"/>
    <n v="6.5000000000000058E-2"/>
    <n v="33"/>
    <n v="0.89749999999999996"/>
    <n v="1.1575000000000002"/>
    <x v="0"/>
    <n v="-4.0000000000000036E-2"/>
  </r>
  <r>
    <s v="150090"/>
    <s v="FRANCISCAN HEALTH DYER"/>
    <x v="14"/>
    <x v="6"/>
    <x v="2"/>
    <n v="0"/>
    <n v="6"/>
    <n v="1"/>
    <x v="20"/>
    <n v="7"/>
    <n v="0.14285714285714285"/>
    <s v="IN | Acute Care Hospitals | Voluntary non-profit - Church"/>
    <s v="Low"/>
    <n v="1.0049999999999999"/>
    <n v="0.95499999999999996"/>
    <n v="1.04"/>
    <n v="8.5000000000000075E-2"/>
    <n v="10"/>
    <n v="0.8274999999999999"/>
    <n v="1.1675000000000002"/>
    <x v="0"/>
    <n v="3.5000000000000142E-2"/>
  </r>
  <r>
    <s v="150091"/>
    <s v="PARKVIEW HUNTINGTON HOSPITAL"/>
    <x v="14"/>
    <x v="2"/>
    <x v="0"/>
    <n v="0"/>
    <n v="5"/>
    <n v="1"/>
    <x v="14"/>
    <n v="6"/>
    <n v="0.16666666666666666"/>
    <s v="IN | Acute Care Hospitals | Voluntary non-profit - Private"/>
    <s v="High"/>
    <n v="1.04"/>
    <n v="0.995"/>
    <n v="1.06"/>
    <n v="6.5000000000000058E-2"/>
    <n v="33"/>
    <n v="0.89749999999999996"/>
    <n v="1.1575000000000002"/>
    <x v="0"/>
    <n v="-0.10000000000000009"/>
  </r>
  <r>
    <s v="150097"/>
    <s v="MAJOR HOSPITAL"/>
    <x v="14"/>
    <x v="5"/>
    <x v="1"/>
    <n v="0"/>
    <n v="8"/>
    <n v="0"/>
    <x v="1"/>
    <n v="8"/>
    <n v="0"/>
    <s v="IN | Acute Care Hospitals | Government - Local"/>
    <s v="Mid"/>
    <n v="0.99"/>
    <n v="0.97"/>
    <n v="1.0249999999999999"/>
    <n v="5.4999999999999938E-2"/>
    <n v="14"/>
    <n v="0.88750000000000007"/>
    <n v="1.1074999999999999"/>
    <x v="0"/>
    <n v="1.0000000000000009E-2"/>
  </r>
  <r>
    <s v="150100"/>
    <s v="ASCENSION ST VINCENT EVANSVILLE"/>
    <x v="14"/>
    <x v="2"/>
    <x v="1"/>
    <n v="0"/>
    <n v="10"/>
    <n v="1"/>
    <x v="0"/>
    <n v="11"/>
    <n v="9.0909090909090912E-2"/>
    <s v="IN | Acute Care Hospitals | Voluntary non-profit - Private"/>
    <s v="Mid"/>
    <n v="1.04"/>
    <n v="0.995"/>
    <n v="1.06"/>
    <n v="6.5000000000000058E-2"/>
    <n v="33"/>
    <n v="0.89749999999999996"/>
    <n v="1.1575000000000002"/>
    <x v="0"/>
    <n v="-1.0000000000000009E-2"/>
  </r>
  <r>
    <s v="150102"/>
    <s v="NORTHWEST HEALTH - STARKE"/>
    <x v="14"/>
    <x v="1"/>
    <x v="1"/>
    <n v="0"/>
    <n v="5"/>
    <n v="0"/>
    <x v="13"/>
    <n v="5"/>
    <n v="0"/>
    <s v="IN | Acute Care Hospitals | Proprietary"/>
    <s v="Mid"/>
    <n v="1.01"/>
    <n v="0.95250000000000001"/>
    <n v="1.0550000000000002"/>
    <n v="0.10250000000000015"/>
    <n v="10"/>
    <n v="0.79874999999999985"/>
    <n v="1.2087500000000004"/>
    <x v="0"/>
    <n v="6.0000000000000053E-2"/>
  </r>
  <r>
    <s v="150104"/>
    <s v="WITHAM HEALTH SERVICES"/>
    <x v="14"/>
    <x v="5"/>
    <x v="1"/>
    <n v="0"/>
    <n v="9"/>
    <n v="0"/>
    <x v="8"/>
    <n v="9"/>
    <n v="0"/>
    <s v="IN | Acute Care Hospitals | Government - Local"/>
    <s v="Mid"/>
    <n v="0.99"/>
    <n v="0.97"/>
    <n v="1.0249999999999999"/>
    <n v="5.4999999999999938E-2"/>
    <n v="14"/>
    <n v="0.88750000000000007"/>
    <n v="1.1074999999999999"/>
    <x v="0"/>
    <n v="-2.0000000000000018E-2"/>
  </r>
  <r>
    <s v="150109"/>
    <s v="FRANCISCAN HEALTH LAFAYETTE"/>
    <x v="14"/>
    <x v="6"/>
    <x v="1"/>
    <n v="2"/>
    <n v="9"/>
    <n v="0"/>
    <x v="9"/>
    <n v="11"/>
    <n v="0"/>
    <s v="IN | Acute Care Hospitals | Voluntary non-profit - Church"/>
    <s v="Mid"/>
    <n v="1.0049999999999999"/>
    <n v="0.95499999999999996"/>
    <n v="1.04"/>
    <n v="8.5000000000000075E-2"/>
    <n v="10"/>
    <n v="0.8274999999999999"/>
    <n v="1.1675000000000002"/>
    <x v="0"/>
    <n v="-1.4999999999999902E-2"/>
  </r>
  <r>
    <s v="150112"/>
    <s v="COLUMBUS REGIONAL HOSPITAL"/>
    <x v="14"/>
    <x v="5"/>
    <x v="0"/>
    <n v="1"/>
    <n v="10"/>
    <n v="0"/>
    <x v="8"/>
    <n v="11"/>
    <n v="0"/>
    <s v="IN | Acute Care Hospitals | Government - Local"/>
    <s v="High"/>
    <n v="0.99"/>
    <n v="0.97"/>
    <n v="1.0249999999999999"/>
    <n v="5.4999999999999938E-2"/>
    <n v="14"/>
    <n v="0.88750000000000007"/>
    <n v="1.1074999999999999"/>
    <x v="0"/>
    <n v="-2.0000000000000018E-2"/>
  </r>
  <r>
    <s v="150113"/>
    <s v="COMMUNITY HOSPITAL OF ANDERSON AND MADISON COUNTY"/>
    <x v="14"/>
    <x v="2"/>
    <x v="0"/>
    <n v="1"/>
    <n v="8"/>
    <n v="0"/>
    <x v="20"/>
    <n v="9"/>
    <n v="0"/>
    <s v="IN | Acute Care Hospitals | Voluntary non-profit - Private"/>
    <s v="High"/>
    <n v="1.04"/>
    <n v="0.995"/>
    <n v="1.06"/>
    <n v="6.5000000000000058E-2"/>
    <n v="33"/>
    <n v="0.89749999999999996"/>
    <n v="1.1575000000000002"/>
    <x v="0"/>
    <n v="0"/>
  </r>
  <r>
    <s v="150115"/>
    <s v="MEMORIAL HOSPITAL AND HEALTH CARE CENTER"/>
    <x v="14"/>
    <x v="2"/>
    <x v="0"/>
    <n v="0"/>
    <n v="9"/>
    <n v="1"/>
    <x v="8"/>
    <n v="10"/>
    <n v="0.1"/>
    <s v="IN | Acute Care Hospitals | Voluntary non-profit - Private"/>
    <s v="High"/>
    <n v="1.04"/>
    <n v="0.995"/>
    <n v="1.06"/>
    <n v="6.5000000000000058E-2"/>
    <n v="33"/>
    <n v="0.89749999999999996"/>
    <n v="1.1575000000000002"/>
    <x v="0"/>
    <n v="-7.0000000000000062E-2"/>
  </r>
  <r>
    <s v="150125"/>
    <s v="COMMUNITY HOSPITAL"/>
    <x v="14"/>
    <x v="2"/>
    <x v="1"/>
    <n v="0"/>
    <n v="10"/>
    <n v="1"/>
    <x v="5"/>
    <n v="11"/>
    <n v="9.0909090909090912E-2"/>
    <s v="IN | Acute Care Hospitals | Voluntary non-profit - Private"/>
    <s v="Mid"/>
    <n v="1.04"/>
    <n v="0.995"/>
    <n v="1.06"/>
    <n v="6.5000000000000058E-2"/>
    <n v="33"/>
    <n v="0.89749999999999996"/>
    <n v="1.1575000000000002"/>
    <x v="0"/>
    <n v="7.0000000000000062E-2"/>
  </r>
  <r>
    <s v="150126"/>
    <s v="FRANCISCAN HEALTH CROWN POINT"/>
    <x v="14"/>
    <x v="6"/>
    <x v="1"/>
    <n v="1"/>
    <n v="7"/>
    <n v="1"/>
    <x v="2"/>
    <n v="9"/>
    <n v="0.1111111111111111"/>
    <s v="IN | Acute Care Hospitals | Voluntary non-profit - Church"/>
    <s v="Mid"/>
    <n v="1.0049999999999999"/>
    <n v="0.95499999999999996"/>
    <n v="1.04"/>
    <n v="8.5000000000000075E-2"/>
    <n v="10"/>
    <n v="0.8274999999999999"/>
    <n v="1.1675000000000002"/>
    <x v="0"/>
    <n v="1.5000000000000124E-2"/>
  </r>
  <r>
    <s v="150128"/>
    <s v="COMMUNITY HOSPITAL SOUTH, INC."/>
    <x v="14"/>
    <x v="2"/>
    <x v="1"/>
    <n v="0"/>
    <n v="7"/>
    <n v="1"/>
    <x v="30"/>
    <n v="8"/>
    <n v="0.125"/>
    <s v="IN | Acute Care Hospitals | Voluntary non-profit - Private"/>
    <s v="Mid"/>
    <n v="1.04"/>
    <n v="0.995"/>
    <n v="1.06"/>
    <n v="6.5000000000000058E-2"/>
    <n v="33"/>
    <n v="0.89749999999999996"/>
    <n v="1.1575000000000002"/>
    <x v="0"/>
    <n v="2.0000000000000018E-2"/>
  </r>
  <r>
    <s v="150133"/>
    <s v="KOSCIUSKO COMMUNITY HOSPITAL"/>
    <x v="14"/>
    <x v="1"/>
    <x v="1"/>
    <n v="0"/>
    <n v="8"/>
    <n v="0"/>
    <x v="21"/>
    <n v="8"/>
    <n v="0"/>
    <s v="IN | Acute Care Hospitals | Proprietary"/>
    <s v="Mid"/>
    <n v="1.01"/>
    <n v="0.95250000000000001"/>
    <n v="1.0550000000000002"/>
    <n v="0.10250000000000015"/>
    <n v="10"/>
    <n v="0.79874999999999985"/>
    <n v="1.2087500000000004"/>
    <x v="0"/>
    <n v="-7.999999999999996E-2"/>
  </r>
  <r>
    <s v="150146"/>
    <s v="PARKVIEW NOBLE HOSPITAL"/>
    <x v="14"/>
    <x v="2"/>
    <x v="0"/>
    <n v="0"/>
    <n v="5"/>
    <n v="0"/>
    <x v="31"/>
    <n v="5"/>
    <n v="0"/>
    <s v="IN | Acute Care Hospitals | Voluntary non-profit - Private"/>
    <s v="High"/>
    <n v="1.04"/>
    <n v="0.995"/>
    <n v="1.06"/>
    <n v="6.5000000000000058E-2"/>
    <n v="33"/>
    <n v="0.89749999999999996"/>
    <n v="1.1575000000000002"/>
    <x v="2"/>
    <n v="-0.18000000000000005"/>
  </r>
  <r>
    <s v="150149"/>
    <s v="THE WOMEN'S HOSPITAL"/>
    <x v="14"/>
    <x v="1"/>
    <x v="4"/>
    <n v="0"/>
    <n v="2"/>
    <n v="0"/>
    <x v="9"/>
    <n v="2"/>
    <n v="0"/>
    <s v="IN | Acute Care Hospitals | Proprietary"/>
    <s v="High"/>
    <n v="1.01"/>
    <n v="0.95250000000000001"/>
    <n v="1.0550000000000002"/>
    <n v="0.10250000000000015"/>
    <n v="10"/>
    <n v="0.79874999999999985"/>
    <n v="1.2087500000000004"/>
    <x v="0"/>
    <n v="-2.0000000000000018E-2"/>
  </r>
  <r>
    <s v="150150"/>
    <s v="DUPONT HOSPITAL LLC"/>
    <x v="14"/>
    <x v="1"/>
    <x v="1"/>
    <n v="1"/>
    <n v="5"/>
    <n v="0"/>
    <x v="5"/>
    <n v="6"/>
    <n v="0"/>
    <s v="IN | Acute Care Hospitals | Proprietary"/>
    <s v="Mid"/>
    <n v="1.01"/>
    <n v="0.95250000000000001"/>
    <n v="1.0550000000000002"/>
    <n v="0.10250000000000015"/>
    <n v="10"/>
    <n v="0.79874999999999985"/>
    <n v="1.2087500000000004"/>
    <x v="0"/>
    <n v="0.10000000000000009"/>
  </r>
  <r>
    <s v="150153"/>
    <s v="ST VINCENT HEART CENTER"/>
    <x v="14"/>
    <x v="1"/>
    <x v="4"/>
    <n v="1"/>
    <n v="4"/>
    <n v="0"/>
    <x v="8"/>
    <n v="5"/>
    <n v="0"/>
    <s v="IN | Acute Care Hospitals | Proprietary"/>
    <s v="High"/>
    <n v="1.01"/>
    <n v="0.95250000000000001"/>
    <n v="1.0550000000000002"/>
    <n v="0.10250000000000015"/>
    <n v="10"/>
    <n v="0.79874999999999985"/>
    <n v="1.2087500000000004"/>
    <x v="0"/>
    <n v="-4.0000000000000036E-2"/>
  </r>
  <r>
    <s v="150157"/>
    <s v="ASCENSION ST VINCENT CARMEL"/>
    <x v="14"/>
    <x v="2"/>
    <x v="1"/>
    <n v="0"/>
    <n v="5"/>
    <n v="1"/>
    <x v="20"/>
    <n v="6"/>
    <n v="0.16666666666666666"/>
    <s v="IN | Acute Care Hospitals | Voluntary non-profit - Private"/>
    <s v="Mid"/>
    <n v="1.04"/>
    <n v="0.995"/>
    <n v="1.06"/>
    <n v="6.5000000000000058E-2"/>
    <n v="33"/>
    <n v="0.89749999999999996"/>
    <n v="1.1575000000000002"/>
    <x v="0"/>
    <n v="0"/>
  </r>
  <r>
    <s v="150158"/>
    <s v="IU HEALTH WEST HOSPITAL"/>
    <x v="14"/>
    <x v="1"/>
    <x v="0"/>
    <n v="1"/>
    <n v="9"/>
    <n v="0"/>
    <x v="7"/>
    <n v="10"/>
    <n v="0"/>
    <s v="IN | Acute Care Hospitals | Proprietary"/>
    <s v="High"/>
    <n v="1.01"/>
    <n v="0.95250000000000001"/>
    <n v="1.0550000000000002"/>
    <n v="0.10250000000000015"/>
    <n v="10"/>
    <n v="0.79874999999999985"/>
    <n v="1.2087500000000004"/>
    <x v="0"/>
    <n v="-5.0000000000000044E-2"/>
  </r>
  <r>
    <s v="150161"/>
    <s v="INDIANA UNIVERSITY HEALTH NORTH HOSPITAL"/>
    <x v="14"/>
    <x v="2"/>
    <x v="0"/>
    <n v="1"/>
    <n v="8"/>
    <n v="0"/>
    <x v="20"/>
    <n v="9"/>
    <n v="0"/>
    <s v="IN | Acute Care Hospitals | Voluntary non-profit - Private"/>
    <s v="High"/>
    <n v="1.04"/>
    <n v="0.995"/>
    <n v="1.06"/>
    <n v="6.5000000000000058E-2"/>
    <n v="33"/>
    <n v="0.89749999999999996"/>
    <n v="1.1575000000000002"/>
    <x v="0"/>
    <n v="0"/>
  </r>
  <r>
    <s v="150162"/>
    <s v="FRANCISCAN HEALTH INDIANAPOLIS"/>
    <x v="14"/>
    <x v="6"/>
    <x v="1"/>
    <n v="1"/>
    <n v="10"/>
    <n v="0"/>
    <x v="9"/>
    <n v="11"/>
    <n v="0"/>
    <s v="IN | Acute Care Hospitals | Voluntary non-profit - Church"/>
    <s v="Mid"/>
    <n v="1.0049999999999999"/>
    <n v="0.95499999999999996"/>
    <n v="1.04"/>
    <n v="8.5000000000000075E-2"/>
    <n v="10"/>
    <n v="0.8274999999999999"/>
    <n v="1.1675000000000002"/>
    <x v="0"/>
    <n v="-1.4999999999999902E-2"/>
  </r>
  <r>
    <s v="150165"/>
    <s v="FRANCISCAN HEALTH MUNSTER"/>
    <x v="14"/>
    <x v="2"/>
    <x v="1"/>
    <n v="0"/>
    <n v="7"/>
    <n v="0"/>
    <x v="0"/>
    <n v="7"/>
    <n v="0"/>
    <s v="IN | Acute Care Hospitals | Voluntary non-profit - Private"/>
    <s v="Mid"/>
    <n v="1.04"/>
    <n v="0.995"/>
    <n v="1.06"/>
    <n v="6.5000000000000058E-2"/>
    <n v="33"/>
    <n v="0.89749999999999996"/>
    <n v="1.1575000000000002"/>
    <x v="0"/>
    <n v="-1.0000000000000009E-2"/>
  </r>
  <r>
    <s v="150169"/>
    <s v="COMMUNITY HOSPITAL NORTH"/>
    <x v="14"/>
    <x v="2"/>
    <x v="0"/>
    <n v="0"/>
    <n v="7"/>
    <n v="0"/>
    <x v="25"/>
    <n v="7"/>
    <n v="0"/>
    <s v="IN | Acute Care Hospitals | Voluntary non-profit - Private"/>
    <s v="High"/>
    <n v="1.04"/>
    <n v="0.995"/>
    <n v="1.06"/>
    <n v="6.5000000000000058E-2"/>
    <n v="33"/>
    <n v="0.89749999999999996"/>
    <n v="1.1575000000000002"/>
    <x v="0"/>
    <n v="5.0000000000000044E-2"/>
  </r>
  <r>
    <s v="150173"/>
    <s v="INDIANA UNIVERSITY HEALTH ARNETT HOSPITAL"/>
    <x v="14"/>
    <x v="2"/>
    <x v="0"/>
    <n v="1"/>
    <n v="10"/>
    <n v="0"/>
    <x v="20"/>
    <n v="11"/>
    <n v="0"/>
    <s v="IN | Acute Care Hospitals | Voluntary non-profit - Private"/>
    <s v="High"/>
    <n v="1.04"/>
    <n v="0.995"/>
    <n v="1.06"/>
    <n v="6.5000000000000058E-2"/>
    <n v="33"/>
    <n v="0.89749999999999996"/>
    <n v="1.1575000000000002"/>
    <x v="0"/>
    <n v="0"/>
  </r>
  <r>
    <s v="160013"/>
    <s v="TRINITY MUSCATINE"/>
    <x v="15"/>
    <x v="2"/>
    <x v="1"/>
    <n v="0"/>
    <n v="5"/>
    <n v="0"/>
    <x v="43"/>
    <n v="5"/>
    <n v="0"/>
    <s v="IA | Acute Care Hospitals | Voluntary non-profit - Private"/>
    <s v="Mid"/>
    <n v="0.95"/>
    <n v="0.92"/>
    <n v="0.98"/>
    <n v="5.9999999999999942E-2"/>
    <n v="17"/>
    <n v="0.83000000000000007"/>
    <n v="1.0699999999999998"/>
    <x v="2"/>
    <n v="-0.1399999999999999"/>
  </r>
  <r>
    <s v="160016"/>
    <s v="TRINITY REGIONAL MEDICAL CENTER"/>
    <x v="15"/>
    <x v="2"/>
    <x v="3"/>
    <n v="1"/>
    <n v="6"/>
    <n v="0"/>
    <x v="33"/>
    <n v="7"/>
    <n v="0"/>
    <s v="IA | Acute Care Hospitals | Voluntary non-profit - Private"/>
    <s v="Low"/>
    <n v="0.95"/>
    <n v="0.92"/>
    <n v="0.98"/>
    <n v="5.9999999999999942E-2"/>
    <n v="17"/>
    <n v="0.83000000000000007"/>
    <n v="1.0699999999999998"/>
    <x v="0"/>
    <n v="-2.9999999999999916E-2"/>
  </r>
  <r>
    <s v="160028"/>
    <s v="CHI HEALTH MERCY COUNCIL BLUFFS"/>
    <x v="15"/>
    <x v="2"/>
    <x v="1"/>
    <n v="0"/>
    <n v="5"/>
    <n v="1"/>
    <x v="11"/>
    <n v="6"/>
    <n v="0.16666666666666666"/>
    <s v="IA | Acute Care Hospitals | Voluntary non-profit - Private"/>
    <s v="Mid"/>
    <n v="0.95"/>
    <n v="0.92"/>
    <n v="0.98"/>
    <n v="5.9999999999999942E-2"/>
    <n v="17"/>
    <n v="0.83000000000000007"/>
    <n v="1.0699999999999998"/>
    <x v="0"/>
    <n v="0"/>
  </r>
  <r>
    <s v="160029"/>
    <s v="UNIVERSITY OF IOWA HEALTH CARE MEDICAL CENTER DOWN"/>
    <x v="15"/>
    <x v="6"/>
    <x v="1"/>
    <n v="0"/>
    <n v="10"/>
    <n v="0"/>
    <x v="0"/>
    <n v="10"/>
    <n v="0"/>
    <s v="IA | Acute Care Hospitals | Voluntary non-profit - Church"/>
    <s v="Mid"/>
    <n v="0.92999999999999994"/>
    <n v="0.90500000000000003"/>
    <n v="0.97"/>
    <n v="6.4999999999999947E-2"/>
    <n v="4"/>
    <n v="0.80750000000000011"/>
    <n v="1.0674999999999999"/>
    <x v="1"/>
    <n v="0.10000000000000009"/>
  </r>
  <r>
    <s v="160030"/>
    <s v="MARY GREELEY MEDICAL CENTER"/>
    <x v="15"/>
    <x v="5"/>
    <x v="0"/>
    <n v="0"/>
    <n v="10"/>
    <n v="0"/>
    <x v="21"/>
    <n v="10"/>
    <n v="0"/>
    <s v="IA | Acute Care Hospitals | Government - Local"/>
    <s v="High"/>
    <n v="0.93"/>
    <n v="0.92500000000000004"/>
    <n v="0.94000000000000006"/>
    <n v="1.5000000000000013E-2"/>
    <n v="4"/>
    <n v="0.90250000000000008"/>
    <n v="0.96250000000000013"/>
    <x v="1"/>
    <n v="0"/>
  </r>
  <r>
    <s v="160033"/>
    <s v="GENESIS MEDICAL CENTER-DAVENPORT"/>
    <x v="15"/>
    <x v="2"/>
    <x v="3"/>
    <n v="1"/>
    <n v="7"/>
    <n v="3"/>
    <x v="10"/>
    <n v="11"/>
    <n v="0.27272727272727271"/>
    <s v="IA | Acute Care Hospitals | Voluntary non-profit - Private"/>
    <s v="Low"/>
    <n v="0.95"/>
    <n v="0.92"/>
    <n v="0.98"/>
    <n v="5.9999999999999942E-2"/>
    <n v="17"/>
    <n v="0.83000000000000007"/>
    <n v="1.0699999999999998"/>
    <x v="0"/>
    <n v="3.0000000000000027E-2"/>
  </r>
  <r>
    <s v="160045"/>
    <s v="ST LUKES HOSPITAL"/>
    <x v="15"/>
    <x v="2"/>
    <x v="0"/>
    <n v="1"/>
    <n v="10"/>
    <n v="0"/>
    <x v="7"/>
    <n v="11"/>
    <n v="0"/>
    <s v="IA | Acute Care Hospitals | Voluntary non-profit - Private"/>
    <s v="High"/>
    <n v="0.95"/>
    <n v="0.92"/>
    <n v="0.98"/>
    <n v="5.9999999999999942E-2"/>
    <n v="17"/>
    <n v="0.83000000000000007"/>
    <n v="1.0699999999999998"/>
    <x v="0"/>
    <n v="1.0000000000000009E-2"/>
  </r>
  <r>
    <s v="160047"/>
    <s v="METHODIST JENNIE EDMUNDSON"/>
    <x v="15"/>
    <x v="2"/>
    <x v="0"/>
    <n v="0"/>
    <n v="8"/>
    <n v="0"/>
    <x v="8"/>
    <n v="8"/>
    <n v="0"/>
    <s v="IA | Acute Care Hospitals | Voluntary non-profit - Private"/>
    <s v="High"/>
    <n v="0.95"/>
    <n v="0.92"/>
    <n v="0.98"/>
    <n v="5.9999999999999942E-2"/>
    <n v="17"/>
    <n v="0.83000000000000007"/>
    <n v="1.0699999999999998"/>
    <x v="0"/>
    <n v="2.0000000000000018E-2"/>
  </r>
  <r>
    <s v="160057"/>
    <s v="SOUTHEAST IOWA REGIONAL MEDICAL CENTER"/>
    <x v="15"/>
    <x v="2"/>
    <x v="2"/>
    <n v="1"/>
    <n v="9"/>
    <n v="0"/>
    <x v="21"/>
    <n v="10"/>
    <n v="0"/>
    <s v="IA | Acute Care Hospitals | Voluntary non-profit - Private"/>
    <s v="Low"/>
    <n v="0.95"/>
    <n v="0.92"/>
    <n v="0.98"/>
    <n v="5.9999999999999942E-2"/>
    <n v="17"/>
    <n v="0.83000000000000007"/>
    <n v="1.0699999999999998"/>
    <x v="0"/>
    <n v="-1.9999999999999907E-2"/>
  </r>
  <r>
    <s v="160058"/>
    <s v="UNIVERSITY OF IOWA HOSPITAL &amp; CLINICS"/>
    <x v="15"/>
    <x v="3"/>
    <x v="1"/>
    <n v="2"/>
    <n v="7"/>
    <n v="2"/>
    <x v="20"/>
    <n v="11"/>
    <n v="0.18181818181818182"/>
    <s v="IA | Acute Care Hospitals | Government - State"/>
    <s v="Mid"/>
    <n v="1.04"/>
    <n v="1.04"/>
    <n v="1.04"/>
    <n v="0"/>
    <n v="1"/>
    <e v="#N/A"/>
    <e v="#N/A"/>
    <x v="1"/>
    <n v="0"/>
  </r>
  <r>
    <s v="160064"/>
    <s v="MERCYONE NORTH IOWA MEDICAL CENTER"/>
    <x v="15"/>
    <x v="2"/>
    <x v="1"/>
    <n v="0"/>
    <n v="9"/>
    <n v="2"/>
    <x v="8"/>
    <n v="11"/>
    <n v="0.18181818181818182"/>
    <s v="IA | Acute Care Hospitals | Voluntary non-profit - Private"/>
    <s v="Mid"/>
    <n v="0.95"/>
    <n v="0.92"/>
    <n v="0.98"/>
    <n v="5.9999999999999942E-2"/>
    <n v="17"/>
    <n v="0.83000000000000007"/>
    <n v="1.0699999999999998"/>
    <x v="0"/>
    <n v="2.0000000000000018E-2"/>
  </r>
  <r>
    <s v="160067"/>
    <s v="MERCYONE WATERLOO MEDICAL CENTER"/>
    <x v="15"/>
    <x v="6"/>
    <x v="0"/>
    <n v="1"/>
    <n v="9"/>
    <n v="0"/>
    <x v="24"/>
    <n v="10"/>
    <n v="0"/>
    <s v="IA | Acute Care Hospitals | Voluntary non-profit - Church"/>
    <s v="High"/>
    <n v="0.92999999999999994"/>
    <n v="0.90500000000000003"/>
    <n v="0.97"/>
    <n v="6.4999999999999947E-2"/>
    <n v="4"/>
    <n v="0.80750000000000011"/>
    <n v="1.0674999999999999"/>
    <x v="1"/>
    <n v="-1.9999999999999907E-2"/>
  </r>
  <r>
    <s v="160069"/>
    <s v="MERCYONE DUBUQUE MEDICAL CENTER"/>
    <x v="15"/>
    <x v="6"/>
    <x v="4"/>
    <n v="2"/>
    <n v="5"/>
    <n v="0"/>
    <x v="12"/>
    <n v="7"/>
    <n v="0"/>
    <s v="IA | Acute Care Hospitals | Voluntary non-profit - Church"/>
    <s v="High"/>
    <n v="0.92999999999999994"/>
    <n v="0.90500000000000003"/>
    <n v="0.97"/>
    <n v="6.4999999999999947E-2"/>
    <n v="4"/>
    <n v="0.80750000000000011"/>
    <n v="1.0674999999999999"/>
    <x v="1"/>
    <n v="-3.9999999999999925E-2"/>
  </r>
  <r>
    <s v="160079"/>
    <s v="MERCY MEDICAL CENTER - CEDAR RAPIDS"/>
    <x v="15"/>
    <x v="6"/>
    <x v="1"/>
    <n v="0"/>
    <n v="11"/>
    <n v="0"/>
    <x v="11"/>
    <n v="11"/>
    <n v="0"/>
    <s v="IA | Acute Care Hospitals | Voluntary non-profit - Church"/>
    <s v="Mid"/>
    <n v="0.92999999999999994"/>
    <n v="0.90500000000000003"/>
    <n v="0.97"/>
    <n v="6.4999999999999947E-2"/>
    <n v="4"/>
    <n v="0.80750000000000011"/>
    <n v="1.0674999999999999"/>
    <x v="1"/>
    <n v="2.0000000000000018E-2"/>
  </r>
  <r>
    <s v="160080"/>
    <s v="MERCYONE CLINTON MEDICAL CENTER"/>
    <x v="15"/>
    <x v="2"/>
    <x v="0"/>
    <n v="2"/>
    <n v="7"/>
    <n v="0"/>
    <x v="12"/>
    <n v="9"/>
    <n v="0"/>
    <s v="IA | Acute Care Hospitals | Voluntary non-profit - Private"/>
    <s v="High"/>
    <n v="0.95"/>
    <n v="0.92"/>
    <n v="0.98"/>
    <n v="5.9999999999999942E-2"/>
    <n v="17"/>
    <n v="0.83000000000000007"/>
    <n v="1.0699999999999998"/>
    <x v="0"/>
    <n v="-5.9999999999999942E-2"/>
  </r>
  <r>
    <s v="160082"/>
    <s v="UNITYPOINT HEALTH - DES MOINES IOWA METHODIST MEDI"/>
    <x v="15"/>
    <x v="2"/>
    <x v="1"/>
    <n v="1"/>
    <n v="9"/>
    <n v="1"/>
    <x v="21"/>
    <n v="11"/>
    <n v="9.0909090909090912E-2"/>
    <s v="IA | Acute Care Hospitals | Voluntary non-profit - Private"/>
    <s v="Mid"/>
    <n v="0.95"/>
    <n v="0.92"/>
    <n v="0.98"/>
    <n v="5.9999999999999942E-2"/>
    <n v="17"/>
    <n v="0.83000000000000007"/>
    <n v="1.0699999999999998"/>
    <x v="0"/>
    <n v="-1.9999999999999907E-2"/>
  </r>
  <r>
    <s v="160083"/>
    <s v="MERCYONE DES MOINES MEDICAL CENTER"/>
    <x v="15"/>
    <x v="2"/>
    <x v="2"/>
    <n v="2"/>
    <n v="9"/>
    <n v="0"/>
    <x v="0"/>
    <n v="11"/>
    <n v="0"/>
    <s v="IA | Acute Care Hospitals | Voluntary non-profit - Private"/>
    <s v="Low"/>
    <n v="0.95"/>
    <n v="0.92"/>
    <n v="0.98"/>
    <n v="5.9999999999999942E-2"/>
    <n v="17"/>
    <n v="0.83000000000000007"/>
    <n v="1.0699999999999998"/>
    <x v="0"/>
    <n v="8.0000000000000071E-2"/>
  </r>
  <r>
    <s v="160089"/>
    <s v="OTTUMWA REGIONAL HEALTH CENTER"/>
    <x v="15"/>
    <x v="1"/>
    <x v="2"/>
    <n v="0"/>
    <n v="6"/>
    <n v="0"/>
    <x v="3"/>
    <n v="6"/>
    <n v="0"/>
    <s v="IA | Acute Care Hospitals | Proprietary"/>
    <s v="Low"/>
    <n v="1.01"/>
    <n v="1.01"/>
    <n v="1.01"/>
    <n v="0"/>
    <n v="1"/>
    <e v="#N/A"/>
    <e v="#N/A"/>
    <x v="1"/>
    <n v="0"/>
  </r>
  <r>
    <s v="160101"/>
    <s v="BROADLAWNS MEDICAL CENTER"/>
    <x v="15"/>
    <x v="5"/>
    <x v="2"/>
    <n v="0"/>
    <n v="5"/>
    <n v="0"/>
    <x v="24"/>
    <n v="5"/>
    <n v="0"/>
    <s v="IA | Acute Care Hospitals | Government - Local"/>
    <s v="Low"/>
    <n v="0.93"/>
    <n v="0.92500000000000004"/>
    <n v="0.94000000000000006"/>
    <n v="1.5000000000000013E-2"/>
    <n v="4"/>
    <n v="0.90250000000000008"/>
    <n v="0.96250000000000013"/>
    <x v="1"/>
    <n v="-2.0000000000000018E-2"/>
  </r>
  <r>
    <s v="160104"/>
    <s v="TRINITY - BETTENDORF"/>
    <x v="15"/>
    <x v="2"/>
    <x v="1"/>
    <n v="0"/>
    <n v="6"/>
    <n v="0"/>
    <x v="10"/>
    <n v="6"/>
    <n v="0"/>
    <s v="IA | Acute Care Hospitals | Voluntary non-profit - Private"/>
    <s v="Mid"/>
    <n v="0.95"/>
    <n v="0.92"/>
    <n v="0.98"/>
    <n v="5.9999999999999942E-2"/>
    <n v="17"/>
    <n v="0.83000000000000007"/>
    <n v="1.0699999999999998"/>
    <x v="0"/>
    <n v="3.0000000000000027E-2"/>
  </r>
  <r>
    <s v="160110"/>
    <s v="ALLEN HOSPITAL"/>
    <x v="15"/>
    <x v="2"/>
    <x v="1"/>
    <n v="0"/>
    <n v="11"/>
    <n v="0"/>
    <x v="33"/>
    <n v="11"/>
    <n v="0"/>
    <s v="IA | Acute Care Hospitals | Voluntary non-profit - Private"/>
    <s v="Mid"/>
    <n v="0.95"/>
    <n v="0.92"/>
    <n v="0.98"/>
    <n v="5.9999999999999942E-2"/>
    <n v="17"/>
    <n v="0.83000000000000007"/>
    <n v="1.0699999999999998"/>
    <x v="0"/>
    <n v="-2.9999999999999916E-2"/>
  </r>
  <r>
    <s v="160112"/>
    <s v="SPENCER MUNICIPAL HOSPITAL"/>
    <x v="15"/>
    <x v="5"/>
    <x v="0"/>
    <n v="1"/>
    <n v="8"/>
    <n v="0"/>
    <x v="21"/>
    <n v="9"/>
    <n v="0"/>
    <s v="IA | Acute Care Hospitals | Government - Local"/>
    <s v="High"/>
    <n v="0.93"/>
    <n v="0.92500000000000004"/>
    <n v="0.94000000000000006"/>
    <n v="1.5000000000000013E-2"/>
    <n v="4"/>
    <n v="0.90250000000000008"/>
    <n v="0.96250000000000013"/>
    <x v="1"/>
    <n v="0"/>
  </r>
  <r>
    <s v="160117"/>
    <s v="FINLEY HOSPITAL"/>
    <x v="15"/>
    <x v="2"/>
    <x v="0"/>
    <n v="0"/>
    <n v="7"/>
    <n v="0"/>
    <x v="24"/>
    <n v="7"/>
    <n v="0"/>
    <s v="IA | Acute Care Hospitals | Voluntary non-profit - Private"/>
    <s v="High"/>
    <n v="0.95"/>
    <n v="0.92"/>
    <n v="0.98"/>
    <n v="5.9999999999999942E-2"/>
    <n v="17"/>
    <n v="0.83000000000000007"/>
    <n v="1.0699999999999998"/>
    <x v="0"/>
    <n v="-3.9999999999999925E-2"/>
  </r>
  <r>
    <s v="160124"/>
    <s v="LAKES REGIONAL HEALTHCARE"/>
    <x v="15"/>
    <x v="5"/>
    <x v="2"/>
    <n v="0"/>
    <n v="6"/>
    <n v="1"/>
    <x v="8"/>
    <n v="7"/>
    <n v="0.14285714285714285"/>
    <s v="IA | Acute Care Hospitals | Government - Local"/>
    <s v="Low"/>
    <n v="0.93"/>
    <n v="0.92500000000000004"/>
    <n v="0.94000000000000006"/>
    <n v="1.5000000000000013E-2"/>
    <n v="4"/>
    <n v="0.90250000000000008"/>
    <n v="0.96250000000000013"/>
    <x v="1"/>
    <n v="3.9999999999999925E-2"/>
  </r>
  <r>
    <s v="160146"/>
    <s v="ST LUKES REGIONAL MEDICAL CENTER"/>
    <x v="15"/>
    <x v="2"/>
    <x v="3"/>
    <n v="0"/>
    <n v="6"/>
    <n v="0"/>
    <x v="1"/>
    <n v="6"/>
    <n v="0"/>
    <s v="IA | Acute Care Hospitals | Voluntary non-profit - Private"/>
    <s v="Low"/>
    <n v="0.95"/>
    <n v="0.92"/>
    <n v="0.98"/>
    <n v="5.9999999999999942E-2"/>
    <n v="17"/>
    <n v="0.83000000000000007"/>
    <n v="1.0699999999999998"/>
    <x v="0"/>
    <n v="5.0000000000000044E-2"/>
  </r>
  <r>
    <s v="160147"/>
    <s v="GRINNELL REGIONAL MEDICAL CENTER"/>
    <x v="15"/>
    <x v="2"/>
    <x v="0"/>
    <n v="0"/>
    <n v="8"/>
    <n v="0"/>
    <x v="21"/>
    <n v="8"/>
    <n v="0"/>
    <s v="IA | Acute Care Hospitals | Voluntary non-profit - Private"/>
    <s v="High"/>
    <n v="0.95"/>
    <n v="0.92"/>
    <n v="0.98"/>
    <n v="5.9999999999999942E-2"/>
    <n v="17"/>
    <n v="0.83000000000000007"/>
    <n v="1.0699999999999998"/>
    <x v="0"/>
    <n v="-1.9999999999999907E-2"/>
  </r>
  <r>
    <s v="160153"/>
    <s v="MERCYONE SIOUXLAND MEDICAL CENTER"/>
    <x v="15"/>
    <x v="2"/>
    <x v="3"/>
    <n v="0"/>
    <n v="8"/>
    <n v="1"/>
    <x v="9"/>
    <n v="9"/>
    <n v="0.1111111111111111"/>
    <s v="IA | Acute Care Hospitals | Voluntary non-profit - Private"/>
    <s v="Low"/>
    <n v="0.95"/>
    <n v="0.92"/>
    <n v="0.98"/>
    <n v="5.9999999999999942E-2"/>
    <n v="17"/>
    <n v="0.83000000000000007"/>
    <n v="1.0699999999999998"/>
    <x v="0"/>
    <n v="4.0000000000000036E-2"/>
  </r>
  <r>
    <s v="170006"/>
    <s v="MERCY HOSPITAL PITTSBURG, INC"/>
    <x v="16"/>
    <x v="6"/>
    <x v="0"/>
    <n v="0"/>
    <n v="10"/>
    <n v="0"/>
    <x v="13"/>
    <n v="10"/>
    <n v="0"/>
    <s v="KS | Acute Care Hospitals | Voluntary non-profit - Church"/>
    <s v="High"/>
    <n v="1"/>
    <n v="0.95"/>
    <n v="1"/>
    <n v="5.0000000000000044E-2"/>
    <n v="5"/>
    <n v="0.87499999999999989"/>
    <n v="1.0750000000000002"/>
    <x v="1"/>
    <n v="7.0000000000000062E-2"/>
  </r>
  <r>
    <s v="170012"/>
    <s v="SALINA REGIONAL HEALTH CENTER"/>
    <x v="16"/>
    <x v="2"/>
    <x v="1"/>
    <n v="1"/>
    <n v="10"/>
    <n v="0"/>
    <x v="30"/>
    <n v="11"/>
    <n v="0"/>
    <s v="KS | Acute Care Hospitals | Voluntary non-profit - Private"/>
    <s v="Mid"/>
    <n v="1.0150000000000001"/>
    <n v="0.9375"/>
    <n v="1.0275000000000001"/>
    <n v="9.000000000000008E-2"/>
    <n v="10"/>
    <n v="0.80249999999999988"/>
    <n v="1.1625000000000001"/>
    <x v="0"/>
    <n v="4.4999999999999929E-2"/>
  </r>
  <r>
    <s v="170013"/>
    <s v="HAYS MEDICAL CENTER"/>
    <x v="16"/>
    <x v="4"/>
    <x v="0"/>
    <n v="2"/>
    <n v="9"/>
    <n v="0"/>
    <x v="4"/>
    <n v="11"/>
    <n v="0"/>
    <s v="KS | Acute Care Hospitals | Voluntary non-profit - Other"/>
    <s v="High"/>
    <n v="1.04"/>
    <n v="1.0350000000000001"/>
    <n v="1.0449999999999999"/>
    <n v="9.9999999999997868E-3"/>
    <n v="2"/>
    <n v="1.0200000000000005"/>
    <n v="1.0599999999999996"/>
    <x v="1"/>
    <n v="1.0000000000000009E-2"/>
  </r>
  <r>
    <s v="170014"/>
    <s v="ADVENTHEALTH OTTAWA"/>
    <x v="16"/>
    <x v="5"/>
    <x v="2"/>
    <n v="0"/>
    <n v="8"/>
    <n v="0"/>
    <x v="24"/>
    <n v="8"/>
    <n v="0"/>
    <s v="KS | Acute Care Hospitals | Government - Local"/>
    <s v="Low"/>
    <n v="0.91500000000000004"/>
    <n v="0.91"/>
    <n v="0.92749999999999999"/>
    <n v="1.749999999999996E-2"/>
    <n v="4"/>
    <n v="0.88375000000000004"/>
    <n v="0.95374999999999988"/>
    <x v="1"/>
    <n v="-5.0000000000000044E-3"/>
  </r>
  <r>
    <s v="170016"/>
    <s v="UNIVERSITY OF KANSAS HEALTH SYSTEM - ST FRANCIS CAMPUS"/>
    <x v="16"/>
    <x v="6"/>
    <x v="2"/>
    <n v="1"/>
    <n v="9"/>
    <n v="1"/>
    <x v="1"/>
    <n v="11"/>
    <n v="9.0909090909090912E-2"/>
    <s v="KS | Acute Care Hospitals | Voluntary non-profit - Church"/>
    <s v="Low"/>
    <n v="1"/>
    <n v="0.95"/>
    <n v="1"/>
    <n v="5.0000000000000044E-2"/>
    <n v="5"/>
    <n v="0.87499999999999989"/>
    <n v="1.0750000000000002"/>
    <x v="1"/>
    <n v="0"/>
  </r>
  <r>
    <s v="170017"/>
    <s v="SUSAN B ALLEN MEMORIAL HOSPITAL"/>
    <x v="16"/>
    <x v="2"/>
    <x v="2"/>
    <n v="0"/>
    <n v="5"/>
    <n v="0"/>
    <x v="33"/>
    <n v="5"/>
    <n v="0"/>
    <s v="KS | Acute Care Hospitals | Voluntary non-profit - Private"/>
    <s v="Low"/>
    <n v="1.0150000000000001"/>
    <n v="0.9375"/>
    <n v="1.0275000000000001"/>
    <n v="9.000000000000008E-2"/>
    <n v="10"/>
    <n v="0.80249999999999988"/>
    <n v="1.1625000000000001"/>
    <x v="0"/>
    <n v="-9.5000000000000084E-2"/>
  </r>
  <r>
    <s v="170020"/>
    <s v="HUTCHINSON REGIONAL MEDICAL CENTER INC"/>
    <x v="16"/>
    <x v="2"/>
    <x v="1"/>
    <n v="1"/>
    <n v="10"/>
    <n v="0"/>
    <x v="2"/>
    <n v="11"/>
    <n v="0"/>
    <s v="KS | Acute Care Hospitals | Voluntary non-profit - Private"/>
    <s v="Mid"/>
    <n v="1.0150000000000001"/>
    <n v="0.9375"/>
    <n v="1.0275000000000001"/>
    <n v="9.000000000000008E-2"/>
    <n v="10"/>
    <n v="0.80249999999999988"/>
    <n v="1.1625000000000001"/>
    <x v="0"/>
    <n v="4.9999999999998934E-3"/>
  </r>
  <r>
    <s v="170023"/>
    <s v="CENTURA ST. CATHERINE HOSPITAL-GARDEN CITY"/>
    <x v="16"/>
    <x v="6"/>
    <x v="2"/>
    <n v="0"/>
    <n v="6"/>
    <n v="1"/>
    <x v="1"/>
    <n v="7"/>
    <n v="0.14285714285714285"/>
    <s v="KS | Acute Care Hospitals | Voluntary non-profit - Church"/>
    <s v="Low"/>
    <n v="1"/>
    <n v="0.95"/>
    <n v="1"/>
    <n v="5.0000000000000044E-2"/>
    <n v="5"/>
    <n v="0.87499999999999989"/>
    <n v="1.0750000000000002"/>
    <x v="1"/>
    <n v="0"/>
  </r>
  <r>
    <s v="170027"/>
    <s v="PRATT REGIONAL MEDICAL CENTER"/>
    <x v="16"/>
    <x v="1"/>
    <x v="4"/>
    <n v="1"/>
    <n v="5"/>
    <n v="0"/>
    <x v="8"/>
    <n v="6"/>
    <n v="0"/>
    <s v="KS | Acute Care Hospitals | Proprietary"/>
    <s v="High"/>
    <n v="1.01"/>
    <n v="0.99"/>
    <n v="1.0249999999999999"/>
    <n v="3.499999999999992E-2"/>
    <n v="7"/>
    <n v="0.93750000000000011"/>
    <n v="1.0774999999999997"/>
    <x v="1"/>
    <n v="-4.0000000000000036E-2"/>
  </r>
  <r>
    <s v="170040"/>
    <s v="UNIVERSITY OF KANSAS HOSPITAL"/>
    <x v="16"/>
    <x v="0"/>
    <x v="4"/>
    <n v="1"/>
    <n v="9"/>
    <n v="0"/>
    <x v="1"/>
    <n v="10"/>
    <n v="0"/>
    <s v="KS | Acute Care Hospitals | Government - Hospital District or Authority"/>
    <s v="High"/>
    <n v="0.97"/>
    <n v="0.95499999999999996"/>
    <n v="0.98499999999999999"/>
    <n v="3.0000000000000027E-2"/>
    <n v="2"/>
    <n v="0.90999999999999992"/>
    <n v="1.03"/>
    <x v="1"/>
    <n v="3.0000000000000027E-2"/>
  </r>
  <r>
    <s v="170049"/>
    <s v="OLATHE MEDICAL CENTER"/>
    <x v="16"/>
    <x v="2"/>
    <x v="0"/>
    <n v="1"/>
    <n v="10"/>
    <n v="0"/>
    <x v="3"/>
    <n v="11"/>
    <n v="0"/>
    <s v="KS | Acute Care Hospitals | Voluntary non-profit - Private"/>
    <s v="High"/>
    <n v="1.0150000000000001"/>
    <n v="0.9375"/>
    <n v="1.0275000000000001"/>
    <n v="9.000000000000008E-2"/>
    <n v="10"/>
    <n v="0.80249999999999988"/>
    <n v="1.1625000000000001"/>
    <x v="0"/>
    <n v="-5.0000000000001155E-3"/>
  </r>
  <r>
    <s v="170068"/>
    <s v="SOUTHWEST MEDICAL CENTER"/>
    <x v="16"/>
    <x v="5"/>
    <x v="3"/>
    <n v="0"/>
    <n v="6"/>
    <n v="1"/>
    <x v="11"/>
    <n v="7"/>
    <n v="0.14285714285714285"/>
    <s v="KS | Acute Care Hospitals | Government - Local"/>
    <s v="Low"/>
    <n v="0.91500000000000004"/>
    <n v="0.91"/>
    <n v="0.92749999999999999"/>
    <n v="1.749999999999996E-2"/>
    <n v="4"/>
    <n v="0.88375000000000004"/>
    <n v="0.95374999999999988"/>
    <x v="1"/>
    <n v="3.499999999999992E-2"/>
  </r>
  <r>
    <s v="170086"/>
    <s v="STORMONT VAIL HOSPITAL"/>
    <x v="16"/>
    <x v="2"/>
    <x v="0"/>
    <n v="2"/>
    <n v="8"/>
    <n v="1"/>
    <x v="2"/>
    <n v="11"/>
    <n v="9.0909090909090912E-2"/>
    <s v="KS | Acute Care Hospitals | Voluntary non-profit - Private"/>
    <s v="High"/>
    <n v="1.0150000000000001"/>
    <n v="0.9375"/>
    <n v="1.0275000000000001"/>
    <n v="9.000000000000008E-2"/>
    <n v="10"/>
    <n v="0.80249999999999988"/>
    <n v="1.1625000000000001"/>
    <x v="0"/>
    <n v="4.9999999999998934E-3"/>
  </r>
  <r>
    <s v="170103"/>
    <s v="NMC HEALTH"/>
    <x v="16"/>
    <x v="2"/>
    <x v="0"/>
    <n v="0"/>
    <n v="7"/>
    <n v="0"/>
    <x v="4"/>
    <n v="7"/>
    <n v="0"/>
    <s v="KS | Acute Care Hospitals | Voluntary non-profit - Private"/>
    <s v="High"/>
    <n v="1.0150000000000001"/>
    <n v="0.9375"/>
    <n v="1.0275000000000001"/>
    <n v="9.000000000000008E-2"/>
    <n v="10"/>
    <n v="0.80249999999999988"/>
    <n v="1.1625000000000001"/>
    <x v="0"/>
    <n v="3.499999999999992E-2"/>
  </r>
  <r>
    <s v="170104"/>
    <s v="ADVENTHEALTH SHAWNEE MISSION"/>
    <x v="16"/>
    <x v="2"/>
    <x v="1"/>
    <n v="1"/>
    <n v="9"/>
    <n v="1"/>
    <x v="2"/>
    <n v="11"/>
    <n v="9.0909090909090912E-2"/>
    <s v="KS | Acute Care Hospitals | Voluntary non-profit - Private"/>
    <s v="Mid"/>
    <n v="1.0150000000000001"/>
    <n v="0.9375"/>
    <n v="1.0275000000000001"/>
    <n v="9.000000000000008E-2"/>
    <n v="10"/>
    <n v="0.80249999999999988"/>
    <n v="1.1625000000000001"/>
    <x v="0"/>
    <n v="4.9999999999998934E-3"/>
  </r>
  <r>
    <s v="170105"/>
    <s v="MCPHERSON HOSPITAL"/>
    <x v="16"/>
    <x v="2"/>
    <x v="4"/>
    <n v="0"/>
    <n v="6"/>
    <n v="0"/>
    <x v="21"/>
    <n v="6"/>
    <n v="0"/>
    <s v="KS | Acute Care Hospitals | Voluntary non-profit - Private"/>
    <s v="High"/>
    <n v="1.0150000000000001"/>
    <n v="0.9375"/>
    <n v="1.0275000000000001"/>
    <n v="9.000000000000008E-2"/>
    <n v="10"/>
    <n v="0.80249999999999988"/>
    <n v="1.1625000000000001"/>
    <x v="0"/>
    <n v="-8.5000000000000075E-2"/>
  </r>
  <r>
    <s v="170120"/>
    <s v="LABETTE HEALTH"/>
    <x v="16"/>
    <x v="5"/>
    <x v="2"/>
    <n v="1"/>
    <n v="6"/>
    <n v="0"/>
    <x v="33"/>
    <n v="7"/>
    <n v="0"/>
    <s v="KS | Acute Care Hospitals | Government - Local"/>
    <s v="Low"/>
    <n v="0.91500000000000004"/>
    <n v="0.91"/>
    <n v="0.92749999999999999"/>
    <n v="1.749999999999996E-2"/>
    <n v="4"/>
    <n v="0.88375000000000004"/>
    <n v="0.95374999999999988"/>
    <x v="1"/>
    <n v="5.0000000000000044E-3"/>
  </r>
  <r>
    <s v="170122"/>
    <s v="ASCENSION VIA CHRISTI HOSPITALS WICHITA, INC."/>
    <x v="16"/>
    <x v="2"/>
    <x v="1"/>
    <n v="0"/>
    <n v="10"/>
    <n v="1"/>
    <x v="1"/>
    <n v="11"/>
    <n v="9.0909090909090912E-2"/>
    <s v="KS | Acute Care Hospitals | Voluntary non-profit - Private"/>
    <s v="Mid"/>
    <n v="1.0150000000000001"/>
    <n v="0.9375"/>
    <n v="1.0275000000000001"/>
    <n v="9.000000000000008E-2"/>
    <n v="10"/>
    <n v="0.80249999999999988"/>
    <n v="1.1625000000000001"/>
    <x v="0"/>
    <n v="-1.5000000000000124E-2"/>
  </r>
  <r>
    <s v="170123"/>
    <s v="WESLEY MEDICAL CENTER"/>
    <x v="16"/>
    <x v="1"/>
    <x v="0"/>
    <n v="3"/>
    <n v="7"/>
    <n v="1"/>
    <x v="3"/>
    <n v="11"/>
    <n v="9.0909090909090912E-2"/>
    <s v="KS | Acute Care Hospitals | Proprietary"/>
    <s v="High"/>
    <n v="1.01"/>
    <n v="0.99"/>
    <n v="1.0249999999999999"/>
    <n v="3.499999999999992E-2"/>
    <n v="7"/>
    <n v="0.93750000000000011"/>
    <n v="1.0774999999999997"/>
    <x v="1"/>
    <n v="0"/>
  </r>
  <r>
    <s v="170137"/>
    <s v="LMH"/>
    <x v="16"/>
    <x v="5"/>
    <x v="4"/>
    <n v="1"/>
    <n v="9"/>
    <n v="0"/>
    <x v="24"/>
    <n v="10"/>
    <n v="0"/>
    <s v="KS | Acute Care Hospitals | Government - Local"/>
    <s v="High"/>
    <n v="0.91500000000000004"/>
    <n v="0.91"/>
    <n v="0.92749999999999999"/>
    <n v="1.749999999999996E-2"/>
    <n v="4"/>
    <n v="0.88375000000000004"/>
    <n v="0.95374999999999988"/>
    <x v="1"/>
    <n v="-5.0000000000000044E-3"/>
  </r>
  <r>
    <s v="170142"/>
    <s v="ASCENSION VIA CHRISTI HOSPITAL MANHATTAN, INC"/>
    <x v="16"/>
    <x v="2"/>
    <x v="0"/>
    <n v="2"/>
    <n v="6"/>
    <n v="0"/>
    <x v="14"/>
    <n v="8"/>
    <n v="0"/>
    <s v="KS | Acute Care Hospitals | Voluntary non-profit - Private"/>
    <s v="High"/>
    <n v="1.0150000000000001"/>
    <n v="0.9375"/>
    <n v="1.0275000000000001"/>
    <n v="9.000000000000008E-2"/>
    <n v="10"/>
    <n v="0.80249999999999988"/>
    <n v="1.1625000000000001"/>
    <x v="0"/>
    <n v="-7.5000000000000178E-2"/>
  </r>
  <r>
    <s v="170146"/>
    <s v="PROVIDENCE MEDICAL CENTER"/>
    <x v="16"/>
    <x v="6"/>
    <x v="1"/>
    <n v="0"/>
    <n v="8"/>
    <n v="0"/>
    <x v="11"/>
    <n v="8"/>
    <n v="0"/>
    <s v="KS | Acute Care Hospitals | Voluntary non-profit - Church"/>
    <s v="Mid"/>
    <n v="1"/>
    <n v="0.95"/>
    <n v="1"/>
    <n v="5.0000000000000044E-2"/>
    <n v="5"/>
    <n v="0.87499999999999989"/>
    <n v="1.0750000000000002"/>
    <x v="1"/>
    <n v="-5.0000000000000044E-2"/>
  </r>
  <r>
    <s v="170175"/>
    <s v="CENTURA ST. CATHERINE-DODGE CITY"/>
    <x v="16"/>
    <x v="1"/>
    <x v="2"/>
    <n v="0"/>
    <n v="5"/>
    <n v="0"/>
    <x v="10"/>
    <n v="5"/>
    <n v="0"/>
    <s v="KS | Acute Care Hospitals | Proprietary"/>
    <s v="Low"/>
    <n v="1.01"/>
    <n v="0.99"/>
    <n v="1.0249999999999999"/>
    <n v="3.499999999999992E-2"/>
    <n v="7"/>
    <n v="0.93750000000000011"/>
    <n v="1.0774999999999997"/>
    <x v="1"/>
    <n v="-3.0000000000000027E-2"/>
  </r>
  <r>
    <s v="170176"/>
    <s v="OVERLAND PARK REG MED CTR"/>
    <x v="16"/>
    <x v="1"/>
    <x v="1"/>
    <n v="1"/>
    <n v="9"/>
    <n v="1"/>
    <x v="0"/>
    <n v="11"/>
    <n v="9.0909090909090912E-2"/>
    <s v="KS | Acute Care Hospitals | Proprietary"/>
    <s v="Mid"/>
    <n v="1.01"/>
    <n v="0.99"/>
    <n v="1.0249999999999999"/>
    <n v="3.499999999999992E-2"/>
    <n v="7"/>
    <n v="0.93750000000000011"/>
    <n v="1.0774999999999997"/>
    <x v="1"/>
    <n v="2.0000000000000018E-2"/>
  </r>
  <r>
    <s v="170182"/>
    <s v="MENORAH MEDICAL CENTER"/>
    <x v="16"/>
    <x v="1"/>
    <x v="0"/>
    <n v="1"/>
    <n v="9"/>
    <n v="0"/>
    <x v="1"/>
    <n v="10"/>
    <n v="0"/>
    <s v="KS | Acute Care Hospitals | Proprietary"/>
    <s v="High"/>
    <n v="1.01"/>
    <n v="0.99"/>
    <n v="1.0249999999999999"/>
    <n v="3.499999999999992E-2"/>
    <n v="7"/>
    <n v="0.93750000000000011"/>
    <n v="1.0774999999999997"/>
    <x v="1"/>
    <n v="-1.0000000000000009E-2"/>
  </r>
  <r>
    <s v="170185"/>
    <s v="SAINT LUKE'S SOUTH HOSPITAL"/>
    <x v="16"/>
    <x v="4"/>
    <x v="4"/>
    <n v="1"/>
    <n v="7"/>
    <n v="0"/>
    <x v="0"/>
    <n v="8"/>
    <n v="0"/>
    <s v="KS | Acute Care Hospitals | Voluntary non-profit - Other"/>
    <s v="High"/>
    <n v="1.04"/>
    <n v="1.0350000000000001"/>
    <n v="1.0449999999999999"/>
    <n v="9.9999999999997868E-3"/>
    <n v="2"/>
    <n v="1.0200000000000005"/>
    <n v="1.0599999999999996"/>
    <x v="1"/>
    <n v="-1.0000000000000009E-2"/>
  </r>
  <r>
    <s v="170186"/>
    <s v="KANSAS HEART HOSPITAL"/>
    <x v="16"/>
    <x v="1"/>
    <x v="4"/>
    <n v="0"/>
    <n v="5"/>
    <n v="0"/>
    <x v="2"/>
    <n v="5"/>
    <n v="0"/>
    <s v="KS | Acute Care Hospitals | Proprietary"/>
    <s v="High"/>
    <n v="1.01"/>
    <n v="0.99"/>
    <n v="1.0249999999999999"/>
    <n v="3.499999999999992E-2"/>
    <n v="7"/>
    <n v="0.93750000000000011"/>
    <n v="1.0774999999999997"/>
    <x v="1"/>
    <n v="1.0000000000000009E-2"/>
  </r>
  <r>
    <s v="170191"/>
    <s v="UNIVERSITY  OF KS HLTH SYSTEM GREAT BEND CAMPUS"/>
    <x v="16"/>
    <x v="0"/>
    <x v="0"/>
    <n v="0"/>
    <n v="6"/>
    <n v="0"/>
    <x v="14"/>
    <n v="6"/>
    <n v="0"/>
    <s v="KS | Acute Care Hospitals | Government - Hospital District or Authority"/>
    <s v="High"/>
    <n v="0.97"/>
    <n v="0.95499999999999996"/>
    <n v="0.98499999999999999"/>
    <n v="3.0000000000000027E-2"/>
    <n v="2"/>
    <n v="0.90999999999999992"/>
    <n v="1.03"/>
    <x v="1"/>
    <n v="-3.0000000000000027E-2"/>
  </r>
  <r>
    <s v="170197"/>
    <s v="KANSAS MEDICAL CENTER LLC"/>
    <x v="16"/>
    <x v="1"/>
    <x v="2"/>
    <n v="0"/>
    <n v="8"/>
    <n v="0"/>
    <x v="0"/>
    <n v="8"/>
    <n v="0"/>
    <s v="KS | Acute Care Hospitals | Proprietary"/>
    <s v="Low"/>
    <n v="1.01"/>
    <n v="0.99"/>
    <n v="1.0249999999999999"/>
    <n v="3.499999999999992E-2"/>
    <n v="7"/>
    <n v="0.93750000000000011"/>
    <n v="1.0774999999999997"/>
    <x v="1"/>
    <n v="2.0000000000000018E-2"/>
  </r>
  <r>
    <s v="170200"/>
    <s v="VIA CHRISTI HOSPITAL WICHITA ST TERESA, INC"/>
    <x v="16"/>
    <x v="6"/>
    <x v="0"/>
    <n v="1"/>
    <n v="5"/>
    <n v="0"/>
    <x v="14"/>
    <n v="6"/>
    <n v="0"/>
    <s v="KS | Acute Care Hospitals | Voluntary non-profit - Church"/>
    <s v="High"/>
    <n v="1"/>
    <n v="0.95"/>
    <n v="1"/>
    <n v="5.0000000000000044E-2"/>
    <n v="5"/>
    <n v="0.87499999999999989"/>
    <n v="1.0750000000000002"/>
    <x v="1"/>
    <n v="-6.0000000000000053E-2"/>
  </r>
  <r>
    <s v="180001"/>
    <s v="ST ELIZABETH FT THOMAS"/>
    <x v="17"/>
    <x v="2"/>
    <x v="1"/>
    <n v="0"/>
    <n v="6"/>
    <n v="0"/>
    <x v="30"/>
    <n v="6"/>
    <n v="0"/>
    <s v="KY | Acute Care Hospitals | Voluntary non-profit - Private"/>
    <s v="Mid"/>
    <n v="1.0150000000000001"/>
    <n v="0.97499999999999998"/>
    <n v="1.06"/>
    <n v="8.5000000000000075E-2"/>
    <n v="22"/>
    <n v="0.84749999999999992"/>
    <n v="1.1875000000000002"/>
    <x v="0"/>
    <n v="4.4999999999999929E-2"/>
  </r>
  <r>
    <s v="180002"/>
    <s v="WHITESBURG ARH HOSPITAL"/>
    <x v="17"/>
    <x v="4"/>
    <x v="1"/>
    <n v="0"/>
    <n v="5"/>
    <n v="0"/>
    <x v="15"/>
    <n v="5"/>
    <n v="0"/>
    <s v="KY | Acute Care Hospitals | Voluntary non-profit - Other"/>
    <s v="Mid"/>
    <n v="1"/>
    <n v="0.90249999999999997"/>
    <n v="1.07"/>
    <n v="0.16750000000000009"/>
    <n v="8"/>
    <n v="0.65124999999999988"/>
    <n v="1.3212500000000003"/>
    <x v="0"/>
    <n v="-0.12"/>
  </r>
  <r>
    <s v="180004"/>
    <s v="OWENSBORO HEALTH MUHLENBERG COMMUNITY HOSPITAL"/>
    <x v="17"/>
    <x v="2"/>
    <x v="0"/>
    <n v="0"/>
    <n v="5"/>
    <n v="0"/>
    <x v="11"/>
    <n v="5"/>
    <n v="0"/>
    <s v="KY | Acute Care Hospitals | Voluntary non-profit - Private"/>
    <s v="High"/>
    <n v="1.0150000000000001"/>
    <n v="0.97499999999999998"/>
    <n v="1.06"/>
    <n v="8.5000000000000075E-2"/>
    <n v="22"/>
    <n v="0.84749999999999992"/>
    <n v="1.1875000000000002"/>
    <x v="0"/>
    <n v="-6.5000000000000169E-2"/>
  </r>
  <r>
    <s v="180005"/>
    <s v="HIGHLANDS ARH REGIONAL MEDICAL CENTER"/>
    <x v="17"/>
    <x v="1"/>
    <x v="2"/>
    <n v="0"/>
    <n v="8"/>
    <n v="1"/>
    <x v="25"/>
    <n v="9"/>
    <n v="0.1111111111111111"/>
    <s v="KY | Acute Care Hospitals | Proprietary"/>
    <s v="Low"/>
    <n v="1"/>
    <n v="0.96"/>
    <n v="1.07"/>
    <n v="0.1100000000000001"/>
    <n v="11"/>
    <n v="0.79499999999999982"/>
    <n v="1.2350000000000003"/>
    <x v="0"/>
    <n v="9.000000000000008E-2"/>
  </r>
  <r>
    <s v="180009"/>
    <s v="KING'S DAUGHTERS' MEDICAL CENTER"/>
    <x v="17"/>
    <x v="2"/>
    <x v="1"/>
    <n v="1"/>
    <n v="9"/>
    <n v="1"/>
    <x v="10"/>
    <n v="11"/>
    <n v="9.0909090909090912E-2"/>
    <s v="KY | Acute Care Hospitals | Voluntary non-profit - Private"/>
    <s v="Mid"/>
    <n v="1.0150000000000001"/>
    <n v="0.97499999999999998"/>
    <n v="1.06"/>
    <n v="8.5000000000000075E-2"/>
    <n v="22"/>
    <n v="0.84749999999999992"/>
    <n v="1.1875000000000002"/>
    <x v="0"/>
    <n v="-3.5000000000000142E-2"/>
  </r>
  <r>
    <s v="180010"/>
    <s v="SAINT JOSEPH HOSPITAL"/>
    <x v="17"/>
    <x v="6"/>
    <x v="2"/>
    <n v="0"/>
    <n v="9"/>
    <n v="0"/>
    <x v="20"/>
    <n v="9"/>
    <n v="0"/>
    <s v="KY | Acute Care Hospitals | Voluntary non-profit - Church"/>
    <s v="Low"/>
    <n v="1.03"/>
    <n v="1.01"/>
    <n v="1.04"/>
    <n v="3.0000000000000027E-2"/>
    <n v="5"/>
    <n v="0.96499999999999997"/>
    <n v="1.085"/>
    <x v="1"/>
    <n v="1.0000000000000009E-2"/>
  </r>
  <r>
    <s v="180011"/>
    <s v="SAINT JOSEPH LONDON"/>
    <x v="17"/>
    <x v="2"/>
    <x v="1"/>
    <n v="1"/>
    <n v="8"/>
    <n v="1"/>
    <x v="33"/>
    <n v="10"/>
    <n v="0.1"/>
    <s v="KY | Acute Care Hospitals | Voluntary non-profit - Private"/>
    <s v="Mid"/>
    <n v="1.0150000000000001"/>
    <n v="0.97499999999999998"/>
    <n v="1.06"/>
    <n v="8.5000000000000075E-2"/>
    <n v="22"/>
    <n v="0.84749999999999992"/>
    <n v="1.1875000000000002"/>
    <x v="0"/>
    <n v="-9.5000000000000084E-2"/>
  </r>
  <r>
    <s v="180012"/>
    <s v="BAPTIST HEALTH HARDIN"/>
    <x v="17"/>
    <x v="5"/>
    <x v="2"/>
    <n v="0"/>
    <n v="9"/>
    <n v="1"/>
    <x v="20"/>
    <n v="10"/>
    <n v="0.1"/>
    <s v="KY | Acute Care Hospitals | Government - Local"/>
    <s v="Low"/>
    <n v="1.04"/>
    <n v="1.04"/>
    <n v="1.04"/>
    <n v="0"/>
    <n v="1"/>
    <e v="#N/A"/>
    <e v="#N/A"/>
    <x v="1"/>
    <n v="0"/>
  </r>
  <r>
    <s v="180013"/>
    <s v="THE MEDICAL CENTER (BOWLING GREEN)"/>
    <x v="17"/>
    <x v="2"/>
    <x v="2"/>
    <n v="0"/>
    <n v="10"/>
    <n v="0"/>
    <x v="30"/>
    <n v="10"/>
    <n v="0"/>
    <s v="KY | Acute Care Hospitals | Voluntary non-profit - Private"/>
    <s v="Low"/>
    <n v="1.0150000000000001"/>
    <n v="0.97499999999999998"/>
    <n v="1.06"/>
    <n v="8.5000000000000075E-2"/>
    <n v="22"/>
    <n v="0.84749999999999992"/>
    <n v="1.1875000000000002"/>
    <x v="0"/>
    <n v="4.4999999999999929E-2"/>
  </r>
  <r>
    <s v="180017"/>
    <s v="T J SAMSON COMMUNITY HOSPITAL"/>
    <x v="17"/>
    <x v="4"/>
    <x v="1"/>
    <n v="0"/>
    <n v="8"/>
    <n v="2"/>
    <x v="13"/>
    <n v="10"/>
    <n v="0.2"/>
    <s v="KY | Acute Care Hospitals | Voluntary non-profit - Other"/>
    <s v="Mid"/>
    <n v="1"/>
    <n v="0.90249999999999997"/>
    <n v="1.07"/>
    <n v="0.16750000000000009"/>
    <n v="8"/>
    <n v="0.65124999999999988"/>
    <n v="1.3212500000000003"/>
    <x v="0"/>
    <n v="7.0000000000000062E-2"/>
  </r>
  <r>
    <s v="180018"/>
    <s v="ST CLAIRE REGIONAL MEDICAL CENTER"/>
    <x v="17"/>
    <x v="7"/>
    <x v="0"/>
    <n v="0"/>
    <n v="8"/>
    <n v="1"/>
    <x v="33"/>
    <n v="9"/>
    <n v="0.1111111111111111"/>
    <s v="KY | Acute Care Hospitals | Government - Federal"/>
    <s v="High"/>
    <n v="0.92"/>
    <n v="0.92"/>
    <n v="0.92"/>
    <n v="0"/>
    <n v="1"/>
    <e v="#N/A"/>
    <e v="#N/A"/>
    <x v="1"/>
    <n v="0"/>
  </r>
  <r>
    <s v="180019"/>
    <s v="MEADOWVIEW REGIONAL MEDICAL CENTER"/>
    <x v="17"/>
    <x v="1"/>
    <x v="0"/>
    <n v="3"/>
    <n v="3"/>
    <n v="0"/>
    <x v="5"/>
    <n v="6"/>
    <n v="0"/>
    <s v="KY | Acute Care Hospitals | Proprietary"/>
    <s v="High"/>
    <n v="1"/>
    <n v="0.96"/>
    <n v="1.07"/>
    <n v="0.1100000000000001"/>
    <n v="11"/>
    <n v="0.79499999999999982"/>
    <n v="1.2350000000000003"/>
    <x v="0"/>
    <n v="0.1100000000000001"/>
  </r>
  <r>
    <s v="180020"/>
    <s v="MIDDLESBORO ARH HOSPITAL"/>
    <x v="17"/>
    <x v="2"/>
    <x v="2"/>
    <n v="0"/>
    <n v="4"/>
    <n v="0"/>
    <x v="4"/>
    <n v="4"/>
    <n v="0"/>
    <s v="KY | Acute Care Hospitals | Voluntary non-profit - Private"/>
    <s v="Low"/>
    <n v="1.0150000000000001"/>
    <n v="0.97499999999999998"/>
    <n v="1.06"/>
    <n v="8.5000000000000075E-2"/>
    <n v="22"/>
    <n v="0.84749999999999992"/>
    <n v="1.1875000000000002"/>
    <x v="0"/>
    <n v="3.499999999999992E-2"/>
  </r>
  <r>
    <s v="180027"/>
    <s v="MURRAY-CALLOWAY COUNTY HOSPITAL"/>
    <x v="17"/>
    <x v="4"/>
    <x v="2"/>
    <n v="0"/>
    <n v="8"/>
    <n v="2"/>
    <x v="25"/>
    <n v="10"/>
    <n v="0.2"/>
    <s v="KY | Acute Care Hospitals | Voluntary non-profit - Other"/>
    <s v="Low"/>
    <n v="1"/>
    <n v="0.90249999999999997"/>
    <n v="1.07"/>
    <n v="0.16750000000000009"/>
    <n v="8"/>
    <n v="0.65124999999999988"/>
    <n v="1.3212500000000003"/>
    <x v="0"/>
    <n v="9.000000000000008E-2"/>
  </r>
  <r>
    <s v="180029"/>
    <s v="HAZARD ARH REGIONAL MEDICAL CENTER"/>
    <x v="17"/>
    <x v="2"/>
    <x v="2"/>
    <n v="0"/>
    <n v="8"/>
    <n v="2"/>
    <x v="0"/>
    <n v="10"/>
    <n v="0.2"/>
    <s v="KY | Acute Care Hospitals | Voluntary non-profit - Private"/>
    <s v="Low"/>
    <n v="1.0150000000000001"/>
    <n v="0.97499999999999998"/>
    <n v="1.06"/>
    <n v="8.5000000000000075E-2"/>
    <n v="22"/>
    <n v="0.84749999999999992"/>
    <n v="1.1875000000000002"/>
    <x v="0"/>
    <n v="1.4999999999999902E-2"/>
  </r>
  <r>
    <s v="180035"/>
    <s v="ST ELIZABETH EDGEWOOD"/>
    <x v="17"/>
    <x v="6"/>
    <x v="0"/>
    <n v="1"/>
    <n v="9"/>
    <n v="1"/>
    <x v="0"/>
    <n v="11"/>
    <n v="9.0909090909090912E-2"/>
    <s v="KY | Acute Care Hospitals | Voluntary non-profit - Church"/>
    <s v="High"/>
    <n v="1.03"/>
    <n v="1.01"/>
    <n v="1.04"/>
    <n v="3.0000000000000027E-2"/>
    <n v="5"/>
    <n v="0.96499999999999997"/>
    <n v="1.085"/>
    <x v="1"/>
    <n v="0"/>
  </r>
  <r>
    <s v="180038"/>
    <s v="OWENSBORO HEALTH REGIONAL HOSPITAL"/>
    <x v="17"/>
    <x v="2"/>
    <x v="2"/>
    <n v="1"/>
    <n v="10"/>
    <n v="0"/>
    <x v="10"/>
    <n v="11"/>
    <n v="0"/>
    <s v="KY | Acute Care Hospitals | Voluntary non-profit - Private"/>
    <s v="Low"/>
    <n v="1.0150000000000001"/>
    <n v="0.97499999999999998"/>
    <n v="1.06"/>
    <n v="8.5000000000000075E-2"/>
    <n v="22"/>
    <n v="0.84749999999999992"/>
    <n v="1.1875000000000002"/>
    <x v="0"/>
    <n v="-3.5000000000000142E-2"/>
  </r>
  <r>
    <s v="180040"/>
    <s v="UOFL HEALTH - JEWISH HOSPITAL and Mary &amp; Elizabeth Hospital"/>
    <x v="17"/>
    <x v="2"/>
    <x v="2"/>
    <n v="0"/>
    <n v="6"/>
    <n v="3"/>
    <x v="3"/>
    <n v="9"/>
    <n v="0.33333333333333331"/>
    <s v="KY | Acute Care Hospitals | Voluntary non-profit - Private"/>
    <s v="Low"/>
    <n v="1.0150000000000001"/>
    <n v="0.97499999999999998"/>
    <n v="1.06"/>
    <n v="8.5000000000000075E-2"/>
    <n v="22"/>
    <n v="0.84749999999999992"/>
    <n v="1.1875000000000002"/>
    <x v="0"/>
    <n v="-5.0000000000001155E-3"/>
  </r>
  <r>
    <s v="180044"/>
    <s v="PIKEVILLE MEDICAL CENTER"/>
    <x v="17"/>
    <x v="2"/>
    <x v="3"/>
    <n v="0"/>
    <n v="6"/>
    <n v="4"/>
    <x v="7"/>
    <n v="10"/>
    <n v="0.4"/>
    <s v="KY | Acute Care Hospitals | Voluntary non-profit - Private"/>
    <s v="Low"/>
    <n v="1.0150000000000001"/>
    <n v="0.97499999999999998"/>
    <n v="1.06"/>
    <n v="8.5000000000000075E-2"/>
    <n v="22"/>
    <n v="0.84749999999999992"/>
    <n v="1.1875000000000002"/>
    <x v="0"/>
    <n v="-5.500000000000016E-2"/>
  </r>
  <r>
    <s v="180045"/>
    <s v="ST ELIZABETH FLORENCE"/>
    <x v="17"/>
    <x v="2"/>
    <x v="0"/>
    <n v="0"/>
    <n v="5"/>
    <n v="1"/>
    <x v="2"/>
    <n v="6"/>
    <n v="0.16666666666666666"/>
    <s v="KY | Acute Care Hospitals | Voluntary non-profit - Private"/>
    <s v="High"/>
    <n v="1.0150000000000001"/>
    <n v="0.97499999999999998"/>
    <n v="1.06"/>
    <n v="8.5000000000000075E-2"/>
    <n v="22"/>
    <n v="0.84749999999999992"/>
    <n v="1.1875000000000002"/>
    <x v="0"/>
    <n v="4.9999999999998934E-3"/>
  </r>
  <r>
    <s v="180046"/>
    <s v="BOURBON COMMUNITY HOSPITAL"/>
    <x v="17"/>
    <x v="1"/>
    <x v="0"/>
    <n v="0"/>
    <n v="5"/>
    <n v="0"/>
    <x v="20"/>
    <n v="5"/>
    <n v="0"/>
    <s v="KY | Acute Care Hospitals | Proprietary"/>
    <s v="High"/>
    <n v="1"/>
    <n v="0.96"/>
    <n v="1.07"/>
    <n v="0.1100000000000001"/>
    <n v="11"/>
    <n v="0.79499999999999982"/>
    <n v="1.2350000000000003"/>
    <x v="0"/>
    <n v="4.0000000000000036E-2"/>
  </r>
  <r>
    <s v="180048"/>
    <s v="EPHRAIM MCDOWELL REGIONAL MEDICAL CENTER"/>
    <x v="17"/>
    <x v="2"/>
    <x v="2"/>
    <n v="0"/>
    <n v="9"/>
    <n v="0"/>
    <x v="13"/>
    <n v="9"/>
    <n v="0"/>
    <s v="KY | Acute Care Hospitals | Voluntary non-profit - Private"/>
    <s v="Low"/>
    <n v="1.0150000000000001"/>
    <n v="0.97499999999999998"/>
    <n v="1.06"/>
    <n v="8.5000000000000075E-2"/>
    <n v="22"/>
    <n v="0.84749999999999992"/>
    <n v="1.1875000000000002"/>
    <x v="0"/>
    <n v="5.4999999999999938E-2"/>
  </r>
  <r>
    <s v="180049"/>
    <s v="BAPTIST HEALTH RICHMOND"/>
    <x v="17"/>
    <x v="2"/>
    <x v="1"/>
    <n v="0"/>
    <n v="8"/>
    <n v="0"/>
    <x v="3"/>
    <n v="8"/>
    <n v="0"/>
    <s v="KY | Acute Care Hospitals | Voluntary non-profit - Private"/>
    <s v="Mid"/>
    <n v="1.0150000000000001"/>
    <n v="0.97499999999999998"/>
    <n v="1.06"/>
    <n v="8.5000000000000075E-2"/>
    <n v="22"/>
    <n v="0.84749999999999992"/>
    <n v="1.1875000000000002"/>
    <x v="0"/>
    <n v="-5.0000000000001155E-3"/>
  </r>
  <r>
    <s v="180050"/>
    <s v="HARLAN ARH HOSPITAL"/>
    <x v="17"/>
    <x v="4"/>
    <x v="2"/>
    <n v="0"/>
    <n v="5"/>
    <n v="0"/>
    <x v="15"/>
    <n v="5"/>
    <n v="0"/>
    <s v="KY | Acute Care Hospitals | Voluntary non-profit - Other"/>
    <s v="Low"/>
    <n v="1"/>
    <n v="0.90249999999999997"/>
    <n v="1.07"/>
    <n v="0.16750000000000009"/>
    <n v="8"/>
    <n v="0.65124999999999988"/>
    <n v="1.3212500000000003"/>
    <x v="0"/>
    <n v="-0.12"/>
  </r>
  <r>
    <s v="180051"/>
    <s v="JENNIE STUART MEDICAL CENTER"/>
    <x v="17"/>
    <x v="2"/>
    <x v="3"/>
    <n v="0"/>
    <n v="9"/>
    <n v="0"/>
    <x v="13"/>
    <n v="9"/>
    <n v="0"/>
    <s v="KY | Acute Care Hospitals | Voluntary non-profit - Private"/>
    <s v="Low"/>
    <n v="1.0150000000000001"/>
    <n v="0.97499999999999998"/>
    <n v="1.06"/>
    <n v="8.5000000000000075E-2"/>
    <n v="22"/>
    <n v="0.84749999999999992"/>
    <n v="1.1875000000000002"/>
    <x v="0"/>
    <n v="5.4999999999999938E-2"/>
  </r>
  <r>
    <s v="180056"/>
    <s v="DEACONESS HENDERSON HOSPITAL"/>
    <x v="17"/>
    <x v="6"/>
    <x v="2"/>
    <n v="0"/>
    <n v="8"/>
    <n v="0"/>
    <x v="29"/>
    <n v="8"/>
    <n v="0"/>
    <s v="KY | Acute Care Hospitals | Voluntary non-profit - Church"/>
    <s v="Low"/>
    <n v="1.03"/>
    <n v="1.01"/>
    <n v="1.04"/>
    <n v="3.0000000000000027E-2"/>
    <n v="5"/>
    <n v="0.96499999999999997"/>
    <n v="1.085"/>
    <x v="1"/>
    <n v="9.9999999999999867E-2"/>
  </r>
  <r>
    <s v="180067"/>
    <s v="UNIVERSITY OF KENTUCKY HOSPITAL"/>
    <x v="17"/>
    <x v="3"/>
    <x v="0"/>
    <n v="0"/>
    <n v="10"/>
    <n v="0"/>
    <x v="2"/>
    <n v="10"/>
    <n v="0"/>
    <s v="KY | Acute Care Hospitals | Government - State"/>
    <s v="High"/>
    <n v="1.02"/>
    <n v="1.02"/>
    <n v="1.02"/>
    <n v="0"/>
    <n v="1"/>
    <e v="#N/A"/>
    <e v="#N/A"/>
    <x v="1"/>
    <n v="0"/>
  </r>
  <r>
    <s v="180069"/>
    <s v="TUG VALLEY ARH REGIONAL MEDICAL CENTER"/>
    <x v="17"/>
    <x v="1"/>
    <x v="1"/>
    <n v="0"/>
    <n v="3"/>
    <n v="2"/>
    <x v="33"/>
    <n v="5"/>
    <n v="0.4"/>
    <s v="KY | Acute Care Hospitals | Proprietary"/>
    <s v="Mid"/>
    <n v="1"/>
    <n v="0.96"/>
    <n v="1.07"/>
    <n v="0.1100000000000001"/>
    <n v="11"/>
    <n v="0.79499999999999982"/>
    <n v="1.2350000000000003"/>
    <x v="0"/>
    <n v="-7.999999999999996E-2"/>
  </r>
  <r>
    <s v="180070"/>
    <s v="OWENSBORO HEALTH TWIN LAKES MEDICAL CENTER"/>
    <x v="17"/>
    <x v="4"/>
    <x v="1"/>
    <n v="0"/>
    <n v="6"/>
    <n v="0"/>
    <x v="8"/>
    <n v="6"/>
    <n v="0"/>
    <s v="KY | Acute Care Hospitals | Voluntary non-profit - Other"/>
    <s v="Mid"/>
    <n v="1"/>
    <n v="0.90249999999999997"/>
    <n v="1.07"/>
    <n v="0.16750000000000009"/>
    <n v="8"/>
    <n v="0.65124999999999988"/>
    <n v="1.3212500000000003"/>
    <x v="0"/>
    <n v="-3.0000000000000027E-2"/>
  </r>
  <r>
    <s v="180078"/>
    <s v="PAINTSVILLE ARH HOSPITAL"/>
    <x v="17"/>
    <x v="1"/>
    <x v="2"/>
    <n v="0"/>
    <n v="4"/>
    <n v="1"/>
    <x v="8"/>
    <n v="5"/>
    <n v="0.2"/>
    <s v="KY | Acute Care Hospitals | Proprietary"/>
    <s v="Low"/>
    <n v="1"/>
    <n v="0.96"/>
    <n v="1.07"/>
    <n v="0.1100000000000001"/>
    <n v="11"/>
    <n v="0.79499999999999982"/>
    <n v="1.2350000000000003"/>
    <x v="0"/>
    <n v="-3.0000000000000027E-2"/>
  </r>
  <r>
    <s v="180079"/>
    <s v="HARRISON MEMORIAL HOSPITAL"/>
    <x v="17"/>
    <x v="4"/>
    <x v="1"/>
    <n v="0"/>
    <n v="6"/>
    <n v="0"/>
    <x v="2"/>
    <n v="6"/>
    <n v="0"/>
    <s v="KY | Acute Care Hospitals | Voluntary non-profit - Other"/>
    <s v="Mid"/>
    <n v="1"/>
    <n v="0.90249999999999997"/>
    <n v="1.07"/>
    <n v="0.16750000000000009"/>
    <n v="8"/>
    <n v="0.65124999999999988"/>
    <n v="1.3212500000000003"/>
    <x v="0"/>
    <n v="2.0000000000000018E-2"/>
  </r>
  <r>
    <s v="180080"/>
    <s v="BAPTIST HEALTH CORBIN"/>
    <x v="17"/>
    <x v="2"/>
    <x v="0"/>
    <n v="0"/>
    <n v="9"/>
    <n v="0"/>
    <x v="10"/>
    <n v="9"/>
    <n v="0"/>
    <s v="KY | Acute Care Hospitals | Voluntary non-profit - Private"/>
    <s v="High"/>
    <n v="1.0150000000000001"/>
    <n v="0.97499999999999998"/>
    <n v="1.06"/>
    <n v="8.5000000000000075E-2"/>
    <n v="22"/>
    <n v="0.84749999999999992"/>
    <n v="1.1875000000000002"/>
    <x v="0"/>
    <n v="-3.5000000000000142E-2"/>
  </r>
  <r>
    <s v="180087"/>
    <s v="TAYLOR REGIONAL HOSPITAL"/>
    <x v="17"/>
    <x v="0"/>
    <x v="2"/>
    <n v="0"/>
    <n v="9"/>
    <n v="0"/>
    <x v="3"/>
    <n v="9"/>
    <n v="0"/>
    <s v="KY | Acute Care Hospitals | Government - Hospital District or Authority"/>
    <s v="Low"/>
    <n v="1.0449999999999999"/>
    <n v="1.0275000000000001"/>
    <n v="1.0625"/>
    <n v="3.499999999999992E-2"/>
    <n v="2"/>
    <n v="0.9750000000000002"/>
    <n v="1.1149999999999998"/>
    <x v="1"/>
    <n v="-3.499999999999992E-2"/>
  </r>
  <r>
    <s v="180088"/>
    <s v="NORTON HOSPITALS, INC"/>
    <x v="17"/>
    <x v="2"/>
    <x v="2"/>
    <n v="0"/>
    <n v="7"/>
    <n v="4"/>
    <x v="2"/>
    <n v="11"/>
    <n v="0.36363636363636365"/>
    <s v="KY | Acute Care Hospitals | Voluntary non-profit - Private"/>
    <s v="Low"/>
    <n v="1.0150000000000001"/>
    <n v="0.97499999999999998"/>
    <n v="1.06"/>
    <n v="8.5000000000000075E-2"/>
    <n v="22"/>
    <n v="0.84749999999999992"/>
    <n v="1.1875000000000002"/>
    <x v="0"/>
    <n v="4.9999999999998934E-3"/>
  </r>
  <r>
    <s v="180092"/>
    <s v="CLARK REGIONAL MEDICAL CENTER"/>
    <x v="17"/>
    <x v="1"/>
    <x v="0"/>
    <n v="0"/>
    <n v="9"/>
    <n v="0"/>
    <x v="7"/>
    <n v="9"/>
    <n v="0"/>
    <s v="KY | Acute Care Hospitals | Proprietary"/>
    <s v="High"/>
    <n v="1"/>
    <n v="0.96"/>
    <n v="1.07"/>
    <n v="0.1100000000000001"/>
    <n v="11"/>
    <n v="0.79499999999999982"/>
    <n v="1.2350000000000003"/>
    <x v="0"/>
    <n v="-4.0000000000000036E-2"/>
  </r>
  <r>
    <s v="180093"/>
    <s v="BAPTIST HEALTH DEACONESS MADISONVILLE"/>
    <x v="17"/>
    <x v="2"/>
    <x v="1"/>
    <n v="1"/>
    <n v="9"/>
    <n v="0"/>
    <x v="13"/>
    <n v="10"/>
    <n v="0"/>
    <s v="KY | Acute Care Hospitals | Voluntary non-profit - Private"/>
    <s v="Mid"/>
    <n v="1.0150000000000001"/>
    <n v="0.97499999999999998"/>
    <n v="1.06"/>
    <n v="8.5000000000000075E-2"/>
    <n v="22"/>
    <n v="0.84749999999999992"/>
    <n v="1.1875000000000002"/>
    <x v="0"/>
    <n v="5.4999999999999938E-2"/>
  </r>
  <r>
    <s v="180101"/>
    <s v="GEORGETOWN COMMUNITY HOSPITAL"/>
    <x v="17"/>
    <x v="1"/>
    <x v="1"/>
    <n v="0"/>
    <n v="6"/>
    <n v="0"/>
    <x v="1"/>
    <n v="6"/>
    <n v="0"/>
    <s v="KY | Acute Care Hospitals | Proprietary"/>
    <s v="Mid"/>
    <n v="1"/>
    <n v="0.96"/>
    <n v="1.07"/>
    <n v="0.1100000000000001"/>
    <n v="11"/>
    <n v="0.79499999999999982"/>
    <n v="1.2350000000000003"/>
    <x v="0"/>
    <n v="0"/>
  </r>
  <r>
    <s v="180102"/>
    <s v="MERCY HEALTH - LOURDES HOSPITAL"/>
    <x v="17"/>
    <x v="6"/>
    <x v="2"/>
    <n v="0"/>
    <n v="11"/>
    <n v="0"/>
    <x v="3"/>
    <n v="11"/>
    <n v="0"/>
    <s v="KY | Acute Care Hospitals | Voluntary non-profit - Church"/>
    <s v="Low"/>
    <n v="1.03"/>
    <n v="1.01"/>
    <n v="1.04"/>
    <n v="3.0000000000000027E-2"/>
    <n v="5"/>
    <n v="0.96499999999999997"/>
    <n v="1.085"/>
    <x v="1"/>
    <n v="-2.0000000000000018E-2"/>
  </r>
  <r>
    <s v="180103"/>
    <s v="BAPTIST HEALTH LEXINGTON"/>
    <x v="17"/>
    <x v="4"/>
    <x v="0"/>
    <n v="0"/>
    <n v="11"/>
    <n v="0"/>
    <x v="13"/>
    <n v="11"/>
    <n v="0"/>
    <s v="KY | Acute Care Hospitals | Voluntary non-profit - Other"/>
    <s v="High"/>
    <n v="1"/>
    <n v="0.90249999999999997"/>
    <n v="1.07"/>
    <n v="0.16750000000000009"/>
    <n v="8"/>
    <n v="0.65124999999999988"/>
    <n v="1.3212500000000003"/>
    <x v="0"/>
    <n v="7.0000000000000062E-2"/>
  </r>
  <r>
    <s v="180104"/>
    <s v="BAPTIST HEALTH PADUCAH"/>
    <x v="17"/>
    <x v="6"/>
    <x v="4"/>
    <n v="2"/>
    <n v="8"/>
    <n v="0"/>
    <x v="1"/>
    <n v="10"/>
    <n v="0"/>
    <s v="KY | Acute Care Hospitals | Voluntary non-profit - Church"/>
    <s v="High"/>
    <n v="1.03"/>
    <n v="1.01"/>
    <n v="1.04"/>
    <n v="3.0000000000000027E-2"/>
    <n v="5"/>
    <n v="0.96499999999999997"/>
    <n v="1.085"/>
    <x v="1"/>
    <n v="-3.0000000000000027E-2"/>
  </r>
  <r>
    <s v="180105"/>
    <s v="MONROE COUNTY MEDICAL CENTER"/>
    <x v="17"/>
    <x v="4"/>
    <x v="3"/>
    <n v="0"/>
    <n v="2"/>
    <n v="2"/>
    <x v="10"/>
    <n v="4"/>
    <n v="0.5"/>
    <s v="KY | Acute Care Hospitals | Voluntary non-profit - Other"/>
    <s v="Low"/>
    <n v="1"/>
    <n v="0.90249999999999997"/>
    <n v="1.07"/>
    <n v="0.16750000000000009"/>
    <n v="8"/>
    <n v="0.65124999999999988"/>
    <n v="1.3212500000000003"/>
    <x v="0"/>
    <n v="-2.0000000000000018E-2"/>
  </r>
  <r>
    <s v="180115"/>
    <s v="ROCKCASTLE COUNTY HOSPITAL, INC."/>
    <x v="17"/>
    <x v="2"/>
    <x v="2"/>
    <n v="0"/>
    <n v="5"/>
    <n v="0"/>
    <x v="20"/>
    <n v="5"/>
    <n v="0"/>
    <s v="KY | Acute Care Hospitals | Voluntary non-profit - Private"/>
    <s v="Low"/>
    <n v="1.0150000000000001"/>
    <n v="0.97499999999999998"/>
    <n v="1.06"/>
    <n v="8.5000000000000075E-2"/>
    <n v="22"/>
    <n v="0.84749999999999992"/>
    <n v="1.1875000000000002"/>
    <x v="0"/>
    <n v="2.4999999999999911E-2"/>
  </r>
  <r>
    <s v="180116"/>
    <s v="JACKSON PURCHASE MEDICAL CENTER"/>
    <x v="17"/>
    <x v="0"/>
    <x v="2"/>
    <n v="0"/>
    <n v="5"/>
    <n v="1"/>
    <x v="6"/>
    <n v="6"/>
    <n v="0.16666666666666666"/>
    <s v="KY | Acute Care Hospitals | Government - Hospital District or Authority"/>
    <s v="Low"/>
    <n v="1.0449999999999999"/>
    <n v="1.0275000000000001"/>
    <n v="1.0625"/>
    <n v="3.499999999999992E-2"/>
    <n v="2"/>
    <n v="0.9750000000000002"/>
    <n v="1.1149999999999998"/>
    <x v="1"/>
    <n v="3.5000000000000142E-2"/>
  </r>
  <r>
    <s v="180124"/>
    <s v="TRISTAR GREENVIEW REGIONAL HOSPITAL"/>
    <x v="17"/>
    <x v="1"/>
    <x v="2"/>
    <n v="0"/>
    <n v="7"/>
    <n v="1"/>
    <x v="2"/>
    <n v="8"/>
    <n v="0.125"/>
    <s v="KY | Acute Care Hospitals | Proprietary"/>
    <s v="Low"/>
    <n v="1"/>
    <n v="0.96"/>
    <n v="1.07"/>
    <n v="0.1100000000000001"/>
    <n v="11"/>
    <n v="0.79499999999999982"/>
    <n v="1.2350000000000003"/>
    <x v="0"/>
    <n v="2.0000000000000018E-2"/>
  </r>
  <r>
    <s v="180127"/>
    <s v="FRANKFORT REGIONAL MEDICAL CENTER"/>
    <x v="17"/>
    <x v="1"/>
    <x v="2"/>
    <n v="0"/>
    <n v="7"/>
    <n v="0"/>
    <x v="24"/>
    <n v="7"/>
    <n v="0"/>
    <s v="KY | Acute Care Hospitals | Proprietary"/>
    <s v="Low"/>
    <n v="1"/>
    <n v="0.96"/>
    <n v="1.07"/>
    <n v="0.1100000000000001"/>
    <n v="11"/>
    <n v="0.79499999999999982"/>
    <n v="1.2350000000000003"/>
    <x v="0"/>
    <n v="-8.9999999999999969E-2"/>
  </r>
  <r>
    <s v="180128"/>
    <s v="THREE RIVERS MEDICAL CENTER"/>
    <x v="17"/>
    <x v="1"/>
    <x v="2"/>
    <n v="0"/>
    <n v="6"/>
    <n v="0"/>
    <x v="7"/>
    <n v="6"/>
    <n v="0"/>
    <s v="KY | Acute Care Hospitals | Proprietary"/>
    <s v="Low"/>
    <n v="1"/>
    <n v="0.96"/>
    <n v="1.07"/>
    <n v="0.1100000000000001"/>
    <n v="11"/>
    <n v="0.79499999999999982"/>
    <n v="1.2350000000000003"/>
    <x v="0"/>
    <n v="-4.0000000000000036E-2"/>
  </r>
  <r>
    <s v="180130"/>
    <s v="BAPTIST HEALTH LOUISVILLE"/>
    <x v="17"/>
    <x v="2"/>
    <x v="1"/>
    <n v="2"/>
    <n v="7"/>
    <n v="0"/>
    <x v="1"/>
    <n v="9"/>
    <n v="0"/>
    <s v="KY | Acute Care Hospitals | Voluntary non-profit - Private"/>
    <s v="Mid"/>
    <n v="1.0150000000000001"/>
    <n v="0.97499999999999998"/>
    <n v="1.06"/>
    <n v="8.5000000000000075E-2"/>
    <n v="22"/>
    <n v="0.84749999999999992"/>
    <n v="1.1875000000000002"/>
    <x v="0"/>
    <n v="-1.5000000000000124E-2"/>
  </r>
  <r>
    <s v="180132"/>
    <s v="LAKE CUMBERLAND REGIONAL HOSPITAL"/>
    <x v="17"/>
    <x v="1"/>
    <x v="3"/>
    <n v="0"/>
    <n v="6"/>
    <n v="1"/>
    <x v="13"/>
    <n v="7"/>
    <n v="0.14285714285714285"/>
    <s v="KY | Acute Care Hospitals | Proprietary"/>
    <s v="Low"/>
    <n v="1"/>
    <n v="0.96"/>
    <n v="1.07"/>
    <n v="0.1100000000000001"/>
    <n v="11"/>
    <n v="0.79499999999999982"/>
    <n v="1.2350000000000003"/>
    <x v="0"/>
    <n v="7.0000000000000062E-2"/>
  </r>
  <r>
    <s v="180138"/>
    <s v="BAPTIST HEALTH LAGRANGE"/>
    <x v="17"/>
    <x v="2"/>
    <x v="0"/>
    <n v="1"/>
    <n v="7"/>
    <n v="0"/>
    <x v="31"/>
    <n v="8"/>
    <n v="0"/>
    <s v="KY | Acute Care Hospitals | Voluntary non-profit - Private"/>
    <s v="High"/>
    <n v="1.0150000000000001"/>
    <n v="0.97499999999999998"/>
    <n v="1.06"/>
    <n v="8.5000000000000075E-2"/>
    <n v="22"/>
    <n v="0.84749999999999992"/>
    <n v="1.1875000000000002"/>
    <x v="0"/>
    <n v="-0.15500000000000014"/>
  </r>
  <r>
    <s v="180141"/>
    <s v="UNIVERSITY OF LOUISVILLE HOSPITAL"/>
    <x v="17"/>
    <x v="2"/>
    <x v="3"/>
    <n v="0"/>
    <n v="7"/>
    <n v="1"/>
    <x v="26"/>
    <n v="8"/>
    <n v="0.125"/>
    <s v="KY | Acute Care Hospitals | Voluntary non-profit - Private"/>
    <s v="Low"/>
    <n v="1.0150000000000001"/>
    <n v="0.97499999999999998"/>
    <n v="1.06"/>
    <n v="8.5000000000000075E-2"/>
    <n v="22"/>
    <n v="0.84749999999999992"/>
    <n v="1.1875000000000002"/>
    <x v="0"/>
    <n v="0.10499999999999998"/>
  </r>
  <r>
    <s v="180143"/>
    <s v="SAINT JOSEPH EAST"/>
    <x v="17"/>
    <x v="2"/>
    <x v="1"/>
    <n v="0"/>
    <n v="8"/>
    <n v="0"/>
    <x v="7"/>
    <n v="8"/>
    <n v="0"/>
    <s v="KY | Acute Care Hospitals | Voluntary non-profit - Private"/>
    <s v="Mid"/>
    <n v="1.0150000000000001"/>
    <n v="0.97499999999999998"/>
    <n v="1.06"/>
    <n v="8.5000000000000075E-2"/>
    <n v="22"/>
    <n v="0.84749999999999992"/>
    <n v="1.1875000000000002"/>
    <x v="0"/>
    <n v="-5.500000000000016E-2"/>
  </r>
  <r>
    <s v="190002"/>
    <s v="OCHSNER LAFAYETTE GENERAL MEDICAL CENTER"/>
    <x v="18"/>
    <x v="2"/>
    <x v="1"/>
    <n v="0"/>
    <n v="10"/>
    <n v="1"/>
    <x v="4"/>
    <n v="11"/>
    <n v="9.0909090909090912E-2"/>
    <s v="LA | Acute Care Hospitals | Voluntary non-profit - Private"/>
    <s v="Mid"/>
    <n v="1.0550000000000002"/>
    <n v="1.03"/>
    <n v="1.1000000000000001"/>
    <n v="7.0000000000000062E-2"/>
    <n v="24"/>
    <n v="0.92499999999999993"/>
    <n v="1.2050000000000001"/>
    <x v="0"/>
    <n v="-5.0000000000001155E-3"/>
  </r>
  <r>
    <s v="190004"/>
    <s v="THIBODAUX REGIONAL MEDICAL CENTER"/>
    <x v="18"/>
    <x v="2"/>
    <x v="1"/>
    <n v="0"/>
    <n v="10"/>
    <n v="0"/>
    <x v="5"/>
    <n v="10"/>
    <n v="0"/>
    <s v="LA | Acute Care Hospitals | Voluntary non-profit - Private"/>
    <s v="Mid"/>
    <n v="1.0550000000000002"/>
    <n v="1.03"/>
    <n v="1.1000000000000001"/>
    <n v="7.0000000000000062E-2"/>
    <n v="24"/>
    <n v="0.92499999999999993"/>
    <n v="1.2050000000000001"/>
    <x v="0"/>
    <n v="5.4999999999999938E-2"/>
  </r>
  <r>
    <s v="190005"/>
    <s v="UNIVERSITY MEDICAL CENTER NEW ORLEANS"/>
    <x v="18"/>
    <x v="2"/>
    <x v="2"/>
    <n v="1"/>
    <n v="6"/>
    <n v="0"/>
    <x v="25"/>
    <n v="7"/>
    <n v="0"/>
    <s v="LA | Acute Care Hospitals | Voluntary non-profit - Private"/>
    <s v="Low"/>
    <n v="1.0550000000000002"/>
    <n v="1.03"/>
    <n v="1.1000000000000001"/>
    <n v="7.0000000000000062E-2"/>
    <n v="24"/>
    <n v="0.92499999999999993"/>
    <n v="1.2050000000000001"/>
    <x v="0"/>
    <n v="3.499999999999992E-2"/>
  </r>
  <r>
    <s v="190006"/>
    <s v="OCHSNER UNIVERSITY HOSPITAL AND CLINICS"/>
    <x v="18"/>
    <x v="2"/>
    <x v="3"/>
    <n v="0"/>
    <n v="5"/>
    <n v="1"/>
    <x v="0"/>
    <n v="6"/>
    <n v="0.16666666666666666"/>
    <s v="LA | Acute Care Hospitals | Voluntary non-profit - Private"/>
    <s v="Low"/>
    <n v="1.0550000000000002"/>
    <n v="1.03"/>
    <n v="1.1000000000000001"/>
    <n v="7.0000000000000062E-2"/>
    <n v="24"/>
    <n v="0.92499999999999993"/>
    <n v="1.2050000000000001"/>
    <x v="0"/>
    <n v="-2.5000000000000133E-2"/>
  </r>
  <r>
    <s v="190007"/>
    <s v="NATCHITOCHES REGIONAL MEDICAL CENTER"/>
    <x v="18"/>
    <x v="0"/>
    <x v="1"/>
    <n v="0"/>
    <n v="7"/>
    <n v="1"/>
    <x v="26"/>
    <n v="8"/>
    <n v="0.125"/>
    <s v="LA | Acute Care Hospitals | Government - Hospital District or Authority"/>
    <s v="Mid"/>
    <n v="1.07"/>
    <n v="1.0049999999999999"/>
    <n v="1.1150000000000002"/>
    <n v="0.11000000000000032"/>
    <n v="9"/>
    <n v="0.83999999999999941"/>
    <n v="1.2800000000000007"/>
    <x v="0"/>
    <n v="5.0000000000000044E-2"/>
  </r>
  <r>
    <s v="190008"/>
    <s v="TERREBONNE GENERAL MEDICAL CENTER - PARISH"/>
    <x v="18"/>
    <x v="0"/>
    <x v="0"/>
    <n v="1"/>
    <n v="10"/>
    <n v="0"/>
    <x v="30"/>
    <n v="11"/>
    <n v="0"/>
    <s v="LA | Acute Care Hospitals | Government - Hospital District or Authority"/>
    <s v="High"/>
    <n v="1.07"/>
    <n v="1.0049999999999999"/>
    <n v="1.1150000000000002"/>
    <n v="0.11000000000000032"/>
    <n v="9"/>
    <n v="0.83999999999999941"/>
    <n v="1.2800000000000007"/>
    <x v="0"/>
    <n v="-1.0000000000000009E-2"/>
  </r>
  <r>
    <s v="190011"/>
    <s v="OCHSNER LSU HEALTH MONROE"/>
    <x v="18"/>
    <x v="2"/>
    <x v="1"/>
    <n v="0"/>
    <n v="6"/>
    <n v="0"/>
    <x v="25"/>
    <n v="6"/>
    <n v="0"/>
    <s v="LA | Acute Care Hospitals | Voluntary non-profit - Private"/>
    <s v="Mid"/>
    <n v="1.0550000000000002"/>
    <n v="1.03"/>
    <n v="1.1000000000000001"/>
    <n v="7.0000000000000062E-2"/>
    <n v="24"/>
    <n v="0.92499999999999993"/>
    <n v="1.2050000000000001"/>
    <x v="0"/>
    <n v="3.499999999999992E-2"/>
  </r>
  <r>
    <s v="190013"/>
    <s v="WEST CALCASIEU CAMERON HOSPITAL"/>
    <x v="18"/>
    <x v="0"/>
    <x v="0"/>
    <n v="0"/>
    <n v="9"/>
    <n v="0"/>
    <x v="1"/>
    <n v="9"/>
    <n v="0"/>
    <s v="LA | Acute Care Hospitals | Government - Hospital District or Authority"/>
    <s v="High"/>
    <n v="1.07"/>
    <n v="1.0049999999999999"/>
    <n v="1.1150000000000002"/>
    <n v="0.11000000000000032"/>
    <n v="9"/>
    <n v="0.83999999999999941"/>
    <n v="1.2800000000000007"/>
    <x v="0"/>
    <n v="-7.0000000000000062E-2"/>
  </r>
  <r>
    <s v="190014"/>
    <s v="OCHSNER ST MARY"/>
    <x v="18"/>
    <x v="2"/>
    <x v="2"/>
    <n v="0"/>
    <n v="5"/>
    <n v="0"/>
    <x v="46"/>
    <n v="5"/>
    <n v="0"/>
    <s v="LA | Acute Care Hospitals | Voluntary non-profit - Private"/>
    <s v="Low"/>
    <n v="1.0550000000000002"/>
    <n v="1.03"/>
    <n v="1.1000000000000001"/>
    <n v="7.0000000000000062E-2"/>
    <n v="24"/>
    <n v="0.92499999999999993"/>
    <n v="1.2050000000000001"/>
    <x v="3"/>
    <n v="0.23499999999999988"/>
  </r>
  <r>
    <s v="190015"/>
    <s v="NORTH OAKS MEDICAL CENTER"/>
    <x v="18"/>
    <x v="0"/>
    <x v="2"/>
    <n v="0"/>
    <n v="9"/>
    <n v="1"/>
    <x v="5"/>
    <n v="10"/>
    <n v="0.1"/>
    <s v="LA | Acute Care Hospitals | Government - Hospital District or Authority"/>
    <s v="Low"/>
    <n v="1.07"/>
    <n v="1.0049999999999999"/>
    <n v="1.1150000000000002"/>
    <n v="0.11000000000000032"/>
    <n v="9"/>
    <n v="0.83999999999999941"/>
    <n v="1.2800000000000007"/>
    <x v="0"/>
    <n v="4.0000000000000036E-2"/>
  </r>
  <r>
    <s v="190017"/>
    <s v="OPELOUSAS GENERAL HEALTH SYSTEM"/>
    <x v="18"/>
    <x v="4"/>
    <x v="1"/>
    <n v="0"/>
    <n v="10"/>
    <n v="0"/>
    <x v="22"/>
    <n v="10"/>
    <n v="0"/>
    <s v="LA | Acute Care Hospitals | Voluntary non-profit - Other"/>
    <s v="Mid"/>
    <n v="1.0350000000000001"/>
    <n v="1.0024999999999999"/>
    <n v="1.0675000000000001"/>
    <n v="6.5000000000000169E-2"/>
    <n v="2"/>
    <n v="0.90499999999999969"/>
    <n v="1.1650000000000005"/>
    <x v="1"/>
    <n v="6.4999999999999947E-2"/>
  </r>
  <r>
    <s v="190019"/>
    <s v="CHRISTUS ST FRANCES CABRINI HOSPITAL"/>
    <x v="18"/>
    <x v="2"/>
    <x v="2"/>
    <n v="0"/>
    <n v="9"/>
    <n v="1"/>
    <x v="20"/>
    <n v="10"/>
    <n v="0.1"/>
    <s v="LA | Acute Care Hospitals | Voluntary non-profit - Private"/>
    <s v="Low"/>
    <n v="1.0550000000000002"/>
    <n v="1.03"/>
    <n v="1.1000000000000001"/>
    <n v="7.0000000000000062E-2"/>
    <n v="24"/>
    <n v="0.92499999999999993"/>
    <n v="1.2050000000000001"/>
    <x v="0"/>
    <n v="-1.5000000000000124E-2"/>
  </r>
  <r>
    <s v="190020"/>
    <s v="LANE REGIONAL MEDICAL CENTER"/>
    <x v="18"/>
    <x v="0"/>
    <x v="0"/>
    <n v="0"/>
    <n v="6"/>
    <n v="1"/>
    <x v="22"/>
    <n v="7"/>
    <n v="0.14285714285714285"/>
    <s v="LA | Acute Care Hospitals | Government - Hospital District or Authority"/>
    <s v="High"/>
    <n v="1.07"/>
    <n v="1.0049999999999999"/>
    <n v="1.1150000000000002"/>
    <n v="0.11000000000000032"/>
    <n v="9"/>
    <n v="0.83999999999999941"/>
    <n v="1.2800000000000007"/>
    <x v="0"/>
    <n v="3.0000000000000027E-2"/>
  </r>
  <r>
    <s v="190026"/>
    <s v="RAPIDES REGIONAL MEDICAL CENTER"/>
    <x v="18"/>
    <x v="1"/>
    <x v="2"/>
    <n v="0"/>
    <n v="6"/>
    <n v="2"/>
    <x v="4"/>
    <n v="8"/>
    <n v="0.25"/>
    <s v="LA | Acute Care Hospitals | Proprietary"/>
    <s v="Low"/>
    <n v="1.06"/>
    <n v="1.04"/>
    <n v="1.2075"/>
    <n v="0.16749999999999998"/>
    <n v="8"/>
    <n v="0.78875000000000006"/>
    <n v="1.45875"/>
    <x v="0"/>
    <n v="-1.0000000000000009E-2"/>
  </r>
  <r>
    <s v="190027"/>
    <s v="CHRISTUS OCHSNER ST PATRICK HOSPITAL"/>
    <x v="18"/>
    <x v="2"/>
    <x v="0"/>
    <n v="2"/>
    <n v="6"/>
    <n v="0"/>
    <x v="13"/>
    <n v="8"/>
    <n v="0"/>
    <s v="LA | Acute Care Hospitals | Voluntary non-profit - Private"/>
    <s v="High"/>
    <n v="1.0550000000000002"/>
    <n v="1.03"/>
    <n v="1.1000000000000001"/>
    <n v="7.0000000000000062E-2"/>
    <n v="24"/>
    <n v="0.92499999999999993"/>
    <n v="1.2050000000000001"/>
    <x v="0"/>
    <n v="1.4999999999999902E-2"/>
  </r>
  <r>
    <s v="190036"/>
    <s v="OCHSNER MEDICAL CENTER ACUTE"/>
    <x v="18"/>
    <x v="2"/>
    <x v="0"/>
    <n v="0"/>
    <n v="10"/>
    <n v="1"/>
    <x v="3"/>
    <n v="11"/>
    <n v="9.0909090909090912E-2"/>
    <s v="LA | Acute Care Hospitals | Voluntary non-profit - Private"/>
    <s v="High"/>
    <n v="1.0550000000000002"/>
    <n v="1.03"/>
    <n v="1.1000000000000001"/>
    <n v="7.0000000000000062E-2"/>
    <n v="24"/>
    <n v="0.92499999999999993"/>
    <n v="1.2050000000000001"/>
    <x v="0"/>
    <n v="-4.5000000000000151E-2"/>
  </r>
  <r>
    <s v="190039"/>
    <s v="WEST JEFFERSON MEDICAL CENTER"/>
    <x v="18"/>
    <x v="2"/>
    <x v="1"/>
    <n v="0"/>
    <n v="8"/>
    <n v="0"/>
    <x v="22"/>
    <n v="8"/>
    <n v="0"/>
    <s v="LA | Acute Care Hospitals | Voluntary non-profit - Private"/>
    <s v="Mid"/>
    <n v="1.0550000000000002"/>
    <n v="1.03"/>
    <n v="1.1000000000000001"/>
    <n v="7.0000000000000062E-2"/>
    <n v="24"/>
    <n v="0.92499999999999993"/>
    <n v="1.2050000000000001"/>
    <x v="0"/>
    <n v="4.4999999999999929E-2"/>
  </r>
  <r>
    <s v="190040"/>
    <s v="SLIDELL MEMORIAL HOSPITAL"/>
    <x v="18"/>
    <x v="0"/>
    <x v="2"/>
    <n v="0"/>
    <n v="9"/>
    <n v="1"/>
    <x v="13"/>
    <n v="10"/>
    <n v="0.1"/>
    <s v="LA | Acute Care Hospitals | Government - Hospital District or Authority"/>
    <s v="Low"/>
    <n v="1.07"/>
    <n v="1.0049999999999999"/>
    <n v="1.1150000000000002"/>
    <n v="0.11000000000000032"/>
    <n v="9"/>
    <n v="0.83999999999999941"/>
    <n v="1.2800000000000007"/>
    <x v="0"/>
    <n v="0"/>
  </r>
  <r>
    <s v="190041"/>
    <s v="CHRISTUS SHREVEPORT-BOSSIER HEALTH SYSTEM"/>
    <x v="18"/>
    <x v="2"/>
    <x v="0"/>
    <n v="0"/>
    <n v="11"/>
    <n v="0"/>
    <x v="30"/>
    <n v="11"/>
    <n v="0"/>
    <s v="LA | Acute Care Hospitals | Voluntary non-profit - Private"/>
    <s v="High"/>
    <n v="1.0550000000000002"/>
    <n v="1.03"/>
    <n v="1.1000000000000001"/>
    <n v="7.0000000000000062E-2"/>
    <n v="24"/>
    <n v="0.92499999999999993"/>
    <n v="1.2050000000000001"/>
    <x v="0"/>
    <n v="4.9999999999998934E-3"/>
  </r>
  <r>
    <s v="190044"/>
    <s v="ACADIA GENERAL HOSPITAL"/>
    <x v="18"/>
    <x v="2"/>
    <x v="1"/>
    <n v="0"/>
    <n v="9"/>
    <n v="0"/>
    <x v="22"/>
    <n v="9"/>
    <n v="0"/>
    <s v="LA | Acute Care Hospitals | Voluntary non-profit - Private"/>
    <s v="Mid"/>
    <n v="1.0550000000000002"/>
    <n v="1.03"/>
    <n v="1.1000000000000001"/>
    <n v="7.0000000000000062E-2"/>
    <n v="24"/>
    <n v="0.92499999999999993"/>
    <n v="1.2050000000000001"/>
    <x v="0"/>
    <n v="4.4999999999999929E-2"/>
  </r>
  <r>
    <s v="190045"/>
    <s v="ST TAMMANY PARISH HOSPITAL"/>
    <x v="18"/>
    <x v="0"/>
    <x v="0"/>
    <n v="0"/>
    <n v="8"/>
    <n v="0"/>
    <x v="3"/>
    <n v="8"/>
    <n v="0"/>
    <s v="LA | Acute Care Hospitals | Government - Hospital District or Authority"/>
    <s v="High"/>
    <n v="1.07"/>
    <n v="1.0049999999999999"/>
    <n v="1.1150000000000002"/>
    <n v="0.11000000000000032"/>
    <n v="9"/>
    <n v="0.83999999999999941"/>
    <n v="1.2800000000000007"/>
    <x v="0"/>
    <n v="-6.0000000000000053E-2"/>
  </r>
  <r>
    <s v="190046"/>
    <s v="TOURO INFIRMARY"/>
    <x v="18"/>
    <x v="2"/>
    <x v="1"/>
    <n v="0"/>
    <n v="10"/>
    <n v="1"/>
    <x v="0"/>
    <n v="11"/>
    <n v="9.0909090909090912E-2"/>
    <s v="LA | Acute Care Hospitals | Voluntary non-profit - Private"/>
    <s v="Mid"/>
    <n v="1.0550000000000002"/>
    <n v="1.03"/>
    <n v="1.1000000000000001"/>
    <n v="7.0000000000000062E-2"/>
    <n v="24"/>
    <n v="0.92499999999999993"/>
    <n v="1.2050000000000001"/>
    <x v="0"/>
    <n v="-2.5000000000000133E-2"/>
  </r>
  <r>
    <s v="190050"/>
    <s v="BEAUREGARD MEMORIAL HOSPITAL"/>
    <x v="18"/>
    <x v="0"/>
    <x v="2"/>
    <n v="0"/>
    <n v="6"/>
    <n v="0"/>
    <x v="47"/>
    <n v="6"/>
    <n v="0"/>
    <s v="LA | Acute Care Hospitals | Government - Hospital District or Authority"/>
    <s v="Low"/>
    <n v="1.07"/>
    <n v="1.0049999999999999"/>
    <n v="1.1150000000000002"/>
    <n v="0.11000000000000032"/>
    <n v="9"/>
    <n v="0.83999999999999941"/>
    <n v="1.2800000000000007"/>
    <x v="0"/>
    <n v="0.15999999999999992"/>
  </r>
  <r>
    <s v="190053"/>
    <s v="OCHSNER AMERICAN LEGION HOSPITAL"/>
    <x v="18"/>
    <x v="2"/>
    <x v="2"/>
    <n v="0"/>
    <n v="5"/>
    <n v="1"/>
    <x v="39"/>
    <n v="6"/>
    <n v="0.16666666666666666"/>
    <s v="LA | Acute Care Hospitals | Voluntary non-profit - Private"/>
    <s v="Low"/>
    <n v="1.0550000000000002"/>
    <n v="1.03"/>
    <n v="1.1000000000000001"/>
    <n v="7.0000000000000062E-2"/>
    <n v="24"/>
    <n v="0.92499999999999993"/>
    <n v="1.2050000000000001"/>
    <x v="0"/>
    <n v="0.1449999999999998"/>
  </r>
  <r>
    <s v="190054"/>
    <s v="IBERIA MEDICAL CENTER"/>
    <x v="18"/>
    <x v="2"/>
    <x v="1"/>
    <n v="1"/>
    <n v="9"/>
    <n v="0"/>
    <x v="1"/>
    <n v="10"/>
    <n v="0"/>
    <s v="LA | Acute Care Hospitals | Voluntary non-profit - Private"/>
    <s v="Mid"/>
    <n v="1.0550000000000002"/>
    <n v="1.03"/>
    <n v="1.1000000000000001"/>
    <n v="7.0000000000000062E-2"/>
    <n v="24"/>
    <n v="0.92499999999999993"/>
    <n v="1.2050000000000001"/>
    <x v="0"/>
    <n v="-5.500000000000016E-2"/>
  </r>
  <r>
    <s v="190060"/>
    <s v="LAKE CHARLES MEMORIAL HOSPITAL"/>
    <x v="18"/>
    <x v="2"/>
    <x v="0"/>
    <n v="2"/>
    <n v="8"/>
    <n v="0"/>
    <x v="20"/>
    <n v="10"/>
    <n v="0"/>
    <s v="LA | Acute Care Hospitals | Voluntary non-profit - Private"/>
    <s v="High"/>
    <n v="1.0550000000000002"/>
    <n v="1.03"/>
    <n v="1.1000000000000001"/>
    <n v="7.0000000000000062E-2"/>
    <n v="24"/>
    <n v="0.92499999999999993"/>
    <n v="1.2050000000000001"/>
    <x v="0"/>
    <n v="-1.5000000000000124E-2"/>
  </r>
  <r>
    <s v="190064"/>
    <s v="OUR LADY OF THE LAKE REGIONAL MEDICAL CENTER"/>
    <x v="18"/>
    <x v="6"/>
    <x v="1"/>
    <n v="0"/>
    <n v="10"/>
    <n v="0"/>
    <x v="0"/>
    <n v="10"/>
    <n v="0"/>
    <s v="LA | Acute Care Hospitals | Voluntary non-profit - Church"/>
    <s v="Mid"/>
    <n v="1.03"/>
    <n v="1.03"/>
    <n v="1.03"/>
    <n v="0"/>
    <n v="1"/>
    <e v="#N/A"/>
    <e v="#N/A"/>
    <x v="1"/>
    <n v="0"/>
  </r>
  <r>
    <s v="190065"/>
    <s v="BATON ROUGE GENERAL MEDICAL CENTER"/>
    <x v="18"/>
    <x v="2"/>
    <x v="1"/>
    <n v="1"/>
    <n v="9"/>
    <n v="1"/>
    <x v="10"/>
    <n v="11"/>
    <n v="9.0909090909090912E-2"/>
    <s v="LA | Acute Care Hospitals | Voluntary non-profit - Private"/>
    <s v="Mid"/>
    <n v="1.0550000000000002"/>
    <n v="1.03"/>
    <n v="1.1000000000000001"/>
    <n v="7.0000000000000062E-2"/>
    <n v="24"/>
    <n v="0.92499999999999993"/>
    <n v="1.2050000000000001"/>
    <x v="0"/>
    <n v="-7.5000000000000178E-2"/>
  </r>
  <r>
    <s v="190086"/>
    <s v="NORTHERN LOUISIANA MEDICAL CENTER"/>
    <x v="18"/>
    <x v="1"/>
    <x v="1"/>
    <n v="1"/>
    <n v="6"/>
    <n v="0"/>
    <x v="37"/>
    <n v="7"/>
    <n v="0"/>
    <s v="LA | Acute Care Hospitals | Proprietary"/>
    <s v="Mid"/>
    <n v="1.06"/>
    <n v="1.04"/>
    <n v="1.2075"/>
    <n v="0.16749999999999998"/>
    <n v="8"/>
    <n v="0.78875000000000006"/>
    <n v="1.45875"/>
    <x v="0"/>
    <n v="0.24"/>
  </r>
  <r>
    <s v="190098"/>
    <s v="OCHSNER LSU HEALTH SHREVEPORT"/>
    <x v="18"/>
    <x v="2"/>
    <x v="2"/>
    <n v="1"/>
    <n v="7"/>
    <n v="0"/>
    <x v="28"/>
    <n v="8"/>
    <n v="0"/>
    <s v="LA | Acute Care Hospitals | Voluntary non-profit - Private"/>
    <s v="Low"/>
    <n v="1.0550000000000002"/>
    <n v="1.03"/>
    <n v="1.1000000000000001"/>
    <n v="7.0000000000000062E-2"/>
    <n v="24"/>
    <n v="0.92499999999999993"/>
    <n v="1.2050000000000001"/>
    <x v="3"/>
    <n v="0.1549999999999998"/>
  </r>
  <r>
    <s v="190102"/>
    <s v="OUR LADY OF LOURDES REGIONAL MEDICAL CENTER, INC"/>
    <x v="18"/>
    <x v="2"/>
    <x v="2"/>
    <n v="0"/>
    <n v="8"/>
    <n v="2"/>
    <x v="4"/>
    <n v="10"/>
    <n v="0.2"/>
    <s v="LA | Acute Care Hospitals | Voluntary non-profit - Private"/>
    <s v="Low"/>
    <n v="1.0550000000000002"/>
    <n v="1.03"/>
    <n v="1.1000000000000001"/>
    <n v="7.0000000000000062E-2"/>
    <n v="24"/>
    <n v="0.92499999999999993"/>
    <n v="1.2050000000000001"/>
    <x v="0"/>
    <n v="-5.0000000000001155E-3"/>
  </r>
  <r>
    <s v="190111"/>
    <s v="WILLIS KNIGHTON MEDICAL CENTER"/>
    <x v="18"/>
    <x v="2"/>
    <x v="1"/>
    <n v="0"/>
    <n v="9"/>
    <n v="2"/>
    <x v="50"/>
    <n v="11"/>
    <n v="0.18181818181818182"/>
    <s v="LA | Acute Care Hospitals | Voluntary non-profit - Private"/>
    <s v="Mid"/>
    <n v="1.0550000000000002"/>
    <n v="1.03"/>
    <n v="1.1000000000000001"/>
    <n v="7.0000000000000062E-2"/>
    <n v="24"/>
    <n v="0.92499999999999993"/>
    <n v="1.2050000000000001"/>
    <x v="0"/>
    <n v="9.4999999999999751E-2"/>
  </r>
  <r>
    <s v="190125"/>
    <s v="ST FRANCIS MEDICAL CENTER"/>
    <x v="18"/>
    <x v="2"/>
    <x v="1"/>
    <n v="0"/>
    <n v="10"/>
    <n v="0"/>
    <x v="6"/>
    <n v="10"/>
    <n v="0"/>
    <s v="LA | Acute Care Hospitals | Voluntary non-profit - Private"/>
    <s v="Mid"/>
    <n v="1.0550000000000002"/>
    <n v="1.03"/>
    <n v="1.1000000000000001"/>
    <n v="7.0000000000000062E-2"/>
    <n v="24"/>
    <n v="0.92499999999999993"/>
    <n v="1.2050000000000001"/>
    <x v="0"/>
    <n v="2.4999999999999911E-2"/>
  </r>
  <r>
    <s v="190128"/>
    <s v="WOMANS HOSPITAL"/>
    <x v="18"/>
    <x v="2"/>
    <x v="1"/>
    <n v="0"/>
    <n v="5"/>
    <n v="0"/>
    <x v="0"/>
    <n v="5"/>
    <n v="0"/>
    <s v="LA | Acute Care Hospitals | Voluntary non-profit - Private"/>
    <s v="Mid"/>
    <n v="1.0550000000000002"/>
    <n v="1.03"/>
    <n v="1.1000000000000001"/>
    <n v="7.0000000000000062E-2"/>
    <n v="24"/>
    <n v="0.92499999999999993"/>
    <n v="1.2050000000000001"/>
    <x v="0"/>
    <n v="-2.5000000000000133E-2"/>
  </r>
  <r>
    <s v="190144"/>
    <s v="MINDEN MEDICAL CENTER"/>
    <x v="18"/>
    <x v="1"/>
    <x v="1"/>
    <n v="0"/>
    <n v="6"/>
    <n v="0"/>
    <x v="39"/>
    <n v="6"/>
    <n v="0"/>
    <s v="LA | Acute Care Hospitals | Proprietary"/>
    <s v="Mid"/>
    <n v="1.06"/>
    <n v="1.04"/>
    <n v="1.2075"/>
    <n v="0.16749999999999998"/>
    <n v="8"/>
    <n v="0.78875000000000006"/>
    <n v="1.45875"/>
    <x v="0"/>
    <n v="0.1399999999999999"/>
  </r>
  <r>
    <s v="190160"/>
    <s v="GLENWOOD REGIONAL MEDICAL CENTER"/>
    <x v="18"/>
    <x v="1"/>
    <x v="2"/>
    <n v="0"/>
    <n v="8"/>
    <n v="1"/>
    <x v="2"/>
    <n v="9"/>
    <n v="0.1111111111111111"/>
    <s v="LA | Acute Care Hospitals | Proprietary"/>
    <s v="Low"/>
    <n v="1.06"/>
    <n v="1.04"/>
    <n v="1.2075"/>
    <n v="0.16749999999999998"/>
    <n v="8"/>
    <n v="0.78875000000000006"/>
    <n v="1.45875"/>
    <x v="0"/>
    <n v="-4.0000000000000036E-2"/>
  </r>
  <r>
    <s v="190164"/>
    <s v="BYRD REGIONAL HOSPITAL"/>
    <x v="18"/>
    <x v="1"/>
    <x v="1"/>
    <n v="1"/>
    <n v="5"/>
    <n v="0"/>
    <x v="20"/>
    <n v="6"/>
    <n v="0"/>
    <s v="LA | Acute Care Hospitals | Proprietary"/>
    <s v="Mid"/>
    <n v="1.06"/>
    <n v="1.04"/>
    <n v="1.2075"/>
    <n v="0.16749999999999998"/>
    <n v="8"/>
    <n v="0.78875000000000006"/>
    <n v="1.45875"/>
    <x v="0"/>
    <n v="-2.0000000000000018E-2"/>
  </r>
  <r>
    <s v="190167"/>
    <s v="MERCY REGIONAL MEDICAL CENTER"/>
    <x v="18"/>
    <x v="1"/>
    <x v="1"/>
    <n v="0"/>
    <n v="6"/>
    <n v="0"/>
    <x v="28"/>
    <n v="6"/>
    <n v="0"/>
    <s v="LA | Acute Care Hospitals | Proprietary"/>
    <s v="Mid"/>
    <n v="1.06"/>
    <n v="1.04"/>
    <n v="1.2075"/>
    <n v="0.16749999999999998"/>
    <n v="8"/>
    <n v="0.78875000000000006"/>
    <n v="1.45875"/>
    <x v="0"/>
    <n v="0.14999999999999991"/>
  </r>
  <r>
    <s v="190176"/>
    <s v="EAST JEFFERSON GENERAL HOSPITAL"/>
    <x v="18"/>
    <x v="1"/>
    <x v="2"/>
    <n v="0"/>
    <n v="9"/>
    <n v="2"/>
    <x v="13"/>
    <n v="11"/>
    <n v="0.18181818181818182"/>
    <s v="LA | Acute Care Hospitals | Proprietary"/>
    <s v="Low"/>
    <n v="1.06"/>
    <n v="1.04"/>
    <n v="1.2075"/>
    <n v="0.16749999999999998"/>
    <n v="8"/>
    <n v="0.78875000000000006"/>
    <n v="1.45875"/>
    <x v="0"/>
    <n v="1.0000000000000009E-2"/>
  </r>
  <r>
    <s v="190183"/>
    <s v="LEONARD J CHABERT MEDICAL CENTER"/>
    <x v="18"/>
    <x v="4"/>
    <x v="1"/>
    <n v="0"/>
    <n v="6"/>
    <n v="1"/>
    <x v="8"/>
    <n v="7"/>
    <n v="0.14285714285714285"/>
    <s v="LA | Acute Care Hospitals | Voluntary non-profit - Other"/>
    <s v="Mid"/>
    <n v="1.0350000000000001"/>
    <n v="1.0024999999999999"/>
    <n v="1.0675000000000001"/>
    <n v="6.5000000000000169E-2"/>
    <n v="2"/>
    <n v="0.90499999999999969"/>
    <n v="1.1650000000000005"/>
    <x v="1"/>
    <n v="-6.5000000000000169E-2"/>
  </r>
  <r>
    <s v="190184"/>
    <s v="CITIZENS MEDICAL CENTER"/>
    <x v="18"/>
    <x v="0"/>
    <x v="1"/>
    <n v="0"/>
    <n v="4"/>
    <n v="1"/>
    <x v="10"/>
    <n v="5"/>
    <n v="0.2"/>
    <s v="LA | Acute Care Hospitals | Government - Hospital District or Authority"/>
    <s v="Mid"/>
    <n v="1.07"/>
    <n v="1.0049999999999999"/>
    <n v="1.1150000000000002"/>
    <n v="0.11000000000000032"/>
    <n v="9"/>
    <n v="0.83999999999999941"/>
    <n v="1.2800000000000007"/>
    <x v="0"/>
    <n v="-9.000000000000008E-2"/>
  </r>
  <r>
    <s v="190202"/>
    <s v="OCHSNER MEDICAL CENTER - BATON ROUGE"/>
    <x v="18"/>
    <x v="2"/>
    <x v="1"/>
    <n v="0"/>
    <n v="9"/>
    <n v="0"/>
    <x v="11"/>
    <n v="9"/>
    <n v="0"/>
    <s v="LA | Acute Care Hospitals | Voluntary non-profit - Private"/>
    <s v="Mid"/>
    <n v="1.0550000000000002"/>
    <n v="1.03"/>
    <n v="1.1000000000000001"/>
    <n v="7.0000000000000062E-2"/>
    <n v="24"/>
    <n v="0.92499999999999993"/>
    <n v="1.2050000000000001"/>
    <x v="0"/>
    <n v="-0.1050000000000002"/>
  </r>
  <r>
    <s v="190274"/>
    <s v="OCHSNER MEDICAL CENTER-KENNER"/>
    <x v="18"/>
    <x v="2"/>
    <x v="0"/>
    <n v="0"/>
    <n v="8"/>
    <n v="1"/>
    <x v="7"/>
    <n v="9"/>
    <n v="0.1111111111111111"/>
    <s v="LA | Acute Care Hospitals | Voluntary non-profit - Private"/>
    <s v="High"/>
    <n v="1.0550000000000002"/>
    <n v="1.03"/>
    <n v="1.1000000000000001"/>
    <n v="7.0000000000000062E-2"/>
    <n v="24"/>
    <n v="0.92499999999999993"/>
    <n v="1.2050000000000001"/>
    <x v="0"/>
    <n v="-9.5000000000000195E-2"/>
  </r>
  <r>
    <s v="190318"/>
    <s v="ACADIAN MEDICAL CENTER"/>
    <x v="18"/>
    <x v="1"/>
    <x v="2"/>
    <n v="0"/>
    <n v="6"/>
    <n v="0"/>
    <x v="20"/>
    <n v="6"/>
    <n v="0"/>
    <s v="LA | Acute Care Hospitals | Proprietary"/>
    <s v="Low"/>
    <n v="1.06"/>
    <n v="1.04"/>
    <n v="1.2075"/>
    <n v="0.16749999999999998"/>
    <n v="8"/>
    <n v="0.78875000000000006"/>
    <n v="1.45875"/>
    <x v="0"/>
    <n v="-2.0000000000000018E-2"/>
  </r>
  <r>
    <s v="200001"/>
    <s v="ST JOSEPH HOSPITAL"/>
    <x v="19"/>
    <x v="6"/>
    <x v="1"/>
    <n v="0"/>
    <n v="6"/>
    <n v="1"/>
    <x v="15"/>
    <n v="7"/>
    <n v="0.14285714285714285"/>
    <s v="ME | Acute Care Hospitals | Voluntary non-profit - Church"/>
    <s v="Mid"/>
    <n v="0.97"/>
    <n v="0.92500000000000004"/>
    <n v="1.01"/>
    <n v="8.4999999999999964E-2"/>
    <n v="3"/>
    <n v="0.7975000000000001"/>
    <n v="1.1375"/>
    <x v="1"/>
    <n v="-8.9999999999999969E-2"/>
  </r>
  <r>
    <s v="200008"/>
    <s v="NORTHERN LIGHT MERCY HOSPITAL"/>
    <x v="19"/>
    <x v="6"/>
    <x v="1"/>
    <n v="1"/>
    <n v="7"/>
    <n v="0"/>
    <x v="4"/>
    <n v="8"/>
    <n v="0"/>
    <s v="ME | Acute Care Hospitals | Voluntary non-profit - Church"/>
    <s v="Mid"/>
    <n v="0.97"/>
    <n v="0.92500000000000004"/>
    <n v="1.01"/>
    <n v="8.4999999999999964E-2"/>
    <n v="3"/>
    <n v="0.7975000000000001"/>
    <n v="1.1375"/>
    <x v="1"/>
    <n v="8.0000000000000071E-2"/>
  </r>
  <r>
    <s v="200009"/>
    <s v="MAINEHEALTH MAINE MEDICAL CENTER"/>
    <x v="19"/>
    <x v="2"/>
    <x v="0"/>
    <n v="2"/>
    <n v="9"/>
    <n v="0"/>
    <x v="0"/>
    <n v="11"/>
    <n v="0"/>
    <s v="ME | Acute Care Hospitals | Voluntary non-profit - Private"/>
    <s v="High"/>
    <n v="0.93500000000000005"/>
    <n v="0.90749999999999997"/>
    <n v="0.995"/>
    <n v="8.7500000000000022E-2"/>
    <n v="8"/>
    <n v="0.77624999999999988"/>
    <n v="1.12625"/>
    <x v="0"/>
    <n v="9.4999999999999973E-2"/>
  </r>
  <r>
    <s v="200018"/>
    <s v="NORTHERN LIGHT  A R GOULD HOSPITAL"/>
    <x v="19"/>
    <x v="2"/>
    <x v="2"/>
    <n v="1"/>
    <n v="7"/>
    <n v="0"/>
    <x v="18"/>
    <n v="8"/>
    <n v="0"/>
    <s v="ME | Acute Care Hospitals | Voluntary non-profit - Private"/>
    <s v="Low"/>
    <n v="0.93500000000000005"/>
    <n v="0.90749999999999997"/>
    <n v="0.995"/>
    <n v="8.7500000000000022E-2"/>
    <n v="8"/>
    <n v="0.77624999999999988"/>
    <n v="1.12625"/>
    <x v="0"/>
    <n v="-0.10500000000000009"/>
  </r>
  <r>
    <s v="200020"/>
    <s v="YORK HOSPITAL"/>
    <x v="19"/>
    <x v="2"/>
    <x v="1"/>
    <n v="0"/>
    <n v="8"/>
    <n v="0"/>
    <x v="23"/>
    <n v="8"/>
    <n v="0"/>
    <s v="ME | Acute Care Hospitals | Voluntary non-profit - Private"/>
    <s v="Mid"/>
    <n v="0.93500000000000005"/>
    <n v="0.90749999999999997"/>
    <n v="0.995"/>
    <n v="8.7500000000000022E-2"/>
    <n v="8"/>
    <n v="0.77624999999999988"/>
    <n v="1.12625"/>
    <x v="0"/>
    <n v="-3.5000000000000031E-2"/>
  </r>
  <r>
    <s v="200021"/>
    <s v="MID COAST HOSPITAL"/>
    <x v="19"/>
    <x v="2"/>
    <x v="2"/>
    <n v="0"/>
    <n v="7"/>
    <n v="0"/>
    <x v="21"/>
    <n v="7"/>
    <n v="0"/>
    <s v="ME | Acute Care Hospitals | Voluntary non-profit - Private"/>
    <s v="Low"/>
    <n v="0.93500000000000005"/>
    <n v="0.90749999999999997"/>
    <n v="0.995"/>
    <n v="8.7500000000000022E-2"/>
    <n v="8"/>
    <n v="0.77624999999999988"/>
    <n v="1.12625"/>
    <x v="0"/>
    <n v="-5.0000000000000044E-3"/>
  </r>
  <r>
    <s v="200024"/>
    <s v="CENTRAL MAINE MEDICAL CENTER"/>
    <x v="19"/>
    <x v="2"/>
    <x v="0"/>
    <n v="3"/>
    <n v="7"/>
    <n v="0"/>
    <x v="1"/>
    <n v="10"/>
    <n v="0"/>
    <s v="ME | Acute Care Hospitals | Voluntary non-profit - Private"/>
    <s v="High"/>
    <n v="0.93500000000000005"/>
    <n v="0.90749999999999997"/>
    <n v="0.995"/>
    <n v="8.7500000000000022E-2"/>
    <n v="8"/>
    <n v="0.77624999999999988"/>
    <n v="1.12625"/>
    <x v="0"/>
    <n v="6.4999999999999947E-2"/>
  </r>
  <r>
    <s v="200031"/>
    <s v="CARY MEDICAL CENTER"/>
    <x v="19"/>
    <x v="5"/>
    <x v="2"/>
    <n v="0"/>
    <n v="7"/>
    <n v="1"/>
    <x v="16"/>
    <n v="8"/>
    <n v="0.125"/>
    <s v="ME | Acute Care Hospitals | Government - Local"/>
    <s v="Low"/>
    <n v="0.87"/>
    <n v="0.87"/>
    <n v="0.87"/>
    <n v="0"/>
    <n v="1"/>
    <e v="#N/A"/>
    <e v="#N/A"/>
    <x v="1"/>
    <n v="0"/>
  </r>
  <r>
    <s v="200033"/>
    <s v="NORTHERN LIGHT EASTERN MAINE MEDICAL CENTER"/>
    <x v="19"/>
    <x v="2"/>
    <x v="0"/>
    <n v="2"/>
    <n v="9"/>
    <n v="0"/>
    <x v="14"/>
    <n v="11"/>
    <n v="0"/>
    <s v="ME | Acute Care Hospitals | Voluntary non-profit - Private"/>
    <s v="High"/>
    <n v="0.93500000000000005"/>
    <n v="0.90749999999999997"/>
    <n v="0.995"/>
    <n v="8.7500000000000022E-2"/>
    <n v="8"/>
    <n v="0.77624999999999988"/>
    <n v="1.12625"/>
    <x v="0"/>
    <n v="4.9999999999998934E-3"/>
  </r>
  <r>
    <s v="200034"/>
    <s v="ST MARY'S REGIONAL MEDICAL CENTER"/>
    <x v="19"/>
    <x v="6"/>
    <x v="1"/>
    <n v="1"/>
    <n v="6"/>
    <n v="0"/>
    <x v="8"/>
    <n v="7"/>
    <n v="0"/>
    <s v="ME | Acute Care Hospitals | Voluntary non-profit - Church"/>
    <s v="Mid"/>
    <n v="0.97"/>
    <n v="0.92500000000000004"/>
    <n v="1.01"/>
    <n v="8.4999999999999964E-2"/>
    <n v="3"/>
    <n v="0.7975000000000001"/>
    <n v="1.1375"/>
    <x v="1"/>
    <n v="0"/>
  </r>
  <r>
    <s v="200039"/>
    <s v="MAINE GENERAL MEDICAL CENTER"/>
    <x v="19"/>
    <x v="4"/>
    <x v="0"/>
    <n v="1"/>
    <n v="7"/>
    <n v="0"/>
    <x v="11"/>
    <n v="8"/>
    <n v="0"/>
    <s v="ME | Acute Care Hospitals | Voluntary non-profit - Other"/>
    <s v="High"/>
    <n v="0.95"/>
    <n v="0.95"/>
    <n v="0.95"/>
    <n v="0"/>
    <n v="2"/>
    <e v="#N/A"/>
    <e v="#N/A"/>
    <x v="1"/>
    <n v="0"/>
  </r>
  <r>
    <s v="200050"/>
    <s v="NORTHERN LIGHT MAINE COAST HOSPITAL"/>
    <x v="19"/>
    <x v="4"/>
    <x v="2"/>
    <n v="0"/>
    <n v="7"/>
    <n v="0"/>
    <x v="11"/>
    <n v="7"/>
    <n v="0"/>
    <s v="ME | Acute Care Hospitals | Voluntary non-profit - Other"/>
    <s v="Low"/>
    <n v="0.95"/>
    <n v="0.95"/>
    <n v="0.95"/>
    <n v="0"/>
    <n v="2"/>
    <e v="#N/A"/>
    <e v="#N/A"/>
    <x v="1"/>
    <n v="0"/>
  </r>
  <r>
    <s v="200052"/>
    <s v="NORTHERN MAINE MEDICAL CENTER"/>
    <x v="19"/>
    <x v="2"/>
    <x v="1"/>
    <n v="0"/>
    <n v="7"/>
    <n v="0"/>
    <x v="10"/>
    <n v="7"/>
    <n v="0"/>
    <s v="ME | Acute Care Hospitals | Voluntary non-profit - Private"/>
    <s v="Mid"/>
    <n v="0.93500000000000005"/>
    <n v="0.90749999999999997"/>
    <n v="0.995"/>
    <n v="8.7500000000000022E-2"/>
    <n v="8"/>
    <n v="0.77624999999999988"/>
    <n v="1.12625"/>
    <x v="0"/>
    <n v="4.4999999999999929E-2"/>
  </r>
  <r>
    <s v="200063"/>
    <s v="MAINEHEALTH PEN BAY HOSPITAL"/>
    <x v="19"/>
    <x v="2"/>
    <x v="2"/>
    <n v="0"/>
    <n v="6"/>
    <n v="2"/>
    <x v="21"/>
    <n v="8"/>
    <n v="0.25"/>
    <s v="ME | Acute Care Hospitals | Voluntary non-profit - Private"/>
    <s v="Low"/>
    <n v="0.93500000000000005"/>
    <n v="0.90749999999999997"/>
    <n v="0.995"/>
    <n v="8.7500000000000022E-2"/>
    <n v="8"/>
    <n v="0.77624999999999988"/>
    <n v="1.12625"/>
    <x v="0"/>
    <n v="-5.0000000000000044E-3"/>
  </r>
  <r>
    <s v="220001"/>
    <s v="UMASS MEMORIAL HEALTHALLIANCE HOSPITALS"/>
    <x v="20"/>
    <x v="4"/>
    <x v="2"/>
    <n v="0"/>
    <n v="6"/>
    <n v="2"/>
    <x v="20"/>
    <n v="8"/>
    <n v="0.25"/>
    <s v="MA | Acute Care Hospitals | Voluntary non-profit - Other"/>
    <s v="Low"/>
    <n v="0.98499999999999999"/>
    <n v="0.97249999999999992"/>
    <n v="0.99750000000000005"/>
    <n v="2.5000000000000133E-2"/>
    <n v="6"/>
    <n v="0.93499999999999972"/>
    <n v="1.0350000000000001"/>
    <x v="1"/>
    <n v="5.5000000000000049E-2"/>
  </r>
  <r>
    <s v="220002"/>
    <s v="MOUNT AUBURN HOSPITAL"/>
    <x v="20"/>
    <x v="2"/>
    <x v="0"/>
    <n v="0"/>
    <n v="9"/>
    <n v="2"/>
    <x v="9"/>
    <n v="11"/>
    <n v="0.18181818181818182"/>
    <s v="MA | Acute Care Hospitals | Voluntary non-profit - Private"/>
    <s v="High"/>
    <n v="0.98"/>
    <n v="0.96"/>
    <n v="1.01"/>
    <n v="5.0000000000000044E-2"/>
    <n v="35"/>
    <n v="0.8849999999999999"/>
    <n v="1.085"/>
    <x v="0"/>
    <n v="1.0000000000000009E-2"/>
  </r>
  <r>
    <s v="220008"/>
    <s v="STURDY MEMORIAL HOSPITAL"/>
    <x v="20"/>
    <x v="4"/>
    <x v="1"/>
    <n v="0"/>
    <n v="8"/>
    <n v="1"/>
    <x v="8"/>
    <n v="9"/>
    <n v="0.1111111111111111"/>
    <s v="MA | Acute Care Hospitals | Voluntary non-profit - Other"/>
    <s v="Mid"/>
    <n v="0.98499999999999999"/>
    <n v="0.97249999999999992"/>
    <n v="0.99750000000000005"/>
    <n v="2.5000000000000133E-2"/>
    <n v="6"/>
    <n v="0.93499999999999972"/>
    <n v="1.0350000000000001"/>
    <x v="1"/>
    <n v="-1.5000000000000013E-2"/>
  </r>
  <r>
    <s v="220010"/>
    <s v="LAWRENCE GENERAL HOSPITAL"/>
    <x v="20"/>
    <x v="2"/>
    <x v="1"/>
    <n v="0"/>
    <n v="8"/>
    <n v="0"/>
    <x v="2"/>
    <n v="8"/>
    <n v="0"/>
    <s v="MA | Acute Care Hospitals | Voluntary non-profit - Private"/>
    <s v="Mid"/>
    <n v="0.98"/>
    <n v="0.96"/>
    <n v="1.01"/>
    <n v="5.0000000000000044E-2"/>
    <n v="35"/>
    <n v="0.8849999999999999"/>
    <n v="1.085"/>
    <x v="0"/>
    <n v="4.0000000000000036E-2"/>
  </r>
  <r>
    <s v="220011"/>
    <s v="CAMBRIDGE HEALTH ALLIANCE"/>
    <x v="20"/>
    <x v="5"/>
    <x v="0"/>
    <n v="0"/>
    <n v="8"/>
    <n v="1"/>
    <x v="1"/>
    <n v="9"/>
    <n v="0.1111111111111111"/>
    <s v="MA | Acute Care Hospitals | Government - Local"/>
    <s v="High"/>
    <n v="1"/>
    <n v="1"/>
    <n v="1"/>
    <n v="0"/>
    <n v="1"/>
    <e v="#N/A"/>
    <e v="#N/A"/>
    <x v="1"/>
    <n v="0"/>
  </r>
  <r>
    <s v="220012"/>
    <s v="CAPE COD HOSPITAL"/>
    <x v="20"/>
    <x v="2"/>
    <x v="1"/>
    <n v="0"/>
    <n v="9"/>
    <n v="2"/>
    <x v="8"/>
    <n v="11"/>
    <n v="0.18181818181818182"/>
    <s v="MA | Acute Care Hospitals | Voluntary non-profit - Private"/>
    <s v="Mid"/>
    <n v="0.98"/>
    <n v="0.96"/>
    <n v="1.01"/>
    <n v="5.0000000000000044E-2"/>
    <n v="35"/>
    <n v="0.8849999999999999"/>
    <n v="1.085"/>
    <x v="0"/>
    <n v="-1.0000000000000009E-2"/>
  </r>
  <r>
    <s v="220015"/>
    <s v="COOLEY DICKINSON HOSPITAL INC,THE"/>
    <x v="20"/>
    <x v="2"/>
    <x v="1"/>
    <n v="0"/>
    <n v="9"/>
    <n v="0"/>
    <x v="24"/>
    <n v="9"/>
    <n v="0"/>
    <s v="MA | Acute Care Hospitals | Voluntary non-profit - Private"/>
    <s v="Mid"/>
    <n v="0.98"/>
    <n v="0.96"/>
    <n v="1.01"/>
    <n v="5.0000000000000044E-2"/>
    <n v="35"/>
    <n v="0.8849999999999999"/>
    <n v="1.085"/>
    <x v="0"/>
    <n v="-6.9999999999999951E-2"/>
  </r>
  <r>
    <s v="220016"/>
    <s v="BAYSTATE FRANKLIN MEDICAL CENTER"/>
    <x v="20"/>
    <x v="2"/>
    <x v="0"/>
    <n v="0"/>
    <n v="8"/>
    <n v="0"/>
    <x v="14"/>
    <n v="8"/>
    <n v="0"/>
    <s v="MA | Acute Care Hospitals | Voluntary non-profit - Private"/>
    <s v="High"/>
    <n v="0.98"/>
    <n v="0.96"/>
    <n v="1.01"/>
    <n v="5.0000000000000044E-2"/>
    <n v="35"/>
    <n v="0.8849999999999999"/>
    <n v="1.085"/>
    <x v="0"/>
    <n v="-4.0000000000000036E-2"/>
  </r>
  <r>
    <s v="220019"/>
    <s v="UMASS MEMORIAL HEALTH - HARRINGTON HOSPITAL"/>
    <x v="20"/>
    <x v="2"/>
    <x v="2"/>
    <n v="0"/>
    <n v="7"/>
    <n v="1"/>
    <x v="8"/>
    <n v="8"/>
    <n v="0.125"/>
    <s v="MA | Acute Care Hospitals | Voluntary non-profit - Private"/>
    <s v="Low"/>
    <n v="0.98"/>
    <n v="0.96"/>
    <n v="1.01"/>
    <n v="5.0000000000000044E-2"/>
    <n v="35"/>
    <n v="0.8849999999999999"/>
    <n v="1.085"/>
    <x v="0"/>
    <n v="-1.0000000000000009E-2"/>
  </r>
  <r>
    <s v="220020"/>
    <s v="SAINT ANNE'S HOSPITAL"/>
    <x v="20"/>
    <x v="1"/>
    <x v="1"/>
    <n v="0"/>
    <n v="7"/>
    <n v="3"/>
    <x v="1"/>
    <n v="10"/>
    <n v="0.3"/>
    <s v="MA | Acute Care Hospitals | Proprietary"/>
    <s v="Mid"/>
    <n v="1.0150000000000001"/>
    <n v="1"/>
    <n v="1.0449999999999999"/>
    <n v="4.4999999999999929E-2"/>
    <n v="6"/>
    <n v="0.93250000000000011"/>
    <n v="1.1124999999999998"/>
    <x v="1"/>
    <n v="-1.5000000000000124E-2"/>
  </r>
  <r>
    <s v="220024"/>
    <s v="HOLYOKE MEDICAL CENTER"/>
    <x v="20"/>
    <x v="2"/>
    <x v="2"/>
    <n v="0"/>
    <n v="8"/>
    <n v="0"/>
    <x v="8"/>
    <n v="8"/>
    <n v="0"/>
    <s v="MA | Acute Care Hospitals | Voluntary non-profit - Private"/>
    <s v="Low"/>
    <n v="0.98"/>
    <n v="0.96"/>
    <n v="1.01"/>
    <n v="5.0000000000000044E-2"/>
    <n v="35"/>
    <n v="0.8849999999999999"/>
    <n v="1.085"/>
    <x v="0"/>
    <n v="-1.0000000000000009E-2"/>
  </r>
  <r>
    <s v="220029"/>
    <s v="ANNA JAQUES HOSPITAL"/>
    <x v="20"/>
    <x v="2"/>
    <x v="1"/>
    <n v="0"/>
    <n v="9"/>
    <n v="0"/>
    <x v="9"/>
    <n v="9"/>
    <n v="0"/>
    <s v="MA | Acute Care Hospitals | Voluntary non-profit - Private"/>
    <s v="Mid"/>
    <n v="0.98"/>
    <n v="0.96"/>
    <n v="1.01"/>
    <n v="5.0000000000000044E-2"/>
    <n v="35"/>
    <n v="0.8849999999999999"/>
    <n v="1.085"/>
    <x v="0"/>
    <n v="1.0000000000000009E-2"/>
  </r>
  <r>
    <s v="220030"/>
    <s v="BAYSTATE WING HOSPITAL"/>
    <x v="20"/>
    <x v="4"/>
    <x v="4"/>
    <n v="0"/>
    <n v="7"/>
    <n v="0"/>
    <x v="10"/>
    <n v="7"/>
    <n v="0"/>
    <s v="MA | Acute Care Hospitals | Voluntary non-profit - Other"/>
    <s v="High"/>
    <n v="0.98499999999999999"/>
    <n v="0.97249999999999992"/>
    <n v="0.99750000000000005"/>
    <n v="2.5000000000000133E-2"/>
    <n v="6"/>
    <n v="0.93499999999999972"/>
    <n v="1.0350000000000001"/>
    <x v="1"/>
    <n v="-5.0000000000000044E-3"/>
  </r>
  <r>
    <s v="220031"/>
    <s v="BOSTON MEDICAL CENTER"/>
    <x v="20"/>
    <x v="2"/>
    <x v="1"/>
    <n v="0"/>
    <n v="9"/>
    <n v="2"/>
    <x v="9"/>
    <n v="11"/>
    <n v="0.18181818181818182"/>
    <s v="MA | Acute Care Hospitals | Voluntary non-profit - Private"/>
    <s v="Mid"/>
    <n v="0.98"/>
    <n v="0.96"/>
    <n v="1.01"/>
    <n v="5.0000000000000044E-2"/>
    <n v="35"/>
    <n v="0.8849999999999999"/>
    <n v="1.085"/>
    <x v="0"/>
    <n v="1.0000000000000009E-2"/>
  </r>
  <r>
    <s v="220033"/>
    <s v="NORTHEAST HOSPITAL CORPORATION"/>
    <x v="20"/>
    <x v="2"/>
    <x v="1"/>
    <n v="0"/>
    <n v="10"/>
    <n v="0"/>
    <x v="8"/>
    <n v="10"/>
    <n v="0"/>
    <s v="MA | Acute Care Hospitals | Voluntary non-profit - Private"/>
    <s v="Mid"/>
    <n v="0.98"/>
    <n v="0.96"/>
    <n v="1.01"/>
    <n v="5.0000000000000044E-2"/>
    <n v="35"/>
    <n v="0.8849999999999999"/>
    <n v="1.085"/>
    <x v="0"/>
    <n v="-1.0000000000000009E-2"/>
  </r>
  <r>
    <s v="220035"/>
    <s v="NORTH SHORE MEDICAL CENTER -"/>
    <x v="20"/>
    <x v="2"/>
    <x v="0"/>
    <n v="1"/>
    <n v="7"/>
    <n v="2"/>
    <x v="21"/>
    <n v="10"/>
    <n v="0.2"/>
    <s v="MA | Acute Care Hospitals | Voluntary non-profit - Private"/>
    <s v="High"/>
    <n v="0.98"/>
    <n v="0.96"/>
    <n v="1.01"/>
    <n v="5.0000000000000044E-2"/>
    <n v="35"/>
    <n v="0.8849999999999999"/>
    <n v="1.085"/>
    <x v="0"/>
    <n v="-4.9999999999999933E-2"/>
  </r>
  <r>
    <s v="220036"/>
    <s v="ST ELIZABETH'S MEDICAL CENTER"/>
    <x v="20"/>
    <x v="1"/>
    <x v="2"/>
    <n v="1"/>
    <n v="5"/>
    <n v="3"/>
    <x v="13"/>
    <n v="9"/>
    <n v="0.33333333333333331"/>
    <s v="MA | Acute Care Hospitals | Proprietary"/>
    <s v="Low"/>
    <n v="1.0150000000000001"/>
    <n v="1"/>
    <n v="1.0449999999999999"/>
    <n v="4.4999999999999929E-2"/>
    <n v="6"/>
    <n v="0.93250000000000011"/>
    <n v="1.1124999999999998"/>
    <x v="1"/>
    <n v="5.4999999999999938E-2"/>
  </r>
  <r>
    <s v="220046"/>
    <s v="BERKSHIRE MEDICAL CENTER"/>
    <x v="20"/>
    <x v="4"/>
    <x v="0"/>
    <n v="1"/>
    <n v="8"/>
    <n v="0"/>
    <x v="1"/>
    <n v="9"/>
    <n v="0"/>
    <s v="MA | Acute Care Hospitals | Voluntary non-profit - Other"/>
    <s v="High"/>
    <n v="0.98499999999999999"/>
    <n v="0.97249999999999992"/>
    <n v="0.99750000000000005"/>
    <n v="2.5000000000000133E-2"/>
    <n v="6"/>
    <n v="0.93499999999999972"/>
    <n v="1.0350000000000001"/>
    <x v="1"/>
    <n v="1.5000000000000013E-2"/>
  </r>
  <r>
    <s v="220049"/>
    <s v="UMASS MEMORIAL HEALTHCARE-MARLBOROUGH HOSPITAL"/>
    <x v="20"/>
    <x v="2"/>
    <x v="2"/>
    <n v="0"/>
    <n v="5"/>
    <n v="1"/>
    <x v="1"/>
    <n v="6"/>
    <n v="0.16666666666666666"/>
    <s v="MA | Acute Care Hospitals | Voluntary non-profit - Private"/>
    <s v="Low"/>
    <n v="0.98"/>
    <n v="0.96"/>
    <n v="1.01"/>
    <n v="5.0000000000000044E-2"/>
    <n v="35"/>
    <n v="0.8849999999999999"/>
    <n v="1.085"/>
    <x v="0"/>
    <n v="2.0000000000000018E-2"/>
  </r>
  <r>
    <s v="220052"/>
    <s v="SIGNATURE HEALTHCARE BROCKTON HOSPITAL"/>
    <x v="20"/>
    <x v="4"/>
    <x v="0"/>
    <n v="0"/>
    <n v="9"/>
    <n v="1"/>
    <x v="33"/>
    <n v="10"/>
    <n v="0.1"/>
    <s v="MA | Acute Care Hospitals | Voluntary non-profit - Other"/>
    <s v="High"/>
    <n v="0.98499999999999999"/>
    <n v="0.97249999999999992"/>
    <n v="0.99750000000000005"/>
    <n v="2.5000000000000133E-2"/>
    <n v="6"/>
    <n v="0.93499999999999972"/>
    <n v="1.0350000000000001"/>
    <x v="1"/>
    <n v="-6.4999999999999947E-2"/>
  </r>
  <r>
    <s v="220060"/>
    <s v="BETH ISRAEL DEACONESS HOSPITAL PLYMOUTH"/>
    <x v="20"/>
    <x v="2"/>
    <x v="0"/>
    <n v="0"/>
    <n v="9"/>
    <n v="1"/>
    <x v="7"/>
    <n v="10"/>
    <n v="0.1"/>
    <s v="MA | Acute Care Hospitals | Voluntary non-profit - Private"/>
    <s v="High"/>
    <n v="0.98"/>
    <n v="0.96"/>
    <n v="1.01"/>
    <n v="5.0000000000000044E-2"/>
    <n v="35"/>
    <n v="0.8849999999999999"/>
    <n v="1.085"/>
    <x v="0"/>
    <n v="-2.0000000000000018E-2"/>
  </r>
  <r>
    <s v="220063"/>
    <s v="LOWELL GENERAL HOSPITAL"/>
    <x v="20"/>
    <x v="2"/>
    <x v="2"/>
    <n v="0"/>
    <n v="8"/>
    <n v="2"/>
    <x v="1"/>
    <n v="10"/>
    <n v="0.2"/>
    <s v="MA | Acute Care Hospitals | Voluntary non-profit - Private"/>
    <s v="Low"/>
    <n v="0.98"/>
    <n v="0.96"/>
    <n v="1.01"/>
    <n v="5.0000000000000044E-2"/>
    <n v="35"/>
    <n v="0.8849999999999999"/>
    <n v="1.085"/>
    <x v="0"/>
    <n v="2.0000000000000018E-2"/>
  </r>
  <r>
    <s v="220065"/>
    <s v="BAYSTATE NOBLE HOSPITAL"/>
    <x v="20"/>
    <x v="2"/>
    <x v="2"/>
    <n v="0"/>
    <n v="5"/>
    <n v="1"/>
    <x v="7"/>
    <n v="6"/>
    <n v="0.16666666666666666"/>
    <s v="MA | Acute Care Hospitals | Voluntary non-profit - Private"/>
    <s v="Low"/>
    <n v="0.98"/>
    <n v="0.96"/>
    <n v="1.01"/>
    <n v="5.0000000000000044E-2"/>
    <n v="35"/>
    <n v="0.8849999999999999"/>
    <n v="1.085"/>
    <x v="0"/>
    <n v="-2.0000000000000018E-2"/>
  </r>
  <r>
    <s v="220066"/>
    <s v="MERCY MEDICAL CTR"/>
    <x v="20"/>
    <x v="2"/>
    <x v="2"/>
    <n v="0"/>
    <n v="9"/>
    <n v="0"/>
    <x v="3"/>
    <n v="9"/>
    <n v="0"/>
    <s v="MA | Acute Care Hospitals | Voluntary non-profit - Private"/>
    <s v="Low"/>
    <n v="0.98"/>
    <n v="0.96"/>
    <n v="1.01"/>
    <n v="5.0000000000000044E-2"/>
    <n v="35"/>
    <n v="0.8849999999999999"/>
    <n v="1.085"/>
    <x v="0"/>
    <n v="3.0000000000000027E-2"/>
  </r>
  <r>
    <s v="220070"/>
    <s v="MELROSEWAKEFIELD HEALTHCARE"/>
    <x v="20"/>
    <x v="2"/>
    <x v="2"/>
    <n v="0"/>
    <n v="7"/>
    <n v="1"/>
    <x v="8"/>
    <n v="8"/>
    <n v="0.125"/>
    <s v="MA | Acute Care Hospitals | Voluntary non-profit - Private"/>
    <s v="Low"/>
    <n v="0.98"/>
    <n v="0.96"/>
    <n v="1.01"/>
    <n v="5.0000000000000044E-2"/>
    <n v="35"/>
    <n v="0.8849999999999999"/>
    <n v="1.085"/>
    <x v="0"/>
    <n v="-1.0000000000000009E-2"/>
  </r>
  <r>
    <s v="220071"/>
    <s v="MASSACHUSETTS GENERAL HOSPITAL"/>
    <x v="20"/>
    <x v="2"/>
    <x v="4"/>
    <n v="3"/>
    <n v="5"/>
    <n v="3"/>
    <x v="9"/>
    <n v="11"/>
    <n v="0.27272727272727271"/>
    <s v="MA | Acute Care Hospitals | Voluntary non-profit - Private"/>
    <s v="High"/>
    <n v="0.98"/>
    <n v="0.96"/>
    <n v="1.01"/>
    <n v="5.0000000000000044E-2"/>
    <n v="35"/>
    <n v="0.8849999999999999"/>
    <n v="1.085"/>
    <x v="0"/>
    <n v="1.0000000000000009E-2"/>
  </r>
  <r>
    <s v="220073"/>
    <s v="BROWN UNIVERSITY HEALTH MORTON HOSPITAL"/>
    <x v="20"/>
    <x v="1"/>
    <x v="2"/>
    <n v="0"/>
    <n v="5"/>
    <n v="2"/>
    <x v="1"/>
    <n v="7"/>
    <n v="0.2857142857142857"/>
    <s v="MA | Acute Care Hospitals | Proprietary"/>
    <s v="Low"/>
    <n v="1.0150000000000001"/>
    <n v="1"/>
    <n v="1.0449999999999999"/>
    <n v="4.4999999999999929E-2"/>
    <n v="6"/>
    <n v="0.93250000000000011"/>
    <n v="1.1124999999999998"/>
    <x v="1"/>
    <n v="-1.5000000000000124E-2"/>
  </r>
  <r>
    <s v="220074"/>
    <s v="SOUTHCOAST HOSPITALS GROUP"/>
    <x v="20"/>
    <x v="2"/>
    <x v="0"/>
    <n v="0"/>
    <n v="11"/>
    <n v="0"/>
    <x v="3"/>
    <n v="11"/>
    <n v="0"/>
    <s v="MA | Acute Care Hospitals | Voluntary non-profit - Private"/>
    <s v="High"/>
    <n v="0.98"/>
    <n v="0.96"/>
    <n v="1.01"/>
    <n v="5.0000000000000044E-2"/>
    <n v="35"/>
    <n v="0.8849999999999999"/>
    <n v="1.085"/>
    <x v="0"/>
    <n v="3.0000000000000027E-2"/>
  </r>
  <r>
    <s v="220077"/>
    <s v="BAYSTATE MEDICAL CENTER"/>
    <x v="20"/>
    <x v="2"/>
    <x v="3"/>
    <n v="0"/>
    <n v="8"/>
    <n v="3"/>
    <x v="0"/>
    <n v="11"/>
    <n v="0.27272727272727271"/>
    <s v="MA | Acute Care Hospitals | Voluntary non-profit - Private"/>
    <s v="Low"/>
    <n v="0.98"/>
    <n v="0.96"/>
    <n v="1.01"/>
    <n v="5.0000000000000044E-2"/>
    <n v="35"/>
    <n v="0.8849999999999999"/>
    <n v="1.085"/>
    <x v="0"/>
    <n v="5.0000000000000044E-2"/>
  </r>
  <r>
    <s v="220080"/>
    <s v="HOLY FAMILY HOSPITAL"/>
    <x v="20"/>
    <x v="1"/>
    <x v="2"/>
    <n v="0"/>
    <n v="8"/>
    <n v="0"/>
    <x v="4"/>
    <n v="8"/>
    <n v="0"/>
    <s v="MA | Acute Care Hospitals | Proprietary"/>
    <s v="Low"/>
    <n v="1.0150000000000001"/>
    <n v="1"/>
    <n v="1.0449999999999999"/>
    <n v="4.4999999999999929E-2"/>
    <n v="6"/>
    <n v="0.93250000000000011"/>
    <n v="1.1124999999999998"/>
    <x v="1"/>
    <n v="3.499999999999992E-2"/>
  </r>
  <r>
    <s v="220083"/>
    <s v="BETH ISRAEL DEACONESS HOSPITAL - NEEDHAM"/>
    <x v="20"/>
    <x v="2"/>
    <x v="0"/>
    <n v="0"/>
    <n v="6"/>
    <n v="1"/>
    <x v="21"/>
    <n v="7"/>
    <n v="0.14285714285714285"/>
    <s v="MA | Acute Care Hospitals | Voluntary non-profit - Private"/>
    <s v="High"/>
    <n v="0.98"/>
    <n v="0.96"/>
    <n v="1.01"/>
    <n v="5.0000000000000044E-2"/>
    <n v="35"/>
    <n v="0.8849999999999999"/>
    <n v="1.085"/>
    <x v="0"/>
    <n v="-4.9999999999999933E-2"/>
  </r>
  <r>
    <s v="220084"/>
    <s v="EMERSON HOSPITAL -"/>
    <x v="20"/>
    <x v="2"/>
    <x v="1"/>
    <n v="0"/>
    <n v="9"/>
    <n v="0"/>
    <x v="10"/>
    <n v="9"/>
    <n v="0"/>
    <s v="MA | Acute Care Hospitals | Voluntary non-profit - Private"/>
    <s v="Mid"/>
    <n v="0.98"/>
    <n v="0.96"/>
    <n v="1.01"/>
    <n v="5.0000000000000044E-2"/>
    <n v="35"/>
    <n v="0.8849999999999999"/>
    <n v="1.085"/>
    <x v="0"/>
    <n v="0"/>
  </r>
  <r>
    <s v="220086"/>
    <s v="BETH ISRAEL DEACONESS MEDICAL CENTER"/>
    <x v="20"/>
    <x v="2"/>
    <x v="0"/>
    <n v="0"/>
    <n v="6"/>
    <n v="5"/>
    <x v="3"/>
    <n v="11"/>
    <n v="0.45454545454545453"/>
    <s v="MA | Acute Care Hospitals | Voluntary non-profit - Private"/>
    <s v="High"/>
    <n v="0.98"/>
    <n v="0.96"/>
    <n v="1.01"/>
    <n v="5.0000000000000044E-2"/>
    <n v="35"/>
    <n v="0.8849999999999999"/>
    <n v="1.085"/>
    <x v="0"/>
    <n v="3.0000000000000027E-2"/>
  </r>
  <r>
    <s v="220088"/>
    <s v="NEW ENGLAND BAPTIST HOSPITAL"/>
    <x v="20"/>
    <x v="2"/>
    <x v="4"/>
    <n v="2"/>
    <n v="0"/>
    <n v="1"/>
    <x v="7"/>
    <n v="3"/>
    <n v="0.33333333333333331"/>
    <s v="MA | Acute Care Hospitals | Voluntary non-profit - Private"/>
    <s v="High"/>
    <n v="0.98"/>
    <n v="0.96"/>
    <n v="1.01"/>
    <n v="5.0000000000000044E-2"/>
    <n v="35"/>
    <n v="0.8849999999999999"/>
    <n v="1.085"/>
    <x v="0"/>
    <n v="-2.0000000000000018E-2"/>
  </r>
  <r>
    <s v="220090"/>
    <s v="MILFORD REGIONAL MEDICAL CENTER"/>
    <x v="20"/>
    <x v="4"/>
    <x v="1"/>
    <n v="0"/>
    <n v="6"/>
    <n v="2"/>
    <x v="9"/>
    <n v="8"/>
    <n v="0.25"/>
    <s v="MA | Acute Care Hospitals | Voluntary non-profit - Other"/>
    <s v="Mid"/>
    <n v="0.98499999999999999"/>
    <n v="0.97249999999999992"/>
    <n v="0.99750000000000005"/>
    <n v="2.5000000000000133E-2"/>
    <n v="6"/>
    <n v="0.93499999999999972"/>
    <n v="1.0350000000000001"/>
    <x v="1"/>
    <n v="5.0000000000000044E-3"/>
  </r>
  <r>
    <s v="220095"/>
    <s v="HEYWOOD HOSPITAL -"/>
    <x v="20"/>
    <x v="2"/>
    <x v="1"/>
    <n v="0"/>
    <n v="9"/>
    <n v="0"/>
    <x v="20"/>
    <n v="9"/>
    <n v="0"/>
    <s v="MA | Acute Care Hospitals | Voluntary non-profit - Private"/>
    <s v="Mid"/>
    <n v="0.98"/>
    <n v="0.96"/>
    <n v="1.01"/>
    <n v="5.0000000000000044E-2"/>
    <n v="35"/>
    <n v="0.8849999999999999"/>
    <n v="1.085"/>
    <x v="0"/>
    <n v="6.0000000000000053E-2"/>
  </r>
  <r>
    <s v="220100"/>
    <s v="SOUTH SHORE HOSPITAL"/>
    <x v="20"/>
    <x v="2"/>
    <x v="1"/>
    <n v="0"/>
    <n v="6"/>
    <n v="2"/>
    <x v="8"/>
    <n v="8"/>
    <n v="0.25"/>
    <s v="MA | Acute Care Hospitals | Voluntary non-profit - Private"/>
    <s v="Mid"/>
    <n v="0.98"/>
    <n v="0.96"/>
    <n v="1.01"/>
    <n v="5.0000000000000044E-2"/>
    <n v="35"/>
    <n v="0.8849999999999999"/>
    <n v="1.085"/>
    <x v="0"/>
    <n v="-1.0000000000000009E-2"/>
  </r>
  <r>
    <s v="220101"/>
    <s v="NEWTON-WELLESLEY HOSPITAL"/>
    <x v="20"/>
    <x v="2"/>
    <x v="4"/>
    <n v="1"/>
    <n v="8"/>
    <n v="0"/>
    <x v="23"/>
    <n v="9"/>
    <n v="0"/>
    <s v="MA | Acute Care Hospitals | Voluntary non-profit - Private"/>
    <s v="High"/>
    <n v="0.98"/>
    <n v="0.96"/>
    <n v="1.01"/>
    <n v="5.0000000000000044E-2"/>
    <n v="35"/>
    <n v="0.8849999999999999"/>
    <n v="1.085"/>
    <x v="0"/>
    <n v="-7.999999999999996E-2"/>
  </r>
  <r>
    <s v="220105"/>
    <s v="WINCHESTER HOSPITAL"/>
    <x v="20"/>
    <x v="2"/>
    <x v="1"/>
    <n v="0"/>
    <n v="7"/>
    <n v="2"/>
    <x v="7"/>
    <n v="9"/>
    <n v="0.22222222222222221"/>
    <s v="MA | Acute Care Hospitals | Voluntary non-profit - Private"/>
    <s v="Mid"/>
    <n v="0.98"/>
    <n v="0.96"/>
    <n v="1.01"/>
    <n v="5.0000000000000044E-2"/>
    <n v="35"/>
    <n v="0.8849999999999999"/>
    <n v="1.085"/>
    <x v="0"/>
    <n v="-2.0000000000000018E-2"/>
  </r>
  <r>
    <s v="220108"/>
    <s v="BETH ISRAEL DEACONESS HOSPITAL - MILTON"/>
    <x v="20"/>
    <x v="7"/>
    <x v="0"/>
    <n v="0"/>
    <n v="7"/>
    <n v="0"/>
    <x v="14"/>
    <n v="7"/>
    <n v="0"/>
    <s v="MA | Acute Care Hospitals | Government - Federal"/>
    <s v="High"/>
    <n v="0.94"/>
    <n v="0.94"/>
    <n v="0.94"/>
    <n v="0"/>
    <n v="1"/>
    <e v="#N/A"/>
    <e v="#N/A"/>
    <x v="1"/>
    <n v="0"/>
  </r>
  <r>
    <s v="220110"/>
    <s v="BRIGHAM AND WOMEN'S HOSPITAL"/>
    <x v="20"/>
    <x v="2"/>
    <x v="4"/>
    <n v="1"/>
    <n v="8"/>
    <n v="2"/>
    <x v="10"/>
    <n v="11"/>
    <n v="0.18181818181818182"/>
    <s v="MA | Acute Care Hospitals | Voluntary non-profit - Private"/>
    <s v="High"/>
    <n v="0.98"/>
    <n v="0.96"/>
    <n v="1.01"/>
    <n v="5.0000000000000044E-2"/>
    <n v="35"/>
    <n v="0.8849999999999999"/>
    <n v="1.085"/>
    <x v="0"/>
    <n v="0"/>
  </r>
  <r>
    <s v="220111"/>
    <s v="GOOD SAMARITAN MEDICAL CENTER"/>
    <x v="20"/>
    <x v="1"/>
    <x v="3"/>
    <n v="0"/>
    <n v="5"/>
    <n v="3"/>
    <x v="0"/>
    <n v="8"/>
    <n v="0.375"/>
    <s v="MA | Acute Care Hospitals | Proprietary"/>
    <s v="Low"/>
    <n v="1.0150000000000001"/>
    <n v="1"/>
    <n v="1.0449999999999999"/>
    <n v="4.4999999999999929E-2"/>
    <n v="6"/>
    <n v="0.93250000000000011"/>
    <n v="1.1124999999999998"/>
    <x v="1"/>
    <n v="1.4999999999999902E-2"/>
  </r>
  <r>
    <s v="220116"/>
    <s v="TUFTS MEDICAL CENTER"/>
    <x v="20"/>
    <x v="2"/>
    <x v="1"/>
    <n v="0"/>
    <n v="8"/>
    <n v="3"/>
    <x v="0"/>
    <n v="11"/>
    <n v="0.27272727272727271"/>
    <s v="MA | Acute Care Hospitals | Voluntary non-profit - Private"/>
    <s v="Mid"/>
    <n v="0.98"/>
    <n v="0.96"/>
    <n v="1.01"/>
    <n v="5.0000000000000044E-2"/>
    <n v="35"/>
    <n v="0.8849999999999999"/>
    <n v="1.085"/>
    <x v="0"/>
    <n v="5.0000000000000044E-2"/>
  </r>
  <r>
    <s v="220119"/>
    <s v="BRIGHAM AND WOMEN'S FAULKNER HOSPITAL"/>
    <x v="20"/>
    <x v="2"/>
    <x v="4"/>
    <n v="1"/>
    <n v="8"/>
    <n v="0"/>
    <x v="24"/>
    <n v="9"/>
    <n v="0"/>
    <s v="MA | Acute Care Hospitals | Voluntary non-profit - Private"/>
    <s v="High"/>
    <n v="0.98"/>
    <n v="0.96"/>
    <n v="1.01"/>
    <n v="5.0000000000000044E-2"/>
    <n v="35"/>
    <n v="0.8849999999999999"/>
    <n v="1.085"/>
    <x v="0"/>
    <n v="-6.9999999999999951E-2"/>
  </r>
  <r>
    <s v="220135"/>
    <s v="FALMOUTH HOSPITAL"/>
    <x v="20"/>
    <x v="2"/>
    <x v="0"/>
    <n v="0"/>
    <n v="8"/>
    <n v="0"/>
    <x v="7"/>
    <n v="8"/>
    <n v="0"/>
    <s v="MA | Acute Care Hospitals | Voluntary non-profit - Private"/>
    <s v="High"/>
    <n v="0.98"/>
    <n v="0.96"/>
    <n v="1.01"/>
    <n v="5.0000000000000044E-2"/>
    <n v="35"/>
    <n v="0.8849999999999999"/>
    <n v="1.085"/>
    <x v="0"/>
    <n v="-2.0000000000000018E-2"/>
  </r>
  <r>
    <s v="220163"/>
    <s v="UMASS MEMORIAL MEDICAL CENTER/UNIVERSITY CAMPUS"/>
    <x v="20"/>
    <x v="2"/>
    <x v="1"/>
    <n v="0"/>
    <n v="9"/>
    <n v="2"/>
    <x v="0"/>
    <n v="11"/>
    <n v="0.18181818181818182"/>
    <s v="MA | Acute Care Hospitals | Voluntary non-profit - Private"/>
    <s v="Mid"/>
    <n v="0.98"/>
    <n v="0.96"/>
    <n v="1.01"/>
    <n v="5.0000000000000044E-2"/>
    <n v="35"/>
    <n v="0.8849999999999999"/>
    <n v="1.085"/>
    <x v="0"/>
    <n v="5.0000000000000044E-2"/>
  </r>
  <r>
    <s v="220171"/>
    <s v="LAHEY HOSPITAL &amp; MEDICAL CENTER, BURLINGTON"/>
    <x v="20"/>
    <x v="2"/>
    <x v="4"/>
    <n v="1"/>
    <n v="10"/>
    <n v="0"/>
    <x v="9"/>
    <n v="11"/>
    <n v="0"/>
    <s v="MA | Acute Care Hospitals | Voluntary non-profit - Private"/>
    <s v="High"/>
    <n v="0.98"/>
    <n v="0.96"/>
    <n v="1.01"/>
    <n v="5.0000000000000044E-2"/>
    <n v="35"/>
    <n v="0.8849999999999999"/>
    <n v="1.085"/>
    <x v="0"/>
    <n v="1.0000000000000009E-2"/>
  </r>
  <r>
    <s v="220175"/>
    <s v="METROWEST MEDICAL CENTER"/>
    <x v="20"/>
    <x v="2"/>
    <x v="3"/>
    <n v="0"/>
    <n v="10"/>
    <n v="0"/>
    <x v="4"/>
    <n v="10"/>
    <n v="0"/>
    <s v="MA | Acute Care Hospitals | Voluntary non-profit - Private"/>
    <s v="Low"/>
    <n v="0.98"/>
    <n v="0.96"/>
    <n v="1.01"/>
    <n v="5.0000000000000044E-2"/>
    <n v="35"/>
    <n v="0.8849999999999999"/>
    <n v="1.085"/>
    <x v="0"/>
    <n v="7.0000000000000062E-2"/>
  </r>
  <r>
    <s v="220176"/>
    <s v="ST VINCENT HOSPITAL"/>
    <x v="20"/>
    <x v="1"/>
    <x v="2"/>
    <n v="0"/>
    <n v="10"/>
    <n v="1"/>
    <x v="9"/>
    <n v="11"/>
    <n v="9.0909090909090912E-2"/>
    <s v="MA | Acute Care Hospitals | Proprietary"/>
    <s v="Low"/>
    <n v="1.0150000000000001"/>
    <n v="1"/>
    <n v="1.0449999999999999"/>
    <n v="4.4999999999999929E-2"/>
    <n v="6"/>
    <n v="0.93250000000000011"/>
    <n v="1.1124999999999998"/>
    <x v="1"/>
    <n v="-2.5000000000000133E-2"/>
  </r>
  <r>
    <s v="230002"/>
    <s v="ST JOE MERCY HOSPITAL SYSTEM LIVONIA"/>
    <x v="21"/>
    <x v="2"/>
    <x v="2"/>
    <n v="0"/>
    <n v="7"/>
    <n v="3"/>
    <x v="7"/>
    <n v="10"/>
    <n v="0.3"/>
    <s v="MI | Acute Care Hospitals | Voluntary non-profit - Private"/>
    <s v="Low"/>
    <n v="0.96"/>
    <n v="0.92500000000000004"/>
    <n v="1.01"/>
    <n v="8.4999999999999964E-2"/>
    <n v="41"/>
    <n v="0.7975000000000001"/>
    <n v="1.1375"/>
    <x v="0"/>
    <n v="0"/>
  </r>
  <r>
    <s v="230005"/>
    <s v="PROMEDICA CHARLES AND VIRGINIA HICKMAN HOSPITAL"/>
    <x v="21"/>
    <x v="2"/>
    <x v="0"/>
    <n v="2"/>
    <n v="7"/>
    <n v="0"/>
    <x v="21"/>
    <n v="9"/>
    <n v="0"/>
    <s v="MI | Acute Care Hospitals | Voluntary non-profit - Private"/>
    <s v="High"/>
    <n v="0.96"/>
    <n v="0.92500000000000004"/>
    <n v="1.01"/>
    <n v="8.4999999999999964E-2"/>
    <n v="41"/>
    <n v="0.7975000000000001"/>
    <n v="1.1375"/>
    <x v="0"/>
    <n v="-2.9999999999999916E-2"/>
  </r>
  <r>
    <s v="230015"/>
    <s v="THREE RIVERS HEALTH"/>
    <x v="21"/>
    <x v="0"/>
    <x v="1"/>
    <n v="1"/>
    <n v="6"/>
    <n v="0"/>
    <x v="6"/>
    <n v="7"/>
    <n v="0"/>
    <s v="MI | Acute Care Hospitals | Government - Hospital District or Authority"/>
    <s v="Mid"/>
    <n v="0.9"/>
    <n v="0.87"/>
    <n v="0.99"/>
    <n v="0.12"/>
    <n v="3"/>
    <n v="0.69"/>
    <n v="1.17"/>
    <x v="1"/>
    <n v="0.18000000000000005"/>
  </r>
  <r>
    <s v="230017"/>
    <s v="BRONSON METHODIST HOSPITAL"/>
    <x v="21"/>
    <x v="2"/>
    <x v="0"/>
    <n v="0"/>
    <n v="11"/>
    <n v="0"/>
    <x v="33"/>
    <n v="11"/>
    <n v="0"/>
    <s v="MI | Acute Care Hospitals | Voluntary non-profit - Private"/>
    <s v="High"/>
    <n v="0.96"/>
    <n v="0.92500000000000004"/>
    <n v="1.01"/>
    <n v="8.4999999999999964E-2"/>
    <n v="41"/>
    <n v="0.7975000000000001"/>
    <n v="1.1375"/>
    <x v="0"/>
    <n v="-3.9999999999999925E-2"/>
  </r>
  <r>
    <s v="230019"/>
    <s v="ASCENSION PROVIDENCE HOSPITAL, SOUTHFIELD AND NOVI"/>
    <x v="21"/>
    <x v="6"/>
    <x v="0"/>
    <n v="0"/>
    <n v="8"/>
    <n v="1"/>
    <x v="7"/>
    <n v="9"/>
    <n v="0.1111111111111111"/>
    <s v="MI | Acute Care Hospitals | Voluntary non-profit - Church"/>
    <s v="High"/>
    <n v="0.94"/>
    <n v="0.87"/>
    <n v="0.98499999999999999"/>
    <n v="0.11499999999999999"/>
    <n v="9"/>
    <n v="0.69750000000000001"/>
    <n v="1.1575"/>
    <x v="0"/>
    <n v="2.0000000000000018E-2"/>
  </r>
  <r>
    <s v="230020"/>
    <s v="BEAUMONT HOSPITAL - DEARBORN"/>
    <x v="21"/>
    <x v="2"/>
    <x v="3"/>
    <n v="0"/>
    <n v="8"/>
    <n v="3"/>
    <x v="4"/>
    <n v="11"/>
    <n v="0.27272727272727271"/>
    <s v="MI | Acute Care Hospitals | Voluntary non-profit - Private"/>
    <s v="Low"/>
    <n v="0.96"/>
    <n v="0.92500000000000004"/>
    <n v="1.01"/>
    <n v="8.4999999999999964E-2"/>
    <n v="41"/>
    <n v="0.7975000000000001"/>
    <n v="1.1375"/>
    <x v="0"/>
    <n v="9.000000000000008E-2"/>
  </r>
  <r>
    <s v="230021"/>
    <s v="LAKELAND HOSPITAL, ST JOSEPH"/>
    <x v="21"/>
    <x v="2"/>
    <x v="0"/>
    <n v="0"/>
    <n v="11"/>
    <n v="0"/>
    <x v="21"/>
    <n v="11"/>
    <n v="0"/>
    <s v="MI | Acute Care Hospitals | Voluntary non-profit - Private"/>
    <s v="High"/>
    <n v="0.96"/>
    <n v="0.92500000000000004"/>
    <n v="1.01"/>
    <n v="8.4999999999999964E-2"/>
    <n v="41"/>
    <n v="0.7975000000000001"/>
    <n v="1.1375"/>
    <x v="0"/>
    <n v="-2.9999999999999916E-2"/>
  </r>
  <r>
    <s v="230022"/>
    <s v="PROMEDICA COLDWATER REGIONAL HOSPITAL"/>
    <x v="21"/>
    <x v="5"/>
    <x v="2"/>
    <n v="0"/>
    <n v="8"/>
    <n v="0"/>
    <x v="24"/>
    <n v="8"/>
    <n v="0"/>
    <s v="MI | Acute Care Hospitals | Government - Local"/>
    <s v="Low"/>
    <n v="0.93500000000000005"/>
    <n v="0.92500000000000004"/>
    <n v="0.94249999999999989"/>
    <n v="1.7499999999999849E-2"/>
    <n v="4"/>
    <n v="0.89875000000000027"/>
    <n v="0.96874999999999967"/>
    <x v="1"/>
    <n v="-2.5000000000000022E-2"/>
  </r>
  <r>
    <s v="230024"/>
    <s v="SINAI-GRACE HOSPITAL"/>
    <x v="21"/>
    <x v="1"/>
    <x v="3"/>
    <n v="0"/>
    <n v="8"/>
    <n v="1"/>
    <x v="0"/>
    <n v="9"/>
    <n v="0.1111111111111111"/>
    <s v="MI | Acute Care Hospitals | Proprietary"/>
    <s v="Low"/>
    <n v="0.97"/>
    <n v="0.94"/>
    <n v="1.01"/>
    <n v="7.0000000000000062E-2"/>
    <n v="7"/>
    <n v="0.83499999999999985"/>
    <n v="1.1150000000000002"/>
    <x v="1"/>
    <n v="6.0000000000000053E-2"/>
  </r>
  <r>
    <s v="230029"/>
    <s v="TRINITY HEALTH OAKLAND HOSPITAL"/>
    <x v="21"/>
    <x v="2"/>
    <x v="2"/>
    <n v="1"/>
    <n v="9"/>
    <n v="1"/>
    <x v="10"/>
    <n v="11"/>
    <n v="9.0909090909090912E-2"/>
    <s v="MI | Acute Care Hospitals | Voluntary non-profit - Private"/>
    <s v="Low"/>
    <n v="0.96"/>
    <n v="0.92500000000000004"/>
    <n v="1.01"/>
    <n v="8.4999999999999964E-2"/>
    <n v="41"/>
    <n v="0.7975000000000001"/>
    <n v="1.1375"/>
    <x v="0"/>
    <n v="2.0000000000000018E-2"/>
  </r>
  <r>
    <s v="230030"/>
    <s v="MYMICHIGAN MEDICAL CENTER ALMA"/>
    <x v="21"/>
    <x v="2"/>
    <x v="1"/>
    <n v="0"/>
    <n v="7"/>
    <n v="1"/>
    <x v="10"/>
    <n v="8"/>
    <n v="0.125"/>
    <s v="MI | Acute Care Hospitals | Voluntary non-profit - Private"/>
    <s v="Mid"/>
    <n v="0.96"/>
    <n v="0.92500000000000004"/>
    <n v="1.01"/>
    <n v="8.4999999999999964E-2"/>
    <n v="41"/>
    <n v="0.7975000000000001"/>
    <n v="1.1375"/>
    <x v="0"/>
    <n v="2.0000000000000018E-2"/>
  </r>
  <r>
    <s v="230031"/>
    <s v="LAKE HURON MEDICAL CENTER"/>
    <x v="21"/>
    <x v="6"/>
    <x v="0"/>
    <n v="1"/>
    <n v="6"/>
    <n v="0"/>
    <x v="17"/>
    <n v="7"/>
    <n v="0"/>
    <s v="MI | Acute Care Hospitals | Voluntary non-profit - Church"/>
    <s v="High"/>
    <n v="0.94"/>
    <n v="0.87"/>
    <n v="0.98499999999999999"/>
    <n v="0.11499999999999999"/>
    <n v="9"/>
    <n v="0.69750000000000001"/>
    <n v="1.1575"/>
    <x v="0"/>
    <n v="-9.9999999999999978E-2"/>
  </r>
  <r>
    <s v="230035"/>
    <s v="SPECTRUM HEALTH UNITED HOSPITAL"/>
    <x v="21"/>
    <x v="4"/>
    <x v="0"/>
    <n v="0"/>
    <n v="8"/>
    <n v="0"/>
    <x v="19"/>
    <n v="8"/>
    <n v="0"/>
    <s v="MI | Acute Care Hospitals | Voluntary non-profit - Other"/>
    <s v="High"/>
    <n v="0.90500000000000003"/>
    <n v="0.88"/>
    <n v="0.95499999999999996"/>
    <n v="7.4999999999999956E-2"/>
    <n v="14"/>
    <n v="0.76750000000000007"/>
    <n v="1.0674999999999999"/>
    <x v="0"/>
    <n v="-5.5000000000000049E-2"/>
  </r>
  <r>
    <s v="230036"/>
    <s v="MYMICHIGAN MEDICAL CENTER ALPENA"/>
    <x v="21"/>
    <x v="1"/>
    <x v="4"/>
    <n v="0"/>
    <n v="9"/>
    <n v="0"/>
    <x v="14"/>
    <n v="9"/>
    <n v="0"/>
    <s v="MI | Acute Care Hospitals | Proprietary"/>
    <s v="High"/>
    <n v="0.97"/>
    <n v="0.94"/>
    <n v="1.01"/>
    <n v="7.0000000000000062E-2"/>
    <n v="7"/>
    <n v="0.83499999999999985"/>
    <n v="1.1150000000000002"/>
    <x v="1"/>
    <n v="-3.0000000000000027E-2"/>
  </r>
  <r>
    <s v="230037"/>
    <s v="HILLSDALE HOSPITAL"/>
    <x v="21"/>
    <x v="2"/>
    <x v="2"/>
    <n v="1"/>
    <n v="6"/>
    <n v="0"/>
    <x v="23"/>
    <n v="7"/>
    <n v="0"/>
    <s v="MI | Acute Care Hospitals | Voluntary non-profit - Private"/>
    <s v="Low"/>
    <n v="0.96"/>
    <n v="0.92500000000000004"/>
    <n v="1.01"/>
    <n v="8.4999999999999964E-2"/>
    <n v="41"/>
    <n v="0.7975000000000001"/>
    <n v="1.1375"/>
    <x v="0"/>
    <n v="-5.9999999999999942E-2"/>
  </r>
  <r>
    <s v="230038"/>
    <s v="SPECTRUM HEALTH"/>
    <x v="21"/>
    <x v="2"/>
    <x v="4"/>
    <n v="0"/>
    <n v="11"/>
    <n v="0"/>
    <x v="7"/>
    <n v="11"/>
    <n v="0"/>
    <s v="MI | Acute Care Hospitals | Voluntary non-profit - Private"/>
    <s v="High"/>
    <n v="0.96"/>
    <n v="0.92500000000000004"/>
    <n v="1.01"/>
    <n v="8.4999999999999964E-2"/>
    <n v="41"/>
    <n v="0.7975000000000001"/>
    <n v="1.1375"/>
    <x v="0"/>
    <n v="0"/>
  </r>
  <r>
    <s v="230041"/>
    <s v="MCLAREN BAY REGION"/>
    <x v="21"/>
    <x v="2"/>
    <x v="2"/>
    <n v="0"/>
    <n v="7"/>
    <n v="4"/>
    <x v="9"/>
    <n v="11"/>
    <n v="0.36363636363636365"/>
    <s v="MI | Acute Care Hospitals | Voluntary non-profit - Private"/>
    <s v="Low"/>
    <n v="0.96"/>
    <n v="0.92500000000000004"/>
    <n v="1.01"/>
    <n v="8.4999999999999964E-2"/>
    <n v="41"/>
    <n v="0.7975000000000001"/>
    <n v="1.1375"/>
    <x v="0"/>
    <n v="3.0000000000000027E-2"/>
  </r>
  <r>
    <s v="230046"/>
    <s v="UNIVERSITY OF MICHIGAN HEALTH SYSTEM"/>
    <x v="21"/>
    <x v="2"/>
    <x v="0"/>
    <n v="1"/>
    <n v="9"/>
    <n v="1"/>
    <x v="11"/>
    <n v="11"/>
    <n v="9.0909090909090912E-2"/>
    <s v="MI | Acute Care Hospitals | Voluntary non-profit - Private"/>
    <s v="High"/>
    <n v="0.96"/>
    <n v="0.92500000000000004"/>
    <n v="1.01"/>
    <n v="8.4999999999999964E-2"/>
    <n v="41"/>
    <n v="0.7975000000000001"/>
    <n v="1.1375"/>
    <x v="0"/>
    <n v="-1.0000000000000009E-2"/>
  </r>
  <r>
    <s v="230047"/>
    <s v="HENRY FORD MACOMB HOSPITAL"/>
    <x v="21"/>
    <x v="2"/>
    <x v="1"/>
    <n v="0"/>
    <n v="9"/>
    <n v="2"/>
    <x v="1"/>
    <n v="11"/>
    <n v="0.18181818181818182"/>
    <s v="MI | Acute Care Hospitals | Voluntary non-profit - Private"/>
    <s v="Mid"/>
    <n v="0.96"/>
    <n v="0.92500000000000004"/>
    <n v="1.01"/>
    <n v="8.4999999999999964E-2"/>
    <n v="41"/>
    <n v="0.7975000000000001"/>
    <n v="1.1375"/>
    <x v="0"/>
    <n v="4.0000000000000036E-2"/>
  </r>
  <r>
    <s v="230053"/>
    <s v="HENRY FORD HEALTH HOSPITAL"/>
    <x v="21"/>
    <x v="2"/>
    <x v="1"/>
    <n v="0"/>
    <n v="7"/>
    <n v="3"/>
    <x v="10"/>
    <n v="10"/>
    <n v="0.3"/>
    <s v="MI | Acute Care Hospitals | Voluntary non-profit - Private"/>
    <s v="Mid"/>
    <n v="0.96"/>
    <n v="0.92500000000000004"/>
    <n v="1.01"/>
    <n v="8.4999999999999964E-2"/>
    <n v="41"/>
    <n v="0.7975000000000001"/>
    <n v="1.1375"/>
    <x v="0"/>
    <n v="2.0000000000000018E-2"/>
  </r>
  <r>
    <s v="230054"/>
    <s v="UPHS MARQUETTE DLP HOSPITAL"/>
    <x v="21"/>
    <x v="5"/>
    <x v="1"/>
    <n v="1"/>
    <n v="9"/>
    <n v="1"/>
    <x v="11"/>
    <n v="11"/>
    <n v="9.0909090909090912E-2"/>
    <s v="MI | Acute Care Hospitals | Government - Local"/>
    <s v="Mid"/>
    <n v="0.93500000000000005"/>
    <n v="0.92500000000000004"/>
    <n v="0.94249999999999989"/>
    <n v="1.7499999999999849E-2"/>
    <n v="4"/>
    <n v="0.89875000000000027"/>
    <n v="0.96874999999999967"/>
    <x v="1"/>
    <n v="1.4999999999999902E-2"/>
  </r>
  <r>
    <s v="230055"/>
    <s v="DICKINSON COUNTY MEMORIAL HOSPITAL"/>
    <x v="21"/>
    <x v="5"/>
    <x v="0"/>
    <n v="1"/>
    <n v="8"/>
    <n v="0"/>
    <x v="14"/>
    <n v="9"/>
    <n v="0"/>
    <s v="MI | Acute Care Hospitals | Government - Local"/>
    <s v="High"/>
    <n v="0.93500000000000005"/>
    <n v="0.92500000000000004"/>
    <n v="0.94249999999999989"/>
    <n v="1.7499999999999849E-2"/>
    <n v="4"/>
    <n v="0.89875000000000027"/>
    <n v="0.96874999999999967"/>
    <x v="1"/>
    <n v="4.9999999999998934E-3"/>
  </r>
  <r>
    <s v="230058"/>
    <s v="MUNSON HEALTHCARE GRAYLING HOSPITAL"/>
    <x v="21"/>
    <x v="6"/>
    <x v="1"/>
    <n v="2"/>
    <n v="6"/>
    <n v="0"/>
    <x v="12"/>
    <n v="8"/>
    <n v="0"/>
    <s v="MI | Acute Care Hospitals | Voluntary non-profit - Church"/>
    <s v="Mid"/>
    <n v="0.94"/>
    <n v="0.87"/>
    <n v="0.98499999999999999"/>
    <n v="0.11499999999999999"/>
    <n v="9"/>
    <n v="0.69750000000000001"/>
    <n v="1.1575"/>
    <x v="0"/>
    <n v="-4.9999999999999933E-2"/>
  </r>
  <r>
    <s v="230059"/>
    <s v="MERCY HEALTH SAINT MARY'S"/>
    <x v="21"/>
    <x v="6"/>
    <x v="0"/>
    <n v="1"/>
    <n v="8"/>
    <n v="0"/>
    <x v="14"/>
    <n v="9"/>
    <n v="0"/>
    <s v="MI | Acute Care Hospitals | Voluntary non-profit - Church"/>
    <s v="High"/>
    <n v="0.94"/>
    <n v="0.87"/>
    <n v="0.98499999999999999"/>
    <n v="0.11499999999999999"/>
    <n v="9"/>
    <n v="0.69750000000000001"/>
    <n v="1.1575"/>
    <x v="0"/>
    <n v="0"/>
  </r>
  <r>
    <s v="230066"/>
    <s v="TRINITY HEALTH MUSKEGON HOSPITAL"/>
    <x v="21"/>
    <x v="2"/>
    <x v="2"/>
    <n v="2"/>
    <n v="7"/>
    <n v="0"/>
    <x v="14"/>
    <n v="9"/>
    <n v="0"/>
    <s v="MI | Acute Care Hospitals | Voluntary non-profit - Private"/>
    <s v="Low"/>
    <n v="0.96"/>
    <n v="0.92500000000000004"/>
    <n v="1.01"/>
    <n v="8.4999999999999964E-2"/>
    <n v="41"/>
    <n v="0.7975000000000001"/>
    <n v="1.1375"/>
    <x v="0"/>
    <n v="-2.0000000000000018E-2"/>
  </r>
  <r>
    <s v="230069"/>
    <s v="SAINT JOSEPH MERCY LIVINGSTON HOSPITAL"/>
    <x v="21"/>
    <x v="4"/>
    <x v="0"/>
    <n v="0"/>
    <n v="8"/>
    <n v="0"/>
    <x v="15"/>
    <n v="8"/>
    <n v="0"/>
    <s v="MI | Acute Care Hospitals | Voluntary non-profit - Other"/>
    <s v="High"/>
    <n v="0.90500000000000003"/>
    <n v="0.88"/>
    <n v="0.95499999999999996"/>
    <n v="7.4999999999999956E-2"/>
    <n v="14"/>
    <n v="0.76750000000000007"/>
    <n v="1.0674999999999999"/>
    <x v="0"/>
    <n v="-2.5000000000000022E-2"/>
  </r>
  <r>
    <s v="230070"/>
    <s v="COVENANT MEDICAL CENTER"/>
    <x v="21"/>
    <x v="2"/>
    <x v="2"/>
    <n v="0"/>
    <n v="7"/>
    <n v="4"/>
    <x v="2"/>
    <n v="11"/>
    <n v="0.36363636363636365"/>
    <s v="MI | Acute Care Hospitals | Voluntary non-profit - Private"/>
    <s v="Low"/>
    <n v="0.96"/>
    <n v="0.92500000000000004"/>
    <n v="1.01"/>
    <n v="8.4999999999999964E-2"/>
    <n v="41"/>
    <n v="0.7975000000000001"/>
    <n v="1.1375"/>
    <x v="0"/>
    <n v="6.0000000000000053E-2"/>
  </r>
  <r>
    <s v="230072"/>
    <s v="HOLLAND COMMUNITY HOSPITAL"/>
    <x v="21"/>
    <x v="2"/>
    <x v="4"/>
    <n v="0"/>
    <n v="10"/>
    <n v="0"/>
    <x v="11"/>
    <n v="10"/>
    <n v="0"/>
    <s v="MI | Acute Care Hospitals | Voluntary non-profit - Private"/>
    <s v="High"/>
    <n v="0.96"/>
    <n v="0.92500000000000004"/>
    <n v="1.01"/>
    <n v="8.4999999999999964E-2"/>
    <n v="41"/>
    <n v="0.7975000000000001"/>
    <n v="1.1375"/>
    <x v="0"/>
    <n v="-1.0000000000000009E-2"/>
  </r>
  <r>
    <s v="230075"/>
    <s v="BRONSON BATTLE CREEK HOSPITAL"/>
    <x v="21"/>
    <x v="1"/>
    <x v="0"/>
    <n v="0"/>
    <n v="9"/>
    <n v="0"/>
    <x v="14"/>
    <n v="9"/>
    <n v="0"/>
    <s v="MI | Acute Care Hospitals | Proprietary"/>
    <s v="High"/>
    <n v="0.97"/>
    <n v="0.94"/>
    <n v="1.01"/>
    <n v="7.0000000000000062E-2"/>
    <n v="7"/>
    <n v="0.83499999999999985"/>
    <n v="1.1150000000000002"/>
    <x v="1"/>
    <n v="-3.0000000000000027E-2"/>
  </r>
  <r>
    <s v="230077"/>
    <s v="ASCENSION ST MARY'S HOSPITAL"/>
    <x v="21"/>
    <x v="6"/>
    <x v="2"/>
    <n v="0"/>
    <n v="9"/>
    <n v="1"/>
    <x v="1"/>
    <n v="10"/>
    <n v="0.1"/>
    <s v="MI | Acute Care Hospitals | Voluntary non-profit - Church"/>
    <s v="Low"/>
    <n v="0.94"/>
    <n v="0.87"/>
    <n v="0.98499999999999999"/>
    <n v="0.11499999999999999"/>
    <n v="9"/>
    <n v="0.69750000000000001"/>
    <n v="1.1575"/>
    <x v="0"/>
    <n v="6.0000000000000053E-2"/>
  </r>
  <r>
    <s v="230080"/>
    <s v="MCLAREN CENTRAL MICHIGAN"/>
    <x v="21"/>
    <x v="2"/>
    <x v="0"/>
    <n v="0"/>
    <n v="8"/>
    <n v="1"/>
    <x v="16"/>
    <n v="9"/>
    <n v="0.1111111111111111"/>
    <s v="MI | Acute Care Hospitals | Voluntary non-profit - Private"/>
    <s v="High"/>
    <n v="0.96"/>
    <n v="0.92500000000000004"/>
    <n v="1.01"/>
    <n v="8.4999999999999964E-2"/>
    <n v="41"/>
    <n v="0.7975000000000001"/>
    <n v="1.1375"/>
    <x v="0"/>
    <n v="-8.9999999999999969E-2"/>
  </r>
  <r>
    <s v="230081"/>
    <s v="MUNSON HEALTHCARE CADILLAC HOSPITAL"/>
    <x v="21"/>
    <x v="6"/>
    <x v="0"/>
    <n v="0"/>
    <n v="9"/>
    <n v="0"/>
    <x v="19"/>
    <n v="9"/>
    <n v="0"/>
    <s v="MI | Acute Care Hospitals | Voluntary non-profit - Church"/>
    <s v="High"/>
    <n v="0.94"/>
    <n v="0.87"/>
    <n v="0.98499999999999999"/>
    <n v="0.11499999999999999"/>
    <n v="9"/>
    <n v="0.69750000000000001"/>
    <n v="1.1575"/>
    <x v="0"/>
    <n v="-8.9999999999999969E-2"/>
  </r>
  <r>
    <s v="230089"/>
    <s v="BEAUMONT HOSPITAL - GROSSE POINTE"/>
    <x v="21"/>
    <x v="2"/>
    <x v="0"/>
    <n v="0"/>
    <n v="9"/>
    <n v="1"/>
    <x v="15"/>
    <n v="10"/>
    <n v="0.1"/>
    <s v="MI | Acute Care Hospitals | Voluntary non-profit - Private"/>
    <s v="High"/>
    <n v="0.96"/>
    <n v="0.92500000000000004"/>
    <n v="1.01"/>
    <n v="8.4999999999999964E-2"/>
    <n v="41"/>
    <n v="0.7975000000000001"/>
    <n v="1.1375"/>
    <x v="0"/>
    <n v="-7.999999999999996E-2"/>
  </r>
  <r>
    <s v="230092"/>
    <s v="HENRY FORD ALLEGIANCE HEALTH"/>
    <x v="21"/>
    <x v="4"/>
    <x v="1"/>
    <n v="1"/>
    <n v="10"/>
    <n v="0"/>
    <x v="23"/>
    <n v="11"/>
    <n v="0"/>
    <s v="MI | Acute Care Hospitals | Voluntary non-profit - Other"/>
    <s v="Mid"/>
    <n v="0.90500000000000003"/>
    <n v="0.88"/>
    <n v="0.95499999999999996"/>
    <n v="7.4999999999999956E-2"/>
    <n v="14"/>
    <n v="0.76750000000000007"/>
    <n v="1.0674999999999999"/>
    <x v="0"/>
    <n v="-5.0000000000000044E-3"/>
  </r>
  <r>
    <s v="230093"/>
    <s v="COREWELL HEALTH BIG RAPIDS HOSPITAL"/>
    <x v="21"/>
    <x v="2"/>
    <x v="1"/>
    <n v="1"/>
    <n v="4"/>
    <n v="0"/>
    <x v="16"/>
    <n v="5"/>
    <n v="0"/>
    <s v="MI | Acute Care Hospitals | Voluntary non-profit - Private"/>
    <s v="Mid"/>
    <n v="0.96"/>
    <n v="0.92500000000000004"/>
    <n v="1.01"/>
    <n v="8.4999999999999964E-2"/>
    <n v="41"/>
    <n v="0.7975000000000001"/>
    <n v="1.1375"/>
    <x v="0"/>
    <n v="-8.9999999999999969E-2"/>
  </r>
  <r>
    <s v="230095"/>
    <s v="MYMICHIGAN MEDICAL CENTER WEST BRANCH"/>
    <x v="21"/>
    <x v="5"/>
    <x v="0"/>
    <n v="0"/>
    <n v="6"/>
    <n v="0"/>
    <x v="21"/>
    <n v="6"/>
    <n v="0"/>
    <s v="MI | Acute Care Hospitals | Government - Local"/>
    <s v="High"/>
    <n v="0.93500000000000005"/>
    <n v="0.92500000000000004"/>
    <n v="0.94249999999999989"/>
    <n v="1.7499999999999849E-2"/>
    <n v="4"/>
    <n v="0.89875000000000027"/>
    <n v="0.96874999999999967"/>
    <x v="1"/>
    <n v="-5.0000000000000044E-3"/>
  </r>
  <r>
    <s v="230097"/>
    <s v="MUNSON MEDICAL CENTER"/>
    <x v="21"/>
    <x v="4"/>
    <x v="0"/>
    <n v="3"/>
    <n v="8"/>
    <n v="0"/>
    <x v="24"/>
    <n v="11"/>
    <n v="0"/>
    <s v="MI | Acute Care Hospitals | Voluntary non-profit - Other"/>
    <s v="High"/>
    <n v="0.90500000000000003"/>
    <n v="0.88"/>
    <n v="0.95499999999999996"/>
    <n v="7.4999999999999956E-2"/>
    <n v="14"/>
    <n v="0.76750000000000007"/>
    <n v="1.0674999999999999"/>
    <x v="0"/>
    <n v="5.0000000000000044E-3"/>
  </r>
  <r>
    <s v="230099"/>
    <s v="PROMEDICA MONROE REGIONAL HOSPITAL"/>
    <x v="21"/>
    <x v="4"/>
    <x v="2"/>
    <n v="0"/>
    <n v="7"/>
    <n v="2"/>
    <x v="8"/>
    <n v="9"/>
    <n v="0.22222222222222221"/>
    <s v="MI | Acute Care Hospitals | Voluntary non-profit - Other"/>
    <s v="Low"/>
    <n v="0.90500000000000003"/>
    <n v="0.88"/>
    <n v="0.95499999999999996"/>
    <n v="7.4999999999999956E-2"/>
    <n v="14"/>
    <n v="0.76750000000000007"/>
    <n v="1.0674999999999999"/>
    <x v="0"/>
    <n v="6.4999999999999947E-2"/>
  </r>
  <r>
    <s v="230100"/>
    <s v="TAWAS ST JOSEPH HOSPITAL"/>
    <x v="21"/>
    <x v="0"/>
    <x v="1"/>
    <n v="0"/>
    <n v="6"/>
    <n v="0"/>
    <x v="23"/>
    <n v="6"/>
    <n v="0"/>
    <s v="MI | Acute Care Hospitals | Government - Hospital District or Authority"/>
    <s v="Mid"/>
    <n v="0.9"/>
    <n v="0.87"/>
    <n v="0.99"/>
    <n v="0.12"/>
    <n v="3"/>
    <n v="0.69"/>
    <n v="1.17"/>
    <x v="1"/>
    <n v="0"/>
  </r>
  <r>
    <s v="230104"/>
    <s v="HARPER UNIVERSITY HOSPITAL"/>
    <x v="21"/>
    <x v="1"/>
    <x v="3"/>
    <n v="0"/>
    <n v="8"/>
    <n v="1"/>
    <x v="14"/>
    <n v="9"/>
    <n v="0.1111111111111111"/>
    <s v="MI | Acute Care Hospitals | Proprietary"/>
    <s v="Low"/>
    <n v="0.97"/>
    <n v="0.94"/>
    <n v="1.01"/>
    <n v="7.0000000000000062E-2"/>
    <n v="7"/>
    <n v="0.83499999999999985"/>
    <n v="1.1150000000000002"/>
    <x v="1"/>
    <n v="-3.0000000000000027E-2"/>
  </r>
  <r>
    <s v="230105"/>
    <s v="MCLAREN NORTHERN MICHIGAN"/>
    <x v="21"/>
    <x v="4"/>
    <x v="0"/>
    <n v="0"/>
    <n v="11"/>
    <n v="0"/>
    <x v="11"/>
    <n v="11"/>
    <n v="0"/>
    <s v="MI | Acute Care Hospitals | Voluntary non-profit - Other"/>
    <s v="High"/>
    <n v="0.90500000000000003"/>
    <n v="0.88"/>
    <n v="0.95499999999999996"/>
    <n v="7.4999999999999956E-2"/>
    <n v="14"/>
    <n v="0.76750000000000007"/>
    <n v="1.0674999999999999"/>
    <x v="0"/>
    <n v="4.4999999999999929E-2"/>
  </r>
  <r>
    <s v="230110"/>
    <s v="COREWELL HEALTH LUDINGTON HOSPITAL"/>
    <x v="21"/>
    <x v="2"/>
    <x v="0"/>
    <n v="0"/>
    <n v="8"/>
    <n v="0"/>
    <x v="17"/>
    <n v="8"/>
    <n v="0"/>
    <s v="MI | Acute Care Hospitals | Voluntary non-profit - Private"/>
    <s v="High"/>
    <n v="0.96"/>
    <n v="0.92500000000000004"/>
    <n v="1.01"/>
    <n v="8.4999999999999964E-2"/>
    <n v="41"/>
    <n v="0.7975000000000001"/>
    <n v="1.1375"/>
    <x v="0"/>
    <n v="-0.12"/>
  </r>
  <r>
    <s v="230117"/>
    <s v="BORGESS MEDICAL CENTER"/>
    <x v="21"/>
    <x v="4"/>
    <x v="1"/>
    <n v="2"/>
    <n v="7"/>
    <n v="0"/>
    <x v="21"/>
    <n v="9"/>
    <n v="0"/>
    <s v="MI | Acute Care Hospitals | Voluntary non-profit - Other"/>
    <s v="Mid"/>
    <n v="0.90500000000000003"/>
    <n v="0.88"/>
    <n v="0.95499999999999996"/>
    <n v="7.4999999999999956E-2"/>
    <n v="14"/>
    <n v="0.76750000000000007"/>
    <n v="1.0674999999999999"/>
    <x v="0"/>
    <n v="2.5000000000000022E-2"/>
  </r>
  <r>
    <s v="230121"/>
    <s v="MEMORIAL HEALTHCARE"/>
    <x v="21"/>
    <x v="4"/>
    <x v="0"/>
    <n v="0"/>
    <n v="9"/>
    <n v="0"/>
    <x v="15"/>
    <n v="9"/>
    <n v="0"/>
    <s v="MI | Acute Care Hospitals | Voluntary non-profit - Other"/>
    <s v="High"/>
    <n v="0.90500000000000003"/>
    <n v="0.88"/>
    <n v="0.95499999999999996"/>
    <n v="7.4999999999999956E-2"/>
    <n v="14"/>
    <n v="0.76750000000000007"/>
    <n v="1.0674999999999999"/>
    <x v="0"/>
    <n v="-2.5000000000000022E-2"/>
  </r>
  <r>
    <s v="230130"/>
    <s v="BEAUMONT HOSPITAL ROYAL OAK"/>
    <x v="21"/>
    <x v="2"/>
    <x v="1"/>
    <n v="0"/>
    <n v="8"/>
    <n v="3"/>
    <x v="2"/>
    <n v="11"/>
    <n v="0.27272727272727271"/>
    <s v="MI | Acute Care Hospitals | Voluntary non-profit - Private"/>
    <s v="Mid"/>
    <n v="0.96"/>
    <n v="0.92500000000000004"/>
    <n v="1.01"/>
    <n v="8.4999999999999964E-2"/>
    <n v="41"/>
    <n v="0.7975000000000001"/>
    <n v="1.1375"/>
    <x v="0"/>
    <n v="6.0000000000000053E-2"/>
  </r>
  <r>
    <s v="230132"/>
    <s v="HURLEY MEDICAL CENTER"/>
    <x v="21"/>
    <x v="4"/>
    <x v="2"/>
    <n v="0"/>
    <n v="5"/>
    <n v="2"/>
    <x v="1"/>
    <n v="7"/>
    <n v="0.2857142857142857"/>
    <s v="MI | Acute Care Hospitals | Voluntary non-profit - Other"/>
    <s v="Low"/>
    <n v="0.90500000000000003"/>
    <n v="0.88"/>
    <n v="0.95499999999999996"/>
    <n v="7.4999999999999956E-2"/>
    <n v="14"/>
    <n v="0.76750000000000007"/>
    <n v="1.0674999999999999"/>
    <x v="0"/>
    <n v="9.4999999999999973E-2"/>
  </r>
  <r>
    <s v="230133"/>
    <s v="MUNSON HEALTHCARE OTSEGO MEMORIAL HOSPITAL"/>
    <x v="21"/>
    <x v="2"/>
    <x v="0"/>
    <n v="0"/>
    <n v="8"/>
    <n v="0"/>
    <x v="33"/>
    <n v="8"/>
    <n v="0"/>
    <s v="MI | Acute Care Hospitals | Voluntary non-profit - Private"/>
    <s v="High"/>
    <n v="0.96"/>
    <n v="0.92500000000000004"/>
    <n v="1.01"/>
    <n v="8.4999999999999964E-2"/>
    <n v="41"/>
    <n v="0.7975000000000001"/>
    <n v="1.1375"/>
    <x v="0"/>
    <n v="-3.9999999999999925E-2"/>
  </r>
  <r>
    <s v="230141"/>
    <s v="MCLAREN FLINT"/>
    <x v="21"/>
    <x v="2"/>
    <x v="3"/>
    <n v="0"/>
    <n v="9"/>
    <n v="2"/>
    <x v="10"/>
    <n v="11"/>
    <n v="0.18181818181818182"/>
    <s v="MI | Acute Care Hospitals | Voluntary non-profit - Private"/>
    <s v="Low"/>
    <n v="0.96"/>
    <n v="0.92500000000000004"/>
    <n v="1.01"/>
    <n v="8.4999999999999964E-2"/>
    <n v="41"/>
    <n v="0.7975000000000001"/>
    <n v="1.1375"/>
    <x v="0"/>
    <n v="2.0000000000000018E-2"/>
  </r>
  <r>
    <s v="230142"/>
    <s v="COREWELL HEALTH WAYNE HOSPITAL"/>
    <x v="21"/>
    <x v="2"/>
    <x v="3"/>
    <n v="0"/>
    <n v="5"/>
    <n v="3"/>
    <x v="4"/>
    <n v="8"/>
    <n v="0.375"/>
    <s v="MI | Acute Care Hospitals | Voluntary non-profit - Private"/>
    <s v="Low"/>
    <n v="0.96"/>
    <n v="0.92500000000000004"/>
    <n v="1.01"/>
    <n v="8.4999999999999964E-2"/>
    <n v="41"/>
    <n v="0.7975000000000001"/>
    <n v="1.1375"/>
    <x v="0"/>
    <n v="9.000000000000008E-2"/>
  </r>
  <r>
    <s v="230146"/>
    <s v="WYANDOTTE HOSPITAL AND MEDICAL CENTER"/>
    <x v="21"/>
    <x v="2"/>
    <x v="2"/>
    <n v="0"/>
    <n v="7"/>
    <n v="2"/>
    <x v="2"/>
    <n v="9"/>
    <n v="0.22222222222222221"/>
    <s v="MI | Acute Care Hospitals | Voluntary non-profit - Private"/>
    <s v="Low"/>
    <n v="0.96"/>
    <n v="0.92500000000000004"/>
    <n v="1.01"/>
    <n v="8.4999999999999964E-2"/>
    <n v="41"/>
    <n v="0.7975000000000001"/>
    <n v="1.1375"/>
    <x v="0"/>
    <n v="6.0000000000000053E-2"/>
  </r>
  <r>
    <s v="230151"/>
    <s v="BEAUMONT HOSPITAL - FARMINGTON HILLS"/>
    <x v="21"/>
    <x v="2"/>
    <x v="2"/>
    <n v="0"/>
    <n v="10"/>
    <n v="0"/>
    <x v="1"/>
    <n v="10"/>
    <n v="0"/>
    <s v="MI | Acute Care Hospitals | Voluntary non-profit - Private"/>
    <s v="Low"/>
    <n v="0.96"/>
    <n v="0.92500000000000004"/>
    <n v="1.01"/>
    <n v="8.4999999999999964E-2"/>
    <n v="41"/>
    <n v="0.7975000000000001"/>
    <n v="1.1375"/>
    <x v="0"/>
    <n v="4.0000000000000036E-2"/>
  </r>
  <r>
    <s v="230156"/>
    <s v="TRINITY HEALTH ANN ARBOR HOSPITAL"/>
    <x v="21"/>
    <x v="6"/>
    <x v="0"/>
    <n v="0"/>
    <n v="10"/>
    <n v="1"/>
    <x v="21"/>
    <n v="11"/>
    <n v="9.0909090909090912E-2"/>
    <s v="MI | Acute Care Hospitals | Voluntary non-profit - Church"/>
    <s v="High"/>
    <n v="0.94"/>
    <n v="0.87"/>
    <n v="0.98499999999999999"/>
    <n v="0.11499999999999999"/>
    <n v="9"/>
    <n v="0.69750000000000001"/>
    <n v="1.1575"/>
    <x v="0"/>
    <n v="-9.9999999999998979E-3"/>
  </r>
  <r>
    <s v="230165"/>
    <s v="ASCENSION ST JOHN HOSPITAL"/>
    <x v="21"/>
    <x v="6"/>
    <x v="2"/>
    <n v="0"/>
    <n v="11"/>
    <n v="0"/>
    <x v="1"/>
    <n v="11"/>
    <n v="0"/>
    <s v="MI | Acute Care Hospitals | Voluntary non-profit - Church"/>
    <s v="Low"/>
    <n v="0.94"/>
    <n v="0.87"/>
    <n v="0.98499999999999999"/>
    <n v="0.11499999999999999"/>
    <n v="9"/>
    <n v="0.69750000000000001"/>
    <n v="1.1575"/>
    <x v="0"/>
    <n v="6.0000000000000053E-2"/>
  </r>
  <r>
    <s v="230167"/>
    <s v="MCLAREN GREATER LANSING"/>
    <x v="21"/>
    <x v="2"/>
    <x v="2"/>
    <n v="0"/>
    <n v="10"/>
    <n v="1"/>
    <x v="7"/>
    <n v="11"/>
    <n v="9.0909090909090912E-2"/>
    <s v="MI | Acute Care Hospitals | Voluntary non-profit - Private"/>
    <s v="Low"/>
    <n v="0.96"/>
    <n v="0.92500000000000004"/>
    <n v="1.01"/>
    <n v="8.4999999999999964E-2"/>
    <n v="41"/>
    <n v="0.7975000000000001"/>
    <n v="1.1375"/>
    <x v="0"/>
    <n v="0"/>
  </r>
  <r>
    <s v="230176"/>
    <s v="COREWELL HEALTH TRENTON HOSPITAL"/>
    <x v="21"/>
    <x v="2"/>
    <x v="3"/>
    <n v="0"/>
    <n v="5"/>
    <n v="2"/>
    <x v="9"/>
    <n v="7"/>
    <n v="0.2857142857142857"/>
    <s v="MI | Acute Care Hospitals | Voluntary non-profit - Private"/>
    <s v="Low"/>
    <n v="0.96"/>
    <n v="0.92500000000000004"/>
    <n v="1.01"/>
    <n v="8.4999999999999964E-2"/>
    <n v="41"/>
    <n v="0.7975000000000001"/>
    <n v="1.1375"/>
    <x v="0"/>
    <n v="3.0000000000000027E-2"/>
  </r>
  <r>
    <s v="230193"/>
    <s v="MCLAREN LAPEER REGION"/>
    <x v="21"/>
    <x v="2"/>
    <x v="2"/>
    <n v="0"/>
    <n v="7"/>
    <n v="0"/>
    <x v="21"/>
    <n v="7"/>
    <n v="0"/>
    <s v="MI | Acute Care Hospitals | Voluntary non-profit - Private"/>
    <s v="Low"/>
    <n v="0.96"/>
    <n v="0.92500000000000004"/>
    <n v="1.01"/>
    <n v="8.4999999999999964E-2"/>
    <n v="41"/>
    <n v="0.7975000000000001"/>
    <n v="1.1375"/>
    <x v="0"/>
    <n v="-2.9999999999999916E-2"/>
  </r>
  <r>
    <s v="230195"/>
    <s v="ASCENSION MACOMB OAKLAND HOSP-WARREN CAMPUS"/>
    <x v="21"/>
    <x v="2"/>
    <x v="2"/>
    <n v="0"/>
    <n v="5"/>
    <n v="3"/>
    <x v="4"/>
    <n v="8"/>
    <n v="0.375"/>
    <s v="MI | Acute Care Hospitals | Voluntary non-profit - Private"/>
    <s v="Low"/>
    <n v="0.96"/>
    <n v="0.92500000000000004"/>
    <n v="1.01"/>
    <n v="8.4999999999999964E-2"/>
    <n v="41"/>
    <n v="0.7975000000000001"/>
    <n v="1.1375"/>
    <x v="0"/>
    <n v="9.000000000000008E-2"/>
  </r>
  <r>
    <s v="230197"/>
    <s v="ASCENSION GENESYS HOSPITAL"/>
    <x v="21"/>
    <x v="6"/>
    <x v="2"/>
    <n v="0"/>
    <n v="8"/>
    <n v="1"/>
    <x v="8"/>
    <n v="9"/>
    <n v="0.1111111111111111"/>
    <s v="MI | Acute Care Hospitals | Voluntary non-profit - Church"/>
    <s v="Low"/>
    <n v="0.94"/>
    <n v="0.87"/>
    <n v="0.98499999999999999"/>
    <n v="0.11499999999999999"/>
    <n v="9"/>
    <n v="0.69750000000000001"/>
    <n v="1.1575"/>
    <x v="0"/>
    <n v="3.0000000000000027E-2"/>
  </r>
  <r>
    <s v="230207"/>
    <s v="MCLAREN OAKLAND"/>
    <x v="21"/>
    <x v="2"/>
    <x v="2"/>
    <n v="0"/>
    <n v="8"/>
    <n v="0"/>
    <x v="8"/>
    <n v="8"/>
    <n v="0"/>
    <s v="MI | Acute Care Hospitals | Voluntary non-profit - Private"/>
    <s v="Low"/>
    <n v="0.96"/>
    <n v="0.92500000000000004"/>
    <n v="1.01"/>
    <n v="8.4999999999999964E-2"/>
    <n v="41"/>
    <n v="0.7975000000000001"/>
    <n v="1.1375"/>
    <x v="0"/>
    <n v="1.0000000000000009E-2"/>
  </r>
  <r>
    <s v="230208"/>
    <s v="SPARROW CARSON HOSPITAL"/>
    <x v="21"/>
    <x v="4"/>
    <x v="0"/>
    <n v="0"/>
    <n v="5"/>
    <n v="0"/>
    <x v="15"/>
    <n v="5"/>
    <n v="0"/>
    <s v="MI | Acute Care Hospitals | Voluntary non-profit - Other"/>
    <s v="High"/>
    <n v="0.90500000000000003"/>
    <n v="0.88"/>
    <n v="0.95499999999999996"/>
    <n v="7.4999999999999956E-2"/>
    <n v="14"/>
    <n v="0.76750000000000007"/>
    <n v="1.0674999999999999"/>
    <x v="0"/>
    <n v="-2.5000000000000022E-2"/>
  </r>
  <r>
    <s v="230216"/>
    <s v="MCLAREN PORT HURON"/>
    <x v="21"/>
    <x v="2"/>
    <x v="2"/>
    <n v="0"/>
    <n v="11"/>
    <n v="0"/>
    <x v="33"/>
    <n v="11"/>
    <n v="0"/>
    <s v="MI | Acute Care Hospitals | Voluntary non-profit - Private"/>
    <s v="Low"/>
    <n v="0.96"/>
    <n v="0.92500000000000004"/>
    <n v="1.01"/>
    <n v="8.4999999999999964E-2"/>
    <n v="41"/>
    <n v="0.7975000000000001"/>
    <n v="1.1375"/>
    <x v="0"/>
    <n v="-3.9999999999999925E-2"/>
  </r>
  <r>
    <s v="230217"/>
    <s v="OAKLAWN HOSPITAL"/>
    <x v="21"/>
    <x v="4"/>
    <x v="0"/>
    <n v="0"/>
    <n v="6"/>
    <n v="0"/>
    <x v="15"/>
    <n v="6"/>
    <n v="0"/>
    <s v="MI | Acute Care Hospitals | Voluntary non-profit - Other"/>
    <s v="High"/>
    <n v="0.90500000000000003"/>
    <n v="0.88"/>
    <n v="0.95499999999999996"/>
    <n v="7.4999999999999956E-2"/>
    <n v="14"/>
    <n v="0.76750000000000007"/>
    <n v="1.0674999999999999"/>
    <x v="0"/>
    <n v="-2.5000000000000022E-2"/>
  </r>
  <r>
    <s v="230222"/>
    <s v="MYMICHIGAN MEDICAL CENTER MIDLAND"/>
    <x v="21"/>
    <x v="4"/>
    <x v="0"/>
    <n v="0"/>
    <n v="11"/>
    <n v="0"/>
    <x v="11"/>
    <n v="11"/>
    <n v="0"/>
    <s v="MI | Acute Care Hospitals | Voluntary non-profit - Other"/>
    <s v="High"/>
    <n v="0.90500000000000003"/>
    <n v="0.88"/>
    <n v="0.95499999999999996"/>
    <n v="7.4999999999999956E-2"/>
    <n v="14"/>
    <n v="0.76750000000000007"/>
    <n v="1.0674999999999999"/>
    <x v="0"/>
    <n v="4.4999999999999929E-2"/>
  </r>
  <r>
    <s v="230227"/>
    <s v="MCLAREN MACOMB"/>
    <x v="21"/>
    <x v="2"/>
    <x v="3"/>
    <n v="0"/>
    <n v="7"/>
    <n v="1"/>
    <x v="2"/>
    <n v="8"/>
    <n v="0.125"/>
    <s v="MI | Acute Care Hospitals | Voluntary non-profit - Private"/>
    <s v="Low"/>
    <n v="0.96"/>
    <n v="0.92500000000000004"/>
    <n v="1.01"/>
    <n v="8.4999999999999964E-2"/>
    <n v="41"/>
    <n v="0.7975000000000001"/>
    <n v="1.1375"/>
    <x v="0"/>
    <n v="6.0000000000000053E-2"/>
  </r>
  <r>
    <s v="230230"/>
    <s v="EDWARD W SPARROW HOSPITAL"/>
    <x v="21"/>
    <x v="4"/>
    <x v="1"/>
    <n v="1"/>
    <n v="9"/>
    <n v="0"/>
    <x v="10"/>
    <n v="10"/>
    <n v="0"/>
    <s v="MI | Acute Care Hospitals | Voluntary non-profit - Other"/>
    <s v="Mid"/>
    <n v="0.90500000000000003"/>
    <n v="0.88"/>
    <n v="0.95499999999999996"/>
    <n v="7.4999999999999956E-2"/>
    <n v="14"/>
    <n v="0.76750000000000007"/>
    <n v="1.0674999999999999"/>
    <x v="0"/>
    <n v="7.4999999999999956E-2"/>
  </r>
  <r>
    <s v="230236"/>
    <s v="UNIVERSITY OF MICHIGAN HEALTH - WEST"/>
    <x v="21"/>
    <x v="2"/>
    <x v="0"/>
    <n v="0"/>
    <n v="10"/>
    <n v="0"/>
    <x v="11"/>
    <n v="10"/>
    <n v="0"/>
    <s v="MI | Acute Care Hospitals | Voluntary non-profit - Private"/>
    <s v="High"/>
    <n v="0.96"/>
    <n v="0.92500000000000004"/>
    <n v="1.01"/>
    <n v="8.4999999999999964E-2"/>
    <n v="41"/>
    <n v="0.7975000000000001"/>
    <n v="1.1375"/>
    <x v="0"/>
    <n v="-1.0000000000000009E-2"/>
  </r>
  <r>
    <s v="230239"/>
    <s v="CHIPPEWA COUNTY WAR MEMORIAL HOSPITAL"/>
    <x v="21"/>
    <x v="2"/>
    <x v="3"/>
    <n v="0"/>
    <n v="9"/>
    <n v="0"/>
    <x v="17"/>
    <n v="9"/>
    <n v="0"/>
    <s v="MI | Acute Care Hospitals | Voluntary non-profit - Private"/>
    <s v="Low"/>
    <n v="0.96"/>
    <n v="0.92500000000000004"/>
    <n v="1.01"/>
    <n v="8.4999999999999964E-2"/>
    <n v="41"/>
    <n v="0.7975000000000001"/>
    <n v="1.1375"/>
    <x v="0"/>
    <n v="-0.12"/>
  </r>
  <r>
    <s v="230241"/>
    <s v="ASCENSION RIVER DISTRICT HOSPITAL"/>
    <x v="21"/>
    <x v="0"/>
    <x v="1"/>
    <n v="0"/>
    <n v="6"/>
    <n v="0"/>
    <x v="17"/>
    <n v="6"/>
    <n v="0"/>
    <s v="MI | Acute Care Hospitals | Government - Hospital District or Authority"/>
    <s v="Mid"/>
    <n v="0.9"/>
    <n v="0.87"/>
    <n v="0.99"/>
    <n v="0.12"/>
    <n v="3"/>
    <n v="0.69"/>
    <n v="1.17"/>
    <x v="1"/>
    <n v="-6.0000000000000053E-2"/>
  </r>
  <r>
    <s v="230244"/>
    <s v="GARDEN CITY HOSPITAL"/>
    <x v="21"/>
    <x v="2"/>
    <x v="2"/>
    <n v="0"/>
    <n v="6"/>
    <n v="1"/>
    <x v="0"/>
    <n v="7"/>
    <n v="0.14285714285714285"/>
    <s v="MI | Acute Care Hospitals | Voluntary non-profit - Private"/>
    <s v="Low"/>
    <n v="0.96"/>
    <n v="0.92500000000000004"/>
    <n v="1.01"/>
    <n v="8.4999999999999964E-2"/>
    <n v="41"/>
    <n v="0.7975000000000001"/>
    <n v="1.1375"/>
    <x v="0"/>
    <n v="7.0000000000000062E-2"/>
  </r>
  <r>
    <s v="230254"/>
    <s v="ASCENSION PROVIDENCE ROCHESTER HOSPITAL"/>
    <x v="21"/>
    <x v="2"/>
    <x v="2"/>
    <n v="0"/>
    <n v="8"/>
    <n v="1"/>
    <x v="2"/>
    <n v="9"/>
    <n v="0.1111111111111111"/>
    <s v="MI | Acute Care Hospitals | Voluntary non-profit - Private"/>
    <s v="Low"/>
    <n v="0.96"/>
    <n v="0.92500000000000004"/>
    <n v="1.01"/>
    <n v="8.4999999999999964E-2"/>
    <n v="41"/>
    <n v="0.7975000000000001"/>
    <n v="1.1375"/>
    <x v="0"/>
    <n v="6.0000000000000053E-2"/>
  </r>
  <r>
    <s v="230259"/>
    <s v="CHELSEA HOSPITAL"/>
    <x v="21"/>
    <x v="2"/>
    <x v="1"/>
    <n v="1"/>
    <n v="8"/>
    <n v="0"/>
    <x v="31"/>
    <n v="9"/>
    <n v="0"/>
    <s v="MI | Acute Care Hospitals | Voluntary non-profit - Private"/>
    <s v="Mid"/>
    <n v="0.96"/>
    <n v="0.92500000000000004"/>
    <n v="1.01"/>
    <n v="8.4999999999999964E-2"/>
    <n v="41"/>
    <n v="0.7975000000000001"/>
    <n v="1.1375"/>
    <x v="0"/>
    <n v="-9.9999999999999978E-2"/>
  </r>
  <r>
    <s v="230269"/>
    <s v="BEAUMONT HOSPITAL, TROY"/>
    <x v="21"/>
    <x v="2"/>
    <x v="1"/>
    <n v="0"/>
    <n v="9"/>
    <n v="2"/>
    <x v="8"/>
    <n v="11"/>
    <n v="0.18181818181818182"/>
    <s v="MI | Acute Care Hospitals | Voluntary non-profit - Private"/>
    <s v="Mid"/>
    <n v="0.96"/>
    <n v="0.92500000000000004"/>
    <n v="1.01"/>
    <n v="8.4999999999999964E-2"/>
    <n v="41"/>
    <n v="0.7975000000000001"/>
    <n v="1.1375"/>
    <x v="0"/>
    <n v="1.0000000000000009E-2"/>
  </r>
  <r>
    <s v="230270"/>
    <s v="BEAUMONT HOSPITAL - TAYLOR"/>
    <x v="21"/>
    <x v="2"/>
    <x v="3"/>
    <n v="0"/>
    <n v="5"/>
    <n v="1"/>
    <x v="20"/>
    <n v="6"/>
    <n v="0.16666666666666666"/>
    <s v="MI | Acute Care Hospitals | Voluntary non-profit - Private"/>
    <s v="Low"/>
    <n v="0.96"/>
    <n v="0.92500000000000004"/>
    <n v="1.01"/>
    <n v="8.4999999999999964E-2"/>
    <n v="41"/>
    <n v="0.7975000000000001"/>
    <n v="1.1375"/>
    <x v="0"/>
    <n v="8.0000000000000071E-2"/>
  </r>
  <r>
    <s v="230273"/>
    <s v="DETROIT RECEIVING HOSPITAL"/>
    <x v="21"/>
    <x v="1"/>
    <x v="3"/>
    <n v="0"/>
    <n v="3"/>
    <n v="2"/>
    <x v="9"/>
    <n v="5"/>
    <n v="0.4"/>
    <s v="MI | Acute Care Hospitals | Proprietary"/>
    <s v="Low"/>
    <n v="0.97"/>
    <n v="0.94"/>
    <n v="1.01"/>
    <n v="7.0000000000000062E-2"/>
    <n v="7"/>
    <n v="0.83499999999999985"/>
    <n v="1.1150000000000002"/>
    <x v="1"/>
    <n v="2.0000000000000018E-2"/>
  </r>
  <r>
    <s v="230277"/>
    <s v="HURON VALLEY-SINAI HOSPITAL"/>
    <x v="21"/>
    <x v="1"/>
    <x v="2"/>
    <n v="0"/>
    <n v="10"/>
    <n v="0"/>
    <x v="8"/>
    <n v="10"/>
    <n v="0"/>
    <s v="MI | Acute Care Hospitals | Proprietary"/>
    <s v="Low"/>
    <n v="0.97"/>
    <n v="0.94"/>
    <n v="1.01"/>
    <n v="7.0000000000000062E-2"/>
    <n v="7"/>
    <n v="0.83499999999999985"/>
    <n v="1.1150000000000002"/>
    <x v="1"/>
    <n v="0"/>
  </r>
  <r>
    <s v="230297"/>
    <s v="KARMANOS CANCER CENTER"/>
    <x v="21"/>
    <x v="1"/>
    <x v="1"/>
    <n v="0"/>
    <n v="6"/>
    <n v="0"/>
    <x v="0"/>
    <n v="6"/>
    <n v="0"/>
    <s v="MI | Acute Care Hospitals | Proprietary"/>
    <s v="Mid"/>
    <n v="0.97"/>
    <n v="0.94"/>
    <n v="1.01"/>
    <n v="7.0000000000000062E-2"/>
    <n v="7"/>
    <n v="0.83499999999999985"/>
    <n v="1.1150000000000002"/>
    <x v="1"/>
    <n v="6.0000000000000053E-2"/>
  </r>
  <r>
    <s v="230302"/>
    <s v="HENRY FORD HEALTH WEST BLOOMFIELD HOSPITAL"/>
    <x v="21"/>
    <x v="2"/>
    <x v="1"/>
    <n v="0"/>
    <n v="6"/>
    <n v="3"/>
    <x v="21"/>
    <n v="9"/>
    <n v="0.33333333333333331"/>
    <s v="MI | Acute Care Hospitals | Voluntary non-profit - Private"/>
    <s v="Mid"/>
    <n v="0.96"/>
    <n v="0.92500000000000004"/>
    <n v="1.01"/>
    <n v="8.4999999999999964E-2"/>
    <n v="41"/>
    <n v="0.7975000000000001"/>
    <n v="1.1375"/>
    <x v="0"/>
    <n v="-2.9999999999999916E-2"/>
  </r>
  <r>
    <s v="230303"/>
    <s v="MUNSON HEALTHCARE MANISTEE HOSPITAL"/>
    <x v="21"/>
    <x v="4"/>
    <x v="0"/>
    <n v="0"/>
    <n v="5"/>
    <n v="0"/>
    <x v="57"/>
    <n v="5"/>
    <n v="0"/>
    <s v="MI | Acute Care Hospitals | Voluntary non-profit - Other"/>
    <s v="High"/>
    <n v="0.90500000000000003"/>
    <n v="0.88"/>
    <n v="0.95499999999999996"/>
    <n v="7.4999999999999956E-2"/>
    <n v="14"/>
    <n v="0.76750000000000007"/>
    <n v="1.0674999999999999"/>
    <x v="0"/>
    <n v="-0.125"/>
  </r>
  <r>
    <s v="240001"/>
    <s v="NORTH MEMORIAL HEALTH HOSPITAL"/>
    <x v="22"/>
    <x v="2"/>
    <x v="2"/>
    <n v="0"/>
    <n v="10"/>
    <n v="0"/>
    <x v="14"/>
    <n v="10"/>
    <n v="0"/>
    <s v="MN | Acute Care Hospitals | Voluntary non-profit - Private"/>
    <s v="Low"/>
    <n v="0.92"/>
    <n v="0.89"/>
    <n v="0.95"/>
    <n v="5.9999999999999942E-2"/>
    <n v="29"/>
    <n v="0.8"/>
    <n v="1.0399999999999998"/>
    <x v="0"/>
    <n v="1.9999999999999907E-2"/>
  </r>
  <r>
    <s v="240002"/>
    <s v="ESSENTIA HEALTH ST MARY'S MEDICAL CENTER"/>
    <x v="22"/>
    <x v="2"/>
    <x v="0"/>
    <n v="0"/>
    <n v="8"/>
    <n v="0"/>
    <x v="10"/>
    <n v="8"/>
    <n v="0"/>
    <s v="MN | Acute Care Hospitals | Voluntary non-profit - Private"/>
    <s v="High"/>
    <n v="0.92"/>
    <n v="0.89"/>
    <n v="0.95"/>
    <n v="5.9999999999999942E-2"/>
    <n v="29"/>
    <n v="0.8"/>
    <n v="1.0399999999999998"/>
    <x v="0"/>
    <n v="5.9999999999999942E-2"/>
  </r>
  <r>
    <s v="240004"/>
    <s v="HENNEPIN COUNTY MEDICAL CENTER"/>
    <x v="22"/>
    <x v="5"/>
    <x v="1"/>
    <n v="0"/>
    <n v="8"/>
    <n v="0"/>
    <x v="14"/>
    <n v="8"/>
    <n v="0"/>
    <s v="MN | Acute Care Hospitals | Government - Local"/>
    <s v="Mid"/>
    <n v="0.95499999999999996"/>
    <n v="0.91749999999999998"/>
    <n v="0.97249999999999992"/>
    <n v="5.4999999999999938E-2"/>
    <n v="4"/>
    <n v="0.83500000000000008"/>
    <n v="1.0549999999999997"/>
    <x v="1"/>
    <n v="-1.5000000000000013E-2"/>
  </r>
  <r>
    <s v="240006"/>
    <s v="OLMSTED MEDICAL CENTER"/>
    <x v="22"/>
    <x v="2"/>
    <x v="0"/>
    <n v="0"/>
    <n v="6"/>
    <n v="0"/>
    <x v="43"/>
    <n v="6"/>
    <n v="0"/>
    <s v="MN | Acute Care Hospitals | Voluntary non-profit - Private"/>
    <s v="High"/>
    <n v="0.92"/>
    <n v="0.89"/>
    <n v="0.95"/>
    <n v="5.9999999999999942E-2"/>
    <n v="29"/>
    <n v="0.8"/>
    <n v="1.0399999999999998"/>
    <x v="0"/>
    <n v="-0.10999999999999999"/>
  </r>
  <r>
    <s v="240010"/>
    <s v="MAYO CLINIC HOSPITAL ROCHESTER"/>
    <x v="22"/>
    <x v="6"/>
    <x v="4"/>
    <n v="4"/>
    <n v="7"/>
    <n v="0"/>
    <x v="14"/>
    <n v="11"/>
    <n v="0"/>
    <s v="MN | Acute Care Hospitals | Voluntary non-profit - Church"/>
    <s v="High"/>
    <n v="0.88500000000000001"/>
    <n v="0.87250000000000005"/>
    <n v="0.90249999999999997"/>
    <n v="2.9999999999999916E-2"/>
    <n v="4"/>
    <n v="0.82750000000000012"/>
    <n v="0.94749999999999979"/>
    <x v="1"/>
    <n v="5.4999999999999938E-2"/>
  </r>
  <r>
    <s v="240018"/>
    <s v="MAYO CLINIC HEALTH SYSTEM IN RED WING"/>
    <x v="22"/>
    <x v="2"/>
    <x v="0"/>
    <n v="0"/>
    <n v="8"/>
    <n v="0"/>
    <x v="23"/>
    <n v="8"/>
    <n v="0"/>
    <s v="MN | Acute Care Hospitals | Voluntary non-profit - Private"/>
    <s v="High"/>
    <n v="0.92"/>
    <n v="0.89"/>
    <n v="0.95"/>
    <n v="5.9999999999999942E-2"/>
    <n v="29"/>
    <n v="0.8"/>
    <n v="1.0399999999999998"/>
    <x v="0"/>
    <n v="-2.0000000000000018E-2"/>
  </r>
  <r>
    <s v="240019"/>
    <s v="ESSENTIA HEALTH DULUTH"/>
    <x v="22"/>
    <x v="2"/>
    <x v="0"/>
    <n v="0"/>
    <n v="5"/>
    <n v="0"/>
    <x v="3"/>
    <n v="5"/>
    <n v="0"/>
    <s v="MN | Acute Care Hospitals | Voluntary non-profit - Private"/>
    <s v="High"/>
    <n v="0.92"/>
    <n v="0.89"/>
    <n v="0.95"/>
    <n v="5.9999999999999942E-2"/>
    <n v="29"/>
    <n v="0.8"/>
    <n v="1.0399999999999998"/>
    <x v="0"/>
    <n v="8.9999999999999969E-2"/>
  </r>
  <r>
    <s v="240020"/>
    <s v="CAMBRIDGE MEDICAL CENTER"/>
    <x v="22"/>
    <x v="2"/>
    <x v="1"/>
    <n v="0"/>
    <n v="6"/>
    <n v="0"/>
    <x v="21"/>
    <n v="6"/>
    <n v="0"/>
    <s v="MN | Acute Care Hospitals | Voluntary non-profit - Private"/>
    <s v="Mid"/>
    <n v="0.92"/>
    <n v="0.89"/>
    <n v="0.95"/>
    <n v="5.9999999999999942E-2"/>
    <n v="29"/>
    <n v="0.8"/>
    <n v="1.0399999999999998"/>
    <x v="0"/>
    <n v="1.0000000000000009E-2"/>
  </r>
  <r>
    <s v="240022"/>
    <s v="SANFORD WORTHINGTON MEDICAL CENTER"/>
    <x v="22"/>
    <x v="2"/>
    <x v="1"/>
    <n v="1"/>
    <n v="7"/>
    <n v="0"/>
    <x v="23"/>
    <n v="8"/>
    <n v="0"/>
    <s v="MN | Acute Care Hospitals | Voluntary non-profit - Private"/>
    <s v="Mid"/>
    <n v="0.92"/>
    <n v="0.89"/>
    <n v="0.95"/>
    <n v="5.9999999999999942E-2"/>
    <n v="29"/>
    <n v="0.8"/>
    <n v="1.0399999999999998"/>
    <x v="0"/>
    <n v="-2.0000000000000018E-2"/>
  </r>
  <r>
    <s v="240030"/>
    <s v="ALOMERE HEALTH"/>
    <x v="22"/>
    <x v="5"/>
    <x v="0"/>
    <n v="0"/>
    <n v="9"/>
    <n v="0"/>
    <x v="8"/>
    <n v="9"/>
    <n v="0"/>
    <s v="MN | Acute Care Hospitals | Government - Local"/>
    <s v="High"/>
    <n v="0.95499999999999996"/>
    <n v="0.91749999999999998"/>
    <n v="0.97249999999999992"/>
    <n v="5.4999999999999938E-2"/>
    <n v="4"/>
    <n v="0.83500000000000008"/>
    <n v="1.0549999999999997"/>
    <x v="1"/>
    <n v="1.5000000000000013E-2"/>
  </r>
  <r>
    <s v="240036"/>
    <s v="ST CLOUD HOSPITAL"/>
    <x v="22"/>
    <x v="2"/>
    <x v="0"/>
    <n v="2"/>
    <n v="9"/>
    <n v="0"/>
    <x v="21"/>
    <n v="11"/>
    <n v="0"/>
    <s v="MN | Acute Care Hospitals | Voluntary non-profit - Private"/>
    <s v="High"/>
    <n v="0.92"/>
    <n v="0.89"/>
    <n v="0.95"/>
    <n v="5.9999999999999942E-2"/>
    <n v="29"/>
    <n v="0.8"/>
    <n v="1.0399999999999998"/>
    <x v="0"/>
    <n v="1.0000000000000009E-2"/>
  </r>
  <r>
    <s v="240038"/>
    <s v="ALLINA UNITED HOSPITAL"/>
    <x v="22"/>
    <x v="2"/>
    <x v="1"/>
    <n v="0"/>
    <n v="11"/>
    <n v="0"/>
    <x v="11"/>
    <n v="11"/>
    <n v="0"/>
    <s v="MN | Acute Care Hospitals | Voluntary non-profit - Private"/>
    <s v="Mid"/>
    <n v="0.92"/>
    <n v="0.89"/>
    <n v="0.95"/>
    <n v="5.9999999999999942E-2"/>
    <n v="29"/>
    <n v="0.8"/>
    <n v="1.0399999999999998"/>
    <x v="0"/>
    <n v="2.9999999999999916E-2"/>
  </r>
  <r>
    <s v="240043"/>
    <s v="MAYO CLINIC HEALTH SYSTEM - ALBERT LEA AND AUSTIN"/>
    <x v="22"/>
    <x v="2"/>
    <x v="4"/>
    <n v="1"/>
    <n v="8"/>
    <n v="0"/>
    <x v="31"/>
    <n v="9"/>
    <n v="0"/>
    <s v="MN | Acute Care Hospitals | Voluntary non-profit - Private"/>
    <s v="High"/>
    <n v="0.92"/>
    <n v="0.89"/>
    <n v="0.95"/>
    <n v="5.9999999999999942E-2"/>
    <n v="29"/>
    <n v="0.8"/>
    <n v="1.0399999999999998"/>
    <x v="0"/>
    <n v="-6.0000000000000053E-2"/>
  </r>
  <r>
    <s v="240044"/>
    <s v="WINONA HEALTH SERVICES"/>
    <x v="22"/>
    <x v="2"/>
    <x v="2"/>
    <n v="0"/>
    <n v="6"/>
    <n v="0"/>
    <x v="9"/>
    <n v="6"/>
    <n v="0"/>
    <s v="MN | Acute Care Hospitals | Voluntary non-profit - Private"/>
    <s v="Low"/>
    <n v="0.92"/>
    <n v="0.89"/>
    <n v="0.95"/>
    <n v="5.9999999999999942E-2"/>
    <n v="29"/>
    <n v="0.8"/>
    <n v="1.0399999999999998"/>
    <x v="0"/>
    <n v="6.9999999999999951E-2"/>
  </r>
  <r>
    <s v="240047"/>
    <s v="ST LUKES HOSPITAL"/>
    <x v="22"/>
    <x v="2"/>
    <x v="1"/>
    <n v="0"/>
    <n v="11"/>
    <n v="0"/>
    <x v="10"/>
    <n v="11"/>
    <n v="0"/>
    <s v="MN | Acute Care Hospitals | Voluntary non-profit - Private"/>
    <s v="Mid"/>
    <n v="0.92"/>
    <n v="0.89"/>
    <n v="0.95"/>
    <n v="5.9999999999999942E-2"/>
    <n v="29"/>
    <n v="0.8"/>
    <n v="1.0399999999999998"/>
    <x v="0"/>
    <n v="5.9999999999999942E-2"/>
  </r>
  <r>
    <s v="240050"/>
    <s v="FAIRVIEW LAKES HEALTH SERVICES"/>
    <x v="22"/>
    <x v="2"/>
    <x v="1"/>
    <n v="0"/>
    <n v="6"/>
    <n v="0"/>
    <x v="12"/>
    <n v="6"/>
    <n v="0"/>
    <s v="MN | Acute Care Hospitals | Voluntary non-profit - Private"/>
    <s v="Mid"/>
    <n v="0.92"/>
    <n v="0.89"/>
    <n v="0.95"/>
    <n v="5.9999999999999942E-2"/>
    <n v="29"/>
    <n v="0.8"/>
    <n v="1.0399999999999998"/>
    <x v="0"/>
    <n v="-3.0000000000000027E-2"/>
  </r>
  <r>
    <s v="240052"/>
    <s v="LAKE REGION HEALTHCARE CORPORATION"/>
    <x v="22"/>
    <x v="2"/>
    <x v="4"/>
    <n v="1"/>
    <n v="7"/>
    <n v="0"/>
    <x v="33"/>
    <n v="8"/>
    <n v="0"/>
    <s v="MN | Acute Care Hospitals | Voluntary non-profit - Private"/>
    <s v="High"/>
    <n v="0.92"/>
    <n v="0.89"/>
    <n v="0.95"/>
    <n v="5.9999999999999942E-2"/>
    <n v="29"/>
    <n v="0.8"/>
    <n v="1.0399999999999998"/>
    <x v="0"/>
    <n v="0"/>
  </r>
  <r>
    <s v="240053"/>
    <s v="PARK NICOLLET METHODIST HOSPITAL"/>
    <x v="22"/>
    <x v="2"/>
    <x v="1"/>
    <n v="0"/>
    <n v="10"/>
    <n v="1"/>
    <x v="33"/>
    <n v="11"/>
    <n v="9.0909090909090912E-2"/>
    <s v="MN | Acute Care Hospitals | Voluntary non-profit - Private"/>
    <s v="Mid"/>
    <n v="0.92"/>
    <n v="0.89"/>
    <n v="0.95"/>
    <n v="5.9999999999999942E-2"/>
    <n v="29"/>
    <n v="0.8"/>
    <n v="1.0399999999999998"/>
    <x v="0"/>
    <n v="0"/>
  </r>
  <r>
    <s v="240056"/>
    <s v="RIDGEVIEW MEDICAL CENTER"/>
    <x v="22"/>
    <x v="2"/>
    <x v="4"/>
    <n v="0"/>
    <n v="7"/>
    <n v="0"/>
    <x v="12"/>
    <n v="7"/>
    <n v="0"/>
    <s v="MN | Acute Care Hospitals | Voluntary non-profit - Private"/>
    <s v="High"/>
    <n v="0.92"/>
    <n v="0.89"/>
    <n v="0.95"/>
    <n v="5.9999999999999942E-2"/>
    <n v="29"/>
    <n v="0.8"/>
    <n v="1.0399999999999998"/>
    <x v="0"/>
    <n v="-3.0000000000000027E-2"/>
  </r>
  <r>
    <s v="240057"/>
    <s v="ABBOTT NORTHWESTERN HOSPITAL"/>
    <x v="22"/>
    <x v="2"/>
    <x v="0"/>
    <n v="0"/>
    <n v="9"/>
    <n v="2"/>
    <x v="8"/>
    <n v="11"/>
    <n v="0.18181818181818182"/>
    <s v="MN | Acute Care Hospitals | Voluntary non-profit - Private"/>
    <s v="High"/>
    <n v="0.92"/>
    <n v="0.89"/>
    <n v="0.95"/>
    <n v="5.9999999999999942E-2"/>
    <n v="29"/>
    <n v="0.8"/>
    <n v="1.0399999999999998"/>
    <x v="0"/>
    <n v="4.9999999999999933E-2"/>
  </r>
  <r>
    <s v="240064"/>
    <s v="GRAND ITASCA CLINIC AND HOSPITAL"/>
    <x v="22"/>
    <x v="2"/>
    <x v="0"/>
    <n v="0"/>
    <n v="7"/>
    <n v="0"/>
    <x v="43"/>
    <n v="7"/>
    <n v="0"/>
    <s v="MN | Acute Care Hospitals | Voluntary non-profit - Private"/>
    <s v="High"/>
    <n v="0.92"/>
    <n v="0.89"/>
    <n v="0.95"/>
    <n v="5.9999999999999942E-2"/>
    <n v="29"/>
    <n v="0.8"/>
    <n v="1.0399999999999998"/>
    <x v="0"/>
    <n v="-0.10999999999999999"/>
  </r>
  <r>
    <s v="240066"/>
    <s v="LAKEVIEW MEMORIAL HOSPITAL"/>
    <x v="22"/>
    <x v="4"/>
    <x v="0"/>
    <n v="0"/>
    <n v="9"/>
    <n v="0"/>
    <x v="33"/>
    <n v="9"/>
    <n v="0"/>
    <s v="MN | Acute Care Hospitals | Voluntary non-profit - Other"/>
    <s v="High"/>
    <n v="0.9"/>
    <n v="0.89"/>
    <n v="0.91"/>
    <n v="2.0000000000000018E-2"/>
    <n v="3"/>
    <n v="0.86"/>
    <n v="0.94000000000000006"/>
    <x v="1"/>
    <n v="2.0000000000000018E-2"/>
  </r>
  <r>
    <s v="240069"/>
    <s v="OWATONNA HOSPITAL"/>
    <x v="22"/>
    <x v="4"/>
    <x v="1"/>
    <n v="1"/>
    <n v="5"/>
    <n v="0"/>
    <x v="23"/>
    <n v="6"/>
    <n v="0"/>
    <s v="MN | Acute Care Hospitals | Voluntary non-profit - Other"/>
    <s v="Mid"/>
    <n v="0.9"/>
    <n v="0.89"/>
    <n v="0.91"/>
    <n v="2.0000000000000018E-2"/>
    <n v="3"/>
    <n v="0.86"/>
    <n v="0.94000000000000006"/>
    <x v="1"/>
    <n v="0"/>
  </r>
  <r>
    <s v="240075"/>
    <s v="ESSENTIA HEALTH ST JOSEPH'S MEDICAL CENTER"/>
    <x v="22"/>
    <x v="2"/>
    <x v="4"/>
    <n v="1"/>
    <n v="8"/>
    <n v="0"/>
    <x v="18"/>
    <n v="9"/>
    <n v="0"/>
    <s v="MN | Acute Care Hospitals | Voluntary non-profit - Private"/>
    <s v="High"/>
    <n v="0.92"/>
    <n v="0.89"/>
    <n v="0.95"/>
    <n v="5.9999999999999942E-2"/>
    <n v="29"/>
    <n v="0.8"/>
    <n v="1.0399999999999998"/>
    <x v="0"/>
    <n v="-9.000000000000008E-2"/>
  </r>
  <r>
    <s v="240076"/>
    <s v="BUFFALO HOSPITAL"/>
    <x v="22"/>
    <x v="4"/>
    <x v="4"/>
    <n v="0"/>
    <n v="6"/>
    <n v="0"/>
    <x v="15"/>
    <n v="6"/>
    <n v="0"/>
    <s v="MN | Acute Care Hospitals | Voluntary non-profit - Other"/>
    <s v="High"/>
    <n v="0.9"/>
    <n v="0.89"/>
    <n v="0.91"/>
    <n v="2.0000000000000018E-2"/>
    <n v="3"/>
    <n v="0.86"/>
    <n v="0.94000000000000006"/>
    <x v="1"/>
    <n v="-2.0000000000000018E-2"/>
  </r>
  <r>
    <s v="240078"/>
    <s v="M HEALTH FAIRVIEW SOUTHDALE HOSPITAL"/>
    <x v="22"/>
    <x v="2"/>
    <x v="0"/>
    <n v="2"/>
    <n v="6"/>
    <n v="1"/>
    <x v="33"/>
    <n v="9"/>
    <n v="0.1111111111111111"/>
    <s v="MN | Acute Care Hospitals | Voluntary non-profit - Private"/>
    <s v="High"/>
    <n v="0.92"/>
    <n v="0.89"/>
    <n v="0.95"/>
    <n v="5.9999999999999942E-2"/>
    <n v="29"/>
    <n v="0.8"/>
    <n v="1.0399999999999998"/>
    <x v="0"/>
    <n v="0"/>
  </r>
  <r>
    <s v="240080"/>
    <s v="M HEALTH FAIRVIEW UNIVERSITY OF MN"/>
    <x v="22"/>
    <x v="2"/>
    <x v="1"/>
    <n v="0"/>
    <n v="9"/>
    <n v="2"/>
    <x v="8"/>
    <n v="11"/>
    <n v="0.18181818181818182"/>
    <s v="MN | Acute Care Hospitals | Voluntary non-profit - Private"/>
    <s v="Mid"/>
    <n v="0.92"/>
    <n v="0.89"/>
    <n v="0.95"/>
    <n v="5.9999999999999942E-2"/>
    <n v="29"/>
    <n v="0.8"/>
    <n v="1.0399999999999998"/>
    <x v="0"/>
    <n v="4.9999999999999933E-2"/>
  </r>
  <r>
    <s v="240084"/>
    <s v="ESSENTIA HEALTH VIRGINIA"/>
    <x v="22"/>
    <x v="5"/>
    <x v="1"/>
    <n v="0"/>
    <n v="7"/>
    <n v="0"/>
    <x v="10"/>
    <n v="7"/>
    <n v="0"/>
    <s v="MN | Acute Care Hospitals | Government - Local"/>
    <s v="Mid"/>
    <n v="0.95499999999999996"/>
    <n v="0.91749999999999998"/>
    <n v="0.97249999999999992"/>
    <n v="5.4999999999999938E-2"/>
    <n v="4"/>
    <n v="0.83500000000000008"/>
    <n v="1.0549999999999997"/>
    <x v="1"/>
    <n v="2.5000000000000022E-2"/>
  </r>
  <r>
    <s v="240088"/>
    <s v="CENTRACARE- RICE MEMORIAL HOSPITAL"/>
    <x v="22"/>
    <x v="5"/>
    <x v="2"/>
    <n v="0"/>
    <n v="7"/>
    <n v="0"/>
    <x v="19"/>
    <n v="7"/>
    <n v="0"/>
    <s v="MN | Acute Care Hospitals | Government - Local"/>
    <s v="Low"/>
    <n v="0.95499999999999996"/>
    <n v="0.91749999999999998"/>
    <n v="0.97249999999999992"/>
    <n v="5.4999999999999938E-2"/>
    <n v="4"/>
    <n v="0.83500000000000008"/>
    <n v="1.0549999999999997"/>
    <x v="1"/>
    <n v="-0.10499999999999998"/>
  </r>
  <r>
    <s v="240093"/>
    <s v="MAYO CLINIC HEALTH SYSTEM - MANKATO"/>
    <x v="22"/>
    <x v="2"/>
    <x v="4"/>
    <n v="3"/>
    <n v="7"/>
    <n v="0"/>
    <x v="11"/>
    <n v="10"/>
    <n v="0"/>
    <s v="MN | Acute Care Hospitals | Voluntary non-profit - Private"/>
    <s v="High"/>
    <n v="0.92"/>
    <n v="0.89"/>
    <n v="0.95"/>
    <n v="5.9999999999999942E-2"/>
    <n v="29"/>
    <n v="0.8"/>
    <n v="1.0399999999999998"/>
    <x v="0"/>
    <n v="2.9999999999999916E-2"/>
  </r>
  <r>
    <s v="240100"/>
    <s v="SANFORD BEMIDJI MEDICAL CENTER"/>
    <x v="22"/>
    <x v="2"/>
    <x v="0"/>
    <n v="0"/>
    <n v="8"/>
    <n v="1"/>
    <x v="15"/>
    <n v="9"/>
    <n v="0.1111111111111111"/>
    <s v="MN | Acute Care Hospitals | Voluntary non-profit - Private"/>
    <s v="High"/>
    <n v="0.92"/>
    <n v="0.89"/>
    <n v="0.95"/>
    <n v="5.9999999999999942E-2"/>
    <n v="29"/>
    <n v="0.8"/>
    <n v="1.0399999999999998"/>
    <x v="0"/>
    <n v="-4.0000000000000036E-2"/>
  </r>
  <r>
    <s v="240101"/>
    <s v="ESSENTIA HEALTH ST MARYS - DETROIT LAKES"/>
    <x v="22"/>
    <x v="6"/>
    <x v="0"/>
    <n v="1"/>
    <n v="7"/>
    <n v="0"/>
    <x v="19"/>
    <n v="8"/>
    <n v="0"/>
    <s v="MN | Acute Care Hospitals | Voluntary non-profit - Church"/>
    <s v="High"/>
    <n v="0.88500000000000001"/>
    <n v="0.87250000000000005"/>
    <n v="0.90249999999999997"/>
    <n v="2.9999999999999916E-2"/>
    <n v="4"/>
    <n v="0.82750000000000012"/>
    <n v="0.94749999999999979"/>
    <x v="1"/>
    <n v="-3.5000000000000031E-2"/>
  </r>
  <r>
    <s v="240104"/>
    <s v="ST FRANCIS REGIONAL MEDICAL CENTER"/>
    <x v="22"/>
    <x v="6"/>
    <x v="0"/>
    <n v="0"/>
    <n v="9"/>
    <n v="0"/>
    <x v="12"/>
    <n v="9"/>
    <n v="0"/>
    <s v="MN | Acute Care Hospitals | Voluntary non-profit - Church"/>
    <s v="High"/>
    <n v="0.88500000000000001"/>
    <n v="0.87250000000000005"/>
    <n v="0.90249999999999997"/>
    <n v="2.9999999999999916E-2"/>
    <n v="4"/>
    <n v="0.82750000000000012"/>
    <n v="0.94749999999999979"/>
    <x v="1"/>
    <n v="5.0000000000000044E-3"/>
  </r>
  <r>
    <s v="240106"/>
    <s v="REGIONS HOSPITAL"/>
    <x v="22"/>
    <x v="2"/>
    <x v="0"/>
    <n v="0"/>
    <n v="11"/>
    <n v="0"/>
    <x v="11"/>
    <n v="11"/>
    <n v="0"/>
    <s v="MN | Acute Care Hospitals | Voluntary non-profit - Private"/>
    <s v="High"/>
    <n v="0.92"/>
    <n v="0.89"/>
    <n v="0.95"/>
    <n v="5.9999999999999942E-2"/>
    <n v="29"/>
    <n v="0.8"/>
    <n v="1.0399999999999998"/>
    <x v="0"/>
    <n v="2.9999999999999916E-2"/>
  </r>
  <r>
    <s v="240115"/>
    <s v="MERCY HOSPITAL"/>
    <x v="22"/>
    <x v="2"/>
    <x v="1"/>
    <n v="0"/>
    <n v="10"/>
    <n v="1"/>
    <x v="24"/>
    <n v="11"/>
    <n v="9.0909090909090912E-2"/>
    <s v="MN | Acute Care Hospitals | Voluntary non-profit - Private"/>
    <s v="Mid"/>
    <n v="0.92"/>
    <n v="0.89"/>
    <n v="0.95"/>
    <n v="5.9999999999999942E-2"/>
    <n v="29"/>
    <n v="0.8"/>
    <n v="1.0399999999999998"/>
    <x v="0"/>
    <n v="-1.0000000000000009E-2"/>
  </r>
  <r>
    <s v="240166"/>
    <s v="MAYO CLINIC HEALTH SYSTEM - FAIRMONT"/>
    <x v="22"/>
    <x v="2"/>
    <x v="0"/>
    <n v="0"/>
    <n v="8"/>
    <n v="0"/>
    <x v="24"/>
    <n v="8"/>
    <n v="0"/>
    <s v="MN | Acute Care Hospitals | Voluntary non-profit - Private"/>
    <s v="High"/>
    <n v="0.92"/>
    <n v="0.89"/>
    <n v="0.95"/>
    <n v="5.9999999999999942E-2"/>
    <n v="29"/>
    <n v="0.8"/>
    <n v="1.0399999999999998"/>
    <x v="0"/>
    <n v="-1.0000000000000009E-2"/>
  </r>
  <r>
    <s v="240207"/>
    <s v="M HEALTH FAIRVIEW RIDGES HOSPITAL"/>
    <x v="22"/>
    <x v="6"/>
    <x v="0"/>
    <n v="0"/>
    <n v="7"/>
    <n v="0"/>
    <x v="15"/>
    <n v="7"/>
    <n v="0"/>
    <s v="MN | Acute Care Hospitals | Voluntary non-profit - Church"/>
    <s v="High"/>
    <n v="0.88500000000000001"/>
    <n v="0.87250000000000005"/>
    <n v="0.90249999999999997"/>
    <n v="2.9999999999999916E-2"/>
    <n v="4"/>
    <n v="0.82750000000000012"/>
    <n v="0.94749999999999979"/>
    <x v="1"/>
    <n v="-5.0000000000000044E-3"/>
  </r>
  <r>
    <s v="240210"/>
    <s v="M HEALTH FAIRVIEW ST JOHN'S HOSPITAL"/>
    <x v="22"/>
    <x v="2"/>
    <x v="0"/>
    <n v="0"/>
    <n v="10"/>
    <n v="0"/>
    <x v="33"/>
    <n v="10"/>
    <n v="0"/>
    <s v="MN | Acute Care Hospitals | Voluntary non-profit - Private"/>
    <s v="High"/>
    <n v="0.92"/>
    <n v="0.89"/>
    <n v="0.95"/>
    <n v="5.9999999999999942E-2"/>
    <n v="29"/>
    <n v="0.8"/>
    <n v="1.0399999999999998"/>
    <x v="0"/>
    <n v="0"/>
  </r>
  <r>
    <s v="240213"/>
    <s v="M HEALTH FAIRVIEW WOODWINDS HOSPITAL"/>
    <x v="22"/>
    <x v="2"/>
    <x v="4"/>
    <n v="0"/>
    <n v="9"/>
    <n v="0"/>
    <x v="33"/>
    <n v="9"/>
    <n v="0"/>
    <s v="MN | Acute Care Hospitals | Voluntary non-profit - Private"/>
    <s v="High"/>
    <n v="0.92"/>
    <n v="0.89"/>
    <n v="0.95"/>
    <n v="5.9999999999999942E-2"/>
    <n v="29"/>
    <n v="0.8"/>
    <n v="1.0399999999999998"/>
    <x v="0"/>
    <n v="0"/>
  </r>
  <r>
    <s v="240214"/>
    <s v="MAPLE GROVE HOSPITAL"/>
    <x v="22"/>
    <x v="2"/>
    <x v="0"/>
    <n v="0"/>
    <n v="6"/>
    <n v="0"/>
    <x v="19"/>
    <n v="6"/>
    <n v="0"/>
    <s v="MN | Acute Care Hospitals | Voluntary non-profit - Private"/>
    <s v="High"/>
    <n v="0.92"/>
    <n v="0.89"/>
    <n v="0.95"/>
    <n v="5.9999999999999942E-2"/>
    <n v="29"/>
    <n v="0.8"/>
    <n v="1.0399999999999998"/>
    <x v="0"/>
    <n v="-7.0000000000000062E-2"/>
  </r>
  <r>
    <s v="250001"/>
    <s v="UNIVERSITY OF MISSISSIPPI MED CENTER"/>
    <x v="23"/>
    <x v="3"/>
    <x v="2"/>
    <n v="0"/>
    <n v="10"/>
    <n v="1"/>
    <x v="2"/>
    <n v="11"/>
    <n v="9.0909090909090912E-2"/>
    <s v="MS | Acute Care Hospitals | Government - State"/>
    <s v="Low"/>
    <n v="1.06"/>
    <n v="1.04"/>
    <n v="1.08"/>
    <n v="4.0000000000000036E-2"/>
    <n v="2"/>
    <n v="0.98"/>
    <n v="1.1400000000000001"/>
    <x v="1"/>
    <n v="-4.0000000000000036E-2"/>
  </r>
  <r>
    <s v="250002"/>
    <s v="TISHOMINGO HEALTH SERVICES INC"/>
    <x v="23"/>
    <x v="2"/>
    <x v="4"/>
    <n v="1"/>
    <n v="3"/>
    <n v="0"/>
    <x v="30"/>
    <n v="4"/>
    <n v="0"/>
    <s v="MS | Acute Care Hospitals | Voluntary non-profit - Private"/>
    <s v="High"/>
    <n v="1.0049999999999999"/>
    <n v="0.98"/>
    <n v="1.08"/>
    <n v="0.10000000000000009"/>
    <n v="10"/>
    <n v="0.82999999999999985"/>
    <n v="1.2300000000000002"/>
    <x v="0"/>
    <n v="5.500000000000016E-2"/>
  </r>
  <r>
    <s v="250004"/>
    <s v="NORTH MISSISSIPPI MEDICAL CENTER"/>
    <x v="23"/>
    <x v="2"/>
    <x v="2"/>
    <n v="1"/>
    <n v="9"/>
    <n v="1"/>
    <x v="2"/>
    <n v="11"/>
    <n v="9.0909090909090912E-2"/>
    <s v="MS | Acute Care Hospitals | Voluntary non-profit - Private"/>
    <s v="Low"/>
    <n v="1.0049999999999999"/>
    <n v="0.98"/>
    <n v="1.08"/>
    <n v="0.10000000000000009"/>
    <n v="10"/>
    <n v="0.82999999999999985"/>
    <n v="1.2300000000000002"/>
    <x v="0"/>
    <n v="1.5000000000000124E-2"/>
  </r>
  <r>
    <s v="250006"/>
    <s v="BAPTIST MEMORIAL HOSPITAL UNION COUNTY"/>
    <x v="23"/>
    <x v="4"/>
    <x v="1"/>
    <n v="0"/>
    <n v="7"/>
    <n v="1"/>
    <x v="3"/>
    <n v="8"/>
    <n v="0.125"/>
    <s v="MS | Acute Care Hospitals | Voluntary non-profit - Other"/>
    <s v="Mid"/>
    <n v="1.0049999999999999"/>
    <n v="0.995"/>
    <n v="1.01"/>
    <n v="1.5000000000000013E-2"/>
    <n v="4"/>
    <n v="0.97249999999999992"/>
    <n v="1.0325"/>
    <x v="1"/>
    <n v="5.0000000000001155E-3"/>
  </r>
  <r>
    <s v="250007"/>
    <s v="MERIT HEALTH BILOXI"/>
    <x v="23"/>
    <x v="1"/>
    <x v="3"/>
    <n v="0"/>
    <n v="6"/>
    <n v="0"/>
    <x v="8"/>
    <n v="6"/>
    <n v="0"/>
    <s v="MS | Acute Care Hospitals | Proprietary"/>
    <s v="Low"/>
    <n v="1.01"/>
    <n v="1"/>
    <n v="1.06"/>
    <n v="6.0000000000000053E-2"/>
    <n v="11"/>
    <n v="0.90999999999999992"/>
    <n v="1.1500000000000001"/>
    <x v="0"/>
    <n v="-4.0000000000000036E-2"/>
  </r>
  <r>
    <s v="250009"/>
    <s v="MAGNOLIA REGIONAL HEALTH CENTER"/>
    <x v="23"/>
    <x v="4"/>
    <x v="1"/>
    <n v="0"/>
    <n v="8"/>
    <n v="0"/>
    <x v="1"/>
    <n v="8"/>
    <n v="0"/>
    <s v="MS | Acute Care Hospitals | Voluntary non-profit - Other"/>
    <s v="Mid"/>
    <n v="1.0049999999999999"/>
    <n v="0.995"/>
    <n v="1.01"/>
    <n v="1.5000000000000013E-2"/>
    <n v="4"/>
    <n v="0.97249999999999992"/>
    <n v="1.0325"/>
    <x v="1"/>
    <n v="-4.9999999999998934E-3"/>
  </r>
  <r>
    <s v="250019"/>
    <s v="MEMORIAL HOSPITAL AT GULFPORT"/>
    <x v="23"/>
    <x v="5"/>
    <x v="1"/>
    <n v="0"/>
    <n v="10"/>
    <n v="1"/>
    <x v="32"/>
    <n v="11"/>
    <n v="9.0909090909090912E-2"/>
    <s v="MS | Acute Care Hospitals | Government - Local"/>
    <s v="Mid"/>
    <n v="1.01"/>
    <n v="0.9375"/>
    <n v="1.0525"/>
    <n v="0.11499999999999999"/>
    <n v="12"/>
    <n v="0.76500000000000001"/>
    <n v="1.2250000000000001"/>
    <x v="0"/>
    <n v="0.12999999999999989"/>
  </r>
  <r>
    <s v="250020"/>
    <s v="WEBSTER GENERAL HOSPITAL/ SWING BED"/>
    <x v="23"/>
    <x v="4"/>
    <x v="1"/>
    <n v="1"/>
    <n v="3"/>
    <n v="0"/>
    <x v="3"/>
    <n v="4"/>
    <n v="0"/>
    <s v="MS | Acute Care Hospitals | Voluntary non-profit - Other"/>
    <s v="Mid"/>
    <n v="1.0049999999999999"/>
    <n v="0.995"/>
    <n v="1.01"/>
    <n v="1.5000000000000013E-2"/>
    <n v="4"/>
    <n v="0.97249999999999992"/>
    <n v="1.0325"/>
    <x v="1"/>
    <n v="5.0000000000001155E-3"/>
  </r>
  <r>
    <s v="250025"/>
    <s v="NORTH MISSISSIPPI MEDICAL CENTER-GILMORE AMORY"/>
    <x v="23"/>
    <x v="1"/>
    <x v="0"/>
    <n v="1"/>
    <n v="5"/>
    <n v="0"/>
    <x v="25"/>
    <n v="6"/>
    <n v="0"/>
    <s v="MS | Acute Care Hospitals | Proprietary"/>
    <s v="High"/>
    <n v="1.01"/>
    <n v="1"/>
    <n v="1.06"/>
    <n v="6.0000000000000053E-2"/>
    <n v="11"/>
    <n v="0.90999999999999992"/>
    <n v="1.1500000000000001"/>
    <x v="0"/>
    <n v="8.0000000000000071E-2"/>
  </r>
  <r>
    <s v="250031"/>
    <s v="MERIT HEALTH RIVER REGION"/>
    <x v="23"/>
    <x v="1"/>
    <x v="2"/>
    <n v="0"/>
    <n v="7"/>
    <n v="1"/>
    <x v="30"/>
    <n v="8"/>
    <n v="0.125"/>
    <s v="MS | Acute Care Hospitals | Proprietary"/>
    <s v="Low"/>
    <n v="1.01"/>
    <n v="1"/>
    <n v="1.06"/>
    <n v="6.0000000000000053E-2"/>
    <n v="11"/>
    <n v="0.90999999999999992"/>
    <n v="1.1500000000000001"/>
    <x v="0"/>
    <n v="5.0000000000000044E-2"/>
  </r>
  <r>
    <s v="250034"/>
    <s v="BAPTIST MEMORIAL HOSPITAL NORTH MS"/>
    <x v="23"/>
    <x v="2"/>
    <x v="1"/>
    <n v="0"/>
    <n v="8"/>
    <n v="0"/>
    <x v="9"/>
    <n v="8"/>
    <n v="0"/>
    <s v="MS | Acute Care Hospitals | Voluntary non-profit - Private"/>
    <s v="Mid"/>
    <n v="1.0049999999999999"/>
    <n v="0.98"/>
    <n v="1.08"/>
    <n v="0.10000000000000009"/>
    <n v="10"/>
    <n v="0.82999999999999985"/>
    <n v="1.2300000000000002"/>
    <x v="0"/>
    <n v="-1.4999999999999902E-2"/>
  </r>
  <r>
    <s v="250038"/>
    <s v="MERIT HEALTH MADISON"/>
    <x v="23"/>
    <x v="1"/>
    <x v="1"/>
    <n v="0"/>
    <n v="6"/>
    <n v="0"/>
    <x v="9"/>
    <n v="6"/>
    <n v="0"/>
    <s v="MS | Acute Care Hospitals | Proprietary"/>
    <s v="Mid"/>
    <n v="1.01"/>
    <n v="1"/>
    <n v="1.06"/>
    <n v="6.0000000000000053E-2"/>
    <n v="11"/>
    <n v="0.90999999999999992"/>
    <n v="1.1500000000000001"/>
    <x v="0"/>
    <n v="-2.0000000000000018E-2"/>
  </r>
  <r>
    <s v="250040"/>
    <s v="SINGING RIVER HEALTH SYSTEM"/>
    <x v="23"/>
    <x v="5"/>
    <x v="2"/>
    <n v="0"/>
    <n v="10"/>
    <n v="1"/>
    <x v="1"/>
    <n v="11"/>
    <n v="9.0909090909090912E-2"/>
    <s v="MS | Acute Care Hospitals | Government - Local"/>
    <s v="Low"/>
    <n v="1.01"/>
    <n v="0.9375"/>
    <n v="1.0525"/>
    <n v="0.11499999999999999"/>
    <n v="12"/>
    <n v="0.76500000000000001"/>
    <n v="1.2250000000000001"/>
    <x v="0"/>
    <n v="-1.0000000000000009E-2"/>
  </r>
  <r>
    <s v="250043"/>
    <s v="NESHOBA COUNTY GENERAL HOSPITAL"/>
    <x v="23"/>
    <x v="5"/>
    <x v="0"/>
    <n v="0"/>
    <n v="5"/>
    <n v="0"/>
    <x v="23"/>
    <n v="5"/>
    <n v="0"/>
    <s v="MS | Acute Care Hospitals | Government - Local"/>
    <s v="High"/>
    <n v="1.01"/>
    <n v="0.9375"/>
    <n v="1.0525"/>
    <n v="0.11499999999999999"/>
    <n v="12"/>
    <n v="0.76500000000000001"/>
    <n v="1.2250000000000001"/>
    <x v="0"/>
    <n v="-0.10999999999999999"/>
  </r>
  <r>
    <s v="250044"/>
    <s v="BAPTIST MEMORIAL HOSPITAL BOONEVILLE"/>
    <x v="23"/>
    <x v="6"/>
    <x v="0"/>
    <n v="0"/>
    <n v="6"/>
    <n v="0"/>
    <x v="12"/>
    <n v="6"/>
    <n v="0"/>
    <s v="MS | Acute Care Hospitals | Voluntary non-profit - Church"/>
    <s v="High"/>
    <n v="0.97"/>
    <n v="0.93"/>
    <n v="1.01"/>
    <n v="7.999999999999996E-2"/>
    <n v="2"/>
    <n v="0.81"/>
    <n v="1.1299999999999999"/>
    <x v="1"/>
    <n v="-7.999999999999996E-2"/>
  </r>
  <r>
    <s v="250048"/>
    <s v="ST DOMINIC-JACKSON MEMORIAL HOSPITAL"/>
    <x v="23"/>
    <x v="6"/>
    <x v="3"/>
    <n v="0"/>
    <n v="9"/>
    <n v="2"/>
    <x v="4"/>
    <n v="11"/>
    <n v="0.18181818181818182"/>
    <s v="MS | Acute Care Hospitals | Voluntary non-profit - Church"/>
    <s v="Low"/>
    <n v="0.97"/>
    <n v="0.93"/>
    <n v="1.01"/>
    <n v="7.999999999999996E-2"/>
    <n v="2"/>
    <n v="0.81"/>
    <n v="1.1299999999999999"/>
    <x v="1"/>
    <n v="8.0000000000000071E-2"/>
  </r>
  <r>
    <s v="250050"/>
    <s v="OCH REGIONAL MEDICAL CENTER"/>
    <x v="23"/>
    <x v="5"/>
    <x v="2"/>
    <n v="0"/>
    <n v="5"/>
    <n v="0"/>
    <x v="30"/>
    <n v="5"/>
    <n v="0"/>
    <s v="MS | Acute Care Hospitals | Government - Local"/>
    <s v="Low"/>
    <n v="1.01"/>
    <n v="0.9375"/>
    <n v="1.0525"/>
    <n v="0.11499999999999999"/>
    <n v="12"/>
    <n v="0.76500000000000001"/>
    <n v="1.2250000000000001"/>
    <x v="0"/>
    <n v="5.0000000000000044E-2"/>
  </r>
  <r>
    <s v="250057"/>
    <s v="KING'S DAUGHTERS MEDICAL CENTER-BROOKHAVEN"/>
    <x v="23"/>
    <x v="4"/>
    <x v="1"/>
    <n v="0"/>
    <n v="6"/>
    <n v="0"/>
    <x v="10"/>
    <n v="6"/>
    <n v="0"/>
    <s v="MS | Acute Care Hospitals | Voluntary non-profit - Other"/>
    <s v="Mid"/>
    <n v="1.0049999999999999"/>
    <n v="0.995"/>
    <n v="1.01"/>
    <n v="1.5000000000000013E-2"/>
    <n v="4"/>
    <n v="0.97249999999999992"/>
    <n v="1.0325"/>
    <x v="1"/>
    <n v="-2.4999999999999911E-2"/>
  </r>
  <r>
    <s v="250058"/>
    <s v="SOUTH CENTRAL REG MED CTR"/>
    <x v="23"/>
    <x v="5"/>
    <x v="3"/>
    <n v="1"/>
    <n v="7"/>
    <n v="2"/>
    <x v="7"/>
    <n v="10"/>
    <n v="0.2"/>
    <s v="MS | Acute Care Hospitals | Government - Local"/>
    <s v="Low"/>
    <n v="1.01"/>
    <n v="0.9375"/>
    <n v="1.0525"/>
    <n v="0.11499999999999999"/>
    <n v="12"/>
    <n v="0.76500000000000001"/>
    <n v="1.2250000000000001"/>
    <x v="0"/>
    <n v="-5.0000000000000044E-2"/>
  </r>
  <r>
    <s v="250061"/>
    <s v="YALOBUSHA GENERAL HOSPITAL"/>
    <x v="23"/>
    <x v="5"/>
    <x v="0"/>
    <n v="0"/>
    <n v="3"/>
    <n v="1"/>
    <x v="43"/>
    <n v="4"/>
    <n v="0.25"/>
    <s v="MS | Acute Care Hospitals | Government - Local"/>
    <s v="High"/>
    <n v="1.01"/>
    <n v="0.9375"/>
    <n v="1.0525"/>
    <n v="0.11499999999999999"/>
    <n v="12"/>
    <n v="0.76500000000000001"/>
    <n v="1.2250000000000001"/>
    <x v="0"/>
    <n v="-0.19999999999999996"/>
  </r>
  <r>
    <s v="250069"/>
    <s v="OCHSNER RUSH HOSPITAL"/>
    <x v="23"/>
    <x v="2"/>
    <x v="1"/>
    <n v="1"/>
    <n v="9"/>
    <n v="0"/>
    <x v="27"/>
    <n v="10"/>
    <n v="0"/>
    <s v="MS | Acute Care Hospitals | Voluntary non-profit - Private"/>
    <s v="Mid"/>
    <n v="1.0049999999999999"/>
    <n v="0.98"/>
    <n v="1.08"/>
    <n v="0.10000000000000009"/>
    <n v="10"/>
    <n v="0.82999999999999985"/>
    <n v="1.2300000000000002"/>
    <x v="0"/>
    <n v="0.17500000000000004"/>
  </r>
  <r>
    <s v="250072"/>
    <s v="MERIT HEALTH CENTRAL"/>
    <x v="23"/>
    <x v="1"/>
    <x v="3"/>
    <n v="0"/>
    <n v="6"/>
    <n v="0"/>
    <x v="1"/>
    <n v="6"/>
    <n v="0"/>
    <s v="MS | Acute Care Hospitals | Proprietary"/>
    <s v="Low"/>
    <n v="1.01"/>
    <n v="1"/>
    <n v="1.06"/>
    <n v="6.0000000000000053E-2"/>
    <n v="11"/>
    <n v="0.90999999999999992"/>
    <n v="1.1500000000000001"/>
    <x v="0"/>
    <n v="-1.0000000000000009E-2"/>
  </r>
  <r>
    <s v="250077"/>
    <s v="WAYNE GENERAL HOSPITAL"/>
    <x v="23"/>
    <x v="5"/>
    <x v="2"/>
    <n v="0"/>
    <n v="5"/>
    <n v="0"/>
    <x v="9"/>
    <n v="5"/>
    <n v="0"/>
    <s v="MS | Acute Care Hospitals | Government - Local"/>
    <s v="Low"/>
    <n v="1.01"/>
    <n v="0.9375"/>
    <n v="1.0525"/>
    <n v="0.11499999999999999"/>
    <n v="12"/>
    <n v="0.76500000000000001"/>
    <n v="1.2250000000000001"/>
    <x v="0"/>
    <n v="-2.0000000000000018E-2"/>
  </r>
  <r>
    <s v="250078"/>
    <s v="FORREST GENERAL HOSPITAL"/>
    <x v="23"/>
    <x v="5"/>
    <x v="2"/>
    <n v="0"/>
    <n v="10"/>
    <n v="1"/>
    <x v="2"/>
    <n v="11"/>
    <n v="9.0909090909090912E-2"/>
    <s v="MS | Acute Care Hospitals | Government - Local"/>
    <s v="Low"/>
    <n v="1.01"/>
    <n v="0.9375"/>
    <n v="1.0525"/>
    <n v="0.11499999999999999"/>
    <n v="12"/>
    <n v="0.76500000000000001"/>
    <n v="1.2250000000000001"/>
    <x v="0"/>
    <n v="1.0000000000000009E-2"/>
  </r>
  <r>
    <s v="250082"/>
    <s v="DELTA HEALTH SYSTEM - THE MEDICAL CENTER"/>
    <x v="23"/>
    <x v="5"/>
    <x v="3"/>
    <n v="0"/>
    <n v="8"/>
    <n v="2"/>
    <x v="32"/>
    <n v="10"/>
    <n v="0.2"/>
    <s v="MS | Acute Care Hospitals | Government - Local"/>
    <s v="Low"/>
    <n v="1.01"/>
    <n v="0.9375"/>
    <n v="1.0525"/>
    <n v="0.11499999999999999"/>
    <n v="12"/>
    <n v="0.76500000000000001"/>
    <n v="1.2250000000000001"/>
    <x v="0"/>
    <n v="0.12999999999999989"/>
  </r>
  <r>
    <s v="250084"/>
    <s v="MERIT HEALTH NATCHEZ"/>
    <x v="23"/>
    <x v="1"/>
    <x v="2"/>
    <n v="0"/>
    <n v="6"/>
    <n v="0"/>
    <x v="40"/>
    <n v="6"/>
    <n v="0"/>
    <s v="MS | Acute Care Hospitals | Proprietary"/>
    <s v="Low"/>
    <n v="1.01"/>
    <n v="1"/>
    <n v="1.06"/>
    <n v="6.0000000000000053E-2"/>
    <n v="11"/>
    <n v="0.90999999999999992"/>
    <n v="1.1500000000000001"/>
    <x v="3"/>
    <n v="0.20999999999999996"/>
  </r>
  <r>
    <s v="250093"/>
    <s v="BOLIVAR MEDICAL CENTER"/>
    <x v="23"/>
    <x v="1"/>
    <x v="3"/>
    <n v="0"/>
    <n v="5"/>
    <n v="1"/>
    <x v="3"/>
    <n v="6"/>
    <n v="0.16666666666666666"/>
    <s v="MS | Acute Care Hospitals | Proprietary"/>
    <s v="Low"/>
    <n v="1.01"/>
    <n v="1"/>
    <n v="1.06"/>
    <n v="6.0000000000000053E-2"/>
    <n v="11"/>
    <n v="0.90999999999999992"/>
    <n v="1.1500000000000001"/>
    <x v="0"/>
    <n v="0"/>
  </r>
  <r>
    <s v="250094"/>
    <s v="MERIT HEALTH WESLEY"/>
    <x v="23"/>
    <x v="2"/>
    <x v="2"/>
    <n v="0"/>
    <n v="7"/>
    <n v="1"/>
    <x v="9"/>
    <n v="8"/>
    <n v="0.125"/>
    <s v="MS | Acute Care Hospitals | Voluntary non-profit - Private"/>
    <s v="Low"/>
    <n v="1.0049999999999999"/>
    <n v="0.98"/>
    <n v="1.08"/>
    <n v="0.10000000000000009"/>
    <n v="10"/>
    <n v="0.82999999999999985"/>
    <n v="1.2300000000000002"/>
    <x v="0"/>
    <n v="-1.4999999999999902E-2"/>
  </r>
  <r>
    <s v="250096"/>
    <s v="CROSSGATES RIVER OAKS HOSPITAL"/>
    <x v="23"/>
    <x v="1"/>
    <x v="3"/>
    <n v="0"/>
    <n v="5"/>
    <n v="1"/>
    <x v="1"/>
    <n v="6"/>
    <n v="0.16666666666666666"/>
    <s v="MS | Acute Care Hospitals | Proprietary"/>
    <s v="Low"/>
    <n v="1.01"/>
    <n v="1"/>
    <n v="1.06"/>
    <n v="6.0000000000000053E-2"/>
    <n v="11"/>
    <n v="0.90999999999999992"/>
    <n v="1.1500000000000001"/>
    <x v="0"/>
    <n v="-1.0000000000000009E-2"/>
  </r>
  <r>
    <s v="250097"/>
    <s v="SOUTHWEST MS REGIONAL MEDICAL CENTER"/>
    <x v="23"/>
    <x v="5"/>
    <x v="3"/>
    <n v="0"/>
    <n v="7"/>
    <n v="2"/>
    <x v="0"/>
    <n v="9"/>
    <n v="0.22222222222222221"/>
    <s v="MS | Acute Care Hospitals | Government - Local"/>
    <s v="Low"/>
    <n v="1.01"/>
    <n v="0.9375"/>
    <n v="1.0525"/>
    <n v="0.11499999999999999"/>
    <n v="12"/>
    <n v="0.76500000000000001"/>
    <n v="1.2250000000000001"/>
    <x v="0"/>
    <n v="2.0000000000000018E-2"/>
  </r>
  <r>
    <s v="250099"/>
    <s v="GREENWOOD LEFLORE HOSPITAL"/>
    <x v="23"/>
    <x v="5"/>
    <x v="3"/>
    <n v="0"/>
    <n v="7"/>
    <n v="0"/>
    <x v="21"/>
    <n v="7"/>
    <n v="0"/>
    <s v="MS | Acute Care Hospitals | Government - Local"/>
    <s v="Low"/>
    <n v="1.01"/>
    <n v="0.9375"/>
    <n v="1.0525"/>
    <n v="0.11499999999999999"/>
    <n v="12"/>
    <n v="0.76500000000000001"/>
    <n v="1.2250000000000001"/>
    <x v="0"/>
    <n v="-7.999999999999996E-2"/>
  </r>
  <r>
    <s v="250100"/>
    <s v="BMH-GOLDEN TRIANGLE"/>
    <x v="23"/>
    <x v="2"/>
    <x v="1"/>
    <n v="1"/>
    <n v="9"/>
    <n v="1"/>
    <x v="9"/>
    <n v="11"/>
    <n v="9.0909090909090912E-2"/>
    <s v="MS | Acute Care Hospitals | Voluntary non-profit - Private"/>
    <s v="Mid"/>
    <n v="1.0049999999999999"/>
    <n v="0.98"/>
    <n v="1.08"/>
    <n v="0.10000000000000009"/>
    <n v="10"/>
    <n v="0.82999999999999985"/>
    <n v="1.2300000000000002"/>
    <x v="0"/>
    <n v="-1.4999999999999902E-2"/>
  </r>
  <r>
    <s v="250102"/>
    <s v="MISSISSIPPI BAPTIST MEDICAL CENTER"/>
    <x v="23"/>
    <x v="2"/>
    <x v="2"/>
    <n v="1"/>
    <n v="8"/>
    <n v="2"/>
    <x v="13"/>
    <n v="11"/>
    <n v="0.18181818181818182"/>
    <s v="MS | Acute Care Hospitals | Voluntary non-profit - Private"/>
    <s v="Low"/>
    <n v="1.0049999999999999"/>
    <n v="0.98"/>
    <n v="1.08"/>
    <n v="0.10000000000000009"/>
    <n v="10"/>
    <n v="0.82999999999999985"/>
    <n v="1.2300000000000002"/>
    <x v="0"/>
    <n v="6.5000000000000169E-2"/>
  </r>
  <r>
    <s v="250104"/>
    <s v="ANDERSON REGIONAL MEDICAL CENTER"/>
    <x v="23"/>
    <x v="2"/>
    <x v="2"/>
    <n v="0"/>
    <n v="10"/>
    <n v="1"/>
    <x v="5"/>
    <n v="11"/>
    <n v="9.0909090909090912E-2"/>
    <s v="MS | Acute Care Hospitals | Voluntary non-profit - Private"/>
    <s v="Low"/>
    <n v="1.0049999999999999"/>
    <n v="0.98"/>
    <n v="1.08"/>
    <n v="0.10000000000000009"/>
    <n v="10"/>
    <n v="0.82999999999999985"/>
    <n v="1.2300000000000002"/>
    <x v="0"/>
    <n v="0.1050000000000002"/>
  </r>
  <r>
    <s v="250117"/>
    <s v="HIGHLAND COMMUNITY  HOSPITAL"/>
    <x v="23"/>
    <x v="5"/>
    <x v="3"/>
    <n v="0"/>
    <n v="5"/>
    <n v="1"/>
    <x v="2"/>
    <n v="6"/>
    <n v="0.16666666666666666"/>
    <s v="MS | Acute Care Hospitals | Government - Local"/>
    <s v="Low"/>
    <n v="1.01"/>
    <n v="0.9375"/>
    <n v="1.0525"/>
    <n v="0.11499999999999999"/>
    <n v="12"/>
    <n v="0.76500000000000001"/>
    <n v="1.2250000000000001"/>
    <x v="0"/>
    <n v="1.0000000000000009E-2"/>
  </r>
  <r>
    <s v="250123"/>
    <s v="SINGING RIVER GULFPORT"/>
    <x v="23"/>
    <x v="1"/>
    <x v="2"/>
    <n v="0"/>
    <n v="8"/>
    <n v="0"/>
    <x v="3"/>
    <n v="8"/>
    <n v="0"/>
    <s v="MS | Acute Care Hospitals | Proprietary"/>
    <s v="Low"/>
    <n v="1.01"/>
    <n v="1"/>
    <n v="1.06"/>
    <n v="6.0000000000000053E-2"/>
    <n v="11"/>
    <n v="0.90999999999999992"/>
    <n v="1.1500000000000001"/>
    <x v="0"/>
    <n v="0"/>
  </r>
  <r>
    <s v="250124"/>
    <s v="MAGEE GENERAL HOSPITAL"/>
    <x v="23"/>
    <x v="2"/>
    <x v="2"/>
    <n v="0"/>
    <n v="4"/>
    <n v="1"/>
    <x v="11"/>
    <n v="5"/>
    <n v="0.2"/>
    <s v="MS | Acute Care Hospitals | Voluntary non-profit - Private"/>
    <s v="Low"/>
    <n v="1.0049999999999999"/>
    <n v="0.98"/>
    <n v="1.08"/>
    <n v="0.10000000000000009"/>
    <n v="10"/>
    <n v="0.82999999999999985"/>
    <n v="1.2300000000000002"/>
    <x v="0"/>
    <n v="-5.4999999999999938E-2"/>
  </r>
  <r>
    <s v="250138"/>
    <s v="MERIT HEALTH RIVER OAKS"/>
    <x v="23"/>
    <x v="1"/>
    <x v="3"/>
    <n v="0"/>
    <n v="6"/>
    <n v="1"/>
    <x v="30"/>
    <n v="7"/>
    <n v="0.14285714285714285"/>
    <s v="MS | Acute Care Hospitals | Proprietary"/>
    <s v="Low"/>
    <n v="1.01"/>
    <n v="1"/>
    <n v="1.06"/>
    <n v="6.0000000000000053E-2"/>
    <n v="11"/>
    <n v="0.90999999999999992"/>
    <n v="1.1500000000000001"/>
    <x v="0"/>
    <n v="5.0000000000000044E-2"/>
  </r>
  <r>
    <s v="250141"/>
    <s v="BAPTIST MEMORIAL HOSPITAL DESOTO"/>
    <x v="23"/>
    <x v="1"/>
    <x v="2"/>
    <n v="0"/>
    <n v="7"/>
    <n v="3"/>
    <x v="1"/>
    <n v="10"/>
    <n v="0.3"/>
    <s v="MS | Acute Care Hospitals | Proprietary"/>
    <s v="Low"/>
    <n v="1.01"/>
    <n v="1"/>
    <n v="1.06"/>
    <n v="6.0000000000000053E-2"/>
    <n v="11"/>
    <n v="0.90999999999999992"/>
    <n v="1.1500000000000001"/>
    <x v="0"/>
    <n v="-1.0000000000000009E-2"/>
  </r>
  <r>
    <s v="250167"/>
    <s v="METHODIST HEALTHCARE - OLIVE BRANCH HOSPITAL"/>
    <x v="23"/>
    <x v="2"/>
    <x v="4"/>
    <n v="1"/>
    <n v="4"/>
    <n v="0"/>
    <x v="31"/>
    <n v="5"/>
    <n v="0"/>
    <s v="MS | Acute Care Hospitals | Voluntary non-profit - Private"/>
    <s v="High"/>
    <n v="1.0049999999999999"/>
    <n v="0.98"/>
    <n v="1.08"/>
    <n v="0.10000000000000009"/>
    <n v="10"/>
    <n v="0.82999999999999985"/>
    <n v="1.2300000000000002"/>
    <x v="0"/>
    <n v="-0.14499999999999991"/>
  </r>
  <r>
    <s v="250168"/>
    <s v="UNIVERSITY OF MISSISSIPPI MEDICAL CENTER- GRENADA"/>
    <x v="23"/>
    <x v="3"/>
    <x v="2"/>
    <n v="0"/>
    <n v="9"/>
    <n v="0"/>
    <x v="22"/>
    <n v="9"/>
    <n v="0"/>
    <s v="MS | Acute Care Hospitals | Government - State"/>
    <s v="Low"/>
    <n v="1.06"/>
    <n v="1.04"/>
    <n v="1.08"/>
    <n v="4.0000000000000036E-2"/>
    <n v="2"/>
    <n v="0.98"/>
    <n v="1.1400000000000001"/>
    <x v="1"/>
    <n v="4.0000000000000036E-2"/>
  </r>
  <r>
    <s v="260001"/>
    <s v="MERCY HOSPITAL JOPLIN"/>
    <x v="24"/>
    <x v="6"/>
    <x v="3"/>
    <n v="0"/>
    <n v="10"/>
    <n v="0"/>
    <x v="1"/>
    <n v="10"/>
    <n v="0"/>
    <s v="MO | Acute Care Hospitals | Voluntary non-profit - Church"/>
    <s v="Low"/>
    <n v="1.04"/>
    <n v="1.0225"/>
    <n v="1.0525"/>
    <n v="3.0000000000000027E-2"/>
    <n v="4"/>
    <n v="0.97749999999999992"/>
    <n v="1.0975000000000001"/>
    <x v="1"/>
    <n v="-4.0000000000000036E-2"/>
  </r>
  <r>
    <s v="260005"/>
    <s v="SSM ST JOSEPH HEALTH CENTER"/>
    <x v="24"/>
    <x v="2"/>
    <x v="2"/>
    <n v="0"/>
    <n v="5"/>
    <n v="2"/>
    <x v="3"/>
    <n v="7"/>
    <n v="0.2857142857142857"/>
    <s v="MO | Acute Care Hospitals | Voluntary non-profit - Private"/>
    <s v="Low"/>
    <n v="0.995"/>
    <n v="0.96249999999999991"/>
    <n v="1.01"/>
    <n v="4.7500000000000098E-2"/>
    <n v="32"/>
    <n v="0.89124999999999976"/>
    <n v="1.0812500000000003"/>
    <x v="0"/>
    <n v="1.5000000000000013E-2"/>
  </r>
  <r>
    <s v="260006"/>
    <s v="MOSAIC LIFE CARE AT ST JOSEPH"/>
    <x v="24"/>
    <x v="2"/>
    <x v="0"/>
    <n v="1"/>
    <n v="9"/>
    <n v="1"/>
    <x v="2"/>
    <n v="11"/>
    <n v="9.0909090909090912E-2"/>
    <s v="MO | Acute Care Hospitals | Voluntary non-profit - Private"/>
    <s v="High"/>
    <n v="0.995"/>
    <n v="0.96249999999999991"/>
    <n v="1.01"/>
    <n v="4.7500000000000098E-2"/>
    <n v="32"/>
    <n v="0.89124999999999976"/>
    <n v="1.0812500000000003"/>
    <x v="0"/>
    <n v="2.5000000000000022E-2"/>
  </r>
  <r>
    <s v="260009"/>
    <s v="BOTHWELL REGIONAL HEALTH CENTER"/>
    <x v="24"/>
    <x v="5"/>
    <x v="1"/>
    <n v="0"/>
    <n v="7"/>
    <n v="0"/>
    <x v="8"/>
    <n v="7"/>
    <n v="0"/>
    <s v="MO | Acute Care Hospitals | Government - Local"/>
    <s v="Mid"/>
    <n v="0.97499999999999998"/>
    <n v="0.96249999999999991"/>
    <n v="0.99249999999999994"/>
    <n v="3.0000000000000027E-2"/>
    <n v="4"/>
    <n v="0.91749999999999987"/>
    <n v="1.0375000000000001"/>
    <x v="1"/>
    <n v="-5.0000000000000044E-3"/>
  </r>
  <r>
    <s v="260011"/>
    <s v="SSM HEALTH ST. MARY'S HOSPITAL - JEFFERSON CITY"/>
    <x v="24"/>
    <x v="1"/>
    <x v="1"/>
    <n v="0"/>
    <n v="8"/>
    <n v="0"/>
    <x v="11"/>
    <n v="8"/>
    <n v="0"/>
    <s v="MO | Acute Care Hospitals | Proprietary"/>
    <s v="Mid"/>
    <n v="0.98"/>
    <n v="0.95"/>
    <n v="1.0125"/>
    <n v="6.25E-2"/>
    <n v="10"/>
    <n v="0.85624999999999996"/>
    <n v="1.10625"/>
    <x v="0"/>
    <n v="-3.0000000000000027E-2"/>
  </r>
  <r>
    <s v="260017"/>
    <s v="PHELPS COUNTY REGIONAL MEDICAL CENTER"/>
    <x v="24"/>
    <x v="5"/>
    <x v="2"/>
    <n v="0"/>
    <n v="9"/>
    <n v="1"/>
    <x v="10"/>
    <n v="10"/>
    <n v="0.1"/>
    <s v="MO | Acute Care Hospitals | Government - Local"/>
    <s v="Low"/>
    <n v="0.97499999999999998"/>
    <n v="0.96249999999999991"/>
    <n v="0.99249999999999994"/>
    <n v="3.0000000000000027E-2"/>
    <n v="4"/>
    <n v="0.91749999999999987"/>
    <n v="1.0375000000000001"/>
    <x v="1"/>
    <n v="5.0000000000000044E-3"/>
  </r>
  <r>
    <s v="260020"/>
    <s v="MERCY HOSPITAL ST LOUIS"/>
    <x v="24"/>
    <x v="2"/>
    <x v="1"/>
    <n v="1"/>
    <n v="7"/>
    <n v="3"/>
    <x v="1"/>
    <n v="11"/>
    <n v="0.27272727272727271"/>
    <s v="MO | Acute Care Hospitals | Voluntary non-profit - Private"/>
    <s v="Mid"/>
    <n v="0.995"/>
    <n v="0.96249999999999991"/>
    <n v="1.01"/>
    <n v="4.7500000000000098E-2"/>
    <n v="32"/>
    <n v="0.89124999999999976"/>
    <n v="1.0812500000000003"/>
    <x v="0"/>
    <n v="5.0000000000000044E-3"/>
  </r>
  <r>
    <s v="260022"/>
    <s v="NORTHEAST REGIONAL MEDICAL CENTER"/>
    <x v="24"/>
    <x v="1"/>
    <x v="1"/>
    <n v="0"/>
    <n v="6"/>
    <n v="0"/>
    <x v="11"/>
    <n v="6"/>
    <n v="0"/>
    <s v="MO | Acute Care Hospitals | Proprietary"/>
    <s v="Mid"/>
    <n v="0.98"/>
    <n v="0.95"/>
    <n v="1.0125"/>
    <n v="6.25E-2"/>
    <n v="10"/>
    <n v="0.85624999999999996"/>
    <n v="1.10625"/>
    <x v="0"/>
    <n v="-3.0000000000000027E-2"/>
  </r>
  <r>
    <s v="260023"/>
    <s v="MERCY HOSPITAL JEFFERSON"/>
    <x v="24"/>
    <x v="2"/>
    <x v="1"/>
    <n v="0"/>
    <n v="8"/>
    <n v="0"/>
    <x v="10"/>
    <n v="8"/>
    <n v="0"/>
    <s v="MO | Acute Care Hospitals | Voluntary non-profit - Private"/>
    <s v="Mid"/>
    <n v="0.995"/>
    <n v="0.96249999999999991"/>
    <n v="1.01"/>
    <n v="4.7500000000000098E-2"/>
    <n v="32"/>
    <n v="0.89124999999999976"/>
    <n v="1.0812500000000003"/>
    <x v="0"/>
    <n v="-1.5000000000000013E-2"/>
  </r>
  <r>
    <s v="260024"/>
    <s v="TEXAS COUNTY MEMORIAL HOSPITAL"/>
    <x v="24"/>
    <x v="4"/>
    <x v="2"/>
    <n v="0"/>
    <n v="5"/>
    <n v="0"/>
    <x v="8"/>
    <n v="5"/>
    <n v="0"/>
    <s v="MO | Acute Care Hospitals | Voluntary non-profit - Other"/>
    <s v="Low"/>
    <n v="0.99"/>
    <n v="0.97249999999999992"/>
    <n v="1.0150000000000001"/>
    <n v="4.2500000000000204E-2"/>
    <n v="6"/>
    <n v="0.90874999999999961"/>
    <n v="1.0787500000000003"/>
    <x v="1"/>
    <n v="-2.0000000000000018E-2"/>
  </r>
  <r>
    <s v="260025"/>
    <s v="HANNIBAL REGIONAL HOSPITAL"/>
    <x v="24"/>
    <x v="4"/>
    <x v="2"/>
    <n v="1"/>
    <n v="9"/>
    <n v="0"/>
    <x v="10"/>
    <n v="10"/>
    <n v="0"/>
    <s v="MO | Acute Care Hospitals | Voluntary non-profit - Other"/>
    <s v="Low"/>
    <n v="0.99"/>
    <n v="0.97249999999999992"/>
    <n v="1.0150000000000001"/>
    <n v="4.2500000000000204E-2"/>
    <n v="6"/>
    <n v="0.90874999999999961"/>
    <n v="1.0787500000000003"/>
    <x v="1"/>
    <n v="-1.0000000000000009E-2"/>
  </r>
  <r>
    <s v="260027"/>
    <s v="RESEARCH MEDICAL CENTER"/>
    <x v="24"/>
    <x v="1"/>
    <x v="2"/>
    <n v="0"/>
    <n v="7"/>
    <n v="3"/>
    <x v="30"/>
    <n v="10"/>
    <n v="0.3"/>
    <s v="MO | Acute Care Hospitals | Proprietary"/>
    <s v="Low"/>
    <n v="0.98"/>
    <n v="0.95"/>
    <n v="1.0125"/>
    <n v="6.25E-2"/>
    <n v="10"/>
    <n v="0.85624999999999996"/>
    <n v="1.10625"/>
    <x v="0"/>
    <n v="8.0000000000000071E-2"/>
  </r>
  <r>
    <s v="260032"/>
    <s v="BARNES JEWISH HOSPITAL"/>
    <x v="24"/>
    <x v="4"/>
    <x v="0"/>
    <n v="0"/>
    <n v="7"/>
    <n v="4"/>
    <x v="2"/>
    <n v="11"/>
    <n v="0.36363636363636365"/>
    <s v="MO | Acute Care Hospitals | Voluntary non-profit - Other"/>
    <s v="High"/>
    <n v="0.99"/>
    <n v="0.97249999999999992"/>
    <n v="1.0150000000000001"/>
    <n v="4.2500000000000204E-2"/>
    <n v="6"/>
    <n v="0.90874999999999961"/>
    <n v="1.0787500000000003"/>
    <x v="1"/>
    <n v="3.0000000000000027E-2"/>
  </r>
  <r>
    <s v="260040"/>
    <s v="COX MEDICAL CENTERS"/>
    <x v="24"/>
    <x v="2"/>
    <x v="1"/>
    <n v="1"/>
    <n v="8"/>
    <n v="2"/>
    <x v="7"/>
    <n v="11"/>
    <n v="0.18181818181818182"/>
    <s v="MO | Acute Care Hospitals | Voluntary non-profit - Private"/>
    <s v="Mid"/>
    <n v="0.995"/>
    <n v="0.96249999999999991"/>
    <n v="1.01"/>
    <n v="4.7500000000000098E-2"/>
    <n v="32"/>
    <n v="0.89124999999999976"/>
    <n v="1.0812500000000003"/>
    <x v="0"/>
    <n v="-3.5000000000000031E-2"/>
  </r>
  <r>
    <s v="260048"/>
    <s v="TRUMAN MEDICAL CENTER HOSPITAL HILL"/>
    <x v="24"/>
    <x v="2"/>
    <x v="1"/>
    <n v="0"/>
    <n v="7"/>
    <n v="0"/>
    <x v="11"/>
    <n v="7"/>
    <n v="0"/>
    <s v="MO | Acute Care Hospitals | Voluntary non-profit - Private"/>
    <s v="Mid"/>
    <n v="0.995"/>
    <n v="0.96249999999999991"/>
    <n v="1.01"/>
    <n v="4.7500000000000098E-2"/>
    <n v="32"/>
    <n v="0.89124999999999976"/>
    <n v="1.0812500000000003"/>
    <x v="0"/>
    <n v="-4.500000000000004E-2"/>
  </r>
  <r>
    <s v="260052"/>
    <s v="MERCY HOSPITAL WASHINGTON"/>
    <x v="24"/>
    <x v="2"/>
    <x v="1"/>
    <n v="0"/>
    <n v="8"/>
    <n v="0"/>
    <x v="1"/>
    <n v="8"/>
    <n v="0"/>
    <s v="MO | Acute Care Hospitals | Voluntary non-profit - Private"/>
    <s v="Mid"/>
    <n v="0.995"/>
    <n v="0.96249999999999991"/>
    <n v="1.01"/>
    <n v="4.7500000000000098E-2"/>
    <n v="32"/>
    <n v="0.89124999999999976"/>
    <n v="1.0812500000000003"/>
    <x v="0"/>
    <n v="5.0000000000000044E-3"/>
  </r>
  <r>
    <s v="260057"/>
    <s v="CAMERON REGIONAL MEDICAL CENTER"/>
    <x v="24"/>
    <x v="2"/>
    <x v="1"/>
    <n v="1"/>
    <n v="5"/>
    <n v="1"/>
    <x v="0"/>
    <n v="7"/>
    <n v="0.14285714285714285"/>
    <s v="MO | Acute Care Hospitals | Voluntary non-profit - Private"/>
    <s v="Mid"/>
    <n v="0.995"/>
    <n v="0.96249999999999991"/>
    <n v="1.01"/>
    <n v="4.7500000000000098E-2"/>
    <n v="32"/>
    <n v="0.89124999999999976"/>
    <n v="1.0812500000000003"/>
    <x v="0"/>
    <n v="3.5000000000000031E-2"/>
  </r>
  <r>
    <s v="260062"/>
    <s v="SAINT LUKES NORTH HOSPITAL"/>
    <x v="24"/>
    <x v="2"/>
    <x v="4"/>
    <n v="1"/>
    <n v="7"/>
    <n v="0"/>
    <x v="3"/>
    <n v="8"/>
    <n v="0"/>
    <s v="MO | Acute Care Hospitals | Voluntary non-profit - Private"/>
    <s v="High"/>
    <n v="0.995"/>
    <n v="0.96249999999999991"/>
    <n v="1.01"/>
    <n v="4.7500000000000098E-2"/>
    <n v="32"/>
    <n v="0.89124999999999976"/>
    <n v="1.0812500000000003"/>
    <x v="0"/>
    <n v="1.5000000000000013E-2"/>
  </r>
  <r>
    <s v="260065"/>
    <s v="MERCY HOSPITAL SPRINGFIELD"/>
    <x v="24"/>
    <x v="2"/>
    <x v="2"/>
    <n v="1"/>
    <n v="10"/>
    <n v="0"/>
    <x v="1"/>
    <n v="11"/>
    <n v="0"/>
    <s v="MO | Acute Care Hospitals | Voluntary non-profit - Private"/>
    <s v="Low"/>
    <n v="0.995"/>
    <n v="0.96249999999999991"/>
    <n v="1.01"/>
    <n v="4.7500000000000098E-2"/>
    <n v="32"/>
    <n v="0.89124999999999976"/>
    <n v="1.0812500000000003"/>
    <x v="0"/>
    <n v="5.0000000000000044E-3"/>
  </r>
  <r>
    <s v="260068"/>
    <s v="BOONE HOSPITAL CENTER"/>
    <x v="24"/>
    <x v="4"/>
    <x v="0"/>
    <n v="2"/>
    <n v="9"/>
    <n v="0"/>
    <x v="1"/>
    <n v="11"/>
    <n v="0"/>
    <s v="MO | Acute Care Hospitals | Voluntary non-profit - Other"/>
    <s v="High"/>
    <n v="0.99"/>
    <n v="0.97249999999999992"/>
    <n v="1.0150000000000001"/>
    <n v="4.2500000000000204E-2"/>
    <n v="6"/>
    <n v="0.90874999999999961"/>
    <n v="1.0787500000000003"/>
    <x v="1"/>
    <n v="1.0000000000000009E-2"/>
  </r>
  <r>
    <s v="260074"/>
    <s v="MOBERLY REGIONAL MEDICAL CENTER"/>
    <x v="24"/>
    <x v="1"/>
    <x v="2"/>
    <n v="0"/>
    <n v="7"/>
    <n v="0"/>
    <x v="11"/>
    <n v="7"/>
    <n v="0"/>
    <s v="MO | Acute Care Hospitals | Proprietary"/>
    <s v="Low"/>
    <n v="0.98"/>
    <n v="0.95"/>
    <n v="1.0125"/>
    <n v="6.25E-2"/>
    <n v="10"/>
    <n v="0.85624999999999996"/>
    <n v="1.10625"/>
    <x v="0"/>
    <n v="-3.0000000000000027E-2"/>
  </r>
  <r>
    <s v="260077"/>
    <s v="MERCY HOSPITAL SOUTH"/>
    <x v="24"/>
    <x v="2"/>
    <x v="1"/>
    <n v="1"/>
    <n v="9"/>
    <n v="1"/>
    <x v="3"/>
    <n v="11"/>
    <n v="9.0909090909090912E-2"/>
    <s v="MO | Acute Care Hospitals | Voluntary non-profit - Private"/>
    <s v="Mid"/>
    <n v="0.995"/>
    <n v="0.96249999999999991"/>
    <n v="1.01"/>
    <n v="4.7500000000000098E-2"/>
    <n v="32"/>
    <n v="0.89124999999999976"/>
    <n v="1.0812500000000003"/>
    <x v="0"/>
    <n v="1.5000000000000013E-2"/>
  </r>
  <r>
    <s v="260078"/>
    <s v="OZARKS HEALTHCARE"/>
    <x v="24"/>
    <x v="2"/>
    <x v="2"/>
    <n v="0"/>
    <n v="9"/>
    <n v="0"/>
    <x v="23"/>
    <n v="9"/>
    <n v="0"/>
    <s v="MO | Acute Care Hospitals | Voluntary non-profit - Private"/>
    <s v="Low"/>
    <n v="0.995"/>
    <n v="0.96249999999999991"/>
    <n v="1.01"/>
    <n v="4.7500000000000098E-2"/>
    <n v="32"/>
    <n v="0.89124999999999976"/>
    <n v="1.0812500000000003"/>
    <x v="0"/>
    <n v="-9.4999999999999973E-2"/>
  </r>
  <r>
    <s v="260081"/>
    <s v="SSM ST CLARE HEALTH CENTER"/>
    <x v="24"/>
    <x v="2"/>
    <x v="1"/>
    <n v="0"/>
    <n v="8"/>
    <n v="0"/>
    <x v="10"/>
    <n v="8"/>
    <n v="0"/>
    <s v="MO | Acute Care Hospitals | Voluntary non-profit - Private"/>
    <s v="Mid"/>
    <n v="0.995"/>
    <n v="0.96249999999999991"/>
    <n v="1.01"/>
    <n v="4.7500000000000098E-2"/>
    <n v="32"/>
    <n v="0.89124999999999976"/>
    <n v="1.0812500000000003"/>
    <x v="0"/>
    <n v="-1.5000000000000013E-2"/>
  </r>
  <r>
    <s v="260085"/>
    <s v="ST JOSEPH MEDICAL CENTER"/>
    <x v="24"/>
    <x v="1"/>
    <x v="1"/>
    <n v="0"/>
    <n v="8"/>
    <n v="1"/>
    <x v="3"/>
    <n v="9"/>
    <n v="0.1111111111111111"/>
    <s v="MO | Acute Care Hospitals | Proprietary"/>
    <s v="Mid"/>
    <n v="0.98"/>
    <n v="0.95"/>
    <n v="1.0125"/>
    <n v="6.25E-2"/>
    <n v="10"/>
    <n v="0.85624999999999996"/>
    <n v="1.10625"/>
    <x v="0"/>
    <n v="3.0000000000000027E-2"/>
  </r>
  <r>
    <s v="260091"/>
    <s v="SSM HEALTH ST MARY'S HOSPITAL - ST LOUIS"/>
    <x v="24"/>
    <x v="2"/>
    <x v="2"/>
    <n v="0"/>
    <n v="8"/>
    <n v="2"/>
    <x v="1"/>
    <n v="10"/>
    <n v="0.2"/>
    <s v="MO | Acute Care Hospitals | Voluntary non-profit - Private"/>
    <s v="Low"/>
    <n v="0.995"/>
    <n v="0.96249999999999991"/>
    <n v="1.01"/>
    <n v="4.7500000000000098E-2"/>
    <n v="32"/>
    <n v="0.89124999999999976"/>
    <n v="1.0812500000000003"/>
    <x v="0"/>
    <n v="5.0000000000000044E-3"/>
  </r>
  <r>
    <s v="260094"/>
    <s v="COX MEDICAL CENTER BRANSON"/>
    <x v="24"/>
    <x v="2"/>
    <x v="0"/>
    <n v="0"/>
    <n v="9"/>
    <n v="0"/>
    <x v="33"/>
    <n v="9"/>
    <n v="0"/>
    <s v="MO | Acute Care Hospitals | Voluntary non-profit - Private"/>
    <s v="High"/>
    <n v="0.995"/>
    <n v="0.96249999999999991"/>
    <n v="1.01"/>
    <n v="4.7500000000000098E-2"/>
    <n v="32"/>
    <n v="0.89124999999999976"/>
    <n v="1.0812500000000003"/>
    <x v="0"/>
    <n v="-7.4999999999999956E-2"/>
  </r>
  <r>
    <s v="260095"/>
    <s v="CENTERPOINT MEDICAL CENTER"/>
    <x v="24"/>
    <x v="1"/>
    <x v="1"/>
    <n v="0"/>
    <n v="10"/>
    <n v="1"/>
    <x v="2"/>
    <n v="11"/>
    <n v="9.0909090909090912E-2"/>
    <s v="MO | Acute Care Hospitals | Proprietary"/>
    <s v="Mid"/>
    <n v="0.98"/>
    <n v="0.95"/>
    <n v="1.0125"/>
    <n v="6.25E-2"/>
    <n v="10"/>
    <n v="0.85624999999999996"/>
    <n v="1.10625"/>
    <x v="0"/>
    <n v="4.0000000000000036E-2"/>
  </r>
  <r>
    <s v="260096"/>
    <s v="NORTH KANSAS CITY HOSPITAL"/>
    <x v="24"/>
    <x v="5"/>
    <x v="0"/>
    <n v="2"/>
    <n v="7"/>
    <n v="0"/>
    <x v="0"/>
    <n v="9"/>
    <n v="0"/>
    <s v="MO | Acute Care Hospitals | Government - Local"/>
    <s v="High"/>
    <n v="0.97499999999999998"/>
    <n v="0.96249999999999991"/>
    <n v="0.99249999999999994"/>
    <n v="3.0000000000000027E-2"/>
    <n v="4"/>
    <n v="0.91749999999999987"/>
    <n v="1.0375000000000001"/>
    <x v="1"/>
    <n v="5.5000000000000049E-2"/>
  </r>
  <r>
    <s v="260097"/>
    <s v="WESTERN MISSOURI MEDICAL CENTER"/>
    <x v="24"/>
    <x v="5"/>
    <x v="1"/>
    <n v="0"/>
    <n v="9"/>
    <n v="0"/>
    <x v="14"/>
    <n v="9"/>
    <n v="0"/>
    <s v="MO | Acute Care Hospitals | Government - Local"/>
    <s v="Mid"/>
    <n v="0.97499999999999998"/>
    <n v="0.96249999999999991"/>
    <n v="0.99249999999999994"/>
    <n v="3.0000000000000027E-2"/>
    <n v="4"/>
    <n v="0.91749999999999987"/>
    <n v="1.0375000000000001"/>
    <x v="1"/>
    <n v="-3.5000000000000031E-2"/>
  </r>
  <r>
    <s v="260102"/>
    <s v="UNIVERSITY HEALTH LAKEWOOD MEDICAL CENTER"/>
    <x v="24"/>
    <x v="2"/>
    <x v="2"/>
    <n v="0"/>
    <n v="5"/>
    <n v="0"/>
    <x v="31"/>
    <n v="5"/>
    <n v="0"/>
    <s v="MO | Acute Care Hospitals | Voluntary non-profit - Private"/>
    <s v="Low"/>
    <n v="0.995"/>
    <n v="0.96249999999999991"/>
    <n v="1.01"/>
    <n v="4.7500000000000098E-2"/>
    <n v="32"/>
    <n v="0.89124999999999976"/>
    <n v="1.0812500000000003"/>
    <x v="2"/>
    <n v="-0.13500000000000001"/>
  </r>
  <r>
    <s v="260104"/>
    <s v="SSM HEALTH DEPAUL HOSPITAL ST LOUIS"/>
    <x v="24"/>
    <x v="6"/>
    <x v="1"/>
    <n v="1"/>
    <n v="10"/>
    <n v="0"/>
    <x v="30"/>
    <n v="11"/>
    <n v="0"/>
    <s v="MO | Acute Care Hospitals | Voluntary non-profit - Church"/>
    <s v="Mid"/>
    <n v="1.04"/>
    <n v="1.0225"/>
    <n v="1.0525"/>
    <n v="3.0000000000000027E-2"/>
    <n v="4"/>
    <n v="0.97749999999999992"/>
    <n v="1.0975000000000001"/>
    <x v="1"/>
    <n v="2.0000000000000018E-2"/>
  </r>
  <r>
    <s v="260105"/>
    <s v="SSM HEALTH SAINT LOUIS UNIVERSITY HOSPITAL"/>
    <x v="24"/>
    <x v="6"/>
    <x v="3"/>
    <n v="0"/>
    <n v="8"/>
    <n v="2"/>
    <x v="4"/>
    <n v="10"/>
    <n v="0.2"/>
    <s v="MO | Acute Care Hospitals | Voluntary non-profit - Church"/>
    <s v="Low"/>
    <n v="1.04"/>
    <n v="1.0225"/>
    <n v="1.0525"/>
    <n v="3.0000000000000027E-2"/>
    <n v="4"/>
    <n v="0.97749999999999992"/>
    <n v="1.0975000000000001"/>
    <x v="1"/>
    <n v="1.0000000000000009E-2"/>
  </r>
  <r>
    <s v="260108"/>
    <s v="MISSOURI BAPTIST MEDICAL CENTER"/>
    <x v="24"/>
    <x v="2"/>
    <x v="0"/>
    <n v="0"/>
    <n v="10"/>
    <n v="1"/>
    <x v="7"/>
    <n v="11"/>
    <n v="9.0909090909090912E-2"/>
    <s v="MO | Acute Care Hospitals | Voluntary non-profit - Private"/>
    <s v="High"/>
    <n v="0.995"/>
    <n v="0.96249999999999991"/>
    <n v="1.01"/>
    <n v="4.7500000000000098E-2"/>
    <n v="32"/>
    <n v="0.89124999999999976"/>
    <n v="1.0812500000000003"/>
    <x v="0"/>
    <n v="-3.5000000000000031E-2"/>
  </r>
  <r>
    <s v="260110"/>
    <s v="MERCY HOSPITAL SOUTHEAST"/>
    <x v="24"/>
    <x v="2"/>
    <x v="2"/>
    <n v="0"/>
    <n v="10"/>
    <n v="1"/>
    <x v="9"/>
    <n v="11"/>
    <n v="9.0909090909090912E-2"/>
    <s v="MO | Acute Care Hospitals | Voluntary non-profit - Private"/>
    <s v="Low"/>
    <n v="0.995"/>
    <n v="0.96249999999999991"/>
    <n v="1.01"/>
    <n v="4.7500000000000098E-2"/>
    <n v="32"/>
    <n v="0.89124999999999976"/>
    <n v="1.0812500000000003"/>
    <x v="0"/>
    <n v="-5.0000000000000044E-3"/>
  </r>
  <r>
    <s v="260113"/>
    <s v="MISSOURI DELTA MEDICAL CENTER"/>
    <x v="24"/>
    <x v="2"/>
    <x v="2"/>
    <n v="1"/>
    <n v="7"/>
    <n v="0"/>
    <x v="9"/>
    <n v="8"/>
    <n v="0"/>
    <s v="MO | Acute Care Hospitals | Voluntary non-profit - Private"/>
    <s v="Low"/>
    <n v="0.995"/>
    <n v="0.96249999999999991"/>
    <n v="1.01"/>
    <n v="4.7500000000000098E-2"/>
    <n v="32"/>
    <n v="0.89124999999999976"/>
    <n v="1.0812500000000003"/>
    <x v="0"/>
    <n v="-5.0000000000000044E-3"/>
  </r>
  <r>
    <s v="260119"/>
    <s v="POPLAR BLUFF REGIONAL MEDICAL CENTER"/>
    <x v="24"/>
    <x v="1"/>
    <x v="2"/>
    <n v="0"/>
    <n v="9"/>
    <n v="0"/>
    <x v="10"/>
    <n v="9"/>
    <n v="0"/>
    <s v="MO | Acute Care Hospitals | Proprietary"/>
    <s v="Low"/>
    <n v="0.98"/>
    <n v="0.95"/>
    <n v="1.0125"/>
    <n v="6.25E-2"/>
    <n v="10"/>
    <n v="0.85624999999999996"/>
    <n v="1.10625"/>
    <x v="0"/>
    <n v="0"/>
  </r>
  <r>
    <s v="260137"/>
    <s v="FREEMAN HEALTH SYSTEM - FREEMAN WEST"/>
    <x v="24"/>
    <x v="2"/>
    <x v="2"/>
    <n v="1"/>
    <n v="10"/>
    <n v="0"/>
    <x v="0"/>
    <n v="11"/>
    <n v="0"/>
    <s v="MO | Acute Care Hospitals | Voluntary non-profit - Private"/>
    <s v="Low"/>
    <n v="0.995"/>
    <n v="0.96249999999999991"/>
    <n v="1.01"/>
    <n v="4.7500000000000098E-2"/>
    <n v="32"/>
    <n v="0.89124999999999976"/>
    <n v="1.0812500000000003"/>
    <x v="0"/>
    <n v="3.5000000000000031E-2"/>
  </r>
  <r>
    <s v="260138"/>
    <s v="ST LUKES HOSPITAL OF KANSAS CITY"/>
    <x v="24"/>
    <x v="2"/>
    <x v="0"/>
    <n v="1"/>
    <n v="10"/>
    <n v="0"/>
    <x v="4"/>
    <n v="11"/>
    <n v="0"/>
    <s v="MO | Acute Care Hospitals | Voluntary non-profit - Private"/>
    <s v="High"/>
    <n v="0.995"/>
    <n v="0.96249999999999991"/>
    <n v="1.01"/>
    <n v="4.7500000000000098E-2"/>
    <n v="32"/>
    <n v="0.89124999999999976"/>
    <n v="1.0812500000000003"/>
    <x v="0"/>
    <n v="5.5000000000000049E-2"/>
  </r>
  <r>
    <s v="260141"/>
    <s v="UNIVERSITY OF MISSOURI HEALTH CARE"/>
    <x v="24"/>
    <x v="3"/>
    <x v="1"/>
    <n v="0"/>
    <n v="11"/>
    <n v="0"/>
    <x v="20"/>
    <n v="11"/>
    <n v="0"/>
    <s v="MO | Acute Care Hospitals | Government - State"/>
    <s v="Mid"/>
    <n v="1.04"/>
    <n v="1.04"/>
    <n v="1.04"/>
    <n v="0"/>
    <n v="1"/>
    <e v="#N/A"/>
    <e v="#N/A"/>
    <x v="1"/>
    <n v="0"/>
  </r>
  <r>
    <s v="260142"/>
    <s v="FITZGIBBON HOSPITAL"/>
    <x v="24"/>
    <x v="2"/>
    <x v="1"/>
    <n v="0"/>
    <n v="9"/>
    <n v="0"/>
    <x v="43"/>
    <n v="9"/>
    <n v="0"/>
    <s v="MO | Acute Care Hospitals | Voluntary non-profit - Private"/>
    <s v="Mid"/>
    <n v="0.995"/>
    <n v="0.96249999999999991"/>
    <n v="1.01"/>
    <n v="4.7500000000000098E-2"/>
    <n v="32"/>
    <n v="0.89124999999999976"/>
    <n v="1.0812500000000003"/>
    <x v="2"/>
    <n v="-0.18499999999999994"/>
  </r>
  <r>
    <s v="260160"/>
    <s v="MERCY HOSPITAL STODDARD"/>
    <x v="24"/>
    <x v="2"/>
    <x v="1"/>
    <n v="0"/>
    <n v="7"/>
    <n v="0"/>
    <x v="1"/>
    <n v="7"/>
    <n v="0"/>
    <s v="MO | Acute Care Hospitals | Voluntary non-profit - Private"/>
    <s v="Mid"/>
    <n v="0.995"/>
    <n v="0.96249999999999991"/>
    <n v="1.01"/>
    <n v="4.7500000000000098E-2"/>
    <n v="32"/>
    <n v="0.89124999999999976"/>
    <n v="1.0812500000000003"/>
    <x v="0"/>
    <n v="5.0000000000000044E-3"/>
  </r>
  <r>
    <s v="260162"/>
    <s v="BARNES-JEWISH WEST COUNTY HOSPITAL"/>
    <x v="24"/>
    <x v="2"/>
    <x v="0"/>
    <n v="1"/>
    <n v="5"/>
    <n v="0"/>
    <x v="24"/>
    <n v="6"/>
    <n v="0"/>
    <s v="MO | Acute Care Hospitals | Voluntary non-profit - Private"/>
    <s v="High"/>
    <n v="0.995"/>
    <n v="0.96249999999999991"/>
    <n v="1.01"/>
    <n v="4.7500000000000098E-2"/>
    <n v="32"/>
    <n v="0.89124999999999976"/>
    <n v="1.0812500000000003"/>
    <x v="0"/>
    <n v="-8.4999999999999964E-2"/>
  </r>
  <r>
    <s v="260163"/>
    <s v="PARKLAND HEALTH CENTER"/>
    <x v="24"/>
    <x v="2"/>
    <x v="0"/>
    <n v="1"/>
    <n v="7"/>
    <n v="0"/>
    <x v="8"/>
    <n v="8"/>
    <n v="0"/>
    <s v="MO | Acute Care Hospitals | Voluntary non-profit - Private"/>
    <s v="High"/>
    <n v="0.995"/>
    <n v="0.96249999999999991"/>
    <n v="1.01"/>
    <n v="4.7500000000000098E-2"/>
    <n v="32"/>
    <n v="0.89124999999999976"/>
    <n v="1.0812500000000003"/>
    <x v="0"/>
    <n v="-2.5000000000000022E-2"/>
  </r>
  <r>
    <s v="260175"/>
    <s v="GOLDEN VALLEY MEMORIAL HOSPITAL"/>
    <x v="24"/>
    <x v="0"/>
    <x v="0"/>
    <n v="0"/>
    <n v="9"/>
    <n v="0"/>
    <x v="7"/>
    <n v="9"/>
    <n v="0"/>
    <s v="MO | Acute Care Hospitals | Government - Hospital District or Authority"/>
    <s v="High"/>
    <n v="0.95"/>
    <n v="0.94499999999999995"/>
    <n v="0.95499999999999996"/>
    <n v="1.0000000000000009E-2"/>
    <n v="2"/>
    <n v="0.92999999999999994"/>
    <n v="0.97"/>
    <x v="1"/>
    <n v="1.0000000000000009E-2"/>
  </r>
  <r>
    <s v="260176"/>
    <s v="ST LUKE'S DES PERES HOSPITAL"/>
    <x v="24"/>
    <x v="1"/>
    <x v="1"/>
    <n v="0"/>
    <n v="5"/>
    <n v="1"/>
    <x v="10"/>
    <n v="6"/>
    <n v="0.16666666666666666"/>
    <s v="MO | Acute Care Hospitals | Proprietary"/>
    <s v="Mid"/>
    <n v="0.98"/>
    <n v="0.95"/>
    <n v="1.0125"/>
    <n v="6.25E-2"/>
    <n v="10"/>
    <n v="0.85624999999999996"/>
    <n v="1.10625"/>
    <x v="0"/>
    <n v="0"/>
  </r>
  <r>
    <s v="260177"/>
    <s v="LIBERTY HOSPITAL"/>
    <x v="24"/>
    <x v="2"/>
    <x v="0"/>
    <n v="0"/>
    <n v="7"/>
    <n v="0"/>
    <x v="4"/>
    <n v="7"/>
    <n v="0"/>
    <s v="MO | Acute Care Hospitals | Voluntary non-profit - Private"/>
    <s v="High"/>
    <n v="0.995"/>
    <n v="0.96249999999999991"/>
    <n v="1.01"/>
    <n v="4.7500000000000098E-2"/>
    <n v="32"/>
    <n v="0.89124999999999976"/>
    <n v="1.0812500000000003"/>
    <x v="0"/>
    <n v="5.5000000000000049E-2"/>
  </r>
  <r>
    <s v="260179"/>
    <s v="ST LUKES HOSPITAL"/>
    <x v="24"/>
    <x v="2"/>
    <x v="0"/>
    <n v="0"/>
    <n v="7"/>
    <n v="4"/>
    <x v="1"/>
    <n v="11"/>
    <n v="0.36363636363636365"/>
    <s v="MO | Acute Care Hospitals | Voluntary non-profit - Private"/>
    <s v="High"/>
    <n v="0.995"/>
    <n v="0.96249999999999991"/>
    <n v="1.01"/>
    <n v="4.7500000000000098E-2"/>
    <n v="32"/>
    <n v="0.89124999999999976"/>
    <n v="1.0812500000000003"/>
    <x v="0"/>
    <n v="5.0000000000000044E-3"/>
  </r>
  <r>
    <s v="260180"/>
    <s v="CHRISTIAN HOSPITAL NORTHEAST"/>
    <x v="24"/>
    <x v="2"/>
    <x v="0"/>
    <n v="0"/>
    <n v="7"/>
    <n v="2"/>
    <x v="10"/>
    <n v="9"/>
    <n v="0.22222222222222221"/>
    <s v="MO | Acute Care Hospitals | Voluntary non-profit - Private"/>
    <s v="High"/>
    <n v="0.995"/>
    <n v="0.96249999999999991"/>
    <n v="1.01"/>
    <n v="4.7500000000000098E-2"/>
    <n v="32"/>
    <n v="0.89124999999999976"/>
    <n v="1.0812500000000003"/>
    <x v="0"/>
    <n v="-1.5000000000000013E-2"/>
  </r>
  <r>
    <s v="260183"/>
    <s v="SAINT FRANCIS MEDICAL CENTER"/>
    <x v="24"/>
    <x v="2"/>
    <x v="2"/>
    <n v="2"/>
    <n v="8"/>
    <n v="1"/>
    <x v="3"/>
    <n v="11"/>
    <n v="9.0909090909090912E-2"/>
    <s v="MO | Acute Care Hospitals | Voluntary non-profit - Private"/>
    <s v="Low"/>
    <n v="0.995"/>
    <n v="0.96249999999999991"/>
    <n v="1.01"/>
    <n v="4.7500000000000098E-2"/>
    <n v="32"/>
    <n v="0.89124999999999976"/>
    <n v="1.0812500000000003"/>
    <x v="0"/>
    <n v="1.5000000000000013E-2"/>
  </r>
  <r>
    <s v="260186"/>
    <s v="LAKE REGIONAL HEALTH SYSTEM"/>
    <x v="24"/>
    <x v="4"/>
    <x v="0"/>
    <n v="1"/>
    <n v="8"/>
    <n v="1"/>
    <x v="14"/>
    <n v="10"/>
    <n v="0.1"/>
    <s v="MO | Acute Care Hospitals | Voluntary non-profit - Other"/>
    <s v="High"/>
    <n v="0.99"/>
    <n v="0.97249999999999992"/>
    <n v="1.0150000000000001"/>
    <n v="4.2500000000000204E-2"/>
    <n v="6"/>
    <n v="0.90874999999999961"/>
    <n v="1.0787500000000003"/>
    <x v="1"/>
    <n v="-5.0000000000000044E-2"/>
  </r>
  <r>
    <s v="260190"/>
    <s v="LEE'S SUMMIT MEDICAL CENTER"/>
    <x v="24"/>
    <x v="1"/>
    <x v="1"/>
    <n v="0"/>
    <n v="9"/>
    <n v="0"/>
    <x v="11"/>
    <n v="9"/>
    <n v="0"/>
    <s v="MO | Acute Care Hospitals | Proprietary"/>
    <s v="Mid"/>
    <n v="0.98"/>
    <n v="0.95"/>
    <n v="1.0125"/>
    <n v="6.25E-2"/>
    <n v="10"/>
    <n v="0.85624999999999996"/>
    <n v="1.10625"/>
    <x v="0"/>
    <n v="-3.0000000000000027E-2"/>
  </r>
  <r>
    <s v="260191"/>
    <s v="BARNES-JEWISH ST PETERS HOSPITAL"/>
    <x v="24"/>
    <x v="4"/>
    <x v="0"/>
    <n v="1"/>
    <n v="9"/>
    <n v="0"/>
    <x v="2"/>
    <n v="10"/>
    <n v="0"/>
    <s v="MO | Acute Care Hospitals | Voluntary non-profit - Other"/>
    <s v="High"/>
    <n v="0.99"/>
    <n v="0.97249999999999992"/>
    <n v="1.0150000000000001"/>
    <n v="4.2500000000000204E-2"/>
    <n v="6"/>
    <n v="0.90874999999999961"/>
    <n v="1.0787500000000003"/>
    <x v="1"/>
    <n v="3.0000000000000027E-2"/>
  </r>
  <r>
    <s v="260193"/>
    <s v="ST MARY'S MEDICAL CENTER"/>
    <x v="24"/>
    <x v="1"/>
    <x v="1"/>
    <n v="0"/>
    <n v="6"/>
    <n v="1"/>
    <x v="9"/>
    <n v="7"/>
    <n v="0.14285714285714285"/>
    <s v="MO | Acute Care Hospitals | Proprietary"/>
    <s v="Mid"/>
    <n v="0.98"/>
    <n v="0.95"/>
    <n v="1.0125"/>
    <n v="6.25E-2"/>
    <n v="10"/>
    <n v="0.85624999999999996"/>
    <n v="1.10625"/>
    <x v="0"/>
    <n v="1.0000000000000009E-2"/>
  </r>
  <r>
    <s v="260195"/>
    <s v="CITIZENS MEMORIAL HOSPITAL"/>
    <x v="24"/>
    <x v="0"/>
    <x v="0"/>
    <n v="1"/>
    <n v="7"/>
    <n v="0"/>
    <x v="14"/>
    <n v="8"/>
    <n v="0"/>
    <s v="MO | Acute Care Hospitals | Government - Hospital District or Authority"/>
    <s v="High"/>
    <n v="0.95"/>
    <n v="0.94499999999999995"/>
    <n v="0.95499999999999996"/>
    <n v="1.0000000000000009E-2"/>
    <n v="2"/>
    <n v="0.92999999999999994"/>
    <n v="0.97"/>
    <x v="1"/>
    <n v="-1.0000000000000009E-2"/>
  </r>
  <r>
    <s v="260200"/>
    <s v="SSM ST JOSEPH HOSPITAL WEST"/>
    <x v="24"/>
    <x v="6"/>
    <x v="1"/>
    <n v="0"/>
    <n v="6"/>
    <n v="1"/>
    <x v="0"/>
    <n v="7"/>
    <n v="0.14285714285714285"/>
    <s v="MO | Acute Care Hospitals | Voluntary non-profit - Church"/>
    <s v="Mid"/>
    <n v="1.04"/>
    <n v="1.0225"/>
    <n v="1.0525"/>
    <n v="3.0000000000000027E-2"/>
    <n v="4"/>
    <n v="0.97749999999999992"/>
    <n v="1.0975000000000001"/>
    <x v="1"/>
    <n v="-1.0000000000000009E-2"/>
  </r>
  <r>
    <s v="260214"/>
    <s v="BELTON REGIONAL MEDICAL CENTER"/>
    <x v="24"/>
    <x v="2"/>
    <x v="2"/>
    <n v="0"/>
    <n v="9"/>
    <n v="0"/>
    <x v="10"/>
    <n v="9"/>
    <n v="0"/>
    <s v="MO | Acute Care Hospitals | Voluntary non-profit - Private"/>
    <s v="Low"/>
    <n v="0.995"/>
    <n v="0.96249999999999991"/>
    <n v="1.01"/>
    <n v="4.7500000000000098E-2"/>
    <n v="32"/>
    <n v="0.89124999999999976"/>
    <n v="1.0812500000000003"/>
    <x v="0"/>
    <n v="-1.5000000000000013E-2"/>
  </r>
  <r>
    <s v="260216"/>
    <s v="SAINT LUKE'S EAST  HOSPITAL"/>
    <x v="24"/>
    <x v="2"/>
    <x v="0"/>
    <n v="0"/>
    <n v="6"/>
    <n v="2"/>
    <x v="2"/>
    <n v="8"/>
    <n v="0.25"/>
    <s v="MO | Acute Care Hospitals | Voluntary non-profit - Private"/>
    <s v="High"/>
    <n v="0.995"/>
    <n v="0.96249999999999991"/>
    <n v="1.01"/>
    <n v="4.7500000000000098E-2"/>
    <n v="32"/>
    <n v="0.89124999999999976"/>
    <n v="1.0812500000000003"/>
    <x v="0"/>
    <n v="2.5000000000000022E-2"/>
  </r>
  <r>
    <s v="260219"/>
    <s v="PROGRESS WEST HOSPITAL"/>
    <x v="24"/>
    <x v="2"/>
    <x v="1"/>
    <n v="0"/>
    <n v="6"/>
    <n v="1"/>
    <x v="10"/>
    <n v="7"/>
    <n v="0.14285714285714285"/>
    <s v="MO | Acute Care Hospitals | Voluntary non-profit - Private"/>
    <s v="Mid"/>
    <n v="0.995"/>
    <n v="0.96249999999999991"/>
    <n v="1.01"/>
    <n v="4.7500000000000098E-2"/>
    <n v="32"/>
    <n v="0.89124999999999976"/>
    <n v="1.0812500000000003"/>
    <x v="0"/>
    <n v="-1.5000000000000013E-2"/>
  </r>
  <r>
    <s v="270003"/>
    <s v="ST PETERS HEALTH"/>
    <x v="25"/>
    <x v="2"/>
    <x v="0"/>
    <n v="1"/>
    <n v="9"/>
    <n v="0"/>
    <x v="31"/>
    <n v="10"/>
    <n v="0"/>
    <s v="MT | Acute Care Hospitals | Voluntary non-profit - Private"/>
    <s v="High"/>
    <n v="0.92"/>
    <n v="0.90500000000000003"/>
    <n v="0.93500000000000005"/>
    <n v="3.0000000000000027E-2"/>
    <n v="7"/>
    <n v="0.86"/>
    <n v="0.98000000000000009"/>
    <x v="1"/>
    <n v="-6.0000000000000053E-2"/>
  </r>
  <r>
    <s v="270004"/>
    <s v="BILLINGS CLINIC"/>
    <x v="25"/>
    <x v="2"/>
    <x v="0"/>
    <n v="1"/>
    <n v="10"/>
    <n v="0"/>
    <x v="1"/>
    <n v="11"/>
    <n v="0"/>
    <s v="MT | Acute Care Hospitals | Voluntary non-profit - Private"/>
    <s v="High"/>
    <n v="0.92"/>
    <n v="0.90500000000000003"/>
    <n v="0.93500000000000005"/>
    <n v="3.0000000000000027E-2"/>
    <n v="7"/>
    <n v="0.86"/>
    <n v="0.98000000000000009"/>
    <x v="1"/>
    <n v="7.999999999999996E-2"/>
  </r>
  <r>
    <s v="270012"/>
    <s v="BENEFIS HOSPITALS INC"/>
    <x v="25"/>
    <x v="2"/>
    <x v="2"/>
    <n v="2"/>
    <n v="9"/>
    <n v="0"/>
    <x v="33"/>
    <n v="11"/>
    <n v="0"/>
    <s v="MT | Acute Care Hospitals | Voluntary non-profit - Private"/>
    <s v="Low"/>
    <n v="0.92"/>
    <n v="0.90500000000000003"/>
    <n v="0.93500000000000005"/>
    <n v="3.0000000000000027E-2"/>
    <n v="7"/>
    <n v="0.86"/>
    <n v="0.98000000000000009"/>
    <x v="1"/>
    <n v="0"/>
  </r>
  <r>
    <s v="270014"/>
    <s v="ST. PATRICK HOSPITAL"/>
    <x v="25"/>
    <x v="6"/>
    <x v="4"/>
    <n v="0"/>
    <n v="11"/>
    <n v="0"/>
    <x v="23"/>
    <n v="11"/>
    <n v="0"/>
    <s v="MT | Acute Care Hospitals | Voluntary non-profit - Church"/>
    <s v="High"/>
    <n v="0.94500000000000006"/>
    <n v="0.92249999999999999"/>
    <n v="0.96750000000000003"/>
    <n v="4.500000000000004E-2"/>
    <n v="2"/>
    <n v="0.85499999999999998"/>
    <n v="1.0350000000000001"/>
    <x v="1"/>
    <n v="-4.500000000000004E-2"/>
  </r>
  <r>
    <s v="270017"/>
    <s v="ST JAMES HOSPITAL"/>
    <x v="25"/>
    <x v="2"/>
    <x v="2"/>
    <n v="0"/>
    <n v="7"/>
    <n v="2"/>
    <x v="24"/>
    <n v="9"/>
    <n v="0.22222222222222221"/>
    <s v="MT | Acute Care Hospitals | Voluntary non-profit - Private"/>
    <s v="Low"/>
    <n v="0.92"/>
    <n v="0.90500000000000003"/>
    <n v="0.93500000000000005"/>
    <n v="3.0000000000000027E-2"/>
    <n v="7"/>
    <n v="0.86"/>
    <n v="0.98000000000000009"/>
    <x v="1"/>
    <n v="-1.0000000000000009E-2"/>
  </r>
  <r>
    <s v="270023"/>
    <s v="COMMUNITY MEDICAL CENTER"/>
    <x v="25"/>
    <x v="2"/>
    <x v="0"/>
    <n v="1"/>
    <n v="8"/>
    <n v="0"/>
    <x v="21"/>
    <n v="9"/>
    <n v="0"/>
    <s v="MT | Acute Care Hospitals | Voluntary non-profit - Private"/>
    <s v="High"/>
    <n v="0.92"/>
    <n v="0.90500000000000003"/>
    <n v="0.93500000000000005"/>
    <n v="3.0000000000000027E-2"/>
    <n v="7"/>
    <n v="0.86"/>
    <n v="0.98000000000000009"/>
    <x v="1"/>
    <n v="1.0000000000000009E-2"/>
  </r>
  <r>
    <s v="270049"/>
    <s v="INTERMOUNTAIN HEALTH ST VINCENT REGIONAL HOSPITAL"/>
    <x v="25"/>
    <x v="6"/>
    <x v="0"/>
    <n v="3"/>
    <n v="8"/>
    <n v="0"/>
    <x v="9"/>
    <n v="11"/>
    <n v="0"/>
    <s v="MT | Acute Care Hospitals | Voluntary non-profit - Church"/>
    <s v="High"/>
    <n v="0.94500000000000006"/>
    <n v="0.92249999999999999"/>
    <n v="0.96750000000000003"/>
    <n v="4.500000000000004E-2"/>
    <n v="2"/>
    <n v="0.85499999999999998"/>
    <n v="1.0350000000000001"/>
    <x v="1"/>
    <n v="4.4999999999999929E-2"/>
  </r>
  <r>
    <s v="270051"/>
    <s v="LOGAN HEALTH MEDICAL CENTER"/>
    <x v="25"/>
    <x v="2"/>
    <x v="0"/>
    <n v="2"/>
    <n v="9"/>
    <n v="0"/>
    <x v="14"/>
    <n v="11"/>
    <n v="0"/>
    <s v="MT | Acute Care Hospitals | Voluntary non-profit - Private"/>
    <s v="High"/>
    <n v="0.92"/>
    <n v="0.90500000000000003"/>
    <n v="0.93500000000000005"/>
    <n v="3.0000000000000027E-2"/>
    <n v="7"/>
    <n v="0.86"/>
    <n v="0.98000000000000009"/>
    <x v="1"/>
    <n v="1.9999999999999907E-2"/>
  </r>
  <r>
    <s v="270057"/>
    <s v="BOZEMAN HEALTH DEACONESS HOSPITAL"/>
    <x v="25"/>
    <x v="2"/>
    <x v="0"/>
    <n v="1"/>
    <n v="9"/>
    <n v="0"/>
    <x v="23"/>
    <n v="10"/>
    <n v="0"/>
    <s v="MT | Acute Care Hospitals | Voluntary non-profit - Private"/>
    <s v="High"/>
    <n v="0.92"/>
    <n v="0.90500000000000003"/>
    <n v="0.93500000000000005"/>
    <n v="3.0000000000000027E-2"/>
    <n v="7"/>
    <n v="0.86"/>
    <n v="0.98000000000000009"/>
    <x v="1"/>
    <n v="-2.0000000000000018E-2"/>
  </r>
  <r>
    <s v="270086"/>
    <s v="GREAT FALLS CLINIC HOSPITAL"/>
    <x v="25"/>
    <x v="1"/>
    <x v="1"/>
    <n v="1"/>
    <n v="9"/>
    <n v="0"/>
    <x v="19"/>
    <n v="10"/>
    <n v="0"/>
    <s v="MT | Acute Care Hospitals | Proprietary"/>
    <s v="Mid"/>
    <n v="0.85"/>
    <n v="0.85"/>
    <n v="0.85"/>
    <n v="0"/>
    <n v="1"/>
    <e v="#N/A"/>
    <e v="#N/A"/>
    <x v="1"/>
    <n v="0"/>
  </r>
  <r>
    <s v="280003"/>
    <s v="BRYAN MEDICAL CENTER"/>
    <x v="26"/>
    <x v="2"/>
    <x v="1"/>
    <n v="2"/>
    <n v="9"/>
    <n v="0"/>
    <x v="9"/>
    <n v="11"/>
    <n v="0"/>
    <s v="NE | Acute Care Hospitals | Voluntary non-profit - Private"/>
    <s v="Mid"/>
    <n v="0.99"/>
    <n v="0.99"/>
    <n v="1.01"/>
    <n v="2.0000000000000018E-2"/>
    <n v="11"/>
    <n v="0.96"/>
    <n v="1.04"/>
    <x v="0"/>
    <n v="0"/>
  </r>
  <r>
    <s v="280009"/>
    <s v="CHI HEALTH GOOD SAMARITAN"/>
    <x v="26"/>
    <x v="6"/>
    <x v="0"/>
    <n v="1"/>
    <n v="8"/>
    <n v="0"/>
    <x v="0"/>
    <n v="9"/>
    <n v="0"/>
    <s v="NE | Acute Care Hospitals | Voluntary non-profit - Church"/>
    <s v="High"/>
    <n v="0.98499999999999999"/>
    <n v="0.96750000000000003"/>
    <n v="1.0075000000000001"/>
    <n v="4.0000000000000036E-2"/>
    <n v="4"/>
    <n v="0.90749999999999997"/>
    <n v="1.0675000000000001"/>
    <x v="1"/>
    <n v="4.500000000000004E-2"/>
  </r>
  <r>
    <s v="280013"/>
    <s v="THE NEBRASKA MEDICAL CENTER"/>
    <x v="26"/>
    <x v="2"/>
    <x v="1"/>
    <n v="0"/>
    <n v="10"/>
    <n v="1"/>
    <x v="9"/>
    <n v="11"/>
    <n v="9.0909090909090912E-2"/>
    <s v="NE | Acute Care Hospitals | Voluntary non-profit - Private"/>
    <s v="Mid"/>
    <n v="0.99"/>
    <n v="0.99"/>
    <n v="1.01"/>
    <n v="2.0000000000000018E-2"/>
    <n v="11"/>
    <n v="0.96"/>
    <n v="1.04"/>
    <x v="0"/>
    <n v="0"/>
  </r>
  <r>
    <s v="280020"/>
    <s v="CHI HEALTH ST. ELIZABETH"/>
    <x v="26"/>
    <x v="2"/>
    <x v="1"/>
    <n v="0"/>
    <n v="6"/>
    <n v="1"/>
    <x v="3"/>
    <n v="7"/>
    <n v="0.14285714285714285"/>
    <s v="NE | Acute Care Hospitals | Voluntary non-profit - Private"/>
    <s v="Mid"/>
    <n v="0.99"/>
    <n v="0.99"/>
    <n v="1.01"/>
    <n v="2.0000000000000018E-2"/>
    <n v="11"/>
    <n v="0.96"/>
    <n v="1.04"/>
    <x v="0"/>
    <n v="2.0000000000000018E-2"/>
  </r>
  <r>
    <s v="280023"/>
    <s v="CHI HEALTH ST. FRANCIS"/>
    <x v="26"/>
    <x v="6"/>
    <x v="0"/>
    <n v="0"/>
    <n v="7"/>
    <n v="0"/>
    <x v="7"/>
    <n v="7"/>
    <n v="0"/>
    <s v="NE | Acute Care Hospitals | Voluntary non-profit - Church"/>
    <s v="High"/>
    <n v="0.98499999999999999"/>
    <n v="0.96750000000000003"/>
    <n v="1.0075000000000001"/>
    <n v="4.0000000000000036E-2"/>
    <n v="4"/>
    <n v="0.90749999999999997"/>
    <n v="1.0675000000000001"/>
    <x v="1"/>
    <n v="-2.5000000000000022E-2"/>
  </r>
  <r>
    <s v="280032"/>
    <s v="MARY LANNING HEALTHCARE"/>
    <x v="26"/>
    <x v="4"/>
    <x v="1"/>
    <n v="3"/>
    <n v="6"/>
    <n v="0"/>
    <x v="14"/>
    <n v="9"/>
    <n v="0"/>
    <s v="NE | Acute Care Hospitals | Voluntary non-profit - Other"/>
    <s v="Mid"/>
    <n v="0.96499999999999997"/>
    <n v="0.9524999999999999"/>
    <n v="0.97750000000000004"/>
    <n v="2.5000000000000133E-2"/>
    <n v="2"/>
    <n v="0.9149999999999997"/>
    <n v="1.0150000000000001"/>
    <x v="1"/>
    <n v="-2.5000000000000022E-2"/>
  </r>
  <r>
    <s v="280040"/>
    <s v="THE NEBRASKA METHODIST HOSPITAL"/>
    <x v="26"/>
    <x v="2"/>
    <x v="0"/>
    <n v="0"/>
    <n v="10"/>
    <n v="1"/>
    <x v="9"/>
    <n v="11"/>
    <n v="9.0909090909090912E-2"/>
    <s v="NE | Acute Care Hospitals | Voluntary non-profit - Private"/>
    <s v="High"/>
    <n v="0.99"/>
    <n v="0.99"/>
    <n v="1.01"/>
    <n v="2.0000000000000018E-2"/>
    <n v="11"/>
    <n v="0.96"/>
    <n v="1.04"/>
    <x v="0"/>
    <n v="0"/>
  </r>
  <r>
    <s v="280060"/>
    <s v="CHI HEALTH BERGAN MERCY"/>
    <x v="26"/>
    <x v="2"/>
    <x v="1"/>
    <n v="0"/>
    <n v="9"/>
    <n v="1"/>
    <x v="20"/>
    <n v="10"/>
    <n v="0.1"/>
    <s v="NE | Acute Care Hospitals | Voluntary non-profit - Private"/>
    <s v="Mid"/>
    <n v="0.99"/>
    <n v="0.99"/>
    <n v="1.01"/>
    <n v="2.0000000000000018E-2"/>
    <n v="11"/>
    <n v="0.96"/>
    <n v="1.04"/>
    <x v="0"/>
    <n v="5.0000000000000044E-2"/>
  </r>
  <r>
    <s v="280061"/>
    <s v="REGIONAL WEST MEDICAL CENTER"/>
    <x v="26"/>
    <x v="2"/>
    <x v="3"/>
    <n v="0"/>
    <n v="6"/>
    <n v="2"/>
    <x v="3"/>
    <n v="8"/>
    <n v="0.25"/>
    <s v="NE | Acute Care Hospitals | Voluntary non-profit - Private"/>
    <s v="Low"/>
    <n v="0.99"/>
    <n v="0.99"/>
    <n v="1.01"/>
    <n v="2.0000000000000018E-2"/>
    <n v="11"/>
    <n v="0.96"/>
    <n v="1.04"/>
    <x v="0"/>
    <n v="2.0000000000000018E-2"/>
  </r>
  <r>
    <s v="280065"/>
    <s v="GREAT PLAINS HEALTH"/>
    <x v="26"/>
    <x v="2"/>
    <x v="1"/>
    <n v="0"/>
    <n v="10"/>
    <n v="0"/>
    <x v="9"/>
    <n v="10"/>
    <n v="0"/>
    <s v="NE | Acute Care Hospitals | Voluntary non-profit - Private"/>
    <s v="Mid"/>
    <n v="0.99"/>
    <n v="0.99"/>
    <n v="1.01"/>
    <n v="2.0000000000000018E-2"/>
    <n v="11"/>
    <n v="0.96"/>
    <n v="1.04"/>
    <x v="0"/>
    <n v="0"/>
  </r>
  <r>
    <s v="280077"/>
    <s v="METHODIST FREMONT HEALTH"/>
    <x v="26"/>
    <x v="2"/>
    <x v="1"/>
    <n v="0"/>
    <n v="7"/>
    <n v="0"/>
    <x v="10"/>
    <n v="7"/>
    <n v="0"/>
    <s v="NE | Acute Care Hospitals | Voluntary non-profit - Private"/>
    <s v="Mid"/>
    <n v="0.99"/>
    <n v="0.99"/>
    <n v="1.01"/>
    <n v="2.0000000000000018E-2"/>
    <n v="11"/>
    <n v="0.96"/>
    <n v="1.04"/>
    <x v="0"/>
    <n v="-1.0000000000000009E-2"/>
  </r>
  <r>
    <s v="280081"/>
    <s v="CHI HEALTH IMMANUEL"/>
    <x v="26"/>
    <x v="2"/>
    <x v="1"/>
    <n v="0"/>
    <n v="6"/>
    <n v="1"/>
    <x v="13"/>
    <n v="7"/>
    <n v="0.14285714285714285"/>
    <s v="NE | Acute Care Hospitals | Voluntary non-profit - Private"/>
    <s v="Mid"/>
    <n v="0.99"/>
    <n v="0.99"/>
    <n v="1.01"/>
    <n v="2.0000000000000018E-2"/>
    <n v="11"/>
    <n v="0.96"/>
    <n v="1.04"/>
    <x v="3"/>
    <n v="8.0000000000000071E-2"/>
  </r>
  <r>
    <s v="280111"/>
    <s v="COLUMBUS COMMUNITY HOSPITAL, INC"/>
    <x v="26"/>
    <x v="4"/>
    <x v="1"/>
    <n v="0"/>
    <n v="6"/>
    <n v="0"/>
    <x v="9"/>
    <n v="6"/>
    <n v="0"/>
    <s v="NE | Acute Care Hospitals | Voluntary non-profit - Other"/>
    <s v="Mid"/>
    <n v="0.96499999999999997"/>
    <n v="0.9524999999999999"/>
    <n v="0.97750000000000004"/>
    <n v="2.5000000000000133E-2"/>
    <n v="2"/>
    <n v="0.9149999999999997"/>
    <n v="1.0150000000000001"/>
    <x v="1"/>
    <n v="2.5000000000000022E-2"/>
  </r>
  <r>
    <s v="280125"/>
    <s v="FAITH REGIONAL HEALTH SERVICES"/>
    <x v="26"/>
    <x v="6"/>
    <x v="0"/>
    <n v="1"/>
    <n v="8"/>
    <n v="0"/>
    <x v="1"/>
    <n v="9"/>
    <n v="0"/>
    <s v="NE | Acute Care Hospitals | Voluntary non-profit - Church"/>
    <s v="High"/>
    <n v="0.98499999999999999"/>
    <n v="0.96750000000000003"/>
    <n v="1.0075000000000001"/>
    <n v="4.0000000000000036E-2"/>
    <n v="4"/>
    <n v="0.90749999999999997"/>
    <n v="1.0675000000000001"/>
    <x v="1"/>
    <n v="1.5000000000000013E-2"/>
  </r>
  <r>
    <s v="280128"/>
    <s v="CHI HEALTH NEBRASKA HEART"/>
    <x v="26"/>
    <x v="2"/>
    <x v="1"/>
    <n v="0"/>
    <n v="5"/>
    <n v="0"/>
    <x v="3"/>
    <n v="5"/>
    <n v="0"/>
    <s v="NE | Acute Care Hospitals | Voluntary non-profit - Private"/>
    <s v="Mid"/>
    <n v="0.99"/>
    <n v="0.99"/>
    <n v="1.01"/>
    <n v="2.0000000000000018E-2"/>
    <n v="11"/>
    <n v="0.96"/>
    <n v="1.04"/>
    <x v="0"/>
    <n v="2.0000000000000018E-2"/>
  </r>
  <r>
    <s v="280130"/>
    <s v="CHI HEALTH LAKESIDE"/>
    <x v="26"/>
    <x v="6"/>
    <x v="4"/>
    <n v="1"/>
    <n v="7"/>
    <n v="0"/>
    <x v="8"/>
    <n v="8"/>
    <n v="0"/>
    <s v="NE | Acute Care Hospitals | Voluntary non-profit - Church"/>
    <s v="High"/>
    <n v="0.98499999999999999"/>
    <n v="0.96750000000000003"/>
    <n v="1.0075000000000001"/>
    <n v="4.0000000000000036E-2"/>
    <n v="4"/>
    <n v="0.90749999999999997"/>
    <n v="1.0675000000000001"/>
    <x v="1"/>
    <n v="-1.5000000000000013E-2"/>
  </r>
  <r>
    <s v="280132"/>
    <s v="BELLEVUE MEDICAL CENTER, LLC"/>
    <x v="26"/>
    <x v="1"/>
    <x v="4"/>
    <n v="0"/>
    <n v="8"/>
    <n v="0"/>
    <x v="33"/>
    <n v="8"/>
    <n v="0"/>
    <s v="NE | Acute Care Hospitals | Proprietary"/>
    <s v="High"/>
    <n v="0.99500000000000011"/>
    <n v="0.95750000000000002"/>
    <n v="1.0325"/>
    <n v="7.4999999999999956E-2"/>
    <n v="2"/>
    <n v="0.84500000000000008"/>
    <n v="1.145"/>
    <x v="1"/>
    <n v="-7.5000000000000067E-2"/>
  </r>
  <r>
    <s v="280134"/>
    <s v="KEARNEY REGIONAL MEDICAL CENTER"/>
    <x v="26"/>
    <x v="1"/>
    <x v="0"/>
    <n v="1"/>
    <n v="8"/>
    <n v="0"/>
    <x v="13"/>
    <n v="9"/>
    <n v="0"/>
    <s v="NE | Acute Care Hospitals | Proprietary"/>
    <s v="High"/>
    <n v="0.99500000000000011"/>
    <n v="0.95750000000000002"/>
    <n v="1.0325"/>
    <n v="7.4999999999999956E-2"/>
    <n v="2"/>
    <n v="0.84500000000000008"/>
    <n v="1.145"/>
    <x v="1"/>
    <n v="7.4999999999999956E-2"/>
  </r>
  <r>
    <s v="280139"/>
    <s v="GRAND ISLAND REGIONAL MEDICAL CENTER"/>
    <x v="26"/>
    <x v="2"/>
    <x v="2"/>
    <n v="0"/>
    <n v="7"/>
    <n v="0"/>
    <x v="14"/>
    <n v="7"/>
    <n v="0"/>
    <s v="NE | Acute Care Hospitals | Voluntary non-profit - Private"/>
    <s v="Low"/>
    <n v="0.99"/>
    <n v="0.99"/>
    <n v="1.01"/>
    <n v="2.0000000000000018E-2"/>
    <n v="11"/>
    <n v="0.96"/>
    <n v="1.04"/>
    <x v="2"/>
    <n v="-5.0000000000000044E-2"/>
  </r>
  <r>
    <s v="290001"/>
    <s v="RENOWN REGIONAL MEDICAL CENTER"/>
    <x v="27"/>
    <x v="2"/>
    <x v="1"/>
    <n v="0"/>
    <n v="8"/>
    <n v="2"/>
    <x v="0"/>
    <n v="10"/>
    <n v="0.2"/>
    <s v="NV | Acute Care Hospitals | Voluntary non-profit - Private"/>
    <s v="Mid"/>
    <n v="1.05"/>
    <n v="0.96249999999999991"/>
    <n v="1.1299999999999999"/>
    <n v="0.16749999999999998"/>
    <n v="6"/>
    <n v="0.71124999999999994"/>
    <n v="1.3812499999999999"/>
    <x v="1"/>
    <n v="-2.0000000000000018E-2"/>
  </r>
  <r>
    <s v="290003"/>
    <s v="SUNRISE HOSPITAL AND MEDICAL CENTER"/>
    <x v="27"/>
    <x v="1"/>
    <x v="2"/>
    <n v="0"/>
    <n v="8"/>
    <n v="0"/>
    <x v="41"/>
    <n v="8"/>
    <n v="0"/>
    <s v="NV | Acute Care Hospitals | Proprietary"/>
    <s v="Low"/>
    <n v="1.07"/>
    <n v="0.93500000000000005"/>
    <n v="1.1000000000000001"/>
    <n v="0.16500000000000004"/>
    <n v="12"/>
    <n v="0.6875"/>
    <n v="1.3475000000000001"/>
    <x v="0"/>
    <n v="0.11999999999999988"/>
  </r>
  <r>
    <s v="290005"/>
    <s v="NORTH VISTA HOSPITAL"/>
    <x v="27"/>
    <x v="2"/>
    <x v="1"/>
    <n v="0"/>
    <n v="4"/>
    <n v="0"/>
    <x v="50"/>
    <n v="4"/>
    <n v="0"/>
    <s v="NV | Acute Care Hospitals | Voluntary non-profit - Private"/>
    <s v="Mid"/>
    <n v="1.05"/>
    <n v="0.96249999999999991"/>
    <n v="1.1299999999999999"/>
    <n v="0.16749999999999998"/>
    <n v="6"/>
    <n v="0.71124999999999994"/>
    <n v="1.3812499999999999"/>
    <x v="1"/>
    <n v="9.9999999999999867E-2"/>
  </r>
  <r>
    <s v="290007"/>
    <s v="UNIVERSITY MEDICAL CENTER"/>
    <x v="27"/>
    <x v="4"/>
    <x v="2"/>
    <n v="0"/>
    <n v="7"/>
    <n v="1"/>
    <x v="30"/>
    <n v="8"/>
    <n v="0.125"/>
    <s v="NV | Acute Care Hospitals | Voluntary non-profit - Other"/>
    <s v="Low"/>
    <n v="1.06"/>
    <n v="1.06"/>
    <n v="1.06"/>
    <n v="0"/>
    <n v="1"/>
    <e v="#N/A"/>
    <e v="#N/A"/>
    <x v="1"/>
    <n v="0"/>
  </r>
  <r>
    <s v="290008"/>
    <s v="NORTHEASTERN NEVADA REGIONAL HOSPITAL"/>
    <x v="27"/>
    <x v="1"/>
    <x v="2"/>
    <n v="0"/>
    <n v="7"/>
    <n v="1"/>
    <x v="23"/>
    <n v="8"/>
    <n v="0.125"/>
    <s v="NV | Acute Care Hospitals | Proprietary"/>
    <s v="Low"/>
    <n v="1.07"/>
    <n v="0.93500000000000005"/>
    <n v="1.1000000000000001"/>
    <n v="0.16500000000000004"/>
    <n v="12"/>
    <n v="0.6875"/>
    <n v="1.3475000000000001"/>
    <x v="0"/>
    <n v="-0.17000000000000004"/>
  </r>
  <r>
    <s v="290009"/>
    <s v="SAINT MARY'S REGIONAL MEDICAL CENTER"/>
    <x v="27"/>
    <x v="1"/>
    <x v="1"/>
    <n v="0"/>
    <n v="10"/>
    <n v="1"/>
    <x v="33"/>
    <n v="11"/>
    <n v="9.0909090909090912E-2"/>
    <s v="NV | Acute Care Hospitals | Proprietary"/>
    <s v="Mid"/>
    <n v="1.07"/>
    <n v="0.93500000000000005"/>
    <n v="1.1000000000000001"/>
    <n v="0.16500000000000004"/>
    <n v="12"/>
    <n v="0.6875"/>
    <n v="1.3475000000000001"/>
    <x v="0"/>
    <n v="-0.15000000000000002"/>
  </r>
  <r>
    <s v="290019"/>
    <s v="CARSON TAHOE REGIONAL MEDICAL CENTER"/>
    <x v="27"/>
    <x v="2"/>
    <x v="1"/>
    <n v="1"/>
    <n v="10"/>
    <n v="0"/>
    <x v="21"/>
    <n v="11"/>
    <n v="0"/>
    <s v="NV | Acute Care Hospitals | Voluntary non-profit - Private"/>
    <s v="Mid"/>
    <n v="1.05"/>
    <n v="0.96249999999999991"/>
    <n v="1.1299999999999999"/>
    <n v="0.16749999999999998"/>
    <n v="6"/>
    <n v="0.71124999999999994"/>
    <n v="1.3812499999999999"/>
    <x v="1"/>
    <n v="-0.12"/>
  </r>
  <r>
    <s v="290021"/>
    <s v="VALLEY HOSPITAL MEDICAL CENTER"/>
    <x v="27"/>
    <x v="1"/>
    <x v="2"/>
    <n v="0"/>
    <n v="7"/>
    <n v="2"/>
    <x v="22"/>
    <n v="9"/>
    <n v="0.22222222222222221"/>
    <s v="NV | Acute Care Hospitals | Proprietary"/>
    <s v="Low"/>
    <n v="1.07"/>
    <n v="0.93500000000000005"/>
    <n v="1.1000000000000001"/>
    <n v="0.16500000000000004"/>
    <n v="12"/>
    <n v="0.6875"/>
    <n v="1.3475000000000001"/>
    <x v="0"/>
    <n v="3.0000000000000027E-2"/>
  </r>
  <r>
    <s v="290032"/>
    <s v="NORTHERN NEVADA MEDICAL CENTER"/>
    <x v="27"/>
    <x v="1"/>
    <x v="0"/>
    <n v="1"/>
    <n v="7"/>
    <n v="0"/>
    <x v="21"/>
    <n v="8"/>
    <n v="0"/>
    <s v="NV | Acute Care Hospitals | Proprietary"/>
    <s v="High"/>
    <n v="1.07"/>
    <n v="0.93500000000000005"/>
    <n v="1.1000000000000001"/>
    <n v="0.16500000000000004"/>
    <n v="12"/>
    <n v="0.6875"/>
    <n v="1.3475000000000001"/>
    <x v="0"/>
    <n v="-0.14000000000000001"/>
  </r>
  <r>
    <s v="290039"/>
    <s v="MOUNTAINVIEW HOSPITAL"/>
    <x v="27"/>
    <x v="1"/>
    <x v="1"/>
    <n v="0"/>
    <n v="11"/>
    <n v="0"/>
    <x v="22"/>
    <n v="11"/>
    <n v="0"/>
    <s v="NV | Acute Care Hospitals | Proprietary"/>
    <s v="Mid"/>
    <n v="1.07"/>
    <n v="0.93500000000000005"/>
    <n v="1.1000000000000001"/>
    <n v="0.16500000000000004"/>
    <n v="12"/>
    <n v="0.6875"/>
    <n v="1.3475000000000001"/>
    <x v="0"/>
    <n v="3.0000000000000027E-2"/>
  </r>
  <r>
    <s v="290041"/>
    <s v="SUMMERLIN HOSPITAL MEDICAL CENTER"/>
    <x v="27"/>
    <x v="1"/>
    <x v="1"/>
    <n v="0"/>
    <n v="9"/>
    <n v="1"/>
    <x v="25"/>
    <n v="10"/>
    <n v="0.1"/>
    <s v="NV | Acute Care Hospitals | Proprietary"/>
    <s v="Mid"/>
    <n v="1.07"/>
    <n v="0.93500000000000005"/>
    <n v="1.1000000000000001"/>
    <n v="0.16500000000000004"/>
    <n v="12"/>
    <n v="0.6875"/>
    <n v="1.3475000000000001"/>
    <x v="0"/>
    <n v="2.0000000000000018E-2"/>
  </r>
  <r>
    <s v="290045"/>
    <s v="SAINT ROSE DOMINICAN HOSPITALS - SIENA CAMPUS"/>
    <x v="27"/>
    <x v="2"/>
    <x v="2"/>
    <n v="0"/>
    <n v="8"/>
    <n v="1"/>
    <x v="36"/>
    <n v="9"/>
    <n v="0.1111111111111111"/>
    <s v="NV | Acute Care Hospitals | Voluntary non-profit - Private"/>
    <s v="Low"/>
    <n v="1.05"/>
    <n v="0.96249999999999991"/>
    <n v="1.1299999999999999"/>
    <n v="0.16749999999999998"/>
    <n v="6"/>
    <n v="0.71124999999999994"/>
    <n v="1.3812499999999999"/>
    <x v="1"/>
    <n v="0.10999999999999988"/>
  </r>
  <r>
    <s v="290046"/>
    <s v="SPRING VALLEY HOSPITAL MEDICAL CENTER"/>
    <x v="27"/>
    <x v="1"/>
    <x v="2"/>
    <n v="0"/>
    <n v="7"/>
    <n v="2"/>
    <x v="6"/>
    <n v="9"/>
    <n v="0.22222222222222221"/>
    <s v="NV | Acute Care Hospitals | Proprietary"/>
    <s v="Low"/>
    <n v="1.07"/>
    <n v="0.93500000000000005"/>
    <n v="1.1000000000000001"/>
    <n v="0.16500000000000004"/>
    <n v="12"/>
    <n v="0.6875"/>
    <n v="1.3475000000000001"/>
    <x v="0"/>
    <n v="1.0000000000000009E-2"/>
  </r>
  <r>
    <s v="290047"/>
    <s v="SOUTHERN HILLS HOSPITAL AND MEDICAL CENTER"/>
    <x v="27"/>
    <x v="1"/>
    <x v="0"/>
    <n v="0"/>
    <n v="8"/>
    <n v="0"/>
    <x v="22"/>
    <n v="8"/>
    <n v="0"/>
    <s v="NV | Acute Care Hospitals | Proprietary"/>
    <s v="High"/>
    <n v="1.07"/>
    <n v="0.93500000000000005"/>
    <n v="1.1000000000000001"/>
    <n v="0.16500000000000004"/>
    <n v="12"/>
    <n v="0.6875"/>
    <n v="1.3475000000000001"/>
    <x v="0"/>
    <n v="3.0000000000000027E-2"/>
  </r>
  <r>
    <s v="290049"/>
    <s v="RENOWN SOUTH MEADOWS MEDICAL CENTER"/>
    <x v="27"/>
    <x v="2"/>
    <x v="2"/>
    <n v="0"/>
    <n v="9"/>
    <n v="0"/>
    <x v="14"/>
    <n v="9"/>
    <n v="0"/>
    <s v="NV | Acute Care Hospitals | Voluntary non-profit - Private"/>
    <s v="Low"/>
    <n v="1.05"/>
    <n v="0.96249999999999991"/>
    <n v="1.1299999999999999"/>
    <n v="0.16749999999999998"/>
    <n v="6"/>
    <n v="0.71124999999999994"/>
    <n v="1.3812499999999999"/>
    <x v="1"/>
    <n v="-0.1100000000000001"/>
  </r>
  <r>
    <s v="290053"/>
    <s v="SAINT ROSE DOMINICAN HOSPITALS - SAN MARTIN CAMPUS"/>
    <x v="27"/>
    <x v="2"/>
    <x v="1"/>
    <n v="0"/>
    <n v="8"/>
    <n v="0"/>
    <x v="13"/>
    <n v="8"/>
    <n v="0"/>
    <s v="NV | Acute Care Hospitals | Voluntary non-profit - Private"/>
    <s v="Mid"/>
    <n v="1.05"/>
    <n v="0.96249999999999991"/>
    <n v="1.1299999999999999"/>
    <n v="0.16749999999999998"/>
    <n v="6"/>
    <n v="0.71124999999999994"/>
    <n v="1.3812499999999999"/>
    <x v="1"/>
    <n v="2.0000000000000018E-2"/>
  </r>
  <r>
    <s v="290054"/>
    <s v="CENTENNIAL HILLS HOSPITAL MEDICAL CENTER"/>
    <x v="27"/>
    <x v="1"/>
    <x v="3"/>
    <n v="0"/>
    <n v="5"/>
    <n v="3"/>
    <x v="30"/>
    <n v="8"/>
    <n v="0.375"/>
    <s v="NV | Acute Care Hospitals | Proprietary"/>
    <s v="Low"/>
    <n v="1.07"/>
    <n v="0.93500000000000005"/>
    <n v="1.1000000000000001"/>
    <n v="0.16500000000000004"/>
    <n v="12"/>
    <n v="0.6875"/>
    <n v="1.3475000000000001"/>
    <x v="0"/>
    <n v="-1.0000000000000009E-2"/>
  </r>
  <r>
    <s v="290057"/>
    <s v="HENDERSON HOSPITAL"/>
    <x v="27"/>
    <x v="1"/>
    <x v="2"/>
    <n v="0"/>
    <n v="6"/>
    <n v="2"/>
    <x v="0"/>
    <n v="8"/>
    <n v="0.25"/>
    <s v="NV | Acute Care Hospitals | Proprietary"/>
    <s v="Low"/>
    <n v="1.07"/>
    <n v="0.93500000000000005"/>
    <n v="1.1000000000000001"/>
    <n v="0.16500000000000004"/>
    <n v="12"/>
    <n v="0.6875"/>
    <n v="1.3475000000000001"/>
    <x v="0"/>
    <n v="-4.0000000000000036E-2"/>
  </r>
  <r>
    <s v="290061"/>
    <s v="NORTHERN NEVADA SIERRA MEDICAL CENTER"/>
    <x v="27"/>
    <x v="1"/>
    <x v="2"/>
    <n v="0"/>
    <n v="3"/>
    <n v="1"/>
    <x v="11"/>
    <n v="4"/>
    <n v="0.25"/>
    <s v="NV | Acute Care Hospitals | Proprietary"/>
    <s v="Low"/>
    <n v="1.07"/>
    <n v="0.93500000000000005"/>
    <n v="1.1000000000000001"/>
    <n v="0.16500000000000004"/>
    <n v="12"/>
    <n v="0.6875"/>
    <n v="1.3475000000000001"/>
    <x v="0"/>
    <n v="-0.12000000000000011"/>
  </r>
  <r>
    <s v="300001"/>
    <s v="CONCORD HOSPITAL"/>
    <x v="28"/>
    <x v="2"/>
    <x v="1"/>
    <n v="0"/>
    <n v="11"/>
    <n v="0"/>
    <x v="9"/>
    <n v="11"/>
    <n v="0"/>
    <s v="NH | Acute Care Hospitals | Voluntary non-profit - Private"/>
    <s v="Mid"/>
    <n v="0.98"/>
    <n v="0.95"/>
    <n v="1"/>
    <n v="5.0000000000000044E-2"/>
    <n v="9"/>
    <n v="0.87499999999999989"/>
    <n v="1.0750000000000002"/>
    <x v="0"/>
    <n v="1.0000000000000009E-2"/>
  </r>
  <r>
    <s v="300003"/>
    <s v="MARY HITCHCOCK MEMORIAL HOSPITAL"/>
    <x v="28"/>
    <x v="2"/>
    <x v="0"/>
    <n v="1"/>
    <n v="9"/>
    <n v="1"/>
    <x v="3"/>
    <n v="11"/>
    <n v="9.0909090909090912E-2"/>
    <s v="NH | Acute Care Hospitals | Voluntary non-profit - Private"/>
    <s v="High"/>
    <n v="0.98"/>
    <n v="0.95"/>
    <n v="1"/>
    <n v="5.0000000000000044E-2"/>
    <n v="9"/>
    <n v="0.87499999999999989"/>
    <n v="1.0750000000000002"/>
    <x v="0"/>
    <n v="3.0000000000000027E-2"/>
  </r>
  <r>
    <s v="300005"/>
    <s v="CONCORD HOSPITAL- LACONIA"/>
    <x v="28"/>
    <x v="2"/>
    <x v="1"/>
    <n v="0"/>
    <n v="9"/>
    <n v="0"/>
    <x v="11"/>
    <n v="9"/>
    <n v="0"/>
    <s v="NH | Acute Care Hospitals | Voluntary non-profit - Private"/>
    <s v="Mid"/>
    <n v="0.98"/>
    <n v="0.95"/>
    <n v="1"/>
    <n v="5.0000000000000044E-2"/>
    <n v="9"/>
    <n v="0.87499999999999989"/>
    <n v="1.0750000000000002"/>
    <x v="0"/>
    <n v="-3.0000000000000027E-2"/>
  </r>
  <r>
    <s v="300011"/>
    <s v="ST JOSEPH HOSPITAL"/>
    <x v="28"/>
    <x v="4"/>
    <x v="0"/>
    <n v="0"/>
    <n v="10"/>
    <n v="0"/>
    <x v="8"/>
    <n v="10"/>
    <n v="0"/>
    <s v="NH | Acute Care Hospitals | Voluntary non-profit - Other"/>
    <s v="High"/>
    <n v="0.97"/>
    <n v="0.97"/>
    <n v="0.97"/>
    <n v="0"/>
    <n v="1"/>
    <e v="#N/A"/>
    <e v="#N/A"/>
    <x v="1"/>
    <n v="0"/>
  </r>
  <r>
    <s v="300012"/>
    <s v="ELLIOT HOSPITAL"/>
    <x v="28"/>
    <x v="2"/>
    <x v="2"/>
    <n v="0"/>
    <n v="8"/>
    <n v="2"/>
    <x v="0"/>
    <n v="10"/>
    <n v="0.2"/>
    <s v="NH | Acute Care Hospitals | Voluntary non-profit - Private"/>
    <s v="Low"/>
    <n v="0.98"/>
    <n v="0.95"/>
    <n v="1"/>
    <n v="5.0000000000000044E-2"/>
    <n v="9"/>
    <n v="0.87499999999999989"/>
    <n v="1.0750000000000002"/>
    <x v="0"/>
    <n v="5.0000000000000044E-2"/>
  </r>
  <r>
    <s v="300014"/>
    <s v="FRISBIE MEMORIAL HOSPITAL"/>
    <x v="28"/>
    <x v="1"/>
    <x v="2"/>
    <n v="0"/>
    <n v="5"/>
    <n v="1"/>
    <x v="33"/>
    <n v="6"/>
    <n v="0.16666666666666666"/>
    <s v="NH | Acute Care Hospitals | Proprietary"/>
    <s v="Low"/>
    <n v="0.97"/>
    <n v="0.94500000000000006"/>
    <n v="0.99"/>
    <n v="4.4999999999999929E-2"/>
    <n v="3"/>
    <n v="0.87750000000000017"/>
    <n v="1.0574999999999999"/>
    <x v="1"/>
    <n v="-4.9999999999999933E-2"/>
  </r>
  <r>
    <s v="300017"/>
    <s v="PARKLAND MEDICAL CENTER"/>
    <x v="28"/>
    <x v="1"/>
    <x v="0"/>
    <n v="0"/>
    <n v="9"/>
    <n v="0"/>
    <x v="8"/>
    <n v="9"/>
    <n v="0"/>
    <s v="NH | Acute Care Hospitals | Proprietary"/>
    <s v="High"/>
    <n v="0.97"/>
    <n v="0.94500000000000006"/>
    <n v="0.99"/>
    <n v="4.4999999999999929E-2"/>
    <n v="3"/>
    <n v="0.87750000000000017"/>
    <n v="1.0574999999999999"/>
    <x v="1"/>
    <n v="0"/>
  </r>
  <r>
    <s v="300018"/>
    <s v="WENTWORTH-DOUGLASS HOSPITAL"/>
    <x v="28"/>
    <x v="2"/>
    <x v="0"/>
    <n v="0"/>
    <n v="9"/>
    <n v="1"/>
    <x v="21"/>
    <n v="10"/>
    <n v="0.1"/>
    <s v="NH | Acute Care Hospitals | Voluntary non-profit - Private"/>
    <s v="High"/>
    <n v="0.98"/>
    <n v="0.95"/>
    <n v="1"/>
    <n v="5.0000000000000044E-2"/>
    <n v="9"/>
    <n v="0.87499999999999989"/>
    <n v="1.0750000000000002"/>
    <x v="0"/>
    <n v="-4.9999999999999933E-2"/>
  </r>
  <r>
    <s v="300019"/>
    <s v="CHESHIRE MEDICAL CENTER"/>
    <x v="28"/>
    <x v="2"/>
    <x v="0"/>
    <n v="1"/>
    <n v="8"/>
    <n v="0"/>
    <x v="7"/>
    <n v="9"/>
    <n v="0"/>
    <s v="NH | Acute Care Hospitals | Voluntary non-profit - Private"/>
    <s v="High"/>
    <n v="0.98"/>
    <n v="0.95"/>
    <n v="1"/>
    <n v="5.0000000000000044E-2"/>
    <n v="9"/>
    <n v="0.87499999999999989"/>
    <n v="1.0750000000000002"/>
    <x v="0"/>
    <n v="-2.0000000000000018E-2"/>
  </r>
  <r>
    <s v="300020"/>
    <s v="SOUTHERN NH MEDICAL CENTER"/>
    <x v="28"/>
    <x v="2"/>
    <x v="1"/>
    <n v="0"/>
    <n v="7"/>
    <n v="1"/>
    <x v="10"/>
    <n v="8"/>
    <n v="0.125"/>
    <s v="NH | Acute Care Hospitals | Voluntary non-profit - Private"/>
    <s v="Mid"/>
    <n v="0.98"/>
    <n v="0.95"/>
    <n v="1"/>
    <n v="5.0000000000000044E-2"/>
    <n v="9"/>
    <n v="0.87499999999999989"/>
    <n v="1.0750000000000002"/>
    <x v="0"/>
    <n v="0"/>
  </r>
  <r>
    <s v="300023"/>
    <s v="EXETER HOSPITAL INC"/>
    <x v="28"/>
    <x v="2"/>
    <x v="4"/>
    <n v="1"/>
    <n v="9"/>
    <n v="0"/>
    <x v="11"/>
    <n v="10"/>
    <n v="0"/>
    <s v="NH | Acute Care Hospitals | Voluntary non-profit - Private"/>
    <s v="High"/>
    <n v="0.98"/>
    <n v="0.95"/>
    <n v="1"/>
    <n v="5.0000000000000044E-2"/>
    <n v="9"/>
    <n v="0.87499999999999989"/>
    <n v="1.0750000000000002"/>
    <x v="0"/>
    <n v="-3.0000000000000027E-2"/>
  </r>
  <r>
    <s v="300029"/>
    <s v="PORTSMOUTH REGIONAL HOSPITAL"/>
    <x v="28"/>
    <x v="1"/>
    <x v="1"/>
    <n v="0"/>
    <n v="10"/>
    <n v="1"/>
    <x v="3"/>
    <n v="11"/>
    <n v="9.0909090909090912E-2"/>
    <s v="NH | Acute Care Hospitals | Proprietary"/>
    <s v="Mid"/>
    <n v="0.97"/>
    <n v="0.94500000000000006"/>
    <n v="0.99"/>
    <n v="4.4999999999999929E-2"/>
    <n v="3"/>
    <n v="0.87750000000000017"/>
    <n v="1.0574999999999999"/>
    <x v="1"/>
    <n v="4.0000000000000036E-2"/>
  </r>
  <r>
    <s v="300034"/>
    <s v="CATHOLIC MEDICAL CENTER"/>
    <x v="28"/>
    <x v="2"/>
    <x v="1"/>
    <n v="0"/>
    <n v="10"/>
    <n v="1"/>
    <x v="10"/>
    <n v="11"/>
    <n v="9.0909090909090912E-2"/>
    <s v="NH | Acute Care Hospitals | Voluntary non-profit - Private"/>
    <s v="Mid"/>
    <n v="0.98"/>
    <n v="0.95"/>
    <n v="1"/>
    <n v="5.0000000000000044E-2"/>
    <n v="9"/>
    <n v="0.87499999999999989"/>
    <n v="1.0750000000000002"/>
    <x v="0"/>
    <n v="0"/>
  </r>
  <r>
    <s v="310001"/>
    <s v="HACKENSACK UNIVERSITY MEDICAL CENTER"/>
    <x v="29"/>
    <x v="2"/>
    <x v="4"/>
    <n v="2"/>
    <n v="6"/>
    <n v="3"/>
    <x v="25"/>
    <n v="11"/>
    <n v="0.27272727272727271"/>
    <s v="NJ | Acute Care Hospitals | Voluntary non-profit - Private"/>
    <s v="High"/>
    <n v="1.06"/>
    <n v="1.03"/>
    <n v="1.08"/>
    <n v="5.0000000000000044E-2"/>
    <n v="48"/>
    <n v="0.95499999999999996"/>
    <n v="1.1550000000000002"/>
    <x v="0"/>
    <n v="3.0000000000000027E-2"/>
  </r>
  <r>
    <s v="310002"/>
    <s v="NEWARK BETH ISRAEL MEDICAL CENTER"/>
    <x v="29"/>
    <x v="2"/>
    <x v="2"/>
    <n v="0"/>
    <n v="7"/>
    <n v="3"/>
    <x v="30"/>
    <n v="10"/>
    <n v="0.3"/>
    <s v="NJ | Acute Care Hospitals | Voluntary non-profit - Private"/>
    <s v="Low"/>
    <n v="1.06"/>
    <n v="1.03"/>
    <n v="1.08"/>
    <n v="5.0000000000000044E-2"/>
    <n v="48"/>
    <n v="0.95499999999999996"/>
    <n v="1.1550000000000002"/>
    <x v="0"/>
    <n v="0"/>
  </r>
  <r>
    <s v="310003"/>
    <s v="PALISADES MEDICAL CENTER"/>
    <x v="29"/>
    <x v="2"/>
    <x v="1"/>
    <n v="0"/>
    <n v="6"/>
    <n v="0"/>
    <x v="20"/>
    <n v="6"/>
    <n v="0"/>
    <s v="NJ | Acute Care Hospitals | Voluntary non-profit - Private"/>
    <s v="Mid"/>
    <n v="1.06"/>
    <n v="1.03"/>
    <n v="1.08"/>
    <n v="5.0000000000000044E-2"/>
    <n v="48"/>
    <n v="0.95499999999999996"/>
    <n v="1.1550000000000002"/>
    <x v="0"/>
    <n v="-2.0000000000000018E-2"/>
  </r>
  <r>
    <s v="310005"/>
    <s v="HUNTERDON MEDICAL CENTER"/>
    <x v="29"/>
    <x v="2"/>
    <x v="0"/>
    <n v="0"/>
    <n v="8"/>
    <n v="0"/>
    <x v="14"/>
    <n v="8"/>
    <n v="0"/>
    <s v="NJ | Acute Care Hospitals | Voluntary non-profit - Private"/>
    <s v="High"/>
    <n v="1.06"/>
    <n v="1.03"/>
    <n v="1.08"/>
    <n v="5.0000000000000044E-2"/>
    <n v="48"/>
    <n v="0.95499999999999996"/>
    <n v="1.1550000000000002"/>
    <x v="2"/>
    <n v="-0.12000000000000011"/>
  </r>
  <r>
    <s v="310006"/>
    <s v="ST MARY'S GENERAL HOSPITAL"/>
    <x v="29"/>
    <x v="1"/>
    <x v="1"/>
    <n v="0"/>
    <n v="7"/>
    <n v="0"/>
    <x v="4"/>
    <n v="7"/>
    <n v="0"/>
    <s v="NJ | Acute Care Hospitals | Proprietary"/>
    <s v="Mid"/>
    <n v="1.08"/>
    <n v="1.0550000000000002"/>
    <n v="1.135"/>
    <n v="7.9999999999999849E-2"/>
    <n v="6"/>
    <n v="0.93500000000000039"/>
    <n v="1.2549999999999999"/>
    <x v="1"/>
    <n v="-3.0000000000000027E-2"/>
  </r>
  <r>
    <s v="310008"/>
    <s v="HOLY NAME MEDICAL CENTER"/>
    <x v="29"/>
    <x v="2"/>
    <x v="0"/>
    <n v="0"/>
    <n v="8"/>
    <n v="2"/>
    <x v="6"/>
    <n v="10"/>
    <n v="0.2"/>
    <s v="NJ | Acute Care Hospitals | Voluntary non-profit - Private"/>
    <s v="High"/>
    <n v="1.06"/>
    <n v="1.03"/>
    <n v="1.08"/>
    <n v="5.0000000000000044E-2"/>
    <n v="48"/>
    <n v="0.95499999999999996"/>
    <n v="1.1550000000000002"/>
    <x v="0"/>
    <n v="2.0000000000000018E-2"/>
  </r>
  <r>
    <s v="310009"/>
    <s v="CLARA MAASS MEDICAL CENTER"/>
    <x v="29"/>
    <x v="2"/>
    <x v="2"/>
    <n v="0"/>
    <n v="6"/>
    <n v="2"/>
    <x v="39"/>
    <n v="8"/>
    <n v="0.25"/>
    <s v="NJ | Acute Care Hospitals | Voluntary non-profit - Private"/>
    <s v="Low"/>
    <n v="1.06"/>
    <n v="1.03"/>
    <n v="1.08"/>
    <n v="5.0000000000000044E-2"/>
    <n v="48"/>
    <n v="0.95499999999999996"/>
    <n v="1.1550000000000002"/>
    <x v="3"/>
    <n v="0.1399999999999999"/>
  </r>
  <r>
    <s v="310010"/>
    <s v="UNIVERSITY MEDICAL CENTER OF PRINCETON AT PLAINSBORO"/>
    <x v="29"/>
    <x v="2"/>
    <x v="1"/>
    <n v="1"/>
    <n v="7"/>
    <n v="2"/>
    <x v="9"/>
    <n v="10"/>
    <n v="0.2"/>
    <s v="NJ | Acute Care Hospitals | Voluntary non-profit - Private"/>
    <s v="Mid"/>
    <n v="1.06"/>
    <n v="1.03"/>
    <n v="1.08"/>
    <n v="5.0000000000000044E-2"/>
    <n v="48"/>
    <n v="0.95499999999999996"/>
    <n v="1.1550000000000002"/>
    <x v="0"/>
    <n v="-7.0000000000000062E-2"/>
  </r>
  <r>
    <s v="310011"/>
    <s v="CAPE REGIONAL MEDICAL CENTER INC"/>
    <x v="29"/>
    <x v="2"/>
    <x v="1"/>
    <n v="0"/>
    <n v="6"/>
    <n v="0"/>
    <x v="3"/>
    <n v="6"/>
    <n v="0"/>
    <s v="NJ | Acute Care Hospitals | Voluntary non-profit - Private"/>
    <s v="Mid"/>
    <n v="1.06"/>
    <n v="1.03"/>
    <n v="1.08"/>
    <n v="5.0000000000000044E-2"/>
    <n v="48"/>
    <n v="0.95499999999999996"/>
    <n v="1.1550000000000002"/>
    <x v="0"/>
    <n v="-5.0000000000000044E-2"/>
  </r>
  <r>
    <s v="310012"/>
    <s v="VALLEY HOSPITAL"/>
    <x v="29"/>
    <x v="2"/>
    <x v="1"/>
    <n v="1"/>
    <n v="9"/>
    <n v="1"/>
    <x v="0"/>
    <n v="11"/>
    <n v="9.0909090909090912E-2"/>
    <s v="NJ | Acute Care Hospitals | Voluntary non-profit - Private"/>
    <s v="Mid"/>
    <n v="1.06"/>
    <n v="1.03"/>
    <n v="1.08"/>
    <n v="5.0000000000000044E-2"/>
    <n v="48"/>
    <n v="0.95499999999999996"/>
    <n v="1.1550000000000002"/>
    <x v="0"/>
    <n v="-3.0000000000000027E-2"/>
  </r>
  <r>
    <s v="310014"/>
    <s v="COOPER UNIVERSITY HOSPITAL"/>
    <x v="29"/>
    <x v="2"/>
    <x v="2"/>
    <n v="0"/>
    <n v="10"/>
    <n v="1"/>
    <x v="30"/>
    <n v="11"/>
    <n v="9.0909090909090912E-2"/>
    <s v="NJ | Acute Care Hospitals | Voluntary non-profit - Private"/>
    <s v="Low"/>
    <n v="1.06"/>
    <n v="1.03"/>
    <n v="1.08"/>
    <n v="5.0000000000000044E-2"/>
    <n v="48"/>
    <n v="0.95499999999999996"/>
    <n v="1.1550000000000002"/>
    <x v="0"/>
    <n v="0"/>
  </r>
  <r>
    <s v="310015"/>
    <s v="MORRISTOWN MEDICAL CENTER"/>
    <x v="29"/>
    <x v="2"/>
    <x v="4"/>
    <n v="4"/>
    <n v="5"/>
    <n v="2"/>
    <x v="30"/>
    <n v="11"/>
    <n v="0.18181818181818182"/>
    <s v="NJ | Acute Care Hospitals | Voluntary non-profit - Private"/>
    <s v="High"/>
    <n v="1.06"/>
    <n v="1.03"/>
    <n v="1.08"/>
    <n v="5.0000000000000044E-2"/>
    <n v="48"/>
    <n v="0.95499999999999996"/>
    <n v="1.1550000000000002"/>
    <x v="0"/>
    <n v="0"/>
  </r>
  <r>
    <s v="310016"/>
    <s v="CAREPOINT HEALTH-CHRIST HOSPITAL"/>
    <x v="29"/>
    <x v="6"/>
    <x v="2"/>
    <n v="0"/>
    <n v="6"/>
    <n v="1"/>
    <x v="26"/>
    <n v="7"/>
    <n v="0.14285714285714285"/>
    <s v="NJ | Acute Care Hospitals | Voluntary non-profit - Church"/>
    <s v="Low"/>
    <n v="1.1200000000000001"/>
    <n v="1.1100000000000001"/>
    <n v="1.1400000000000001"/>
    <n v="3.0000000000000027E-2"/>
    <n v="3"/>
    <n v="1.0649999999999999"/>
    <n v="1.1850000000000001"/>
    <x v="1"/>
    <n v="0"/>
  </r>
  <r>
    <s v="310017"/>
    <s v="CHILTON MEDICAL CENTER"/>
    <x v="29"/>
    <x v="2"/>
    <x v="0"/>
    <n v="2"/>
    <n v="8"/>
    <n v="0"/>
    <x v="26"/>
    <n v="10"/>
    <n v="0"/>
    <s v="NJ | Acute Care Hospitals | Voluntary non-profit - Private"/>
    <s v="High"/>
    <n v="1.06"/>
    <n v="1.03"/>
    <n v="1.08"/>
    <n v="5.0000000000000044E-2"/>
    <n v="48"/>
    <n v="0.95499999999999996"/>
    <n v="1.1550000000000002"/>
    <x v="0"/>
    <n v="6.0000000000000053E-2"/>
  </r>
  <r>
    <s v="310019"/>
    <s v="ST JOSEPH'S UNIVERSITY MEDICAL CENTER INC"/>
    <x v="29"/>
    <x v="6"/>
    <x v="1"/>
    <n v="0"/>
    <n v="9"/>
    <n v="2"/>
    <x v="22"/>
    <n v="11"/>
    <n v="0.18181818181818182"/>
    <s v="NJ | Acute Care Hospitals | Voluntary non-profit - Church"/>
    <s v="Mid"/>
    <n v="1.1200000000000001"/>
    <n v="1.1100000000000001"/>
    <n v="1.1400000000000001"/>
    <n v="3.0000000000000027E-2"/>
    <n v="3"/>
    <n v="1.0649999999999999"/>
    <n v="1.1850000000000001"/>
    <x v="1"/>
    <n v="-2.0000000000000018E-2"/>
  </r>
  <r>
    <s v="310022"/>
    <s v="WEST JERSEY HOSPITAL"/>
    <x v="29"/>
    <x v="2"/>
    <x v="1"/>
    <n v="0"/>
    <n v="6"/>
    <n v="2"/>
    <x v="4"/>
    <n v="8"/>
    <n v="0.25"/>
    <s v="NJ | Acute Care Hospitals | Voluntary non-profit - Private"/>
    <s v="Mid"/>
    <n v="1.06"/>
    <n v="1.03"/>
    <n v="1.08"/>
    <n v="5.0000000000000044E-2"/>
    <n v="48"/>
    <n v="0.95499999999999996"/>
    <n v="1.1550000000000002"/>
    <x v="0"/>
    <n v="-1.0000000000000009E-2"/>
  </r>
  <r>
    <s v="310024"/>
    <s v="ROBERT WOOD JOHNSON UNIVERSITY HOSPITAL AT RAHWAY"/>
    <x v="29"/>
    <x v="2"/>
    <x v="1"/>
    <n v="0"/>
    <n v="6"/>
    <n v="1"/>
    <x v="13"/>
    <n v="7"/>
    <n v="0.14285714285714285"/>
    <s v="NJ | Acute Care Hospitals | Voluntary non-profit - Private"/>
    <s v="Mid"/>
    <n v="1.06"/>
    <n v="1.03"/>
    <n v="1.08"/>
    <n v="5.0000000000000044E-2"/>
    <n v="48"/>
    <n v="0.95499999999999996"/>
    <n v="1.1550000000000002"/>
    <x v="0"/>
    <n v="1.0000000000000009E-2"/>
  </r>
  <r>
    <s v="310025"/>
    <s v="CAREPOINT HEALTH - BAYONNE MEDICAL CENTER"/>
    <x v="29"/>
    <x v="2"/>
    <x v="2"/>
    <n v="0"/>
    <n v="7"/>
    <n v="1"/>
    <x v="6"/>
    <n v="8"/>
    <n v="0.125"/>
    <s v="NJ | Acute Care Hospitals | Voluntary non-profit - Private"/>
    <s v="Low"/>
    <n v="1.06"/>
    <n v="1.03"/>
    <n v="1.08"/>
    <n v="5.0000000000000044E-2"/>
    <n v="48"/>
    <n v="0.95499999999999996"/>
    <n v="1.1550000000000002"/>
    <x v="0"/>
    <n v="2.0000000000000018E-2"/>
  </r>
  <r>
    <s v="310027"/>
    <s v="TRINITAS REGIONAL MEDICAL CENTER"/>
    <x v="29"/>
    <x v="2"/>
    <x v="2"/>
    <n v="0"/>
    <n v="8"/>
    <n v="0"/>
    <x v="36"/>
    <n v="8"/>
    <n v="0"/>
    <s v="NJ | Acute Care Hospitals | Voluntary non-profit - Private"/>
    <s v="Low"/>
    <n v="1.06"/>
    <n v="1.03"/>
    <n v="1.08"/>
    <n v="5.0000000000000044E-2"/>
    <n v="48"/>
    <n v="0.95499999999999996"/>
    <n v="1.1550000000000002"/>
    <x v="3"/>
    <n v="9.9999999999999867E-2"/>
  </r>
  <r>
    <s v="310028"/>
    <s v="NEWTON MEDICAL CENTER"/>
    <x v="29"/>
    <x v="2"/>
    <x v="0"/>
    <n v="0"/>
    <n v="10"/>
    <n v="0"/>
    <x v="0"/>
    <n v="10"/>
    <n v="0"/>
    <s v="NJ | Acute Care Hospitals | Voluntary non-profit - Private"/>
    <s v="High"/>
    <n v="1.06"/>
    <n v="1.03"/>
    <n v="1.08"/>
    <n v="5.0000000000000044E-2"/>
    <n v="48"/>
    <n v="0.95499999999999996"/>
    <n v="1.1550000000000002"/>
    <x v="0"/>
    <n v="-3.0000000000000027E-2"/>
  </r>
  <r>
    <s v="310029"/>
    <s v="VIRTUA OUR LADY OF LOURDES HOSPITAL"/>
    <x v="29"/>
    <x v="3"/>
    <x v="2"/>
    <n v="0"/>
    <n v="7"/>
    <n v="1"/>
    <x v="25"/>
    <n v="8"/>
    <n v="0.125"/>
    <s v="NJ | Acute Care Hospitals | Government - State"/>
    <s v="Low"/>
    <n v="1.125"/>
    <n v="1.1074999999999999"/>
    <n v="1.1425000000000001"/>
    <n v="3.5000000000000142E-2"/>
    <n v="2"/>
    <n v="1.0549999999999997"/>
    <n v="1.1950000000000003"/>
    <x v="1"/>
    <n v="-3.499999999999992E-2"/>
  </r>
  <r>
    <s v="310031"/>
    <s v="DEBORAH HEART AND LUNG CENTER"/>
    <x v="29"/>
    <x v="2"/>
    <x v="0"/>
    <n v="0"/>
    <n v="5"/>
    <n v="2"/>
    <x v="2"/>
    <n v="7"/>
    <n v="0.2857142857142857"/>
    <s v="NJ | Acute Care Hospitals | Voluntary non-profit - Private"/>
    <s v="High"/>
    <n v="1.06"/>
    <n v="1.03"/>
    <n v="1.08"/>
    <n v="5.0000000000000044E-2"/>
    <n v="48"/>
    <n v="0.95499999999999996"/>
    <n v="1.1550000000000002"/>
    <x v="0"/>
    <n v="-4.0000000000000036E-2"/>
  </r>
  <r>
    <s v="310032"/>
    <s v="INSPIRA MEDICAL CENTER VINELAND"/>
    <x v="29"/>
    <x v="2"/>
    <x v="2"/>
    <n v="0"/>
    <n v="4"/>
    <n v="3"/>
    <x v="0"/>
    <n v="7"/>
    <n v="0.42857142857142855"/>
    <s v="NJ | Acute Care Hospitals | Voluntary non-profit - Private"/>
    <s v="Low"/>
    <n v="1.06"/>
    <n v="1.03"/>
    <n v="1.08"/>
    <n v="5.0000000000000044E-2"/>
    <n v="48"/>
    <n v="0.95499999999999996"/>
    <n v="1.1550000000000002"/>
    <x v="0"/>
    <n v="-3.0000000000000027E-2"/>
  </r>
  <r>
    <s v="310034"/>
    <s v="RIVERVIEW MEDICAL CENTER"/>
    <x v="29"/>
    <x v="2"/>
    <x v="0"/>
    <n v="2"/>
    <n v="7"/>
    <n v="1"/>
    <x v="20"/>
    <n v="10"/>
    <n v="0.1"/>
    <s v="NJ | Acute Care Hospitals | Voluntary non-profit - Private"/>
    <s v="High"/>
    <n v="1.06"/>
    <n v="1.03"/>
    <n v="1.08"/>
    <n v="5.0000000000000044E-2"/>
    <n v="48"/>
    <n v="0.95499999999999996"/>
    <n v="1.1550000000000002"/>
    <x v="0"/>
    <n v="-2.0000000000000018E-2"/>
  </r>
  <r>
    <s v="310038"/>
    <s v="ROBERT WOOD JOHNSON UNIVERSITY HOSPITAL"/>
    <x v="29"/>
    <x v="2"/>
    <x v="2"/>
    <n v="0"/>
    <n v="7"/>
    <n v="4"/>
    <x v="6"/>
    <n v="11"/>
    <n v="0.36363636363636365"/>
    <s v="NJ | Acute Care Hospitals | Voluntary non-profit - Private"/>
    <s v="Low"/>
    <n v="1.06"/>
    <n v="1.03"/>
    <n v="1.08"/>
    <n v="5.0000000000000044E-2"/>
    <n v="48"/>
    <n v="0.95499999999999996"/>
    <n v="1.1550000000000002"/>
    <x v="0"/>
    <n v="2.0000000000000018E-2"/>
  </r>
  <r>
    <s v="310039"/>
    <s v="RARITAN BAY MEDICAL CENTER"/>
    <x v="29"/>
    <x v="2"/>
    <x v="1"/>
    <n v="0"/>
    <n v="6"/>
    <n v="1"/>
    <x v="30"/>
    <n v="7"/>
    <n v="0.14285714285714285"/>
    <s v="NJ | Acute Care Hospitals | Voluntary non-profit - Private"/>
    <s v="Mid"/>
    <n v="1.06"/>
    <n v="1.03"/>
    <n v="1.08"/>
    <n v="5.0000000000000044E-2"/>
    <n v="48"/>
    <n v="0.95499999999999996"/>
    <n v="1.1550000000000002"/>
    <x v="0"/>
    <n v="0"/>
  </r>
  <r>
    <s v="310040"/>
    <s v="CAREPOINT HEALTH-HOBOKEN UNIVERSITY MEDICAL CENTER"/>
    <x v="29"/>
    <x v="6"/>
    <x v="3"/>
    <n v="0"/>
    <n v="3"/>
    <n v="2"/>
    <x v="36"/>
    <n v="5"/>
    <n v="0.4"/>
    <s v="NJ | Acute Care Hospitals | Voluntary non-profit - Church"/>
    <s v="Low"/>
    <n v="1.1200000000000001"/>
    <n v="1.1100000000000001"/>
    <n v="1.1400000000000001"/>
    <n v="3.0000000000000027E-2"/>
    <n v="3"/>
    <n v="1.0649999999999999"/>
    <n v="1.1850000000000001"/>
    <x v="1"/>
    <n v="3.9999999999999813E-2"/>
  </r>
  <r>
    <s v="310041"/>
    <s v="COMMUNITY MEDICAL CENTER"/>
    <x v="29"/>
    <x v="2"/>
    <x v="3"/>
    <n v="0"/>
    <n v="6"/>
    <n v="4"/>
    <x v="29"/>
    <n v="10"/>
    <n v="0.4"/>
    <s v="NJ | Acute Care Hospitals | Voluntary non-profit - Private"/>
    <s v="Low"/>
    <n v="1.06"/>
    <n v="1.03"/>
    <n v="1.08"/>
    <n v="5.0000000000000044E-2"/>
    <n v="48"/>
    <n v="0.95499999999999996"/>
    <n v="1.1550000000000002"/>
    <x v="0"/>
    <n v="6.999999999999984E-2"/>
  </r>
  <r>
    <s v="310044"/>
    <s v="CAPITAL HEALTH MEDICAL CENTER - HOPEWELL"/>
    <x v="29"/>
    <x v="2"/>
    <x v="1"/>
    <n v="0"/>
    <n v="9"/>
    <n v="1"/>
    <x v="13"/>
    <n v="10"/>
    <n v="0.1"/>
    <s v="NJ | Acute Care Hospitals | Voluntary non-profit - Private"/>
    <s v="Mid"/>
    <n v="1.06"/>
    <n v="1.03"/>
    <n v="1.08"/>
    <n v="5.0000000000000044E-2"/>
    <n v="48"/>
    <n v="0.95499999999999996"/>
    <n v="1.1550000000000002"/>
    <x v="0"/>
    <n v="1.0000000000000009E-2"/>
  </r>
  <r>
    <s v="310045"/>
    <s v="ENGLEWOOD HOSPITAL AND MEDICAL CENTER"/>
    <x v="29"/>
    <x v="2"/>
    <x v="0"/>
    <n v="0"/>
    <n v="8"/>
    <n v="3"/>
    <x v="4"/>
    <n v="11"/>
    <n v="0.27272727272727271"/>
    <s v="NJ | Acute Care Hospitals | Voluntary non-profit - Private"/>
    <s v="High"/>
    <n v="1.06"/>
    <n v="1.03"/>
    <n v="1.08"/>
    <n v="5.0000000000000044E-2"/>
    <n v="48"/>
    <n v="0.95499999999999996"/>
    <n v="1.1550000000000002"/>
    <x v="0"/>
    <n v="-1.0000000000000009E-2"/>
  </r>
  <r>
    <s v="310047"/>
    <s v="SHORE MEDICAL CENTER"/>
    <x v="29"/>
    <x v="2"/>
    <x v="0"/>
    <n v="0"/>
    <n v="8"/>
    <n v="1"/>
    <x v="2"/>
    <n v="9"/>
    <n v="0.1111111111111111"/>
    <s v="NJ | Acute Care Hospitals | Voluntary non-profit - Private"/>
    <s v="High"/>
    <n v="1.06"/>
    <n v="1.03"/>
    <n v="1.08"/>
    <n v="5.0000000000000044E-2"/>
    <n v="48"/>
    <n v="0.95499999999999996"/>
    <n v="1.1550000000000002"/>
    <x v="0"/>
    <n v="-4.0000000000000036E-2"/>
  </r>
  <r>
    <s v="310048"/>
    <s v="ROBERT WOOD JOHNSON UNIVERSITY HOSPITAL - SOMERSET"/>
    <x v="29"/>
    <x v="2"/>
    <x v="1"/>
    <n v="0"/>
    <n v="8"/>
    <n v="2"/>
    <x v="0"/>
    <n v="10"/>
    <n v="0.2"/>
    <s v="NJ | Acute Care Hospitals | Voluntary non-profit - Private"/>
    <s v="Mid"/>
    <n v="1.06"/>
    <n v="1.03"/>
    <n v="1.08"/>
    <n v="5.0000000000000044E-2"/>
    <n v="48"/>
    <n v="0.95499999999999996"/>
    <n v="1.1550000000000002"/>
    <x v="0"/>
    <n v="-3.0000000000000027E-2"/>
  </r>
  <r>
    <s v="310050"/>
    <s v="SAINT CLARE'S HOSPITAL/ DENVILLE CAMPUS"/>
    <x v="29"/>
    <x v="1"/>
    <x v="1"/>
    <n v="0"/>
    <n v="8"/>
    <n v="0"/>
    <x v="20"/>
    <n v="8"/>
    <n v="0"/>
    <s v="NJ | Acute Care Hospitals | Proprietary"/>
    <s v="Mid"/>
    <n v="1.08"/>
    <n v="1.0550000000000002"/>
    <n v="1.135"/>
    <n v="7.9999999999999849E-2"/>
    <n v="6"/>
    <n v="0.93500000000000039"/>
    <n v="1.2549999999999999"/>
    <x v="1"/>
    <n v="-4.0000000000000036E-2"/>
  </r>
  <r>
    <s v="310051"/>
    <s v="OVERLOOK MEDICAL CENTER"/>
    <x v="29"/>
    <x v="2"/>
    <x v="0"/>
    <n v="1"/>
    <n v="9"/>
    <n v="0"/>
    <x v="20"/>
    <n v="10"/>
    <n v="0"/>
    <s v="NJ | Acute Care Hospitals | Voluntary non-profit - Private"/>
    <s v="High"/>
    <n v="1.06"/>
    <n v="1.03"/>
    <n v="1.08"/>
    <n v="5.0000000000000044E-2"/>
    <n v="48"/>
    <n v="0.95499999999999996"/>
    <n v="1.1550000000000002"/>
    <x v="0"/>
    <n v="-2.0000000000000018E-2"/>
  </r>
  <r>
    <s v="310052"/>
    <s v="OCEAN MEDICAL CENTER"/>
    <x v="29"/>
    <x v="4"/>
    <x v="1"/>
    <n v="0"/>
    <n v="9"/>
    <n v="1"/>
    <x v="26"/>
    <n v="10"/>
    <n v="0.1"/>
    <s v="NJ | Acute Care Hospitals | Voluntary non-profit - Other"/>
    <s v="Mid"/>
    <n v="1.1200000000000001"/>
    <n v="1.1200000000000001"/>
    <n v="1.1200000000000001"/>
    <n v="0"/>
    <n v="1"/>
    <e v="#N/A"/>
    <e v="#N/A"/>
    <x v="1"/>
    <n v="0"/>
  </r>
  <r>
    <s v="310054"/>
    <s v="HACKENSACK MERIDIAN MOUNTAINSIDE MEDICAL"/>
    <x v="29"/>
    <x v="1"/>
    <x v="1"/>
    <n v="0"/>
    <n v="10"/>
    <n v="0"/>
    <x v="13"/>
    <n v="10"/>
    <n v="0"/>
    <s v="NJ | Acute Care Hospitals | Proprietary"/>
    <s v="Mid"/>
    <n v="1.08"/>
    <n v="1.0550000000000002"/>
    <n v="1.135"/>
    <n v="7.9999999999999849E-2"/>
    <n v="6"/>
    <n v="0.93500000000000039"/>
    <n v="1.2549999999999999"/>
    <x v="1"/>
    <n v="-1.0000000000000009E-2"/>
  </r>
  <r>
    <s v="310057"/>
    <s v="VIRTUA MOUNT HOLLY HOSPITAL"/>
    <x v="29"/>
    <x v="2"/>
    <x v="1"/>
    <n v="0"/>
    <n v="8"/>
    <n v="1"/>
    <x v="29"/>
    <n v="9"/>
    <n v="0.1111111111111111"/>
    <s v="NJ | Acute Care Hospitals | Voluntary non-profit - Private"/>
    <s v="Mid"/>
    <n v="1.06"/>
    <n v="1.03"/>
    <n v="1.08"/>
    <n v="5.0000000000000044E-2"/>
    <n v="48"/>
    <n v="0.95499999999999996"/>
    <n v="1.1550000000000002"/>
    <x v="0"/>
    <n v="6.999999999999984E-2"/>
  </r>
  <r>
    <s v="310060"/>
    <s v="ST LUKE'S WARREN HOSPITAL"/>
    <x v="29"/>
    <x v="2"/>
    <x v="4"/>
    <n v="0"/>
    <n v="9"/>
    <n v="0"/>
    <x v="8"/>
    <n v="9"/>
    <n v="0"/>
    <s v="NJ | Acute Care Hospitals | Voluntary non-profit - Private"/>
    <s v="High"/>
    <n v="1.06"/>
    <n v="1.03"/>
    <n v="1.08"/>
    <n v="5.0000000000000044E-2"/>
    <n v="48"/>
    <n v="0.95499999999999996"/>
    <n v="1.1550000000000002"/>
    <x v="0"/>
    <n v="-9.000000000000008E-2"/>
  </r>
  <r>
    <s v="310061"/>
    <s v="VIRTUA WILLINGBORO HOSPITAL"/>
    <x v="29"/>
    <x v="2"/>
    <x v="2"/>
    <n v="0"/>
    <n v="5"/>
    <n v="1"/>
    <x v="5"/>
    <n v="6"/>
    <n v="0.16666666666666666"/>
    <s v="NJ | Acute Care Hospitals | Voluntary non-profit - Private"/>
    <s v="Low"/>
    <n v="1.06"/>
    <n v="1.03"/>
    <n v="1.08"/>
    <n v="5.0000000000000044E-2"/>
    <n v="48"/>
    <n v="0.95499999999999996"/>
    <n v="1.1550000000000002"/>
    <x v="0"/>
    <n v="5.0000000000000044E-2"/>
  </r>
  <r>
    <s v="310064"/>
    <s v="ATLANTICARE REGIONAL MEDICAL CENTER - CITY CAMPUS"/>
    <x v="29"/>
    <x v="2"/>
    <x v="1"/>
    <n v="0"/>
    <n v="10"/>
    <n v="1"/>
    <x v="3"/>
    <n v="11"/>
    <n v="9.0909090909090912E-2"/>
    <s v="NJ | Acute Care Hospitals | Voluntary non-profit - Private"/>
    <s v="Mid"/>
    <n v="1.06"/>
    <n v="1.03"/>
    <n v="1.08"/>
    <n v="5.0000000000000044E-2"/>
    <n v="48"/>
    <n v="0.95499999999999996"/>
    <n v="1.1550000000000002"/>
    <x v="0"/>
    <n v="-5.0000000000000044E-2"/>
  </r>
  <r>
    <s v="310069"/>
    <s v="INSPIRA MEDICAL CENTER MULLICA HILL"/>
    <x v="29"/>
    <x v="2"/>
    <x v="1"/>
    <n v="0"/>
    <n v="6"/>
    <n v="3"/>
    <x v="1"/>
    <n v="9"/>
    <n v="0.33333333333333331"/>
    <s v="NJ | Acute Care Hospitals | Voluntary non-profit - Private"/>
    <s v="Mid"/>
    <n v="1.06"/>
    <n v="1.03"/>
    <n v="1.08"/>
    <n v="5.0000000000000044E-2"/>
    <n v="48"/>
    <n v="0.95499999999999996"/>
    <n v="1.1550000000000002"/>
    <x v="0"/>
    <n v="-6.0000000000000053E-2"/>
  </r>
  <r>
    <s v="310070"/>
    <s v="SAINT PETER'S UNIVERSITY HOSPITAL"/>
    <x v="29"/>
    <x v="2"/>
    <x v="0"/>
    <n v="0"/>
    <n v="8"/>
    <n v="0"/>
    <x v="20"/>
    <n v="8"/>
    <n v="0"/>
    <s v="NJ | Acute Care Hospitals | Voluntary non-profit - Private"/>
    <s v="High"/>
    <n v="1.06"/>
    <n v="1.03"/>
    <n v="1.08"/>
    <n v="5.0000000000000044E-2"/>
    <n v="48"/>
    <n v="0.95499999999999996"/>
    <n v="1.1550000000000002"/>
    <x v="0"/>
    <n v="-2.0000000000000018E-2"/>
  </r>
  <r>
    <s v="310073"/>
    <s v="JERSEY SHORE UNIVERSITY MEDICAL CENTER"/>
    <x v="29"/>
    <x v="2"/>
    <x v="1"/>
    <n v="1"/>
    <n v="8"/>
    <n v="2"/>
    <x v="13"/>
    <n v="11"/>
    <n v="0.18181818181818182"/>
    <s v="NJ | Acute Care Hospitals | Voluntary non-profit - Private"/>
    <s v="Mid"/>
    <n v="1.06"/>
    <n v="1.03"/>
    <n v="1.08"/>
    <n v="5.0000000000000044E-2"/>
    <n v="48"/>
    <n v="0.95499999999999996"/>
    <n v="1.1550000000000002"/>
    <x v="0"/>
    <n v="1.0000000000000009E-2"/>
  </r>
  <r>
    <s v="310074"/>
    <s v="JERSEY CITY MEDICAL CENTER"/>
    <x v="29"/>
    <x v="2"/>
    <x v="2"/>
    <n v="0"/>
    <n v="9"/>
    <n v="1"/>
    <x v="30"/>
    <n v="10"/>
    <n v="0.1"/>
    <s v="NJ | Acute Care Hospitals | Voluntary non-profit - Private"/>
    <s v="Low"/>
    <n v="1.06"/>
    <n v="1.03"/>
    <n v="1.08"/>
    <n v="5.0000000000000044E-2"/>
    <n v="48"/>
    <n v="0.95499999999999996"/>
    <n v="1.1550000000000002"/>
    <x v="0"/>
    <n v="0"/>
  </r>
  <r>
    <s v="310075"/>
    <s v="MONMOUTH MEDICAL CENTER"/>
    <x v="29"/>
    <x v="2"/>
    <x v="1"/>
    <n v="0"/>
    <n v="9"/>
    <n v="1"/>
    <x v="13"/>
    <n v="10"/>
    <n v="0.1"/>
    <s v="NJ | Acute Care Hospitals | Voluntary non-profit - Private"/>
    <s v="Mid"/>
    <n v="1.06"/>
    <n v="1.03"/>
    <n v="1.08"/>
    <n v="5.0000000000000044E-2"/>
    <n v="48"/>
    <n v="0.95499999999999996"/>
    <n v="1.1550000000000002"/>
    <x v="0"/>
    <n v="1.0000000000000009E-2"/>
  </r>
  <r>
    <s v="310076"/>
    <s v="COOPERMAN BARNABAS MEDICAL CENTER"/>
    <x v="29"/>
    <x v="2"/>
    <x v="1"/>
    <n v="0"/>
    <n v="9"/>
    <n v="2"/>
    <x v="4"/>
    <n v="11"/>
    <n v="0.18181818181818182"/>
    <s v="NJ | Acute Care Hospitals | Voluntary non-profit - Private"/>
    <s v="Mid"/>
    <n v="1.06"/>
    <n v="1.03"/>
    <n v="1.08"/>
    <n v="5.0000000000000044E-2"/>
    <n v="48"/>
    <n v="0.95499999999999996"/>
    <n v="1.1550000000000002"/>
    <x v="0"/>
    <n v="-1.0000000000000009E-2"/>
  </r>
  <r>
    <s v="310083"/>
    <s v="CAREWELL HEALTH MEDICAL CENTER"/>
    <x v="29"/>
    <x v="1"/>
    <x v="3"/>
    <n v="0"/>
    <n v="3"/>
    <n v="1"/>
    <x v="52"/>
    <n v="4"/>
    <n v="0.25"/>
    <s v="NJ | Acute Care Hospitals | Proprietary"/>
    <s v="Low"/>
    <n v="1.08"/>
    <n v="1.0550000000000002"/>
    <n v="1.135"/>
    <n v="7.9999999999999849E-2"/>
    <n v="6"/>
    <n v="0.93500000000000039"/>
    <n v="1.2549999999999999"/>
    <x v="1"/>
    <n v="0.17999999999999994"/>
  </r>
  <r>
    <s v="310084"/>
    <s v="MONMOUTH MEDICAL CENTER-SOUTHERN CAMPUS"/>
    <x v="29"/>
    <x v="2"/>
    <x v="2"/>
    <n v="0"/>
    <n v="6"/>
    <n v="2"/>
    <x v="29"/>
    <n v="8"/>
    <n v="0.25"/>
    <s v="NJ | Acute Care Hospitals | Voluntary non-profit - Private"/>
    <s v="Low"/>
    <n v="1.06"/>
    <n v="1.03"/>
    <n v="1.08"/>
    <n v="5.0000000000000044E-2"/>
    <n v="48"/>
    <n v="0.95499999999999996"/>
    <n v="1.1550000000000002"/>
    <x v="0"/>
    <n v="6.999999999999984E-2"/>
  </r>
  <r>
    <s v="310086"/>
    <s v="JEFFERSON STRATFORD HOSPITAL"/>
    <x v="29"/>
    <x v="2"/>
    <x v="2"/>
    <n v="0"/>
    <n v="7"/>
    <n v="3"/>
    <x v="2"/>
    <n v="10"/>
    <n v="0.3"/>
    <s v="NJ | Acute Care Hospitals | Voluntary non-profit - Private"/>
    <s v="Low"/>
    <n v="1.06"/>
    <n v="1.03"/>
    <n v="1.08"/>
    <n v="5.0000000000000044E-2"/>
    <n v="48"/>
    <n v="0.95499999999999996"/>
    <n v="1.1550000000000002"/>
    <x v="0"/>
    <n v="-4.0000000000000036E-2"/>
  </r>
  <r>
    <s v="310092"/>
    <s v="CAPITAL HEALTH REGIONAL MEDICAL CENTER"/>
    <x v="29"/>
    <x v="2"/>
    <x v="2"/>
    <n v="0"/>
    <n v="5"/>
    <n v="1"/>
    <x v="41"/>
    <n v="6"/>
    <n v="0.16666666666666666"/>
    <s v="NJ | Acute Care Hospitals | Voluntary non-profit - Private"/>
    <s v="Low"/>
    <n v="1.06"/>
    <n v="1.03"/>
    <n v="1.08"/>
    <n v="5.0000000000000044E-2"/>
    <n v="48"/>
    <n v="0.95499999999999996"/>
    <n v="1.1550000000000002"/>
    <x v="3"/>
    <n v="0.12999999999999989"/>
  </r>
  <r>
    <s v="310096"/>
    <s v="SAINT MICHAEL'S MEDICAL CENTER"/>
    <x v="29"/>
    <x v="2"/>
    <x v="0"/>
    <n v="0"/>
    <n v="8"/>
    <n v="0"/>
    <x v="11"/>
    <n v="8"/>
    <n v="0"/>
    <s v="NJ | Acute Care Hospitals | Voluntary non-profit - Private"/>
    <s v="High"/>
    <n v="1.06"/>
    <n v="1.03"/>
    <n v="1.08"/>
    <n v="5.0000000000000044E-2"/>
    <n v="48"/>
    <n v="0.95499999999999996"/>
    <n v="1.1550000000000002"/>
    <x v="2"/>
    <n v="-0.1100000000000001"/>
  </r>
  <r>
    <s v="310108"/>
    <s v="JFK UNIVERSITY MEDICAL CENTER"/>
    <x v="29"/>
    <x v="2"/>
    <x v="1"/>
    <n v="0"/>
    <n v="8"/>
    <n v="1"/>
    <x v="29"/>
    <n v="9"/>
    <n v="0.1111111111111111"/>
    <s v="NJ | Acute Care Hospitals | Voluntary non-profit - Private"/>
    <s v="Mid"/>
    <n v="1.06"/>
    <n v="1.03"/>
    <n v="1.08"/>
    <n v="5.0000000000000044E-2"/>
    <n v="48"/>
    <n v="0.95499999999999996"/>
    <n v="1.1550000000000002"/>
    <x v="0"/>
    <n v="6.999999999999984E-2"/>
  </r>
  <r>
    <s v="310110"/>
    <s v="ROBERT WOOD JOHNSON UNIVERSITY HOSPITAL AT HAMILTON"/>
    <x v="29"/>
    <x v="2"/>
    <x v="1"/>
    <n v="0"/>
    <n v="9"/>
    <n v="1"/>
    <x v="4"/>
    <n v="10"/>
    <n v="0.1"/>
    <s v="NJ | Acute Care Hospitals | Voluntary non-profit - Private"/>
    <s v="Mid"/>
    <n v="1.06"/>
    <n v="1.03"/>
    <n v="1.08"/>
    <n v="5.0000000000000044E-2"/>
    <n v="48"/>
    <n v="0.95499999999999996"/>
    <n v="1.1550000000000002"/>
    <x v="0"/>
    <n v="-1.0000000000000009E-2"/>
  </r>
  <r>
    <s v="310111"/>
    <s v="CENTRASTATE MEDICAL CENTER"/>
    <x v="29"/>
    <x v="2"/>
    <x v="2"/>
    <n v="1"/>
    <n v="4"/>
    <n v="3"/>
    <x v="13"/>
    <n v="8"/>
    <n v="0.375"/>
    <s v="NJ | Acute Care Hospitals | Voluntary non-profit - Private"/>
    <s v="Low"/>
    <n v="1.06"/>
    <n v="1.03"/>
    <n v="1.08"/>
    <n v="5.0000000000000044E-2"/>
    <n v="48"/>
    <n v="0.95499999999999996"/>
    <n v="1.1550000000000002"/>
    <x v="0"/>
    <n v="1.0000000000000009E-2"/>
  </r>
  <r>
    <s v="310112"/>
    <s v="BAYSHORE MEDICAL CENTER"/>
    <x v="29"/>
    <x v="2"/>
    <x v="1"/>
    <n v="0"/>
    <n v="6"/>
    <n v="2"/>
    <x v="6"/>
    <n v="8"/>
    <n v="0.25"/>
    <s v="NJ | Acute Care Hospitals | Voluntary non-profit - Private"/>
    <s v="Mid"/>
    <n v="1.06"/>
    <n v="1.03"/>
    <n v="1.08"/>
    <n v="5.0000000000000044E-2"/>
    <n v="48"/>
    <n v="0.95499999999999996"/>
    <n v="1.1550000000000002"/>
    <x v="0"/>
    <n v="2.0000000000000018E-2"/>
  </r>
  <r>
    <s v="310113"/>
    <s v="SOUTHERN OCEAN MEDICAL CENTER"/>
    <x v="29"/>
    <x v="2"/>
    <x v="0"/>
    <n v="0"/>
    <n v="9"/>
    <n v="0"/>
    <x v="0"/>
    <n v="9"/>
    <n v="0"/>
    <s v="NJ | Acute Care Hospitals | Voluntary non-profit - Private"/>
    <s v="High"/>
    <n v="1.06"/>
    <n v="1.03"/>
    <n v="1.08"/>
    <n v="5.0000000000000044E-2"/>
    <n v="48"/>
    <n v="0.95499999999999996"/>
    <n v="1.1550000000000002"/>
    <x v="0"/>
    <n v="-3.0000000000000027E-2"/>
  </r>
  <r>
    <s v="310115"/>
    <s v="AHS HOSPITAL CORP"/>
    <x v="29"/>
    <x v="2"/>
    <x v="1"/>
    <n v="0"/>
    <n v="7"/>
    <n v="1"/>
    <x v="22"/>
    <n v="8"/>
    <n v="0.125"/>
    <s v="NJ | Acute Care Hospitals | Voluntary non-profit - Private"/>
    <s v="Mid"/>
    <n v="1.06"/>
    <n v="1.03"/>
    <n v="1.08"/>
    <n v="5.0000000000000044E-2"/>
    <n v="48"/>
    <n v="0.95499999999999996"/>
    <n v="1.1550000000000002"/>
    <x v="0"/>
    <n v="4.0000000000000036E-2"/>
  </r>
  <r>
    <s v="310118"/>
    <s v="HUDSON REGIONAL HOSPITAL"/>
    <x v="29"/>
    <x v="1"/>
    <x v="3"/>
    <n v="0"/>
    <n v="5"/>
    <n v="2"/>
    <x v="50"/>
    <n v="7"/>
    <n v="0.2857142857142857"/>
    <s v="NJ | Acute Care Hospitals | Proprietary"/>
    <s v="Low"/>
    <n v="1.08"/>
    <n v="1.0550000000000002"/>
    <n v="1.135"/>
    <n v="7.9999999999999849E-2"/>
    <n v="6"/>
    <n v="0.93500000000000039"/>
    <n v="1.2549999999999999"/>
    <x v="1"/>
    <n v="6.999999999999984E-2"/>
  </r>
  <r>
    <s v="310119"/>
    <s v="THE UNIVERSITY HOSPITAL"/>
    <x v="29"/>
    <x v="3"/>
    <x v="3"/>
    <n v="0"/>
    <n v="6"/>
    <n v="1"/>
    <x v="36"/>
    <n v="7"/>
    <n v="0.14285714285714285"/>
    <s v="NJ | Acute Care Hospitals | Government - State"/>
    <s v="Low"/>
    <n v="1.125"/>
    <n v="1.1074999999999999"/>
    <n v="1.1425000000000001"/>
    <n v="3.5000000000000142E-2"/>
    <n v="2"/>
    <n v="1.0549999999999997"/>
    <n v="1.1950000000000003"/>
    <x v="1"/>
    <n v="3.499999999999992E-2"/>
  </r>
  <r>
    <s v="310130"/>
    <s v="HACKENSACK MERIDIAN HEALTH PASCACK VALLEY MEDICAL"/>
    <x v="29"/>
    <x v="1"/>
    <x v="0"/>
    <n v="1"/>
    <n v="6"/>
    <n v="0"/>
    <x v="25"/>
    <n v="7"/>
    <n v="0"/>
    <s v="NJ | Acute Care Hospitals | Proprietary"/>
    <s v="High"/>
    <n v="1.08"/>
    <n v="1.0550000000000002"/>
    <n v="1.135"/>
    <n v="7.9999999999999849E-2"/>
    <n v="6"/>
    <n v="0.93500000000000039"/>
    <n v="1.2549999999999999"/>
    <x v="1"/>
    <n v="1.0000000000000009E-2"/>
  </r>
  <r>
    <s v="320001"/>
    <s v="UNM HOSPITAL"/>
    <x v="30"/>
    <x v="3"/>
    <x v="2"/>
    <n v="1"/>
    <n v="7"/>
    <n v="1"/>
    <x v="20"/>
    <n v="9"/>
    <n v="0.1111111111111111"/>
    <s v="NM | Acute Care Hospitals | Government - State"/>
    <s v="Low"/>
    <n v="1.04"/>
    <n v="1.04"/>
    <n v="1.04"/>
    <n v="0"/>
    <n v="1"/>
    <e v="#N/A"/>
    <e v="#N/A"/>
    <x v="1"/>
    <n v="0"/>
  </r>
  <r>
    <s v="320002"/>
    <s v="CHRISTUS ST VINCENT REGIONAL MEDICAL CENTER"/>
    <x v="30"/>
    <x v="2"/>
    <x v="4"/>
    <n v="5"/>
    <n v="4"/>
    <n v="0"/>
    <x v="24"/>
    <n v="9"/>
    <n v="0"/>
    <s v="NM | Acute Care Hospitals | Voluntary non-profit - Private"/>
    <s v="High"/>
    <n v="0.91"/>
    <n v="0.9"/>
    <n v="0.98499999999999999"/>
    <n v="8.4999999999999964E-2"/>
    <n v="7"/>
    <n v="0.77250000000000008"/>
    <n v="1.1124999999999998"/>
    <x v="1"/>
    <n v="0"/>
  </r>
  <r>
    <s v="320004"/>
    <s v="CHRISTUS SOUTHERN NEW MEXICO"/>
    <x v="30"/>
    <x v="2"/>
    <x v="1"/>
    <n v="0"/>
    <n v="9"/>
    <n v="1"/>
    <x v="23"/>
    <n v="10"/>
    <n v="0.1"/>
    <s v="NM | Acute Care Hospitals | Voluntary non-profit - Private"/>
    <s v="Mid"/>
    <n v="0.91"/>
    <n v="0.9"/>
    <n v="0.98499999999999999"/>
    <n v="8.4999999999999964E-2"/>
    <n v="7"/>
    <n v="0.77250000000000008"/>
    <n v="1.1124999999999998"/>
    <x v="1"/>
    <n v="-1.0000000000000009E-2"/>
  </r>
  <r>
    <s v="320005"/>
    <s v="SAN JUAN REGIONAL MEDICAL CENTER INC"/>
    <x v="30"/>
    <x v="2"/>
    <x v="2"/>
    <n v="0"/>
    <n v="10"/>
    <n v="0"/>
    <x v="10"/>
    <n v="10"/>
    <n v="0"/>
    <s v="NM | Acute Care Hospitals | Voluntary non-profit - Private"/>
    <s v="Low"/>
    <n v="0.91"/>
    <n v="0.9"/>
    <n v="0.98499999999999999"/>
    <n v="8.4999999999999964E-2"/>
    <n v="7"/>
    <n v="0.77250000000000008"/>
    <n v="1.1124999999999998"/>
    <x v="1"/>
    <n v="6.9999999999999951E-2"/>
  </r>
  <r>
    <s v="320006"/>
    <s v="EASTERN NEW MEXICO MEDICAL CENTER"/>
    <x v="30"/>
    <x v="1"/>
    <x v="2"/>
    <n v="0"/>
    <n v="7"/>
    <n v="0"/>
    <x v="10"/>
    <n v="7"/>
    <n v="0"/>
    <s v="NM | Acute Care Hospitals | Proprietary"/>
    <s v="Low"/>
    <n v="1.01"/>
    <n v="0.98499999999999999"/>
    <n v="1.05"/>
    <n v="6.5000000000000058E-2"/>
    <n v="6"/>
    <n v="0.88749999999999996"/>
    <n v="1.1475000000000002"/>
    <x v="1"/>
    <n v="-3.0000000000000027E-2"/>
  </r>
  <r>
    <s v="320009"/>
    <s v="LOVELACE MEDICAL CENTER"/>
    <x v="30"/>
    <x v="1"/>
    <x v="1"/>
    <n v="0"/>
    <n v="8"/>
    <n v="1"/>
    <x v="1"/>
    <n v="9"/>
    <n v="0.1111111111111111"/>
    <s v="NM | Acute Care Hospitals | Proprietary"/>
    <s v="Mid"/>
    <n v="1.01"/>
    <n v="0.98499999999999999"/>
    <n v="1.05"/>
    <n v="6.5000000000000058E-2"/>
    <n v="6"/>
    <n v="0.88749999999999996"/>
    <n v="1.1475000000000002"/>
    <x v="1"/>
    <n v="-1.0000000000000009E-2"/>
  </r>
  <r>
    <s v="320017"/>
    <s v="LOVELACE WOMEN'S HOSPITAL"/>
    <x v="30"/>
    <x v="1"/>
    <x v="2"/>
    <n v="0"/>
    <n v="6"/>
    <n v="0"/>
    <x v="33"/>
    <n v="6"/>
    <n v="0"/>
    <s v="NM | Acute Care Hospitals | Proprietary"/>
    <s v="Low"/>
    <n v="1.01"/>
    <n v="0.98499999999999999"/>
    <n v="1.05"/>
    <n v="6.5000000000000058E-2"/>
    <n v="6"/>
    <n v="0.88749999999999996"/>
    <n v="1.1475000000000002"/>
    <x v="1"/>
    <n v="-8.9999999999999969E-2"/>
  </r>
  <r>
    <s v="320018"/>
    <s v="MEMORIAL MEDICAL CENTER"/>
    <x v="30"/>
    <x v="1"/>
    <x v="3"/>
    <n v="0"/>
    <n v="9"/>
    <n v="1"/>
    <x v="30"/>
    <n v="10"/>
    <n v="0.1"/>
    <s v="NM | Acute Care Hospitals | Proprietary"/>
    <s v="Low"/>
    <n v="1.01"/>
    <n v="0.98499999999999999"/>
    <n v="1.05"/>
    <n v="6.5000000000000058E-2"/>
    <n v="6"/>
    <n v="0.88749999999999996"/>
    <n v="1.1475000000000002"/>
    <x v="1"/>
    <n v="5.0000000000000044E-2"/>
  </r>
  <r>
    <s v="320021"/>
    <s v="PRESBYTERIAN HOSPITAL"/>
    <x v="30"/>
    <x v="2"/>
    <x v="1"/>
    <n v="2"/>
    <n v="9"/>
    <n v="0"/>
    <x v="9"/>
    <n v="11"/>
    <n v="0"/>
    <s v="NM | Acute Care Hospitals | Voluntary non-profit - Private"/>
    <s v="Mid"/>
    <n v="0.91"/>
    <n v="0.9"/>
    <n v="0.98499999999999999"/>
    <n v="8.4999999999999964E-2"/>
    <n v="7"/>
    <n v="0.77250000000000008"/>
    <n v="1.1124999999999998"/>
    <x v="1"/>
    <n v="7.999999999999996E-2"/>
  </r>
  <r>
    <s v="320022"/>
    <s v="PLAINS REGIONAL MEDICAL CENTER"/>
    <x v="30"/>
    <x v="2"/>
    <x v="2"/>
    <n v="0"/>
    <n v="8"/>
    <n v="1"/>
    <x v="23"/>
    <n v="9"/>
    <n v="0.1111111111111111"/>
    <s v="NM | Acute Care Hospitals | Voluntary non-profit - Private"/>
    <s v="Low"/>
    <n v="0.91"/>
    <n v="0.9"/>
    <n v="0.98499999999999999"/>
    <n v="8.4999999999999964E-2"/>
    <n v="7"/>
    <n v="0.77250000000000008"/>
    <n v="1.1124999999999998"/>
    <x v="1"/>
    <n v="-1.0000000000000009E-2"/>
  </r>
  <r>
    <s v="320061"/>
    <s v="GALLUP INDIAN MEDICAL CENTER"/>
    <x v="30"/>
    <x v="7"/>
    <x v="2"/>
    <n v="0"/>
    <n v="3"/>
    <n v="0"/>
    <x v="58"/>
    <n v="3"/>
    <n v="0"/>
    <s v="NM | Acute Care Hospitals | Government - Federal"/>
    <s v="Low"/>
    <n v="0.75"/>
    <n v="0.75"/>
    <n v="0.75"/>
    <n v="0"/>
    <n v="1"/>
    <e v="#N/A"/>
    <e v="#N/A"/>
    <x v="1"/>
    <n v="0"/>
  </r>
  <r>
    <s v="320063"/>
    <s v="CARLSBAD MEDICAL CENTER"/>
    <x v="30"/>
    <x v="4"/>
    <x v="2"/>
    <n v="0"/>
    <n v="6"/>
    <n v="1"/>
    <x v="4"/>
    <n v="7"/>
    <n v="0.14285714285714285"/>
    <s v="NM | Acute Care Hospitals | Voluntary non-profit - Other"/>
    <s v="Low"/>
    <n v="1.05"/>
    <n v="1.05"/>
    <n v="1.05"/>
    <n v="0"/>
    <n v="1"/>
    <e v="#N/A"/>
    <e v="#N/A"/>
    <x v="1"/>
    <n v="0"/>
  </r>
  <r>
    <s v="320065"/>
    <s v="COVENANT HEALTH HOBBS HOSPITAL"/>
    <x v="30"/>
    <x v="2"/>
    <x v="1"/>
    <n v="1"/>
    <n v="3"/>
    <n v="0"/>
    <x v="25"/>
    <n v="4"/>
    <n v="0"/>
    <s v="NM | Acute Care Hospitals | Voluntary non-profit - Private"/>
    <s v="Mid"/>
    <n v="0.91"/>
    <n v="0.9"/>
    <n v="0.98499999999999999"/>
    <n v="8.4999999999999964E-2"/>
    <n v="7"/>
    <n v="0.77250000000000008"/>
    <n v="1.1124999999999998"/>
    <x v="1"/>
    <n v="0.18000000000000005"/>
  </r>
  <r>
    <s v="320085"/>
    <s v="MOUNTAIN VIEW REGIONAL MEDICAL CENTER"/>
    <x v="30"/>
    <x v="1"/>
    <x v="3"/>
    <n v="0"/>
    <n v="9"/>
    <n v="1"/>
    <x v="2"/>
    <n v="10"/>
    <n v="0.1"/>
    <s v="NM | Acute Care Hospitals | Proprietary"/>
    <s v="Low"/>
    <n v="1.01"/>
    <n v="0.98499999999999999"/>
    <n v="1.05"/>
    <n v="6.5000000000000058E-2"/>
    <n v="6"/>
    <n v="0.88749999999999996"/>
    <n v="1.1475000000000002"/>
    <x v="1"/>
    <n v="1.0000000000000009E-2"/>
  </r>
  <r>
    <s v="320090"/>
    <s v="PRESBYTERIAN SANTA FE MEDICAL CENTER"/>
    <x v="30"/>
    <x v="2"/>
    <x v="1"/>
    <n v="0"/>
    <n v="5"/>
    <n v="0"/>
    <x v="17"/>
    <n v="5"/>
    <n v="0"/>
    <s v="NM | Acute Care Hospitals | Voluntary non-profit - Private"/>
    <s v="Mid"/>
    <n v="0.91"/>
    <n v="0.9"/>
    <n v="0.98499999999999999"/>
    <n v="8.4999999999999964E-2"/>
    <n v="7"/>
    <n v="0.77250000000000008"/>
    <n v="1.1124999999999998"/>
    <x v="1"/>
    <n v="-7.0000000000000062E-2"/>
  </r>
  <r>
    <s v="320091"/>
    <s v="THREE CROSSES REGIONAL HOSPITAL LLC"/>
    <x v="30"/>
    <x v="1"/>
    <x v="1"/>
    <n v="0"/>
    <n v="5"/>
    <n v="0"/>
    <x v="22"/>
    <n v="5"/>
    <n v="0"/>
    <s v="NM | Acute Care Hospitals | Proprietary"/>
    <s v="Mid"/>
    <n v="1.01"/>
    <n v="0.98499999999999999"/>
    <n v="1.05"/>
    <n v="6.5000000000000058E-2"/>
    <n v="6"/>
    <n v="0.88749999999999996"/>
    <n v="1.1475000000000002"/>
    <x v="1"/>
    <n v="9.000000000000008E-2"/>
  </r>
  <r>
    <s v="330005"/>
    <s v="KALEIDA HEALTH"/>
    <x v="31"/>
    <x v="2"/>
    <x v="1"/>
    <n v="1"/>
    <n v="9"/>
    <n v="1"/>
    <x v="7"/>
    <n v="11"/>
    <n v="9.0909090909090912E-2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-3.0000000000000027E-2"/>
  </r>
  <r>
    <s v="330006"/>
    <s v="ST JOSEPH'S MEDICAL CENTER"/>
    <x v="31"/>
    <x v="2"/>
    <x v="3"/>
    <n v="0"/>
    <n v="4"/>
    <n v="1"/>
    <x v="27"/>
    <n v="5"/>
    <n v="0.2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0.18999999999999995"/>
  </r>
  <r>
    <s v="330009"/>
    <s v="BRONXCARE HOSPITAL CENTER"/>
    <x v="31"/>
    <x v="2"/>
    <x v="3"/>
    <n v="0"/>
    <n v="4"/>
    <n v="1"/>
    <x v="10"/>
    <n v="5"/>
    <n v="0.2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-1.0000000000000009E-2"/>
  </r>
  <r>
    <s v="330011"/>
    <s v="OUR LADY OF LOURDES MEMORIAL HOSPITAL, INC"/>
    <x v="31"/>
    <x v="2"/>
    <x v="2"/>
    <n v="0"/>
    <n v="9"/>
    <n v="0"/>
    <x v="33"/>
    <n v="9"/>
    <n v="0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-6.9999999999999951E-2"/>
  </r>
  <r>
    <s v="330013"/>
    <s v="ALBANY MEDICAL CENTER HOSPITAL"/>
    <x v="31"/>
    <x v="2"/>
    <x v="2"/>
    <n v="1"/>
    <n v="9"/>
    <n v="1"/>
    <x v="3"/>
    <n v="11"/>
    <n v="9.0909090909090912E-2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2.0000000000000018E-2"/>
  </r>
  <r>
    <s v="330014"/>
    <s v="JAMAICA HOSPITAL MEDICAL CENTER"/>
    <x v="31"/>
    <x v="2"/>
    <x v="3"/>
    <n v="0"/>
    <n v="4"/>
    <n v="2"/>
    <x v="6"/>
    <n v="6"/>
    <n v="0.33333333333333331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9.000000000000008E-2"/>
  </r>
  <r>
    <s v="330019"/>
    <s v="NEW YORK COMMUNITY HOSPITAL OF BROOKLYN, INC."/>
    <x v="31"/>
    <x v="2"/>
    <x v="3"/>
    <n v="0"/>
    <n v="3"/>
    <n v="3"/>
    <x v="27"/>
    <n v="6"/>
    <n v="0.5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0.18999999999999995"/>
  </r>
  <r>
    <s v="330023"/>
    <s v="VASSAR BROTHERS MEDICAL CENTER"/>
    <x v="31"/>
    <x v="2"/>
    <x v="1"/>
    <n v="0"/>
    <n v="8"/>
    <n v="2"/>
    <x v="11"/>
    <n v="10"/>
    <n v="0.2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-4.0000000000000036E-2"/>
  </r>
  <r>
    <s v="330024"/>
    <s v="MOUNT SINAI HOSPITAL"/>
    <x v="31"/>
    <x v="2"/>
    <x v="1"/>
    <n v="0"/>
    <n v="11"/>
    <n v="0"/>
    <x v="9"/>
    <n v="11"/>
    <n v="0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0"/>
  </r>
  <r>
    <s v="330027"/>
    <s v="NASSAU UNIVERSITY MEDICAL CENTER"/>
    <x v="31"/>
    <x v="3"/>
    <x v="3"/>
    <n v="0"/>
    <n v="3"/>
    <n v="3"/>
    <x v="6"/>
    <n v="6"/>
    <n v="0.5"/>
    <s v="NY | Acute Care Hospitals | Government - State"/>
    <s v="Low"/>
    <n v="1.0249999999999999"/>
    <n v="1.0125"/>
    <n v="1.0425"/>
    <n v="3.0000000000000027E-2"/>
    <n v="4"/>
    <n v="0.96749999999999992"/>
    <n v="1.0874999999999999"/>
    <x v="1"/>
    <n v="5.500000000000016E-2"/>
  </r>
  <r>
    <s v="330028"/>
    <s v="RICHMOND UNIVERSITY MEDICAL CENTER"/>
    <x v="31"/>
    <x v="2"/>
    <x v="3"/>
    <n v="0"/>
    <n v="9"/>
    <n v="1"/>
    <x v="6"/>
    <n v="10"/>
    <n v="0.1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9.000000000000008E-2"/>
  </r>
  <r>
    <s v="330030"/>
    <s v="NEWARK-WAYNE COMMUNITY HOSPITAL"/>
    <x v="31"/>
    <x v="2"/>
    <x v="2"/>
    <n v="0"/>
    <n v="4"/>
    <n v="2"/>
    <x v="24"/>
    <n v="6"/>
    <n v="0.33333333333333331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-7.999999999999996E-2"/>
  </r>
  <r>
    <s v="330043"/>
    <s v="NS/LIJ HS SOUTHSIDE HOSPITAL"/>
    <x v="31"/>
    <x v="2"/>
    <x v="1"/>
    <n v="0"/>
    <n v="10"/>
    <n v="1"/>
    <x v="30"/>
    <n v="11"/>
    <n v="9.0909090909090912E-2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7.0000000000000062E-2"/>
  </r>
  <r>
    <s v="330044"/>
    <s v="WYNN HOSPITAL"/>
    <x v="31"/>
    <x v="2"/>
    <x v="3"/>
    <n v="0"/>
    <n v="7"/>
    <n v="1"/>
    <x v="6"/>
    <n v="8"/>
    <n v="0.125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9.000000000000008E-2"/>
  </r>
  <r>
    <s v="330045"/>
    <s v="NS/LIJ HS HUNTINGTON HOSPITAL"/>
    <x v="31"/>
    <x v="2"/>
    <x v="4"/>
    <n v="0"/>
    <n v="6"/>
    <n v="2"/>
    <x v="9"/>
    <n v="8"/>
    <n v="0.25"/>
    <s v="NY | Acute Care Hospitals | Voluntary non-profit - Private"/>
    <s v="High"/>
    <n v="0.99"/>
    <n v="0.95"/>
    <n v="1.05"/>
    <n v="0.10000000000000009"/>
    <n v="91"/>
    <n v="0.79999999999999982"/>
    <n v="1.2000000000000002"/>
    <x v="0"/>
    <n v="0"/>
  </r>
  <r>
    <s v="330046"/>
    <s v="MOUNT SINAI ST LUKE'S ROOSEVELT HOSPITAL"/>
    <x v="31"/>
    <x v="2"/>
    <x v="1"/>
    <n v="0"/>
    <n v="9"/>
    <n v="2"/>
    <x v="3"/>
    <n v="11"/>
    <n v="0.18181818181818182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2.0000000000000018E-2"/>
  </r>
  <r>
    <s v="330047"/>
    <s v="ST MARY'S HEALTHCARE"/>
    <x v="31"/>
    <x v="2"/>
    <x v="2"/>
    <n v="0"/>
    <n v="7"/>
    <n v="1"/>
    <x v="25"/>
    <n v="8"/>
    <n v="0.125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0.10000000000000009"/>
  </r>
  <r>
    <s v="330049"/>
    <s v="NORTHERN DUTCHESS HOSPITAL"/>
    <x v="31"/>
    <x v="2"/>
    <x v="0"/>
    <n v="0"/>
    <n v="8"/>
    <n v="1"/>
    <x v="11"/>
    <n v="9"/>
    <n v="0.1111111111111111"/>
    <s v="NY | Acute Care Hospitals | Voluntary non-profit - Private"/>
    <s v="High"/>
    <n v="0.99"/>
    <n v="0.95"/>
    <n v="1.05"/>
    <n v="0.10000000000000009"/>
    <n v="91"/>
    <n v="0.79999999999999982"/>
    <n v="1.2000000000000002"/>
    <x v="0"/>
    <n v="-4.0000000000000036E-2"/>
  </r>
  <r>
    <s v="330055"/>
    <s v="NEW YORK-PRESBYTERIAN/QUEENS"/>
    <x v="31"/>
    <x v="2"/>
    <x v="0"/>
    <n v="0"/>
    <n v="8"/>
    <n v="2"/>
    <x v="22"/>
    <n v="10"/>
    <n v="0.2"/>
    <s v="NY | Acute Care Hospitals | Voluntary non-profit - Private"/>
    <s v="High"/>
    <n v="0.99"/>
    <n v="0.95"/>
    <n v="1.05"/>
    <n v="0.10000000000000009"/>
    <n v="91"/>
    <n v="0.79999999999999982"/>
    <n v="1.2000000000000002"/>
    <x v="0"/>
    <n v="0.1100000000000001"/>
  </r>
  <r>
    <s v="330056"/>
    <s v="BROOKLYN HOSPITAL CENTER - DOWNTOWN CAMPUS"/>
    <x v="31"/>
    <x v="4"/>
    <x v="2"/>
    <n v="0"/>
    <n v="8"/>
    <n v="2"/>
    <x v="30"/>
    <n v="10"/>
    <n v="0.2"/>
    <s v="NY | Acute Care Hospitals | Voluntary non-profit - Other"/>
    <s v="Low"/>
    <n v="1"/>
    <n v="0.94"/>
    <n v="1.06"/>
    <n v="0.12000000000000011"/>
    <n v="11"/>
    <n v="0.75999999999999979"/>
    <n v="1.2400000000000002"/>
    <x v="0"/>
    <n v="6.0000000000000053E-2"/>
  </r>
  <r>
    <s v="330057"/>
    <s v="ST PETER'S HOSPITAL"/>
    <x v="31"/>
    <x v="2"/>
    <x v="1"/>
    <n v="0"/>
    <n v="10"/>
    <n v="1"/>
    <x v="8"/>
    <n v="11"/>
    <n v="9.0909090909090912E-2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-2.0000000000000018E-2"/>
  </r>
  <r>
    <s v="330058"/>
    <s v="GENEVA GENERAL HOSPITAL"/>
    <x v="31"/>
    <x v="4"/>
    <x v="3"/>
    <n v="0"/>
    <n v="5"/>
    <n v="2"/>
    <x v="16"/>
    <n v="7"/>
    <n v="0.2857142857142857"/>
    <s v="NY | Acute Care Hospitals | Voluntary non-profit - Other"/>
    <s v="Low"/>
    <n v="1"/>
    <n v="0.94"/>
    <n v="1.06"/>
    <n v="0.12000000000000011"/>
    <n v="11"/>
    <n v="0.75999999999999979"/>
    <n v="1.2400000000000002"/>
    <x v="0"/>
    <n v="-0.13"/>
  </r>
  <r>
    <s v="330059"/>
    <s v="MONTEFIORE MEDICAL CENTER"/>
    <x v="31"/>
    <x v="2"/>
    <x v="1"/>
    <n v="1"/>
    <n v="8"/>
    <n v="2"/>
    <x v="3"/>
    <n v="11"/>
    <n v="0.18181818181818182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2.0000000000000018E-2"/>
  </r>
  <r>
    <s v="330065"/>
    <s v="NIAGARA FALLS MEMORIAL MEDICAL CENTER"/>
    <x v="31"/>
    <x v="4"/>
    <x v="3"/>
    <n v="0"/>
    <n v="6"/>
    <n v="0"/>
    <x v="14"/>
    <n v="6"/>
    <n v="0"/>
    <s v="NY | Acute Care Hospitals | Voluntary non-profit - Other"/>
    <s v="Low"/>
    <n v="1"/>
    <n v="0.94"/>
    <n v="1.06"/>
    <n v="0.12000000000000011"/>
    <n v="11"/>
    <n v="0.75999999999999979"/>
    <n v="1.2400000000000002"/>
    <x v="0"/>
    <n v="-6.0000000000000053E-2"/>
  </r>
  <r>
    <s v="330073"/>
    <s v="UNITED MEMORIAL MEDICAL CENTER"/>
    <x v="31"/>
    <x v="2"/>
    <x v="1"/>
    <n v="0"/>
    <n v="8"/>
    <n v="1"/>
    <x v="8"/>
    <n v="9"/>
    <n v="0.1111111111111111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-2.0000000000000018E-2"/>
  </r>
  <r>
    <s v="330074"/>
    <s v="F F THOMPSON HOSPITAL"/>
    <x v="31"/>
    <x v="2"/>
    <x v="2"/>
    <n v="0"/>
    <n v="4"/>
    <n v="2"/>
    <x v="15"/>
    <n v="6"/>
    <n v="0.33333333333333331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-0.10999999999999999"/>
  </r>
  <r>
    <s v="330078"/>
    <s v="SISTERS OF CHARITY HOSPITAL"/>
    <x v="31"/>
    <x v="2"/>
    <x v="1"/>
    <n v="1"/>
    <n v="5"/>
    <n v="0"/>
    <x v="10"/>
    <n v="6"/>
    <n v="0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-1.0000000000000009E-2"/>
  </r>
  <r>
    <s v="330079"/>
    <s v="ADIRONDACK MEDICAL CENTER - SARANAC LAKE"/>
    <x v="31"/>
    <x v="4"/>
    <x v="0"/>
    <n v="1"/>
    <n v="7"/>
    <n v="1"/>
    <x v="16"/>
    <n v="9"/>
    <n v="0.1111111111111111"/>
    <s v="NY | Acute Care Hospitals | Voluntary non-profit - Other"/>
    <s v="High"/>
    <n v="1"/>
    <n v="0.94"/>
    <n v="1.06"/>
    <n v="0.12000000000000011"/>
    <n v="11"/>
    <n v="0.75999999999999979"/>
    <n v="1.2400000000000002"/>
    <x v="0"/>
    <n v="-0.13"/>
  </r>
  <r>
    <s v="330080"/>
    <s v="LINCOLN MEDICAL &amp; MENTAL HEALTH CENTER"/>
    <x v="31"/>
    <x v="5"/>
    <x v="3"/>
    <n v="0"/>
    <n v="5"/>
    <n v="0"/>
    <x v="9"/>
    <n v="5"/>
    <n v="0"/>
    <s v="NY | Acute Care Hospitals | Government - Local"/>
    <s v="Low"/>
    <n v="1"/>
    <n v="0.94750000000000001"/>
    <n v="1.0525"/>
    <n v="0.10499999999999998"/>
    <n v="8"/>
    <n v="0.79"/>
    <n v="1.21"/>
    <x v="0"/>
    <n v="-1.0000000000000009E-2"/>
  </r>
  <r>
    <s v="330085"/>
    <s v="AURELIA OSBORN FOX MEMORIAL HOSPITAL"/>
    <x v="31"/>
    <x v="2"/>
    <x v="1"/>
    <n v="0"/>
    <n v="7"/>
    <n v="0"/>
    <x v="4"/>
    <n v="7"/>
    <n v="0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6.0000000000000053E-2"/>
  </r>
  <r>
    <s v="330090"/>
    <s v="ARNOT OGDEN MEDICAL CENTER"/>
    <x v="31"/>
    <x v="2"/>
    <x v="3"/>
    <n v="0"/>
    <n v="9"/>
    <n v="1"/>
    <x v="21"/>
    <n v="10"/>
    <n v="0.1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-5.9999999999999942E-2"/>
  </r>
  <r>
    <s v="330094"/>
    <s v="COLUMBIA MEMORIAL HOSPITAL"/>
    <x v="31"/>
    <x v="2"/>
    <x v="2"/>
    <n v="0"/>
    <n v="9"/>
    <n v="0"/>
    <x v="3"/>
    <n v="9"/>
    <n v="0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2.0000000000000018E-2"/>
  </r>
  <r>
    <s v="330096"/>
    <s v="JONES MEMORIAL HOSPITAL"/>
    <x v="31"/>
    <x v="2"/>
    <x v="0"/>
    <n v="1"/>
    <n v="7"/>
    <n v="0"/>
    <x v="33"/>
    <n v="8"/>
    <n v="0"/>
    <s v="NY | Acute Care Hospitals | Voluntary non-profit - Private"/>
    <s v="High"/>
    <n v="0.99"/>
    <n v="0.95"/>
    <n v="1.05"/>
    <n v="0.10000000000000009"/>
    <n v="91"/>
    <n v="0.79999999999999982"/>
    <n v="1.2000000000000002"/>
    <x v="0"/>
    <n v="-6.9999999999999951E-2"/>
  </r>
  <r>
    <s v="330101"/>
    <s v="NEW YORK-PRESBYTERIAN HOSPITAL"/>
    <x v="31"/>
    <x v="2"/>
    <x v="4"/>
    <n v="3"/>
    <n v="6"/>
    <n v="2"/>
    <x v="3"/>
    <n v="11"/>
    <n v="0.18181818181818182"/>
    <s v="NY | Acute Care Hospitals | Voluntary non-profit - Private"/>
    <s v="High"/>
    <n v="0.99"/>
    <n v="0.95"/>
    <n v="1.05"/>
    <n v="0.10000000000000009"/>
    <n v="91"/>
    <n v="0.79999999999999982"/>
    <n v="1.2000000000000002"/>
    <x v="0"/>
    <n v="2.0000000000000018E-2"/>
  </r>
  <r>
    <s v="330102"/>
    <s v="KENMORE MERCY HOSPITAL"/>
    <x v="31"/>
    <x v="2"/>
    <x v="2"/>
    <n v="0"/>
    <n v="6"/>
    <n v="1"/>
    <x v="9"/>
    <n v="7"/>
    <n v="0.14285714285714285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0"/>
  </r>
  <r>
    <s v="330103"/>
    <s v="OLEAN GENERAL HOSPITAL"/>
    <x v="31"/>
    <x v="1"/>
    <x v="3"/>
    <n v="0"/>
    <n v="9"/>
    <n v="1"/>
    <x v="10"/>
    <n v="10"/>
    <n v="0.1"/>
    <s v="NY | Acute Care Hospitals | Proprietary"/>
    <s v="Low"/>
    <n v="0.98"/>
    <n v="0.98"/>
    <n v="0.98"/>
    <n v="0"/>
    <n v="1"/>
    <e v="#N/A"/>
    <e v="#N/A"/>
    <x v="1"/>
    <n v="0"/>
  </r>
  <r>
    <s v="330104"/>
    <s v="NYACK HOSPITAL"/>
    <x v="31"/>
    <x v="4"/>
    <x v="2"/>
    <n v="0"/>
    <n v="8"/>
    <n v="2"/>
    <x v="20"/>
    <n v="10"/>
    <n v="0.2"/>
    <s v="NY | Acute Care Hospitals | Voluntary non-profit - Other"/>
    <s v="Low"/>
    <n v="1"/>
    <n v="0.94"/>
    <n v="1.06"/>
    <n v="0.12000000000000011"/>
    <n v="11"/>
    <n v="0.75999999999999979"/>
    <n v="1.2400000000000002"/>
    <x v="0"/>
    <n v="4.0000000000000036E-2"/>
  </r>
  <r>
    <s v="330106"/>
    <s v="NORTH SHORE UNIVERSITY HOSPITAL"/>
    <x v="31"/>
    <x v="2"/>
    <x v="0"/>
    <n v="0"/>
    <n v="9"/>
    <n v="2"/>
    <x v="20"/>
    <n v="11"/>
    <n v="0.18181818181818182"/>
    <s v="NY | Acute Care Hospitals | Voluntary non-profit - Private"/>
    <s v="High"/>
    <n v="0.99"/>
    <n v="0.95"/>
    <n v="1.05"/>
    <n v="0.10000000000000009"/>
    <n v="91"/>
    <n v="0.79999999999999982"/>
    <n v="1.2000000000000002"/>
    <x v="0"/>
    <n v="5.0000000000000044E-2"/>
  </r>
  <r>
    <s v="330107"/>
    <s v="PECONIC BAY MEDICAL CENTER"/>
    <x v="31"/>
    <x v="4"/>
    <x v="1"/>
    <n v="0"/>
    <n v="7"/>
    <n v="1"/>
    <x v="10"/>
    <n v="8"/>
    <n v="0.125"/>
    <s v="NY | Acute Care Hospitals | Voluntary non-profit - Other"/>
    <s v="Mid"/>
    <n v="1"/>
    <n v="0.94"/>
    <n v="1.06"/>
    <n v="0.12000000000000011"/>
    <n v="11"/>
    <n v="0.75999999999999979"/>
    <n v="1.2400000000000002"/>
    <x v="0"/>
    <n v="-2.0000000000000018E-2"/>
  </r>
  <r>
    <s v="330111"/>
    <s v="BERTRAND CHAFFEE HOSPITAL"/>
    <x v="31"/>
    <x v="2"/>
    <x v="2"/>
    <n v="0"/>
    <n v="4"/>
    <n v="0"/>
    <x v="16"/>
    <n v="4"/>
    <n v="0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-0.12"/>
  </r>
  <r>
    <s v="330115"/>
    <s v="ONEIDA HEALTH HOSPITAL"/>
    <x v="31"/>
    <x v="2"/>
    <x v="1"/>
    <n v="0"/>
    <n v="7"/>
    <n v="1"/>
    <x v="2"/>
    <n v="8"/>
    <n v="0.125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3.0000000000000027E-2"/>
  </r>
  <r>
    <s v="330119"/>
    <s v="LENOX HILL HOSPITAL"/>
    <x v="31"/>
    <x v="2"/>
    <x v="0"/>
    <n v="1"/>
    <n v="10"/>
    <n v="0"/>
    <x v="20"/>
    <n v="11"/>
    <n v="0"/>
    <s v="NY | Acute Care Hospitals | Voluntary non-profit - Private"/>
    <s v="High"/>
    <n v="0.99"/>
    <n v="0.95"/>
    <n v="1.05"/>
    <n v="0.10000000000000009"/>
    <n v="91"/>
    <n v="0.79999999999999982"/>
    <n v="1.2000000000000002"/>
    <x v="0"/>
    <n v="5.0000000000000044E-2"/>
  </r>
  <r>
    <s v="330125"/>
    <s v="ROCHESTER GENERAL HOSPITAL"/>
    <x v="31"/>
    <x v="2"/>
    <x v="3"/>
    <n v="0"/>
    <n v="9"/>
    <n v="2"/>
    <x v="14"/>
    <n v="11"/>
    <n v="0.18181818181818182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-5.0000000000000044E-2"/>
  </r>
  <r>
    <s v="330126"/>
    <s v="GARNET HEALTH MEDICAL CENTER"/>
    <x v="31"/>
    <x v="2"/>
    <x v="1"/>
    <n v="0"/>
    <n v="8"/>
    <n v="2"/>
    <x v="0"/>
    <n v="10"/>
    <n v="0.2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4.0000000000000036E-2"/>
  </r>
  <r>
    <s v="330127"/>
    <s v="JACOBI MEDICAL CENTER"/>
    <x v="31"/>
    <x v="5"/>
    <x v="3"/>
    <n v="0"/>
    <n v="5"/>
    <n v="1"/>
    <x v="30"/>
    <n v="6"/>
    <n v="0.16666666666666666"/>
    <s v="NY | Acute Care Hospitals | Government - Local"/>
    <s v="Low"/>
    <n v="1"/>
    <n v="0.94750000000000001"/>
    <n v="1.0525"/>
    <n v="0.10499999999999998"/>
    <n v="8"/>
    <n v="0.79"/>
    <n v="1.21"/>
    <x v="0"/>
    <n v="6.0000000000000053E-2"/>
  </r>
  <r>
    <s v="330128"/>
    <s v="ELMHURST HOSPITAL CENTER"/>
    <x v="31"/>
    <x v="5"/>
    <x v="2"/>
    <n v="0"/>
    <n v="7"/>
    <n v="0"/>
    <x v="3"/>
    <n v="7"/>
    <n v="0"/>
    <s v="NY | Acute Care Hospitals | Government - Local"/>
    <s v="Low"/>
    <n v="1"/>
    <n v="0.94750000000000001"/>
    <n v="1.0525"/>
    <n v="0.10499999999999998"/>
    <n v="8"/>
    <n v="0.79"/>
    <n v="1.21"/>
    <x v="0"/>
    <n v="1.0000000000000009E-2"/>
  </r>
  <r>
    <s v="330135"/>
    <s v="BON SECOURS COMMUNITY HOSPITAL"/>
    <x v="31"/>
    <x v="6"/>
    <x v="2"/>
    <n v="0"/>
    <n v="4"/>
    <n v="2"/>
    <x v="24"/>
    <n v="6"/>
    <n v="0.33333333333333331"/>
    <s v="NY | Acute Care Hospitals | Voluntary non-profit - Church"/>
    <s v="Low"/>
    <n v="1.01"/>
    <n v="1"/>
    <n v="1.0575000000000001"/>
    <n v="5.7500000000000107E-2"/>
    <n v="6"/>
    <n v="0.91374999999999984"/>
    <n v="1.1437500000000003"/>
    <x v="1"/>
    <n v="-9.9999999999999978E-2"/>
  </r>
  <r>
    <s v="330136"/>
    <s v="BASSETT HEALTHCARE"/>
    <x v="31"/>
    <x v="2"/>
    <x v="2"/>
    <n v="0"/>
    <n v="11"/>
    <n v="0"/>
    <x v="7"/>
    <n v="11"/>
    <n v="0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-3.0000000000000027E-2"/>
  </r>
  <r>
    <s v="330140"/>
    <s v="ST JOSEPH'S HOSPITAL HEALTH CENTER"/>
    <x v="31"/>
    <x v="2"/>
    <x v="2"/>
    <n v="0"/>
    <n v="5"/>
    <n v="4"/>
    <x v="7"/>
    <n v="9"/>
    <n v="0.44444444444444442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-3.0000000000000027E-2"/>
  </r>
  <r>
    <s v="330141"/>
    <s v="LONG ISLAND COMMUNITY HOSPITAL"/>
    <x v="31"/>
    <x v="2"/>
    <x v="2"/>
    <n v="0"/>
    <n v="6"/>
    <n v="2"/>
    <x v="32"/>
    <n v="8"/>
    <n v="0.25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0.14999999999999991"/>
  </r>
  <r>
    <s v="330151"/>
    <s v="ST JAMES HOSPITAL"/>
    <x v="31"/>
    <x v="2"/>
    <x v="2"/>
    <n v="0"/>
    <n v="6"/>
    <n v="0"/>
    <x v="33"/>
    <n v="6"/>
    <n v="0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-6.9999999999999951E-2"/>
  </r>
  <r>
    <s v="330153"/>
    <s v="ELLIS HOSPITAL"/>
    <x v="31"/>
    <x v="2"/>
    <x v="1"/>
    <n v="1"/>
    <n v="9"/>
    <n v="1"/>
    <x v="8"/>
    <n v="11"/>
    <n v="9.0909090909090912E-2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-2.0000000000000018E-2"/>
  </r>
  <r>
    <s v="330157"/>
    <s v="SAMARITAN MEDICAL CENTER"/>
    <x v="31"/>
    <x v="2"/>
    <x v="1"/>
    <n v="0"/>
    <n v="8"/>
    <n v="1"/>
    <x v="16"/>
    <n v="9"/>
    <n v="0.1111111111111111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-0.12"/>
  </r>
  <r>
    <s v="330158"/>
    <s v="GOOD SAMARITAN HOSPITAL OF SUFFERN"/>
    <x v="31"/>
    <x v="2"/>
    <x v="2"/>
    <n v="0"/>
    <n v="9"/>
    <n v="2"/>
    <x v="22"/>
    <n v="11"/>
    <n v="0.18181818181818182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0.1100000000000001"/>
  </r>
  <r>
    <s v="330160"/>
    <s v="STATEN ISLAND UNIVERSITY HOSPITAL"/>
    <x v="31"/>
    <x v="2"/>
    <x v="2"/>
    <n v="0"/>
    <n v="9"/>
    <n v="2"/>
    <x v="0"/>
    <n v="11"/>
    <n v="0.18181818181818182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4.0000000000000036E-2"/>
  </r>
  <r>
    <s v="330162"/>
    <s v="NORTHERN WESTCHESTER HOSPITAL"/>
    <x v="31"/>
    <x v="2"/>
    <x v="4"/>
    <n v="0"/>
    <n v="10"/>
    <n v="0"/>
    <x v="11"/>
    <n v="10"/>
    <n v="0"/>
    <s v="NY | Acute Care Hospitals | Voluntary non-profit - Private"/>
    <s v="High"/>
    <n v="0.99"/>
    <n v="0.95"/>
    <n v="1.05"/>
    <n v="0.10000000000000009"/>
    <n v="91"/>
    <n v="0.79999999999999982"/>
    <n v="1.2000000000000002"/>
    <x v="0"/>
    <n v="-4.0000000000000036E-2"/>
  </r>
  <r>
    <s v="330164"/>
    <s v="HIGHLAND HOSPITAL"/>
    <x v="31"/>
    <x v="2"/>
    <x v="3"/>
    <n v="0"/>
    <n v="6"/>
    <n v="3"/>
    <x v="12"/>
    <n v="9"/>
    <n v="0.33333333333333331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-9.9999999999999978E-2"/>
  </r>
  <r>
    <s v="330169"/>
    <s v="MOUNT SINAI BETH ISRAEL"/>
    <x v="31"/>
    <x v="2"/>
    <x v="2"/>
    <n v="0"/>
    <n v="7"/>
    <n v="2"/>
    <x v="20"/>
    <n v="9"/>
    <n v="0.22222222222222221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5.0000000000000044E-2"/>
  </r>
  <r>
    <s v="330175"/>
    <s v="GUTHRIE CORTLAND REGIONAL MEDICAL CENTER"/>
    <x v="31"/>
    <x v="2"/>
    <x v="1"/>
    <n v="0"/>
    <n v="7"/>
    <n v="1"/>
    <x v="10"/>
    <n v="8"/>
    <n v="0.125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-1.0000000000000009E-2"/>
  </r>
  <r>
    <s v="330180"/>
    <s v="SAMARITAN HOSPITAL OF TROY, NEW YORK"/>
    <x v="31"/>
    <x v="2"/>
    <x v="1"/>
    <n v="0"/>
    <n v="9"/>
    <n v="0"/>
    <x v="9"/>
    <n v="9"/>
    <n v="0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0"/>
  </r>
  <r>
    <s v="330181"/>
    <s v="NORTHWELL HOSPITAL GLEN COVE"/>
    <x v="31"/>
    <x v="2"/>
    <x v="4"/>
    <n v="1"/>
    <n v="5"/>
    <n v="0"/>
    <x v="22"/>
    <n v="6"/>
    <n v="0"/>
    <s v="NY | Acute Care Hospitals | Voluntary non-profit - Private"/>
    <s v="High"/>
    <n v="0.99"/>
    <n v="0.95"/>
    <n v="1.05"/>
    <n v="0.10000000000000009"/>
    <n v="91"/>
    <n v="0.79999999999999982"/>
    <n v="1.2000000000000002"/>
    <x v="0"/>
    <n v="0.1100000000000001"/>
  </r>
  <r>
    <s v="330182"/>
    <s v="ST FRANCIS HOSPITAL - THE HEART CENTER"/>
    <x v="31"/>
    <x v="6"/>
    <x v="4"/>
    <n v="0"/>
    <n v="9"/>
    <n v="2"/>
    <x v="1"/>
    <n v="11"/>
    <n v="0.18181818181818182"/>
    <s v="NY | Acute Care Hospitals | Voluntary non-profit - Church"/>
    <s v="High"/>
    <n v="1.01"/>
    <n v="1"/>
    <n v="1.0575000000000001"/>
    <n v="5.7500000000000107E-2"/>
    <n v="6"/>
    <n v="0.91374999999999984"/>
    <n v="1.1437500000000003"/>
    <x v="1"/>
    <n v="-1.0000000000000009E-2"/>
  </r>
  <r>
    <s v="330184"/>
    <s v="MONTEFIORE NEW ROCHELLE HOSPITAL"/>
    <x v="31"/>
    <x v="2"/>
    <x v="3"/>
    <n v="0"/>
    <n v="5"/>
    <n v="2"/>
    <x v="26"/>
    <n v="7"/>
    <n v="0.2857142857142857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0.13000000000000012"/>
  </r>
  <r>
    <s v="330185"/>
    <s v="JOHN T MATHER MEMORIAL HOSPITAL  OF PORT JEFFERSON"/>
    <x v="31"/>
    <x v="2"/>
    <x v="4"/>
    <n v="0"/>
    <n v="8"/>
    <n v="0"/>
    <x v="2"/>
    <n v="8"/>
    <n v="0"/>
    <s v="NY | Acute Care Hospitals | Voluntary non-profit - Private"/>
    <s v="High"/>
    <n v="0.99"/>
    <n v="0.95"/>
    <n v="1.05"/>
    <n v="0.10000000000000009"/>
    <n v="91"/>
    <n v="0.79999999999999982"/>
    <n v="1.2000000000000002"/>
    <x v="0"/>
    <n v="3.0000000000000027E-2"/>
  </r>
  <r>
    <s v="330188"/>
    <s v="MOUNT ST. MARY'S HOSPITAL &amp; HEALTH CENTER"/>
    <x v="31"/>
    <x v="2"/>
    <x v="1"/>
    <n v="0"/>
    <n v="4"/>
    <n v="2"/>
    <x v="10"/>
    <n v="6"/>
    <n v="0.33333333333333331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-1.0000000000000009E-2"/>
  </r>
  <r>
    <s v="330191"/>
    <s v="GLENS FALLS HOSPITAL"/>
    <x v="31"/>
    <x v="2"/>
    <x v="2"/>
    <n v="0"/>
    <n v="8"/>
    <n v="1"/>
    <x v="33"/>
    <n v="9"/>
    <n v="0.1111111111111111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-6.9999999999999951E-2"/>
  </r>
  <r>
    <s v="330193"/>
    <s v="FLUSHING HOSPITAL MEDICAL CENTER"/>
    <x v="31"/>
    <x v="2"/>
    <x v="2"/>
    <n v="0"/>
    <n v="4"/>
    <n v="1"/>
    <x v="44"/>
    <n v="5"/>
    <n v="0.2"/>
    <s v="NY | Acute Care Hospitals | Voluntary non-profit - Private"/>
    <s v="Low"/>
    <n v="0.99"/>
    <n v="0.95"/>
    <n v="1.05"/>
    <n v="0.10000000000000009"/>
    <n v="91"/>
    <n v="0.79999999999999982"/>
    <n v="1.2000000000000002"/>
    <x v="3"/>
    <n v="0.25"/>
  </r>
  <r>
    <s v="330194"/>
    <s v="MAIMONIDES MEDICAL CENTER"/>
    <x v="31"/>
    <x v="2"/>
    <x v="2"/>
    <n v="0"/>
    <n v="7"/>
    <n v="4"/>
    <x v="4"/>
    <n v="11"/>
    <n v="0.36363636363636365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6.0000000000000053E-2"/>
  </r>
  <r>
    <s v="330195"/>
    <s v="LONG ISLAND JEWISH MEDICAL CENTER"/>
    <x v="31"/>
    <x v="2"/>
    <x v="1"/>
    <n v="1"/>
    <n v="5"/>
    <n v="4"/>
    <x v="4"/>
    <n v="10"/>
    <n v="0.4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6.0000000000000053E-2"/>
  </r>
  <r>
    <s v="330196"/>
    <s v="SOUTH BROOKLYN HEALTH"/>
    <x v="31"/>
    <x v="4"/>
    <x v="3"/>
    <n v="0"/>
    <n v="4"/>
    <n v="3"/>
    <x v="25"/>
    <n v="7"/>
    <n v="0.42857142857142855"/>
    <s v="NY | Acute Care Hospitals | Voluntary non-profit - Other"/>
    <s v="Low"/>
    <n v="1"/>
    <n v="0.94"/>
    <n v="1.06"/>
    <n v="0.12000000000000011"/>
    <n v="11"/>
    <n v="0.75999999999999979"/>
    <n v="1.2400000000000002"/>
    <x v="0"/>
    <n v="9.000000000000008E-2"/>
  </r>
  <r>
    <s v="330197"/>
    <s v="CANTON-POTSDAM HOSPITAL"/>
    <x v="31"/>
    <x v="2"/>
    <x v="2"/>
    <n v="1"/>
    <n v="6"/>
    <n v="1"/>
    <x v="7"/>
    <n v="8"/>
    <n v="0.125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-3.0000000000000027E-2"/>
  </r>
  <r>
    <s v="330198"/>
    <s v="MOUNT SINAI SOUTH NASSAU"/>
    <x v="31"/>
    <x v="2"/>
    <x v="1"/>
    <n v="0"/>
    <n v="8"/>
    <n v="2"/>
    <x v="0"/>
    <n v="10"/>
    <n v="0.2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4.0000000000000036E-2"/>
  </r>
  <r>
    <s v="330199"/>
    <s v="METROPOLITAN HOSPITAL CENTER"/>
    <x v="31"/>
    <x v="5"/>
    <x v="1"/>
    <n v="0"/>
    <n v="3"/>
    <n v="0"/>
    <x v="21"/>
    <n v="3"/>
    <n v="0"/>
    <s v="NY | Acute Care Hospitals | Government - Local"/>
    <s v="Mid"/>
    <n v="1"/>
    <n v="0.94750000000000001"/>
    <n v="1.0525"/>
    <n v="0.10499999999999998"/>
    <n v="8"/>
    <n v="0.79"/>
    <n v="1.21"/>
    <x v="0"/>
    <n v="-6.9999999999999951E-2"/>
  </r>
  <r>
    <s v="330202"/>
    <s v="KINGS COUNTY HOSPITAL CENTER"/>
    <x v="31"/>
    <x v="5"/>
    <x v="3"/>
    <n v="0"/>
    <n v="3"/>
    <n v="1"/>
    <x v="8"/>
    <n v="4"/>
    <n v="0.25"/>
    <s v="NY | Acute Care Hospitals | Government - Local"/>
    <s v="Low"/>
    <n v="1"/>
    <n v="0.94750000000000001"/>
    <n v="1.0525"/>
    <n v="0.10499999999999998"/>
    <n v="8"/>
    <n v="0.79"/>
    <n v="1.21"/>
    <x v="0"/>
    <n v="-3.0000000000000027E-2"/>
  </r>
  <r>
    <s v="330203"/>
    <s v="CROUSE HOSPITAL"/>
    <x v="31"/>
    <x v="2"/>
    <x v="2"/>
    <n v="0"/>
    <n v="6"/>
    <n v="2"/>
    <x v="8"/>
    <n v="8"/>
    <n v="0.25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-2.0000000000000018E-2"/>
  </r>
  <r>
    <s v="330204"/>
    <s v="BELLEVUE HOSPITAL CENTER"/>
    <x v="31"/>
    <x v="5"/>
    <x v="2"/>
    <n v="0"/>
    <n v="5"/>
    <n v="1"/>
    <x v="14"/>
    <n v="6"/>
    <n v="0.16666666666666666"/>
    <s v="NY | Acute Care Hospitals | Government - Local"/>
    <s v="Low"/>
    <n v="1"/>
    <n v="0.94750000000000001"/>
    <n v="1.0525"/>
    <n v="0.10499999999999998"/>
    <n v="8"/>
    <n v="0.79"/>
    <n v="1.21"/>
    <x v="0"/>
    <n v="-6.0000000000000053E-2"/>
  </r>
  <r>
    <s v="330205"/>
    <s v="ST ANTHONY COMMUNITY HOSPITAL"/>
    <x v="31"/>
    <x v="6"/>
    <x v="4"/>
    <n v="1"/>
    <n v="6"/>
    <n v="0"/>
    <x v="1"/>
    <n v="7"/>
    <n v="0"/>
    <s v="NY | Acute Care Hospitals | Voluntary non-profit - Church"/>
    <s v="High"/>
    <n v="1.01"/>
    <n v="1"/>
    <n v="1.0575000000000001"/>
    <n v="5.7500000000000107E-2"/>
    <n v="6"/>
    <n v="0.91374999999999984"/>
    <n v="1.1437500000000003"/>
    <x v="1"/>
    <n v="-1.0000000000000009E-2"/>
  </r>
  <r>
    <s v="330208"/>
    <s v="ST JOHN'S RIVERSIDE HOSPITAL"/>
    <x v="31"/>
    <x v="2"/>
    <x v="2"/>
    <n v="0"/>
    <n v="6"/>
    <n v="3"/>
    <x v="26"/>
    <n v="9"/>
    <n v="0.33333333333333331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0.13000000000000012"/>
  </r>
  <r>
    <s v="330211"/>
    <s v="CLAXTON-HEPBURN MEDICAL CENTER"/>
    <x v="31"/>
    <x v="2"/>
    <x v="1"/>
    <n v="0"/>
    <n v="8"/>
    <n v="0"/>
    <x v="21"/>
    <n v="8"/>
    <n v="0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-5.9999999999999942E-2"/>
  </r>
  <r>
    <s v="330214"/>
    <s v="NYU LANGONE HOSPITALS"/>
    <x v="31"/>
    <x v="2"/>
    <x v="4"/>
    <n v="5"/>
    <n v="5"/>
    <n v="1"/>
    <x v="1"/>
    <n v="11"/>
    <n v="9.0909090909090912E-2"/>
    <s v="NY | Acute Care Hospitals | Voluntary non-profit - Private"/>
    <s v="High"/>
    <n v="0.99"/>
    <n v="0.95"/>
    <n v="1.05"/>
    <n v="0.10000000000000009"/>
    <n v="91"/>
    <n v="0.79999999999999982"/>
    <n v="1.2000000000000002"/>
    <x v="0"/>
    <n v="1.0000000000000009E-2"/>
  </r>
  <r>
    <s v="330215"/>
    <s v="ROME MEMORIAL HOSPITAL, INC"/>
    <x v="31"/>
    <x v="2"/>
    <x v="3"/>
    <n v="0"/>
    <n v="5"/>
    <n v="1"/>
    <x v="11"/>
    <n v="6"/>
    <n v="0.16666666666666666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-4.0000000000000036E-2"/>
  </r>
  <r>
    <s v="330218"/>
    <s v="OSWEGO HOSPITAL"/>
    <x v="31"/>
    <x v="2"/>
    <x v="1"/>
    <n v="0"/>
    <n v="6"/>
    <n v="0"/>
    <x v="3"/>
    <n v="6"/>
    <n v="0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2.0000000000000018E-2"/>
  </r>
  <r>
    <s v="330219"/>
    <s v="ERIE COUNTY MEDICAL CENTER"/>
    <x v="31"/>
    <x v="4"/>
    <x v="2"/>
    <n v="0"/>
    <n v="8"/>
    <n v="1"/>
    <x v="1"/>
    <n v="9"/>
    <n v="0.1111111111111111"/>
    <s v="NY | Acute Care Hospitals | Voluntary non-profit - Other"/>
    <s v="Low"/>
    <n v="1"/>
    <n v="0.94"/>
    <n v="1.06"/>
    <n v="0.12000000000000011"/>
    <n v="11"/>
    <n v="0.75999999999999979"/>
    <n v="1.2400000000000002"/>
    <x v="0"/>
    <n v="0"/>
  </r>
  <r>
    <s v="330221"/>
    <s v="WYCKOFF HEIGHTS MEDICAL CENTER"/>
    <x v="31"/>
    <x v="2"/>
    <x v="2"/>
    <n v="0"/>
    <n v="5"/>
    <n v="1"/>
    <x v="7"/>
    <n v="6"/>
    <n v="0.16666666666666666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-3.0000000000000027E-2"/>
  </r>
  <r>
    <s v="330222"/>
    <s v="SARATOGA HOSPITAL"/>
    <x v="31"/>
    <x v="2"/>
    <x v="1"/>
    <n v="0"/>
    <n v="9"/>
    <n v="1"/>
    <x v="12"/>
    <n v="10"/>
    <n v="0.1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-9.9999999999999978E-2"/>
  </r>
  <r>
    <s v="330224"/>
    <s v="HEALTHALLIANCE HOSPITAL MARYS AVENUE CAMPUS"/>
    <x v="31"/>
    <x v="2"/>
    <x v="2"/>
    <n v="0"/>
    <n v="8"/>
    <n v="0"/>
    <x v="20"/>
    <n v="8"/>
    <n v="0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5.0000000000000044E-2"/>
  </r>
  <r>
    <s v="330226"/>
    <s v="UNITY HOSPITAL"/>
    <x v="31"/>
    <x v="2"/>
    <x v="3"/>
    <n v="0"/>
    <n v="7"/>
    <n v="3"/>
    <x v="14"/>
    <n v="10"/>
    <n v="0.3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-5.0000000000000044E-2"/>
  </r>
  <r>
    <s v="330229"/>
    <s v="BROOKS-TLC HOSPITAL SYSTEM, INC"/>
    <x v="31"/>
    <x v="2"/>
    <x v="2"/>
    <n v="0"/>
    <n v="4"/>
    <n v="1"/>
    <x v="4"/>
    <n v="5"/>
    <n v="0.2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6.0000000000000053E-2"/>
  </r>
  <r>
    <s v="330231"/>
    <s v="QUEENS HOSPITAL CENTER"/>
    <x v="31"/>
    <x v="4"/>
    <x v="2"/>
    <n v="0"/>
    <n v="3"/>
    <n v="1"/>
    <x v="10"/>
    <n v="4"/>
    <n v="0.25"/>
    <s v="NY | Acute Care Hospitals | Voluntary non-profit - Other"/>
    <s v="Low"/>
    <n v="1"/>
    <n v="0.94"/>
    <n v="1.06"/>
    <n v="0.12000000000000011"/>
    <n v="11"/>
    <n v="0.75999999999999979"/>
    <n v="1.2400000000000002"/>
    <x v="0"/>
    <n v="-2.0000000000000018E-2"/>
  </r>
  <r>
    <s v="330233"/>
    <s v="BROOKDALE HOSPITAL MEDICAL CENTER"/>
    <x v="31"/>
    <x v="2"/>
    <x v="3"/>
    <n v="0"/>
    <n v="4"/>
    <n v="2"/>
    <x v="6"/>
    <n v="6"/>
    <n v="0.33333333333333331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9.000000000000008E-2"/>
  </r>
  <r>
    <s v="330234"/>
    <s v="WESTCHESTER MEDICAL CENTER"/>
    <x v="31"/>
    <x v="4"/>
    <x v="3"/>
    <n v="0"/>
    <n v="8"/>
    <n v="3"/>
    <x v="22"/>
    <n v="11"/>
    <n v="0.27272727272727271"/>
    <s v="NY | Acute Care Hospitals | Voluntary non-profit - Other"/>
    <s v="Low"/>
    <n v="1"/>
    <n v="0.94"/>
    <n v="1.06"/>
    <n v="0.12000000000000011"/>
    <n v="11"/>
    <n v="0.75999999999999979"/>
    <n v="1.2400000000000002"/>
    <x v="0"/>
    <n v="0.10000000000000009"/>
  </r>
  <r>
    <s v="330235"/>
    <s v="AUBURN  COMMUNITY  HOSPITAL"/>
    <x v="31"/>
    <x v="2"/>
    <x v="2"/>
    <n v="0"/>
    <n v="7"/>
    <n v="2"/>
    <x v="9"/>
    <n v="9"/>
    <n v="0.22222222222222221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0"/>
  </r>
  <r>
    <s v="330238"/>
    <s v="NICHOLAS H NOYES MEMORIAL HOSPITAL"/>
    <x v="31"/>
    <x v="2"/>
    <x v="1"/>
    <n v="1"/>
    <n v="5"/>
    <n v="1"/>
    <x v="31"/>
    <n v="7"/>
    <n v="0.14285714285714285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-0.13"/>
  </r>
  <r>
    <s v="330239"/>
    <s v="UPMC CHAUTAUQUA AT WCA"/>
    <x v="31"/>
    <x v="2"/>
    <x v="1"/>
    <n v="0"/>
    <n v="9"/>
    <n v="0"/>
    <x v="1"/>
    <n v="9"/>
    <n v="0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1.0000000000000009E-2"/>
  </r>
  <r>
    <s v="330240"/>
    <s v="HARLEM HOSPITAL CENTER"/>
    <x v="31"/>
    <x v="5"/>
    <x v="3"/>
    <n v="0"/>
    <n v="2"/>
    <n v="3"/>
    <x v="6"/>
    <n v="5"/>
    <n v="0.6"/>
    <s v="NY | Acute Care Hospitals | Government - Local"/>
    <s v="Low"/>
    <n v="1"/>
    <n v="0.94750000000000001"/>
    <n v="1.0525"/>
    <n v="0.10499999999999998"/>
    <n v="8"/>
    <n v="0.79"/>
    <n v="1.21"/>
    <x v="0"/>
    <n v="8.0000000000000071E-2"/>
  </r>
  <r>
    <s v="330241"/>
    <s v="UNIVERSITY HOSPITAL S U N Y HEALTH SCIENCE CENTER"/>
    <x v="31"/>
    <x v="3"/>
    <x v="2"/>
    <n v="0"/>
    <n v="8"/>
    <n v="3"/>
    <x v="9"/>
    <n v="11"/>
    <n v="0.27272727272727271"/>
    <s v="NY | Acute Care Hospitals | Government - State"/>
    <s v="Low"/>
    <n v="1.0249999999999999"/>
    <n v="1.0125"/>
    <n v="1.0425"/>
    <n v="3.0000000000000027E-2"/>
    <n v="4"/>
    <n v="0.96749999999999992"/>
    <n v="1.0874999999999999"/>
    <x v="1"/>
    <n v="-3.499999999999992E-2"/>
  </r>
  <r>
    <s v="330246"/>
    <s v="ST CHARLES HOSPITAL"/>
    <x v="31"/>
    <x v="6"/>
    <x v="0"/>
    <n v="0"/>
    <n v="6"/>
    <n v="1"/>
    <x v="13"/>
    <n v="7"/>
    <n v="0.14285714285714285"/>
    <s v="NY | Acute Care Hospitals | Voluntary non-profit - Church"/>
    <s v="High"/>
    <n v="1.01"/>
    <n v="1"/>
    <n v="1.0575000000000001"/>
    <n v="5.7500000000000107E-2"/>
    <n v="6"/>
    <n v="0.91374999999999984"/>
    <n v="1.1437500000000003"/>
    <x v="1"/>
    <n v="6.0000000000000053E-2"/>
  </r>
  <r>
    <s v="330250"/>
    <s v="CHAMPLAIN VALLEY PHYSICIANS HOSPITAL MEDICAL CTR"/>
    <x v="31"/>
    <x v="2"/>
    <x v="2"/>
    <n v="0"/>
    <n v="9"/>
    <n v="1"/>
    <x v="10"/>
    <n v="10"/>
    <n v="0.1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-1.0000000000000009E-2"/>
  </r>
  <r>
    <s v="330259"/>
    <s v="MERCY MEDICAL CENTER"/>
    <x v="31"/>
    <x v="6"/>
    <x v="1"/>
    <n v="0"/>
    <n v="8"/>
    <n v="1"/>
    <x v="27"/>
    <n v="9"/>
    <n v="0.1111111111111111"/>
    <s v="NY | Acute Care Hospitals | Voluntary non-profit - Church"/>
    <s v="Mid"/>
    <n v="1.01"/>
    <n v="1"/>
    <n v="1.0575000000000001"/>
    <n v="5.7500000000000107E-2"/>
    <n v="6"/>
    <n v="0.91374999999999984"/>
    <n v="1.1437500000000003"/>
    <x v="1"/>
    <n v="0.16999999999999993"/>
  </r>
  <r>
    <s v="330261"/>
    <s v="PHELPS HOSPITAL"/>
    <x v="31"/>
    <x v="2"/>
    <x v="1"/>
    <n v="0"/>
    <n v="8"/>
    <n v="1"/>
    <x v="2"/>
    <n v="9"/>
    <n v="0.1111111111111111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3.0000000000000027E-2"/>
  </r>
  <r>
    <s v="330264"/>
    <s v="ST LUKE'S CORNWALL HOSPITAL"/>
    <x v="31"/>
    <x v="4"/>
    <x v="1"/>
    <n v="0"/>
    <n v="7"/>
    <n v="1"/>
    <x v="1"/>
    <n v="8"/>
    <n v="0.125"/>
    <s v="NY | Acute Care Hospitals | Voluntary non-profit - Other"/>
    <s v="Mid"/>
    <n v="1"/>
    <n v="0.94"/>
    <n v="1.06"/>
    <n v="0.12000000000000011"/>
    <n v="11"/>
    <n v="0.75999999999999979"/>
    <n v="1.2400000000000002"/>
    <x v="0"/>
    <n v="0"/>
  </r>
  <r>
    <s v="330267"/>
    <s v="HUDSON VALLEY HOSPITAL CENTER"/>
    <x v="31"/>
    <x v="2"/>
    <x v="0"/>
    <n v="2"/>
    <n v="6"/>
    <n v="1"/>
    <x v="30"/>
    <n v="9"/>
    <n v="0.1111111111111111"/>
    <s v="NY | Acute Care Hospitals | Voluntary non-profit - Private"/>
    <s v="High"/>
    <n v="0.99"/>
    <n v="0.95"/>
    <n v="1.05"/>
    <n v="0.10000000000000009"/>
    <n v="91"/>
    <n v="0.79999999999999982"/>
    <n v="1.2000000000000002"/>
    <x v="0"/>
    <n v="7.0000000000000062E-2"/>
  </r>
  <r>
    <s v="330270"/>
    <s v="HOSPITAL FOR SPECIAL SURGERY"/>
    <x v="31"/>
    <x v="2"/>
    <x v="4"/>
    <n v="3"/>
    <n v="0"/>
    <n v="0"/>
    <x v="24"/>
    <n v="3"/>
    <n v="0"/>
    <s v="NY | Acute Care Hospitals | Voluntary non-profit - Private"/>
    <s v="High"/>
    <n v="0.99"/>
    <n v="0.95"/>
    <n v="1.05"/>
    <n v="0.10000000000000009"/>
    <n v="91"/>
    <n v="0.79999999999999982"/>
    <n v="1.2000000000000002"/>
    <x v="0"/>
    <n v="-7.999999999999996E-2"/>
  </r>
  <r>
    <s v="330273"/>
    <s v="PUTNAM HOSPITAL CENTER"/>
    <x v="31"/>
    <x v="2"/>
    <x v="1"/>
    <n v="0"/>
    <n v="6"/>
    <n v="0"/>
    <x v="3"/>
    <n v="6"/>
    <n v="0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2.0000000000000018E-2"/>
  </r>
  <r>
    <s v="330276"/>
    <s v="NATHAN LITTAUER HOSPITAL"/>
    <x v="31"/>
    <x v="2"/>
    <x v="2"/>
    <n v="1"/>
    <n v="5"/>
    <n v="0"/>
    <x v="19"/>
    <n v="6"/>
    <n v="0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-0.14000000000000001"/>
  </r>
  <r>
    <s v="330277"/>
    <s v="CORNING HOSPITAL"/>
    <x v="31"/>
    <x v="2"/>
    <x v="1"/>
    <n v="0"/>
    <n v="7"/>
    <n v="2"/>
    <x v="11"/>
    <n v="9"/>
    <n v="0.22222222222222221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-4.0000000000000036E-2"/>
  </r>
  <r>
    <s v="330279"/>
    <s v="MERCY HOSPITAL OF BUFFALO"/>
    <x v="31"/>
    <x v="2"/>
    <x v="2"/>
    <n v="0"/>
    <n v="6"/>
    <n v="2"/>
    <x v="9"/>
    <n v="8"/>
    <n v="0.25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0"/>
  </r>
  <r>
    <s v="330285"/>
    <s v="STRONG MEMORIAL HOSPITAL"/>
    <x v="31"/>
    <x v="2"/>
    <x v="2"/>
    <n v="1"/>
    <n v="7"/>
    <n v="2"/>
    <x v="14"/>
    <n v="10"/>
    <n v="0.2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-5.0000000000000044E-2"/>
  </r>
  <r>
    <s v="330286"/>
    <s v="GOOD SAMARITAN HOSPITAL MEDICAL CENTER"/>
    <x v="31"/>
    <x v="2"/>
    <x v="2"/>
    <n v="0"/>
    <n v="8"/>
    <n v="3"/>
    <x v="25"/>
    <n v="11"/>
    <n v="0.27272727272727271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0.10000000000000009"/>
  </r>
  <r>
    <s v="330304"/>
    <s v="WHITE PLAINS HOSPITAL CENTER"/>
    <x v="31"/>
    <x v="2"/>
    <x v="4"/>
    <n v="0"/>
    <n v="9"/>
    <n v="1"/>
    <x v="3"/>
    <n v="10"/>
    <n v="0.1"/>
    <s v="NY | Acute Care Hospitals | Voluntary non-profit - Private"/>
    <s v="High"/>
    <n v="0.99"/>
    <n v="0.95"/>
    <n v="1.05"/>
    <n v="0.10000000000000009"/>
    <n v="91"/>
    <n v="0.79999999999999982"/>
    <n v="1.2000000000000002"/>
    <x v="0"/>
    <n v="2.0000000000000018E-2"/>
  </r>
  <r>
    <s v="330307"/>
    <s v="CAYUGA MEDICAL CENTER AT ITHACA"/>
    <x v="31"/>
    <x v="2"/>
    <x v="1"/>
    <n v="2"/>
    <n v="7"/>
    <n v="1"/>
    <x v="3"/>
    <n v="10"/>
    <n v="0.1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2.0000000000000018E-2"/>
  </r>
  <r>
    <s v="330331"/>
    <s v="PLAINVIEW HOSPITAL"/>
    <x v="31"/>
    <x v="2"/>
    <x v="0"/>
    <n v="0"/>
    <n v="7"/>
    <n v="0"/>
    <x v="6"/>
    <n v="7"/>
    <n v="0"/>
    <s v="NY | Acute Care Hospitals | Voluntary non-profit - Private"/>
    <s v="High"/>
    <n v="0.99"/>
    <n v="0.95"/>
    <n v="1.05"/>
    <n v="0.10000000000000009"/>
    <n v="91"/>
    <n v="0.79999999999999982"/>
    <n v="1.2000000000000002"/>
    <x v="0"/>
    <n v="9.000000000000008E-2"/>
  </r>
  <r>
    <s v="330332"/>
    <s v="CHSLI ST JOSEPH HOSPITAL"/>
    <x v="31"/>
    <x v="2"/>
    <x v="1"/>
    <n v="0"/>
    <n v="8"/>
    <n v="1"/>
    <x v="22"/>
    <n v="9"/>
    <n v="0.1111111111111111"/>
    <s v="NY | Acute Care Hospitals | Voluntary non-profit - Private"/>
    <s v="Mid"/>
    <n v="0.99"/>
    <n v="0.95"/>
    <n v="1.05"/>
    <n v="0.10000000000000009"/>
    <n v="91"/>
    <n v="0.79999999999999982"/>
    <n v="1.2000000000000002"/>
    <x v="0"/>
    <n v="0.1100000000000001"/>
  </r>
  <r>
    <s v="330350"/>
    <s v="SUNY/DOWNSTATE UNIVERSITY HOSPITAL OF BROOKLYN"/>
    <x v="31"/>
    <x v="3"/>
    <x v="3"/>
    <n v="0"/>
    <n v="4"/>
    <n v="2"/>
    <x v="2"/>
    <n v="6"/>
    <n v="0.33333333333333331"/>
    <s v="NY | Acute Care Hospitals | Government - State"/>
    <s v="Low"/>
    <n v="1.0249999999999999"/>
    <n v="1.0125"/>
    <n v="1.0425"/>
    <n v="3.0000000000000027E-2"/>
    <n v="4"/>
    <n v="0.96749999999999992"/>
    <n v="1.0874999999999999"/>
    <x v="1"/>
    <n v="-4.9999999999998934E-3"/>
  </r>
  <r>
    <s v="330386"/>
    <s v="GARNET HEALTH  MEDICAL CENTER CATSKILLS"/>
    <x v="31"/>
    <x v="2"/>
    <x v="3"/>
    <n v="0"/>
    <n v="5"/>
    <n v="1"/>
    <x v="9"/>
    <n v="6"/>
    <n v="0.16666666666666666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0"/>
  </r>
  <r>
    <s v="330393"/>
    <s v="SUNY/STONY BROOK UNIVERSITY HOSPITAL"/>
    <x v="31"/>
    <x v="3"/>
    <x v="0"/>
    <n v="0"/>
    <n v="9"/>
    <n v="2"/>
    <x v="0"/>
    <n v="11"/>
    <n v="0.18181818181818182"/>
    <s v="NY | Acute Care Hospitals | Government - State"/>
    <s v="High"/>
    <n v="1.0249999999999999"/>
    <n v="1.0125"/>
    <n v="1.0425"/>
    <n v="3.0000000000000027E-2"/>
    <n v="4"/>
    <n v="0.96749999999999992"/>
    <n v="1.0874999999999999"/>
    <x v="1"/>
    <n v="5.0000000000001155E-3"/>
  </r>
  <r>
    <s v="330394"/>
    <s v="UNITED HEALTH SERVICES HOSPITALS, INC"/>
    <x v="31"/>
    <x v="2"/>
    <x v="2"/>
    <n v="0"/>
    <n v="10"/>
    <n v="1"/>
    <x v="8"/>
    <n v="11"/>
    <n v="9.0909090909090912E-2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-2.0000000000000018E-2"/>
  </r>
  <r>
    <s v="330395"/>
    <s v="ST JOHN'S EPISCOPAL HOSPITAL AT SOUTH SHORE"/>
    <x v="31"/>
    <x v="2"/>
    <x v="3"/>
    <n v="0"/>
    <n v="2"/>
    <n v="3"/>
    <x v="50"/>
    <n v="5"/>
    <n v="0.6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0.15999999999999992"/>
  </r>
  <r>
    <s v="330396"/>
    <s v="WOODHULL MEDICAL &amp; MENTAL HEALTH CENTER"/>
    <x v="31"/>
    <x v="5"/>
    <x v="3"/>
    <n v="0"/>
    <n v="2"/>
    <n v="1"/>
    <x v="0"/>
    <n v="3"/>
    <n v="0.33333333333333331"/>
    <s v="NY | Acute Care Hospitals | Government - Local"/>
    <s v="Low"/>
    <n v="1"/>
    <n v="0.94750000000000001"/>
    <n v="1.0525"/>
    <n v="0.10499999999999998"/>
    <n v="8"/>
    <n v="0.79"/>
    <n v="1.21"/>
    <x v="0"/>
    <n v="3.0000000000000027E-2"/>
  </r>
  <r>
    <s v="330399"/>
    <s v="ST BARNABAS HOSPITAL"/>
    <x v="31"/>
    <x v="2"/>
    <x v="3"/>
    <n v="0"/>
    <n v="5"/>
    <n v="0"/>
    <x v="10"/>
    <n v="5"/>
    <n v="0"/>
    <s v="NY | Acute Care Hospitals | Voluntary non-profit - Private"/>
    <s v="Low"/>
    <n v="0.99"/>
    <n v="0.95"/>
    <n v="1.05"/>
    <n v="0.10000000000000009"/>
    <n v="91"/>
    <n v="0.79999999999999982"/>
    <n v="1.2000000000000002"/>
    <x v="0"/>
    <n v="-1.0000000000000009E-2"/>
  </r>
  <r>
    <s v="330401"/>
    <s v="ST CATHERINE OF SIENA HOSPITAL MEDICAL CENTER"/>
    <x v="31"/>
    <x v="6"/>
    <x v="0"/>
    <n v="0"/>
    <n v="7"/>
    <n v="1"/>
    <x v="2"/>
    <n v="8"/>
    <n v="0.125"/>
    <s v="NY | Acute Care Hospitals | Voluntary non-profit - Church"/>
    <s v="High"/>
    <n v="1.01"/>
    <n v="1"/>
    <n v="1.0575000000000001"/>
    <n v="5.7500000000000107E-2"/>
    <n v="6"/>
    <n v="0.91374999999999984"/>
    <n v="1.1437500000000003"/>
    <x v="1"/>
    <n v="1.0000000000000009E-2"/>
  </r>
  <r>
    <s v="340001"/>
    <s v="CAROLINAS MEDICAL CENTER-NORTHEAST"/>
    <x v="32"/>
    <x v="0"/>
    <x v="1"/>
    <n v="0"/>
    <n v="11"/>
    <n v="0"/>
    <x v="21"/>
    <n v="11"/>
    <n v="0"/>
    <s v="NC | Acute Care Hospitals | Government - Hospital District or Authority"/>
    <s v="Mid"/>
    <n v="0.94"/>
    <n v="0.93"/>
    <n v="0.97"/>
    <n v="3.9999999999999925E-2"/>
    <n v="14"/>
    <n v="0.87000000000000011"/>
    <n v="1.0299999999999998"/>
    <x v="0"/>
    <n v="-9.9999999999998979E-3"/>
  </r>
  <r>
    <s v="340002"/>
    <s v="MEMORIAL MISSION HOSPITAL AND ASHEVILLE SURGERY CE"/>
    <x v="32"/>
    <x v="2"/>
    <x v="0"/>
    <n v="4"/>
    <n v="7"/>
    <n v="0"/>
    <x v="1"/>
    <n v="11"/>
    <n v="0"/>
    <s v="NC | Acute Care Hospitals | Voluntary non-profit - Private"/>
    <s v="High"/>
    <n v="0.95499999999999996"/>
    <n v="0.90500000000000003"/>
    <n v="0.97750000000000004"/>
    <n v="7.2500000000000009E-2"/>
    <n v="36"/>
    <n v="0.79625000000000001"/>
    <n v="1.0862500000000002"/>
    <x v="0"/>
    <n v="4.500000000000004E-2"/>
  </r>
  <r>
    <s v="340003"/>
    <s v="NORTHERN REGIONAL HOSPITAL"/>
    <x v="32"/>
    <x v="0"/>
    <x v="0"/>
    <n v="0"/>
    <n v="6"/>
    <n v="0"/>
    <x v="15"/>
    <n v="6"/>
    <n v="0"/>
    <s v="NC | Acute Care Hospitals | Government - Hospital District or Authority"/>
    <s v="High"/>
    <n v="0.94"/>
    <n v="0.93"/>
    <n v="0.97"/>
    <n v="3.9999999999999925E-2"/>
    <n v="14"/>
    <n v="0.87000000000000011"/>
    <n v="1.0299999999999998"/>
    <x v="0"/>
    <n v="-5.9999999999999942E-2"/>
  </r>
  <r>
    <s v="340004"/>
    <s v="HIGH POINT REGIONAL HEALTH SYSTEM"/>
    <x v="32"/>
    <x v="2"/>
    <x v="2"/>
    <n v="0"/>
    <n v="10"/>
    <n v="0"/>
    <x v="8"/>
    <n v="10"/>
    <n v="0"/>
    <s v="NC | Acute Care Hospitals | Voluntary non-profit - Private"/>
    <s v="Low"/>
    <n v="0.95499999999999996"/>
    <n v="0.90500000000000003"/>
    <n v="0.97750000000000004"/>
    <n v="7.2500000000000009E-2"/>
    <n v="36"/>
    <n v="0.79625000000000001"/>
    <n v="1.0862500000000002"/>
    <x v="0"/>
    <n v="1.5000000000000013E-2"/>
  </r>
  <r>
    <s v="340008"/>
    <s v="SCOTLAND MEMORIAL HOSPITAL"/>
    <x v="32"/>
    <x v="2"/>
    <x v="1"/>
    <n v="0"/>
    <n v="8"/>
    <n v="1"/>
    <x v="23"/>
    <n v="9"/>
    <n v="0.1111111111111111"/>
    <s v="NC | Acute Care Hospitals | Voluntary non-profit - Private"/>
    <s v="Mid"/>
    <n v="0.95499999999999996"/>
    <n v="0.90500000000000003"/>
    <n v="0.97750000000000004"/>
    <n v="7.2500000000000009E-2"/>
    <n v="36"/>
    <n v="0.79625000000000001"/>
    <n v="1.0862500000000002"/>
    <x v="0"/>
    <n v="-5.4999999999999938E-2"/>
  </r>
  <r>
    <s v="340010"/>
    <s v="UNC HEALTH CARE WAYNE"/>
    <x v="32"/>
    <x v="2"/>
    <x v="1"/>
    <n v="0"/>
    <n v="7"/>
    <n v="0"/>
    <x v="14"/>
    <n v="7"/>
    <n v="0"/>
    <s v="NC | Acute Care Hospitals | Voluntary non-profit - Private"/>
    <s v="Mid"/>
    <n v="0.95499999999999996"/>
    <n v="0.90500000000000003"/>
    <n v="0.97750000000000004"/>
    <n v="7.2500000000000009E-2"/>
    <n v="36"/>
    <n v="0.79625000000000001"/>
    <n v="1.0862500000000002"/>
    <x v="0"/>
    <n v="-1.5000000000000013E-2"/>
  </r>
  <r>
    <s v="340013"/>
    <s v="RUTHERFORD REGIONAL MEDICAL CENTER"/>
    <x v="32"/>
    <x v="1"/>
    <x v="1"/>
    <n v="0"/>
    <n v="7"/>
    <n v="0"/>
    <x v="14"/>
    <n v="7"/>
    <n v="0"/>
    <s v="NC | Acute Care Hospitals | Proprietary"/>
    <s v="Mid"/>
    <n v="0.97"/>
    <n v="0.9325"/>
    <n v="1.0375000000000001"/>
    <n v="0.10500000000000009"/>
    <n v="8"/>
    <n v="0.77499999999999991"/>
    <n v="1.1950000000000003"/>
    <x v="0"/>
    <n v="-3.0000000000000027E-2"/>
  </r>
  <r>
    <s v="340014"/>
    <s v="NOVANT HEALTH FORSYTH MEDICAL CENTER"/>
    <x v="32"/>
    <x v="2"/>
    <x v="0"/>
    <n v="2"/>
    <n v="7"/>
    <n v="2"/>
    <x v="8"/>
    <n v="11"/>
    <n v="0.18181818181818182"/>
    <s v="NC | Acute Care Hospitals | Voluntary non-profit - Private"/>
    <s v="High"/>
    <n v="0.95499999999999996"/>
    <n v="0.90500000000000003"/>
    <n v="0.97750000000000004"/>
    <n v="7.2500000000000009E-2"/>
    <n v="36"/>
    <n v="0.79625000000000001"/>
    <n v="1.0862500000000002"/>
    <x v="0"/>
    <n v="1.5000000000000013E-2"/>
  </r>
  <r>
    <s v="340015"/>
    <s v="NOVANT HEALTH ROWAN MEDICAL CENTER"/>
    <x v="32"/>
    <x v="2"/>
    <x v="2"/>
    <n v="0"/>
    <n v="9"/>
    <n v="1"/>
    <x v="8"/>
    <n v="10"/>
    <n v="0.1"/>
    <s v="NC | Acute Care Hospitals | Voluntary non-profit - Private"/>
    <s v="Low"/>
    <n v="0.95499999999999996"/>
    <n v="0.90500000000000003"/>
    <n v="0.97750000000000004"/>
    <n v="7.2500000000000009E-2"/>
    <n v="36"/>
    <n v="0.79625000000000001"/>
    <n v="1.0862500000000002"/>
    <x v="0"/>
    <n v="1.5000000000000013E-2"/>
  </r>
  <r>
    <s v="340016"/>
    <s v="HARRIS REGIONAL HOSPITAL"/>
    <x v="32"/>
    <x v="1"/>
    <x v="1"/>
    <n v="0"/>
    <n v="9"/>
    <n v="0"/>
    <x v="13"/>
    <n v="9"/>
    <n v="0"/>
    <s v="NC | Acute Care Hospitals | Proprietary"/>
    <s v="Mid"/>
    <n v="0.97"/>
    <n v="0.9325"/>
    <n v="1.0375000000000001"/>
    <n v="0.10500000000000009"/>
    <n v="8"/>
    <n v="0.77499999999999991"/>
    <n v="1.1950000000000003"/>
    <x v="0"/>
    <n v="0.10000000000000009"/>
  </r>
  <r>
    <s v="340017"/>
    <s v="PARDEE HOSPITAL HENDERSON COUNTY"/>
    <x v="32"/>
    <x v="5"/>
    <x v="4"/>
    <n v="1"/>
    <n v="9"/>
    <n v="0"/>
    <x v="10"/>
    <n v="10"/>
    <n v="0"/>
    <s v="NC | Acute Care Hospitals | Government - Local"/>
    <s v="High"/>
    <n v="0.93"/>
    <n v="0.92"/>
    <n v="0.97499999999999998"/>
    <n v="5.4999999999999938E-2"/>
    <n v="9"/>
    <n v="0.83750000000000013"/>
    <n v="1.0574999999999999"/>
    <x v="0"/>
    <n v="4.9999999999999933E-2"/>
  </r>
  <r>
    <s v="340020"/>
    <s v="CENTRAL CAROLINA HOSPITAL"/>
    <x v="32"/>
    <x v="2"/>
    <x v="3"/>
    <n v="0"/>
    <n v="5"/>
    <n v="1"/>
    <x v="11"/>
    <n v="6"/>
    <n v="0.16666666666666666"/>
    <s v="NC | Acute Care Hospitals | Voluntary non-profit - Private"/>
    <s v="Low"/>
    <n v="0.95499999999999996"/>
    <n v="0.90500000000000003"/>
    <n v="0.97750000000000004"/>
    <n v="7.2500000000000009E-2"/>
    <n v="36"/>
    <n v="0.79625000000000001"/>
    <n v="1.0862500000000002"/>
    <x v="0"/>
    <n v="-5.0000000000000044E-3"/>
  </r>
  <r>
    <s v="340021"/>
    <s v="ATRIUM HEALTH CLEVELAND"/>
    <x v="32"/>
    <x v="0"/>
    <x v="2"/>
    <n v="0"/>
    <n v="9"/>
    <n v="0"/>
    <x v="7"/>
    <n v="9"/>
    <n v="0"/>
    <s v="NC | Acute Care Hospitals | Government - Hospital District or Authority"/>
    <s v="Low"/>
    <n v="0.94"/>
    <n v="0.93"/>
    <n v="0.97"/>
    <n v="3.9999999999999925E-2"/>
    <n v="14"/>
    <n v="0.87000000000000011"/>
    <n v="1.0299999999999998"/>
    <x v="0"/>
    <n v="2.0000000000000018E-2"/>
  </r>
  <r>
    <s v="340023"/>
    <s v="ADVENTHEALTH HENDERSONVILLE"/>
    <x v="32"/>
    <x v="2"/>
    <x v="0"/>
    <n v="0"/>
    <n v="9"/>
    <n v="0"/>
    <x v="8"/>
    <n v="9"/>
    <n v="0"/>
    <s v="NC | Acute Care Hospitals | Voluntary non-profit - Private"/>
    <s v="High"/>
    <n v="0.95499999999999996"/>
    <n v="0.90500000000000003"/>
    <n v="0.97750000000000004"/>
    <n v="7.2500000000000009E-2"/>
    <n v="36"/>
    <n v="0.79625000000000001"/>
    <n v="1.0862500000000002"/>
    <x v="0"/>
    <n v="1.5000000000000013E-2"/>
  </r>
  <r>
    <s v="340024"/>
    <s v="SAMPSON REGIONAL MEDICAL CENTER"/>
    <x v="32"/>
    <x v="5"/>
    <x v="1"/>
    <n v="0"/>
    <n v="6"/>
    <n v="0"/>
    <x v="21"/>
    <n v="6"/>
    <n v="0"/>
    <s v="NC | Acute Care Hospitals | Government - Local"/>
    <s v="Mid"/>
    <n v="0.93"/>
    <n v="0.92"/>
    <n v="0.97499999999999998"/>
    <n v="5.4999999999999938E-2"/>
    <n v="9"/>
    <n v="0.83750000000000013"/>
    <n v="1.0574999999999999"/>
    <x v="0"/>
    <n v="0"/>
  </r>
  <r>
    <s v="340027"/>
    <s v="UNC LENOIR HEALTH CARE"/>
    <x v="32"/>
    <x v="2"/>
    <x v="1"/>
    <n v="0"/>
    <n v="5"/>
    <n v="0"/>
    <x v="8"/>
    <n v="5"/>
    <n v="0"/>
    <s v="NC | Acute Care Hospitals | Voluntary non-profit - Private"/>
    <s v="Mid"/>
    <n v="0.95499999999999996"/>
    <n v="0.90500000000000003"/>
    <n v="0.97750000000000004"/>
    <n v="7.2500000000000009E-2"/>
    <n v="36"/>
    <n v="0.79625000000000001"/>
    <n v="1.0862500000000002"/>
    <x v="0"/>
    <n v="1.5000000000000013E-2"/>
  </r>
  <r>
    <s v="340028"/>
    <s v="CAPE FEAR VALLEY MEDICAL CENTER"/>
    <x v="32"/>
    <x v="2"/>
    <x v="3"/>
    <n v="0"/>
    <n v="8"/>
    <n v="3"/>
    <x v="11"/>
    <n v="11"/>
    <n v="0.27272727272727271"/>
    <s v="NC | Acute Care Hospitals | Voluntary non-profit - Private"/>
    <s v="Low"/>
    <n v="0.95499999999999996"/>
    <n v="0.90500000000000003"/>
    <n v="0.97750000000000004"/>
    <n v="7.2500000000000009E-2"/>
    <n v="36"/>
    <n v="0.79625000000000001"/>
    <n v="1.0862500000000002"/>
    <x v="0"/>
    <n v="-5.0000000000000044E-3"/>
  </r>
  <r>
    <s v="340030"/>
    <s v="DUKE UNIVERSITY HOSPITAL"/>
    <x v="32"/>
    <x v="1"/>
    <x v="4"/>
    <n v="2"/>
    <n v="9"/>
    <n v="0"/>
    <x v="11"/>
    <n v="11"/>
    <n v="0"/>
    <s v="NC | Acute Care Hospitals | Proprietary"/>
    <s v="High"/>
    <n v="0.97"/>
    <n v="0.9325"/>
    <n v="1.0375000000000001"/>
    <n v="0.10500000000000009"/>
    <n v="8"/>
    <n v="0.77499999999999991"/>
    <n v="1.1950000000000003"/>
    <x v="0"/>
    <n v="-2.0000000000000018E-2"/>
  </r>
  <r>
    <s v="340032"/>
    <s v="CAROMONT REGIONAL MEDICAL CENTER"/>
    <x v="32"/>
    <x v="2"/>
    <x v="0"/>
    <n v="0"/>
    <n v="10"/>
    <n v="1"/>
    <x v="7"/>
    <n v="11"/>
    <n v="9.0909090909090912E-2"/>
    <s v="NC | Acute Care Hospitals | Voluntary non-profit - Private"/>
    <s v="High"/>
    <n v="0.95499999999999996"/>
    <n v="0.90500000000000003"/>
    <n v="0.97750000000000004"/>
    <n v="7.2500000000000009E-2"/>
    <n v="36"/>
    <n v="0.79625000000000001"/>
    <n v="1.0862500000000002"/>
    <x v="0"/>
    <n v="5.0000000000000044E-3"/>
  </r>
  <r>
    <s v="340039"/>
    <s v="IREDELL MEMORIAL HOSPITAL INC"/>
    <x v="32"/>
    <x v="2"/>
    <x v="1"/>
    <n v="0"/>
    <n v="7"/>
    <n v="0"/>
    <x v="8"/>
    <n v="7"/>
    <n v="0"/>
    <s v="NC | Acute Care Hospitals | Voluntary non-profit - Private"/>
    <s v="Mid"/>
    <n v="0.95499999999999996"/>
    <n v="0.90500000000000003"/>
    <n v="0.97750000000000004"/>
    <n v="7.2500000000000009E-2"/>
    <n v="36"/>
    <n v="0.79625000000000001"/>
    <n v="1.0862500000000002"/>
    <x v="0"/>
    <n v="1.5000000000000013E-2"/>
  </r>
  <r>
    <s v="340040"/>
    <s v="ECU HEALTH MEDICAL CENTER"/>
    <x v="32"/>
    <x v="2"/>
    <x v="2"/>
    <n v="1"/>
    <n v="6"/>
    <n v="4"/>
    <x v="10"/>
    <n v="11"/>
    <n v="0.36363636363636365"/>
    <s v="NC | Acute Care Hospitals | Voluntary non-profit - Private"/>
    <s v="Low"/>
    <n v="0.95499999999999996"/>
    <n v="0.90500000000000003"/>
    <n v="0.97750000000000004"/>
    <n v="7.2500000000000009E-2"/>
    <n v="36"/>
    <n v="0.79625000000000001"/>
    <n v="1.0862500000000002"/>
    <x v="0"/>
    <n v="2.5000000000000022E-2"/>
  </r>
  <r>
    <s v="340041"/>
    <s v="CALDWELL MEMORIAL HOSPITAL"/>
    <x v="32"/>
    <x v="4"/>
    <x v="3"/>
    <n v="1"/>
    <n v="5"/>
    <n v="1"/>
    <x v="3"/>
    <n v="7"/>
    <n v="0.14285714285714285"/>
    <s v="NC | Acute Care Hospitals | Voluntary non-profit - Other"/>
    <s v="Low"/>
    <n v="0.95499999999999996"/>
    <n v="0.9325"/>
    <n v="0.97750000000000004"/>
    <n v="4.500000000000004E-2"/>
    <n v="6"/>
    <n v="0.86499999999999999"/>
    <n v="1.0450000000000002"/>
    <x v="1"/>
    <n v="5.5000000000000049E-2"/>
  </r>
  <r>
    <s v="340042"/>
    <s v="ONSLOW MEMORIAL HOSPITAL"/>
    <x v="32"/>
    <x v="0"/>
    <x v="3"/>
    <n v="0"/>
    <n v="4"/>
    <n v="2"/>
    <x v="10"/>
    <n v="6"/>
    <n v="0.33333333333333331"/>
    <s v="NC | Acute Care Hospitals | Government - Hospital District or Authority"/>
    <s v="Low"/>
    <n v="0.94"/>
    <n v="0.93"/>
    <n v="0.97"/>
    <n v="3.9999999999999925E-2"/>
    <n v="14"/>
    <n v="0.87000000000000011"/>
    <n v="1.0299999999999998"/>
    <x v="0"/>
    <n v="4.0000000000000036E-2"/>
  </r>
  <r>
    <s v="340047"/>
    <s v="NORTH CAROLINA BAPTIST HOSPITAL"/>
    <x v="32"/>
    <x v="2"/>
    <x v="1"/>
    <n v="0"/>
    <n v="11"/>
    <n v="0"/>
    <x v="9"/>
    <n v="11"/>
    <n v="0"/>
    <s v="NC | Acute Care Hospitals | Voluntary non-profit - Private"/>
    <s v="Mid"/>
    <n v="0.95499999999999996"/>
    <n v="0.90500000000000003"/>
    <n v="0.97750000000000004"/>
    <n v="7.2500000000000009E-2"/>
    <n v="36"/>
    <n v="0.79625000000000001"/>
    <n v="1.0862500000000002"/>
    <x v="0"/>
    <n v="3.5000000000000031E-2"/>
  </r>
  <r>
    <s v="340050"/>
    <s v="SOUTHEASTERN REGIONAL MEDICAL CENTER"/>
    <x v="32"/>
    <x v="2"/>
    <x v="2"/>
    <n v="0"/>
    <n v="7"/>
    <n v="2"/>
    <x v="12"/>
    <n v="9"/>
    <n v="0.22222222222222221"/>
    <s v="NC | Acute Care Hospitals | Voluntary non-profit - Private"/>
    <s v="Low"/>
    <n v="0.95499999999999996"/>
    <n v="0.90500000000000003"/>
    <n v="0.97750000000000004"/>
    <n v="7.2500000000000009E-2"/>
    <n v="36"/>
    <n v="0.79625000000000001"/>
    <n v="1.0862500000000002"/>
    <x v="0"/>
    <n v="-6.4999999999999947E-2"/>
  </r>
  <r>
    <s v="340051"/>
    <s v="WATAUGA MEDICAL CENTER"/>
    <x v="32"/>
    <x v="5"/>
    <x v="0"/>
    <n v="0"/>
    <n v="10"/>
    <n v="0"/>
    <x v="21"/>
    <n v="10"/>
    <n v="0"/>
    <s v="NC | Acute Care Hospitals | Government - Local"/>
    <s v="High"/>
    <n v="0.93"/>
    <n v="0.92"/>
    <n v="0.97499999999999998"/>
    <n v="5.4999999999999938E-2"/>
    <n v="9"/>
    <n v="0.83750000000000013"/>
    <n v="1.0574999999999999"/>
    <x v="0"/>
    <n v="0"/>
  </r>
  <r>
    <s v="340053"/>
    <s v="NOVANT HEALTH PRESBYTERIAN MEDICAL CENTER"/>
    <x v="32"/>
    <x v="2"/>
    <x v="0"/>
    <n v="0"/>
    <n v="9"/>
    <n v="2"/>
    <x v="9"/>
    <n v="11"/>
    <n v="0.18181818181818182"/>
    <s v="NC | Acute Care Hospitals | Voluntary non-profit - Private"/>
    <s v="High"/>
    <n v="0.95499999999999996"/>
    <n v="0.90500000000000003"/>
    <n v="0.97750000000000004"/>
    <n v="7.2500000000000009E-2"/>
    <n v="36"/>
    <n v="0.79625000000000001"/>
    <n v="1.0862500000000002"/>
    <x v="0"/>
    <n v="3.5000000000000031E-2"/>
  </r>
  <r>
    <s v="340060"/>
    <s v="UNC ROCKINGHAM"/>
    <x v="32"/>
    <x v="2"/>
    <x v="2"/>
    <n v="0"/>
    <n v="5"/>
    <n v="0"/>
    <x v="21"/>
    <n v="5"/>
    <n v="0"/>
    <s v="NC | Acute Care Hospitals | Voluntary non-profit - Private"/>
    <s v="Low"/>
    <n v="0.95499999999999996"/>
    <n v="0.90500000000000003"/>
    <n v="0.97750000000000004"/>
    <n v="7.2500000000000009E-2"/>
    <n v="36"/>
    <n v="0.79625000000000001"/>
    <n v="1.0862500000000002"/>
    <x v="0"/>
    <n v="-2.4999999999999911E-2"/>
  </r>
  <r>
    <s v="340061"/>
    <s v="UNC HOSPITALS"/>
    <x v="32"/>
    <x v="3"/>
    <x v="4"/>
    <n v="1"/>
    <n v="10"/>
    <n v="0"/>
    <x v="7"/>
    <n v="11"/>
    <n v="0"/>
    <s v="NC | Acute Care Hospitals | Government - State"/>
    <s v="High"/>
    <n v="0.94"/>
    <n v="0.93"/>
    <n v="0.95"/>
    <n v="1.9999999999999907E-2"/>
    <n v="2"/>
    <n v="0.90000000000000013"/>
    <n v="0.97999999999999976"/>
    <x v="1"/>
    <n v="2.0000000000000018E-2"/>
  </r>
  <r>
    <s v="340064"/>
    <s v="WILKES REGIONAL MEDICAL CENTER"/>
    <x v="32"/>
    <x v="5"/>
    <x v="1"/>
    <n v="1"/>
    <n v="7"/>
    <n v="0"/>
    <x v="0"/>
    <n v="8"/>
    <n v="0"/>
    <s v="NC | Acute Care Hospitals | Government - Local"/>
    <s v="Mid"/>
    <n v="0.93"/>
    <n v="0.92"/>
    <n v="0.97499999999999998"/>
    <n v="5.4999999999999938E-2"/>
    <n v="9"/>
    <n v="0.83750000000000013"/>
    <n v="1.0574999999999999"/>
    <x v="0"/>
    <n v="9.9999999999999978E-2"/>
  </r>
  <r>
    <s v="340068"/>
    <s v="COLUMBUS REGIONAL HEALTHCARE SYSTEM"/>
    <x v="32"/>
    <x v="4"/>
    <x v="3"/>
    <n v="0"/>
    <n v="7"/>
    <n v="2"/>
    <x v="10"/>
    <n v="9"/>
    <n v="0.22222222222222221"/>
    <s v="NC | Acute Care Hospitals | Voluntary non-profit - Other"/>
    <s v="Low"/>
    <n v="0.95499999999999996"/>
    <n v="0.9325"/>
    <n v="0.97750000000000004"/>
    <n v="4.500000000000004E-2"/>
    <n v="6"/>
    <n v="0.86499999999999999"/>
    <n v="1.0450000000000002"/>
    <x v="1"/>
    <n v="2.5000000000000022E-2"/>
  </r>
  <r>
    <s v="340069"/>
    <s v="WAKEMED, RALEIGH CAMPUS"/>
    <x v="32"/>
    <x v="2"/>
    <x v="0"/>
    <n v="0"/>
    <n v="10"/>
    <n v="1"/>
    <x v="3"/>
    <n v="11"/>
    <n v="9.0909090909090912E-2"/>
    <s v="NC | Acute Care Hospitals | Voluntary non-profit - Private"/>
    <s v="High"/>
    <n v="0.95499999999999996"/>
    <n v="0.90500000000000003"/>
    <n v="0.97750000000000004"/>
    <n v="7.2500000000000009E-2"/>
    <n v="36"/>
    <n v="0.79625000000000001"/>
    <n v="1.0862500000000002"/>
    <x v="0"/>
    <n v="5.5000000000000049E-2"/>
  </r>
  <r>
    <s v="340070"/>
    <s v="ALAMANCE REGIONAL MEDICAL CENTER"/>
    <x v="32"/>
    <x v="2"/>
    <x v="2"/>
    <n v="0"/>
    <n v="9"/>
    <n v="1"/>
    <x v="15"/>
    <n v="10"/>
    <n v="0.1"/>
    <s v="NC | Acute Care Hospitals | Voluntary non-profit - Private"/>
    <s v="Low"/>
    <n v="0.95499999999999996"/>
    <n v="0.90500000000000003"/>
    <n v="0.97750000000000004"/>
    <n v="7.2500000000000009E-2"/>
    <n v="36"/>
    <n v="0.79625000000000001"/>
    <n v="1.0862500000000002"/>
    <x v="0"/>
    <n v="-7.4999999999999956E-2"/>
  </r>
  <r>
    <s v="340071"/>
    <s v="BETSY JOHNSON REGIONAL HOSPITAL"/>
    <x v="32"/>
    <x v="2"/>
    <x v="1"/>
    <n v="0"/>
    <n v="7"/>
    <n v="0"/>
    <x v="15"/>
    <n v="7"/>
    <n v="0"/>
    <s v="NC | Acute Care Hospitals | Voluntary non-profit - Private"/>
    <s v="Mid"/>
    <n v="0.95499999999999996"/>
    <n v="0.90500000000000003"/>
    <n v="0.97750000000000004"/>
    <n v="7.2500000000000009E-2"/>
    <n v="36"/>
    <n v="0.79625000000000001"/>
    <n v="1.0862500000000002"/>
    <x v="0"/>
    <n v="-7.4999999999999956E-2"/>
  </r>
  <r>
    <s v="340075"/>
    <s v="BLUE RIDGE HEALTHCARE HOSPITALS, INC"/>
    <x v="32"/>
    <x v="1"/>
    <x v="2"/>
    <n v="0"/>
    <n v="8"/>
    <n v="0"/>
    <x v="1"/>
    <n v="8"/>
    <n v="0"/>
    <s v="NC | Acute Care Hospitals | Proprietary"/>
    <s v="Low"/>
    <n v="0.97"/>
    <n v="0.9325"/>
    <n v="1.0375000000000001"/>
    <n v="0.10500000000000009"/>
    <n v="8"/>
    <n v="0.77499999999999991"/>
    <n v="1.1950000000000003"/>
    <x v="0"/>
    <n v="3.0000000000000027E-2"/>
  </r>
  <r>
    <s v="340085"/>
    <s v="NOVANT HEALTH THOMASVILLE MEDICAL CENTER"/>
    <x v="32"/>
    <x v="2"/>
    <x v="1"/>
    <n v="0"/>
    <n v="7"/>
    <n v="1"/>
    <x v="9"/>
    <n v="8"/>
    <n v="0.125"/>
    <s v="NC | Acute Care Hospitals | Voluntary non-profit - Private"/>
    <s v="Mid"/>
    <n v="0.95499999999999996"/>
    <n v="0.90500000000000003"/>
    <n v="0.97750000000000004"/>
    <n v="7.2500000000000009E-2"/>
    <n v="36"/>
    <n v="0.79625000000000001"/>
    <n v="1.0862500000000002"/>
    <x v="0"/>
    <n v="3.5000000000000031E-2"/>
  </r>
  <r>
    <s v="340087"/>
    <s v="THE MCDOWELL HOSPITAL"/>
    <x v="32"/>
    <x v="2"/>
    <x v="1"/>
    <n v="1"/>
    <n v="5"/>
    <n v="0"/>
    <x v="9"/>
    <n v="6"/>
    <n v="0"/>
    <s v="NC | Acute Care Hospitals | Voluntary non-profit - Private"/>
    <s v="Mid"/>
    <n v="0.95499999999999996"/>
    <n v="0.90500000000000003"/>
    <n v="0.97750000000000004"/>
    <n v="7.2500000000000009E-2"/>
    <n v="36"/>
    <n v="0.79625000000000001"/>
    <n v="1.0862500000000002"/>
    <x v="0"/>
    <n v="3.5000000000000031E-2"/>
  </r>
  <r>
    <s v="340090"/>
    <s v="JOHNSTON HEALTH"/>
    <x v="32"/>
    <x v="0"/>
    <x v="1"/>
    <n v="0"/>
    <n v="10"/>
    <n v="0"/>
    <x v="21"/>
    <n v="10"/>
    <n v="0"/>
    <s v="NC | Acute Care Hospitals | Government - Hospital District or Authority"/>
    <s v="Mid"/>
    <n v="0.94"/>
    <n v="0.93"/>
    <n v="0.97"/>
    <n v="3.9999999999999925E-2"/>
    <n v="14"/>
    <n v="0.87000000000000011"/>
    <n v="1.0299999999999998"/>
    <x v="0"/>
    <n v="-9.9999999999998979E-3"/>
  </r>
  <r>
    <s v="340091"/>
    <s v="MOSES H. CONE MEMORIAL HOSPITAL, THE"/>
    <x v="32"/>
    <x v="2"/>
    <x v="0"/>
    <n v="1"/>
    <n v="10"/>
    <n v="0"/>
    <x v="14"/>
    <n v="11"/>
    <n v="0"/>
    <s v="NC | Acute Care Hospitals | Voluntary non-profit - Private"/>
    <s v="High"/>
    <n v="0.95499999999999996"/>
    <n v="0.90500000000000003"/>
    <n v="0.97750000000000004"/>
    <n v="7.2500000000000009E-2"/>
    <n v="36"/>
    <n v="0.79625000000000001"/>
    <n v="1.0862500000000002"/>
    <x v="0"/>
    <n v="-1.5000000000000013E-2"/>
  </r>
  <r>
    <s v="340096"/>
    <s v="LEXINGTON MEMORIAL HOSPITAL INC"/>
    <x v="32"/>
    <x v="2"/>
    <x v="1"/>
    <n v="0"/>
    <n v="7"/>
    <n v="0"/>
    <x v="33"/>
    <n v="7"/>
    <n v="0"/>
    <s v="NC | Acute Care Hospitals | Voluntary non-profit - Private"/>
    <s v="Mid"/>
    <n v="0.95499999999999996"/>
    <n v="0.90500000000000003"/>
    <n v="0.97750000000000004"/>
    <n v="7.2500000000000009E-2"/>
    <n v="36"/>
    <n v="0.79625000000000001"/>
    <n v="1.0862500000000002"/>
    <x v="0"/>
    <n v="-3.499999999999992E-2"/>
  </r>
  <r>
    <s v="340097"/>
    <s v="HUGH CHATHAM MEMORIAL HOSPITAL"/>
    <x v="32"/>
    <x v="2"/>
    <x v="1"/>
    <n v="0"/>
    <n v="7"/>
    <n v="2"/>
    <x v="14"/>
    <n v="9"/>
    <n v="0.22222222222222221"/>
    <s v="NC | Acute Care Hospitals | Voluntary non-profit - Private"/>
    <s v="Mid"/>
    <n v="0.95499999999999996"/>
    <n v="0.90500000000000003"/>
    <n v="0.97750000000000004"/>
    <n v="7.2500000000000009E-2"/>
    <n v="36"/>
    <n v="0.79625000000000001"/>
    <n v="1.0862500000000002"/>
    <x v="0"/>
    <n v="-1.5000000000000013E-2"/>
  </r>
  <r>
    <s v="340098"/>
    <s v="ATRIUM HEALTH PINEVILLE"/>
    <x v="32"/>
    <x v="0"/>
    <x v="1"/>
    <n v="0"/>
    <n v="8"/>
    <n v="1"/>
    <x v="14"/>
    <n v="9"/>
    <n v="0.1111111111111111"/>
    <s v="NC | Acute Care Hospitals | Government - Hospital District or Authority"/>
    <s v="Mid"/>
    <n v="0.94"/>
    <n v="0.93"/>
    <n v="0.97"/>
    <n v="3.9999999999999925E-2"/>
    <n v="14"/>
    <n v="0.87000000000000011"/>
    <n v="1.0299999999999998"/>
    <x v="0"/>
    <n v="0"/>
  </r>
  <r>
    <s v="340099"/>
    <s v="VIDANT ROANOKE CHOWAN HOSPITAL"/>
    <x v="32"/>
    <x v="2"/>
    <x v="2"/>
    <n v="0"/>
    <n v="7"/>
    <n v="1"/>
    <x v="14"/>
    <n v="8"/>
    <n v="0.125"/>
    <s v="NC | Acute Care Hospitals | Voluntary non-profit - Private"/>
    <s v="Low"/>
    <n v="0.95499999999999996"/>
    <n v="0.90500000000000003"/>
    <n v="0.97750000000000004"/>
    <n v="7.2500000000000009E-2"/>
    <n v="36"/>
    <n v="0.79625000000000001"/>
    <n v="1.0862500000000002"/>
    <x v="0"/>
    <n v="-1.5000000000000013E-2"/>
  </r>
  <r>
    <s v="340107"/>
    <s v="VIDANT EDGECOMBE HOSPITAL"/>
    <x v="32"/>
    <x v="5"/>
    <x v="2"/>
    <n v="0"/>
    <n v="7"/>
    <n v="1"/>
    <x v="8"/>
    <n v="8"/>
    <n v="0.125"/>
    <s v="NC | Acute Care Hospitals | Government - Local"/>
    <s v="Low"/>
    <n v="0.93"/>
    <n v="0.92"/>
    <n v="0.97499999999999998"/>
    <n v="5.4999999999999938E-2"/>
    <n v="9"/>
    <n v="0.83750000000000013"/>
    <n v="1.0574999999999999"/>
    <x v="0"/>
    <n v="3.9999999999999925E-2"/>
  </r>
  <r>
    <s v="340109"/>
    <s v="SENTARA ALBEMARLE MEDICAL CENTER"/>
    <x v="32"/>
    <x v="0"/>
    <x v="1"/>
    <n v="0"/>
    <n v="6"/>
    <n v="0"/>
    <x v="9"/>
    <n v="6"/>
    <n v="0"/>
    <s v="NC | Acute Care Hospitals | Government - Hospital District or Authority"/>
    <s v="Mid"/>
    <n v="0.94"/>
    <n v="0.93"/>
    <n v="0.97"/>
    <n v="3.9999999999999925E-2"/>
    <n v="14"/>
    <n v="0.87000000000000011"/>
    <n v="1.0299999999999998"/>
    <x v="0"/>
    <n v="5.0000000000000044E-2"/>
  </r>
  <r>
    <s v="340113"/>
    <s v="CAROLINAS MEDICAL CENTER/BEHAV HEALTH"/>
    <x v="32"/>
    <x v="0"/>
    <x v="1"/>
    <n v="0"/>
    <n v="9"/>
    <n v="2"/>
    <x v="8"/>
    <n v="11"/>
    <n v="0.18181818181818182"/>
    <s v="NC | Acute Care Hospitals | Government - Hospital District or Authority"/>
    <s v="Mid"/>
    <n v="0.94"/>
    <n v="0.93"/>
    <n v="0.97"/>
    <n v="3.9999999999999925E-2"/>
    <n v="14"/>
    <n v="0.87000000000000011"/>
    <n v="1.0299999999999998"/>
    <x v="0"/>
    <n v="3.0000000000000027E-2"/>
  </r>
  <r>
    <s v="340114"/>
    <s v="REX HOSPITAL"/>
    <x v="32"/>
    <x v="3"/>
    <x v="4"/>
    <n v="1"/>
    <n v="10"/>
    <n v="0"/>
    <x v="33"/>
    <n v="11"/>
    <n v="0"/>
    <s v="NC | Acute Care Hospitals | Government - State"/>
    <s v="High"/>
    <n v="0.94"/>
    <n v="0.93"/>
    <n v="0.95"/>
    <n v="1.9999999999999907E-2"/>
    <n v="2"/>
    <n v="0.90000000000000013"/>
    <n v="0.97999999999999976"/>
    <x v="1"/>
    <n v="-1.9999999999999907E-2"/>
  </r>
  <r>
    <s v="340115"/>
    <s v="FIRSTHEALTH MOORE REGIONAL HOSPITAL"/>
    <x v="32"/>
    <x v="2"/>
    <x v="0"/>
    <n v="1"/>
    <n v="10"/>
    <n v="0"/>
    <x v="12"/>
    <n v="11"/>
    <n v="0"/>
    <s v="NC | Acute Care Hospitals | Voluntary non-profit - Private"/>
    <s v="High"/>
    <n v="0.95499999999999996"/>
    <n v="0.90500000000000003"/>
    <n v="0.97750000000000004"/>
    <n v="7.2500000000000009E-2"/>
    <n v="36"/>
    <n v="0.79625000000000001"/>
    <n v="1.0862500000000002"/>
    <x v="0"/>
    <n v="-6.4999999999999947E-2"/>
  </r>
  <r>
    <s v="340116"/>
    <s v="FRYE REGIONAL MEDICAL CENTER"/>
    <x v="32"/>
    <x v="1"/>
    <x v="2"/>
    <n v="0"/>
    <n v="10"/>
    <n v="0"/>
    <x v="4"/>
    <n v="10"/>
    <n v="0"/>
    <s v="NC | Acute Care Hospitals | Proprietary"/>
    <s v="Low"/>
    <n v="0.97"/>
    <n v="0.9325"/>
    <n v="1.0375000000000001"/>
    <n v="0.10500000000000009"/>
    <n v="8"/>
    <n v="0.77499999999999991"/>
    <n v="1.1950000000000003"/>
    <x v="0"/>
    <n v="8.0000000000000071E-2"/>
  </r>
  <r>
    <s v="340119"/>
    <s v="STANLY REGIONAL MEDICAL CENTER"/>
    <x v="32"/>
    <x v="2"/>
    <x v="1"/>
    <n v="0"/>
    <n v="7"/>
    <n v="0"/>
    <x v="14"/>
    <n v="7"/>
    <n v="0"/>
    <s v="NC | Acute Care Hospitals | Voluntary non-profit - Private"/>
    <s v="Mid"/>
    <n v="0.95499999999999996"/>
    <n v="0.90500000000000003"/>
    <n v="0.97750000000000004"/>
    <n v="7.2500000000000009E-2"/>
    <n v="36"/>
    <n v="0.79625000000000001"/>
    <n v="1.0862500000000002"/>
    <x v="0"/>
    <n v="-1.5000000000000013E-2"/>
  </r>
  <r>
    <s v="340120"/>
    <s v="VIDANT DUPLIN HOSPITAL"/>
    <x v="32"/>
    <x v="5"/>
    <x v="0"/>
    <n v="0"/>
    <n v="4"/>
    <n v="1"/>
    <x v="33"/>
    <n v="5"/>
    <n v="0.2"/>
    <s v="NC | Acute Care Hospitals | Government - Local"/>
    <s v="High"/>
    <n v="0.93"/>
    <n v="0.92"/>
    <n v="0.97499999999999998"/>
    <n v="5.4999999999999938E-2"/>
    <n v="9"/>
    <n v="0.83750000000000013"/>
    <n v="1.0574999999999999"/>
    <x v="0"/>
    <n v="-1.0000000000000009E-2"/>
  </r>
  <r>
    <s v="340123"/>
    <s v="RANDOLPH HOSPITAL"/>
    <x v="32"/>
    <x v="2"/>
    <x v="1"/>
    <n v="0"/>
    <n v="6"/>
    <n v="0"/>
    <x v="23"/>
    <n v="6"/>
    <n v="0"/>
    <s v="NC | Acute Care Hospitals | Voluntary non-profit - Private"/>
    <s v="Mid"/>
    <n v="0.95499999999999996"/>
    <n v="0.90500000000000003"/>
    <n v="0.97750000000000004"/>
    <n v="7.2500000000000009E-2"/>
    <n v="36"/>
    <n v="0.79625000000000001"/>
    <n v="1.0862500000000002"/>
    <x v="0"/>
    <n v="-5.4999999999999938E-2"/>
  </r>
  <r>
    <s v="340126"/>
    <s v="WILSON MEDICAL CENTER"/>
    <x v="32"/>
    <x v="2"/>
    <x v="2"/>
    <n v="0"/>
    <n v="6"/>
    <n v="1"/>
    <x v="7"/>
    <n v="7"/>
    <n v="0.14285714285714285"/>
    <s v="NC | Acute Care Hospitals | Voluntary non-profit - Private"/>
    <s v="Low"/>
    <n v="0.95499999999999996"/>
    <n v="0.90500000000000003"/>
    <n v="0.97750000000000004"/>
    <n v="7.2500000000000009E-2"/>
    <n v="36"/>
    <n v="0.79625000000000001"/>
    <n v="1.0862500000000002"/>
    <x v="0"/>
    <n v="5.0000000000000044E-3"/>
  </r>
  <r>
    <s v="340127"/>
    <s v="GRANVILLE HEALTH SYSTEMS"/>
    <x v="32"/>
    <x v="5"/>
    <x v="2"/>
    <n v="1"/>
    <n v="4"/>
    <n v="0"/>
    <x v="15"/>
    <n v="5"/>
    <n v="0"/>
    <s v="NC | Acute Care Hospitals | Government - Local"/>
    <s v="Low"/>
    <n v="0.93"/>
    <n v="0.92"/>
    <n v="0.97499999999999998"/>
    <n v="5.4999999999999938E-2"/>
    <n v="9"/>
    <n v="0.83750000000000013"/>
    <n v="1.0574999999999999"/>
    <x v="0"/>
    <n v="-5.0000000000000044E-2"/>
  </r>
  <r>
    <s v="340129"/>
    <s v="LAKE NORMAN REGIONAL MEDICAL CENTER"/>
    <x v="32"/>
    <x v="1"/>
    <x v="2"/>
    <n v="0"/>
    <n v="7"/>
    <n v="0"/>
    <x v="21"/>
    <n v="7"/>
    <n v="0"/>
    <s v="NC | Acute Care Hospitals | Proprietary"/>
    <s v="Low"/>
    <n v="0.97"/>
    <n v="0.9325"/>
    <n v="1.0375000000000001"/>
    <n v="0.10500000000000009"/>
    <n v="8"/>
    <n v="0.77499999999999991"/>
    <n v="1.1950000000000003"/>
    <x v="0"/>
    <n v="-3.9999999999999925E-2"/>
  </r>
  <r>
    <s v="340130"/>
    <s v="ATRIUM HEALTH UNION"/>
    <x v="32"/>
    <x v="0"/>
    <x v="1"/>
    <n v="0"/>
    <n v="5"/>
    <n v="3"/>
    <x v="14"/>
    <n v="8"/>
    <n v="0.375"/>
    <s v="NC | Acute Care Hospitals | Government - Hospital District or Authority"/>
    <s v="Mid"/>
    <n v="0.94"/>
    <n v="0.93"/>
    <n v="0.97"/>
    <n v="3.9999999999999925E-2"/>
    <n v="14"/>
    <n v="0.87000000000000011"/>
    <n v="1.0299999999999998"/>
    <x v="0"/>
    <n v="0"/>
  </r>
  <r>
    <s v="340131"/>
    <s v="CAROLINA EAST MEDICAL CENTER"/>
    <x v="32"/>
    <x v="0"/>
    <x v="1"/>
    <n v="1"/>
    <n v="10"/>
    <n v="0"/>
    <x v="23"/>
    <n v="11"/>
    <n v="0"/>
    <s v="NC | Acute Care Hospitals | Government - Hospital District or Authority"/>
    <s v="Mid"/>
    <n v="0.94"/>
    <n v="0.93"/>
    <n v="0.97"/>
    <n v="3.9999999999999925E-2"/>
    <n v="14"/>
    <n v="0.87000000000000011"/>
    <n v="1.0299999999999998"/>
    <x v="0"/>
    <n v="-3.9999999999999925E-2"/>
  </r>
  <r>
    <s v="340132"/>
    <s v="MARIA PARHAM MEDICAL CENTER"/>
    <x v="32"/>
    <x v="1"/>
    <x v="2"/>
    <n v="0"/>
    <n v="7"/>
    <n v="1"/>
    <x v="9"/>
    <n v="8"/>
    <n v="0.125"/>
    <s v="NC | Acute Care Hospitals | Proprietary"/>
    <s v="Low"/>
    <n v="0.97"/>
    <n v="0.9325"/>
    <n v="1.0375000000000001"/>
    <n v="0.10500000000000009"/>
    <n v="8"/>
    <n v="0.77499999999999991"/>
    <n v="1.1950000000000003"/>
    <x v="0"/>
    <n v="2.0000000000000018E-2"/>
  </r>
  <r>
    <s v="340141"/>
    <s v="NOVANT HEALTH NEW HANOVER REGIONAL MEDICAL CENTER"/>
    <x v="32"/>
    <x v="5"/>
    <x v="2"/>
    <n v="1"/>
    <n v="10"/>
    <n v="0"/>
    <x v="8"/>
    <n v="11"/>
    <n v="0"/>
    <s v="NC | Acute Care Hospitals | Government - Local"/>
    <s v="Low"/>
    <n v="0.93"/>
    <n v="0.92"/>
    <n v="0.97499999999999998"/>
    <n v="5.4999999999999938E-2"/>
    <n v="9"/>
    <n v="0.83750000000000013"/>
    <n v="1.0574999999999999"/>
    <x v="0"/>
    <n v="3.9999999999999925E-2"/>
  </r>
  <r>
    <s v="340142"/>
    <s v="CARTERET GENERAL HOSPITAL"/>
    <x v="32"/>
    <x v="1"/>
    <x v="3"/>
    <n v="0"/>
    <n v="10"/>
    <n v="0"/>
    <x v="12"/>
    <n v="10"/>
    <n v="0"/>
    <s v="NC | Acute Care Hospitals | Proprietary"/>
    <s v="Low"/>
    <n v="0.97"/>
    <n v="0.9325"/>
    <n v="1.0375000000000001"/>
    <n v="0.10500000000000009"/>
    <n v="8"/>
    <n v="0.77499999999999991"/>
    <n v="1.1950000000000003"/>
    <x v="0"/>
    <n v="-7.999999999999996E-2"/>
  </r>
  <r>
    <s v="340143"/>
    <s v="CATAWBA VALLEY MEDICAL CENTER"/>
    <x v="32"/>
    <x v="4"/>
    <x v="1"/>
    <n v="2"/>
    <n v="8"/>
    <n v="0"/>
    <x v="8"/>
    <n v="10"/>
    <n v="0"/>
    <s v="NC | Acute Care Hospitals | Voluntary non-profit - Other"/>
    <s v="Mid"/>
    <n v="0.95499999999999996"/>
    <n v="0.9325"/>
    <n v="0.97750000000000004"/>
    <n v="4.500000000000004E-2"/>
    <n v="6"/>
    <n v="0.86499999999999999"/>
    <n v="1.0450000000000002"/>
    <x v="1"/>
    <n v="1.5000000000000013E-2"/>
  </r>
  <r>
    <s v="340145"/>
    <s v="ATRIUM HEALTH LINCOLN"/>
    <x v="32"/>
    <x v="0"/>
    <x v="0"/>
    <n v="0"/>
    <n v="6"/>
    <n v="0"/>
    <x v="7"/>
    <n v="6"/>
    <n v="0"/>
    <s v="NC | Acute Care Hospitals | Government - Hospital District or Authority"/>
    <s v="High"/>
    <n v="0.94"/>
    <n v="0.93"/>
    <n v="0.97"/>
    <n v="3.9999999999999925E-2"/>
    <n v="14"/>
    <n v="0.87000000000000011"/>
    <n v="1.0299999999999998"/>
    <x v="0"/>
    <n v="2.0000000000000018E-2"/>
  </r>
  <r>
    <s v="340147"/>
    <s v="UNC HEALTH NASH"/>
    <x v="32"/>
    <x v="0"/>
    <x v="1"/>
    <n v="0"/>
    <n v="10"/>
    <n v="0"/>
    <x v="8"/>
    <n v="10"/>
    <n v="0"/>
    <s v="NC | Acute Care Hospitals | Government - Hospital District or Authority"/>
    <s v="Mid"/>
    <n v="0.94"/>
    <n v="0.93"/>
    <n v="0.97"/>
    <n v="3.9999999999999925E-2"/>
    <n v="14"/>
    <n v="0.87000000000000011"/>
    <n v="1.0299999999999998"/>
    <x v="0"/>
    <n v="3.0000000000000027E-2"/>
  </r>
  <r>
    <s v="340148"/>
    <s v="NOVANT HEALTH MEDICAL PARK HOSPITAL"/>
    <x v="32"/>
    <x v="4"/>
    <x v="0"/>
    <n v="0"/>
    <n v="4"/>
    <n v="0"/>
    <x v="24"/>
    <n v="4"/>
    <n v="0"/>
    <s v="NC | Acute Care Hospitals | Voluntary non-profit - Other"/>
    <s v="High"/>
    <n v="0.95499999999999996"/>
    <n v="0.9325"/>
    <n v="0.97750000000000004"/>
    <n v="4.500000000000004E-2"/>
    <n v="6"/>
    <n v="0.86499999999999999"/>
    <n v="1.0450000000000002"/>
    <x v="1"/>
    <n v="-4.4999999999999929E-2"/>
  </r>
  <r>
    <s v="340151"/>
    <s v="ECU HEALTH NORTH HOSPITAL"/>
    <x v="32"/>
    <x v="2"/>
    <x v="2"/>
    <n v="0"/>
    <n v="7"/>
    <n v="2"/>
    <x v="3"/>
    <n v="9"/>
    <n v="0.22222222222222221"/>
    <s v="NC | Acute Care Hospitals | Voluntary non-profit - Private"/>
    <s v="Low"/>
    <n v="0.95499999999999996"/>
    <n v="0.90500000000000003"/>
    <n v="0.97750000000000004"/>
    <n v="7.2500000000000009E-2"/>
    <n v="36"/>
    <n v="0.79625000000000001"/>
    <n v="1.0862500000000002"/>
    <x v="0"/>
    <n v="5.5000000000000049E-2"/>
  </r>
  <r>
    <s v="340155"/>
    <s v="DUKE REGIONAL HOSPITAL"/>
    <x v="32"/>
    <x v="5"/>
    <x v="0"/>
    <n v="1"/>
    <n v="10"/>
    <n v="0"/>
    <x v="33"/>
    <n v="11"/>
    <n v="0"/>
    <s v="NC | Acute Care Hospitals | Government - Local"/>
    <s v="High"/>
    <n v="0.93"/>
    <n v="0.92"/>
    <n v="0.97499999999999998"/>
    <n v="5.4999999999999938E-2"/>
    <n v="9"/>
    <n v="0.83750000000000013"/>
    <n v="1.0574999999999999"/>
    <x v="0"/>
    <n v="-1.0000000000000009E-2"/>
  </r>
  <r>
    <s v="340158"/>
    <s v="NOVANT HEALTH BRUNSWICK MEDICAL CENTER"/>
    <x v="32"/>
    <x v="4"/>
    <x v="0"/>
    <n v="0"/>
    <n v="8"/>
    <n v="1"/>
    <x v="21"/>
    <n v="9"/>
    <n v="0.1111111111111111"/>
    <s v="NC | Acute Care Hospitals | Voluntary non-profit - Other"/>
    <s v="High"/>
    <n v="0.95499999999999996"/>
    <n v="0.9325"/>
    <n v="0.97750000000000004"/>
    <n v="4.500000000000004E-2"/>
    <n v="6"/>
    <n v="0.86499999999999999"/>
    <n v="1.0450000000000002"/>
    <x v="1"/>
    <n v="-2.4999999999999911E-2"/>
  </r>
  <r>
    <s v="340166"/>
    <s v="ATRIUM HEALTH UNIVERSITY CITY"/>
    <x v="32"/>
    <x v="0"/>
    <x v="1"/>
    <n v="0"/>
    <n v="6"/>
    <n v="0"/>
    <x v="21"/>
    <n v="6"/>
    <n v="0"/>
    <s v="NC | Acute Care Hospitals | Government - Hospital District or Authority"/>
    <s v="Mid"/>
    <n v="0.94"/>
    <n v="0.93"/>
    <n v="0.97"/>
    <n v="3.9999999999999925E-2"/>
    <n v="14"/>
    <n v="0.87000000000000011"/>
    <n v="1.0299999999999998"/>
    <x v="0"/>
    <n v="-9.9999999999998979E-3"/>
  </r>
  <r>
    <s v="340171"/>
    <s v="NOVANT HEALTH MATTHEWS MEDICAL CENTER"/>
    <x v="32"/>
    <x v="4"/>
    <x v="0"/>
    <n v="0"/>
    <n v="6"/>
    <n v="2"/>
    <x v="14"/>
    <n v="8"/>
    <n v="0.25"/>
    <s v="NC | Acute Care Hospitals | Voluntary non-profit - Other"/>
    <s v="High"/>
    <n v="0.95499999999999996"/>
    <n v="0.9325"/>
    <n v="0.97750000000000004"/>
    <n v="4.500000000000004E-2"/>
    <n v="6"/>
    <n v="0.86499999999999999"/>
    <n v="1.0450000000000002"/>
    <x v="1"/>
    <n v="-1.5000000000000013E-2"/>
  </r>
  <r>
    <s v="340173"/>
    <s v="WAKEMED, CARY HOSPITAL"/>
    <x v="32"/>
    <x v="2"/>
    <x v="4"/>
    <n v="1"/>
    <n v="7"/>
    <n v="0"/>
    <x v="8"/>
    <n v="8"/>
    <n v="0"/>
    <s v="NC | Acute Care Hospitals | Voluntary non-profit - Private"/>
    <s v="High"/>
    <n v="0.95499999999999996"/>
    <n v="0.90500000000000003"/>
    <n v="0.97750000000000004"/>
    <n v="7.2500000000000009E-2"/>
    <n v="36"/>
    <n v="0.79625000000000001"/>
    <n v="1.0862500000000002"/>
    <x v="0"/>
    <n v="1.5000000000000013E-2"/>
  </r>
  <r>
    <s v="340183"/>
    <s v="NOVANT HEALTH HUNTERSVILLE MEDICAL CENTER"/>
    <x v="32"/>
    <x v="2"/>
    <x v="0"/>
    <n v="0"/>
    <n v="8"/>
    <n v="0"/>
    <x v="10"/>
    <n v="8"/>
    <n v="0"/>
    <s v="NC | Acute Care Hospitals | Voluntary non-profit - Private"/>
    <s v="High"/>
    <n v="0.95499999999999996"/>
    <n v="0.90500000000000003"/>
    <n v="0.97750000000000004"/>
    <n v="7.2500000000000009E-2"/>
    <n v="36"/>
    <n v="0.79625000000000001"/>
    <n v="1.0862500000000002"/>
    <x v="0"/>
    <n v="2.5000000000000022E-2"/>
  </r>
  <r>
    <s v="340184"/>
    <s v="HAYWOOD REGIONAL MEDICAL CENTER"/>
    <x v="32"/>
    <x v="0"/>
    <x v="1"/>
    <n v="0"/>
    <n v="8"/>
    <n v="1"/>
    <x v="14"/>
    <n v="9"/>
    <n v="0.1111111111111111"/>
    <s v="NC | Acute Care Hospitals | Government - Hospital District or Authority"/>
    <s v="Mid"/>
    <n v="0.94"/>
    <n v="0.93"/>
    <n v="0.97"/>
    <n v="3.9999999999999925E-2"/>
    <n v="14"/>
    <n v="0.87000000000000011"/>
    <n v="1.0299999999999998"/>
    <x v="0"/>
    <n v="0"/>
  </r>
  <r>
    <s v="340187"/>
    <s v="DAVIE MEDICAL CENTER"/>
    <x v="32"/>
    <x v="2"/>
    <x v="4"/>
    <n v="1"/>
    <n v="4"/>
    <n v="1"/>
    <x v="55"/>
    <n v="6"/>
    <n v="0.16666666666666666"/>
    <s v="NC | Acute Care Hospitals | Voluntary non-profit - Private"/>
    <s v="High"/>
    <n v="0.95499999999999996"/>
    <n v="0.90500000000000003"/>
    <n v="0.97750000000000004"/>
    <n v="7.2500000000000009E-2"/>
    <n v="36"/>
    <n v="0.79625000000000001"/>
    <n v="1.0862500000000002"/>
    <x v="2"/>
    <n v="-0.16499999999999992"/>
  </r>
  <r>
    <s v="340188"/>
    <s v="CAPE FEAR VALLEY HOKE HOSPITAL"/>
    <x v="32"/>
    <x v="2"/>
    <x v="0"/>
    <n v="0"/>
    <n v="5"/>
    <n v="1"/>
    <x v="59"/>
    <n v="6"/>
    <n v="0.16666666666666666"/>
    <s v="NC | Acute Care Hospitals | Voluntary non-profit - Private"/>
    <s v="High"/>
    <n v="0.95499999999999996"/>
    <n v="0.90500000000000003"/>
    <n v="0.97750000000000004"/>
    <n v="7.2500000000000009E-2"/>
    <n v="36"/>
    <n v="0.79625000000000001"/>
    <n v="1.0862500000000002"/>
    <x v="2"/>
    <n v="-0.22499999999999998"/>
  </r>
  <r>
    <s v="340190"/>
    <s v="NOVANT HEALTH MINT HILL MEDICAL CENTER"/>
    <x v="32"/>
    <x v="2"/>
    <x v="0"/>
    <n v="0"/>
    <n v="6"/>
    <n v="0"/>
    <x v="31"/>
    <n v="6"/>
    <n v="0"/>
    <s v="NC | Acute Care Hospitals | Voluntary non-profit - Private"/>
    <s v="High"/>
    <n v="0.95499999999999996"/>
    <n v="0.90500000000000003"/>
    <n v="0.97750000000000004"/>
    <n v="7.2500000000000009E-2"/>
    <n v="36"/>
    <n v="0.79625000000000001"/>
    <n v="1.0862500000000002"/>
    <x v="0"/>
    <n v="-9.4999999999999973E-2"/>
  </r>
  <r>
    <s v="350002"/>
    <s v="CHI ST ALEXIUS HEALTH"/>
    <x v="33"/>
    <x v="6"/>
    <x v="2"/>
    <n v="2"/>
    <n v="9"/>
    <n v="0"/>
    <x v="8"/>
    <n v="11"/>
    <n v="0"/>
    <s v="ND | Acute Care Hospitals | Voluntary non-profit - Church"/>
    <s v="Low"/>
    <n v="0.97"/>
    <n v="0.97"/>
    <n v="0.97"/>
    <n v="0"/>
    <n v="1"/>
    <e v="#N/A"/>
    <e v="#N/A"/>
    <x v="1"/>
    <n v="0"/>
  </r>
  <r>
    <s v="350006"/>
    <s v="TRINITY HOSPITALS"/>
    <x v="33"/>
    <x v="2"/>
    <x v="1"/>
    <n v="1"/>
    <n v="9"/>
    <n v="0"/>
    <x v="14"/>
    <n v="10"/>
    <n v="0"/>
    <s v="ND | Acute Care Hospitals | Voluntary non-profit - Private"/>
    <s v="Mid"/>
    <n v="0.98"/>
    <n v="0.9325"/>
    <n v="1.0275000000000001"/>
    <n v="9.5000000000000084E-2"/>
    <n v="4"/>
    <n v="0.78999999999999981"/>
    <n v="1.1700000000000002"/>
    <x v="1"/>
    <n v="-4.0000000000000036E-2"/>
  </r>
  <r>
    <s v="350011"/>
    <s v="SANFORD MEDICAL CENTER FARGO"/>
    <x v="33"/>
    <x v="2"/>
    <x v="0"/>
    <n v="3"/>
    <n v="7"/>
    <n v="1"/>
    <x v="4"/>
    <n v="11"/>
    <n v="9.0909090909090912E-2"/>
    <s v="ND | Acute Care Hospitals | Voluntary non-profit - Private"/>
    <s v="High"/>
    <n v="0.98"/>
    <n v="0.9325"/>
    <n v="1.0275000000000001"/>
    <n v="9.5000000000000084E-2"/>
    <n v="4"/>
    <n v="0.78999999999999981"/>
    <n v="1.1700000000000002"/>
    <x v="1"/>
    <n v="7.0000000000000062E-2"/>
  </r>
  <r>
    <s v="350015"/>
    <s v="SANFORD MEDICAL CENTER BISMARCK"/>
    <x v="33"/>
    <x v="2"/>
    <x v="0"/>
    <n v="2"/>
    <n v="8"/>
    <n v="0"/>
    <x v="24"/>
    <n v="10"/>
    <n v="0"/>
    <s v="ND | Acute Care Hospitals | Voluntary non-profit - Private"/>
    <s v="High"/>
    <n v="0.98"/>
    <n v="0.9325"/>
    <n v="1.0275000000000001"/>
    <n v="9.5000000000000084E-2"/>
    <n v="4"/>
    <n v="0.78999999999999981"/>
    <n v="1.1700000000000002"/>
    <x v="1"/>
    <n v="-6.9999999999999951E-2"/>
  </r>
  <r>
    <s v="350019"/>
    <s v="ALTRU HOSPITAL"/>
    <x v="33"/>
    <x v="5"/>
    <x v="1"/>
    <n v="0"/>
    <n v="11"/>
    <n v="0"/>
    <x v="20"/>
    <n v="11"/>
    <n v="0"/>
    <s v="ND | Acute Care Hospitals | Government - Local"/>
    <s v="Mid"/>
    <n v="1.04"/>
    <n v="1.04"/>
    <n v="1.04"/>
    <n v="0"/>
    <n v="1"/>
    <e v="#N/A"/>
    <e v="#N/A"/>
    <x v="1"/>
    <n v="0"/>
  </r>
  <r>
    <s v="350070"/>
    <s v="ESSENTIA HEALTH"/>
    <x v="33"/>
    <x v="2"/>
    <x v="0"/>
    <n v="0"/>
    <n v="11"/>
    <n v="0"/>
    <x v="2"/>
    <n v="11"/>
    <n v="0"/>
    <s v="ND | Acute Care Hospitals | Voluntary non-profit - Private"/>
    <s v="High"/>
    <n v="0.98"/>
    <n v="0.9325"/>
    <n v="1.0275000000000001"/>
    <n v="9.5000000000000084E-2"/>
    <n v="4"/>
    <n v="0.78999999999999981"/>
    <n v="1.1700000000000002"/>
    <x v="1"/>
    <n v="4.0000000000000036E-2"/>
  </r>
  <r>
    <s v="360001"/>
    <s v="MERCY HEALTH-ANDERSON HOSPITAL"/>
    <x v="34"/>
    <x v="2"/>
    <x v="2"/>
    <n v="0"/>
    <n v="8"/>
    <n v="1"/>
    <x v="7"/>
    <n v="9"/>
    <n v="0.1111111111111111"/>
    <s v="OH | Acute Care Hospitals | Voluntary non-profit - Private"/>
    <s v="Low"/>
    <n v="0.99"/>
    <n v="0.96750000000000003"/>
    <n v="1.02"/>
    <n v="5.2499999999999991E-2"/>
    <n v="62"/>
    <n v="0.88875000000000004"/>
    <n v="1.0987499999999999"/>
    <x v="0"/>
    <n v="-3.0000000000000027E-2"/>
  </r>
  <r>
    <s v="360002"/>
    <s v="UNIVERSITY HOSPITALS SAMARITAN MEDICAL CENTER"/>
    <x v="34"/>
    <x v="4"/>
    <x v="1"/>
    <n v="1"/>
    <n v="7"/>
    <n v="0"/>
    <x v="8"/>
    <n v="8"/>
    <n v="0"/>
    <s v="OH | Acute Care Hospitals | Voluntary non-profit - Other"/>
    <s v="Mid"/>
    <n v="0.99"/>
    <n v="0.96499999999999997"/>
    <n v="1.02"/>
    <n v="5.5000000000000049E-2"/>
    <n v="21"/>
    <n v="0.88249999999999984"/>
    <n v="1.1025"/>
    <x v="0"/>
    <n v="-2.0000000000000018E-2"/>
  </r>
  <r>
    <s v="360003"/>
    <s v="UNIVERSITY OF CINCINNATI MEDICAL CENTER, LLC"/>
    <x v="34"/>
    <x v="2"/>
    <x v="1"/>
    <n v="0"/>
    <n v="8"/>
    <n v="2"/>
    <x v="4"/>
    <n v="10"/>
    <n v="0.2"/>
    <s v="OH | Acute Care Hospitals | Voluntary non-profit - Private"/>
    <s v="Mid"/>
    <n v="0.99"/>
    <n v="0.96750000000000003"/>
    <n v="1.02"/>
    <n v="5.2499999999999991E-2"/>
    <n v="62"/>
    <n v="0.88875000000000004"/>
    <n v="1.0987499999999999"/>
    <x v="0"/>
    <n v="6.0000000000000053E-2"/>
  </r>
  <r>
    <s v="360006"/>
    <s v="RIVERSIDE METHODIST HOSPITAL"/>
    <x v="34"/>
    <x v="2"/>
    <x v="0"/>
    <n v="3"/>
    <n v="8"/>
    <n v="0"/>
    <x v="10"/>
    <n v="11"/>
    <n v="0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-1.0000000000000009E-2"/>
  </r>
  <r>
    <s v="360008"/>
    <s v="SOUTHERN OHIO MEDICAL CENTER"/>
    <x v="34"/>
    <x v="4"/>
    <x v="0"/>
    <n v="0"/>
    <n v="11"/>
    <n v="0"/>
    <x v="9"/>
    <n v="11"/>
    <n v="0"/>
    <s v="OH | Acute Care Hospitals | Voluntary non-profit - Other"/>
    <s v="High"/>
    <n v="0.99"/>
    <n v="0.96499999999999997"/>
    <n v="1.02"/>
    <n v="5.5000000000000049E-2"/>
    <n v="21"/>
    <n v="0.88249999999999984"/>
    <n v="1.1025"/>
    <x v="0"/>
    <n v="0"/>
  </r>
  <r>
    <s v="360009"/>
    <s v="LIMA MEMORIAL HEALTH SYSTEM"/>
    <x v="34"/>
    <x v="4"/>
    <x v="0"/>
    <n v="1"/>
    <n v="9"/>
    <n v="0"/>
    <x v="20"/>
    <n v="10"/>
    <n v="0"/>
    <s v="OH | Acute Care Hospitals | Voluntary non-profit - Other"/>
    <s v="High"/>
    <n v="0.99"/>
    <n v="0.96499999999999997"/>
    <n v="1.02"/>
    <n v="5.5000000000000049E-2"/>
    <n v="21"/>
    <n v="0.88249999999999984"/>
    <n v="1.1025"/>
    <x v="0"/>
    <n v="5.0000000000000044E-2"/>
  </r>
  <r>
    <s v="360010"/>
    <s v="UNION HOSPITAL"/>
    <x v="34"/>
    <x v="4"/>
    <x v="1"/>
    <n v="1"/>
    <n v="5"/>
    <n v="0"/>
    <x v="2"/>
    <n v="6"/>
    <n v="0"/>
    <s v="OH | Acute Care Hospitals | Voluntary non-profit - Other"/>
    <s v="Mid"/>
    <n v="0.99"/>
    <n v="0.96499999999999997"/>
    <n v="1.02"/>
    <n v="5.5000000000000049E-2"/>
    <n v="21"/>
    <n v="0.88249999999999984"/>
    <n v="1.1025"/>
    <x v="0"/>
    <n v="3.0000000000000027E-2"/>
  </r>
  <r>
    <s v="360011"/>
    <s v="MARION GENERAL HOSPITAL"/>
    <x v="34"/>
    <x v="2"/>
    <x v="0"/>
    <n v="1"/>
    <n v="7"/>
    <n v="1"/>
    <x v="7"/>
    <n v="9"/>
    <n v="0.1111111111111111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-3.0000000000000027E-2"/>
  </r>
  <r>
    <s v="360012"/>
    <s v="MOUNT CARMEL ST ANN'S"/>
    <x v="34"/>
    <x v="2"/>
    <x v="0"/>
    <n v="1"/>
    <n v="8"/>
    <n v="0"/>
    <x v="8"/>
    <n v="9"/>
    <n v="0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-2.0000000000000018E-2"/>
  </r>
  <r>
    <s v="360013"/>
    <s v="WILSON MEMORIAL HOSPITAL"/>
    <x v="34"/>
    <x v="2"/>
    <x v="1"/>
    <n v="0"/>
    <n v="6"/>
    <n v="0"/>
    <x v="32"/>
    <n v="6"/>
    <n v="0"/>
    <s v="OH | Acute Care Hospitals | Voluntary non-profit - Private"/>
    <s v="Mid"/>
    <n v="0.99"/>
    <n v="0.96750000000000003"/>
    <n v="1.02"/>
    <n v="5.2499999999999991E-2"/>
    <n v="62"/>
    <n v="0.88875000000000004"/>
    <n v="1.0987499999999999"/>
    <x v="3"/>
    <n v="0.14999999999999991"/>
  </r>
  <r>
    <s v="360014"/>
    <s v="OHIOHEALTH O'BLENESS HOSPITAL"/>
    <x v="34"/>
    <x v="4"/>
    <x v="0"/>
    <n v="1"/>
    <n v="7"/>
    <n v="0"/>
    <x v="16"/>
    <n v="8"/>
    <n v="0"/>
    <s v="OH | Acute Care Hospitals | Voluntary non-profit - Other"/>
    <s v="High"/>
    <n v="0.99"/>
    <n v="0.96499999999999997"/>
    <n v="1.02"/>
    <n v="5.5000000000000049E-2"/>
    <n v="21"/>
    <n v="0.88249999999999984"/>
    <n v="1.1025"/>
    <x v="2"/>
    <n v="-0.12"/>
  </r>
  <r>
    <s v="360016"/>
    <s v="THE JEWISH HOSPITAL-MERCY HEALTH"/>
    <x v="34"/>
    <x v="2"/>
    <x v="1"/>
    <n v="0"/>
    <n v="8"/>
    <n v="1"/>
    <x v="1"/>
    <n v="9"/>
    <n v="0.1111111111111111"/>
    <s v="OH | Acute Care Hospitals | Voluntary non-profit - Private"/>
    <s v="Mid"/>
    <n v="0.99"/>
    <n v="0.96750000000000003"/>
    <n v="1.02"/>
    <n v="5.2499999999999991E-2"/>
    <n v="62"/>
    <n v="0.88875000000000004"/>
    <n v="1.0987499999999999"/>
    <x v="0"/>
    <n v="1.0000000000000009E-2"/>
  </r>
  <r>
    <s v="360017"/>
    <s v="GRANT MEDICAL CENTER"/>
    <x v="34"/>
    <x v="6"/>
    <x v="1"/>
    <n v="0"/>
    <n v="10"/>
    <n v="1"/>
    <x v="10"/>
    <n v="11"/>
    <n v="9.0909090909090912E-2"/>
    <s v="OH | Acute Care Hospitals | Voluntary non-profit - Church"/>
    <s v="Mid"/>
    <n v="1"/>
    <n v="0.95750000000000002"/>
    <n v="1.0150000000000001"/>
    <n v="5.7500000000000107E-2"/>
    <n v="10"/>
    <n v="0.87124999999999986"/>
    <n v="1.1012500000000003"/>
    <x v="0"/>
    <n v="-2.0000000000000018E-2"/>
  </r>
  <r>
    <s v="360020"/>
    <s v="SUMMA HEALTH SYSTEM"/>
    <x v="34"/>
    <x v="2"/>
    <x v="2"/>
    <n v="0"/>
    <n v="8"/>
    <n v="2"/>
    <x v="3"/>
    <n v="10"/>
    <n v="0.2"/>
    <s v="OH | Acute Care Hospitals | Voluntary non-profit - Private"/>
    <s v="Low"/>
    <n v="0.99"/>
    <n v="0.96750000000000003"/>
    <n v="1.02"/>
    <n v="5.2499999999999991E-2"/>
    <n v="62"/>
    <n v="0.88875000000000004"/>
    <n v="1.0987499999999999"/>
    <x v="0"/>
    <n v="2.0000000000000018E-2"/>
  </r>
  <r>
    <s v="360025"/>
    <s v="FIRELANDS REGIONAL MEDICAL CENTER"/>
    <x v="34"/>
    <x v="2"/>
    <x v="1"/>
    <n v="0"/>
    <n v="10"/>
    <n v="0"/>
    <x v="0"/>
    <n v="10"/>
    <n v="0"/>
    <s v="OH | Acute Care Hospitals | Voluntary non-profit - Private"/>
    <s v="Mid"/>
    <n v="0.99"/>
    <n v="0.96750000000000003"/>
    <n v="1.02"/>
    <n v="5.2499999999999991E-2"/>
    <n v="62"/>
    <n v="0.88875000000000004"/>
    <n v="1.0987499999999999"/>
    <x v="0"/>
    <n v="4.0000000000000036E-2"/>
  </r>
  <r>
    <s v="360027"/>
    <s v="AKRON GENERAL MEDICAL CENTER"/>
    <x v="34"/>
    <x v="2"/>
    <x v="1"/>
    <n v="1"/>
    <n v="9"/>
    <n v="1"/>
    <x v="8"/>
    <n v="11"/>
    <n v="9.0909090909090912E-2"/>
    <s v="OH | Acute Care Hospitals | Voluntary non-profit - Private"/>
    <s v="Mid"/>
    <n v="0.99"/>
    <n v="0.96750000000000003"/>
    <n v="1.02"/>
    <n v="5.2499999999999991E-2"/>
    <n v="62"/>
    <n v="0.88875000000000004"/>
    <n v="1.0987499999999999"/>
    <x v="0"/>
    <n v="-2.0000000000000018E-2"/>
  </r>
  <r>
    <s v="360029"/>
    <s v="WOOD COUNTY HOSPITAL"/>
    <x v="34"/>
    <x v="2"/>
    <x v="0"/>
    <n v="0"/>
    <n v="7"/>
    <n v="0"/>
    <x v="12"/>
    <n v="7"/>
    <n v="0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-9.9999999999999978E-2"/>
  </r>
  <r>
    <s v="360032"/>
    <s v="GRAND LAKE HEALTH SYSTEM"/>
    <x v="34"/>
    <x v="2"/>
    <x v="1"/>
    <n v="0"/>
    <n v="6"/>
    <n v="0"/>
    <x v="33"/>
    <n v="6"/>
    <n v="0"/>
    <s v="OH | Acute Care Hospitals | Voluntary non-profit - Private"/>
    <s v="Mid"/>
    <n v="0.99"/>
    <n v="0.96750000000000003"/>
    <n v="1.02"/>
    <n v="5.2499999999999991E-2"/>
    <n v="62"/>
    <n v="0.88875000000000004"/>
    <n v="1.0987499999999999"/>
    <x v="0"/>
    <n v="-6.9999999999999951E-2"/>
  </r>
  <r>
    <s v="360035"/>
    <s v="MOUNT CARMEL EAST &amp; WEST"/>
    <x v="34"/>
    <x v="2"/>
    <x v="1"/>
    <n v="0"/>
    <n v="8"/>
    <n v="1"/>
    <x v="9"/>
    <n v="9"/>
    <n v="0.1111111111111111"/>
    <s v="OH | Acute Care Hospitals | Voluntary non-profit - Private"/>
    <s v="Mid"/>
    <n v="0.99"/>
    <n v="0.96750000000000003"/>
    <n v="1.02"/>
    <n v="5.2499999999999991E-2"/>
    <n v="62"/>
    <n v="0.88875000000000004"/>
    <n v="1.0987499999999999"/>
    <x v="0"/>
    <n v="0"/>
  </r>
  <r>
    <s v="360036"/>
    <s v="WOOSTER COMMUNITY HOSPITAL"/>
    <x v="34"/>
    <x v="5"/>
    <x v="0"/>
    <n v="2"/>
    <n v="7"/>
    <n v="1"/>
    <x v="9"/>
    <n v="10"/>
    <n v="0.1"/>
    <s v="OH | Acute Care Hospitals | Government - Local"/>
    <s v="High"/>
    <n v="0.95500000000000007"/>
    <n v="0.91"/>
    <n v="1"/>
    <n v="8.9999999999999969E-2"/>
    <n v="4"/>
    <n v="0.77500000000000013"/>
    <n v="1.135"/>
    <x v="1"/>
    <n v="3.499999999999992E-2"/>
  </r>
  <r>
    <s v="360039"/>
    <s v="GENESIS HOSPITAL"/>
    <x v="34"/>
    <x v="2"/>
    <x v="0"/>
    <n v="2"/>
    <n v="8"/>
    <n v="0"/>
    <x v="33"/>
    <n v="10"/>
    <n v="0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-6.9999999999999951E-2"/>
  </r>
  <r>
    <s v="360040"/>
    <s v="KNOX COMMUNITY HOSPITAL"/>
    <x v="34"/>
    <x v="4"/>
    <x v="1"/>
    <n v="1"/>
    <n v="8"/>
    <n v="0"/>
    <x v="2"/>
    <n v="9"/>
    <n v="0"/>
    <s v="OH | Acute Care Hospitals | Voluntary non-profit - Other"/>
    <s v="Mid"/>
    <n v="0.99"/>
    <n v="0.96499999999999997"/>
    <n v="1.02"/>
    <n v="5.5000000000000049E-2"/>
    <n v="21"/>
    <n v="0.88249999999999984"/>
    <n v="1.1025"/>
    <x v="0"/>
    <n v="3.0000000000000027E-2"/>
  </r>
  <r>
    <s v="360041"/>
    <s v="PARMA COMMUNITY GENERAL HOSPITAL"/>
    <x v="34"/>
    <x v="2"/>
    <x v="0"/>
    <n v="0"/>
    <n v="11"/>
    <n v="0"/>
    <x v="1"/>
    <n v="11"/>
    <n v="0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1.0000000000000009E-2"/>
  </r>
  <r>
    <s v="360046"/>
    <s v="MCCULLOUGH-HYDE MEMORIAL HOSPITAL"/>
    <x v="34"/>
    <x v="2"/>
    <x v="4"/>
    <n v="0"/>
    <n v="7"/>
    <n v="0"/>
    <x v="33"/>
    <n v="7"/>
    <n v="0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-6.9999999999999951E-2"/>
  </r>
  <r>
    <s v="360048"/>
    <s v="UNIVERSITY OF TOLEDO MEDICAL CENTER"/>
    <x v="34"/>
    <x v="3"/>
    <x v="1"/>
    <n v="0"/>
    <n v="10"/>
    <n v="0"/>
    <x v="4"/>
    <n v="10"/>
    <n v="0"/>
    <s v="OH | Acute Care Hospitals | Government - State"/>
    <s v="Mid"/>
    <n v="1.02"/>
    <n v="1.0049999999999999"/>
    <n v="1.0350000000000001"/>
    <n v="3.0000000000000249E-2"/>
    <n v="2"/>
    <n v="0.95999999999999952"/>
    <n v="1.0800000000000005"/>
    <x v="1"/>
    <n v="3.0000000000000027E-2"/>
  </r>
  <r>
    <s v="360051"/>
    <s v="MIAMI VALLEY HOSPITAL"/>
    <x v="34"/>
    <x v="2"/>
    <x v="1"/>
    <n v="0"/>
    <n v="9"/>
    <n v="2"/>
    <x v="3"/>
    <n v="11"/>
    <n v="0.18181818181818182"/>
    <s v="OH | Acute Care Hospitals | Voluntary non-profit - Private"/>
    <s v="Mid"/>
    <n v="0.99"/>
    <n v="0.96750000000000003"/>
    <n v="1.02"/>
    <n v="5.2499999999999991E-2"/>
    <n v="62"/>
    <n v="0.88875000000000004"/>
    <n v="1.0987499999999999"/>
    <x v="0"/>
    <n v="2.0000000000000018E-2"/>
  </r>
  <r>
    <s v="360054"/>
    <s v="HOLZER MEDICAL CENTER"/>
    <x v="34"/>
    <x v="2"/>
    <x v="0"/>
    <n v="0"/>
    <n v="9"/>
    <n v="0"/>
    <x v="25"/>
    <n v="9"/>
    <n v="0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0.10000000000000009"/>
  </r>
  <r>
    <s v="360055"/>
    <s v="TRUMBULL REGIONAL MEDICAL CENTER"/>
    <x v="34"/>
    <x v="1"/>
    <x v="2"/>
    <n v="0"/>
    <n v="6"/>
    <n v="1"/>
    <x v="0"/>
    <n v="7"/>
    <n v="0.14285714285714285"/>
    <s v="OH | Acute Care Hospitals | Proprietary"/>
    <s v="Low"/>
    <n v="1"/>
    <n v="0.93"/>
    <n v="1.03"/>
    <n v="9.9999999999999978E-2"/>
    <n v="5"/>
    <n v="0.78"/>
    <n v="1.18"/>
    <x v="1"/>
    <n v="3.0000000000000027E-2"/>
  </r>
  <r>
    <s v="360056"/>
    <s v="MERCY HEALTH - FAIRFIELD HOSPITAL"/>
    <x v="34"/>
    <x v="2"/>
    <x v="1"/>
    <n v="0"/>
    <n v="9"/>
    <n v="0"/>
    <x v="10"/>
    <n v="9"/>
    <n v="0"/>
    <s v="OH | Acute Care Hospitals | Voluntary non-profit - Private"/>
    <s v="Mid"/>
    <n v="0.99"/>
    <n v="0.96750000000000003"/>
    <n v="1.02"/>
    <n v="5.2499999999999991E-2"/>
    <n v="62"/>
    <n v="0.88875000000000004"/>
    <n v="1.0987499999999999"/>
    <x v="0"/>
    <n v="-1.0000000000000009E-2"/>
  </r>
  <r>
    <s v="360058"/>
    <s v="MERCER COUNTY JOINT TOWNSHIP COMMUNITY HOSPITAL"/>
    <x v="34"/>
    <x v="0"/>
    <x v="1"/>
    <n v="1"/>
    <n v="5"/>
    <n v="0"/>
    <x v="33"/>
    <n v="6"/>
    <n v="0"/>
    <s v="OH | Acute Care Hospitals | Government - Hospital District or Authority"/>
    <s v="Mid"/>
    <n v="0.92"/>
    <n v="0.92"/>
    <n v="0.92"/>
    <n v="0"/>
    <n v="1"/>
    <e v="#N/A"/>
    <e v="#N/A"/>
    <x v="1"/>
    <n v="0"/>
  </r>
  <r>
    <s v="360059"/>
    <s v="METROHEALTH SYSTEM"/>
    <x v="34"/>
    <x v="4"/>
    <x v="1"/>
    <n v="0"/>
    <n v="10"/>
    <n v="1"/>
    <x v="10"/>
    <n v="11"/>
    <n v="9.0909090909090912E-2"/>
    <s v="OH | Acute Care Hospitals | Voluntary non-profit - Other"/>
    <s v="Mid"/>
    <n v="0.99"/>
    <n v="0.96499999999999997"/>
    <n v="1.02"/>
    <n v="5.5000000000000049E-2"/>
    <n v="21"/>
    <n v="0.88249999999999984"/>
    <n v="1.1025"/>
    <x v="0"/>
    <n v="-1.0000000000000009E-2"/>
  </r>
  <r>
    <s v="360064"/>
    <s v="ST ELIZABETH YOUNGSTOWN HOSPITAL"/>
    <x v="34"/>
    <x v="6"/>
    <x v="2"/>
    <n v="1"/>
    <n v="7"/>
    <n v="3"/>
    <x v="0"/>
    <n v="11"/>
    <n v="0.27272727272727271"/>
    <s v="OH | Acute Care Hospitals | Voluntary non-profit - Church"/>
    <s v="Low"/>
    <n v="1"/>
    <n v="0.95750000000000002"/>
    <n v="1.0150000000000001"/>
    <n v="5.7500000000000107E-2"/>
    <n v="10"/>
    <n v="0.87124999999999986"/>
    <n v="1.1012500000000003"/>
    <x v="0"/>
    <n v="3.0000000000000027E-2"/>
  </r>
  <r>
    <s v="360065"/>
    <s v="FISHER-TITUS HOSPITAL"/>
    <x v="34"/>
    <x v="2"/>
    <x v="0"/>
    <n v="2"/>
    <n v="8"/>
    <n v="0"/>
    <x v="33"/>
    <n v="10"/>
    <n v="0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-6.9999999999999951E-2"/>
  </r>
  <r>
    <s v="360066"/>
    <s v="MERCY HEALTH-ST RITA'S MEDICAL CENTER"/>
    <x v="34"/>
    <x v="2"/>
    <x v="0"/>
    <n v="1"/>
    <n v="10"/>
    <n v="0"/>
    <x v="3"/>
    <n v="11"/>
    <n v="0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2.0000000000000018E-2"/>
  </r>
  <r>
    <s v="360068"/>
    <s v="PROMEDICA TOLEDO HOSPITAL"/>
    <x v="34"/>
    <x v="2"/>
    <x v="0"/>
    <n v="1"/>
    <n v="10"/>
    <n v="0"/>
    <x v="0"/>
    <n v="11"/>
    <n v="0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4.0000000000000036E-2"/>
  </r>
  <r>
    <s v="360070"/>
    <s v="MERCY MEDICAL CENTER"/>
    <x v="34"/>
    <x v="2"/>
    <x v="2"/>
    <n v="0"/>
    <n v="10"/>
    <n v="1"/>
    <x v="2"/>
    <n v="11"/>
    <n v="9.0909090909090912E-2"/>
    <s v="OH | Acute Care Hospitals | Voluntary non-profit - Private"/>
    <s v="Low"/>
    <n v="0.99"/>
    <n v="0.96750000000000003"/>
    <n v="1.02"/>
    <n v="5.2499999999999991E-2"/>
    <n v="62"/>
    <n v="0.88875000000000004"/>
    <n v="1.0987499999999999"/>
    <x v="0"/>
    <n v="3.0000000000000027E-2"/>
  </r>
  <r>
    <s v="360071"/>
    <s v="VAN WERT COUNTY HOSPITAL"/>
    <x v="34"/>
    <x v="2"/>
    <x v="0"/>
    <n v="1"/>
    <n v="4"/>
    <n v="0"/>
    <x v="9"/>
    <n v="5"/>
    <n v="0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0"/>
  </r>
  <r>
    <s v="360072"/>
    <s v="FAIRFIELD MEDICAL CENTER"/>
    <x v="34"/>
    <x v="4"/>
    <x v="2"/>
    <n v="0"/>
    <n v="10"/>
    <n v="1"/>
    <x v="21"/>
    <n v="11"/>
    <n v="9.0909090909090912E-2"/>
    <s v="OH | Acute Care Hospitals | Voluntary non-profit - Other"/>
    <s v="Low"/>
    <n v="0.99"/>
    <n v="0.96499999999999997"/>
    <n v="1.02"/>
    <n v="5.5000000000000049E-2"/>
    <n v="21"/>
    <n v="0.88249999999999984"/>
    <n v="1.1025"/>
    <x v="0"/>
    <n v="-5.9999999999999942E-2"/>
  </r>
  <r>
    <s v="360075"/>
    <s v="UH REGIONAL HOSPITALS"/>
    <x v="34"/>
    <x v="1"/>
    <x v="0"/>
    <n v="0"/>
    <n v="8"/>
    <n v="1"/>
    <x v="1"/>
    <n v="9"/>
    <n v="0.1111111111111111"/>
    <s v="OH | Acute Care Hospitals | Proprietary"/>
    <s v="High"/>
    <n v="1"/>
    <n v="0.93"/>
    <n v="1.03"/>
    <n v="9.9999999999999978E-2"/>
    <n v="5"/>
    <n v="0.78"/>
    <n v="1.18"/>
    <x v="1"/>
    <n v="0"/>
  </r>
  <r>
    <s v="360076"/>
    <s v="ATRIUM MEDICAL CENTER"/>
    <x v="34"/>
    <x v="2"/>
    <x v="0"/>
    <n v="1"/>
    <n v="6"/>
    <n v="0"/>
    <x v="9"/>
    <n v="7"/>
    <n v="0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0"/>
  </r>
  <r>
    <s v="360077"/>
    <s v="FAIRVIEW HOSPITAL"/>
    <x v="34"/>
    <x v="2"/>
    <x v="4"/>
    <n v="0"/>
    <n v="10"/>
    <n v="1"/>
    <x v="10"/>
    <n v="11"/>
    <n v="9.0909090909090912E-2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-1.0000000000000009E-2"/>
  </r>
  <r>
    <s v="360078"/>
    <s v="UNIVERSITY HOSPITALS PORTAGE MEDICAL CENTER"/>
    <x v="34"/>
    <x v="2"/>
    <x v="1"/>
    <n v="0"/>
    <n v="7"/>
    <n v="0"/>
    <x v="11"/>
    <n v="7"/>
    <n v="0"/>
    <s v="OH | Acute Care Hospitals | Voluntary non-profit - Private"/>
    <s v="Mid"/>
    <n v="0.99"/>
    <n v="0.96750000000000003"/>
    <n v="1.02"/>
    <n v="5.2499999999999991E-2"/>
    <n v="62"/>
    <n v="0.88875000000000004"/>
    <n v="1.0987499999999999"/>
    <x v="0"/>
    <n v="-4.0000000000000036E-2"/>
  </r>
  <r>
    <s v="360079"/>
    <s v="KETTERING HEALTH MAIN CAMPUS"/>
    <x v="34"/>
    <x v="6"/>
    <x v="1"/>
    <n v="0"/>
    <n v="7"/>
    <n v="1"/>
    <x v="3"/>
    <n v="8"/>
    <n v="0.125"/>
    <s v="OH | Acute Care Hospitals | Voluntary non-profit - Church"/>
    <s v="Mid"/>
    <n v="1"/>
    <n v="0.95750000000000002"/>
    <n v="1.0150000000000001"/>
    <n v="5.7500000000000107E-2"/>
    <n v="10"/>
    <n v="0.87124999999999986"/>
    <n v="1.1012500000000003"/>
    <x v="0"/>
    <n v="1.0000000000000009E-2"/>
  </r>
  <r>
    <s v="360080"/>
    <s v="EAST OHIO REGIONAL HOSPITAL"/>
    <x v="34"/>
    <x v="4"/>
    <x v="2"/>
    <n v="0"/>
    <n v="6"/>
    <n v="0"/>
    <x v="4"/>
    <n v="6"/>
    <n v="0"/>
    <s v="OH | Acute Care Hospitals | Voluntary non-profit - Other"/>
    <s v="Low"/>
    <n v="0.99"/>
    <n v="0.96499999999999997"/>
    <n v="1.02"/>
    <n v="5.5000000000000049E-2"/>
    <n v="21"/>
    <n v="0.88249999999999984"/>
    <n v="1.1025"/>
    <x v="0"/>
    <n v="6.0000000000000053E-2"/>
  </r>
  <r>
    <s v="360082"/>
    <s v="EUCLID HOSPITAL"/>
    <x v="34"/>
    <x v="4"/>
    <x v="1"/>
    <n v="0"/>
    <n v="6"/>
    <n v="1"/>
    <x v="14"/>
    <n v="7"/>
    <n v="0.14285714285714285"/>
    <s v="OH | Acute Care Hospitals | Voluntary non-profit - Other"/>
    <s v="Mid"/>
    <n v="0.99"/>
    <n v="0.96499999999999997"/>
    <n v="1.02"/>
    <n v="5.5000000000000049E-2"/>
    <n v="21"/>
    <n v="0.88249999999999984"/>
    <n v="1.1025"/>
    <x v="0"/>
    <n v="-5.0000000000000044E-2"/>
  </r>
  <r>
    <s v="360084"/>
    <s v="AULTMAN HOSPITAL"/>
    <x v="34"/>
    <x v="4"/>
    <x v="1"/>
    <n v="0"/>
    <n v="10"/>
    <n v="0"/>
    <x v="9"/>
    <n v="10"/>
    <n v="0"/>
    <s v="OH | Acute Care Hospitals | Voluntary non-profit - Other"/>
    <s v="Mid"/>
    <n v="0.99"/>
    <n v="0.96499999999999997"/>
    <n v="1.02"/>
    <n v="5.5000000000000049E-2"/>
    <n v="21"/>
    <n v="0.88249999999999984"/>
    <n v="1.1025"/>
    <x v="0"/>
    <n v="0"/>
  </r>
  <r>
    <s v="360085"/>
    <s v="OHIO STATE UNIVERSITY STATE HEALTH SYSTEM"/>
    <x v="34"/>
    <x v="3"/>
    <x v="1"/>
    <n v="0"/>
    <n v="11"/>
    <n v="0"/>
    <x v="9"/>
    <n v="11"/>
    <n v="0"/>
    <s v="OH | Acute Care Hospitals | Government - State"/>
    <s v="Mid"/>
    <n v="1.02"/>
    <n v="1.0049999999999999"/>
    <n v="1.0350000000000001"/>
    <n v="3.0000000000000249E-2"/>
    <n v="2"/>
    <n v="0.95999999999999952"/>
    <n v="1.0800000000000005"/>
    <x v="1"/>
    <n v="-3.0000000000000027E-2"/>
  </r>
  <r>
    <s v="360086"/>
    <s v="SPRINGFIELD REGIONAL MEDICAL CENTER"/>
    <x v="34"/>
    <x v="2"/>
    <x v="1"/>
    <n v="0"/>
    <n v="9"/>
    <n v="1"/>
    <x v="30"/>
    <n v="10"/>
    <n v="0.1"/>
    <s v="OH | Acute Care Hospitals | Voluntary non-profit - Private"/>
    <s v="Mid"/>
    <n v="0.99"/>
    <n v="0.96750000000000003"/>
    <n v="1.02"/>
    <n v="5.2499999999999991E-2"/>
    <n v="62"/>
    <n v="0.88875000000000004"/>
    <n v="1.0987499999999999"/>
    <x v="0"/>
    <n v="7.0000000000000062E-2"/>
  </r>
  <r>
    <s v="360087"/>
    <s v="LUTHERAN HOSPITAL"/>
    <x v="34"/>
    <x v="2"/>
    <x v="1"/>
    <n v="1"/>
    <n v="4"/>
    <n v="0"/>
    <x v="10"/>
    <n v="5"/>
    <n v="0"/>
    <s v="OH | Acute Care Hospitals | Voluntary non-profit - Private"/>
    <s v="Mid"/>
    <n v="0.99"/>
    <n v="0.96750000000000003"/>
    <n v="1.02"/>
    <n v="5.2499999999999991E-2"/>
    <n v="62"/>
    <n v="0.88875000000000004"/>
    <n v="1.0987499999999999"/>
    <x v="0"/>
    <n v="-1.0000000000000009E-2"/>
  </r>
  <r>
    <s v="360089"/>
    <s v="MERCY HEALTH - TIFFIN HOSPITAL"/>
    <x v="34"/>
    <x v="6"/>
    <x v="0"/>
    <n v="1"/>
    <n v="8"/>
    <n v="0"/>
    <x v="24"/>
    <n v="9"/>
    <n v="0"/>
    <s v="OH | Acute Care Hospitals | Voluntary non-profit - Church"/>
    <s v="High"/>
    <n v="1"/>
    <n v="0.95750000000000002"/>
    <n v="1.0150000000000001"/>
    <n v="5.7500000000000107E-2"/>
    <n v="10"/>
    <n v="0.87124999999999986"/>
    <n v="1.1012500000000003"/>
    <x v="0"/>
    <n v="-8.9999999999999969E-2"/>
  </r>
  <r>
    <s v="360091"/>
    <s v="MEDINA HOSPITAL"/>
    <x v="34"/>
    <x v="2"/>
    <x v="4"/>
    <n v="0"/>
    <n v="7"/>
    <n v="0"/>
    <x v="2"/>
    <n v="7"/>
    <n v="0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3.0000000000000027E-2"/>
  </r>
  <r>
    <s v="360092"/>
    <s v="MEMORIAL HOSPITAL"/>
    <x v="34"/>
    <x v="5"/>
    <x v="4"/>
    <n v="1"/>
    <n v="7"/>
    <n v="0"/>
    <x v="15"/>
    <n v="8"/>
    <n v="0"/>
    <s v="OH | Acute Care Hospitals | Government - Local"/>
    <s v="High"/>
    <n v="0.95500000000000007"/>
    <n v="0.91"/>
    <n v="1"/>
    <n v="8.9999999999999969E-2"/>
    <n v="4"/>
    <n v="0.77500000000000013"/>
    <n v="1.135"/>
    <x v="1"/>
    <n v="-7.5000000000000067E-2"/>
  </r>
  <r>
    <s v="360095"/>
    <s v="BLANCHARD VALLEY HOSPITAL"/>
    <x v="34"/>
    <x v="4"/>
    <x v="1"/>
    <n v="2"/>
    <n v="8"/>
    <n v="1"/>
    <x v="7"/>
    <n v="11"/>
    <n v="9.0909090909090912E-2"/>
    <s v="OH | Acute Care Hospitals | Voluntary non-profit - Other"/>
    <s v="Mid"/>
    <n v="0.99"/>
    <n v="0.96499999999999997"/>
    <n v="1.02"/>
    <n v="5.5000000000000049E-2"/>
    <n v="21"/>
    <n v="0.88249999999999984"/>
    <n v="1.1025"/>
    <x v="0"/>
    <n v="-3.0000000000000027E-2"/>
  </r>
  <r>
    <s v="360096"/>
    <s v="EAST LIVERPOOL CITY HOSPITAL"/>
    <x v="34"/>
    <x v="2"/>
    <x v="0"/>
    <n v="1"/>
    <n v="4"/>
    <n v="0"/>
    <x v="9"/>
    <n v="5"/>
    <n v="0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0"/>
  </r>
  <r>
    <s v="360098"/>
    <s v="LAKE HEALTH"/>
    <x v="34"/>
    <x v="2"/>
    <x v="1"/>
    <n v="0"/>
    <n v="9"/>
    <n v="0"/>
    <x v="2"/>
    <n v="9"/>
    <n v="0"/>
    <s v="OH | Acute Care Hospitals | Voluntary non-profit - Private"/>
    <s v="Mid"/>
    <n v="0.99"/>
    <n v="0.96750000000000003"/>
    <n v="1.02"/>
    <n v="5.2499999999999991E-2"/>
    <n v="62"/>
    <n v="0.88875000000000004"/>
    <n v="1.0987499999999999"/>
    <x v="0"/>
    <n v="3.0000000000000027E-2"/>
  </r>
  <r>
    <s v="360107"/>
    <s v="BELLEVUE HOSPITAL"/>
    <x v="34"/>
    <x v="4"/>
    <x v="1"/>
    <n v="1"/>
    <n v="5"/>
    <n v="0"/>
    <x v="3"/>
    <n v="6"/>
    <n v="0"/>
    <s v="OH | Acute Care Hospitals | Voluntary non-profit - Other"/>
    <s v="Mid"/>
    <n v="0.99"/>
    <n v="0.96499999999999997"/>
    <n v="1.02"/>
    <n v="5.5000000000000049E-2"/>
    <n v="21"/>
    <n v="0.88249999999999984"/>
    <n v="1.1025"/>
    <x v="0"/>
    <n v="2.0000000000000018E-2"/>
  </r>
  <r>
    <s v="360112"/>
    <s v="MERCY ST VINCENT MEDICAL CENTER"/>
    <x v="34"/>
    <x v="6"/>
    <x v="1"/>
    <n v="0"/>
    <n v="9"/>
    <n v="2"/>
    <x v="20"/>
    <n v="11"/>
    <n v="0.18181818181818182"/>
    <s v="OH | Acute Care Hospitals | Voluntary non-profit - Church"/>
    <s v="Mid"/>
    <n v="1"/>
    <n v="0.95750000000000002"/>
    <n v="1.0150000000000001"/>
    <n v="5.7500000000000107E-2"/>
    <n v="10"/>
    <n v="0.87124999999999986"/>
    <n v="1.1012500000000003"/>
    <x v="0"/>
    <n v="4.0000000000000036E-2"/>
  </r>
  <r>
    <s v="360118"/>
    <s v="OHIOHEALTH MANSFIELD HOSPITAL"/>
    <x v="34"/>
    <x v="2"/>
    <x v="2"/>
    <n v="1"/>
    <n v="8"/>
    <n v="1"/>
    <x v="1"/>
    <n v="10"/>
    <n v="0.1"/>
    <s v="OH | Acute Care Hospitals | Voluntary non-profit - Private"/>
    <s v="Low"/>
    <n v="0.99"/>
    <n v="0.96750000000000003"/>
    <n v="1.02"/>
    <n v="5.2499999999999991E-2"/>
    <n v="62"/>
    <n v="0.88875000000000004"/>
    <n v="1.0987499999999999"/>
    <x v="0"/>
    <n v="1.0000000000000009E-2"/>
  </r>
  <r>
    <s v="360121"/>
    <s v="COMMUNITY HOSPITALS AND WELLNESS CENTERS"/>
    <x v="34"/>
    <x v="4"/>
    <x v="0"/>
    <n v="1"/>
    <n v="9"/>
    <n v="0"/>
    <x v="36"/>
    <n v="10"/>
    <n v="0"/>
    <s v="OH | Acute Care Hospitals | Voluntary non-profit - Other"/>
    <s v="High"/>
    <n v="0.99"/>
    <n v="0.96499999999999997"/>
    <n v="1.02"/>
    <n v="5.5000000000000049E-2"/>
    <n v="21"/>
    <n v="0.88249999999999984"/>
    <n v="1.1025"/>
    <x v="3"/>
    <n v="0.16999999999999993"/>
  </r>
  <r>
    <s v="360123"/>
    <s v="UH ST JOHN MEDICAL CENTER"/>
    <x v="34"/>
    <x v="2"/>
    <x v="0"/>
    <n v="0"/>
    <n v="10"/>
    <n v="0"/>
    <x v="30"/>
    <n v="10"/>
    <n v="0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7.0000000000000062E-2"/>
  </r>
  <r>
    <s v="360125"/>
    <s v="ASHTABULA COUNTY MEDICAL CENTER"/>
    <x v="34"/>
    <x v="2"/>
    <x v="1"/>
    <n v="0"/>
    <n v="8"/>
    <n v="1"/>
    <x v="2"/>
    <n v="9"/>
    <n v="0.1111111111111111"/>
    <s v="OH | Acute Care Hospitals | Voluntary non-profit - Private"/>
    <s v="Mid"/>
    <n v="0.99"/>
    <n v="0.96750000000000003"/>
    <n v="1.02"/>
    <n v="5.2499999999999991E-2"/>
    <n v="62"/>
    <n v="0.88875000000000004"/>
    <n v="1.0987499999999999"/>
    <x v="0"/>
    <n v="3.0000000000000027E-2"/>
  </r>
  <r>
    <s v="360131"/>
    <s v="ALLIANCE COMMUNITY HOSPITAL"/>
    <x v="34"/>
    <x v="2"/>
    <x v="0"/>
    <n v="1"/>
    <n v="5"/>
    <n v="0"/>
    <x v="25"/>
    <n v="6"/>
    <n v="0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0.10000000000000009"/>
  </r>
  <r>
    <s v="360132"/>
    <s v="FORT HAMILTON HUGHES MEMORIAL HOSPITAL"/>
    <x v="34"/>
    <x v="2"/>
    <x v="1"/>
    <n v="0"/>
    <n v="9"/>
    <n v="0"/>
    <x v="2"/>
    <n v="9"/>
    <n v="0"/>
    <s v="OH | Acute Care Hospitals | Voluntary non-profit - Private"/>
    <s v="Mid"/>
    <n v="0.99"/>
    <n v="0.96750000000000003"/>
    <n v="1.02"/>
    <n v="5.2499999999999991E-2"/>
    <n v="62"/>
    <n v="0.88875000000000004"/>
    <n v="1.0987499999999999"/>
    <x v="0"/>
    <n v="3.0000000000000027E-2"/>
  </r>
  <r>
    <s v="360133"/>
    <s v="KETTERING HEALTH DAYTON"/>
    <x v="34"/>
    <x v="4"/>
    <x v="2"/>
    <n v="1"/>
    <n v="9"/>
    <n v="0"/>
    <x v="10"/>
    <n v="10"/>
    <n v="0"/>
    <s v="OH | Acute Care Hospitals | Voluntary non-profit - Other"/>
    <s v="Low"/>
    <n v="0.99"/>
    <n v="0.96499999999999997"/>
    <n v="1.02"/>
    <n v="5.5000000000000049E-2"/>
    <n v="21"/>
    <n v="0.88249999999999984"/>
    <n v="1.1025"/>
    <x v="0"/>
    <n v="-1.0000000000000009E-2"/>
  </r>
  <r>
    <s v="360134"/>
    <s v="GOOD SAMARITAN HOSPITAL"/>
    <x v="34"/>
    <x v="2"/>
    <x v="1"/>
    <n v="1"/>
    <n v="8"/>
    <n v="1"/>
    <x v="8"/>
    <n v="10"/>
    <n v="0.1"/>
    <s v="OH | Acute Care Hospitals | Voluntary non-profit - Private"/>
    <s v="Mid"/>
    <n v="0.99"/>
    <n v="0.96750000000000003"/>
    <n v="1.02"/>
    <n v="5.2499999999999991E-2"/>
    <n v="62"/>
    <n v="0.88875000000000004"/>
    <n v="1.0987499999999999"/>
    <x v="0"/>
    <n v="-2.0000000000000018E-2"/>
  </r>
  <r>
    <s v="360137"/>
    <s v="UH CLEVELAND MEDICAL CENTER"/>
    <x v="34"/>
    <x v="2"/>
    <x v="1"/>
    <n v="0"/>
    <n v="9"/>
    <n v="2"/>
    <x v="2"/>
    <n v="11"/>
    <n v="0.18181818181818182"/>
    <s v="OH | Acute Care Hospitals | Voluntary non-profit - Private"/>
    <s v="Mid"/>
    <n v="0.99"/>
    <n v="0.96750000000000003"/>
    <n v="1.02"/>
    <n v="5.2499999999999991E-2"/>
    <n v="62"/>
    <n v="0.88875000000000004"/>
    <n v="1.0987499999999999"/>
    <x v="0"/>
    <n v="3.0000000000000027E-2"/>
  </r>
  <r>
    <s v="360143"/>
    <s v="MARYMOUNT HOSPITAL"/>
    <x v="34"/>
    <x v="2"/>
    <x v="4"/>
    <n v="0"/>
    <n v="7"/>
    <n v="0"/>
    <x v="2"/>
    <n v="7"/>
    <n v="0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3.0000000000000027E-2"/>
  </r>
  <r>
    <s v="360144"/>
    <s v="SOUTH POINTE HOSPITAL"/>
    <x v="34"/>
    <x v="4"/>
    <x v="0"/>
    <n v="0"/>
    <n v="7"/>
    <n v="1"/>
    <x v="9"/>
    <n v="8"/>
    <n v="0.125"/>
    <s v="OH | Acute Care Hospitals | Voluntary non-profit - Other"/>
    <s v="High"/>
    <n v="0.99"/>
    <n v="0.96499999999999997"/>
    <n v="1.02"/>
    <n v="5.5000000000000049E-2"/>
    <n v="21"/>
    <n v="0.88249999999999984"/>
    <n v="1.1025"/>
    <x v="0"/>
    <n v="0"/>
  </r>
  <r>
    <s v="360145"/>
    <s v="UNIVERSITY HOSPITALS - ELYRIA MEDICAL CENTER"/>
    <x v="34"/>
    <x v="2"/>
    <x v="0"/>
    <n v="0"/>
    <n v="9"/>
    <n v="0"/>
    <x v="4"/>
    <n v="9"/>
    <n v="0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6.0000000000000053E-2"/>
  </r>
  <r>
    <s v="360147"/>
    <s v="MARIETTA MEMORIAL HOSPITAL"/>
    <x v="34"/>
    <x v="4"/>
    <x v="1"/>
    <n v="0"/>
    <n v="10"/>
    <n v="0"/>
    <x v="9"/>
    <n v="10"/>
    <n v="0"/>
    <s v="OH | Acute Care Hospitals | Voluntary non-profit - Other"/>
    <s v="Mid"/>
    <n v="0.99"/>
    <n v="0.96499999999999997"/>
    <n v="1.02"/>
    <n v="5.5000000000000049E-2"/>
    <n v="21"/>
    <n v="0.88249999999999984"/>
    <n v="1.1025"/>
    <x v="0"/>
    <n v="0"/>
  </r>
  <r>
    <s v="360150"/>
    <s v="SUMMA WESTERN RESERVE HOSPITAL"/>
    <x v="34"/>
    <x v="4"/>
    <x v="0"/>
    <n v="0"/>
    <n v="7"/>
    <n v="1"/>
    <x v="8"/>
    <n v="8"/>
    <n v="0.125"/>
    <s v="OH | Acute Care Hospitals | Voluntary non-profit - Other"/>
    <s v="High"/>
    <n v="0.99"/>
    <n v="0.96499999999999997"/>
    <n v="1.02"/>
    <n v="5.5000000000000049E-2"/>
    <n v="21"/>
    <n v="0.88249999999999984"/>
    <n v="1.1025"/>
    <x v="0"/>
    <n v="-2.0000000000000018E-2"/>
  </r>
  <r>
    <s v="360152"/>
    <s v="DOCTORS HOSPITAL"/>
    <x v="34"/>
    <x v="6"/>
    <x v="0"/>
    <n v="0"/>
    <n v="9"/>
    <n v="0"/>
    <x v="11"/>
    <n v="9"/>
    <n v="0"/>
    <s v="OH | Acute Care Hospitals | Voluntary non-profit - Church"/>
    <s v="High"/>
    <n v="1"/>
    <n v="0.95750000000000002"/>
    <n v="1.0150000000000001"/>
    <n v="5.7500000000000107E-2"/>
    <n v="10"/>
    <n v="0.87124999999999986"/>
    <n v="1.1012500000000003"/>
    <x v="0"/>
    <n v="-5.0000000000000044E-2"/>
  </r>
  <r>
    <s v="360155"/>
    <s v="SOUTHWEST GENERAL HEALTH CENTER"/>
    <x v="34"/>
    <x v="2"/>
    <x v="0"/>
    <n v="1"/>
    <n v="9"/>
    <n v="1"/>
    <x v="8"/>
    <n v="11"/>
    <n v="9.0909090909090912E-2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-2.0000000000000018E-2"/>
  </r>
  <r>
    <s v="360156"/>
    <s v="MEMORIAL HOSPITAL"/>
    <x v="34"/>
    <x v="4"/>
    <x v="1"/>
    <n v="2"/>
    <n v="6"/>
    <n v="0"/>
    <x v="33"/>
    <n v="8"/>
    <n v="0"/>
    <s v="OH | Acute Care Hospitals | Voluntary non-profit - Other"/>
    <s v="Mid"/>
    <n v="0.99"/>
    <n v="0.96499999999999997"/>
    <n v="1.02"/>
    <n v="5.5000000000000049E-2"/>
    <n v="21"/>
    <n v="0.88249999999999984"/>
    <n v="1.1025"/>
    <x v="0"/>
    <n v="-6.9999999999999951E-2"/>
  </r>
  <r>
    <s v="360159"/>
    <s v="ADENA REGIONAL MEDICAL CENTER"/>
    <x v="34"/>
    <x v="2"/>
    <x v="1"/>
    <n v="0"/>
    <n v="11"/>
    <n v="0"/>
    <x v="9"/>
    <n v="11"/>
    <n v="0"/>
    <s v="OH | Acute Care Hospitals | Voluntary non-profit - Private"/>
    <s v="Mid"/>
    <n v="0.99"/>
    <n v="0.96750000000000003"/>
    <n v="1.02"/>
    <n v="5.2499999999999991E-2"/>
    <n v="62"/>
    <n v="0.88875000000000004"/>
    <n v="1.0987499999999999"/>
    <x v="0"/>
    <n v="0"/>
  </r>
  <r>
    <s v="360161"/>
    <s v="MH ST JOSEPH WARREN HOSPITAL"/>
    <x v="34"/>
    <x v="2"/>
    <x v="2"/>
    <n v="0"/>
    <n v="9"/>
    <n v="0"/>
    <x v="0"/>
    <n v="9"/>
    <n v="0"/>
    <s v="OH | Acute Care Hospitals | Voluntary non-profit - Private"/>
    <s v="Low"/>
    <n v="0.99"/>
    <n v="0.96750000000000003"/>
    <n v="1.02"/>
    <n v="5.2499999999999991E-2"/>
    <n v="62"/>
    <n v="0.88875000000000004"/>
    <n v="1.0987499999999999"/>
    <x v="0"/>
    <n v="4.0000000000000036E-2"/>
  </r>
  <r>
    <s v="360163"/>
    <s v="CHRIST HOSPITAL"/>
    <x v="34"/>
    <x v="2"/>
    <x v="4"/>
    <n v="0"/>
    <n v="11"/>
    <n v="0"/>
    <x v="10"/>
    <n v="11"/>
    <n v="0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-1.0000000000000009E-2"/>
  </r>
  <r>
    <s v="360170"/>
    <s v="BERGER HOSPITAL"/>
    <x v="34"/>
    <x v="5"/>
    <x v="2"/>
    <n v="0"/>
    <n v="6"/>
    <n v="0"/>
    <x v="33"/>
    <n v="6"/>
    <n v="0"/>
    <s v="OH | Acute Care Hospitals | Government - Local"/>
    <s v="Low"/>
    <n v="0.95500000000000007"/>
    <n v="0.91"/>
    <n v="1"/>
    <n v="8.9999999999999969E-2"/>
    <n v="4"/>
    <n v="0.77500000000000013"/>
    <n v="1.135"/>
    <x v="1"/>
    <n v="-3.5000000000000031E-2"/>
  </r>
  <r>
    <s v="360172"/>
    <s v="MERCY REGIONAL MEDICAL CENTER"/>
    <x v="34"/>
    <x v="2"/>
    <x v="2"/>
    <n v="0"/>
    <n v="7"/>
    <n v="1"/>
    <x v="38"/>
    <n v="8"/>
    <n v="0.125"/>
    <s v="OH | Acute Care Hospitals | Voluntary non-profit - Private"/>
    <s v="Low"/>
    <n v="0.99"/>
    <n v="0.96750000000000003"/>
    <n v="1.02"/>
    <n v="5.2499999999999991E-2"/>
    <n v="62"/>
    <n v="0.88875000000000004"/>
    <n v="1.0987499999999999"/>
    <x v="3"/>
    <n v="0.17999999999999994"/>
  </r>
  <r>
    <s v="360174"/>
    <s v="UPPER VALLEY MEDICAL CENTER"/>
    <x v="34"/>
    <x v="2"/>
    <x v="0"/>
    <n v="0"/>
    <n v="7"/>
    <n v="0"/>
    <x v="7"/>
    <n v="7"/>
    <n v="0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-3.0000000000000027E-2"/>
  </r>
  <r>
    <s v="360175"/>
    <s v="CLINTON MEMORIAL HOSPITAL"/>
    <x v="34"/>
    <x v="5"/>
    <x v="2"/>
    <n v="0"/>
    <n v="8"/>
    <n v="0"/>
    <x v="0"/>
    <n v="8"/>
    <n v="0"/>
    <s v="OH | Acute Care Hospitals | Government - Local"/>
    <s v="Low"/>
    <n v="0.95500000000000007"/>
    <n v="0.91"/>
    <n v="1"/>
    <n v="8.9999999999999969E-2"/>
    <n v="4"/>
    <n v="0.77500000000000013"/>
    <n v="1.135"/>
    <x v="1"/>
    <n v="7.4999999999999956E-2"/>
  </r>
  <r>
    <s v="360179"/>
    <s v="BETHESDA NORTH"/>
    <x v="34"/>
    <x v="6"/>
    <x v="1"/>
    <n v="0"/>
    <n v="10"/>
    <n v="1"/>
    <x v="3"/>
    <n v="11"/>
    <n v="9.0909090909090912E-2"/>
    <s v="OH | Acute Care Hospitals | Voluntary non-profit - Church"/>
    <s v="Mid"/>
    <n v="1"/>
    <n v="0.95750000000000002"/>
    <n v="1.0150000000000001"/>
    <n v="5.7500000000000107E-2"/>
    <n v="10"/>
    <n v="0.87124999999999986"/>
    <n v="1.1012500000000003"/>
    <x v="0"/>
    <n v="1.0000000000000009E-2"/>
  </r>
  <r>
    <s v="360180"/>
    <s v="CLEVELAND CLINIC"/>
    <x v="34"/>
    <x v="2"/>
    <x v="4"/>
    <n v="2"/>
    <n v="8"/>
    <n v="1"/>
    <x v="14"/>
    <n v="11"/>
    <n v="9.0909090909090912E-2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-5.0000000000000044E-2"/>
  </r>
  <r>
    <s v="360185"/>
    <s v="SALEM REGIONAL MEDICAL CENTER"/>
    <x v="34"/>
    <x v="2"/>
    <x v="2"/>
    <n v="0"/>
    <n v="9"/>
    <n v="0"/>
    <x v="30"/>
    <n v="9"/>
    <n v="0"/>
    <s v="OH | Acute Care Hospitals | Voluntary non-profit - Private"/>
    <s v="Low"/>
    <n v="0.99"/>
    <n v="0.96750000000000003"/>
    <n v="1.02"/>
    <n v="5.2499999999999991E-2"/>
    <n v="62"/>
    <n v="0.88875000000000004"/>
    <n v="1.0987499999999999"/>
    <x v="0"/>
    <n v="7.0000000000000062E-2"/>
  </r>
  <r>
    <s v="360197"/>
    <s v="MARY RUTAN HOSPITAL"/>
    <x v="34"/>
    <x v="2"/>
    <x v="1"/>
    <n v="0"/>
    <n v="5"/>
    <n v="1"/>
    <x v="10"/>
    <n v="6"/>
    <n v="0.16666666666666666"/>
    <s v="OH | Acute Care Hospitals | Voluntary non-profit - Private"/>
    <s v="Mid"/>
    <n v="0.99"/>
    <n v="0.96750000000000003"/>
    <n v="1.02"/>
    <n v="5.2499999999999991E-2"/>
    <n v="62"/>
    <n v="0.88875000000000004"/>
    <n v="1.0987499999999999"/>
    <x v="0"/>
    <n v="-1.0000000000000009E-2"/>
  </r>
  <r>
    <s v="360203"/>
    <s v="SOUTHEASTERN OHIO REGIONAL MEDICAL CENTER"/>
    <x v="34"/>
    <x v="2"/>
    <x v="1"/>
    <n v="0"/>
    <n v="8"/>
    <n v="0"/>
    <x v="33"/>
    <n v="8"/>
    <n v="0"/>
    <s v="OH | Acute Care Hospitals | Voluntary non-profit - Private"/>
    <s v="Mid"/>
    <n v="0.99"/>
    <n v="0.96750000000000003"/>
    <n v="1.02"/>
    <n v="5.2499999999999991E-2"/>
    <n v="62"/>
    <n v="0.88875000000000004"/>
    <n v="1.0987499999999999"/>
    <x v="0"/>
    <n v="-6.9999999999999951E-2"/>
  </r>
  <r>
    <s v="360210"/>
    <s v="GRADY MEMORIAL HOSPITAL"/>
    <x v="34"/>
    <x v="2"/>
    <x v="0"/>
    <n v="0"/>
    <n v="8"/>
    <n v="0"/>
    <x v="17"/>
    <n v="8"/>
    <n v="0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2"/>
    <n v="-0.15000000000000002"/>
  </r>
  <r>
    <s v="360211"/>
    <s v="TRINITY MEDICAL CTR EAST &amp;TRINITY MEDICAL CTR WEST"/>
    <x v="34"/>
    <x v="4"/>
    <x v="2"/>
    <n v="1"/>
    <n v="10"/>
    <n v="0"/>
    <x v="0"/>
    <n v="11"/>
    <n v="0"/>
    <s v="OH | Acute Care Hospitals | Voluntary non-profit - Other"/>
    <s v="Low"/>
    <n v="0.99"/>
    <n v="0.96499999999999997"/>
    <n v="1.02"/>
    <n v="5.5000000000000049E-2"/>
    <n v="21"/>
    <n v="0.88249999999999984"/>
    <n v="1.1025"/>
    <x v="0"/>
    <n v="4.0000000000000036E-2"/>
  </r>
  <r>
    <s v="360218"/>
    <s v="LICKING MEMORIAL HOSPITAL"/>
    <x v="34"/>
    <x v="2"/>
    <x v="2"/>
    <n v="0"/>
    <n v="10"/>
    <n v="0"/>
    <x v="10"/>
    <n v="10"/>
    <n v="0"/>
    <s v="OH | Acute Care Hospitals | Voluntary non-profit - Private"/>
    <s v="Low"/>
    <n v="0.99"/>
    <n v="0.96750000000000003"/>
    <n v="1.02"/>
    <n v="5.2499999999999991E-2"/>
    <n v="62"/>
    <n v="0.88875000000000004"/>
    <n v="1.0987499999999999"/>
    <x v="0"/>
    <n v="-1.0000000000000009E-2"/>
  </r>
  <r>
    <s v="360230"/>
    <s v="HILLCREST HOSPITAL"/>
    <x v="34"/>
    <x v="2"/>
    <x v="4"/>
    <n v="0"/>
    <n v="11"/>
    <n v="0"/>
    <x v="9"/>
    <n v="11"/>
    <n v="0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0"/>
  </r>
  <r>
    <s v="360234"/>
    <s v="MERCY HEALTH - WEST HOSPITAL"/>
    <x v="34"/>
    <x v="2"/>
    <x v="0"/>
    <n v="0"/>
    <n v="8"/>
    <n v="0"/>
    <x v="9"/>
    <n v="8"/>
    <n v="0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0"/>
  </r>
  <r>
    <s v="360236"/>
    <s v="MERCY HEALTH - CLERMONT HOSPITAL"/>
    <x v="34"/>
    <x v="6"/>
    <x v="0"/>
    <n v="0"/>
    <n v="6"/>
    <n v="0"/>
    <x v="9"/>
    <n v="6"/>
    <n v="0"/>
    <s v="OH | Acute Care Hospitals | Voluntary non-profit - Church"/>
    <s v="High"/>
    <n v="1"/>
    <n v="0.95750000000000002"/>
    <n v="1.0150000000000001"/>
    <n v="5.7500000000000107E-2"/>
    <n v="10"/>
    <n v="0.87124999999999986"/>
    <n v="1.1012500000000003"/>
    <x v="0"/>
    <n v="-1.0000000000000009E-2"/>
  </r>
  <r>
    <s v="360239"/>
    <s v="KETTERING HEALTH MIAMISBURG"/>
    <x v="34"/>
    <x v="6"/>
    <x v="1"/>
    <n v="0"/>
    <n v="6"/>
    <n v="0"/>
    <x v="7"/>
    <n v="6"/>
    <n v="0"/>
    <s v="OH | Acute Care Hospitals | Voluntary non-profit - Church"/>
    <s v="Mid"/>
    <n v="1"/>
    <n v="0.95750000000000002"/>
    <n v="1.0150000000000001"/>
    <n v="5.7500000000000107E-2"/>
    <n v="10"/>
    <n v="0.87124999999999986"/>
    <n v="1.1012500000000003"/>
    <x v="0"/>
    <n v="-4.0000000000000036E-2"/>
  </r>
  <r>
    <s v="360259"/>
    <s v="BAY PARK COMMUNITY HOSPITAL"/>
    <x v="34"/>
    <x v="4"/>
    <x v="1"/>
    <n v="0"/>
    <n v="6"/>
    <n v="0"/>
    <x v="1"/>
    <n v="6"/>
    <n v="0"/>
    <s v="OH | Acute Care Hospitals | Voluntary non-profit - Other"/>
    <s v="Mid"/>
    <n v="0.99"/>
    <n v="0.96499999999999997"/>
    <n v="1.02"/>
    <n v="5.5000000000000049E-2"/>
    <n v="21"/>
    <n v="0.88249999999999984"/>
    <n v="1.1025"/>
    <x v="0"/>
    <n v="1.0000000000000009E-2"/>
  </r>
  <r>
    <s v="360270"/>
    <s v="MERCY HEALTH - DEFIANCE HOSPITAL"/>
    <x v="34"/>
    <x v="1"/>
    <x v="1"/>
    <n v="0"/>
    <n v="8"/>
    <n v="0"/>
    <x v="21"/>
    <n v="8"/>
    <n v="0"/>
    <s v="OH | Acute Care Hospitals | Proprietary"/>
    <s v="Mid"/>
    <n v="1"/>
    <n v="0.93"/>
    <n v="1.03"/>
    <n v="9.9999999999999978E-2"/>
    <n v="5"/>
    <n v="0.78"/>
    <n v="1.18"/>
    <x v="1"/>
    <n v="-6.9999999999999951E-2"/>
  </r>
  <r>
    <s v="360276"/>
    <s v="HMHP ST ELIZABETH BOARDMAN HEALTH CENTER"/>
    <x v="34"/>
    <x v="6"/>
    <x v="1"/>
    <n v="1"/>
    <n v="8"/>
    <n v="1"/>
    <x v="3"/>
    <n v="10"/>
    <n v="0.1"/>
    <s v="OH | Acute Care Hospitals | Voluntary non-profit - Church"/>
    <s v="Mid"/>
    <n v="1"/>
    <n v="0.95750000000000002"/>
    <n v="1.0150000000000001"/>
    <n v="5.7500000000000107E-2"/>
    <n v="10"/>
    <n v="0.87124999999999986"/>
    <n v="1.1012500000000003"/>
    <x v="0"/>
    <n v="1.0000000000000009E-2"/>
  </r>
  <r>
    <s v="360348"/>
    <s v="DUBLIN METHODIST HOSPITAL"/>
    <x v="34"/>
    <x v="2"/>
    <x v="1"/>
    <n v="0"/>
    <n v="6"/>
    <n v="0"/>
    <x v="24"/>
    <n v="6"/>
    <n v="0"/>
    <s v="OH | Acute Care Hospitals | Voluntary non-profit - Private"/>
    <s v="Mid"/>
    <n v="0.99"/>
    <n v="0.96750000000000003"/>
    <n v="1.02"/>
    <n v="5.2499999999999991E-2"/>
    <n v="62"/>
    <n v="0.88875000000000004"/>
    <n v="1.0987499999999999"/>
    <x v="0"/>
    <n v="-7.999999999999996E-2"/>
  </r>
  <r>
    <s v="360351"/>
    <s v="CRYSTAL CLINIC ORTHOPAEDIC CENTER"/>
    <x v="34"/>
    <x v="1"/>
    <x v="4"/>
    <n v="0"/>
    <n v="3"/>
    <n v="0"/>
    <x v="16"/>
    <n v="3"/>
    <n v="0"/>
    <s v="OH | Acute Care Hospitals | Proprietary"/>
    <s v="High"/>
    <n v="1"/>
    <n v="0.93"/>
    <n v="1.03"/>
    <n v="9.9999999999999978E-2"/>
    <n v="5"/>
    <n v="0.78"/>
    <n v="1.18"/>
    <x v="1"/>
    <n v="-0.13"/>
  </r>
  <r>
    <s v="360352"/>
    <s v="SURGICAL HOSPITAL AT SOUTHWOODS"/>
    <x v="34"/>
    <x v="1"/>
    <x v="0"/>
    <n v="0"/>
    <n v="6"/>
    <n v="0"/>
    <x v="4"/>
    <n v="6"/>
    <n v="0"/>
    <s v="OH | Acute Care Hospitals | Proprietary"/>
    <s v="High"/>
    <n v="1"/>
    <n v="0.93"/>
    <n v="1.03"/>
    <n v="9.9999999999999978E-2"/>
    <n v="5"/>
    <n v="0.78"/>
    <n v="1.18"/>
    <x v="1"/>
    <n v="5.0000000000000044E-2"/>
  </r>
  <r>
    <s v="360354"/>
    <s v="WEST CHESTER HOSPITAL"/>
    <x v="34"/>
    <x v="2"/>
    <x v="1"/>
    <n v="0"/>
    <n v="8"/>
    <n v="2"/>
    <x v="4"/>
    <n v="10"/>
    <n v="0.2"/>
    <s v="OH | Acute Care Hospitals | Voluntary non-profit - Private"/>
    <s v="Mid"/>
    <n v="0.99"/>
    <n v="0.96750000000000003"/>
    <n v="1.02"/>
    <n v="5.2499999999999991E-2"/>
    <n v="62"/>
    <n v="0.88875000000000004"/>
    <n v="1.0987499999999999"/>
    <x v="0"/>
    <n v="6.0000000000000053E-2"/>
  </r>
  <r>
    <s v="360359"/>
    <s v="UNIVERSITY HOSPITALS AHUJA MEDICAL CENTER"/>
    <x v="34"/>
    <x v="2"/>
    <x v="1"/>
    <n v="0"/>
    <n v="9"/>
    <n v="0"/>
    <x v="10"/>
    <n v="9"/>
    <n v="0"/>
    <s v="OH | Acute Care Hospitals | Voluntary non-profit - Private"/>
    <s v="Mid"/>
    <n v="0.99"/>
    <n v="0.96750000000000003"/>
    <n v="1.02"/>
    <n v="5.2499999999999991E-2"/>
    <n v="62"/>
    <n v="0.88875000000000004"/>
    <n v="1.0987499999999999"/>
    <x v="0"/>
    <n v="-1.0000000000000009E-2"/>
  </r>
  <r>
    <s v="360360"/>
    <s v="SOIN MEDICAL CENTER"/>
    <x v="34"/>
    <x v="2"/>
    <x v="0"/>
    <n v="0"/>
    <n v="6"/>
    <n v="1"/>
    <x v="8"/>
    <n v="7"/>
    <n v="0.14285714285714285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-2.0000000000000018E-2"/>
  </r>
  <r>
    <s v="360364"/>
    <s v="CLEVELAND CLINIC AVON HOSPITAL"/>
    <x v="34"/>
    <x v="2"/>
    <x v="4"/>
    <n v="0"/>
    <n v="7"/>
    <n v="0"/>
    <x v="24"/>
    <n v="7"/>
    <n v="0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-7.999999999999996E-2"/>
  </r>
  <r>
    <s v="360365"/>
    <s v="AVITA ONTARIO"/>
    <x v="34"/>
    <x v="2"/>
    <x v="1"/>
    <n v="0"/>
    <n v="5"/>
    <n v="0"/>
    <x v="13"/>
    <n v="5"/>
    <n v="0"/>
    <s v="OH | Acute Care Hospitals | Voluntary non-profit - Private"/>
    <s v="Mid"/>
    <n v="0.99"/>
    <n v="0.96750000000000003"/>
    <n v="1.02"/>
    <n v="5.2499999999999991E-2"/>
    <n v="62"/>
    <n v="0.88875000000000004"/>
    <n v="1.0987499999999999"/>
    <x v="0"/>
    <n v="8.0000000000000071E-2"/>
  </r>
  <r>
    <s v="360368"/>
    <s v="KETTERING HEALTH TROY"/>
    <x v="34"/>
    <x v="2"/>
    <x v="0"/>
    <n v="0"/>
    <n v="5"/>
    <n v="0"/>
    <x v="24"/>
    <n v="5"/>
    <n v="0"/>
    <s v="OH | Acute Care Hospitals | Voluntary non-profit - Private"/>
    <s v="High"/>
    <n v="0.99"/>
    <n v="0.96750000000000003"/>
    <n v="1.02"/>
    <n v="5.2499999999999991E-2"/>
    <n v="62"/>
    <n v="0.88875000000000004"/>
    <n v="1.0987499999999999"/>
    <x v="0"/>
    <n v="-7.999999999999996E-2"/>
  </r>
  <r>
    <s v="370001"/>
    <s v="HILLCREST MEDICAL CENTER"/>
    <x v="35"/>
    <x v="1"/>
    <x v="1"/>
    <n v="1"/>
    <n v="10"/>
    <n v="0"/>
    <x v="2"/>
    <n v="11"/>
    <n v="0"/>
    <s v="OK | Acute Care Hospitals | Proprietary"/>
    <s v="Mid"/>
    <n v="0.99"/>
    <n v="0.94249999999999989"/>
    <n v="1.05"/>
    <n v="0.10750000000000015"/>
    <n v="8"/>
    <n v="0.78124999999999967"/>
    <n v="1.2112500000000002"/>
    <x v="0"/>
    <n v="3.0000000000000027E-2"/>
  </r>
  <r>
    <s v="370002"/>
    <s v="ALLIANCEHEALTH WOODWARD"/>
    <x v="35"/>
    <x v="1"/>
    <x v="2"/>
    <n v="0"/>
    <n v="6"/>
    <n v="1"/>
    <x v="11"/>
    <n v="7"/>
    <n v="0.14285714285714285"/>
    <s v="OK | Acute Care Hospitals | Proprietary"/>
    <s v="Low"/>
    <n v="0.99"/>
    <n v="0.94249999999999989"/>
    <n v="1.05"/>
    <n v="0.10750000000000015"/>
    <n v="8"/>
    <n v="0.78124999999999967"/>
    <n v="1.2112500000000002"/>
    <x v="0"/>
    <n v="-4.0000000000000036E-2"/>
  </r>
  <r>
    <s v="370006"/>
    <s v="INTEGRIS HEALTH PONCA CITY"/>
    <x v="35"/>
    <x v="4"/>
    <x v="1"/>
    <n v="0"/>
    <n v="7"/>
    <n v="0"/>
    <x v="7"/>
    <n v="7"/>
    <n v="0"/>
    <s v="OK | Acute Care Hospitals | Voluntary non-profit - Other"/>
    <s v="Mid"/>
    <n v="0.96"/>
    <n v="0.96"/>
    <n v="1"/>
    <n v="4.0000000000000036E-2"/>
    <n v="5"/>
    <n v="0.89999999999999991"/>
    <n v="1.06"/>
    <x v="1"/>
    <n v="0"/>
  </r>
  <r>
    <s v="370008"/>
    <s v="NORMAN REGIONAL"/>
    <x v="35"/>
    <x v="0"/>
    <x v="1"/>
    <n v="1"/>
    <n v="10"/>
    <n v="0"/>
    <x v="7"/>
    <n v="11"/>
    <n v="0"/>
    <s v="OK | Acute Care Hospitals | Government - Hospital District or Authority"/>
    <s v="Mid"/>
    <n v="0.97499999999999998"/>
    <n v="0.96249999999999991"/>
    <n v="1.0175000000000001"/>
    <n v="5.500000000000016E-2"/>
    <n v="6"/>
    <n v="0.87999999999999967"/>
    <n v="1.1000000000000003"/>
    <x v="1"/>
    <n v="-1.5000000000000013E-2"/>
  </r>
  <r>
    <s v="370013"/>
    <s v="MERCY HOSPITAL OKLAHOMA CITY, INC"/>
    <x v="35"/>
    <x v="6"/>
    <x v="0"/>
    <n v="2"/>
    <n v="7"/>
    <n v="0"/>
    <x v="38"/>
    <n v="9"/>
    <n v="0"/>
    <s v="OK | Acute Care Hospitals | Voluntary non-profit - Church"/>
    <s v="High"/>
    <n v="1.06"/>
    <n v="1.0249999999999999"/>
    <n v="1.115"/>
    <n v="9.000000000000008E-2"/>
    <n v="3"/>
    <n v="0.88999999999999979"/>
    <n v="1.25"/>
    <x v="1"/>
    <n v="0.10999999999999988"/>
  </r>
  <r>
    <s v="370014"/>
    <s v="ALLIANCEHEALTH DURANT"/>
    <x v="35"/>
    <x v="1"/>
    <x v="3"/>
    <n v="0"/>
    <n v="5"/>
    <n v="3"/>
    <x v="30"/>
    <n v="8"/>
    <n v="0.375"/>
    <s v="OK | Acute Care Hospitals | Proprietary"/>
    <s v="Low"/>
    <n v="0.99"/>
    <n v="0.94249999999999989"/>
    <n v="1.05"/>
    <n v="0.10750000000000015"/>
    <n v="8"/>
    <n v="0.78124999999999967"/>
    <n v="1.2112500000000002"/>
    <x v="0"/>
    <n v="7.0000000000000062E-2"/>
  </r>
  <r>
    <s v="370016"/>
    <s v="INTEGRIS HEALTH ENID HOSPITAL"/>
    <x v="35"/>
    <x v="2"/>
    <x v="0"/>
    <n v="1"/>
    <n v="8"/>
    <n v="0"/>
    <x v="6"/>
    <n v="9"/>
    <n v="0"/>
    <s v="OK | Acute Care Hospitals | Voluntary non-profit - Private"/>
    <s v="High"/>
    <n v="1.0249999999999999"/>
    <n v="0.97499999999999998"/>
    <n v="1.0649999999999999"/>
    <n v="8.9999999999999969E-2"/>
    <n v="20"/>
    <n v="0.84000000000000008"/>
    <n v="1.2"/>
    <x v="0"/>
    <n v="5.500000000000016E-2"/>
  </r>
  <r>
    <s v="370018"/>
    <s v="ASCENSION ST JOHN JANE PHILLIPS"/>
    <x v="35"/>
    <x v="2"/>
    <x v="1"/>
    <n v="1"/>
    <n v="7"/>
    <n v="0"/>
    <x v="1"/>
    <n v="8"/>
    <n v="0"/>
    <s v="OK | Acute Care Hospitals | Voluntary non-profit - Private"/>
    <s v="Mid"/>
    <n v="1.0249999999999999"/>
    <n v="0.97499999999999998"/>
    <n v="1.0649999999999999"/>
    <n v="8.9999999999999969E-2"/>
    <n v="20"/>
    <n v="0.84000000000000008"/>
    <n v="1.2"/>
    <x v="0"/>
    <n v="-2.4999999999999911E-2"/>
  </r>
  <r>
    <s v="370019"/>
    <s v="GREAT PLAINS REGIONAL MEDICAL CENTER"/>
    <x v="35"/>
    <x v="2"/>
    <x v="2"/>
    <n v="0"/>
    <n v="6"/>
    <n v="0"/>
    <x v="3"/>
    <n v="6"/>
    <n v="0"/>
    <s v="OK | Acute Care Hospitals | Voluntary non-profit - Private"/>
    <s v="Low"/>
    <n v="1.0249999999999999"/>
    <n v="0.97499999999999998"/>
    <n v="1.0649999999999999"/>
    <n v="8.9999999999999969E-2"/>
    <n v="20"/>
    <n v="0.84000000000000008"/>
    <n v="1.2"/>
    <x v="0"/>
    <n v="-1.4999999999999902E-2"/>
  </r>
  <r>
    <s v="370020"/>
    <s v="MERCY HOSPITAL ADA"/>
    <x v="35"/>
    <x v="2"/>
    <x v="0"/>
    <n v="0"/>
    <n v="9"/>
    <n v="0"/>
    <x v="20"/>
    <n v="9"/>
    <n v="0"/>
    <s v="OK | Acute Care Hospitals | Voluntary non-profit - Private"/>
    <s v="High"/>
    <n v="1.0249999999999999"/>
    <n v="0.97499999999999998"/>
    <n v="1.0649999999999999"/>
    <n v="8.9999999999999969E-2"/>
    <n v="20"/>
    <n v="0.84000000000000008"/>
    <n v="1.2"/>
    <x v="0"/>
    <n v="1.5000000000000124E-2"/>
  </r>
  <r>
    <s v="370022"/>
    <s v="JACKSON COUNTY MEMORIAL HOSPITAL AUTHORITY"/>
    <x v="35"/>
    <x v="0"/>
    <x v="0"/>
    <n v="1"/>
    <n v="6"/>
    <n v="0"/>
    <x v="0"/>
    <n v="7"/>
    <n v="0"/>
    <s v="OK | Acute Care Hospitals | Government - Hospital District or Authority"/>
    <s v="High"/>
    <n v="0.97499999999999998"/>
    <n v="0.96249999999999991"/>
    <n v="1.0175000000000001"/>
    <n v="5.500000000000016E-2"/>
    <n v="6"/>
    <n v="0.87999999999999967"/>
    <n v="1.1000000000000003"/>
    <x v="1"/>
    <n v="5.5000000000000049E-2"/>
  </r>
  <r>
    <s v="370023"/>
    <s v="DUNCAN REGIONAL HOSPITAL, INC"/>
    <x v="35"/>
    <x v="2"/>
    <x v="0"/>
    <n v="1"/>
    <n v="6"/>
    <n v="0"/>
    <x v="9"/>
    <n v="7"/>
    <n v="0"/>
    <s v="OK | Acute Care Hospitals | Voluntary non-profit - Private"/>
    <s v="High"/>
    <n v="1.0249999999999999"/>
    <n v="0.97499999999999998"/>
    <n v="1.0649999999999999"/>
    <n v="8.9999999999999969E-2"/>
    <n v="20"/>
    <n v="0.84000000000000008"/>
    <n v="1.2"/>
    <x v="0"/>
    <n v="-3.499999999999992E-2"/>
  </r>
  <r>
    <s v="370025"/>
    <s v="SAINT FRANCIS HOSPITAL MUSKOGEE"/>
    <x v="35"/>
    <x v="2"/>
    <x v="0"/>
    <n v="0"/>
    <n v="9"/>
    <n v="1"/>
    <x v="2"/>
    <n v="10"/>
    <n v="0.1"/>
    <s v="OK | Acute Care Hospitals | Voluntary non-profit - Private"/>
    <s v="High"/>
    <n v="1.0249999999999999"/>
    <n v="0.97499999999999998"/>
    <n v="1.0649999999999999"/>
    <n v="8.9999999999999969E-2"/>
    <n v="20"/>
    <n v="0.84000000000000008"/>
    <n v="1.2"/>
    <x v="0"/>
    <n v="-4.9999999999998934E-3"/>
  </r>
  <r>
    <s v="370026"/>
    <s v="ST MARY'S REGIONAL MEDICAL CENTER"/>
    <x v="35"/>
    <x v="1"/>
    <x v="0"/>
    <n v="2"/>
    <n v="7"/>
    <n v="0"/>
    <x v="13"/>
    <n v="9"/>
    <n v="0"/>
    <s v="OK | Acute Care Hospitals | Proprietary"/>
    <s v="High"/>
    <n v="0.99"/>
    <n v="0.94249999999999989"/>
    <n v="1.05"/>
    <n v="0.10750000000000015"/>
    <n v="8"/>
    <n v="0.78124999999999967"/>
    <n v="1.2112500000000002"/>
    <x v="0"/>
    <n v="8.0000000000000071E-2"/>
  </r>
  <r>
    <s v="370028"/>
    <s v="INTEGRIS BAPTIST MEDICAL CENTER, INC"/>
    <x v="35"/>
    <x v="2"/>
    <x v="1"/>
    <n v="2"/>
    <n v="8"/>
    <n v="1"/>
    <x v="13"/>
    <n v="11"/>
    <n v="9.0909090909090912E-2"/>
    <s v="OK | Acute Care Hospitals | Voluntary non-profit - Private"/>
    <s v="Mid"/>
    <n v="1.0249999999999999"/>
    <n v="0.97499999999999998"/>
    <n v="1.0649999999999999"/>
    <n v="8.9999999999999969E-2"/>
    <n v="20"/>
    <n v="0.84000000000000008"/>
    <n v="1.2"/>
    <x v="0"/>
    <n v="4.5000000000000151E-2"/>
  </r>
  <r>
    <s v="370034"/>
    <s v="MCALESTER REGIONAL HEALTH CENTER"/>
    <x v="35"/>
    <x v="0"/>
    <x v="1"/>
    <n v="0"/>
    <n v="8"/>
    <n v="0"/>
    <x v="14"/>
    <n v="8"/>
    <n v="0"/>
    <s v="OK | Acute Care Hospitals | Government - Hospital District or Authority"/>
    <s v="Mid"/>
    <n v="0.97499999999999998"/>
    <n v="0.96249999999999991"/>
    <n v="1.0175000000000001"/>
    <n v="5.500000000000016E-2"/>
    <n v="6"/>
    <n v="0.87999999999999967"/>
    <n v="1.1000000000000003"/>
    <x v="1"/>
    <n v="-3.5000000000000031E-2"/>
  </r>
  <r>
    <s v="370037"/>
    <s v="SSM HEALTH ST ANTHONY HOSPITAL - OKLAHOMA CITY"/>
    <x v="35"/>
    <x v="6"/>
    <x v="1"/>
    <n v="1"/>
    <n v="8"/>
    <n v="2"/>
    <x v="9"/>
    <n v="11"/>
    <n v="0.18181818181818182"/>
    <s v="OK | Acute Care Hospitals | Voluntary non-profit - Church"/>
    <s v="Mid"/>
    <n v="1.06"/>
    <n v="1.0249999999999999"/>
    <n v="1.115"/>
    <n v="9.000000000000008E-2"/>
    <n v="3"/>
    <n v="0.88999999999999979"/>
    <n v="1.25"/>
    <x v="1"/>
    <n v="-7.0000000000000062E-2"/>
  </r>
  <r>
    <s v="370039"/>
    <s v="HILLCREST HOSPITAL CLAREMORE"/>
    <x v="35"/>
    <x v="1"/>
    <x v="1"/>
    <n v="0"/>
    <n v="7"/>
    <n v="0"/>
    <x v="14"/>
    <n v="7"/>
    <n v="0"/>
    <s v="OK | Acute Care Hospitals | Proprietary"/>
    <s v="Mid"/>
    <n v="0.99"/>
    <n v="0.94249999999999989"/>
    <n v="1.05"/>
    <n v="0.10750000000000015"/>
    <n v="8"/>
    <n v="0.78124999999999967"/>
    <n v="1.2112500000000002"/>
    <x v="0"/>
    <n v="-5.0000000000000044E-2"/>
  </r>
  <r>
    <s v="370047"/>
    <s v="MERCY HOSPITAL ARDMORE, INC"/>
    <x v="35"/>
    <x v="6"/>
    <x v="0"/>
    <n v="0"/>
    <n v="9"/>
    <n v="0"/>
    <x v="30"/>
    <n v="9"/>
    <n v="0"/>
    <s v="OK | Acute Care Hospitals | Voluntary non-profit - Church"/>
    <s v="High"/>
    <n v="1.06"/>
    <n v="1.0249999999999999"/>
    <n v="1.115"/>
    <n v="9.000000000000008E-2"/>
    <n v="3"/>
    <n v="0.88999999999999979"/>
    <n v="1.25"/>
    <x v="1"/>
    <n v="0"/>
  </r>
  <r>
    <s v="370049"/>
    <s v="STILLWATER MEDICAL CENTER"/>
    <x v="35"/>
    <x v="4"/>
    <x v="0"/>
    <n v="0"/>
    <n v="9"/>
    <n v="1"/>
    <x v="1"/>
    <n v="10"/>
    <n v="0.1"/>
    <s v="OK | Acute Care Hospitals | Voluntary non-profit - Other"/>
    <s v="High"/>
    <n v="0.96"/>
    <n v="0.96"/>
    <n v="1"/>
    <n v="4.0000000000000036E-2"/>
    <n v="5"/>
    <n v="0.89999999999999991"/>
    <n v="1.06"/>
    <x v="1"/>
    <n v="4.0000000000000036E-2"/>
  </r>
  <r>
    <s v="370054"/>
    <s v="GRADY MEMORIAL HOSPITAL"/>
    <x v="35"/>
    <x v="5"/>
    <x v="1"/>
    <n v="1"/>
    <n v="6"/>
    <n v="0"/>
    <x v="9"/>
    <n v="7"/>
    <n v="0"/>
    <s v="OK | Acute Care Hospitals | Government - Local"/>
    <s v="Mid"/>
    <n v="0.99"/>
    <n v="0.99"/>
    <n v="0.99"/>
    <n v="0"/>
    <n v="1"/>
    <e v="#N/A"/>
    <e v="#N/A"/>
    <x v="1"/>
    <n v="0"/>
  </r>
  <r>
    <s v="370056"/>
    <s v="COMANCHE COUNTY MEMORIAL HOSPITAL"/>
    <x v="35"/>
    <x v="0"/>
    <x v="3"/>
    <n v="0"/>
    <n v="7"/>
    <n v="4"/>
    <x v="8"/>
    <n v="11"/>
    <n v="0.36363636363636365"/>
    <s v="OK | Acute Care Hospitals | Government - Hospital District or Authority"/>
    <s v="Low"/>
    <n v="0.97499999999999998"/>
    <n v="0.96249999999999991"/>
    <n v="1.0175000000000001"/>
    <n v="5.500000000000016E-2"/>
    <n v="6"/>
    <n v="0.87999999999999967"/>
    <n v="1.1000000000000003"/>
    <x v="1"/>
    <n v="-5.0000000000000044E-3"/>
  </r>
  <r>
    <s v="370078"/>
    <s v="OKLAHOMA STATE UNIVERSITY MEDICAL CENTER"/>
    <x v="35"/>
    <x v="4"/>
    <x v="2"/>
    <n v="0"/>
    <n v="8"/>
    <n v="0"/>
    <x v="6"/>
    <n v="8"/>
    <n v="0"/>
    <s v="OK | Acute Care Hospitals | Voluntary non-profit - Other"/>
    <s v="Low"/>
    <n v="0.96"/>
    <n v="0.96"/>
    <n v="1"/>
    <n v="4.0000000000000036E-2"/>
    <n v="5"/>
    <n v="0.89999999999999991"/>
    <n v="1.06"/>
    <x v="1"/>
    <n v="0.12000000000000011"/>
  </r>
  <r>
    <s v="370089"/>
    <s v="NORTHEASTERN HEALTH SYSTEM"/>
    <x v="35"/>
    <x v="0"/>
    <x v="2"/>
    <n v="0"/>
    <n v="10"/>
    <n v="0"/>
    <x v="10"/>
    <n v="10"/>
    <n v="0"/>
    <s v="OK | Acute Care Hospitals | Government - Hospital District or Authority"/>
    <s v="Low"/>
    <n v="0.97499999999999998"/>
    <n v="0.96249999999999991"/>
    <n v="1.0175000000000001"/>
    <n v="5.500000000000016E-2"/>
    <n v="6"/>
    <n v="0.87999999999999967"/>
    <n v="1.1000000000000003"/>
    <x v="1"/>
    <n v="5.0000000000000044E-3"/>
  </r>
  <r>
    <s v="370091"/>
    <s v="SAINT FRANCIS HOSPITAL, INC"/>
    <x v="35"/>
    <x v="2"/>
    <x v="0"/>
    <n v="0"/>
    <n v="11"/>
    <n v="0"/>
    <x v="13"/>
    <n v="11"/>
    <n v="0"/>
    <s v="OK | Acute Care Hospitals | Voluntary non-profit - Private"/>
    <s v="High"/>
    <n v="1.0249999999999999"/>
    <n v="0.97499999999999998"/>
    <n v="1.0649999999999999"/>
    <n v="8.9999999999999969E-2"/>
    <n v="20"/>
    <n v="0.84000000000000008"/>
    <n v="1.2"/>
    <x v="0"/>
    <n v="4.5000000000000151E-2"/>
  </r>
  <r>
    <s v="370093"/>
    <s v="O U MEDICAL CENTER"/>
    <x v="35"/>
    <x v="2"/>
    <x v="2"/>
    <n v="1"/>
    <n v="7"/>
    <n v="2"/>
    <x v="25"/>
    <n v="10"/>
    <n v="0.2"/>
    <s v="OK | Acute Care Hospitals | Voluntary non-profit - Private"/>
    <s v="Low"/>
    <n v="1.0249999999999999"/>
    <n v="0.97499999999999998"/>
    <n v="1.0649999999999999"/>
    <n v="8.9999999999999969E-2"/>
    <n v="20"/>
    <n v="0.84000000000000008"/>
    <n v="1.2"/>
    <x v="0"/>
    <n v="6.5000000000000169E-2"/>
  </r>
  <r>
    <s v="370094"/>
    <s v="SSM HEALTH ST ANTHONY HOSPITAL - MIDWEST"/>
    <x v="35"/>
    <x v="2"/>
    <x v="2"/>
    <n v="0"/>
    <n v="8"/>
    <n v="0"/>
    <x v="9"/>
    <n v="8"/>
    <n v="0"/>
    <s v="OK | Acute Care Hospitals | Voluntary non-profit - Private"/>
    <s v="Low"/>
    <n v="1.0249999999999999"/>
    <n v="0.97499999999999998"/>
    <n v="1.0649999999999999"/>
    <n v="8.9999999999999969E-2"/>
    <n v="20"/>
    <n v="0.84000000000000008"/>
    <n v="1.2"/>
    <x v="0"/>
    <n v="-3.499999999999992E-2"/>
  </r>
  <r>
    <s v="370097"/>
    <s v="SOUTHWESTERN MEDICAL CENTER"/>
    <x v="35"/>
    <x v="1"/>
    <x v="1"/>
    <n v="0"/>
    <n v="6"/>
    <n v="0"/>
    <x v="9"/>
    <n v="6"/>
    <n v="0"/>
    <s v="OK | Acute Care Hospitals | Proprietary"/>
    <s v="Mid"/>
    <n v="0.99"/>
    <n v="0.94249999999999989"/>
    <n v="1.05"/>
    <n v="0.10750000000000015"/>
    <n v="8"/>
    <n v="0.78124999999999967"/>
    <n v="1.2112500000000002"/>
    <x v="0"/>
    <n v="0"/>
  </r>
  <r>
    <s v="370100"/>
    <s v="CHOCTAW MEMORIAL HOSPITAL"/>
    <x v="35"/>
    <x v="0"/>
    <x v="2"/>
    <n v="0"/>
    <n v="5"/>
    <n v="0"/>
    <x v="6"/>
    <n v="5"/>
    <n v="0"/>
    <s v="OK | Acute Care Hospitals | Government - Hospital District or Authority"/>
    <s v="Low"/>
    <n v="0.97499999999999998"/>
    <n v="0.96249999999999991"/>
    <n v="1.0175000000000001"/>
    <n v="5.500000000000016E-2"/>
    <n v="6"/>
    <n v="0.87999999999999967"/>
    <n v="1.1000000000000003"/>
    <x v="1"/>
    <n v="0.10500000000000009"/>
  </r>
  <r>
    <s v="370106"/>
    <s v="INTEGRIS SOUTHWEST MEDICAL CENTER"/>
    <x v="35"/>
    <x v="2"/>
    <x v="1"/>
    <n v="1"/>
    <n v="9"/>
    <n v="0"/>
    <x v="32"/>
    <n v="10"/>
    <n v="0"/>
    <s v="OK | Acute Care Hospitals | Voluntary non-profit - Private"/>
    <s v="Mid"/>
    <n v="1.0249999999999999"/>
    <n v="0.97499999999999998"/>
    <n v="1.0649999999999999"/>
    <n v="8.9999999999999969E-2"/>
    <n v="20"/>
    <n v="0.84000000000000008"/>
    <n v="1.2"/>
    <x v="0"/>
    <n v="0.11499999999999999"/>
  </r>
  <r>
    <s v="370113"/>
    <s v="INTEGRIS GROVE HOSPITAL"/>
    <x v="35"/>
    <x v="2"/>
    <x v="1"/>
    <n v="0"/>
    <n v="8"/>
    <n v="0"/>
    <x v="0"/>
    <n v="8"/>
    <n v="0"/>
    <s v="OK | Acute Care Hospitals | Voluntary non-profit - Private"/>
    <s v="Mid"/>
    <n v="1.0249999999999999"/>
    <n v="0.97499999999999998"/>
    <n v="1.0649999999999999"/>
    <n v="8.9999999999999969E-2"/>
    <n v="20"/>
    <n v="0.84000000000000008"/>
    <n v="1.2"/>
    <x v="0"/>
    <n v="5.0000000000001155E-3"/>
  </r>
  <r>
    <s v="370114"/>
    <s v="ASCENSION ST JOHN MEDICAL CENTER"/>
    <x v="35"/>
    <x v="2"/>
    <x v="2"/>
    <n v="0"/>
    <n v="10"/>
    <n v="0"/>
    <x v="4"/>
    <n v="10"/>
    <n v="0"/>
    <s v="OK | Acute Care Hospitals | Voluntary non-profit - Private"/>
    <s v="Low"/>
    <n v="1.0249999999999999"/>
    <n v="0.97499999999999998"/>
    <n v="1.0649999999999999"/>
    <n v="8.9999999999999969E-2"/>
    <n v="20"/>
    <n v="0.84000000000000008"/>
    <n v="1.2"/>
    <x v="0"/>
    <n v="2.5000000000000133E-2"/>
  </r>
  <r>
    <s v="370149"/>
    <s v="SSM HEALTH ST ANTHONY HOSPITAL - SHAWNEE"/>
    <x v="35"/>
    <x v="2"/>
    <x v="1"/>
    <n v="2"/>
    <n v="6"/>
    <n v="0"/>
    <x v="14"/>
    <n v="8"/>
    <n v="0"/>
    <s v="OK | Acute Care Hospitals | Voluntary non-profit - Private"/>
    <s v="Mid"/>
    <n v="1.0249999999999999"/>
    <n v="0.97499999999999998"/>
    <n v="1.0649999999999999"/>
    <n v="8.9999999999999969E-2"/>
    <n v="20"/>
    <n v="0.84000000000000008"/>
    <n v="1.2"/>
    <x v="0"/>
    <n v="-8.4999999999999964E-2"/>
  </r>
  <r>
    <s v="370171"/>
    <s v="CHEROKEE NATION W W HASTINGS INDIAN HOSPITAL"/>
    <x v="35"/>
    <x v="4"/>
    <x v="1"/>
    <n v="0"/>
    <n v="4"/>
    <n v="0"/>
    <x v="7"/>
    <n v="4"/>
    <n v="0"/>
    <s v="OK | Acute Care Hospitals | Voluntary non-profit - Other"/>
    <s v="Mid"/>
    <n v="0.96"/>
    <n v="0.96"/>
    <n v="1"/>
    <n v="4.0000000000000036E-2"/>
    <n v="5"/>
    <n v="0.89999999999999991"/>
    <n v="1.06"/>
    <x v="1"/>
    <n v="0"/>
  </r>
  <r>
    <s v="370178"/>
    <s v="MEMORIAL HOSPITAL"/>
    <x v="35"/>
    <x v="2"/>
    <x v="0"/>
    <n v="0"/>
    <n v="4"/>
    <n v="0"/>
    <x v="31"/>
    <n v="4"/>
    <n v="0"/>
    <s v="OK | Acute Care Hospitals | Voluntary non-profit - Private"/>
    <s v="High"/>
    <n v="1.0249999999999999"/>
    <n v="0.97499999999999998"/>
    <n v="1.0649999999999999"/>
    <n v="8.9999999999999969E-2"/>
    <n v="20"/>
    <n v="0.84000000000000008"/>
    <n v="1.2"/>
    <x v="0"/>
    <n v="-0.16499999999999992"/>
  </r>
  <r>
    <s v="370180"/>
    <s v="CHICKASAW NATION MEDICAL CENTER"/>
    <x v="35"/>
    <x v="4"/>
    <x v="4"/>
    <n v="0"/>
    <n v="4"/>
    <n v="0"/>
    <x v="17"/>
    <n v="4"/>
    <n v="0"/>
    <s v="OK | Acute Care Hospitals | Voluntary non-profit - Other"/>
    <s v="High"/>
    <n v="0.96"/>
    <n v="0.96"/>
    <n v="1"/>
    <n v="4.0000000000000036E-2"/>
    <n v="5"/>
    <n v="0.89999999999999991"/>
    <n v="1.06"/>
    <x v="1"/>
    <n v="-0.12"/>
  </r>
  <r>
    <s v="370202"/>
    <s v="HILLCREST HOSPITAL SOUTH"/>
    <x v="35"/>
    <x v="1"/>
    <x v="0"/>
    <n v="1"/>
    <n v="7"/>
    <n v="0"/>
    <x v="9"/>
    <n v="8"/>
    <n v="0"/>
    <s v="OK | Acute Care Hospitals | Proprietary"/>
    <s v="High"/>
    <n v="0.99"/>
    <n v="0.94249999999999989"/>
    <n v="1.05"/>
    <n v="0.10750000000000015"/>
    <n v="8"/>
    <n v="0.78124999999999967"/>
    <n v="1.2112500000000002"/>
    <x v="0"/>
    <n v="0"/>
  </r>
  <r>
    <s v="370203"/>
    <s v="COMMUNITY HOSPITAL, LLC"/>
    <x v="35"/>
    <x v="8"/>
    <x v="0"/>
    <n v="0"/>
    <n v="4"/>
    <n v="0"/>
    <x v="3"/>
    <n v="4"/>
    <n v="0"/>
    <s v="OK | Acute Care Hospitals | Physician"/>
    <s v="High"/>
    <n v="1.0049999999999999"/>
    <n v="1"/>
    <n v="1.0125"/>
    <n v="1.2499999999999956E-2"/>
    <n v="4"/>
    <n v="0.98125000000000007"/>
    <n v="1.03125"/>
    <x v="1"/>
    <n v="5.0000000000001155E-3"/>
  </r>
  <r>
    <s v="370210"/>
    <s v="OKLAHOMA SURGICAL HOSPITAL, LLC"/>
    <x v="35"/>
    <x v="8"/>
    <x v="0"/>
    <n v="1"/>
    <n v="4"/>
    <n v="1"/>
    <x v="1"/>
    <n v="6"/>
    <n v="0.16666666666666666"/>
    <s v="OK | Acute Care Hospitals | Physician"/>
    <s v="High"/>
    <n v="1.0049999999999999"/>
    <n v="1"/>
    <n v="1.0125"/>
    <n v="1.2499999999999956E-2"/>
    <n v="4"/>
    <n v="0.98125000000000007"/>
    <n v="1.03125"/>
    <x v="1"/>
    <n v="-4.9999999999998934E-3"/>
  </r>
  <r>
    <s v="370211"/>
    <s v="INTEGRIS CANADIAN VALLEY HOSPITAL"/>
    <x v="35"/>
    <x v="2"/>
    <x v="1"/>
    <n v="0"/>
    <n v="6"/>
    <n v="0"/>
    <x v="4"/>
    <n v="6"/>
    <n v="0"/>
    <s v="OK | Acute Care Hospitals | Voluntary non-profit - Private"/>
    <s v="Mid"/>
    <n v="1.0249999999999999"/>
    <n v="0.97499999999999998"/>
    <n v="1.0649999999999999"/>
    <n v="8.9999999999999969E-2"/>
    <n v="20"/>
    <n v="0.84000000000000008"/>
    <n v="1.2"/>
    <x v="0"/>
    <n v="2.5000000000000133E-2"/>
  </r>
  <r>
    <s v="370215"/>
    <s v="OKLAHOMA HEART HOSPITAL, LLC"/>
    <x v="35"/>
    <x v="8"/>
    <x v="4"/>
    <n v="0"/>
    <n v="6"/>
    <n v="1"/>
    <x v="2"/>
    <n v="7"/>
    <n v="0.14285714285714285"/>
    <s v="OK | Acute Care Hospitals | Physician"/>
    <s v="High"/>
    <n v="1.0049999999999999"/>
    <n v="1"/>
    <n v="1.0125"/>
    <n v="1.2499999999999956E-2"/>
    <n v="4"/>
    <n v="0.98125000000000007"/>
    <n v="1.03125"/>
    <x v="1"/>
    <n v="1.5000000000000124E-2"/>
  </r>
  <r>
    <s v="370218"/>
    <s v="SAINT FRANCIS HOSPITAL SOUTH, LLC"/>
    <x v="35"/>
    <x v="2"/>
    <x v="4"/>
    <n v="0"/>
    <n v="7"/>
    <n v="0"/>
    <x v="14"/>
    <n v="7"/>
    <n v="0"/>
    <s v="OK | Acute Care Hospitals | Voluntary non-profit - Private"/>
    <s v="High"/>
    <n v="1.0249999999999999"/>
    <n v="0.97499999999999998"/>
    <n v="1.0649999999999999"/>
    <n v="8.9999999999999969E-2"/>
    <n v="20"/>
    <n v="0.84000000000000008"/>
    <n v="1.2"/>
    <x v="0"/>
    <n v="-8.4999999999999964E-2"/>
  </r>
  <r>
    <s v="370228"/>
    <s v="BAILEY MEDICAL CENTER, LLC"/>
    <x v="35"/>
    <x v="1"/>
    <x v="0"/>
    <n v="0"/>
    <n v="5"/>
    <n v="0"/>
    <x v="33"/>
    <n v="5"/>
    <n v="0"/>
    <s v="OK | Acute Care Hospitals | Proprietary"/>
    <s v="High"/>
    <n v="0.99"/>
    <n v="0.94249999999999989"/>
    <n v="1.05"/>
    <n v="0.10750000000000015"/>
    <n v="8"/>
    <n v="0.78124999999999967"/>
    <n v="1.2112500000000002"/>
    <x v="0"/>
    <n v="-6.9999999999999951E-2"/>
  </r>
  <r>
    <s v="370234"/>
    <s v="OKLAHOMA HEART HOSPITAL SOUTH, LLC"/>
    <x v="35"/>
    <x v="8"/>
    <x v="4"/>
    <n v="2"/>
    <n v="5"/>
    <n v="0"/>
    <x v="1"/>
    <n v="7"/>
    <n v="0"/>
    <s v="OK | Acute Care Hospitals | Physician"/>
    <s v="High"/>
    <n v="1.0049999999999999"/>
    <n v="1"/>
    <n v="1.0125"/>
    <n v="1.2499999999999956E-2"/>
    <n v="4"/>
    <n v="0.98125000000000007"/>
    <n v="1.03125"/>
    <x v="1"/>
    <n v="-4.9999999999998934E-3"/>
  </r>
  <r>
    <s v="370235"/>
    <s v="ASCENSION ST JOHN BROKEN ARROW"/>
    <x v="35"/>
    <x v="2"/>
    <x v="4"/>
    <n v="0"/>
    <n v="6"/>
    <n v="0"/>
    <x v="8"/>
    <n v="6"/>
    <n v="0"/>
    <s v="OK | Acute Care Hospitals | Voluntary non-profit - Private"/>
    <s v="High"/>
    <n v="1.0249999999999999"/>
    <n v="0.97499999999999998"/>
    <n v="1.0649999999999999"/>
    <n v="8.9999999999999969E-2"/>
    <n v="20"/>
    <n v="0.84000000000000008"/>
    <n v="1.2"/>
    <x v="0"/>
    <n v="-5.4999999999999938E-2"/>
  </r>
  <r>
    <s v="370236"/>
    <s v="INTEGRIS HEALTH EDMOND HOSPITAL"/>
    <x v="35"/>
    <x v="2"/>
    <x v="0"/>
    <n v="0"/>
    <n v="7"/>
    <n v="0"/>
    <x v="20"/>
    <n v="7"/>
    <n v="0"/>
    <s v="OK | Acute Care Hospitals | Voluntary non-profit - Private"/>
    <s v="High"/>
    <n v="1.0249999999999999"/>
    <n v="0.97499999999999998"/>
    <n v="1.0649999999999999"/>
    <n v="8.9999999999999969E-2"/>
    <n v="20"/>
    <n v="0.84000000000000008"/>
    <n v="1.2"/>
    <x v="0"/>
    <n v="1.5000000000000124E-2"/>
  </r>
  <r>
    <s v="370237"/>
    <s v="SAINT FRANCIS HOSPITAL VINITA, INC"/>
    <x v="35"/>
    <x v="2"/>
    <x v="0"/>
    <n v="0"/>
    <n v="4"/>
    <n v="0"/>
    <x v="17"/>
    <n v="4"/>
    <n v="0"/>
    <s v="OK | Acute Care Hospitals | Voluntary non-profit - Private"/>
    <s v="High"/>
    <n v="1.0249999999999999"/>
    <n v="0.97499999999999998"/>
    <n v="1.0649999999999999"/>
    <n v="8.9999999999999969E-2"/>
    <n v="20"/>
    <n v="0.84000000000000008"/>
    <n v="1.2"/>
    <x v="0"/>
    <n v="-0.18499999999999994"/>
  </r>
  <r>
    <s v="380001"/>
    <s v="MID-COLUMBIA MEDICAL CENTER"/>
    <x v="36"/>
    <x v="4"/>
    <x v="1"/>
    <n v="1"/>
    <n v="7"/>
    <n v="0"/>
    <x v="18"/>
    <n v="8"/>
    <n v="0"/>
    <s v="OR | Acute Care Hospitals | Voluntary non-profit - Other"/>
    <s v="Mid"/>
    <n v="0.92"/>
    <n v="0.88"/>
    <n v="0.93"/>
    <n v="5.0000000000000044E-2"/>
    <n v="5"/>
    <n v="0.80499999999999994"/>
    <n v="1.0050000000000001"/>
    <x v="1"/>
    <n v="-9.000000000000008E-2"/>
  </r>
  <r>
    <s v="380002"/>
    <s v="ASANTE THREE RIVERS MEDICAL CENTER"/>
    <x v="36"/>
    <x v="4"/>
    <x v="4"/>
    <n v="1"/>
    <n v="7"/>
    <n v="0"/>
    <x v="15"/>
    <n v="8"/>
    <n v="0"/>
    <s v="OR | Acute Care Hospitals | Voluntary non-profit - Other"/>
    <s v="High"/>
    <n v="0.92"/>
    <n v="0.88"/>
    <n v="0.93"/>
    <n v="5.0000000000000044E-2"/>
    <n v="5"/>
    <n v="0.80499999999999994"/>
    <n v="1.0050000000000001"/>
    <x v="1"/>
    <n v="-4.0000000000000036E-2"/>
  </r>
  <r>
    <s v="380004"/>
    <s v="PROVIDENCE ST VINCENT MEDICAL CENTER"/>
    <x v="36"/>
    <x v="2"/>
    <x v="0"/>
    <n v="0"/>
    <n v="8"/>
    <n v="1"/>
    <x v="12"/>
    <n v="9"/>
    <n v="0.1111111111111111"/>
    <s v="OR | Acute Care Hospitals | Voluntary non-profit - Private"/>
    <s v="High"/>
    <n v="0.88"/>
    <n v="0.85499999999999998"/>
    <n v="0.91"/>
    <n v="5.5000000000000049E-2"/>
    <n v="17"/>
    <n v="0.77249999999999996"/>
    <n v="0.99250000000000016"/>
    <x v="0"/>
    <n v="1.0000000000000009E-2"/>
  </r>
  <r>
    <s v="380007"/>
    <s v="LEGACY EMANUEL MEDICAL CENTER"/>
    <x v="36"/>
    <x v="2"/>
    <x v="1"/>
    <n v="0"/>
    <n v="7"/>
    <n v="1"/>
    <x v="11"/>
    <n v="8"/>
    <n v="0.125"/>
    <s v="OR | Acute Care Hospitals | Voluntary non-profit - Private"/>
    <s v="Mid"/>
    <n v="0.88"/>
    <n v="0.85499999999999998"/>
    <n v="0.91"/>
    <n v="5.5000000000000049E-2"/>
    <n v="17"/>
    <n v="0.77249999999999996"/>
    <n v="0.99250000000000016"/>
    <x v="0"/>
    <n v="6.9999999999999951E-2"/>
  </r>
  <r>
    <s v="380009"/>
    <s v="OHSU HOSPITAL AND CLINICS"/>
    <x v="36"/>
    <x v="4"/>
    <x v="1"/>
    <n v="1"/>
    <n v="9"/>
    <n v="0"/>
    <x v="7"/>
    <n v="10"/>
    <n v="0"/>
    <s v="OR | Acute Care Hospitals | Voluntary non-profit - Other"/>
    <s v="Mid"/>
    <n v="0.92"/>
    <n v="0.88"/>
    <n v="0.93"/>
    <n v="5.0000000000000044E-2"/>
    <n v="5"/>
    <n v="0.80499999999999994"/>
    <n v="1.0050000000000001"/>
    <x v="1"/>
    <n v="3.9999999999999925E-2"/>
  </r>
  <r>
    <s v="380014"/>
    <s v="GOOD SAMARITAN REGIONAL MEDICAL CENTER"/>
    <x v="36"/>
    <x v="2"/>
    <x v="1"/>
    <n v="0"/>
    <n v="11"/>
    <n v="0"/>
    <x v="15"/>
    <n v="11"/>
    <n v="0"/>
    <s v="OR | Acute Care Hospitals | Voluntary non-profit - Private"/>
    <s v="Mid"/>
    <n v="0.88"/>
    <n v="0.85499999999999998"/>
    <n v="0.91"/>
    <n v="5.5000000000000049E-2"/>
    <n v="17"/>
    <n v="0.77249999999999996"/>
    <n v="0.99250000000000016"/>
    <x v="0"/>
    <n v="0"/>
  </r>
  <r>
    <s v="380017"/>
    <s v="LEGACY GOOD SAMARITAN MEDICAL CENTER"/>
    <x v="36"/>
    <x v="2"/>
    <x v="0"/>
    <n v="0"/>
    <n v="10"/>
    <n v="0"/>
    <x v="21"/>
    <n v="10"/>
    <n v="0"/>
    <s v="OR | Acute Care Hospitals | Voluntary non-profit - Private"/>
    <s v="High"/>
    <n v="0.88"/>
    <n v="0.85499999999999998"/>
    <n v="0.91"/>
    <n v="5.5000000000000049E-2"/>
    <n v="17"/>
    <n v="0.77249999999999996"/>
    <n v="0.99250000000000016"/>
    <x v="0"/>
    <n v="5.0000000000000044E-2"/>
  </r>
  <r>
    <s v="380018"/>
    <s v="ASANTE ROGUE REGIONAL MEDICAL CENTER"/>
    <x v="36"/>
    <x v="2"/>
    <x v="0"/>
    <n v="2"/>
    <n v="9"/>
    <n v="0"/>
    <x v="14"/>
    <n v="11"/>
    <n v="0"/>
    <s v="OR | Acute Care Hospitals | Voluntary non-profit - Private"/>
    <s v="High"/>
    <n v="0.88"/>
    <n v="0.85499999999999998"/>
    <n v="0.91"/>
    <n v="5.5000000000000049E-2"/>
    <n v="17"/>
    <n v="0.77249999999999996"/>
    <n v="0.99250000000000016"/>
    <x v="0"/>
    <n v="5.9999999999999942E-2"/>
  </r>
  <r>
    <s v="380020"/>
    <s v="MCKENZIE-WILLAMETTE MEDICAL CENTER"/>
    <x v="36"/>
    <x v="2"/>
    <x v="0"/>
    <n v="1"/>
    <n v="8"/>
    <n v="0"/>
    <x v="17"/>
    <n v="9"/>
    <n v="0"/>
    <s v="OR | Acute Care Hospitals | Voluntary non-profit - Private"/>
    <s v="High"/>
    <n v="0.88"/>
    <n v="0.85499999999999998"/>
    <n v="0.91"/>
    <n v="5.5000000000000049E-2"/>
    <n v="17"/>
    <n v="0.77249999999999996"/>
    <n v="0.99250000000000016"/>
    <x v="0"/>
    <n v="-4.0000000000000036E-2"/>
  </r>
  <r>
    <s v="380021"/>
    <s v="HILLSBORO MEDICAL CENTER"/>
    <x v="36"/>
    <x v="2"/>
    <x v="2"/>
    <n v="0"/>
    <n v="8"/>
    <n v="0"/>
    <x v="12"/>
    <n v="8"/>
    <n v="0"/>
    <s v="OR | Acute Care Hospitals | Voluntary non-profit - Private"/>
    <s v="Low"/>
    <n v="0.88"/>
    <n v="0.85499999999999998"/>
    <n v="0.91"/>
    <n v="5.5000000000000049E-2"/>
    <n v="17"/>
    <n v="0.77249999999999996"/>
    <n v="0.99250000000000016"/>
    <x v="0"/>
    <n v="1.0000000000000009E-2"/>
  </r>
  <r>
    <s v="380022"/>
    <s v="SAMARITAN ALBANY GENERAL HOSPITAL"/>
    <x v="36"/>
    <x v="6"/>
    <x v="1"/>
    <n v="0"/>
    <n v="9"/>
    <n v="0"/>
    <x v="19"/>
    <n v="9"/>
    <n v="0"/>
    <s v="OR | Acute Care Hospitals | Voluntary non-profit - Church"/>
    <s v="Mid"/>
    <n v="0.89500000000000002"/>
    <n v="0.85749999999999993"/>
    <n v="0.91749999999999998"/>
    <n v="6.0000000000000053E-2"/>
    <n v="6"/>
    <n v="0.76749999999999985"/>
    <n v="1.0075000000000001"/>
    <x v="1"/>
    <n v="-4.500000000000004E-2"/>
  </r>
  <r>
    <s v="380025"/>
    <s v="LEGACY MOUNT HOOD MEDICAL CENTER"/>
    <x v="36"/>
    <x v="2"/>
    <x v="1"/>
    <n v="1"/>
    <n v="5"/>
    <n v="0"/>
    <x v="56"/>
    <n v="6"/>
    <n v="0"/>
    <s v="OR | Acute Care Hospitals | Voluntary non-profit - Private"/>
    <s v="Mid"/>
    <n v="0.88"/>
    <n v="0.85499999999999998"/>
    <n v="0.91"/>
    <n v="5.5000000000000049E-2"/>
    <n v="17"/>
    <n v="0.77249999999999996"/>
    <n v="0.99250000000000016"/>
    <x v="0"/>
    <n v="-7.999999999999996E-2"/>
  </r>
  <r>
    <s v="380027"/>
    <s v="MERCY MEDICAL CENTER"/>
    <x v="36"/>
    <x v="0"/>
    <x v="0"/>
    <n v="4"/>
    <n v="3"/>
    <n v="0"/>
    <x v="43"/>
    <n v="7"/>
    <n v="0"/>
    <s v="OR | Acute Care Hospitals | Government - Hospital District or Authority"/>
    <s v="High"/>
    <n v="0.84499999999999997"/>
    <n v="0.82750000000000001"/>
    <n v="0.86250000000000004"/>
    <n v="3.5000000000000031E-2"/>
    <n v="2"/>
    <n v="0.77499999999999991"/>
    <n v="0.91500000000000004"/>
    <x v="1"/>
    <n v="-3.499999999999992E-2"/>
  </r>
  <r>
    <s v="380037"/>
    <s v="PROVIDENCE NEWBERG MEDICAL CENTER"/>
    <x v="36"/>
    <x v="6"/>
    <x v="1"/>
    <n v="0"/>
    <n v="6"/>
    <n v="0"/>
    <x v="56"/>
    <n v="6"/>
    <n v="0"/>
    <s v="OR | Acute Care Hospitals | Voluntary non-profit - Church"/>
    <s v="Mid"/>
    <n v="0.89500000000000002"/>
    <n v="0.85749999999999993"/>
    <n v="0.91749999999999998"/>
    <n v="6.0000000000000053E-2"/>
    <n v="6"/>
    <n v="0.76749999999999985"/>
    <n v="1.0075000000000001"/>
    <x v="1"/>
    <n v="-9.4999999999999973E-2"/>
  </r>
  <r>
    <s v="380038"/>
    <s v="PROVIDENCE WILLAMETTE FALLS MEDICAL CENTER"/>
    <x v="36"/>
    <x v="2"/>
    <x v="0"/>
    <n v="1"/>
    <n v="5"/>
    <n v="0"/>
    <x v="16"/>
    <n v="6"/>
    <n v="0"/>
    <s v="OR | Acute Care Hospitals | Voluntary non-profit - Private"/>
    <s v="High"/>
    <n v="0.88"/>
    <n v="0.85499999999999998"/>
    <n v="0.91"/>
    <n v="5.5000000000000049E-2"/>
    <n v="17"/>
    <n v="0.77249999999999996"/>
    <n v="0.99250000000000016"/>
    <x v="0"/>
    <n v="-1.0000000000000009E-2"/>
  </r>
  <r>
    <s v="380047"/>
    <s v="ST CHARLES MEDICAL CENTER - BEND"/>
    <x v="36"/>
    <x v="2"/>
    <x v="0"/>
    <n v="2"/>
    <n v="9"/>
    <n v="0"/>
    <x v="12"/>
    <n v="11"/>
    <n v="0"/>
    <s v="OR | Acute Care Hospitals | Voluntary non-profit - Private"/>
    <s v="High"/>
    <n v="0.88"/>
    <n v="0.85499999999999998"/>
    <n v="0.91"/>
    <n v="5.5000000000000049E-2"/>
    <n v="17"/>
    <n v="0.77249999999999996"/>
    <n v="0.99250000000000016"/>
    <x v="0"/>
    <n v="1.0000000000000009E-2"/>
  </r>
  <r>
    <s v="380050"/>
    <s v="SKY LAKES MEDICAL CENTER"/>
    <x v="36"/>
    <x v="2"/>
    <x v="1"/>
    <n v="2"/>
    <n v="8"/>
    <n v="0"/>
    <x v="56"/>
    <n v="10"/>
    <n v="0"/>
    <s v="OR | Acute Care Hospitals | Voluntary non-profit - Private"/>
    <s v="Mid"/>
    <n v="0.88"/>
    <n v="0.85499999999999998"/>
    <n v="0.91"/>
    <n v="5.5000000000000049E-2"/>
    <n v="17"/>
    <n v="0.77249999999999996"/>
    <n v="0.99250000000000016"/>
    <x v="0"/>
    <n v="-7.999999999999996E-2"/>
  </r>
  <r>
    <s v="380051"/>
    <s v="SALEM HOSPITAL"/>
    <x v="36"/>
    <x v="4"/>
    <x v="1"/>
    <n v="2"/>
    <n v="7"/>
    <n v="0"/>
    <x v="33"/>
    <n v="9"/>
    <n v="0"/>
    <s v="OR | Acute Care Hospitals | Voluntary non-profit - Other"/>
    <s v="Mid"/>
    <n v="0.92"/>
    <n v="0.88"/>
    <n v="0.93"/>
    <n v="5.0000000000000044E-2"/>
    <n v="5"/>
    <n v="0.80499999999999994"/>
    <n v="1.0050000000000001"/>
    <x v="1"/>
    <n v="0"/>
  </r>
  <r>
    <s v="380052"/>
    <s v="SAINT ALPHONSUS MEDICAL CENTER ONTARIO"/>
    <x v="36"/>
    <x v="6"/>
    <x v="1"/>
    <n v="0"/>
    <n v="8"/>
    <n v="0"/>
    <x v="33"/>
    <n v="8"/>
    <n v="0"/>
    <s v="OR | Acute Care Hospitals | Voluntary non-profit - Church"/>
    <s v="Mid"/>
    <n v="0.89500000000000002"/>
    <n v="0.85749999999999993"/>
    <n v="0.91749999999999998"/>
    <n v="6.0000000000000053E-2"/>
    <n v="6"/>
    <n v="0.76749999999999985"/>
    <n v="1.0075000000000001"/>
    <x v="1"/>
    <n v="2.5000000000000022E-2"/>
  </r>
  <r>
    <s v="380056"/>
    <s v="SANTIAM HOSPITAL &amp; CLINICS"/>
    <x v="36"/>
    <x v="2"/>
    <x v="2"/>
    <n v="0"/>
    <n v="5"/>
    <n v="0"/>
    <x v="15"/>
    <n v="5"/>
    <n v="0"/>
    <s v="OR | Acute Care Hospitals | Voluntary non-profit - Private"/>
    <s v="Low"/>
    <n v="0.88"/>
    <n v="0.85499999999999998"/>
    <n v="0.91"/>
    <n v="5.5000000000000049E-2"/>
    <n v="17"/>
    <n v="0.77249999999999996"/>
    <n v="0.99250000000000016"/>
    <x v="0"/>
    <n v="0"/>
  </r>
  <r>
    <s v="380060"/>
    <s v="ADVENTIST HEALTH PORTLAND"/>
    <x v="36"/>
    <x v="6"/>
    <x v="0"/>
    <n v="1"/>
    <n v="6"/>
    <n v="1"/>
    <x v="24"/>
    <n v="8"/>
    <n v="0.125"/>
    <s v="OR | Acute Care Hospitals | Voluntary non-profit - Church"/>
    <s v="High"/>
    <n v="0.89500000000000002"/>
    <n v="0.85749999999999993"/>
    <n v="0.91749999999999998"/>
    <n v="6.0000000000000053E-2"/>
    <n v="6"/>
    <n v="0.76749999999999985"/>
    <n v="1.0075000000000001"/>
    <x v="1"/>
    <n v="1.5000000000000013E-2"/>
  </r>
  <r>
    <s v="380061"/>
    <s v="PROVIDENCE PORTLAND MEDICAL CENTER"/>
    <x v="36"/>
    <x v="2"/>
    <x v="0"/>
    <n v="0"/>
    <n v="10"/>
    <n v="0"/>
    <x v="21"/>
    <n v="10"/>
    <n v="0"/>
    <s v="OR | Acute Care Hospitals | Voluntary non-profit - Private"/>
    <s v="High"/>
    <n v="0.88"/>
    <n v="0.85499999999999998"/>
    <n v="0.91"/>
    <n v="5.5000000000000049E-2"/>
    <n v="17"/>
    <n v="0.77249999999999996"/>
    <n v="0.99250000000000016"/>
    <x v="0"/>
    <n v="5.0000000000000044E-2"/>
  </r>
  <r>
    <s v="380071"/>
    <s v="WILLAMETTE VALLEY MEDICAL CENTER"/>
    <x v="36"/>
    <x v="2"/>
    <x v="2"/>
    <n v="1"/>
    <n v="5"/>
    <n v="0"/>
    <x v="18"/>
    <n v="6"/>
    <n v="0"/>
    <s v="OR | Acute Care Hospitals | Voluntary non-profit - Private"/>
    <s v="Low"/>
    <n v="0.88"/>
    <n v="0.85499999999999998"/>
    <n v="0.91"/>
    <n v="5.5000000000000049E-2"/>
    <n v="17"/>
    <n v="0.77249999999999996"/>
    <n v="0.99250000000000016"/>
    <x v="0"/>
    <n v="-5.0000000000000044E-2"/>
  </r>
  <r>
    <s v="380075"/>
    <s v="PROVIDENCE MEDFORD MEDICAL CENTER"/>
    <x v="36"/>
    <x v="6"/>
    <x v="1"/>
    <n v="0"/>
    <n v="9"/>
    <n v="1"/>
    <x v="15"/>
    <n v="10"/>
    <n v="0.1"/>
    <s v="OR | Acute Care Hospitals | Voluntary non-profit - Church"/>
    <s v="Mid"/>
    <n v="0.89500000000000002"/>
    <n v="0.85749999999999993"/>
    <n v="0.91749999999999998"/>
    <n v="6.0000000000000053E-2"/>
    <n v="6"/>
    <n v="0.76749999999999985"/>
    <n v="1.0075000000000001"/>
    <x v="1"/>
    <n v="-1.5000000000000013E-2"/>
  </r>
  <r>
    <s v="380082"/>
    <s v="PROVIDENCE MILWAUKIE HOSPITAL"/>
    <x v="36"/>
    <x v="6"/>
    <x v="1"/>
    <n v="1"/>
    <n v="4"/>
    <n v="0"/>
    <x v="33"/>
    <n v="5"/>
    <n v="0"/>
    <s v="OR | Acute Care Hospitals | Voluntary non-profit - Church"/>
    <s v="Mid"/>
    <n v="0.89500000000000002"/>
    <n v="0.85749999999999993"/>
    <n v="0.91749999999999998"/>
    <n v="6.0000000000000053E-2"/>
    <n v="6"/>
    <n v="0.76749999999999985"/>
    <n v="1.0075000000000001"/>
    <x v="1"/>
    <n v="2.5000000000000022E-2"/>
  </r>
  <r>
    <s v="380089"/>
    <s v="LEGACY MERIDIAN PARK MEDICAL CENTER"/>
    <x v="36"/>
    <x v="2"/>
    <x v="2"/>
    <n v="0"/>
    <n v="7"/>
    <n v="1"/>
    <x v="16"/>
    <n v="8"/>
    <n v="0.125"/>
    <s v="OR | Acute Care Hospitals | Voluntary non-profit - Private"/>
    <s v="Low"/>
    <n v="0.88"/>
    <n v="0.85499999999999998"/>
    <n v="0.91"/>
    <n v="5.5000000000000049E-2"/>
    <n v="17"/>
    <n v="0.77249999999999996"/>
    <n v="0.99250000000000016"/>
    <x v="0"/>
    <n v="-1.0000000000000009E-2"/>
  </r>
  <r>
    <s v="380090"/>
    <s v="BAY AREA HOSPITAL"/>
    <x v="36"/>
    <x v="0"/>
    <x v="2"/>
    <n v="0"/>
    <n v="10"/>
    <n v="0"/>
    <x v="15"/>
    <n v="10"/>
    <n v="0"/>
    <s v="OR | Acute Care Hospitals | Government - Hospital District or Authority"/>
    <s v="Low"/>
    <n v="0.84499999999999997"/>
    <n v="0.82750000000000001"/>
    <n v="0.86250000000000004"/>
    <n v="3.5000000000000031E-2"/>
    <n v="2"/>
    <n v="0.77499999999999991"/>
    <n v="0.91500000000000004"/>
    <x v="1"/>
    <n v="3.5000000000000031E-2"/>
  </r>
  <r>
    <s v="380091"/>
    <s v="KAISER SUNNYSIDE MEDICAL CENTER"/>
    <x v="36"/>
    <x v="4"/>
    <x v="0"/>
    <n v="0"/>
    <n v="3"/>
    <n v="0"/>
    <x v="21"/>
    <n v="3"/>
    <n v="0"/>
    <s v="OR | Acute Care Hospitals | Voluntary non-profit - Other"/>
    <s v="High"/>
    <n v="0.92"/>
    <n v="0.88"/>
    <n v="0.93"/>
    <n v="5.0000000000000044E-2"/>
    <n v="5"/>
    <n v="0.80499999999999994"/>
    <n v="1.0050000000000001"/>
    <x v="1"/>
    <n v="1.0000000000000009E-2"/>
  </r>
  <r>
    <s v="380102"/>
    <s v="SACRED HEART MEDICAL CENTER - RIVERBEND"/>
    <x v="36"/>
    <x v="2"/>
    <x v="0"/>
    <n v="2"/>
    <n v="7"/>
    <n v="0"/>
    <x v="15"/>
    <n v="9"/>
    <n v="0"/>
    <s v="OR | Acute Care Hospitals | Voluntary non-profit - Private"/>
    <s v="High"/>
    <n v="0.88"/>
    <n v="0.85499999999999998"/>
    <n v="0.91"/>
    <n v="5.5000000000000049E-2"/>
    <n v="17"/>
    <n v="0.77249999999999996"/>
    <n v="0.99250000000000016"/>
    <x v="0"/>
    <n v="0"/>
  </r>
  <r>
    <s v="380103"/>
    <s v="KAISER FOUNDATION HOSPITAL WESTSIDE"/>
    <x v="36"/>
    <x v="2"/>
    <x v="1"/>
    <n v="0"/>
    <n v="2"/>
    <n v="0"/>
    <x v="15"/>
    <n v="2"/>
    <n v="0"/>
    <s v="OR | Acute Care Hospitals | Voluntary non-profit - Private"/>
    <s v="Mid"/>
    <n v="0.88"/>
    <n v="0.85499999999999998"/>
    <n v="0.91"/>
    <n v="5.5000000000000049E-2"/>
    <n v="17"/>
    <n v="0.77249999999999996"/>
    <n v="0.99250000000000016"/>
    <x v="0"/>
    <n v="0"/>
  </r>
  <r>
    <s v="390001"/>
    <s v="GEISINGER-COMMUNITY MEDICAL CENTER"/>
    <x v="37"/>
    <x v="2"/>
    <x v="1"/>
    <n v="0"/>
    <n v="10"/>
    <n v="1"/>
    <x v="8"/>
    <n v="11"/>
    <n v="9.0909090909090912E-2"/>
    <s v="PA | Acute Care Hospitals | Voluntary non-profit - Private"/>
    <s v="Mid"/>
    <n v="0.98"/>
    <n v="0.95750000000000002"/>
    <n v="1.02"/>
    <n v="6.25E-2"/>
    <n v="90"/>
    <n v="0.86375000000000002"/>
    <n v="1.11375"/>
    <x v="0"/>
    <n v="-1.0000000000000009E-2"/>
  </r>
  <r>
    <s v="390002"/>
    <s v="UPMC MCKEESPORT HOSPITAL"/>
    <x v="37"/>
    <x v="2"/>
    <x v="1"/>
    <n v="0"/>
    <n v="8"/>
    <n v="0"/>
    <x v="2"/>
    <n v="8"/>
    <n v="0"/>
    <s v="PA | Acute Care Hospitals | Voluntary non-profit - Private"/>
    <s v="Mid"/>
    <n v="0.98"/>
    <n v="0.95750000000000002"/>
    <n v="1.02"/>
    <n v="6.25E-2"/>
    <n v="90"/>
    <n v="0.86375000000000002"/>
    <n v="1.11375"/>
    <x v="0"/>
    <n v="4.0000000000000036E-2"/>
  </r>
  <r>
    <s v="390003"/>
    <s v="GEISINGER-BLOOMSBURG HOSPITAL"/>
    <x v="37"/>
    <x v="2"/>
    <x v="0"/>
    <n v="1"/>
    <n v="7"/>
    <n v="0"/>
    <x v="33"/>
    <n v="8"/>
    <n v="0"/>
    <s v="PA | Acute Care Hospitals | Voluntary non-profit - Private"/>
    <s v="High"/>
    <n v="0.98"/>
    <n v="0.95750000000000002"/>
    <n v="1.02"/>
    <n v="6.25E-2"/>
    <n v="90"/>
    <n v="0.86375000000000002"/>
    <n v="1.11375"/>
    <x v="0"/>
    <n v="-5.9999999999999942E-2"/>
  </r>
  <r>
    <s v="390004"/>
    <s v="PENN STATE HEALTH HOLY SPIRIT MEDICAL CENTER"/>
    <x v="37"/>
    <x v="2"/>
    <x v="2"/>
    <n v="1"/>
    <n v="7"/>
    <n v="0"/>
    <x v="25"/>
    <n v="8"/>
    <n v="0"/>
    <s v="PA | Acute Care Hospitals | Voluntary non-profit - Private"/>
    <s v="Low"/>
    <n v="0.98"/>
    <n v="0.95750000000000002"/>
    <n v="1.02"/>
    <n v="6.25E-2"/>
    <n v="90"/>
    <n v="0.86375000000000002"/>
    <n v="1.11375"/>
    <x v="0"/>
    <n v="0.1100000000000001"/>
  </r>
  <r>
    <s v="390006"/>
    <s v="GEISINGER MEDICAL CENTER"/>
    <x v="37"/>
    <x v="2"/>
    <x v="0"/>
    <n v="1"/>
    <n v="9"/>
    <n v="1"/>
    <x v="10"/>
    <n v="11"/>
    <n v="9.0909090909090912E-2"/>
    <s v="PA | Acute Care Hospitals | Voluntary non-profit - Private"/>
    <s v="High"/>
    <n v="0.98"/>
    <n v="0.95750000000000002"/>
    <n v="1.02"/>
    <n v="6.25E-2"/>
    <n v="90"/>
    <n v="0.86375000000000002"/>
    <n v="1.11375"/>
    <x v="0"/>
    <n v="0"/>
  </r>
  <r>
    <s v="390009"/>
    <s v="SAINT VINCENT HOSPITAL"/>
    <x v="37"/>
    <x v="2"/>
    <x v="1"/>
    <n v="0"/>
    <n v="11"/>
    <n v="0"/>
    <x v="3"/>
    <n v="11"/>
    <n v="0"/>
    <s v="PA | Acute Care Hospitals | Voluntary non-profit - Private"/>
    <s v="Mid"/>
    <n v="0.98"/>
    <n v="0.95750000000000002"/>
    <n v="1.02"/>
    <n v="6.25E-2"/>
    <n v="90"/>
    <n v="0.86375000000000002"/>
    <n v="1.11375"/>
    <x v="0"/>
    <n v="3.0000000000000027E-2"/>
  </r>
  <r>
    <s v="390012"/>
    <s v="JEFFERSON LANSDALE HOSPITAL"/>
    <x v="37"/>
    <x v="2"/>
    <x v="2"/>
    <n v="0"/>
    <n v="6"/>
    <n v="1"/>
    <x v="9"/>
    <n v="7"/>
    <n v="0.14285714285714285"/>
    <s v="PA | Acute Care Hospitals | Voluntary non-profit - Private"/>
    <s v="Low"/>
    <n v="0.98"/>
    <n v="0.95750000000000002"/>
    <n v="1.02"/>
    <n v="6.25E-2"/>
    <n v="90"/>
    <n v="0.86375000000000002"/>
    <n v="1.11375"/>
    <x v="0"/>
    <n v="1.0000000000000009E-2"/>
  </r>
  <r>
    <s v="390013"/>
    <s v="WELLSPAN EVANGELICAL COMMUNITY HOSPITAL"/>
    <x v="37"/>
    <x v="2"/>
    <x v="4"/>
    <n v="2"/>
    <n v="8"/>
    <n v="0"/>
    <x v="7"/>
    <n v="10"/>
    <n v="0"/>
    <s v="PA | Acute Care Hospitals | Voluntary non-profit - Private"/>
    <s v="High"/>
    <n v="0.98"/>
    <n v="0.95750000000000002"/>
    <n v="1.02"/>
    <n v="6.25E-2"/>
    <n v="90"/>
    <n v="0.86375000000000002"/>
    <n v="1.11375"/>
    <x v="0"/>
    <n v="-2.0000000000000018E-2"/>
  </r>
  <r>
    <s v="390016"/>
    <s v="UPMC JAMESON"/>
    <x v="37"/>
    <x v="4"/>
    <x v="1"/>
    <n v="0"/>
    <n v="10"/>
    <n v="0"/>
    <x v="3"/>
    <n v="10"/>
    <n v="0"/>
    <s v="PA | Acute Care Hospitals | Voluntary non-profit - Other"/>
    <s v="Mid"/>
    <n v="0.99"/>
    <n v="0.95"/>
    <n v="1.0150000000000001"/>
    <n v="6.5000000000000169E-2"/>
    <n v="13"/>
    <n v="0.8524999999999997"/>
    <n v="1.1125000000000003"/>
    <x v="0"/>
    <n v="2.0000000000000018E-2"/>
  </r>
  <r>
    <s v="390026"/>
    <s v="TEMPLE HEALTH - CHESTNUT HILL HOSPITAL"/>
    <x v="37"/>
    <x v="2"/>
    <x v="2"/>
    <n v="0"/>
    <n v="6"/>
    <n v="1"/>
    <x v="1"/>
    <n v="7"/>
    <n v="0.14285714285714285"/>
    <s v="PA | Acute Care Hospitals | Voluntary non-profit - Private"/>
    <s v="Low"/>
    <n v="0.98"/>
    <n v="0.95750000000000002"/>
    <n v="1.02"/>
    <n v="6.25E-2"/>
    <n v="90"/>
    <n v="0.86375000000000002"/>
    <n v="1.11375"/>
    <x v="0"/>
    <n v="2.0000000000000018E-2"/>
  </r>
  <r>
    <s v="390027"/>
    <s v="TEMPLE UNIVERSITY HOSPITAL"/>
    <x v="37"/>
    <x v="2"/>
    <x v="1"/>
    <n v="0"/>
    <n v="10"/>
    <n v="1"/>
    <x v="10"/>
    <n v="11"/>
    <n v="9.0909090909090912E-2"/>
    <s v="PA | Acute Care Hospitals | Voluntary non-profit - Private"/>
    <s v="Mid"/>
    <n v="0.98"/>
    <n v="0.95750000000000002"/>
    <n v="1.02"/>
    <n v="6.25E-2"/>
    <n v="90"/>
    <n v="0.86375000000000002"/>
    <n v="1.11375"/>
    <x v="0"/>
    <n v="0"/>
  </r>
  <r>
    <s v="390028"/>
    <s v="UPMC MERCY"/>
    <x v="37"/>
    <x v="2"/>
    <x v="1"/>
    <n v="0"/>
    <n v="8"/>
    <n v="0"/>
    <x v="13"/>
    <n v="8"/>
    <n v="0"/>
    <s v="PA | Acute Care Hospitals | Voluntary non-profit - Private"/>
    <s v="Mid"/>
    <n v="0.98"/>
    <n v="0.95750000000000002"/>
    <n v="1.02"/>
    <n v="6.25E-2"/>
    <n v="90"/>
    <n v="0.86375000000000002"/>
    <n v="1.11375"/>
    <x v="0"/>
    <n v="9.000000000000008E-2"/>
  </r>
  <r>
    <s v="390030"/>
    <s v="SCHUYLKILL MEDICAL CENTER - SOUTH JACKSON STREET"/>
    <x v="37"/>
    <x v="2"/>
    <x v="1"/>
    <n v="0"/>
    <n v="8"/>
    <n v="1"/>
    <x v="20"/>
    <n v="9"/>
    <n v="0.1111111111111111"/>
    <s v="PA | Acute Care Hospitals | Voluntary non-profit - Private"/>
    <s v="Mid"/>
    <n v="0.98"/>
    <n v="0.95750000000000002"/>
    <n v="1.02"/>
    <n v="6.25E-2"/>
    <n v="90"/>
    <n v="0.86375000000000002"/>
    <n v="1.11375"/>
    <x v="0"/>
    <n v="6.0000000000000053E-2"/>
  </r>
  <r>
    <s v="390032"/>
    <s v="ALLEGHENY VALLEY HOSPITAL"/>
    <x v="37"/>
    <x v="2"/>
    <x v="0"/>
    <n v="0"/>
    <n v="8"/>
    <n v="0"/>
    <x v="3"/>
    <n v="8"/>
    <n v="0"/>
    <s v="PA | Acute Care Hospitals | Voluntary non-profit - Private"/>
    <s v="High"/>
    <n v="0.98"/>
    <n v="0.95750000000000002"/>
    <n v="1.02"/>
    <n v="6.25E-2"/>
    <n v="90"/>
    <n v="0.86375000000000002"/>
    <n v="1.11375"/>
    <x v="0"/>
    <n v="3.0000000000000027E-2"/>
  </r>
  <r>
    <s v="390035"/>
    <s v="ST LUKES QUAKERTOWN HOSPITAL"/>
    <x v="37"/>
    <x v="2"/>
    <x v="0"/>
    <n v="0"/>
    <n v="7"/>
    <n v="1"/>
    <x v="24"/>
    <n v="8"/>
    <n v="0.125"/>
    <s v="PA | Acute Care Hospitals | Voluntary non-profit - Private"/>
    <s v="High"/>
    <n v="0.98"/>
    <n v="0.95750000000000002"/>
    <n v="1.02"/>
    <n v="6.25E-2"/>
    <n v="90"/>
    <n v="0.86375000000000002"/>
    <n v="1.11375"/>
    <x v="0"/>
    <n v="-6.9999999999999951E-2"/>
  </r>
  <r>
    <s v="390036"/>
    <s v="HERITAGE VALLEY BEAVER"/>
    <x v="37"/>
    <x v="2"/>
    <x v="1"/>
    <n v="1"/>
    <n v="9"/>
    <n v="1"/>
    <x v="29"/>
    <n v="11"/>
    <n v="9.0909090909090912E-2"/>
    <s v="PA | Acute Care Hospitals | Voluntary non-profit - Private"/>
    <s v="Mid"/>
    <n v="0.98"/>
    <n v="0.95750000000000002"/>
    <n v="1.02"/>
    <n v="6.25E-2"/>
    <n v="90"/>
    <n v="0.86375000000000002"/>
    <n v="1.11375"/>
    <x v="3"/>
    <n v="0.14999999999999991"/>
  </r>
  <r>
    <s v="390037"/>
    <s v="HERITAGE VALLEY SEWICKLEY"/>
    <x v="37"/>
    <x v="2"/>
    <x v="0"/>
    <n v="1"/>
    <n v="7"/>
    <n v="1"/>
    <x v="36"/>
    <n v="9"/>
    <n v="0.1111111111111111"/>
    <s v="PA | Acute Care Hospitals | Voluntary non-profit - Private"/>
    <s v="High"/>
    <n v="0.98"/>
    <n v="0.95750000000000002"/>
    <n v="1.02"/>
    <n v="6.25E-2"/>
    <n v="90"/>
    <n v="0.86375000000000002"/>
    <n v="1.11375"/>
    <x v="3"/>
    <n v="0.17999999999999994"/>
  </r>
  <r>
    <s v="390039"/>
    <s v="UPMC SOMERSET"/>
    <x v="37"/>
    <x v="2"/>
    <x v="0"/>
    <n v="0"/>
    <n v="8"/>
    <n v="0"/>
    <x v="10"/>
    <n v="8"/>
    <n v="0"/>
    <s v="PA | Acute Care Hospitals | Voluntary non-profit - Private"/>
    <s v="High"/>
    <n v="0.98"/>
    <n v="0.95750000000000002"/>
    <n v="1.02"/>
    <n v="6.25E-2"/>
    <n v="90"/>
    <n v="0.86375000000000002"/>
    <n v="1.11375"/>
    <x v="0"/>
    <n v="0"/>
  </r>
  <r>
    <s v="390041"/>
    <s v="UNIONTOWN HOSPITAL"/>
    <x v="37"/>
    <x v="2"/>
    <x v="2"/>
    <n v="0"/>
    <n v="9"/>
    <n v="0"/>
    <x v="11"/>
    <n v="9"/>
    <n v="0"/>
    <s v="PA | Acute Care Hospitals | Voluntary non-profit - Private"/>
    <s v="Low"/>
    <n v="0.98"/>
    <n v="0.95750000000000002"/>
    <n v="1.02"/>
    <n v="6.25E-2"/>
    <n v="90"/>
    <n v="0.86375000000000002"/>
    <n v="1.11375"/>
    <x v="0"/>
    <n v="-3.0000000000000027E-2"/>
  </r>
  <r>
    <s v="390042"/>
    <s v="WASHINGTON HOSPITAL, THE"/>
    <x v="37"/>
    <x v="2"/>
    <x v="1"/>
    <n v="0"/>
    <n v="9"/>
    <n v="0"/>
    <x v="9"/>
    <n v="9"/>
    <n v="0"/>
    <s v="PA | Acute Care Hospitals | Voluntary non-profit - Private"/>
    <s v="Mid"/>
    <n v="0.98"/>
    <n v="0.95750000000000002"/>
    <n v="1.02"/>
    <n v="6.25E-2"/>
    <n v="90"/>
    <n v="0.86375000000000002"/>
    <n v="1.11375"/>
    <x v="0"/>
    <n v="1.0000000000000009E-2"/>
  </r>
  <r>
    <s v="390044"/>
    <s v="READING HOSPITAL"/>
    <x v="37"/>
    <x v="2"/>
    <x v="1"/>
    <n v="1"/>
    <n v="8"/>
    <n v="2"/>
    <x v="3"/>
    <n v="11"/>
    <n v="0.18181818181818182"/>
    <s v="PA | Acute Care Hospitals | Voluntary non-profit - Private"/>
    <s v="Mid"/>
    <n v="0.98"/>
    <n v="0.95750000000000002"/>
    <n v="1.02"/>
    <n v="6.25E-2"/>
    <n v="90"/>
    <n v="0.86375000000000002"/>
    <n v="1.11375"/>
    <x v="0"/>
    <n v="3.0000000000000027E-2"/>
  </r>
  <r>
    <s v="390045"/>
    <s v="UPMC WILLIAMSPORT"/>
    <x v="37"/>
    <x v="2"/>
    <x v="1"/>
    <n v="0"/>
    <n v="10"/>
    <n v="1"/>
    <x v="8"/>
    <n v="11"/>
    <n v="9.0909090909090912E-2"/>
    <s v="PA | Acute Care Hospitals | Voluntary non-profit - Private"/>
    <s v="Mid"/>
    <n v="0.98"/>
    <n v="0.95750000000000002"/>
    <n v="1.02"/>
    <n v="6.25E-2"/>
    <n v="90"/>
    <n v="0.86375000000000002"/>
    <n v="1.11375"/>
    <x v="0"/>
    <n v="-1.0000000000000009E-2"/>
  </r>
  <r>
    <s v="390046"/>
    <s v="WELLSPAN YORK HOSPITAL"/>
    <x v="37"/>
    <x v="2"/>
    <x v="0"/>
    <n v="1"/>
    <n v="9"/>
    <n v="0"/>
    <x v="3"/>
    <n v="10"/>
    <n v="0"/>
    <s v="PA | Acute Care Hospitals | Voluntary non-profit - Private"/>
    <s v="High"/>
    <n v="0.98"/>
    <n v="0.95750000000000002"/>
    <n v="1.02"/>
    <n v="6.25E-2"/>
    <n v="90"/>
    <n v="0.86375000000000002"/>
    <n v="1.11375"/>
    <x v="0"/>
    <n v="3.0000000000000027E-2"/>
  </r>
  <r>
    <s v="390048"/>
    <s v="GEISINGER-LEWISTOWN HOSPITAL"/>
    <x v="37"/>
    <x v="2"/>
    <x v="4"/>
    <n v="1"/>
    <n v="7"/>
    <n v="0"/>
    <x v="24"/>
    <n v="8"/>
    <n v="0"/>
    <s v="PA | Acute Care Hospitals | Voluntary non-profit - Private"/>
    <s v="High"/>
    <n v="0.98"/>
    <n v="0.95750000000000002"/>
    <n v="1.02"/>
    <n v="6.25E-2"/>
    <n v="90"/>
    <n v="0.86375000000000002"/>
    <n v="1.11375"/>
    <x v="0"/>
    <n v="-6.9999999999999951E-2"/>
  </r>
  <r>
    <s v="390049"/>
    <s v="ST LUKE'S HOSPITAL BETHLEHEM"/>
    <x v="37"/>
    <x v="2"/>
    <x v="4"/>
    <n v="0"/>
    <n v="9"/>
    <n v="2"/>
    <x v="7"/>
    <n v="11"/>
    <n v="0.18181818181818182"/>
    <s v="PA | Acute Care Hospitals | Voluntary non-profit - Private"/>
    <s v="High"/>
    <n v="0.98"/>
    <n v="0.95750000000000002"/>
    <n v="1.02"/>
    <n v="6.25E-2"/>
    <n v="90"/>
    <n v="0.86375000000000002"/>
    <n v="1.11375"/>
    <x v="0"/>
    <n v="-2.0000000000000018E-2"/>
  </r>
  <r>
    <s v="390050"/>
    <s v="ALLEGHENY GENERAL HOSPITAL"/>
    <x v="37"/>
    <x v="2"/>
    <x v="2"/>
    <n v="1"/>
    <n v="9"/>
    <n v="1"/>
    <x v="20"/>
    <n v="11"/>
    <n v="9.0909090909090912E-2"/>
    <s v="PA | Acute Care Hospitals | Voluntary non-profit - Private"/>
    <s v="Low"/>
    <n v="0.98"/>
    <n v="0.95750000000000002"/>
    <n v="1.02"/>
    <n v="6.25E-2"/>
    <n v="90"/>
    <n v="0.86375000000000002"/>
    <n v="1.11375"/>
    <x v="0"/>
    <n v="6.0000000000000053E-2"/>
  </r>
  <r>
    <s v="390056"/>
    <s v="PENN HIGHLANDS HUNTINGDON"/>
    <x v="37"/>
    <x v="4"/>
    <x v="2"/>
    <n v="0"/>
    <n v="7"/>
    <n v="0"/>
    <x v="8"/>
    <n v="7"/>
    <n v="0"/>
    <s v="PA | Acute Care Hospitals | Voluntary non-profit - Other"/>
    <s v="Low"/>
    <n v="0.99"/>
    <n v="0.95"/>
    <n v="1.0150000000000001"/>
    <n v="6.5000000000000169E-2"/>
    <n v="13"/>
    <n v="0.8524999999999997"/>
    <n v="1.1125000000000003"/>
    <x v="0"/>
    <n v="-2.0000000000000018E-2"/>
  </r>
  <r>
    <s v="390057"/>
    <s v="GRAND VIEW HEALTH"/>
    <x v="37"/>
    <x v="4"/>
    <x v="4"/>
    <n v="0"/>
    <n v="8"/>
    <n v="0"/>
    <x v="2"/>
    <n v="8"/>
    <n v="0"/>
    <s v="PA | Acute Care Hospitals | Voluntary non-profit - Other"/>
    <s v="High"/>
    <n v="0.99"/>
    <n v="0.95"/>
    <n v="1.0150000000000001"/>
    <n v="6.5000000000000169E-2"/>
    <n v="13"/>
    <n v="0.8524999999999997"/>
    <n v="1.1125000000000003"/>
    <x v="0"/>
    <n v="3.0000000000000027E-2"/>
  </r>
  <r>
    <s v="390058"/>
    <s v="UPMC CARLISLE"/>
    <x v="37"/>
    <x v="2"/>
    <x v="1"/>
    <n v="0"/>
    <n v="9"/>
    <n v="0"/>
    <x v="1"/>
    <n v="9"/>
    <n v="0"/>
    <s v="PA | Acute Care Hospitals | Voluntary non-profit - Private"/>
    <s v="Mid"/>
    <n v="0.98"/>
    <n v="0.95750000000000002"/>
    <n v="1.02"/>
    <n v="6.25E-2"/>
    <n v="90"/>
    <n v="0.86375000000000002"/>
    <n v="1.11375"/>
    <x v="0"/>
    <n v="2.0000000000000018E-2"/>
  </r>
  <r>
    <s v="390062"/>
    <s v="CONEMAUGH NASON MEDICAL CENTER"/>
    <x v="37"/>
    <x v="4"/>
    <x v="1"/>
    <n v="0"/>
    <n v="6"/>
    <n v="0"/>
    <x v="20"/>
    <n v="6"/>
    <n v="0"/>
    <s v="PA | Acute Care Hospitals | Voluntary non-profit - Other"/>
    <s v="Mid"/>
    <n v="0.99"/>
    <n v="0.95"/>
    <n v="1.0150000000000001"/>
    <n v="6.5000000000000169E-2"/>
    <n v="13"/>
    <n v="0.8524999999999997"/>
    <n v="1.1125000000000003"/>
    <x v="0"/>
    <n v="5.0000000000000044E-2"/>
  </r>
  <r>
    <s v="390063"/>
    <s v="UPMC HAMOT"/>
    <x v="37"/>
    <x v="2"/>
    <x v="0"/>
    <n v="2"/>
    <n v="8"/>
    <n v="1"/>
    <x v="4"/>
    <n v="11"/>
    <n v="9.0909090909090912E-2"/>
    <s v="PA | Acute Care Hospitals | Voluntary non-profit - Private"/>
    <s v="High"/>
    <n v="0.98"/>
    <n v="0.95750000000000002"/>
    <n v="1.02"/>
    <n v="6.25E-2"/>
    <n v="90"/>
    <n v="0.86375000000000002"/>
    <n v="1.11375"/>
    <x v="0"/>
    <n v="7.0000000000000062E-2"/>
  </r>
  <r>
    <s v="390065"/>
    <s v="GETTYSBURG HOSPITAL"/>
    <x v="37"/>
    <x v="2"/>
    <x v="0"/>
    <n v="4"/>
    <n v="5"/>
    <n v="0"/>
    <x v="10"/>
    <n v="9"/>
    <n v="0"/>
    <s v="PA | Acute Care Hospitals | Voluntary non-profit - Private"/>
    <s v="High"/>
    <n v="0.98"/>
    <n v="0.95750000000000002"/>
    <n v="1.02"/>
    <n v="6.25E-2"/>
    <n v="90"/>
    <n v="0.86375000000000002"/>
    <n v="1.11375"/>
    <x v="0"/>
    <n v="0"/>
  </r>
  <r>
    <s v="390066"/>
    <s v="WELLSPAN GOOD SAMARITAN HOSPITAL"/>
    <x v="37"/>
    <x v="2"/>
    <x v="4"/>
    <n v="0"/>
    <n v="10"/>
    <n v="0"/>
    <x v="8"/>
    <n v="10"/>
    <n v="0"/>
    <s v="PA | Acute Care Hospitals | Voluntary non-profit - Private"/>
    <s v="High"/>
    <n v="0.98"/>
    <n v="0.95750000000000002"/>
    <n v="1.02"/>
    <n v="6.25E-2"/>
    <n v="90"/>
    <n v="0.86375000000000002"/>
    <n v="1.11375"/>
    <x v="0"/>
    <n v="-1.0000000000000009E-2"/>
  </r>
  <r>
    <s v="390067"/>
    <s v="UPMC PINNACLE HOSPITALS"/>
    <x v="37"/>
    <x v="2"/>
    <x v="0"/>
    <n v="1"/>
    <n v="9"/>
    <n v="1"/>
    <x v="20"/>
    <n v="11"/>
    <n v="9.0909090909090912E-2"/>
    <s v="PA | Acute Care Hospitals | Voluntary non-profit - Private"/>
    <s v="High"/>
    <n v="0.98"/>
    <n v="0.95750000000000002"/>
    <n v="1.02"/>
    <n v="6.25E-2"/>
    <n v="90"/>
    <n v="0.86375000000000002"/>
    <n v="1.11375"/>
    <x v="0"/>
    <n v="6.0000000000000053E-2"/>
  </r>
  <r>
    <s v="390068"/>
    <s v="UPMC LITITZ"/>
    <x v="37"/>
    <x v="4"/>
    <x v="1"/>
    <n v="0"/>
    <n v="5"/>
    <n v="2"/>
    <x v="11"/>
    <n v="7"/>
    <n v="0.2857142857142857"/>
    <s v="PA | Acute Care Hospitals | Voluntary non-profit - Other"/>
    <s v="Mid"/>
    <n v="0.99"/>
    <n v="0.95"/>
    <n v="1.0150000000000001"/>
    <n v="6.5000000000000169E-2"/>
    <n v="13"/>
    <n v="0.8524999999999997"/>
    <n v="1.1125000000000003"/>
    <x v="0"/>
    <n v="-4.0000000000000036E-2"/>
  </r>
  <r>
    <s v="390070"/>
    <s v="LOWER BUCKS HOSPITAL"/>
    <x v="37"/>
    <x v="1"/>
    <x v="1"/>
    <n v="1"/>
    <n v="4"/>
    <n v="0"/>
    <x v="8"/>
    <n v="5"/>
    <n v="0"/>
    <s v="PA | Acute Care Hospitals | Proprietary"/>
    <s v="Mid"/>
    <n v="1.0150000000000001"/>
    <n v="0.97249999999999992"/>
    <n v="1.08"/>
    <n v="0.10750000000000015"/>
    <n v="6"/>
    <n v="0.81124999999999969"/>
    <n v="1.2412500000000004"/>
    <x v="1"/>
    <n v="-4.5000000000000151E-2"/>
  </r>
  <r>
    <s v="390073"/>
    <s v="UPMC ALTOONA"/>
    <x v="37"/>
    <x v="2"/>
    <x v="2"/>
    <n v="1"/>
    <n v="10"/>
    <n v="0"/>
    <x v="26"/>
    <n v="11"/>
    <n v="0"/>
    <s v="PA | Acute Care Hospitals | Voluntary non-profit - Private"/>
    <s v="Low"/>
    <n v="0.98"/>
    <n v="0.95750000000000002"/>
    <n v="1.02"/>
    <n v="6.25E-2"/>
    <n v="90"/>
    <n v="0.86375000000000002"/>
    <n v="1.11375"/>
    <x v="3"/>
    <n v="0.14000000000000012"/>
  </r>
  <r>
    <s v="390079"/>
    <s v="ROBERT PACKER HOSPITAL"/>
    <x v="37"/>
    <x v="2"/>
    <x v="2"/>
    <n v="0"/>
    <n v="10"/>
    <n v="1"/>
    <x v="10"/>
    <n v="11"/>
    <n v="9.0909090909090912E-2"/>
    <s v="PA | Acute Care Hospitals | Voluntary non-profit - Private"/>
    <s v="Low"/>
    <n v="0.98"/>
    <n v="0.95750000000000002"/>
    <n v="1.02"/>
    <n v="6.25E-2"/>
    <n v="90"/>
    <n v="0.86375000000000002"/>
    <n v="1.11375"/>
    <x v="0"/>
    <n v="0"/>
  </r>
  <r>
    <s v="390086"/>
    <s v="PENN HIGHLANDS DUBOIS"/>
    <x v="37"/>
    <x v="2"/>
    <x v="3"/>
    <n v="0"/>
    <n v="11"/>
    <n v="0"/>
    <x v="9"/>
    <n v="11"/>
    <n v="0"/>
    <s v="PA | Acute Care Hospitals | Voluntary non-profit - Private"/>
    <s v="Low"/>
    <n v="0.98"/>
    <n v="0.95750000000000002"/>
    <n v="1.02"/>
    <n v="6.25E-2"/>
    <n v="90"/>
    <n v="0.86375000000000002"/>
    <n v="1.11375"/>
    <x v="0"/>
    <n v="1.0000000000000009E-2"/>
  </r>
  <r>
    <s v="390090"/>
    <s v="WEST PENN HOSPITAL"/>
    <x v="37"/>
    <x v="2"/>
    <x v="1"/>
    <n v="0"/>
    <n v="6"/>
    <n v="1"/>
    <x v="25"/>
    <n v="7"/>
    <n v="0.14285714285714285"/>
    <s v="PA | Acute Care Hospitals | Voluntary non-profit - Private"/>
    <s v="Mid"/>
    <n v="0.98"/>
    <n v="0.95750000000000002"/>
    <n v="1.02"/>
    <n v="6.25E-2"/>
    <n v="90"/>
    <n v="0.86375000000000002"/>
    <n v="1.11375"/>
    <x v="0"/>
    <n v="0.1100000000000001"/>
  </r>
  <r>
    <s v="390091"/>
    <s v="UPMC NORTHWEST"/>
    <x v="37"/>
    <x v="4"/>
    <x v="0"/>
    <n v="1"/>
    <n v="8"/>
    <n v="0"/>
    <x v="33"/>
    <n v="9"/>
    <n v="0"/>
    <s v="PA | Acute Care Hospitals | Voluntary non-profit - Other"/>
    <s v="High"/>
    <n v="0.99"/>
    <n v="0.95"/>
    <n v="1.0150000000000001"/>
    <n v="6.5000000000000169E-2"/>
    <n v="13"/>
    <n v="0.8524999999999997"/>
    <n v="1.1125000000000003"/>
    <x v="0"/>
    <n v="-6.9999999999999951E-2"/>
  </r>
  <r>
    <s v="390093"/>
    <s v="CLARION HOSPITAL"/>
    <x v="37"/>
    <x v="2"/>
    <x v="2"/>
    <n v="1"/>
    <n v="6"/>
    <n v="0"/>
    <x v="21"/>
    <n v="7"/>
    <n v="0"/>
    <s v="PA | Acute Care Hospitals | Voluntary non-profit - Private"/>
    <s v="Low"/>
    <n v="0.98"/>
    <n v="0.95750000000000002"/>
    <n v="1.02"/>
    <n v="6.25E-2"/>
    <n v="90"/>
    <n v="0.86375000000000002"/>
    <n v="1.11375"/>
    <x v="0"/>
    <n v="-4.9999999999999933E-2"/>
  </r>
  <r>
    <s v="390096"/>
    <s v="PENN STATE HEALTH ST. JOSEPH"/>
    <x v="37"/>
    <x v="2"/>
    <x v="0"/>
    <n v="0"/>
    <n v="10"/>
    <n v="0"/>
    <x v="8"/>
    <n v="10"/>
    <n v="0"/>
    <s v="PA | Acute Care Hospitals | Voluntary non-profit - Private"/>
    <s v="High"/>
    <n v="0.98"/>
    <n v="0.95750000000000002"/>
    <n v="1.02"/>
    <n v="6.25E-2"/>
    <n v="90"/>
    <n v="0.86375000000000002"/>
    <n v="1.11375"/>
    <x v="0"/>
    <n v="-1.0000000000000009E-2"/>
  </r>
  <r>
    <s v="390097"/>
    <s v="HOLY REDEEMER HOSPITAL AND MEDICAL CENTER"/>
    <x v="37"/>
    <x v="6"/>
    <x v="2"/>
    <n v="0"/>
    <n v="9"/>
    <n v="1"/>
    <x v="11"/>
    <n v="10"/>
    <n v="0.1"/>
    <s v="PA | Acute Care Hospitals | Voluntary non-profit - Church"/>
    <s v="Low"/>
    <n v="0.95"/>
    <n v="0.95"/>
    <n v="0.95"/>
    <n v="0"/>
    <n v="1"/>
    <e v="#N/A"/>
    <e v="#N/A"/>
    <x v="1"/>
    <n v="0"/>
  </r>
  <r>
    <s v="390100"/>
    <s v="LANCASTER GENERAL HOSPITAL"/>
    <x v="37"/>
    <x v="2"/>
    <x v="4"/>
    <n v="2"/>
    <n v="9"/>
    <n v="0"/>
    <x v="8"/>
    <n v="11"/>
    <n v="0"/>
    <s v="PA | Acute Care Hospitals | Voluntary non-profit - Private"/>
    <s v="High"/>
    <n v="0.98"/>
    <n v="0.95750000000000002"/>
    <n v="1.02"/>
    <n v="6.25E-2"/>
    <n v="90"/>
    <n v="0.86375000000000002"/>
    <n v="1.11375"/>
    <x v="0"/>
    <n v="-1.0000000000000009E-2"/>
  </r>
  <r>
    <s v="390101"/>
    <s v="UPMC MEMORIAL"/>
    <x v="37"/>
    <x v="2"/>
    <x v="1"/>
    <n v="0"/>
    <n v="8"/>
    <n v="0"/>
    <x v="2"/>
    <n v="8"/>
    <n v="0"/>
    <s v="PA | Acute Care Hospitals | Voluntary non-profit - Private"/>
    <s v="Mid"/>
    <n v="0.98"/>
    <n v="0.95750000000000002"/>
    <n v="1.02"/>
    <n v="6.25E-2"/>
    <n v="90"/>
    <n v="0.86375000000000002"/>
    <n v="1.11375"/>
    <x v="0"/>
    <n v="4.0000000000000036E-2"/>
  </r>
  <r>
    <s v="390102"/>
    <s v="UPMC ST MARGARET"/>
    <x v="37"/>
    <x v="2"/>
    <x v="1"/>
    <n v="0"/>
    <n v="9"/>
    <n v="0"/>
    <x v="30"/>
    <n v="9"/>
    <n v="0"/>
    <s v="PA | Acute Care Hospitals | Voluntary non-profit - Private"/>
    <s v="Mid"/>
    <n v="0.98"/>
    <n v="0.95750000000000002"/>
    <n v="1.02"/>
    <n v="6.25E-2"/>
    <n v="90"/>
    <n v="0.86375000000000002"/>
    <n v="1.11375"/>
    <x v="0"/>
    <n v="8.0000000000000071E-2"/>
  </r>
  <r>
    <s v="390107"/>
    <s v="UPMC PASSAVANT"/>
    <x v="37"/>
    <x v="2"/>
    <x v="0"/>
    <n v="1"/>
    <n v="10"/>
    <n v="0"/>
    <x v="10"/>
    <n v="11"/>
    <n v="0"/>
    <s v="PA | Acute Care Hospitals | Voluntary non-profit - Private"/>
    <s v="High"/>
    <n v="0.98"/>
    <n v="0.95750000000000002"/>
    <n v="1.02"/>
    <n v="6.25E-2"/>
    <n v="90"/>
    <n v="0.86375000000000002"/>
    <n v="1.11375"/>
    <x v="0"/>
    <n v="0"/>
  </r>
  <r>
    <s v="390110"/>
    <s v="CONEMAUGH MEMORIAL MEDICAL CENTER"/>
    <x v="37"/>
    <x v="1"/>
    <x v="2"/>
    <n v="0"/>
    <n v="7"/>
    <n v="1"/>
    <x v="4"/>
    <n v="8"/>
    <n v="0.125"/>
    <s v="PA | Acute Care Hospitals | Proprietary"/>
    <s v="Low"/>
    <n v="1.0150000000000001"/>
    <n v="0.97249999999999992"/>
    <n v="1.08"/>
    <n v="0.10750000000000015"/>
    <n v="6"/>
    <n v="0.81124999999999969"/>
    <n v="1.2412500000000004"/>
    <x v="1"/>
    <n v="3.499999999999992E-2"/>
  </r>
  <r>
    <s v="390111"/>
    <s v="HOSPITAL OF UNIV OF PENNSYLVANIA"/>
    <x v="37"/>
    <x v="2"/>
    <x v="4"/>
    <n v="2"/>
    <n v="6"/>
    <n v="2"/>
    <x v="2"/>
    <n v="10"/>
    <n v="0.2"/>
    <s v="PA | Acute Care Hospitals | Voluntary non-profit - Private"/>
    <s v="High"/>
    <n v="0.98"/>
    <n v="0.95750000000000002"/>
    <n v="1.02"/>
    <n v="6.25E-2"/>
    <n v="90"/>
    <n v="0.86375000000000002"/>
    <n v="1.11375"/>
    <x v="0"/>
    <n v="4.0000000000000036E-2"/>
  </r>
  <r>
    <s v="390112"/>
    <s v="CHAN SOON- SHIONG MEDICAL CENTER AT WINDBER"/>
    <x v="37"/>
    <x v="2"/>
    <x v="1"/>
    <n v="0"/>
    <n v="5"/>
    <n v="0"/>
    <x v="14"/>
    <n v="5"/>
    <n v="0"/>
    <s v="PA | Acute Care Hospitals | Voluntary non-profit - Private"/>
    <s v="Mid"/>
    <n v="0.98"/>
    <n v="0.95750000000000002"/>
    <n v="1.02"/>
    <n v="6.25E-2"/>
    <n v="90"/>
    <n v="0.86375000000000002"/>
    <n v="1.11375"/>
    <x v="0"/>
    <n v="-4.0000000000000036E-2"/>
  </r>
  <r>
    <s v="390113"/>
    <s v="MEADVILLE MEDICAL CENTER"/>
    <x v="37"/>
    <x v="2"/>
    <x v="1"/>
    <n v="0"/>
    <n v="10"/>
    <n v="0"/>
    <x v="21"/>
    <n v="10"/>
    <n v="0"/>
    <s v="PA | Acute Care Hospitals | Voluntary non-profit - Private"/>
    <s v="Mid"/>
    <n v="0.98"/>
    <n v="0.95750000000000002"/>
    <n v="1.02"/>
    <n v="6.25E-2"/>
    <n v="90"/>
    <n v="0.86375000000000002"/>
    <n v="1.11375"/>
    <x v="0"/>
    <n v="-4.9999999999999933E-2"/>
  </r>
  <r>
    <s v="390114"/>
    <s v="MAGEE WOMENS HOSPITAL OF UPMC HEALTH SYSTEM"/>
    <x v="37"/>
    <x v="4"/>
    <x v="1"/>
    <n v="1"/>
    <n v="7"/>
    <n v="0"/>
    <x v="1"/>
    <n v="8"/>
    <n v="0"/>
    <s v="PA | Acute Care Hospitals | Voluntary non-profit - Other"/>
    <s v="Mid"/>
    <n v="0.99"/>
    <n v="0.95"/>
    <n v="1.0150000000000001"/>
    <n v="6.5000000000000169E-2"/>
    <n v="13"/>
    <n v="0.8524999999999997"/>
    <n v="1.1125000000000003"/>
    <x v="0"/>
    <n v="1.0000000000000009E-2"/>
  </r>
  <r>
    <s v="390115"/>
    <s v="JEFFERSON HEALTH- NORTHEAST"/>
    <x v="37"/>
    <x v="2"/>
    <x v="3"/>
    <n v="0"/>
    <n v="8"/>
    <n v="3"/>
    <x v="4"/>
    <n v="11"/>
    <n v="0.27272727272727271"/>
    <s v="PA | Acute Care Hospitals | Voluntary non-profit - Private"/>
    <s v="Low"/>
    <n v="0.98"/>
    <n v="0.95750000000000002"/>
    <n v="1.02"/>
    <n v="6.25E-2"/>
    <n v="90"/>
    <n v="0.86375000000000002"/>
    <n v="1.11375"/>
    <x v="0"/>
    <n v="7.0000000000000062E-2"/>
  </r>
  <r>
    <s v="390116"/>
    <s v="SUBURBAN COMMUNITY HOSPITAL"/>
    <x v="37"/>
    <x v="2"/>
    <x v="1"/>
    <n v="1"/>
    <n v="3"/>
    <n v="0"/>
    <x v="7"/>
    <n v="4"/>
    <n v="0"/>
    <s v="PA | Acute Care Hospitals | Voluntary non-profit - Private"/>
    <s v="Mid"/>
    <n v="0.98"/>
    <n v="0.95750000000000002"/>
    <n v="1.02"/>
    <n v="6.25E-2"/>
    <n v="90"/>
    <n v="0.86375000000000002"/>
    <n v="1.11375"/>
    <x v="0"/>
    <n v="-2.0000000000000018E-2"/>
  </r>
  <r>
    <s v="390123"/>
    <s v="POTTSTOWN HOSPITAL"/>
    <x v="37"/>
    <x v="2"/>
    <x v="2"/>
    <n v="0"/>
    <n v="9"/>
    <n v="0"/>
    <x v="20"/>
    <n v="9"/>
    <n v="0"/>
    <s v="PA | Acute Care Hospitals | Voluntary non-profit - Private"/>
    <s v="Low"/>
    <n v="0.98"/>
    <n v="0.95750000000000002"/>
    <n v="1.02"/>
    <n v="6.25E-2"/>
    <n v="90"/>
    <n v="0.86375000000000002"/>
    <n v="1.11375"/>
    <x v="0"/>
    <n v="6.0000000000000053E-2"/>
  </r>
  <r>
    <s v="390125"/>
    <s v="WAYNE MEMORIAL HOSPITAL"/>
    <x v="37"/>
    <x v="2"/>
    <x v="2"/>
    <n v="1"/>
    <n v="6"/>
    <n v="0"/>
    <x v="0"/>
    <n v="7"/>
    <n v="0"/>
    <s v="PA | Acute Care Hospitals | Voluntary non-profit - Private"/>
    <s v="Low"/>
    <n v="0.98"/>
    <n v="0.95750000000000002"/>
    <n v="1.02"/>
    <n v="6.25E-2"/>
    <n v="90"/>
    <n v="0.86375000000000002"/>
    <n v="1.11375"/>
    <x v="0"/>
    <n v="5.0000000000000044E-2"/>
  </r>
  <r>
    <s v="390127"/>
    <s v="PHOENIXVILLE HOSPITAL"/>
    <x v="37"/>
    <x v="1"/>
    <x v="1"/>
    <n v="0"/>
    <n v="8"/>
    <n v="1"/>
    <x v="10"/>
    <n v="9"/>
    <n v="0.1111111111111111"/>
    <s v="PA | Acute Care Hospitals | Proprietary"/>
    <s v="Mid"/>
    <n v="1.0150000000000001"/>
    <n v="0.97249999999999992"/>
    <n v="1.08"/>
    <n v="0.10750000000000015"/>
    <n v="6"/>
    <n v="0.81124999999999969"/>
    <n v="1.2412500000000004"/>
    <x v="1"/>
    <n v="-3.5000000000000142E-2"/>
  </r>
  <r>
    <s v="390133"/>
    <s v="LEHIGH VALLEY HOSPITAL"/>
    <x v="37"/>
    <x v="2"/>
    <x v="0"/>
    <n v="0"/>
    <n v="9"/>
    <n v="2"/>
    <x v="14"/>
    <n v="11"/>
    <n v="0.18181818181818182"/>
    <s v="PA | Acute Care Hospitals | Voluntary non-profit - Private"/>
    <s v="High"/>
    <n v="0.98"/>
    <n v="0.95750000000000002"/>
    <n v="1.02"/>
    <n v="6.25E-2"/>
    <n v="90"/>
    <n v="0.86375000000000002"/>
    <n v="1.11375"/>
    <x v="0"/>
    <n v="-4.0000000000000036E-2"/>
  </r>
  <r>
    <s v="390137"/>
    <s v="WILKES-BARRE GENERAL HOSPITAL"/>
    <x v="37"/>
    <x v="1"/>
    <x v="3"/>
    <n v="0"/>
    <n v="10"/>
    <n v="1"/>
    <x v="36"/>
    <n v="11"/>
    <n v="9.0909090909090912E-2"/>
    <s v="PA | Acute Care Hospitals | Proprietary"/>
    <s v="Low"/>
    <n v="1.0150000000000001"/>
    <n v="0.97249999999999992"/>
    <n v="1.08"/>
    <n v="0.10750000000000015"/>
    <n v="6"/>
    <n v="0.81124999999999969"/>
    <n v="1.2412500000000004"/>
    <x v="1"/>
    <n v="0.1449999999999998"/>
  </r>
  <r>
    <s v="390138"/>
    <s v="WELLSPAN WAYNESBORO HOSPITAL"/>
    <x v="37"/>
    <x v="2"/>
    <x v="0"/>
    <n v="0"/>
    <n v="6"/>
    <n v="0"/>
    <x v="23"/>
    <n v="6"/>
    <n v="0"/>
    <s v="PA | Acute Care Hospitals | Voluntary non-profit - Private"/>
    <s v="High"/>
    <n v="0.98"/>
    <n v="0.95750000000000002"/>
    <n v="1.02"/>
    <n v="6.25E-2"/>
    <n v="90"/>
    <n v="0.86375000000000002"/>
    <n v="1.11375"/>
    <x v="0"/>
    <n v="-7.999999999999996E-2"/>
  </r>
  <r>
    <s v="390139"/>
    <s v="BRYN MAWR HOSPITAL"/>
    <x v="37"/>
    <x v="2"/>
    <x v="0"/>
    <n v="0"/>
    <n v="9"/>
    <n v="1"/>
    <x v="9"/>
    <n v="10"/>
    <n v="0.1"/>
    <s v="PA | Acute Care Hospitals | Voluntary non-profit - Private"/>
    <s v="High"/>
    <n v="0.98"/>
    <n v="0.95750000000000002"/>
    <n v="1.02"/>
    <n v="6.25E-2"/>
    <n v="90"/>
    <n v="0.86375000000000002"/>
    <n v="1.11375"/>
    <x v="0"/>
    <n v="1.0000000000000009E-2"/>
  </r>
  <r>
    <s v="390142"/>
    <s v="ALBERT EINSTEIN MEDICAL CENTER"/>
    <x v="37"/>
    <x v="4"/>
    <x v="2"/>
    <n v="0"/>
    <n v="9"/>
    <n v="1"/>
    <x v="9"/>
    <n v="10"/>
    <n v="0.1"/>
    <s v="PA | Acute Care Hospitals | Voluntary non-profit - Other"/>
    <s v="Low"/>
    <n v="0.99"/>
    <n v="0.95"/>
    <n v="1.0150000000000001"/>
    <n v="6.5000000000000169E-2"/>
    <n v="13"/>
    <n v="0.8524999999999997"/>
    <n v="1.1125000000000003"/>
    <x v="0"/>
    <n v="0"/>
  </r>
  <r>
    <s v="390145"/>
    <s v="EXCELA HEALTH WESTMORELAND REGIONAL HOSPITAL"/>
    <x v="37"/>
    <x v="4"/>
    <x v="0"/>
    <n v="0"/>
    <n v="8"/>
    <n v="1"/>
    <x v="11"/>
    <n v="9"/>
    <n v="0.1111111111111111"/>
    <s v="PA | Acute Care Hospitals | Voluntary non-profit - Other"/>
    <s v="High"/>
    <n v="0.99"/>
    <n v="0.95"/>
    <n v="1.0150000000000001"/>
    <n v="6.5000000000000169E-2"/>
    <n v="13"/>
    <n v="0.8524999999999997"/>
    <n v="1.1125000000000003"/>
    <x v="0"/>
    <n v="-4.0000000000000036E-2"/>
  </r>
  <r>
    <s v="390146"/>
    <s v="WARREN GENERAL HOSPITAL"/>
    <x v="37"/>
    <x v="2"/>
    <x v="2"/>
    <n v="0"/>
    <n v="9"/>
    <n v="0"/>
    <x v="21"/>
    <n v="9"/>
    <n v="0"/>
    <s v="PA | Acute Care Hospitals | Voluntary non-profit - Private"/>
    <s v="Low"/>
    <n v="0.98"/>
    <n v="0.95750000000000002"/>
    <n v="1.02"/>
    <n v="6.25E-2"/>
    <n v="90"/>
    <n v="0.86375000000000002"/>
    <n v="1.11375"/>
    <x v="0"/>
    <n v="-4.9999999999999933E-2"/>
  </r>
  <r>
    <s v="390147"/>
    <s v="PENN HIGHLANDS MON VALLEY"/>
    <x v="37"/>
    <x v="2"/>
    <x v="2"/>
    <n v="0"/>
    <n v="6"/>
    <n v="1"/>
    <x v="0"/>
    <n v="7"/>
    <n v="0.14285714285714285"/>
    <s v="PA | Acute Care Hospitals | Voluntary non-profit - Private"/>
    <s v="Low"/>
    <n v="0.98"/>
    <n v="0.95750000000000002"/>
    <n v="1.02"/>
    <n v="6.25E-2"/>
    <n v="90"/>
    <n v="0.86375000000000002"/>
    <n v="1.11375"/>
    <x v="0"/>
    <n v="5.0000000000000044E-2"/>
  </r>
  <r>
    <s v="390151"/>
    <s v="WELLSPAN CHAMBERSBURG HOSPITAL"/>
    <x v="37"/>
    <x v="2"/>
    <x v="1"/>
    <n v="1"/>
    <n v="7"/>
    <n v="0"/>
    <x v="33"/>
    <n v="8"/>
    <n v="0"/>
    <s v="PA | Acute Care Hospitals | Voluntary non-profit - Private"/>
    <s v="Mid"/>
    <n v="0.98"/>
    <n v="0.95750000000000002"/>
    <n v="1.02"/>
    <n v="6.25E-2"/>
    <n v="90"/>
    <n v="0.86375000000000002"/>
    <n v="1.11375"/>
    <x v="0"/>
    <n v="-5.9999999999999942E-2"/>
  </r>
  <r>
    <s v="390153"/>
    <s v="PAOLI HOSPITAL"/>
    <x v="37"/>
    <x v="2"/>
    <x v="4"/>
    <n v="0"/>
    <n v="9"/>
    <n v="1"/>
    <x v="9"/>
    <n v="10"/>
    <n v="0.1"/>
    <s v="PA | Acute Care Hospitals | Voluntary non-profit - Private"/>
    <s v="High"/>
    <n v="0.98"/>
    <n v="0.95750000000000002"/>
    <n v="1.02"/>
    <n v="6.25E-2"/>
    <n v="90"/>
    <n v="0.86375000000000002"/>
    <n v="1.11375"/>
    <x v="0"/>
    <n v="1.0000000000000009E-2"/>
  </r>
  <r>
    <s v="390156"/>
    <s v="MERCY CATHOLIC MEDICAL CENTER- MERCY FITZGERALD"/>
    <x v="37"/>
    <x v="2"/>
    <x v="2"/>
    <n v="0"/>
    <n v="6"/>
    <n v="2"/>
    <x v="0"/>
    <n v="8"/>
    <n v="0.25"/>
    <s v="PA | Acute Care Hospitals | Voluntary non-profit - Private"/>
    <s v="Low"/>
    <n v="0.98"/>
    <n v="0.95750000000000002"/>
    <n v="1.02"/>
    <n v="6.25E-2"/>
    <n v="90"/>
    <n v="0.86375000000000002"/>
    <n v="1.11375"/>
    <x v="0"/>
    <n v="5.0000000000000044E-2"/>
  </r>
  <r>
    <s v="390162"/>
    <s v="ST LUKE'S HOSPITAL - EASTON CAMPUS"/>
    <x v="37"/>
    <x v="2"/>
    <x v="1"/>
    <n v="0"/>
    <n v="6"/>
    <n v="0"/>
    <x v="7"/>
    <n v="6"/>
    <n v="0"/>
    <s v="PA | Acute Care Hospitals | Voluntary non-profit - Private"/>
    <s v="Mid"/>
    <n v="0.98"/>
    <n v="0.95750000000000002"/>
    <n v="1.02"/>
    <n v="6.25E-2"/>
    <n v="90"/>
    <n v="0.86375000000000002"/>
    <n v="1.11375"/>
    <x v="0"/>
    <n v="-2.0000000000000018E-2"/>
  </r>
  <r>
    <s v="390163"/>
    <s v="ACMH HOSPITAL"/>
    <x v="37"/>
    <x v="2"/>
    <x v="2"/>
    <n v="0"/>
    <n v="9"/>
    <n v="0"/>
    <x v="8"/>
    <n v="9"/>
    <n v="0"/>
    <s v="PA | Acute Care Hospitals | Voluntary non-profit - Private"/>
    <s v="Low"/>
    <n v="0.98"/>
    <n v="0.95750000000000002"/>
    <n v="1.02"/>
    <n v="6.25E-2"/>
    <n v="90"/>
    <n v="0.86375000000000002"/>
    <n v="1.11375"/>
    <x v="0"/>
    <n v="-1.0000000000000009E-2"/>
  </r>
  <r>
    <s v="390164"/>
    <s v="UPMC PRESBYTERIAN SHADYSIDE"/>
    <x v="37"/>
    <x v="2"/>
    <x v="0"/>
    <n v="2"/>
    <n v="7"/>
    <n v="2"/>
    <x v="1"/>
    <n v="11"/>
    <n v="0.18181818181818182"/>
    <s v="PA | Acute Care Hospitals | Voluntary non-profit - Private"/>
    <s v="High"/>
    <n v="0.98"/>
    <n v="0.95750000000000002"/>
    <n v="1.02"/>
    <n v="6.25E-2"/>
    <n v="90"/>
    <n v="0.86375000000000002"/>
    <n v="1.11375"/>
    <x v="0"/>
    <n v="2.0000000000000018E-2"/>
  </r>
  <r>
    <s v="390168"/>
    <s v="INDEPENDENCE HEALTH SYSTEM BUTLER MEMORIAL HOSPITA"/>
    <x v="37"/>
    <x v="2"/>
    <x v="2"/>
    <n v="0"/>
    <n v="10"/>
    <n v="1"/>
    <x v="14"/>
    <n v="11"/>
    <n v="9.0909090909090912E-2"/>
    <s v="PA | Acute Care Hospitals | Voluntary non-profit - Private"/>
    <s v="Low"/>
    <n v="0.98"/>
    <n v="0.95750000000000002"/>
    <n v="1.02"/>
    <n v="6.25E-2"/>
    <n v="90"/>
    <n v="0.86375000000000002"/>
    <n v="1.11375"/>
    <x v="0"/>
    <n v="-4.0000000000000036E-2"/>
  </r>
  <r>
    <s v="390173"/>
    <s v="INDIANA REGIONAL MEDICAL CENTER"/>
    <x v="37"/>
    <x v="2"/>
    <x v="1"/>
    <n v="0"/>
    <n v="9"/>
    <n v="1"/>
    <x v="14"/>
    <n v="10"/>
    <n v="0.1"/>
    <s v="PA | Acute Care Hospitals | Voluntary non-profit - Private"/>
    <s v="Mid"/>
    <n v="0.98"/>
    <n v="0.95750000000000002"/>
    <n v="1.02"/>
    <n v="6.25E-2"/>
    <n v="90"/>
    <n v="0.86375000000000002"/>
    <n v="1.11375"/>
    <x v="0"/>
    <n v="-4.0000000000000036E-2"/>
  </r>
  <r>
    <s v="390174"/>
    <s v="THOMAS JEFFERSON UNIVERSITY HOSPITAL"/>
    <x v="37"/>
    <x v="2"/>
    <x v="1"/>
    <n v="1"/>
    <n v="7"/>
    <n v="3"/>
    <x v="3"/>
    <n v="11"/>
    <n v="0.27272727272727271"/>
    <s v="PA | Acute Care Hospitals | Voluntary non-profit - Private"/>
    <s v="Mid"/>
    <n v="0.98"/>
    <n v="0.95750000000000002"/>
    <n v="1.02"/>
    <n v="6.25E-2"/>
    <n v="90"/>
    <n v="0.86375000000000002"/>
    <n v="1.11375"/>
    <x v="0"/>
    <n v="3.0000000000000027E-2"/>
  </r>
  <r>
    <s v="390178"/>
    <s v="UPMC HORIZON"/>
    <x v="37"/>
    <x v="2"/>
    <x v="1"/>
    <n v="0"/>
    <n v="8"/>
    <n v="0"/>
    <x v="33"/>
    <n v="8"/>
    <n v="0"/>
    <s v="PA | Acute Care Hospitals | Voluntary non-profit - Private"/>
    <s v="Mid"/>
    <n v="0.98"/>
    <n v="0.95750000000000002"/>
    <n v="1.02"/>
    <n v="6.25E-2"/>
    <n v="90"/>
    <n v="0.86375000000000002"/>
    <n v="1.11375"/>
    <x v="0"/>
    <n v="-5.9999999999999942E-2"/>
  </r>
  <r>
    <s v="390179"/>
    <s v="CHESTER COUNTY HOSPITAL"/>
    <x v="37"/>
    <x v="2"/>
    <x v="0"/>
    <n v="2"/>
    <n v="9"/>
    <n v="0"/>
    <x v="7"/>
    <n v="11"/>
    <n v="0"/>
    <s v="PA | Acute Care Hospitals | Voluntary non-profit - Private"/>
    <s v="High"/>
    <n v="0.98"/>
    <n v="0.95750000000000002"/>
    <n v="1.02"/>
    <n v="6.25E-2"/>
    <n v="90"/>
    <n v="0.86375000000000002"/>
    <n v="1.11375"/>
    <x v="0"/>
    <n v="-2.0000000000000018E-2"/>
  </r>
  <r>
    <s v="390180"/>
    <s v="CROZER CHESTER MEDICAL CENTER"/>
    <x v="37"/>
    <x v="4"/>
    <x v="2"/>
    <n v="0"/>
    <n v="9"/>
    <n v="0"/>
    <x v="13"/>
    <n v="9"/>
    <n v="0"/>
    <s v="PA | Acute Care Hospitals | Voluntary non-profit - Other"/>
    <s v="Low"/>
    <n v="0.99"/>
    <n v="0.95"/>
    <n v="1.0150000000000001"/>
    <n v="6.5000000000000169E-2"/>
    <n v="13"/>
    <n v="0.8524999999999997"/>
    <n v="1.1125000000000003"/>
    <x v="0"/>
    <n v="8.0000000000000071E-2"/>
  </r>
  <r>
    <s v="390183"/>
    <s v="ST LUKE'S MINERS MEMORIAL HOSPITAL"/>
    <x v="37"/>
    <x v="2"/>
    <x v="0"/>
    <n v="0"/>
    <n v="8"/>
    <n v="0"/>
    <x v="24"/>
    <n v="8"/>
    <n v="0"/>
    <s v="PA | Acute Care Hospitals | Voluntary non-profit - Private"/>
    <s v="High"/>
    <n v="0.98"/>
    <n v="0.95750000000000002"/>
    <n v="1.02"/>
    <n v="6.25E-2"/>
    <n v="90"/>
    <n v="0.86375000000000002"/>
    <n v="1.11375"/>
    <x v="0"/>
    <n v="-6.9999999999999951E-2"/>
  </r>
  <r>
    <s v="390185"/>
    <s v="LEHIGH VALLEY HOSPITAL - HAZLETON"/>
    <x v="37"/>
    <x v="4"/>
    <x v="3"/>
    <n v="0"/>
    <n v="8"/>
    <n v="1"/>
    <x v="3"/>
    <n v="9"/>
    <n v="0.1111111111111111"/>
    <s v="PA | Acute Care Hospitals | Voluntary non-profit - Other"/>
    <s v="Low"/>
    <n v="0.99"/>
    <n v="0.95"/>
    <n v="1.0150000000000001"/>
    <n v="6.5000000000000169E-2"/>
    <n v="13"/>
    <n v="0.8524999999999997"/>
    <n v="1.1125000000000003"/>
    <x v="0"/>
    <n v="2.0000000000000018E-2"/>
  </r>
  <r>
    <s v="390195"/>
    <s v="MAIN LINE HOSPITAL LANKENAU"/>
    <x v="37"/>
    <x v="2"/>
    <x v="0"/>
    <n v="0"/>
    <n v="11"/>
    <n v="0"/>
    <x v="1"/>
    <n v="11"/>
    <n v="0"/>
    <s v="PA | Acute Care Hospitals | Voluntary non-profit - Private"/>
    <s v="High"/>
    <n v="0.98"/>
    <n v="0.95750000000000002"/>
    <n v="1.02"/>
    <n v="6.25E-2"/>
    <n v="90"/>
    <n v="0.86375000000000002"/>
    <n v="1.11375"/>
    <x v="0"/>
    <n v="2.0000000000000018E-2"/>
  </r>
  <r>
    <s v="390198"/>
    <s v="MILLCREEK COMMUNITY HOSPITAL"/>
    <x v="37"/>
    <x v="2"/>
    <x v="2"/>
    <n v="0"/>
    <n v="5"/>
    <n v="0"/>
    <x v="36"/>
    <n v="5"/>
    <n v="0"/>
    <s v="PA | Acute Care Hospitals | Voluntary non-profit - Private"/>
    <s v="Low"/>
    <n v="0.98"/>
    <n v="0.95750000000000002"/>
    <n v="1.02"/>
    <n v="6.25E-2"/>
    <n v="90"/>
    <n v="0.86375000000000002"/>
    <n v="1.11375"/>
    <x v="3"/>
    <n v="0.17999999999999994"/>
  </r>
  <r>
    <s v="390201"/>
    <s v="LEHIGH VALLEY HOSPITAL - POCONO"/>
    <x v="37"/>
    <x v="2"/>
    <x v="1"/>
    <n v="0"/>
    <n v="10"/>
    <n v="1"/>
    <x v="10"/>
    <n v="11"/>
    <n v="9.0909090909090912E-2"/>
    <s v="PA | Acute Care Hospitals | Voluntary non-profit - Private"/>
    <s v="Mid"/>
    <n v="0.98"/>
    <n v="0.95750000000000002"/>
    <n v="1.02"/>
    <n v="6.25E-2"/>
    <n v="90"/>
    <n v="0.86375000000000002"/>
    <n v="1.11375"/>
    <x v="0"/>
    <n v="0"/>
  </r>
  <r>
    <s v="390203"/>
    <s v="DOYLESTOWN HOSPITAL"/>
    <x v="37"/>
    <x v="2"/>
    <x v="0"/>
    <n v="1"/>
    <n v="9"/>
    <n v="1"/>
    <x v="14"/>
    <n v="11"/>
    <n v="9.0909090909090912E-2"/>
    <s v="PA | Acute Care Hospitals | Voluntary non-profit - Private"/>
    <s v="High"/>
    <n v="0.98"/>
    <n v="0.95750000000000002"/>
    <n v="1.02"/>
    <n v="6.25E-2"/>
    <n v="90"/>
    <n v="0.86375000000000002"/>
    <n v="1.11375"/>
    <x v="0"/>
    <n v="-4.0000000000000036E-2"/>
  </r>
  <r>
    <s v="390204"/>
    <s v="NAZARETH HOSPITAL"/>
    <x v="37"/>
    <x v="2"/>
    <x v="2"/>
    <n v="0"/>
    <n v="7"/>
    <n v="0"/>
    <x v="13"/>
    <n v="7"/>
    <n v="0"/>
    <s v="PA | Acute Care Hospitals | Voluntary non-profit - Private"/>
    <s v="Low"/>
    <n v="0.98"/>
    <n v="0.95750000000000002"/>
    <n v="1.02"/>
    <n v="6.25E-2"/>
    <n v="90"/>
    <n v="0.86375000000000002"/>
    <n v="1.11375"/>
    <x v="0"/>
    <n v="9.000000000000008E-2"/>
  </r>
  <r>
    <s v="390211"/>
    <s v="SHARON REGIONAL HEALTH SYSTEM"/>
    <x v="37"/>
    <x v="1"/>
    <x v="2"/>
    <n v="0"/>
    <n v="8"/>
    <n v="0"/>
    <x v="11"/>
    <n v="8"/>
    <n v="0"/>
    <s v="PA | Acute Care Hospitals | Proprietary"/>
    <s v="Low"/>
    <n v="1.0150000000000001"/>
    <n v="0.97249999999999992"/>
    <n v="1.08"/>
    <n v="0.10750000000000015"/>
    <n v="6"/>
    <n v="0.81124999999999969"/>
    <n v="1.2412500000000004"/>
    <x v="1"/>
    <n v="-6.5000000000000169E-2"/>
  </r>
  <r>
    <s v="390219"/>
    <s v="EXCELA HEALTH LATROBE HOSPITAL"/>
    <x v="37"/>
    <x v="2"/>
    <x v="0"/>
    <n v="0"/>
    <n v="9"/>
    <n v="0"/>
    <x v="7"/>
    <n v="9"/>
    <n v="0"/>
    <s v="PA | Acute Care Hospitals | Voluntary non-profit - Private"/>
    <s v="High"/>
    <n v="0.98"/>
    <n v="0.95750000000000002"/>
    <n v="1.02"/>
    <n v="6.25E-2"/>
    <n v="90"/>
    <n v="0.86375000000000002"/>
    <n v="1.11375"/>
    <x v="0"/>
    <n v="-2.0000000000000018E-2"/>
  </r>
  <r>
    <s v="390222"/>
    <s v="RIDDLE MEMORIAL HOSPITAL"/>
    <x v="37"/>
    <x v="2"/>
    <x v="1"/>
    <n v="1"/>
    <n v="6"/>
    <n v="1"/>
    <x v="3"/>
    <n v="8"/>
    <n v="0.125"/>
    <s v="PA | Acute Care Hospitals | Voluntary non-profit - Private"/>
    <s v="Mid"/>
    <n v="0.98"/>
    <n v="0.95750000000000002"/>
    <n v="1.02"/>
    <n v="6.25E-2"/>
    <n v="90"/>
    <n v="0.86375000000000002"/>
    <n v="1.11375"/>
    <x v="0"/>
    <n v="3.0000000000000027E-2"/>
  </r>
  <r>
    <s v="390223"/>
    <s v="PENN PRESBYTERIAN MEDICAL CENTER"/>
    <x v="37"/>
    <x v="4"/>
    <x v="4"/>
    <n v="0"/>
    <n v="10"/>
    <n v="1"/>
    <x v="10"/>
    <n v="11"/>
    <n v="9.0909090909090912E-2"/>
    <s v="PA | Acute Care Hospitals | Voluntary non-profit - Other"/>
    <s v="High"/>
    <n v="0.99"/>
    <n v="0.95"/>
    <n v="1.0150000000000001"/>
    <n v="6.5000000000000169E-2"/>
    <n v="13"/>
    <n v="0.8524999999999997"/>
    <n v="1.1125000000000003"/>
    <x v="0"/>
    <n v="-1.0000000000000009E-2"/>
  </r>
  <r>
    <s v="390225"/>
    <s v="WELLSPAN EPHRATA COMMUNITY HOSPITAL"/>
    <x v="37"/>
    <x v="4"/>
    <x v="0"/>
    <n v="0"/>
    <n v="9"/>
    <n v="0"/>
    <x v="11"/>
    <n v="9"/>
    <n v="0"/>
    <s v="PA | Acute Care Hospitals | Voluntary non-profit - Other"/>
    <s v="High"/>
    <n v="0.99"/>
    <n v="0.95"/>
    <n v="1.0150000000000001"/>
    <n v="6.5000000000000169E-2"/>
    <n v="13"/>
    <n v="0.8524999999999997"/>
    <n v="1.1125000000000003"/>
    <x v="0"/>
    <n v="-4.0000000000000036E-2"/>
  </r>
  <r>
    <s v="390226"/>
    <s v="PENNSYLVANIA HOSPITAL"/>
    <x v="37"/>
    <x v="2"/>
    <x v="0"/>
    <n v="1"/>
    <n v="8"/>
    <n v="0"/>
    <x v="2"/>
    <n v="9"/>
    <n v="0"/>
    <s v="PA | Acute Care Hospitals | Voluntary non-profit - Private"/>
    <s v="High"/>
    <n v="0.98"/>
    <n v="0.95750000000000002"/>
    <n v="1.02"/>
    <n v="6.25E-2"/>
    <n v="90"/>
    <n v="0.86375000000000002"/>
    <n v="1.11375"/>
    <x v="0"/>
    <n v="4.0000000000000036E-2"/>
  </r>
  <r>
    <s v="390228"/>
    <s v="ST CLAIR HOSPITAL"/>
    <x v="37"/>
    <x v="2"/>
    <x v="0"/>
    <n v="1"/>
    <n v="10"/>
    <n v="0"/>
    <x v="14"/>
    <n v="11"/>
    <n v="0"/>
    <s v="PA | Acute Care Hospitals | Voluntary non-profit - Private"/>
    <s v="High"/>
    <n v="0.98"/>
    <n v="0.95750000000000002"/>
    <n v="1.02"/>
    <n v="6.25E-2"/>
    <n v="90"/>
    <n v="0.86375000000000002"/>
    <n v="1.11375"/>
    <x v="0"/>
    <n v="-4.0000000000000036E-2"/>
  </r>
  <r>
    <s v="390231"/>
    <s v="JEFFERSON ABINGTON HOSPITAL"/>
    <x v="37"/>
    <x v="2"/>
    <x v="2"/>
    <n v="0"/>
    <n v="9"/>
    <n v="2"/>
    <x v="7"/>
    <n v="11"/>
    <n v="0.18181818181818182"/>
    <s v="PA | Acute Care Hospitals | Voluntary non-profit - Private"/>
    <s v="Low"/>
    <n v="0.98"/>
    <n v="0.95750000000000002"/>
    <n v="1.02"/>
    <n v="6.25E-2"/>
    <n v="90"/>
    <n v="0.86375000000000002"/>
    <n v="1.11375"/>
    <x v="0"/>
    <n v="-2.0000000000000018E-2"/>
  </r>
  <r>
    <s v="390233"/>
    <s v="UPMC HANOVER"/>
    <x v="37"/>
    <x v="2"/>
    <x v="1"/>
    <n v="0"/>
    <n v="10"/>
    <n v="0"/>
    <x v="1"/>
    <n v="10"/>
    <n v="0"/>
    <s v="PA | Acute Care Hospitals | Voluntary non-profit - Private"/>
    <s v="Mid"/>
    <n v="0.98"/>
    <n v="0.95750000000000002"/>
    <n v="1.02"/>
    <n v="6.25E-2"/>
    <n v="90"/>
    <n v="0.86375000000000002"/>
    <n v="1.11375"/>
    <x v="0"/>
    <n v="2.0000000000000018E-2"/>
  </r>
  <r>
    <s v="390237"/>
    <s v="REGIONAL HOSPITAL OF SCRANTON"/>
    <x v="37"/>
    <x v="1"/>
    <x v="1"/>
    <n v="1"/>
    <n v="7"/>
    <n v="1"/>
    <x v="25"/>
    <n v="9"/>
    <n v="0.1111111111111111"/>
    <s v="PA | Acute Care Hospitals | Proprietary"/>
    <s v="Mid"/>
    <n v="1.0150000000000001"/>
    <n v="0.97249999999999992"/>
    <n v="1.08"/>
    <n v="0.10750000000000015"/>
    <n v="6"/>
    <n v="0.81124999999999969"/>
    <n v="1.2412500000000004"/>
    <x v="1"/>
    <n v="7.4999999999999956E-2"/>
  </r>
  <r>
    <s v="390256"/>
    <s v="MILTON S HERSHEY MEDICAL CENTER"/>
    <x v="37"/>
    <x v="2"/>
    <x v="0"/>
    <n v="0"/>
    <n v="10"/>
    <n v="1"/>
    <x v="30"/>
    <n v="11"/>
    <n v="9.0909090909090912E-2"/>
    <s v="PA | Acute Care Hospitals | Voluntary non-profit - Private"/>
    <s v="High"/>
    <n v="0.98"/>
    <n v="0.95750000000000002"/>
    <n v="1.02"/>
    <n v="6.25E-2"/>
    <n v="90"/>
    <n v="0.86375000000000002"/>
    <n v="1.11375"/>
    <x v="0"/>
    <n v="8.0000000000000071E-2"/>
  </r>
  <r>
    <s v="390258"/>
    <s v="ST MARY MEDICAL CENTER"/>
    <x v="37"/>
    <x v="2"/>
    <x v="2"/>
    <n v="0"/>
    <n v="10"/>
    <n v="1"/>
    <x v="6"/>
    <n v="11"/>
    <n v="9.0909090909090912E-2"/>
    <s v="PA | Acute Care Hospitals | Voluntary non-profit - Private"/>
    <s v="Low"/>
    <n v="0.98"/>
    <n v="0.95750000000000002"/>
    <n v="1.02"/>
    <n v="6.25E-2"/>
    <n v="90"/>
    <n v="0.86375000000000002"/>
    <n v="1.11375"/>
    <x v="0"/>
    <n v="0.10000000000000009"/>
  </r>
  <r>
    <s v="390265"/>
    <s v="JEFFERSON HOSPITAL"/>
    <x v="37"/>
    <x v="2"/>
    <x v="1"/>
    <n v="0"/>
    <n v="11"/>
    <n v="0"/>
    <x v="8"/>
    <n v="11"/>
    <n v="0"/>
    <s v="PA | Acute Care Hospitals | Voluntary non-profit - Private"/>
    <s v="Mid"/>
    <n v="0.98"/>
    <n v="0.95750000000000002"/>
    <n v="1.02"/>
    <n v="6.25E-2"/>
    <n v="90"/>
    <n v="0.86375000000000002"/>
    <n v="1.11375"/>
    <x v="0"/>
    <n v="-1.0000000000000009E-2"/>
  </r>
  <r>
    <s v="390267"/>
    <s v="FORBES HOSPITAL"/>
    <x v="37"/>
    <x v="2"/>
    <x v="1"/>
    <n v="0"/>
    <n v="11"/>
    <n v="0"/>
    <x v="10"/>
    <n v="11"/>
    <n v="0"/>
    <s v="PA | Acute Care Hospitals | Voluntary non-profit - Private"/>
    <s v="Mid"/>
    <n v="0.98"/>
    <n v="0.95750000000000002"/>
    <n v="1.02"/>
    <n v="6.25E-2"/>
    <n v="90"/>
    <n v="0.86375000000000002"/>
    <n v="1.11375"/>
    <x v="0"/>
    <n v="0"/>
  </r>
  <r>
    <s v="390268"/>
    <s v="MOUNT NITTANY MEDICAL CENTER"/>
    <x v="37"/>
    <x v="2"/>
    <x v="4"/>
    <n v="0"/>
    <n v="8"/>
    <n v="0"/>
    <x v="2"/>
    <n v="8"/>
    <n v="0"/>
    <s v="PA | Acute Care Hospitals | Voluntary non-profit - Private"/>
    <s v="High"/>
    <n v="0.98"/>
    <n v="0.95750000000000002"/>
    <n v="1.02"/>
    <n v="6.25E-2"/>
    <n v="90"/>
    <n v="0.86375000000000002"/>
    <n v="1.11375"/>
    <x v="0"/>
    <n v="4.0000000000000036E-2"/>
  </r>
  <r>
    <s v="390270"/>
    <s v="GEISINGER WYOMING VALLEY MEDICAL CENTER"/>
    <x v="37"/>
    <x v="2"/>
    <x v="0"/>
    <n v="0"/>
    <n v="11"/>
    <n v="0"/>
    <x v="10"/>
    <n v="11"/>
    <n v="0"/>
    <s v="PA | Acute Care Hospitals | Voluntary non-profit - Private"/>
    <s v="High"/>
    <n v="0.98"/>
    <n v="0.95750000000000002"/>
    <n v="1.02"/>
    <n v="6.25E-2"/>
    <n v="90"/>
    <n v="0.86375000000000002"/>
    <n v="1.11375"/>
    <x v="0"/>
    <n v="0"/>
  </r>
  <r>
    <s v="390326"/>
    <s v="ST LUKE'S HOSPITAL - ANDERSON CAMPUS"/>
    <x v="37"/>
    <x v="2"/>
    <x v="4"/>
    <n v="0"/>
    <n v="9"/>
    <n v="1"/>
    <x v="33"/>
    <n v="10"/>
    <n v="0.1"/>
    <s v="PA | Acute Care Hospitals | Voluntary non-profit - Private"/>
    <s v="High"/>
    <n v="0.98"/>
    <n v="0.95750000000000002"/>
    <n v="1.02"/>
    <n v="6.25E-2"/>
    <n v="90"/>
    <n v="0.86375000000000002"/>
    <n v="1.11375"/>
    <x v="0"/>
    <n v="-5.9999999999999942E-2"/>
  </r>
  <r>
    <s v="390328"/>
    <s v="UPMC EAST"/>
    <x v="37"/>
    <x v="2"/>
    <x v="0"/>
    <n v="0"/>
    <n v="8"/>
    <n v="0"/>
    <x v="3"/>
    <n v="8"/>
    <n v="0"/>
    <s v="PA | Acute Care Hospitals | Voluntary non-profit - Private"/>
    <s v="High"/>
    <n v="0.98"/>
    <n v="0.95750000000000002"/>
    <n v="1.02"/>
    <n v="6.25E-2"/>
    <n v="90"/>
    <n v="0.86375000000000002"/>
    <n v="1.11375"/>
    <x v="0"/>
    <n v="3.0000000000000027E-2"/>
  </r>
  <r>
    <s v="390329"/>
    <s v="JEFFERSON EINSTEIN MONTGOMERY HOSPITAL"/>
    <x v="37"/>
    <x v="2"/>
    <x v="0"/>
    <n v="0"/>
    <n v="10"/>
    <n v="1"/>
    <x v="3"/>
    <n v="11"/>
    <n v="9.0909090909090912E-2"/>
    <s v="PA | Acute Care Hospitals | Voluntary non-profit - Private"/>
    <s v="High"/>
    <n v="0.98"/>
    <n v="0.95750000000000002"/>
    <n v="1.02"/>
    <n v="6.25E-2"/>
    <n v="90"/>
    <n v="0.86375000000000002"/>
    <n v="1.11375"/>
    <x v="0"/>
    <n v="3.0000000000000027E-2"/>
  </r>
  <r>
    <s v="390330"/>
    <s v="ST LUKE'S HOSPITAL - MONROE CAMPUS"/>
    <x v="37"/>
    <x v="2"/>
    <x v="0"/>
    <n v="0"/>
    <n v="9"/>
    <n v="1"/>
    <x v="14"/>
    <n v="10"/>
    <n v="0.1"/>
    <s v="PA | Acute Care Hospitals | Voluntary non-profit - Private"/>
    <s v="High"/>
    <n v="0.98"/>
    <n v="0.95750000000000002"/>
    <n v="1.02"/>
    <n v="6.25E-2"/>
    <n v="90"/>
    <n v="0.86375000000000002"/>
    <n v="1.11375"/>
    <x v="0"/>
    <n v="-4.0000000000000036E-2"/>
  </r>
  <r>
    <s v="390332"/>
    <s v="GEISINGER ST. LUKE'S  HOSPITAL"/>
    <x v="37"/>
    <x v="2"/>
    <x v="0"/>
    <n v="0"/>
    <n v="6"/>
    <n v="0"/>
    <x v="33"/>
    <n v="6"/>
    <n v="0"/>
    <s v="PA | Acute Care Hospitals | Voluntary non-profit - Private"/>
    <s v="High"/>
    <n v="0.98"/>
    <n v="0.95750000000000002"/>
    <n v="1.02"/>
    <n v="6.25E-2"/>
    <n v="90"/>
    <n v="0.86375000000000002"/>
    <n v="1.11375"/>
    <x v="0"/>
    <n v="-5.9999999999999942E-2"/>
  </r>
  <r>
    <s v="390334"/>
    <s v="AHN WEXFORD HOSPITAL"/>
    <x v="37"/>
    <x v="2"/>
    <x v="4"/>
    <n v="0"/>
    <n v="6"/>
    <n v="0"/>
    <x v="8"/>
    <n v="6"/>
    <n v="0"/>
    <s v="PA | Acute Care Hospitals | Voluntary non-profit - Private"/>
    <s v="High"/>
    <n v="0.98"/>
    <n v="0.95750000000000002"/>
    <n v="1.02"/>
    <n v="6.25E-2"/>
    <n v="90"/>
    <n v="0.86375000000000002"/>
    <n v="1.11375"/>
    <x v="0"/>
    <n v="-1.0000000000000009E-2"/>
  </r>
  <r>
    <s v="390335"/>
    <s v="ST LUKE'S HOSPITAL - CARBON CAMPUS"/>
    <x v="37"/>
    <x v="2"/>
    <x v="0"/>
    <n v="1"/>
    <n v="5"/>
    <n v="1"/>
    <x v="21"/>
    <n v="7"/>
    <n v="0.14285714285714285"/>
    <s v="PA | Acute Care Hospitals | Voluntary non-profit - Private"/>
    <s v="High"/>
    <n v="0.98"/>
    <n v="0.95750000000000002"/>
    <n v="1.02"/>
    <n v="6.25E-2"/>
    <n v="90"/>
    <n v="0.86375000000000002"/>
    <n v="1.11375"/>
    <x v="0"/>
    <n v="-4.9999999999999933E-2"/>
  </r>
  <r>
    <s v="390338"/>
    <s v="LEHIGH VALLEY HOSPITAL - DICKSON CITY"/>
    <x v="37"/>
    <x v="2"/>
    <x v="0"/>
    <n v="0"/>
    <n v="3"/>
    <n v="0"/>
    <x v="10"/>
    <n v="3"/>
    <n v="0"/>
    <s v="PA | Acute Care Hospitals | Voluntary non-profit - Private"/>
    <s v="High"/>
    <n v="0.98"/>
    <n v="0.95750000000000002"/>
    <n v="1.02"/>
    <n v="6.25E-2"/>
    <n v="90"/>
    <n v="0.86375000000000002"/>
    <n v="1.11375"/>
    <x v="0"/>
    <n v="0"/>
  </r>
  <r>
    <s v="390339"/>
    <s v="PENN STATE HEALTH LANCASTER MEDICAL CENTER"/>
    <x v="37"/>
    <x v="2"/>
    <x v="1"/>
    <n v="0"/>
    <n v="2"/>
    <n v="0"/>
    <x v="14"/>
    <n v="2"/>
    <n v="0"/>
    <s v="PA | Acute Care Hospitals | Voluntary non-profit - Private"/>
    <s v="Mid"/>
    <n v="0.98"/>
    <n v="0.95750000000000002"/>
    <n v="1.02"/>
    <n v="6.25E-2"/>
    <n v="90"/>
    <n v="0.86375000000000002"/>
    <n v="1.11375"/>
    <x v="0"/>
    <n v="-4.0000000000000036E-2"/>
  </r>
  <r>
    <s v="410004"/>
    <s v="ROGER WILLIAMS MEDICAL CENTER"/>
    <x v="38"/>
    <x v="1"/>
    <x v="1"/>
    <n v="1"/>
    <n v="7"/>
    <n v="0"/>
    <x v="20"/>
    <n v="8"/>
    <n v="0"/>
    <s v="RI | Acute Care Hospitals | Proprietary"/>
    <s v="Mid"/>
    <n v="1.04"/>
    <n v="1.0150000000000001"/>
    <n v="1.05"/>
    <n v="3.499999999999992E-2"/>
    <n v="3"/>
    <n v="0.96250000000000024"/>
    <n v="1.1025"/>
    <x v="1"/>
    <n v="0"/>
  </r>
  <r>
    <s v="410005"/>
    <s v="OUR LADY OF FATIMA HOSPITAL"/>
    <x v="38"/>
    <x v="1"/>
    <x v="0"/>
    <n v="0"/>
    <n v="6"/>
    <n v="0"/>
    <x v="30"/>
    <n v="6"/>
    <n v="0"/>
    <s v="RI | Acute Care Hospitals | Proprietary"/>
    <s v="High"/>
    <n v="1.04"/>
    <n v="1.0150000000000001"/>
    <n v="1.05"/>
    <n v="3.499999999999992E-2"/>
    <n v="3"/>
    <n v="0.96250000000000024"/>
    <n v="1.1025"/>
    <x v="1"/>
    <n v="2.0000000000000018E-2"/>
  </r>
  <r>
    <s v="410006"/>
    <s v="NEWPORT HOSPITAL"/>
    <x v="38"/>
    <x v="2"/>
    <x v="0"/>
    <n v="0"/>
    <n v="7"/>
    <n v="0"/>
    <x v="0"/>
    <n v="7"/>
    <n v="0"/>
    <s v="RI | Acute Care Hospitals | Voluntary non-profit - Private"/>
    <s v="High"/>
    <n v="0.97"/>
    <n v="0.9375"/>
    <n v="1.0024999999999999"/>
    <n v="6.4999999999999947E-2"/>
    <n v="6"/>
    <n v="0.84000000000000008"/>
    <n v="1.0999999999999999"/>
    <x v="1"/>
    <n v="6.0000000000000053E-2"/>
  </r>
  <r>
    <s v="410007"/>
    <s v="RHODE ISLAND HOSPITAL"/>
    <x v="38"/>
    <x v="9"/>
    <x v="1"/>
    <n v="1"/>
    <n v="9"/>
    <n v="1"/>
    <x v="0"/>
    <n v="11"/>
    <n v="9.0909090909090912E-2"/>
    <s v="RI | Acute Care Hospitals | Tribal"/>
    <s v="Mid"/>
    <n v="1.03"/>
    <n v="1.03"/>
    <n v="1.03"/>
    <n v="0"/>
    <n v="1"/>
    <e v="#N/A"/>
    <e v="#N/A"/>
    <x v="1"/>
    <n v="0"/>
  </r>
  <r>
    <s v="410008"/>
    <s v="SOUTH COUNTY HOSPITAL INC"/>
    <x v="38"/>
    <x v="2"/>
    <x v="0"/>
    <n v="0"/>
    <n v="8"/>
    <n v="1"/>
    <x v="21"/>
    <n v="9"/>
    <n v="0.1111111111111111"/>
    <s v="RI | Acute Care Hospitals | Voluntary non-profit - Private"/>
    <s v="High"/>
    <n v="0.97"/>
    <n v="0.9375"/>
    <n v="1.0024999999999999"/>
    <n v="6.4999999999999947E-2"/>
    <n v="6"/>
    <n v="0.84000000000000008"/>
    <n v="1.0999999999999999"/>
    <x v="1"/>
    <n v="-3.9999999999999925E-2"/>
  </r>
  <r>
    <s v="410009"/>
    <s v="KENT COUNTY MEMORIAL HOSPITAL"/>
    <x v="38"/>
    <x v="1"/>
    <x v="2"/>
    <n v="0"/>
    <n v="7"/>
    <n v="3"/>
    <x v="9"/>
    <n v="10"/>
    <n v="0.3"/>
    <s v="RI | Acute Care Hospitals | Proprietary"/>
    <s v="Low"/>
    <n v="1.04"/>
    <n v="1.0150000000000001"/>
    <n v="1.05"/>
    <n v="3.499999999999992E-2"/>
    <n v="3"/>
    <n v="0.96250000000000024"/>
    <n v="1.1025"/>
    <x v="1"/>
    <n v="-5.0000000000000044E-2"/>
  </r>
  <r>
    <s v="410010"/>
    <s v="WOMEN &amp; INFANTS HOSPITAL OF RHODE ISLAND"/>
    <x v="38"/>
    <x v="2"/>
    <x v="1"/>
    <n v="0"/>
    <n v="5"/>
    <n v="0"/>
    <x v="3"/>
    <n v="5"/>
    <n v="0"/>
    <s v="RI | Acute Care Hospitals | Voluntary non-profit - Private"/>
    <s v="Mid"/>
    <n v="0.97"/>
    <n v="0.9375"/>
    <n v="1.0024999999999999"/>
    <n v="6.4999999999999947E-2"/>
    <n v="6"/>
    <n v="0.84000000000000008"/>
    <n v="1.0999999999999999"/>
    <x v="1"/>
    <n v="4.0000000000000036E-2"/>
  </r>
  <r>
    <s v="410011"/>
    <s v="LANDMARK MEDICAL CENTER"/>
    <x v="38"/>
    <x v="2"/>
    <x v="2"/>
    <n v="0"/>
    <n v="8"/>
    <n v="0"/>
    <x v="7"/>
    <n v="8"/>
    <n v="0"/>
    <s v="RI | Acute Care Hospitals | Voluntary non-profit - Private"/>
    <s v="Low"/>
    <n v="0.97"/>
    <n v="0.9375"/>
    <n v="1.0024999999999999"/>
    <n v="6.4999999999999947E-2"/>
    <n v="6"/>
    <n v="0.84000000000000008"/>
    <n v="1.0999999999999999"/>
    <x v="1"/>
    <n v="-1.0000000000000009E-2"/>
  </r>
  <r>
    <s v="410012"/>
    <s v="THE MIRIAM HOSPITAL"/>
    <x v="38"/>
    <x v="2"/>
    <x v="0"/>
    <n v="0"/>
    <n v="10"/>
    <n v="0"/>
    <x v="10"/>
    <n v="10"/>
    <n v="0"/>
    <s v="RI | Acute Care Hospitals | Voluntary non-profit - Private"/>
    <s v="High"/>
    <n v="0.97"/>
    <n v="0.9375"/>
    <n v="1.0024999999999999"/>
    <n v="6.4999999999999947E-2"/>
    <n v="6"/>
    <n v="0.84000000000000008"/>
    <n v="1.0999999999999999"/>
    <x v="1"/>
    <n v="1.0000000000000009E-2"/>
  </r>
  <r>
    <s v="410013"/>
    <s v="WESTERLY HOSPITAL"/>
    <x v="38"/>
    <x v="2"/>
    <x v="4"/>
    <n v="0"/>
    <n v="8"/>
    <n v="0"/>
    <x v="12"/>
    <n v="8"/>
    <n v="0"/>
    <s v="RI | Acute Care Hospitals | Voluntary non-profit - Private"/>
    <s v="High"/>
    <n v="0.97"/>
    <n v="0.9375"/>
    <n v="1.0024999999999999"/>
    <n v="6.4999999999999947E-2"/>
    <n v="6"/>
    <n v="0.84000000000000008"/>
    <n v="1.0999999999999999"/>
    <x v="1"/>
    <n v="-7.999999999999996E-2"/>
  </r>
  <r>
    <s v="420002"/>
    <s v="PIEDMONT MEDICAL CENTER"/>
    <x v="39"/>
    <x v="1"/>
    <x v="2"/>
    <n v="0"/>
    <n v="9"/>
    <n v="0"/>
    <x v="3"/>
    <n v="9"/>
    <n v="0"/>
    <s v="SC | Acute Care Hospitals | Proprietary"/>
    <s v="Low"/>
    <n v="1.01"/>
    <n v="0.95750000000000002"/>
    <n v="1.03"/>
    <n v="7.2500000000000009E-2"/>
    <n v="10"/>
    <n v="0.84875"/>
    <n v="1.1387499999999999"/>
    <x v="0"/>
    <n v="0"/>
  </r>
  <r>
    <s v="420004"/>
    <s v="MUSC MEDICAL CENTER"/>
    <x v="39"/>
    <x v="0"/>
    <x v="1"/>
    <n v="1"/>
    <n v="10"/>
    <n v="0"/>
    <x v="1"/>
    <n v="11"/>
    <n v="0"/>
    <s v="SC | Acute Care Hospitals | Government - Hospital District or Authority"/>
    <s v="Mid"/>
    <n v="1"/>
    <n v="0.99"/>
    <n v="1.05"/>
    <n v="6.0000000000000053E-2"/>
    <n v="5"/>
    <n v="0.89999999999999991"/>
    <n v="1.1400000000000001"/>
    <x v="1"/>
    <n v="0"/>
  </r>
  <r>
    <s v="420005"/>
    <s v="MCLEOD MEDICAL CENTER - DILLON"/>
    <x v="39"/>
    <x v="2"/>
    <x v="1"/>
    <n v="0"/>
    <n v="6"/>
    <n v="0"/>
    <x v="33"/>
    <n v="6"/>
    <n v="0"/>
    <s v="SC | Acute Care Hospitals | Voluntary non-profit - Private"/>
    <s v="Mid"/>
    <n v="1"/>
    <n v="0.97"/>
    <n v="1.02"/>
    <n v="5.0000000000000044E-2"/>
    <n v="27"/>
    <n v="0.89499999999999991"/>
    <n v="1.0950000000000002"/>
    <x v="0"/>
    <n v="-7.999999999999996E-2"/>
  </r>
  <r>
    <s v="420007"/>
    <s v="SPARTANBURG MEDICAL CENTER"/>
    <x v="39"/>
    <x v="0"/>
    <x v="2"/>
    <n v="0"/>
    <n v="9"/>
    <n v="2"/>
    <x v="30"/>
    <n v="11"/>
    <n v="0.18181818181818182"/>
    <s v="SC | Acute Care Hospitals | Government - Hospital District or Authority"/>
    <s v="Low"/>
    <n v="1"/>
    <n v="0.99"/>
    <n v="1.05"/>
    <n v="6.0000000000000053E-2"/>
    <n v="5"/>
    <n v="0.89999999999999991"/>
    <n v="1.1400000000000001"/>
    <x v="1"/>
    <n v="6.0000000000000053E-2"/>
  </r>
  <r>
    <s v="420009"/>
    <s v="PRISMA HEALTH OCONEE MEMORIAL HOSPITAL"/>
    <x v="39"/>
    <x v="2"/>
    <x v="1"/>
    <n v="0"/>
    <n v="7"/>
    <n v="0"/>
    <x v="1"/>
    <n v="7"/>
    <n v="0"/>
    <s v="SC | Acute Care Hospitals | Voluntary non-profit - Private"/>
    <s v="Mid"/>
    <n v="1"/>
    <n v="0.97"/>
    <n v="1.02"/>
    <n v="5.0000000000000044E-2"/>
    <n v="27"/>
    <n v="0.89499999999999991"/>
    <n v="1.0950000000000002"/>
    <x v="0"/>
    <n v="0"/>
  </r>
  <r>
    <s v="420010"/>
    <s v="CAROLINA PINES REGIONAL MEDICAL CENTER"/>
    <x v="39"/>
    <x v="1"/>
    <x v="1"/>
    <n v="0"/>
    <n v="5"/>
    <n v="1"/>
    <x v="30"/>
    <n v="6"/>
    <n v="0.16666666666666666"/>
    <s v="SC | Acute Care Hospitals | Proprietary"/>
    <s v="Mid"/>
    <n v="1.01"/>
    <n v="0.95750000000000002"/>
    <n v="1.03"/>
    <n v="7.2500000000000009E-2"/>
    <n v="10"/>
    <n v="0.84875"/>
    <n v="1.1387499999999999"/>
    <x v="0"/>
    <n v="5.0000000000000044E-2"/>
  </r>
  <r>
    <s v="420015"/>
    <s v="PRISMA HEALTH BAPTIST EASLEY HOSPITAL"/>
    <x v="39"/>
    <x v="2"/>
    <x v="2"/>
    <n v="0"/>
    <n v="6"/>
    <n v="0"/>
    <x v="7"/>
    <n v="6"/>
    <n v="0"/>
    <s v="SC | Acute Care Hospitals | Voluntary non-profit - Private"/>
    <s v="Low"/>
    <n v="1"/>
    <n v="0.97"/>
    <n v="1.02"/>
    <n v="5.0000000000000044E-2"/>
    <n v="27"/>
    <n v="0.89499999999999991"/>
    <n v="1.0950000000000002"/>
    <x v="0"/>
    <n v="-4.0000000000000036E-2"/>
  </r>
  <r>
    <s v="420018"/>
    <s v="PRISMA HEALTH RICHLAND HOSPITAL"/>
    <x v="39"/>
    <x v="2"/>
    <x v="1"/>
    <n v="0"/>
    <n v="7"/>
    <n v="1"/>
    <x v="20"/>
    <n v="8"/>
    <n v="0.125"/>
    <s v="SC | Acute Care Hospitals | Voluntary non-profit - Private"/>
    <s v="Mid"/>
    <n v="1"/>
    <n v="0.97"/>
    <n v="1.02"/>
    <n v="5.0000000000000044E-2"/>
    <n v="27"/>
    <n v="0.89499999999999991"/>
    <n v="1.0950000000000002"/>
    <x v="0"/>
    <n v="4.0000000000000036E-2"/>
  </r>
  <r>
    <s v="420020"/>
    <s v="TIDELANDS GEORGETOWN MEMORIAL HOSPITAL"/>
    <x v="39"/>
    <x v="2"/>
    <x v="2"/>
    <n v="0"/>
    <n v="9"/>
    <n v="0"/>
    <x v="8"/>
    <n v="9"/>
    <n v="0"/>
    <s v="SC | Acute Care Hospitals | Voluntary non-profit - Private"/>
    <s v="Low"/>
    <n v="1"/>
    <n v="0.97"/>
    <n v="1.02"/>
    <n v="5.0000000000000044E-2"/>
    <n v="27"/>
    <n v="0.89499999999999991"/>
    <n v="1.0950000000000002"/>
    <x v="0"/>
    <n v="-3.0000000000000027E-2"/>
  </r>
  <r>
    <s v="420023"/>
    <s v="ST FRANCIS-DOWNTOWN"/>
    <x v="39"/>
    <x v="2"/>
    <x v="1"/>
    <n v="0"/>
    <n v="10"/>
    <n v="1"/>
    <x v="8"/>
    <n v="11"/>
    <n v="9.0909090909090912E-2"/>
    <s v="SC | Acute Care Hospitals | Voluntary non-profit - Private"/>
    <s v="Mid"/>
    <n v="1"/>
    <n v="0.97"/>
    <n v="1.02"/>
    <n v="5.0000000000000044E-2"/>
    <n v="27"/>
    <n v="0.89499999999999991"/>
    <n v="1.0950000000000002"/>
    <x v="0"/>
    <n v="-3.0000000000000027E-2"/>
  </r>
  <r>
    <s v="420026"/>
    <s v="MUSC HEALTH COLUMBIA MEDICAL CENTER DOWNTOWN"/>
    <x v="39"/>
    <x v="2"/>
    <x v="1"/>
    <n v="1"/>
    <n v="7"/>
    <n v="1"/>
    <x v="3"/>
    <n v="9"/>
    <n v="0.1111111111111111"/>
    <s v="SC | Acute Care Hospitals | Voluntary non-profit - Private"/>
    <s v="Mid"/>
    <n v="1"/>
    <n v="0.97"/>
    <n v="1.02"/>
    <n v="5.0000000000000044E-2"/>
    <n v="27"/>
    <n v="0.89499999999999991"/>
    <n v="1.0950000000000002"/>
    <x v="0"/>
    <n v="1.0000000000000009E-2"/>
  </r>
  <r>
    <s v="420027"/>
    <s v="ANMED HEALTH"/>
    <x v="39"/>
    <x v="2"/>
    <x v="0"/>
    <n v="0"/>
    <n v="9"/>
    <n v="1"/>
    <x v="26"/>
    <n v="10"/>
    <n v="0.1"/>
    <s v="SC | Acute Care Hospitals | Voluntary non-profit - Private"/>
    <s v="High"/>
    <n v="1"/>
    <n v="0.97"/>
    <n v="1.02"/>
    <n v="5.0000000000000044E-2"/>
    <n v="27"/>
    <n v="0.89499999999999991"/>
    <n v="1.0950000000000002"/>
    <x v="3"/>
    <n v="0.12000000000000011"/>
  </r>
  <r>
    <s v="420030"/>
    <s v="COLLETON MEDICAL CENTER"/>
    <x v="39"/>
    <x v="1"/>
    <x v="2"/>
    <n v="0"/>
    <n v="6"/>
    <n v="1"/>
    <x v="11"/>
    <n v="7"/>
    <n v="0.14285714285714285"/>
    <s v="SC | Acute Care Hospitals | Proprietary"/>
    <s v="Low"/>
    <n v="1.01"/>
    <n v="0.95750000000000002"/>
    <n v="1.03"/>
    <n v="7.2500000000000009E-2"/>
    <n v="10"/>
    <n v="0.84875"/>
    <n v="1.1387499999999999"/>
    <x v="0"/>
    <n v="-6.0000000000000053E-2"/>
  </r>
  <r>
    <s v="420033"/>
    <s v="PRISMA HEALTH GREER MEMORIAL HOSPITAL"/>
    <x v="39"/>
    <x v="2"/>
    <x v="4"/>
    <n v="0"/>
    <n v="6"/>
    <n v="0"/>
    <x v="8"/>
    <n v="6"/>
    <n v="0"/>
    <s v="SC | Acute Care Hospitals | Voluntary non-profit - Private"/>
    <s v="High"/>
    <n v="1"/>
    <n v="0.97"/>
    <n v="1.02"/>
    <n v="5.0000000000000044E-2"/>
    <n v="27"/>
    <n v="0.89499999999999991"/>
    <n v="1.0950000000000002"/>
    <x v="0"/>
    <n v="-3.0000000000000027E-2"/>
  </r>
  <r>
    <s v="420036"/>
    <s v="MUSC HEALTH LANCASTER MEDICAL CENTER"/>
    <x v="39"/>
    <x v="1"/>
    <x v="2"/>
    <n v="0"/>
    <n v="6"/>
    <n v="0"/>
    <x v="2"/>
    <n v="6"/>
    <n v="0"/>
    <s v="SC | Acute Care Hospitals | Proprietary"/>
    <s v="Low"/>
    <n v="1.01"/>
    <n v="0.95750000000000002"/>
    <n v="1.03"/>
    <n v="7.2500000000000009E-2"/>
    <n v="10"/>
    <n v="0.84875"/>
    <n v="1.1387499999999999"/>
    <x v="0"/>
    <n v="1.0000000000000009E-2"/>
  </r>
  <r>
    <s v="420037"/>
    <s v="PRISMA HEALTH HILLCREST HOSPITAL"/>
    <x v="39"/>
    <x v="2"/>
    <x v="0"/>
    <n v="1"/>
    <n v="5"/>
    <n v="0"/>
    <x v="1"/>
    <n v="6"/>
    <n v="0"/>
    <s v="SC | Acute Care Hospitals | Voluntary non-profit - Private"/>
    <s v="High"/>
    <n v="1"/>
    <n v="0.97"/>
    <n v="1.02"/>
    <n v="5.0000000000000044E-2"/>
    <n v="27"/>
    <n v="0.89499999999999991"/>
    <n v="1.0950000000000002"/>
    <x v="0"/>
    <n v="0"/>
  </r>
  <r>
    <s v="420038"/>
    <s v="PRISMA HEALTH LAURENS COUNTY HOSPITAL"/>
    <x v="39"/>
    <x v="2"/>
    <x v="2"/>
    <n v="0"/>
    <n v="5"/>
    <n v="0"/>
    <x v="2"/>
    <n v="5"/>
    <n v="0"/>
    <s v="SC | Acute Care Hospitals | Voluntary non-profit - Private"/>
    <s v="Low"/>
    <n v="1"/>
    <n v="0.97"/>
    <n v="1.02"/>
    <n v="5.0000000000000044E-2"/>
    <n v="27"/>
    <n v="0.89499999999999991"/>
    <n v="1.0950000000000002"/>
    <x v="0"/>
    <n v="2.0000000000000018E-2"/>
  </r>
  <r>
    <s v="420043"/>
    <s v="CHEROKEE MEDICAL CENTER"/>
    <x v="39"/>
    <x v="0"/>
    <x v="2"/>
    <n v="0"/>
    <n v="5"/>
    <n v="0"/>
    <x v="7"/>
    <n v="5"/>
    <n v="0"/>
    <s v="SC | Acute Care Hospitals | Government - Hospital District or Authority"/>
    <s v="Low"/>
    <n v="1"/>
    <n v="0.99"/>
    <n v="1.05"/>
    <n v="6.0000000000000053E-2"/>
    <n v="5"/>
    <n v="0.89999999999999991"/>
    <n v="1.1400000000000001"/>
    <x v="1"/>
    <n v="-4.0000000000000036E-2"/>
  </r>
  <r>
    <s v="420048"/>
    <s v="KERSHAWHEALTH"/>
    <x v="39"/>
    <x v="1"/>
    <x v="1"/>
    <n v="1"/>
    <n v="8"/>
    <n v="0"/>
    <x v="5"/>
    <n v="9"/>
    <n v="0"/>
    <s v="SC | Acute Care Hospitals | Proprietary"/>
    <s v="Mid"/>
    <n v="1.01"/>
    <n v="0.95750000000000002"/>
    <n v="1.03"/>
    <n v="7.2500000000000009E-2"/>
    <n v="10"/>
    <n v="0.84875"/>
    <n v="1.1387499999999999"/>
    <x v="0"/>
    <n v="0.10000000000000009"/>
  </r>
  <r>
    <s v="420049"/>
    <s v="CONWAY MEDICAL CENTER"/>
    <x v="39"/>
    <x v="2"/>
    <x v="2"/>
    <n v="0"/>
    <n v="9"/>
    <n v="1"/>
    <x v="2"/>
    <n v="10"/>
    <n v="0.1"/>
    <s v="SC | Acute Care Hospitals | Voluntary non-profit - Private"/>
    <s v="Low"/>
    <n v="1"/>
    <n v="0.97"/>
    <n v="1.02"/>
    <n v="5.0000000000000044E-2"/>
    <n v="27"/>
    <n v="0.89499999999999991"/>
    <n v="1.0950000000000002"/>
    <x v="0"/>
    <n v="2.0000000000000018E-2"/>
  </r>
  <r>
    <s v="420051"/>
    <s v="MCLEOD REGIONAL MEDICAL CENTER-PEE DEE"/>
    <x v="39"/>
    <x v="2"/>
    <x v="1"/>
    <n v="1"/>
    <n v="8"/>
    <n v="2"/>
    <x v="1"/>
    <n v="11"/>
    <n v="0.18181818181818182"/>
    <s v="SC | Acute Care Hospitals | Voluntary non-profit - Private"/>
    <s v="Mid"/>
    <n v="1"/>
    <n v="0.97"/>
    <n v="1.02"/>
    <n v="5.0000000000000044E-2"/>
    <n v="27"/>
    <n v="0.89499999999999991"/>
    <n v="1.0950000000000002"/>
    <x v="0"/>
    <n v="0"/>
  </r>
  <r>
    <s v="420053"/>
    <s v="NEWBERRY COUNTY MEMORIAL HOSPITAL"/>
    <x v="39"/>
    <x v="4"/>
    <x v="1"/>
    <n v="0"/>
    <n v="8"/>
    <n v="0"/>
    <x v="1"/>
    <n v="8"/>
    <n v="0"/>
    <s v="SC | Acute Care Hospitals | Voluntary non-profit - Other"/>
    <s v="Mid"/>
    <n v="1.0049999999999999"/>
    <n v="1.0024999999999999"/>
    <n v="1.0075000000000001"/>
    <n v="5.0000000000001155E-3"/>
    <n v="2"/>
    <n v="0.99499999999999977"/>
    <n v="1.0150000000000001"/>
    <x v="1"/>
    <n v="-4.9999999999998934E-3"/>
  </r>
  <r>
    <s v="420055"/>
    <s v="MUSC HEALTH MARION MEDICAL CENTER"/>
    <x v="39"/>
    <x v="3"/>
    <x v="1"/>
    <n v="0"/>
    <n v="6"/>
    <n v="0"/>
    <x v="33"/>
    <n v="6"/>
    <n v="0"/>
    <s v="SC | Acute Care Hospitals | Government - State"/>
    <s v="Mid"/>
    <n v="0.96"/>
    <n v="0.94000000000000006"/>
    <n v="0.98"/>
    <n v="3.9999999999999925E-2"/>
    <n v="2"/>
    <n v="0.88000000000000012"/>
    <n v="1.0399999999999998"/>
    <x v="1"/>
    <n v="-3.9999999999999925E-2"/>
  </r>
  <r>
    <s v="420065"/>
    <s v="BON SECOURS-ST FRANCIS XAVIER HOSPITAL"/>
    <x v="39"/>
    <x v="2"/>
    <x v="0"/>
    <n v="1"/>
    <n v="7"/>
    <n v="0"/>
    <x v="1"/>
    <n v="8"/>
    <n v="0"/>
    <s v="SC | Acute Care Hospitals | Voluntary non-profit - Private"/>
    <s v="High"/>
    <n v="1"/>
    <n v="0.97"/>
    <n v="1.02"/>
    <n v="5.0000000000000044E-2"/>
    <n v="27"/>
    <n v="0.89499999999999991"/>
    <n v="1.0950000000000002"/>
    <x v="0"/>
    <n v="0"/>
  </r>
  <r>
    <s v="420067"/>
    <s v="BEAUFORT COUNTY MEMORIAL HOSPITAL"/>
    <x v="39"/>
    <x v="5"/>
    <x v="1"/>
    <n v="0"/>
    <n v="10"/>
    <n v="0"/>
    <x v="7"/>
    <n v="10"/>
    <n v="0"/>
    <s v="SC | Acute Care Hospitals | Government - Local"/>
    <s v="Mid"/>
    <n v="0.96"/>
    <n v="0.96"/>
    <n v="0.96"/>
    <n v="0"/>
    <n v="1"/>
    <e v="#N/A"/>
    <e v="#N/A"/>
    <x v="1"/>
    <n v="0"/>
  </r>
  <r>
    <s v="420070"/>
    <s v="PRISMA HEALTH TUOMEY HOSPITAL"/>
    <x v="39"/>
    <x v="2"/>
    <x v="2"/>
    <n v="0"/>
    <n v="5"/>
    <n v="1"/>
    <x v="9"/>
    <n v="6"/>
    <n v="0.16666666666666666"/>
    <s v="SC | Acute Care Hospitals | Voluntary non-profit - Private"/>
    <s v="Low"/>
    <n v="1"/>
    <n v="0.97"/>
    <n v="1.02"/>
    <n v="5.0000000000000044E-2"/>
    <n v="27"/>
    <n v="0.89499999999999991"/>
    <n v="1.0950000000000002"/>
    <x v="0"/>
    <n v="-1.0000000000000009E-2"/>
  </r>
  <r>
    <s v="420071"/>
    <s v="SELF REGIONAL HEALTHCARE"/>
    <x v="39"/>
    <x v="2"/>
    <x v="1"/>
    <n v="0"/>
    <n v="9"/>
    <n v="1"/>
    <x v="13"/>
    <n v="10"/>
    <n v="0.1"/>
    <s v="SC | Acute Care Hospitals | Voluntary non-profit - Private"/>
    <s v="Mid"/>
    <n v="1"/>
    <n v="0.97"/>
    <n v="1.02"/>
    <n v="5.0000000000000044E-2"/>
    <n v="27"/>
    <n v="0.89499999999999991"/>
    <n v="1.0950000000000002"/>
    <x v="0"/>
    <n v="7.0000000000000062E-2"/>
  </r>
  <r>
    <s v="420073"/>
    <s v="LEXINGTON MEDICAL CENTER"/>
    <x v="39"/>
    <x v="0"/>
    <x v="0"/>
    <n v="1"/>
    <n v="9"/>
    <n v="1"/>
    <x v="9"/>
    <n v="11"/>
    <n v="9.0909090909090912E-2"/>
    <s v="SC | Acute Care Hospitals | Government - Hospital District or Authority"/>
    <s v="High"/>
    <n v="1"/>
    <n v="0.99"/>
    <n v="1.05"/>
    <n v="6.0000000000000053E-2"/>
    <n v="5"/>
    <n v="0.89999999999999991"/>
    <n v="1.1400000000000001"/>
    <x v="1"/>
    <n v="-1.0000000000000009E-2"/>
  </r>
  <r>
    <s v="420078"/>
    <s v="PRISMA HEALTH GREENVILLE MEMORIAL HOSPITAL"/>
    <x v="39"/>
    <x v="2"/>
    <x v="0"/>
    <n v="0"/>
    <n v="10"/>
    <n v="0"/>
    <x v="20"/>
    <n v="10"/>
    <n v="0"/>
    <s v="SC | Acute Care Hospitals | Voluntary non-profit - Private"/>
    <s v="High"/>
    <n v="1"/>
    <n v="0.97"/>
    <n v="1.02"/>
    <n v="5.0000000000000044E-2"/>
    <n v="27"/>
    <n v="0.89499999999999991"/>
    <n v="1.0950000000000002"/>
    <x v="0"/>
    <n v="4.0000000000000036E-2"/>
  </r>
  <r>
    <s v="420079"/>
    <s v="TRIDENT MEDICAL CENTER"/>
    <x v="39"/>
    <x v="1"/>
    <x v="1"/>
    <n v="0"/>
    <n v="10"/>
    <n v="1"/>
    <x v="3"/>
    <n v="11"/>
    <n v="9.0909090909090912E-2"/>
    <s v="SC | Acute Care Hospitals | Proprietary"/>
    <s v="Mid"/>
    <n v="1.01"/>
    <n v="0.95750000000000002"/>
    <n v="1.03"/>
    <n v="7.2500000000000009E-2"/>
    <n v="10"/>
    <n v="0.84875"/>
    <n v="1.1387499999999999"/>
    <x v="0"/>
    <n v="0"/>
  </r>
  <r>
    <s v="420080"/>
    <s v="HILTON HEAD REGIONAL MEDICAL CENTER"/>
    <x v="39"/>
    <x v="4"/>
    <x v="1"/>
    <n v="0"/>
    <n v="11"/>
    <n v="0"/>
    <x v="3"/>
    <n v="11"/>
    <n v="0"/>
    <s v="SC | Acute Care Hospitals | Voluntary non-profit - Other"/>
    <s v="Mid"/>
    <n v="1.0049999999999999"/>
    <n v="1.0024999999999999"/>
    <n v="1.0075000000000001"/>
    <n v="5.0000000000001155E-3"/>
    <n v="2"/>
    <n v="0.99499999999999977"/>
    <n v="1.0150000000000001"/>
    <x v="1"/>
    <n v="5.0000000000001155E-3"/>
  </r>
  <r>
    <s v="420082"/>
    <s v="AIKEN REGIONAL MEDICAL CENTER"/>
    <x v="39"/>
    <x v="1"/>
    <x v="3"/>
    <n v="1"/>
    <n v="8"/>
    <n v="0"/>
    <x v="8"/>
    <n v="9"/>
    <n v="0"/>
    <s v="SC | Acute Care Hospitals | Proprietary"/>
    <s v="Low"/>
    <n v="1.01"/>
    <n v="0.95750000000000002"/>
    <n v="1.03"/>
    <n v="7.2500000000000009E-2"/>
    <n v="10"/>
    <n v="0.84875"/>
    <n v="1.1387499999999999"/>
    <x v="0"/>
    <n v="-4.0000000000000036E-2"/>
  </r>
  <r>
    <s v="420085"/>
    <s v="GRAND STRAND REGIONAL MEDICAL CENTER"/>
    <x v="39"/>
    <x v="1"/>
    <x v="2"/>
    <n v="0"/>
    <n v="8"/>
    <n v="1"/>
    <x v="11"/>
    <n v="9"/>
    <n v="0.1111111111111111"/>
    <s v="SC | Acute Care Hospitals | Proprietary"/>
    <s v="Low"/>
    <n v="1.01"/>
    <n v="0.95750000000000002"/>
    <n v="1.03"/>
    <n v="7.2500000000000009E-2"/>
    <n v="10"/>
    <n v="0.84875"/>
    <n v="1.1387499999999999"/>
    <x v="0"/>
    <n v="-6.0000000000000053E-2"/>
  </r>
  <r>
    <s v="420086"/>
    <s v="PRISMA HEALTH BAPTIST"/>
    <x v="39"/>
    <x v="2"/>
    <x v="4"/>
    <n v="0"/>
    <n v="7"/>
    <n v="0"/>
    <x v="9"/>
    <n v="7"/>
    <n v="0"/>
    <s v="SC | Acute Care Hospitals | Voluntary non-profit - Private"/>
    <s v="High"/>
    <n v="1"/>
    <n v="0.97"/>
    <n v="1.02"/>
    <n v="5.0000000000000044E-2"/>
    <n v="27"/>
    <n v="0.89499999999999991"/>
    <n v="1.0950000000000002"/>
    <x v="0"/>
    <n v="-1.0000000000000009E-2"/>
  </r>
  <r>
    <s v="420087"/>
    <s v="ROPER HOSPITAL"/>
    <x v="39"/>
    <x v="2"/>
    <x v="0"/>
    <n v="1"/>
    <n v="9"/>
    <n v="1"/>
    <x v="2"/>
    <n v="11"/>
    <n v="9.0909090909090912E-2"/>
    <s v="SC | Acute Care Hospitals | Voluntary non-profit - Private"/>
    <s v="High"/>
    <n v="1"/>
    <n v="0.97"/>
    <n v="1.02"/>
    <n v="5.0000000000000044E-2"/>
    <n v="27"/>
    <n v="0.89499999999999991"/>
    <n v="1.0950000000000002"/>
    <x v="0"/>
    <n v="2.0000000000000018E-2"/>
  </r>
  <r>
    <s v="420089"/>
    <s v="EAST COOPER MEDICAL CENTER"/>
    <x v="39"/>
    <x v="1"/>
    <x v="4"/>
    <n v="0"/>
    <n v="7"/>
    <n v="0"/>
    <x v="7"/>
    <n v="7"/>
    <n v="0"/>
    <s v="SC | Acute Care Hospitals | Proprietary"/>
    <s v="High"/>
    <n v="1.01"/>
    <n v="0.95750000000000002"/>
    <n v="1.03"/>
    <n v="7.2500000000000009E-2"/>
    <n v="10"/>
    <n v="0.84875"/>
    <n v="1.1387499999999999"/>
    <x v="0"/>
    <n v="-5.0000000000000044E-2"/>
  </r>
  <r>
    <s v="420091"/>
    <s v="MUSC HEALTH FLORENCE MEDICAL CENTER"/>
    <x v="39"/>
    <x v="3"/>
    <x v="2"/>
    <n v="0"/>
    <n v="10"/>
    <n v="0"/>
    <x v="1"/>
    <n v="10"/>
    <n v="0"/>
    <s v="SC | Acute Care Hospitals | Government - State"/>
    <s v="Low"/>
    <n v="0.96"/>
    <n v="0.94000000000000006"/>
    <n v="0.98"/>
    <n v="3.9999999999999925E-2"/>
    <n v="2"/>
    <n v="0.88000000000000012"/>
    <n v="1.0399999999999998"/>
    <x v="1"/>
    <n v="4.0000000000000036E-2"/>
  </r>
  <r>
    <s v="420098"/>
    <s v="TIDELANDS WACCAMAW COMMUNITY HOSPITAL"/>
    <x v="39"/>
    <x v="2"/>
    <x v="0"/>
    <n v="0"/>
    <n v="10"/>
    <n v="0"/>
    <x v="3"/>
    <n v="10"/>
    <n v="0"/>
    <s v="SC | Acute Care Hospitals | Voluntary non-profit - Private"/>
    <s v="High"/>
    <n v="1"/>
    <n v="0.97"/>
    <n v="1.02"/>
    <n v="5.0000000000000044E-2"/>
    <n v="27"/>
    <n v="0.89499999999999991"/>
    <n v="1.0950000000000002"/>
    <x v="0"/>
    <n v="1.0000000000000009E-2"/>
  </r>
  <r>
    <s v="420101"/>
    <s v="COASTAL CAROLINA HOSPITAL"/>
    <x v="39"/>
    <x v="1"/>
    <x v="0"/>
    <n v="1"/>
    <n v="7"/>
    <n v="0"/>
    <x v="2"/>
    <n v="8"/>
    <n v="0"/>
    <s v="SC | Acute Care Hospitals | Proprietary"/>
    <s v="High"/>
    <n v="1.01"/>
    <n v="0.95750000000000002"/>
    <n v="1.03"/>
    <n v="7.2500000000000009E-2"/>
    <n v="10"/>
    <n v="0.84875"/>
    <n v="1.1387499999999999"/>
    <x v="0"/>
    <n v="1.0000000000000009E-2"/>
  </r>
  <r>
    <s v="420102"/>
    <s v="PRISMA HEALTH  PATEWOOD HOSPITAL"/>
    <x v="39"/>
    <x v="2"/>
    <x v="0"/>
    <n v="1"/>
    <n v="3"/>
    <n v="0"/>
    <x v="12"/>
    <n v="4"/>
    <n v="0"/>
    <s v="SC | Acute Care Hospitals | Voluntary non-profit - Private"/>
    <s v="High"/>
    <n v="1"/>
    <n v="0.97"/>
    <n v="1.02"/>
    <n v="5.0000000000000044E-2"/>
    <n v="27"/>
    <n v="0.89499999999999991"/>
    <n v="1.0950000000000002"/>
    <x v="2"/>
    <n v="-0.10999999999999999"/>
  </r>
  <r>
    <s v="420103"/>
    <s v="PELHAM MEDICAL CENTER"/>
    <x v="39"/>
    <x v="0"/>
    <x v="4"/>
    <n v="0"/>
    <n v="6"/>
    <n v="0"/>
    <x v="4"/>
    <n v="6"/>
    <n v="0"/>
    <s v="SC | Acute Care Hospitals | Government - Hospital District or Authority"/>
    <s v="High"/>
    <n v="1"/>
    <n v="0.99"/>
    <n v="1.05"/>
    <n v="6.0000000000000053E-2"/>
    <n v="5"/>
    <n v="0.89999999999999991"/>
    <n v="1.1400000000000001"/>
    <x v="1"/>
    <n v="5.0000000000000044E-2"/>
  </r>
  <r>
    <s v="420104"/>
    <s v="MOUNT PLEASANT HOSPITAL"/>
    <x v="39"/>
    <x v="2"/>
    <x v="4"/>
    <n v="0"/>
    <n v="6"/>
    <n v="1"/>
    <x v="9"/>
    <n v="7"/>
    <n v="0.14285714285714285"/>
    <s v="SC | Acute Care Hospitals | Voluntary non-profit - Private"/>
    <s v="High"/>
    <n v="1"/>
    <n v="0.97"/>
    <n v="1.02"/>
    <n v="5.0000000000000044E-2"/>
    <n v="27"/>
    <n v="0.89499999999999991"/>
    <n v="1.0950000000000002"/>
    <x v="0"/>
    <n v="-1.0000000000000009E-2"/>
  </r>
  <r>
    <s v="420105"/>
    <s v="MCLEOD LORIS  HOSPITAL"/>
    <x v="39"/>
    <x v="2"/>
    <x v="0"/>
    <n v="0"/>
    <n v="8"/>
    <n v="0"/>
    <x v="1"/>
    <n v="8"/>
    <n v="0"/>
    <s v="SC | Acute Care Hospitals | Voluntary non-profit - Private"/>
    <s v="High"/>
    <n v="1"/>
    <n v="0.97"/>
    <n v="1.02"/>
    <n v="5.0000000000000044E-2"/>
    <n v="27"/>
    <n v="0.89499999999999991"/>
    <n v="1.0950000000000002"/>
    <x v="0"/>
    <n v="0"/>
  </r>
  <r>
    <s v="420106"/>
    <s v="PRISMA HEALTH BAPTIST PARKRIDGE"/>
    <x v="39"/>
    <x v="2"/>
    <x v="0"/>
    <n v="0"/>
    <n v="6"/>
    <n v="0"/>
    <x v="10"/>
    <n v="6"/>
    <n v="0"/>
    <s v="SC | Acute Care Hospitals | Voluntary non-profit - Private"/>
    <s v="High"/>
    <n v="1"/>
    <n v="0.97"/>
    <n v="1.02"/>
    <n v="5.0000000000000044E-2"/>
    <n v="27"/>
    <n v="0.89499999999999991"/>
    <n v="1.0950000000000002"/>
    <x v="0"/>
    <n v="-2.0000000000000018E-2"/>
  </r>
  <r>
    <s v="420107"/>
    <s v="MCLEOD HEALTH CHERAW"/>
    <x v="39"/>
    <x v="2"/>
    <x v="1"/>
    <n v="0"/>
    <n v="5"/>
    <n v="1"/>
    <x v="0"/>
    <n v="6"/>
    <n v="0.16666666666666666"/>
    <s v="SC | Acute Care Hospitals | Voluntary non-profit - Private"/>
    <s v="Mid"/>
    <n v="1"/>
    <n v="0.97"/>
    <n v="1.02"/>
    <n v="5.0000000000000044E-2"/>
    <n v="27"/>
    <n v="0.89499999999999991"/>
    <n v="1.0950000000000002"/>
    <x v="0"/>
    <n v="3.0000000000000027E-2"/>
  </r>
  <r>
    <s v="420109"/>
    <s v="MCLEOD HEALTH CLARENDON"/>
    <x v="39"/>
    <x v="2"/>
    <x v="1"/>
    <n v="0"/>
    <n v="6"/>
    <n v="0"/>
    <x v="33"/>
    <n v="6"/>
    <n v="0"/>
    <s v="SC | Acute Care Hospitals | Voluntary non-profit - Private"/>
    <s v="Mid"/>
    <n v="1"/>
    <n v="0.97"/>
    <n v="1.02"/>
    <n v="5.0000000000000044E-2"/>
    <n v="27"/>
    <n v="0.89499999999999991"/>
    <n v="1.0950000000000002"/>
    <x v="0"/>
    <n v="-7.999999999999996E-2"/>
  </r>
  <r>
    <s v="420110"/>
    <s v="ROPER ST FRANCIS HOSPITAL-BERKELEY INC"/>
    <x v="39"/>
    <x v="2"/>
    <x v="4"/>
    <n v="0"/>
    <n v="7"/>
    <n v="0"/>
    <x v="11"/>
    <n v="7"/>
    <n v="0"/>
    <s v="SC | Acute Care Hospitals | Voluntary non-profit - Private"/>
    <s v="High"/>
    <n v="1"/>
    <n v="0.97"/>
    <n v="1.02"/>
    <n v="5.0000000000000044E-2"/>
    <n v="27"/>
    <n v="0.89499999999999991"/>
    <n v="1.0950000000000002"/>
    <x v="0"/>
    <n v="-5.0000000000000044E-2"/>
  </r>
  <r>
    <s v="430005"/>
    <s v="PRAIRIE LAKES HEALTHCARE SYSTEM, INC"/>
    <x v="40"/>
    <x v="2"/>
    <x v="0"/>
    <n v="1"/>
    <n v="8"/>
    <n v="0"/>
    <x v="7"/>
    <n v="9"/>
    <n v="0"/>
    <s v="SD | Acute Care Hospitals | Voluntary non-profit - Private"/>
    <s v="High"/>
    <n v="0.99"/>
    <n v="0.97499999999999998"/>
    <n v="1.01"/>
    <n v="3.5000000000000031E-2"/>
    <n v="7"/>
    <n v="0.92249999999999988"/>
    <n v="1.0625"/>
    <x v="1"/>
    <n v="-3.0000000000000027E-2"/>
  </r>
  <r>
    <s v="430008"/>
    <s v="BROOKINGS HEALTH SYSTEM"/>
    <x v="40"/>
    <x v="5"/>
    <x v="0"/>
    <n v="1"/>
    <n v="7"/>
    <n v="0"/>
    <x v="19"/>
    <n v="8"/>
    <n v="0"/>
    <s v="SD | Acute Care Hospitals | Government - Local"/>
    <s v="High"/>
    <n v="0.85"/>
    <n v="0.85"/>
    <n v="0.85"/>
    <n v="0"/>
    <n v="1"/>
    <e v="#N/A"/>
    <e v="#N/A"/>
    <x v="1"/>
    <n v="0"/>
  </r>
  <r>
    <s v="430012"/>
    <s v="AVERA SACRED HEART HOSPITAL"/>
    <x v="40"/>
    <x v="2"/>
    <x v="0"/>
    <n v="0"/>
    <n v="6"/>
    <n v="0"/>
    <x v="9"/>
    <n v="6"/>
    <n v="0"/>
    <s v="SD | Acute Care Hospitals | Voluntary non-profit - Private"/>
    <s v="High"/>
    <n v="0.99"/>
    <n v="0.97499999999999998"/>
    <n v="1.01"/>
    <n v="3.5000000000000031E-2"/>
    <n v="7"/>
    <n v="0.92249999999999988"/>
    <n v="1.0625"/>
    <x v="1"/>
    <n v="0"/>
  </r>
  <r>
    <s v="430014"/>
    <s v="AVERA ST LUKES"/>
    <x v="40"/>
    <x v="6"/>
    <x v="4"/>
    <n v="1"/>
    <n v="8"/>
    <n v="0"/>
    <x v="10"/>
    <n v="9"/>
    <n v="0"/>
    <s v="SD | Acute Care Hospitals | Voluntary non-profit - Church"/>
    <s v="High"/>
    <n v="0.98"/>
    <n v="0.98"/>
    <n v="0.98"/>
    <n v="0"/>
    <n v="1"/>
    <e v="#N/A"/>
    <e v="#N/A"/>
    <x v="1"/>
    <n v="0"/>
  </r>
  <r>
    <s v="430015"/>
    <s v="AVERA ST MARY'S HOSPITAL"/>
    <x v="40"/>
    <x v="2"/>
    <x v="1"/>
    <n v="0"/>
    <n v="9"/>
    <n v="0"/>
    <x v="15"/>
    <n v="9"/>
    <n v="0"/>
    <s v="SD | Acute Care Hospitals | Voluntary non-profit - Private"/>
    <s v="Mid"/>
    <n v="0.99"/>
    <n v="0.97499999999999998"/>
    <n v="1.01"/>
    <n v="3.5000000000000031E-2"/>
    <n v="7"/>
    <n v="0.92249999999999988"/>
    <n v="1.0625"/>
    <x v="1"/>
    <n v="-0.10999999999999999"/>
  </r>
  <r>
    <s v="430016"/>
    <s v="AVERA MCKENNAN HOSPITAL &amp; UNIVERSITY HEALTH CENTER"/>
    <x v="40"/>
    <x v="2"/>
    <x v="1"/>
    <n v="0"/>
    <n v="9"/>
    <n v="0"/>
    <x v="3"/>
    <n v="9"/>
    <n v="0"/>
    <s v="SD | Acute Care Hospitals | Voluntary non-profit - Private"/>
    <s v="Mid"/>
    <n v="0.99"/>
    <n v="0.97499999999999998"/>
    <n v="1.01"/>
    <n v="3.5000000000000031E-2"/>
    <n v="7"/>
    <n v="0.92249999999999988"/>
    <n v="1.0625"/>
    <x v="1"/>
    <n v="2.0000000000000018E-2"/>
  </r>
  <r>
    <s v="430027"/>
    <s v="SANFORD USD MEDICAL CENTER"/>
    <x v="40"/>
    <x v="2"/>
    <x v="0"/>
    <n v="1"/>
    <n v="10"/>
    <n v="0"/>
    <x v="22"/>
    <n v="11"/>
    <n v="0"/>
    <s v="SD | Acute Care Hospitals | Voluntary non-profit - Private"/>
    <s v="High"/>
    <n v="0.99"/>
    <n v="0.97499999999999998"/>
    <n v="1.01"/>
    <n v="3.5000000000000031E-2"/>
    <n v="7"/>
    <n v="0.92249999999999988"/>
    <n v="1.0625"/>
    <x v="1"/>
    <n v="0.1100000000000001"/>
  </r>
  <r>
    <s v="430077"/>
    <s v="MONUMENT HEALTH RAPID CITY HOSPITAL"/>
    <x v="40"/>
    <x v="2"/>
    <x v="0"/>
    <n v="2"/>
    <n v="9"/>
    <n v="0"/>
    <x v="3"/>
    <n v="11"/>
    <n v="0"/>
    <s v="SD | Acute Care Hospitals | Voluntary non-profit - Private"/>
    <s v="High"/>
    <n v="0.99"/>
    <n v="0.97499999999999998"/>
    <n v="1.01"/>
    <n v="3.5000000000000031E-2"/>
    <n v="7"/>
    <n v="0.92249999999999988"/>
    <n v="1.0625"/>
    <x v="1"/>
    <n v="2.0000000000000018E-2"/>
  </r>
  <r>
    <s v="430095"/>
    <s v="AVERA HEART HOSPITAL OF SOUTH DAKOTA"/>
    <x v="40"/>
    <x v="1"/>
    <x v="4"/>
    <n v="1"/>
    <n v="4"/>
    <n v="0"/>
    <x v="0"/>
    <n v="5"/>
    <n v="0"/>
    <s v="SD | Acute Care Hospitals | Proprietary"/>
    <s v="High"/>
    <n v="1.03"/>
    <n v="1.03"/>
    <n v="1.03"/>
    <n v="0"/>
    <n v="1"/>
    <e v="#N/A"/>
    <e v="#N/A"/>
    <x v="1"/>
    <n v="0"/>
  </r>
  <r>
    <s v="430097"/>
    <s v="SANFORD MEDICAL CENTER ABERDEEN"/>
    <x v="40"/>
    <x v="2"/>
    <x v="0"/>
    <n v="0"/>
    <n v="8"/>
    <n v="0"/>
    <x v="9"/>
    <n v="8"/>
    <n v="0"/>
    <s v="SD | Acute Care Hospitals | Voluntary non-profit - Private"/>
    <s v="High"/>
    <n v="0.99"/>
    <n v="0.97499999999999998"/>
    <n v="1.01"/>
    <n v="3.5000000000000031E-2"/>
    <n v="7"/>
    <n v="0.92249999999999988"/>
    <n v="1.0625"/>
    <x v="1"/>
    <n v="0"/>
  </r>
  <r>
    <s v="440002"/>
    <s v="JACKSON-MADISON COUNTY GENERAL HOSPITAL"/>
    <x v="41"/>
    <x v="0"/>
    <x v="1"/>
    <n v="1"/>
    <n v="8"/>
    <n v="1"/>
    <x v="25"/>
    <n v="10"/>
    <n v="0.1"/>
    <s v="TN | Acute Care Hospitals | Government - Hospital District or Authority"/>
    <s v="Mid"/>
    <n v="1.04"/>
    <n v="1.0049999999999999"/>
    <n v="1.0900000000000001"/>
    <n v="8.5000000000000187E-2"/>
    <n v="7"/>
    <n v="0.87749999999999961"/>
    <n v="1.2175000000000002"/>
    <x v="1"/>
    <n v="5.0000000000000044E-2"/>
  </r>
  <r>
    <s v="440003"/>
    <s v="HIGHPOINT HEALTH-SUMNER WITH ASCENSION SAINT THOMA"/>
    <x v="41"/>
    <x v="1"/>
    <x v="2"/>
    <n v="1"/>
    <n v="6"/>
    <n v="0"/>
    <x v="0"/>
    <n v="7"/>
    <n v="0"/>
    <s v="TN | Acute Care Hospitals | Proprietary"/>
    <s v="Low"/>
    <n v="1"/>
    <n v="0.97"/>
    <n v="1.0350000000000001"/>
    <n v="6.5000000000000169E-2"/>
    <n v="21"/>
    <n v="0.87249999999999972"/>
    <n v="1.1325000000000003"/>
    <x v="0"/>
    <n v="3.0000000000000027E-2"/>
  </r>
  <r>
    <s v="440006"/>
    <s v="TRISTAR SKYLINE MEDICAL CENTER"/>
    <x v="41"/>
    <x v="2"/>
    <x v="2"/>
    <n v="0"/>
    <n v="6"/>
    <n v="2"/>
    <x v="13"/>
    <n v="8"/>
    <n v="0.25"/>
    <s v="TN | Acute Care Hospitals | Voluntary non-profit - Private"/>
    <s v="Low"/>
    <n v="1"/>
    <n v="0.95499999999999996"/>
    <n v="1.0750000000000002"/>
    <n v="0.12000000000000022"/>
    <n v="18"/>
    <n v="0.77499999999999969"/>
    <n v="1.2550000000000006"/>
    <x v="0"/>
    <n v="7.0000000000000062E-2"/>
  </r>
  <r>
    <s v="440009"/>
    <s v="CUMBERLAND MEDICAL CENTER"/>
    <x v="41"/>
    <x v="2"/>
    <x v="0"/>
    <n v="0"/>
    <n v="7"/>
    <n v="0"/>
    <x v="7"/>
    <n v="7"/>
    <n v="0"/>
    <s v="TN | Acute Care Hospitals | Voluntary non-profit - Private"/>
    <s v="High"/>
    <n v="1"/>
    <n v="0.95499999999999996"/>
    <n v="1.0750000000000002"/>
    <n v="0.12000000000000022"/>
    <n v="18"/>
    <n v="0.77499999999999969"/>
    <n v="1.2550000000000006"/>
    <x v="0"/>
    <n v="-4.0000000000000036E-2"/>
  </r>
  <r>
    <s v="440011"/>
    <s v="BLOUNT MEMORIAL HOSPITAL"/>
    <x v="41"/>
    <x v="5"/>
    <x v="0"/>
    <n v="0"/>
    <n v="9"/>
    <n v="0"/>
    <x v="10"/>
    <n v="9"/>
    <n v="0"/>
    <s v="TN | Acute Care Hospitals | Government - Local"/>
    <s v="High"/>
    <n v="1"/>
    <n v="0.98"/>
    <n v="1.03"/>
    <n v="5.0000000000000044E-2"/>
    <n v="5"/>
    <n v="0.90499999999999992"/>
    <n v="1.105"/>
    <x v="1"/>
    <n v="-2.0000000000000018E-2"/>
  </r>
  <r>
    <s v="440012"/>
    <s v="WELLMONT BRISTOL REGIONAL MEDICAL CENTER"/>
    <x v="41"/>
    <x v="0"/>
    <x v="3"/>
    <n v="0"/>
    <n v="6"/>
    <n v="3"/>
    <x v="20"/>
    <n v="9"/>
    <n v="0.33333333333333331"/>
    <s v="TN | Acute Care Hospitals | Government - Hospital District or Authority"/>
    <s v="Low"/>
    <n v="1.04"/>
    <n v="1.0049999999999999"/>
    <n v="1.0900000000000001"/>
    <n v="8.5000000000000187E-2"/>
    <n v="7"/>
    <n v="0.87749999999999961"/>
    <n v="1.2175000000000002"/>
    <x v="1"/>
    <n v="0"/>
  </r>
  <r>
    <s v="440015"/>
    <s v="UNIVERSITY HEALTH SYSTEM, INC"/>
    <x v="41"/>
    <x v="2"/>
    <x v="0"/>
    <n v="1"/>
    <n v="10"/>
    <n v="0"/>
    <x v="8"/>
    <n v="11"/>
    <n v="0"/>
    <s v="TN | Acute Care Hospitals | Voluntary non-profit - Private"/>
    <s v="High"/>
    <n v="1"/>
    <n v="0.95499999999999996"/>
    <n v="1.0750000000000002"/>
    <n v="0.12000000000000022"/>
    <n v="18"/>
    <n v="0.77499999999999969"/>
    <n v="1.2550000000000006"/>
    <x v="0"/>
    <n v="-3.0000000000000027E-2"/>
  </r>
  <r>
    <s v="440017"/>
    <s v="WELLMONT HOLSTON VALLEY MEDICAL CENTER"/>
    <x v="41"/>
    <x v="2"/>
    <x v="1"/>
    <n v="0"/>
    <n v="9"/>
    <n v="0"/>
    <x v="25"/>
    <n v="9"/>
    <n v="0"/>
    <s v="TN | Acute Care Hospitals | Voluntary non-profit - Private"/>
    <s v="Mid"/>
    <n v="1"/>
    <n v="0.95499999999999996"/>
    <n v="1.0750000000000002"/>
    <n v="0.12000000000000022"/>
    <n v="18"/>
    <n v="0.77499999999999969"/>
    <n v="1.2550000000000006"/>
    <x v="0"/>
    <n v="9.000000000000008E-2"/>
  </r>
  <r>
    <s v="440018"/>
    <s v="SYCAMORE SHOALS HOSPITAL"/>
    <x v="41"/>
    <x v="2"/>
    <x v="2"/>
    <n v="0"/>
    <n v="6"/>
    <n v="1"/>
    <x v="22"/>
    <n v="7"/>
    <n v="0.14285714285714285"/>
    <s v="TN | Acute Care Hospitals | Voluntary non-profit - Private"/>
    <s v="Low"/>
    <n v="1"/>
    <n v="0.95499999999999996"/>
    <n v="1.0750000000000002"/>
    <n v="0.12000000000000022"/>
    <n v="18"/>
    <n v="0.77499999999999969"/>
    <n v="1.2550000000000006"/>
    <x v="0"/>
    <n v="0.10000000000000009"/>
  </r>
  <r>
    <s v="440020"/>
    <s v="SOUTHERN TENNESSEE REGIONAL HEALTH SYSTEM PULASKI"/>
    <x v="41"/>
    <x v="1"/>
    <x v="1"/>
    <n v="0"/>
    <n v="6"/>
    <n v="0"/>
    <x v="25"/>
    <n v="6"/>
    <n v="0"/>
    <s v="TN | Acute Care Hospitals | Proprietary"/>
    <s v="Mid"/>
    <n v="1"/>
    <n v="0.97"/>
    <n v="1.0350000000000001"/>
    <n v="6.5000000000000169E-2"/>
    <n v="21"/>
    <n v="0.87249999999999972"/>
    <n v="1.1325000000000003"/>
    <x v="0"/>
    <n v="9.000000000000008E-2"/>
  </r>
  <r>
    <s v="440029"/>
    <s v="WILLIAMSON MEDICAL CENTER"/>
    <x v="41"/>
    <x v="0"/>
    <x v="0"/>
    <n v="3"/>
    <n v="5"/>
    <n v="0"/>
    <x v="9"/>
    <n v="8"/>
    <n v="0"/>
    <s v="TN | Acute Care Hospitals | Government - Hospital District or Authority"/>
    <s v="High"/>
    <n v="1.04"/>
    <n v="1.0049999999999999"/>
    <n v="1.0900000000000001"/>
    <n v="8.5000000000000187E-2"/>
    <n v="7"/>
    <n v="0.87749999999999961"/>
    <n v="1.2175000000000002"/>
    <x v="1"/>
    <n v="-5.0000000000000044E-2"/>
  </r>
  <r>
    <s v="440030"/>
    <s v="MORRISTOWN HAMBLEN HOSPITAL ASSOCIATION"/>
    <x v="41"/>
    <x v="5"/>
    <x v="2"/>
    <n v="0"/>
    <n v="9"/>
    <n v="0"/>
    <x v="8"/>
    <n v="9"/>
    <n v="0"/>
    <s v="TN | Acute Care Hospitals | Government - Local"/>
    <s v="Low"/>
    <n v="1"/>
    <n v="0.98"/>
    <n v="1.03"/>
    <n v="5.0000000000000044E-2"/>
    <n v="5"/>
    <n v="0.90499999999999992"/>
    <n v="1.105"/>
    <x v="1"/>
    <n v="-3.0000000000000027E-2"/>
  </r>
  <r>
    <s v="440031"/>
    <s v="ROANE MEDICAL CENTER"/>
    <x v="41"/>
    <x v="0"/>
    <x v="0"/>
    <n v="0"/>
    <n v="6"/>
    <n v="0"/>
    <x v="9"/>
    <n v="6"/>
    <n v="0"/>
    <s v="TN | Acute Care Hospitals | Government - Hospital District or Authority"/>
    <s v="High"/>
    <n v="1.04"/>
    <n v="1.0049999999999999"/>
    <n v="1.0900000000000001"/>
    <n v="8.5000000000000187E-2"/>
    <n v="7"/>
    <n v="0.87749999999999961"/>
    <n v="1.2175000000000002"/>
    <x v="1"/>
    <n v="-5.0000000000000044E-2"/>
  </r>
  <r>
    <s v="440034"/>
    <s v="METHODIST MEDICAL CENTER OF OAK RIDGE"/>
    <x v="41"/>
    <x v="2"/>
    <x v="1"/>
    <n v="0"/>
    <n v="9"/>
    <n v="0"/>
    <x v="24"/>
    <n v="9"/>
    <n v="0"/>
    <s v="TN | Acute Care Hospitals | Voluntary non-profit - Private"/>
    <s v="Mid"/>
    <n v="1"/>
    <n v="0.95499999999999996"/>
    <n v="1.0750000000000002"/>
    <n v="0.12000000000000022"/>
    <n v="18"/>
    <n v="0.77499999999999969"/>
    <n v="1.2550000000000006"/>
    <x v="0"/>
    <n v="-8.9999999999999969E-2"/>
  </r>
  <r>
    <s v="440035"/>
    <s v="TENNOVA HEALTHCARE-CLARKSVILLE"/>
    <x v="41"/>
    <x v="1"/>
    <x v="3"/>
    <n v="0"/>
    <n v="6"/>
    <n v="1"/>
    <x v="1"/>
    <n v="7"/>
    <n v="0.14285714285714285"/>
    <s v="TN | Acute Care Hospitals | Proprietary"/>
    <s v="Low"/>
    <n v="1"/>
    <n v="0.97"/>
    <n v="1.0350000000000001"/>
    <n v="6.5000000000000169E-2"/>
    <n v="21"/>
    <n v="0.87249999999999972"/>
    <n v="1.1325000000000003"/>
    <x v="0"/>
    <n v="0"/>
  </r>
  <r>
    <s v="440039"/>
    <s v="VANDERBILT UNIVERSITY MEDICAL CENTER"/>
    <x v="41"/>
    <x v="2"/>
    <x v="0"/>
    <n v="1"/>
    <n v="9"/>
    <n v="1"/>
    <x v="1"/>
    <n v="11"/>
    <n v="9.0909090909090912E-2"/>
    <s v="TN | Acute Care Hospitals | Voluntary non-profit - Private"/>
    <s v="High"/>
    <n v="1"/>
    <n v="0.95499999999999996"/>
    <n v="1.0750000000000002"/>
    <n v="0.12000000000000022"/>
    <n v="18"/>
    <n v="0.77499999999999969"/>
    <n v="1.2550000000000006"/>
    <x v="0"/>
    <n v="0"/>
  </r>
  <r>
    <s v="440046"/>
    <s v="TRISTAR HORIZON MEDICAL CENTER"/>
    <x v="41"/>
    <x v="1"/>
    <x v="0"/>
    <n v="1"/>
    <n v="7"/>
    <n v="0"/>
    <x v="0"/>
    <n v="8"/>
    <n v="0"/>
    <s v="TN | Acute Care Hospitals | Proprietary"/>
    <s v="High"/>
    <n v="1"/>
    <n v="0.97"/>
    <n v="1.0350000000000001"/>
    <n v="6.5000000000000169E-2"/>
    <n v="21"/>
    <n v="0.87249999999999972"/>
    <n v="1.1325000000000003"/>
    <x v="0"/>
    <n v="3.0000000000000027E-2"/>
  </r>
  <r>
    <s v="440048"/>
    <s v="BAPTIST MEMORIAL HOSPITAL"/>
    <x v="41"/>
    <x v="2"/>
    <x v="2"/>
    <n v="0"/>
    <n v="8"/>
    <n v="3"/>
    <x v="1"/>
    <n v="11"/>
    <n v="0.27272727272727271"/>
    <s v="TN | Acute Care Hospitals | Voluntary non-profit - Private"/>
    <s v="Low"/>
    <n v="1"/>
    <n v="0.95499999999999996"/>
    <n v="1.0750000000000002"/>
    <n v="0.12000000000000022"/>
    <n v="18"/>
    <n v="0.77499999999999969"/>
    <n v="1.2550000000000006"/>
    <x v="0"/>
    <n v="0"/>
  </r>
  <r>
    <s v="440049"/>
    <s v="METHODIST HOSPITALS OF MEMPHIS"/>
    <x v="41"/>
    <x v="6"/>
    <x v="0"/>
    <n v="0"/>
    <n v="11"/>
    <n v="0"/>
    <x v="0"/>
    <n v="11"/>
    <n v="0"/>
    <s v="TN | Acute Care Hospitals | Voluntary non-profit - Church"/>
    <s v="High"/>
    <n v="1.0049999999999999"/>
    <n v="0.98750000000000004"/>
    <n v="1.0150000000000001"/>
    <n v="2.750000000000008E-2"/>
    <n v="4"/>
    <n v="0.94624999999999992"/>
    <n v="1.0562500000000004"/>
    <x v="1"/>
    <n v="2.5000000000000133E-2"/>
  </r>
  <r>
    <s v="440050"/>
    <s v="GREENEVILLE COMMUNITY HOSPITAL"/>
    <x v="41"/>
    <x v="2"/>
    <x v="1"/>
    <n v="0"/>
    <n v="6"/>
    <n v="0"/>
    <x v="1"/>
    <n v="6"/>
    <n v="0"/>
    <s v="TN | Acute Care Hospitals | Voluntary non-profit - Private"/>
    <s v="Mid"/>
    <n v="1"/>
    <n v="0.95499999999999996"/>
    <n v="1.0750000000000002"/>
    <n v="0.12000000000000022"/>
    <n v="18"/>
    <n v="0.77499999999999969"/>
    <n v="1.2550000000000006"/>
    <x v="0"/>
    <n v="0"/>
  </r>
  <r>
    <s v="440053"/>
    <s v="SAINT THOMAS RUTHERFORD HOSPITAL"/>
    <x v="41"/>
    <x v="6"/>
    <x v="2"/>
    <n v="0"/>
    <n v="6"/>
    <n v="2"/>
    <x v="3"/>
    <n v="8"/>
    <n v="0.25"/>
    <s v="TN | Acute Care Hospitals | Voluntary non-profit - Church"/>
    <s v="Low"/>
    <n v="1.0049999999999999"/>
    <n v="0.98750000000000004"/>
    <n v="1.0150000000000001"/>
    <n v="2.750000000000008E-2"/>
    <n v="4"/>
    <n v="0.94624999999999992"/>
    <n v="1.0562500000000004"/>
    <x v="1"/>
    <n v="5.0000000000001155E-3"/>
  </r>
  <r>
    <s v="440056"/>
    <s v="TENNOVA HEALTHCARE-JEFFERSON MEMORIAL HOSPITAL"/>
    <x v="41"/>
    <x v="1"/>
    <x v="2"/>
    <n v="1"/>
    <n v="5"/>
    <n v="0"/>
    <x v="33"/>
    <n v="6"/>
    <n v="0"/>
    <s v="TN | Acute Care Hospitals | Proprietary"/>
    <s v="Low"/>
    <n v="1"/>
    <n v="0.97"/>
    <n v="1.0350000000000001"/>
    <n v="6.5000000000000169E-2"/>
    <n v="21"/>
    <n v="0.87249999999999972"/>
    <n v="1.1325000000000003"/>
    <x v="0"/>
    <n v="-7.999999999999996E-2"/>
  </r>
  <r>
    <s v="440058"/>
    <s v="SOUTHERN TENNESSEE REGIONAL HLTH SYSTEM WINCHESTER"/>
    <x v="41"/>
    <x v="1"/>
    <x v="2"/>
    <n v="0"/>
    <n v="7"/>
    <n v="0"/>
    <x v="30"/>
    <n v="7"/>
    <n v="0"/>
    <s v="TN | Acute Care Hospitals | Proprietary"/>
    <s v="Low"/>
    <n v="1"/>
    <n v="0.97"/>
    <n v="1.0350000000000001"/>
    <n v="6.5000000000000169E-2"/>
    <n v="21"/>
    <n v="0.87249999999999972"/>
    <n v="1.1325000000000003"/>
    <x v="0"/>
    <n v="6.0000000000000053E-2"/>
  </r>
  <r>
    <s v="440059"/>
    <s v="COOKEVILLE REGIONAL MEDICAL CENTER"/>
    <x v="41"/>
    <x v="5"/>
    <x v="2"/>
    <n v="0"/>
    <n v="9"/>
    <n v="2"/>
    <x v="1"/>
    <n v="11"/>
    <n v="0.18181818181818182"/>
    <s v="TN | Acute Care Hospitals | Government - Local"/>
    <s v="Low"/>
    <n v="1"/>
    <n v="0.98"/>
    <n v="1.03"/>
    <n v="5.0000000000000044E-2"/>
    <n v="5"/>
    <n v="0.90499999999999992"/>
    <n v="1.105"/>
    <x v="1"/>
    <n v="0"/>
  </r>
  <r>
    <s v="440061"/>
    <s v="VOLUNTEER COMMUNITY HOSPITAL"/>
    <x v="41"/>
    <x v="1"/>
    <x v="2"/>
    <n v="0"/>
    <n v="6"/>
    <n v="0"/>
    <x v="51"/>
    <n v="6"/>
    <n v="0"/>
    <s v="TN | Acute Care Hospitals | Proprietary"/>
    <s v="Low"/>
    <n v="1"/>
    <n v="0.97"/>
    <n v="1.0350000000000001"/>
    <n v="6.5000000000000169E-2"/>
    <n v="21"/>
    <n v="0.87249999999999972"/>
    <n v="1.1325000000000003"/>
    <x v="3"/>
    <n v="0.28000000000000003"/>
  </r>
  <r>
    <s v="440065"/>
    <s v="TRISTAR NORTHCREST MEDICAL CENTER"/>
    <x v="41"/>
    <x v="4"/>
    <x v="1"/>
    <n v="0"/>
    <n v="7"/>
    <n v="0"/>
    <x v="8"/>
    <n v="7"/>
    <n v="0"/>
    <s v="TN | Acute Care Hospitals | Voluntary non-profit - Other"/>
    <s v="Mid"/>
    <n v="0.97"/>
    <n v="0.97"/>
    <n v="1.06"/>
    <n v="9.000000000000008E-2"/>
    <n v="5"/>
    <n v="0.83499999999999985"/>
    <n v="1.1950000000000003"/>
    <x v="1"/>
    <n v="0"/>
  </r>
  <r>
    <s v="440068"/>
    <s v="STARR REGIONAL MEDICAL CENTER ATHENS"/>
    <x v="41"/>
    <x v="1"/>
    <x v="1"/>
    <n v="0"/>
    <n v="8"/>
    <n v="0"/>
    <x v="14"/>
    <n v="8"/>
    <n v="0"/>
    <s v="TN | Acute Care Hospitals | Proprietary"/>
    <s v="Mid"/>
    <n v="1"/>
    <n v="0.97"/>
    <n v="1.0350000000000001"/>
    <n v="6.5000000000000169E-2"/>
    <n v="21"/>
    <n v="0.87249999999999972"/>
    <n v="1.1325000000000003"/>
    <x v="0"/>
    <n v="-6.0000000000000053E-2"/>
  </r>
  <r>
    <s v="440072"/>
    <s v="DYERSBURG REGIONAL MEDICAL CENTER"/>
    <x v="41"/>
    <x v="1"/>
    <x v="0"/>
    <n v="0"/>
    <n v="5"/>
    <n v="1"/>
    <x v="32"/>
    <n v="6"/>
    <n v="0.16666666666666666"/>
    <s v="TN | Acute Care Hospitals | Proprietary"/>
    <s v="High"/>
    <n v="1"/>
    <n v="0.97"/>
    <n v="1.0350000000000001"/>
    <n v="6.5000000000000169E-2"/>
    <n v="21"/>
    <n v="0.87249999999999972"/>
    <n v="1.1325000000000003"/>
    <x v="3"/>
    <n v="0.1399999999999999"/>
  </r>
  <r>
    <s v="440073"/>
    <s v="MAURY REGIONAL HOSPITAL"/>
    <x v="41"/>
    <x v="5"/>
    <x v="1"/>
    <n v="0"/>
    <n v="10"/>
    <n v="0"/>
    <x v="0"/>
    <n v="10"/>
    <n v="0"/>
    <s v="TN | Acute Care Hospitals | Government - Local"/>
    <s v="Mid"/>
    <n v="1"/>
    <n v="0.98"/>
    <n v="1.03"/>
    <n v="5.0000000000000044E-2"/>
    <n v="5"/>
    <n v="0.90499999999999992"/>
    <n v="1.105"/>
    <x v="1"/>
    <n v="3.0000000000000027E-2"/>
  </r>
  <r>
    <s v="440081"/>
    <s v="LECONTE MEDICAL CENTER"/>
    <x v="41"/>
    <x v="4"/>
    <x v="0"/>
    <n v="0"/>
    <n v="8"/>
    <n v="0"/>
    <x v="23"/>
    <n v="8"/>
    <n v="0"/>
    <s v="TN | Acute Care Hospitals | Voluntary non-profit - Other"/>
    <s v="High"/>
    <n v="0.97"/>
    <n v="0.97"/>
    <n v="1.06"/>
    <n v="9.000000000000008E-2"/>
    <n v="5"/>
    <n v="0.83499999999999985"/>
    <n v="1.1950000000000003"/>
    <x v="1"/>
    <n v="-6.9999999999999951E-2"/>
  </r>
  <r>
    <s v="440082"/>
    <s v="ASCENSION SAINT THOMAS HOSPITAL"/>
    <x v="41"/>
    <x v="2"/>
    <x v="1"/>
    <n v="2"/>
    <n v="8"/>
    <n v="1"/>
    <x v="0"/>
    <n v="11"/>
    <n v="9.0909090909090912E-2"/>
    <s v="TN | Acute Care Hospitals | Voluntary non-profit - Private"/>
    <s v="Mid"/>
    <n v="1"/>
    <n v="0.95499999999999996"/>
    <n v="1.0750000000000002"/>
    <n v="0.12000000000000022"/>
    <n v="18"/>
    <n v="0.77499999999999969"/>
    <n v="1.2550000000000006"/>
    <x v="0"/>
    <n v="3.0000000000000027E-2"/>
  </r>
  <r>
    <s v="440084"/>
    <s v="SWEETWATER HOSPITAL ASSOCIATION"/>
    <x v="41"/>
    <x v="2"/>
    <x v="2"/>
    <n v="0"/>
    <n v="5"/>
    <n v="1"/>
    <x v="20"/>
    <n v="6"/>
    <n v="0.16666666666666666"/>
    <s v="TN | Acute Care Hospitals | Voluntary non-profit - Private"/>
    <s v="Low"/>
    <n v="1"/>
    <n v="0.95499999999999996"/>
    <n v="1.0750000000000002"/>
    <n v="0.12000000000000022"/>
    <n v="18"/>
    <n v="0.77499999999999969"/>
    <n v="1.2550000000000006"/>
    <x v="0"/>
    <n v="4.0000000000000036E-2"/>
  </r>
  <r>
    <s v="440091"/>
    <s v="MEMORIAL HEALTHCARE SYSTEM, INC"/>
    <x v="41"/>
    <x v="6"/>
    <x v="0"/>
    <n v="2"/>
    <n v="9"/>
    <n v="0"/>
    <x v="1"/>
    <n v="11"/>
    <n v="0"/>
    <s v="TN | Acute Care Hospitals | Voluntary non-profit - Church"/>
    <s v="High"/>
    <n v="1.0049999999999999"/>
    <n v="0.98750000000000004"/>
    <n v="1.0150000000000001"/>
    <n v="2.750000000000008E-2"/>
    <n v="4"/>
    <n v="0.94624999999999992"/>
    <n v="1.0562500000000004"/>
    <x v="1"/>
    <n v="-4.9999999999998934E-3"/>
  </r>
  <r>
    <s v="440102"/>
    <s v="LINCOLN MEDICAL CENTER"/>
    <x v="41"/>
    <x v="5"/>
    <x v="2"/>
    <n v="0"/>
    <n v="5"/>
    <n v="0"/>
    <x v="32"/>
    <n v="5"/>
    <n v="0"/>
    <s v="TN | Acute Care Hospitals | Government - Local"/>
    <s v="Low"/>
    <n v="1"/>
    <n v="0.98"/>
    <n v="1.03"/>
    <n v="5.0000000000000044E-2"/>
    <n v="5"/>
    <n v="0.90499999999999992"/>
    <n v="1.105"/>
    <x v="1"/>
    <n v="0.1399999999999999"/>
  </r>
  <r>
    <s v="440104"/>
    <s v="ERLANGER MEDICAL CENTER"/>
    <x v="41"/>
    <x v="0"/>
    <x v="1"/>
    <n v="0"/>
    <n v="10"/>
    <n v="1"/>
    <x v="25"/>
    <n v="11"/>
    <n v="9.0909090909090912E-2"/>
    <s v="TN | Acute Care Hospitals | Government - Hospital District or Authority"/>
    <s v="Mid"/>
    <n v="1.04"/>
    <n v="1.0049999999999999"/>
    <n v="1.0900000000000001"/>
    <n v="8.5000000000000187E-2"/>
    <n v="7"/>
    <n v="0.87749999999999961"/>
    <n v="1.2175000000000002"/>
    <x v="1"/>
    <n v="5.0000000000000044E-2"/>
  </r>
  <r>
    <s v="440110"/>
    <s v="FORT LOUDOUN MEDICAL CENTER"/>
    <x v="41"/>
    <x v="4"/>
    <x v="4"/>
    <n v="0"/>
    <n v="6"/>
    <n v="0"/>
    <x v="8"/>
    <n v="6"/>
    <n v="0"/>
    <s v="TN | Acute Care Hospitals | Voluntary non-profit - Other"/>
    <s v="High"/>
    <n v="0.97"/>
    <n v="0.97"/>
    <n v="1.06"/>
    <n v="9.000000000000008E-2"/>
    <n v="5"/>
    <n v="0.83499999999999985"/>
    <n v="1.1950000000000003"/>
    <x v="1"/>
    <n v="0"/>
  </r>
  <r>
    <s v="440120"/>
    <s v="PHYSICIANS REGIONAL MEDICAL CENTER"/>
    <x v="41"/>
    <x v="1"/>
    <x v="1"/>
    <n v="0"/>
    <n v="9"/>
    <n v="0"/>
    <x v="8"/>
    <n v="9"/>
    <n v="0"/>
    <s v="TN | Acute Care Hospitals | Proprietary"/>
    <s v="Mid"/>
    <n v="1"/>
    <n v="0.97"/>
    <n v="1.0350000000000001"/>
    <n v="6.5000000000000169E-2"/>
    <n v="21"/>
    <n v="0.87249999999999972"/>
    <n v="1.1325000000000003"/>
    <x v="0"/>
    <n v="-3.0000000000000027E-2"/>
  </r>
  <r>
    <s v="440125"/>
    <s v="FORT SANDERS REGIONAL MEDICAL CENTER"/>
    <x v="41"/>
    <x v="2"/>
    <x v="1"/>
    <n v="1"/>
    <n v="7"/>
    <n v="3"/>
    <x v="10"/>
    <n v="11"/>
    <n v="0.27272727272727271"/>
    <s v="TN | Acute Care Hospitals | Voluntary non-profit - Private"/>
    <s v="Mid"/>
    <n v="1"/>
    <n v="0.95499999999999996"/>
    <n v="1.0750000000000002"/>
    <n v="0.12000000000000022"/>
    <n v="18"/>
    <n v="0.77499999999999969"/>
    <n v="1.2550000000000006"/>
    <x v="0"/>
    <n v="-2.0000000000000018E-2"/>
  </r>
  <r>
    <s v="440130"/>
    <s v="BAPTIST MEMORIAL HOSPITAL UNION CITY"/>
    <x v="41"/>
    <x v="2"/>
    <x v="4"/>
    <n v="1"/>
    <n v="5"/>
    <n v="0"/>
    <x v="41"/>
    <n v="6"/>
    <n v="0"/>
    <s v="TN | Acute Care Hospitals | Voluntary non-profit - Private"/>
    <s v="High"/>
    <n v="1"/>
    <n v="0.95499999999999996"/>
    <n v="1.0750000000000002"/>
    <n v="0.12000000000000022"/>
    <n v="18"/>
    <n v="0.77499999999999969"/>
    <n v="1.2550000000000006"/>
    <x v="0"/>
    <n v="0.18999999999999995"/>
  </r>
  <r>
    <s v="440131"/>
    <s v="BAPTIST MEMORIAL HOSPITAL TIPTON"/>
    <x v="41"/>
    <x v="6"/>
    <x v="1"/>
    <n v="0"/>
    <n v="6"/>
    <n v="1"/>
    <x v="11"/>
    <n v="7"/>
    <n v="0.14285714285714285"/>
    <s v="TN | Acute Care Hospitals | Voluntary non-profit - Church"/>
    <s v="Mid"/>
    <n v="1.0049999999999999"/>
    <n v="0.98750000000000004"/>
    <n v="1.0150000000000001"/>
    <n v="2.750000000000008E-2"/>
    <n v="4"/>
    <n v="0.94624999999999992"/>
    <n v="1.0562500000000004"/>
    <x v="1"/>
    <n v="-5.4999999999999938E-2"/>
  </r>
  <r>
    <s v="440132"/>
    <s v="WEST TENNESSEE HEALTHCARE HENRY COUNTY HOSPITAL"/>
    <x v="41"/>
    <x v="0"/>
    <x v="1"/>
    <n v="1"/>
    <n v="5"/>
    <n v="0"/>
    <x v="2"/>
    <n v="6"/>
    <n v="0"/>
    <s v="TN | Acute Care Hospitals | Government - Hospital District or Authority"/>
    <s v="Mid"/>
    <n v="1.04"/>
    <n v="1.0049999999999999"/>
    <n v="1.0900000000000001"/>
    <n v="8.5000000000000187E-2"/>
    <n v="7"/>
    <n v="0.87749999999999961"/>
    <n v="1.2175000000000002"/>
    <x v="1"/>
    <n v="-2.0000000000000018E-2"/>
  </r>
  <r>
    <s v="440144"/>
    <s v="VANDERBILT TULLAHOMA-HARTON HOSPITAL"/>
    <x v="41"/>
    <x v="4"/>
    <x v="2"/>
    <n v="0"/>
    <n v="7"/>
    <n v="0"/>
    <x v="30"/>
    <n v="7"/>
    <n v="0"/>
    <s v="TN | Acute Care Hospitals | Voluntary non-profit - Other"/>
    <s v="Low"/>
    <n v="0.97"/>
    <n v="0.97"/>
    <n v="1.06"/>
    <n v="9.000000000000008E-2"/>
    <n v="5"/>
    <n v="0.83499999999999985"/>
    <n v="1.1950000000000003"/>
    <x v="1"/>
    <n v="9.000000000000008E-2"/>
  </r>
  <r>
    <s v="440150"/>
    <s v="TRISTAR SUMMIT MEDICAL CENTER"/>
    <x v="41"/>
    <x v="1"/>
    <x v="2"/>
    <n v="0"/>
    <n v="8"/>
    <n v="0"/>
    <x v="9"/>
    <n v="8"/>
    <n v="0"/>
    <s v="TN | Acute Care Hospitals | Proprietary"/>
    <s v="Low"/>
    <n v="1"/>
    <n v="0.97"/>
    <n v="1.0350000000000001"/>
    <n v="6.5000000000000169E-2"/>
    <n v="21"/>
    <n v="0.87249999999999972"/>
    <n v="1.1325000000000003"/>
    <x v="0"/>
    <n v="-1.0000000000000009E-2"/>
  </r>
  <r>
    <s v="440151"/>
    <s v="SAINT THOMAS RIVER PARK HOSPITAL"/>
    <x v="41"/>
    <x v="2"/>
    <x v="0"/>
    <n v="0"/>
    <n v="6"/>
    <n v="0"/>
    <x v="25"/>
    <n v="6"/>
    <n v="0"/>
    <s v="TN | Acute Care Hospitals | Voluntary non-profit - Private"/>
    <s v="High"/>
    <n v="1"/>
    <n v="0.95499999999999996"/>
    <n v="1.0750000000000002"/>
    <n v="0.12000000000000022"/>
    <n v="18"/>
    <n v="0.77499999999999969"/>
    <n v="1.2550000000000006"/>
    <x v="0"/>
    <n v="9.000000000000008E-2"/>
  </r>
  <r>
    <s v="440152"/>
    <s v="REGIONAL ONE HEALTH"/>
    <x v="41"/>
    <x v="0"/>
    <x v="2"/>
    <n v="0"/>
    <n v="5"/>
    <n v="0"/>
    <x v="25"/>
    <n v="5"/>
    <n v="0"/>
    <s v="TN | Acute Care Hospitals | Government - Hospital District or Authority"/>
    <s v="Low"/>
    <n v="1.04"/>
    <n v="1.0049999999999999"/>
    <n v="1.0900000000000001"/>
    <n v="8.5000000000000187E-2"/>
    <n v="7"/>
    <n v="0.87749999999999961"/>
    <n v="1.2175000000000002"/>
    <x v="1"/>
    <n v="5.0000000000000044E-2"/>
  </r>
  <r>
    <s v="440153"/>
    <s v="TENNOVA HEALTHCARE - NEWPORT MEDICAL CENTER"/>
    <x v="41"/>
    <x v="1"/>
    <x v="2"/>
    <n v="0"/>
    <n v="4"/>
    <n v="0"/>
    <x v="24"/>
    <n v="4"/>
    <n v="0"/>
    <s v="TN | Acute Care Hospitals | Proprietary"/>
    <s v="Low"/>
    <n v="1"/>
    <n v="0.97"/>
    <n v="1.0350000000000001"/>
    <n v="6.5000000000000169E-2"/>
    <n v="21"/>
    <n v="0.87249999999999972"/>
    <n v="1.1325000000000003"/>
    <x v="0"/>
    <n v="-8.9999999999999969E-2"/>
  </r>
  <r>
    <s v="440156"/>
    <s v="PARKRIDGE MEDICAL CENTER"/>
    <x v="41"/>
    <x v="1"/>
    <x v="1"/>
    <n v="0"/>
    <n v="9"/>
    <n v="0"/>
    <x v="1"/>
    <n v="9"/>
    <n v="0"/>
    <s v="TN | Acute Care Hospitals | Proprietary"/>
    <s v="Mid"/>
    <n v="1"/>
    <n v="0.97"/>
    <n v="1.0350000000000001"/>
    <n v="6.5000000000000169E-2"/>
    <n v="21"/>
    <n v="0.87249999999999972"/>
    <n v="1.1325000000000003"/>
    <x v="0"/>
    <n v="0"/>
  </r>
  <r>
    <s v="440161"/>
    <s v="TRISTAR CENTENNIAL MEDICAL CENTER"/>
    <x v="41"/>
    <x v="1"/>
    <x v="0"/>
    <n v="1"/>
    <n v="8"/>
    <n v="2"/>
    <x v="3"/>
    <n v="11"/>
    <n v="0.18181818181818182"/>
    <s v="TN | Acute Care Hospitals | Proprietary"/>
    <s v="High"/>
    <n v="1"/>
    <n v="0.97"/>
    <n v="1.0350000000000001"/>
    <n v="6.5000000000000169E-2"/>
    <n v="21"/>
    <n v="0.87249999999999972"/>
    <n v="1.1325000000000003"/>
    <x v="0"/>
    <n v="1.0000000000000009E-2"/>
  </r>
  <r>
    <s v="440173"/>
    <s v="PARKWEST MEDICAL CENTER"/>
    <x v="41"/>
    <x v="2"/>
    <x v="1"/>
    <n v="1"/>
    <n v="6"/>
    <n v="2"/>
    <x v="10"/>
    <n v="9"/>
    <n v="0.22222222222222221"/>
    <s v="TN | Acute Care Hospitals | Voluntary non-profit - Private"/>
    <s v="Mid"/>
    <n v="1"/>
    <n v="0.95499999999999996"/>
    <n v="1.0750000000000002"/>
    <n v="0.12000000000000022"/>
    <n v="18"/>
    <n v="0.77499999999999969"/>
    <n v="1.2550000000000006"/>
    <x v="0"/>
    <n v="-2.0000000000000018E-2"/>
  </r>
  <r>
    <s v="440175"/>
    <s v="SOUTHERN TENNESSEE REGIONAL HEALTH SYSTEM LAWRENCE"/>
    <x v="41"/>
    <x v="4"/>
    <x v="1"/>
    <n v="0"/>
    <n v="6"/>
    <n v="0"/>
    <x v="5"/>
    <n v="6"/>
    <n v="0"/>
    <s v="TN | Acute Care Hospitals | Voluntary non-profit - Other"/>
    <s v="Mid"/>
    <n v="0.97"/>
    <n v="0.97"/>
    <n v="1.06"/>
    <n v="9.000000000000008E-2"/>
    <n v="5"/>
    <n v="0.83499999999999985"/>
    <n v="1.1950000000000003"/>
    <x v="1"/>
    <n v="0.14000000000000012"/>
  </r>
  <r>
    <s v="440176"/>
    <s v="INDIAN PATH COMMUNITY HOSPITAL"/>
    <x v="41"/>
    <x v="2"/>
    <x v="1"/>
    <n v="0"/>
    <n v="5"/>
    <n v="0"/>
    <x v="33"/>
    <n v="5"/>
    <n v="0"/>
    <s v="TN | Acute Care Hospitals | Voluntary non-profit - Private"/>
    <s v="Mid"/>
    <n v="1"/>
    <n v="0.95499999999999996"/>
    <n v="1.0750000000000002"/>
    <n v="0.12000000000000022"/>
    <n v="18"/>
    <n v="0.77499999999999969"/>
    <n v="1.2550000000000006"/>
    <x v="0"/>
    <n v="-7.999999999999996E-2"/>
  </r>
  <r>
    <s v="440183"/>
    <s v="ST FRANCIS HOSPITAL"/>
    <x v="41"/>
    <x v="1"/>
    <x v="2"/>
    <n v="0"/>
    <n v="9"/>
    <n v="1"/>
    <x v="1"/>
    <n v="10"/>
    <n v="0.1"/>
    <s v="TN | Acute Care Hospitals | Proprietary"/>
    <s v="Low"/>
    <n v="1"/>
    <n v="0.97"/>
    <n v="1.0350000000000001"/>
    <n v="6.5000000000000169E-2"/>
    <n v="21"/>
    <n v="0.87249999999999972"/>
    <n v="1.1325000000000003"/>
    <x v="0"/>
    <n v="0"/>
  </r>
  <r>
    <s v="440184"/>
    <s v="FRANKLIN WOODS COMMUNITY HOSPITAL"/>
    <x v="41"/>
    <x v="2"/>
    <x v="0"/>
    <n v="0"/>
    <n v="5"/>
    <n v="0"/>
    <x v="14"/>
    <n v="5"/>
    <n v="0"/>
    <s v="TN | Acute Care Hospitals | Voluntary non-profit - Private"/>
    <s v="High"/>
    <n v="1"/>
    <n v="0.95499999999999996"/>
    <n v="1.0750000000000002"/>
    <n v="0.12000000000000022"/>
    <n v="18"/>
    <n v="0.77499999999999969"/>
    <n v="1.2550000000000006"/>
    <x v="0"/>
    <n v="-6.0000000000000053E-2"/>
  </r>
  <r>
    <s v="440185"/>
    <s v="AFFILIATE OF VITRUVIAN HEALTH"/>
    <x v="41"/>
    <x v="1"/>
    <x v="2"/>
    <n v="1"/>
    <n v="6"/>
    <n v="1"/>
    <x v="8"/>
    <n v="8"/>
    <n v="0.125"/>
    <s v="TN | Acute Care Hospitals | Proprietary"/>
    <s v="Low"/>
    <n v="1"/>
    <n v="0.97"/>
    <n v="1.0350000000000001"/>
    <n v="6.5000000000000169E-2"/>
    <n v="21"/>
    <n v="0.87249999999999972"/>
    <n v="1.1325000000000003"/>
    <x v="0"/>
    <n v="-3.0000000000000027E-2"/>
  </r>
  <r>
    <s v="440187"/>
    <s v="LIVINGSTON REGIONAL HOSPITAL"/>
    <x v="41"/>
    <x v="1"/>
    <x v="2"/>
    <n v="0"/>
    <n v="5"/>
    <n v="0"/>
    <x v="20"/>
    <n v="5"/>
    <n v="0"/>
    <s v="TN | Acute Care Hospitals | Proprietary"/>
    <s v="Low"/>
    <n v="1"/>
    <n v="0.97"/>
    <n v="1.0350000000000001"/>
    <n v="6.5000000000000169E-2"/>
    <n v="21"/>
    <n v="0.87249999999999972"/>
    <n v="1.1325000000000003"/>
    <x v="0"/>
    <n v="4.0000000000000036E-2"/>
  </r>
  <r>
    <s v="440193"/>
    <s v="VANDERBILT WILSON COUNTY HOSPITAL"/>
    <x v="41"/>
    <x v="2"/>
    <x v="0"/>
    <n v="0"/>
    <n v="9"/>
    <n v="0"/>
    <x v="14"/>
    <n v="9"/>
    <n v="0"/>
    <s v="TN | Acute Care Hospitals | Voluntary non-profit - Private"/>
    <s v="High"/>
    <n v="1"/>
    <n v="0.95499999999999996"/>
    <n v="1.0750000000000002"/>
    <n v="0.12000000000000022"/>
    <n v="18"/>
    <n v="0.77499999999999969"/>
    <n v="1.2550000000000006"/>
    <x v="0"/>
    <n v="-6.0000000000000053E-2"/>
  </r>
  <r>
    <s v="440194"/>
    <s v="TRISTAR HENDERSONVILLE MEDICAL CENTER"/>
    <x v="41"/>
    <x v="1"/>
    <x v="0"/>
    <n v="1"/>
    <n v="7"/>
    <n v="0"/>
    <x v="11"/>
    <n v="8"/>
    <n v="0"/>
    <s v="TN | Acute Care Hospitals | Proprietary"/>
    <s v="High"/>
    <n v="1"/>
    <n v="0.97"/>
    <n v="1.0350000000000001"/>
    <n v="6.5000000000000169E-2"/>
    <n v="21"/>
    <n v="0.87249999999999972"/>
    <n v="1.1325000000000003"/>
    <x v="0"/>
    <n v="-5.0000000000000044E-2"/>
  </r>
  <r>
    <s v="440197"/>
    <s v="TRISTAR SOUTHERN HILLS MEDICAL CENTER"/>
    <x v="41"/>
    <x v="1"/>
    <x v="0"/>
    <n v="1"/>
    <n v="4"/>
    <n v="0"/>
    <x v="3"/>
    <n v="5"/>
    <n v="0"/>
    <s v="TN | Acute Care Hospitals | Proprietary"/>
    <s v="High"/>
    <n v="1"/>
    <n v="0.97"/>
    <n v="1.0350000000000001"/>
    <n v="6.5000000000000169E-2"/>
    <n v="21"/>
    <n v="0.87249999999999972"/>
    <n v="1.1325000000000003"/>
    <x v="0"/>
    <n v="1.0000000000000009E-2"/>
  </r>
  <r>
    <s v="440227"/>
    <s v="TRISTAR STONECREST MEDICAL CENTER"/>
    <x v="41"/>
    <x v="1"/>
    <x v="1"/>
    <n v="0"/>
    <n v="7"/>
    <n v="0"/>
    <x v="0"/>
    <n v="7"/>
    <n v="0"/>
    <s v="TN | Acute Care Hospitals | Proprietary"/>
    <s v="Mid"/>
    <n v="1"/>
    <n v="0.97"/>
    <n v="1.0350000000000001"/>
    <n v="6.5000000000000169E-2"/>
    <n v="21"/>
    <n v="0.87249999999999972"/>
    <n v="1.1325000000000003"/>
    <x v="0"/>
    <n v="3.0000000000000027E-2"/>
  </r>
  <r>
    <s v="440228"/>
    <s v="SAINT FRANCIS BARTLETT MEDICAL CENTER"/>
    <x v="41"/>
    <x v="1"/>
    <x v="2"/>
    <n v="2"/>
    <n v="5"/>
    <n v="0"/>
    <x v="1"/>
    <n v="7"/>
    <n v="0"/>
    <s v="TN | Acute Care Hospitals | Proprietary"/>
    <s v="Low"/>
    <n v="1"/>
    <n v="0.97"/>
    <n v="1.0350000000000001"/>
    <n v="6.5000000000000169E-2"/>
    <n v="21"/>
    <n v="0.87249999999999972"/>
    <n v="1.1325000000000003"/>
    <x v="0"/>
    <n v="0"/>
  </r>
  <r>
    <s v="450002"/>
    <s v="THE HOSPITALS OF PROVIDENCE - MEMORIAL CAMPUS"/>
    <x v="42"/>
    <x v="1"/>
    <x v="2"/>
    <n v="0"/>
    <n v="7"/>
    <n v="1"/>
    <x v="0"/>
    <n v="8"/>
    <n v="0.125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-2.0000000000000018E-2"/>
  </r>
  <r>
    <s v="450007"/>
    <s v="PETERSON REGIONAL MEDICAL CENTER"/>
    <x v="42"/>
    <x v="2"/>
    <x v="0"/>
    <n v="0"/>
    <n v="8"/>
    <n v="0"/>
    <x v="9"/>
    <n v="8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-5.0000000000000044E-2"/>
  </r>
  <r>
    <s v="450010"/>
    <s v="UNITED REGIONAL HEALTH CARE SYSTEM"/>
    <x v="42"/>
    <x v="2"/>
    <x v="1"/>
    <n v="0"/>
    <n v="11"/>
    <n v="0"/>
    <x v="27"/>
    <n v="11"/>
    <n v="0"/>
    <s v="TX | Acute Care Hospitals | Voluntary non-profit - Private"/>
    <s v="Mid"/>
    <n v="1.04"/>
    <n v="1"/>
    <n v="1.0900000000000001"/>
    <n v="9.000000000000008E-2"/>
    <n v="71"/>
    <n v="0.86499999999999988"/>
    <n v="1.2250000000000001"/>
    <x v="0"/>
    <n v="0.1399999999999999"/>
  </r>
  <r>
    <s v="450011"/>
    <s v="CHI ST JOSEPH HEALTH REGIONAL HOSPITAL"/>
    <x v="42"/>
    <x v="2"/>
    <x v="1"/>
    <n v="1"/>
    <n v="9"/>
    <n v="1"/>
    <x v="25"/>
    <n v="11"/>
    <n v="9.0909090909090912E-2"/>
    <s v="TX | Acute Care Hospitals | Voluntary non-profit - Private"/>
    <s v="Mid"/>
    <n v="1.04"/>
    <n v="1"/>
    <n v="1.0900000000000001"/>
    <n v="9.000000000000008E-2"/>
    <n v="71"/>
    <n v="0.86499999999999988"/>
    <n v="1.2250000000000001"/>
    <x v="0"/>
    <n v="5.0000000000000044E-2"/>
  </r>
  <r>
    <s v="450015"/>
    <s v="PARKLAND HEALTH &amp; HOSPITAL SYSTEM"/>
    <x v="42"/>
    <x v="0"/>
    <x v="2"/>
    <n v="0"/>
    <n v="8"/>
    <n v="0"/>
    <x v="33"/>
    <n v="8"/>
    <n v="0"/>
    <s v="TX | Acute Care Hospitals | Government - Hospital District or Authority"/>
    <s v="Low"/>
    <n v="1.0649999999999999"/>
    <n v="0.98"/>
    <n v="1.1324999999999998"/>
    <n v="0.15249999999999986"/>
    <n v="16"/>
    <n v="0.7512500000000002"/>
    <n v="1.3612499999999996"/>
    <x v="0"/>
    <n v="-0.14499999999999991"/>
  </r>
  <r>
    <s v="450018"/>
    <s v="UNIVERSITY OF TEXAS MEDICAL BRANCH GALVESTON"/>
    <x v="42"/>
    <x v="3"/>
    <x v="1"/>
    <n v="0"/>
    <n v="7"/>
    <n v="3"/>
    <x v="20"/>
    <n v="10"/>
    <n v="0.3"/>
    <s v="TX | Acute Care Hospitals | Government - State"/>
    <s v="Mid"/>
    <n v="0.99"/>
    <n v="0.94"/>
    <n v="1.0150000000000001"/>
    <n v="7.5000000000000178E-2"/>
    <n v="3"/>
    <n v="0.82749999999999968"/>
    <n v="1.1275000000000004"/>
    <x v="1"/>
    <n v="5.0000000000000044E-2"/>
  </r>
  <r>
    <s v="450021"/>
    <s v="BAYLOR UNIVERSITY MEDICAL CENTER"/>
    <x v="42"/>
    <x v="6"/>
    <x v="1"/>
    <n v="1"/>
    <n v="7"/>
    <n v="3"/>
    <x v="2"/>
    <n v="11"/>
    <n v="0.27272727272727271"/>
    <s v="TX | Acute Care Hospitals | Voluntary non-profit - Church"/>
    <s v="Mid"/>
    <n v="1.06"/>
    <n v="1.0150000000000001"/>
    <n v="1.0750000000000002"/>
    <n v="6.0000000000000053E-2"/>
    <n v="9"/>
    <n v="0.92500000000000004"/>
    <n v="1.1650000000000003"/>
    <x v="0"/>
    <n v="-4.0000000000000036E-2"/>
  </r>
  <r>
    <s v="450023"/>
    <s v="CITIZENS MEDICAL CENTER"/>
    <x v="42"/>
    <x v="4"/>
    <x v="1"/>
    <n v="0"/>
    <n v="10"/>
    <n v="0"/>
    <x v="38"/>
    <n v="10"/>
    <n v="0"/>
    <s v="TX | Acute Care Hospitals | Voluntary non-profit - Other"/>
    <s v="Mid"/>
    <n v="1.04"/>
    <n v="1.02"/>
    <n v="1.07"/>
    <n v="5.0000000000000044E-2"/>
    <n v="7"/>
    <n v="0.94499999999999995"/>
    <n v="1.145"/>
    <x v="1"/>
    <n v="0.12999999999999989"/>
  </r>
  <r>
    <s v="450024"/>
    <s v="UNIVERSITY MEDICAL CENTER OF EL PASO"/>
    <x v="42"/>
    <x v="8"/>
    <x v="3"/>
    <n v="0"/>
    <n v="4"/>
    <n v="1"/>
    <x v="5"/>
    <n v="5"/>
    <n v="0.2"/>
    <s v="TX | Acute Care Hospitals | Physician"/>
    <s v="Low"/>
    <n v="1.0350000000000001"/>
    <n v="0.97249999999999992"/>
    <n v="1.0975000000000001"/>
    <n v="0.12500000000000022"/>
    <n v="8"/>
    <n v="0.78499999999999959"/>
    <n v="1.2850000000000006"/>
    <x v="0"/>
    <n v="7.4999999999999956E-2"/>
  </r>
  <r>
    <s v="450028"/>
    <s v="VALLEY BAPTIST MEDICAL CENTER- BROWNSVILLE"/>
    <x v="42"/>
    <x v="1"/>
    <x v="1"/>
    <n v="0"/>
    <n v="6"/>
    <n v="1"/>
    <x v="30"/>
    <n v="7"/>
    <n v="0.14285714285714285"/>
    <s v="TX | Acute Care Hospitals | Proprietary"/>
    <s v="Mid"/>
    <n v="1.05"/>
    <n v="1.0175000000000001"/>
    <n v="1.07"/>
    <n v="5.2499999999999991E-2"/>
    <n v="70"/>
    <n v="0.93875000000000008"/>
    <n v="1.1487500000000002"/>
    <x v="0"/>
    <n v="1.0000000000000009E-2"/>
  </r>
  <r>
    <s v="450029"/>
    <s v="LAREDO MEDICAL CENTER"/>
    <x v="42"/>
    <x v="1"/>
    <x v="2"/>
    <n v="0"/>
    <n v="9"/>
    <n v="0"/>
    <x v="10"/>
    <n v="9"/>
    <n v="0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-7.0000000000000062E-2"/>
  </r>
  <r>
    <s v="450032"/>
    <s v="CHRISTUS GOOD SHEPHERD MEDICAL CENTER"/>
    <x v="42"/>
    <x v="2"/>
    <x v="1"/>
    <n v="0"/>
    <n v="10"/>
    <n v="0"/>
    <x v="0"/>
    <n v="10"/>
    <n v="0"/>
    <s v="TX | Acute Care Hospitals | Voluntary non-profit - Private"/>
    <s v="Mid"/>
    <n v="1.04"/>
    <n v="1"/>
    <n v="1.0900000000000001"/>
    <n v="9.000000000000008E-2"/>
    <n v="71"/>
    <n v="0.86499999999999988"/>
    <n v="1.2250000000000001"/>
    <x v="0"/>
    <n v="-1.0000000000000009E-2"/>
  </r>
  <r>
    <s v="450033"/>
    <s v="VHS HARLINGEN HOSPITAL COMPANY LLC"/>
    <x v="42"/>
    <x v="1"/>
    <x v="2"/>
    <n v="0"/>
    <n v="8"/>
    <n v="0"/>
    <x v="20"/>
    <n v="8"/>
    <n v="0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-1.0000000000000009E-2"/>
  </r>
  <r>
    <s v="450034"/>
    <s v="CHRISTUS SOUTHEAST TEXAS- ST ELIZABETH"/>
    <x v="42"/>
    <x v="2"/>
    <x v="1"/>
    <n v="1"/>
    <n v="8"/>
    <n v="0"/>
    <x v="13"/>
    <n v="9"/>
    <n v="0"/>
    <s v="TX | Acute Care Hospitals | Voluntary non-profit - Private"/>
    <s v="Mid"/>
    <n v="1.04"/>
    <n v="1"/>
    <n v="1.0900000000000001"/>
    <n v="9.000000000000008E-2"/>
    <n v="71"/>
    <n v="0.86499999999999988"/>
    <n v="1.2250000000000001"/>
    <x v="0"/>
    <n v="3.0000000000000027E-2"/>
  </r>
  <r>
    <s v="450035"/>
    <s v="ST JOSEPH MEDICAL CENTER"/>
    <x v="42"/>
    <x v="8"/>
    <x v="2"/>
    <n v="0"/>
    <n v="6"/>
    <n v="0"/>
    <x v="7"/>
    <n v="6"/>
    <n v="0"/>
    <s v="TX | Acute Care Hospitals | Physician"/>
    <s v="Low"/>
    <n v="1.0350000000000001"/>
    <n v="0.97249999999999992"/>
    <n v="1.0975000000000001"/>
    <n v="0.12500000000000022"/>
    <n v="8"/>
    <n v="0.78499999999999959"/>
    <n v="1.2850000000000006"/>
    <x v="0"/>
    <n v="-7.5000000000000178E-2"/>
  </r>
  <r>
    <s v="450039"/>
    <s v="JPS HEALTH NETWORK"/>
    <x v="42"/>
    <x v="0"/>
    <x v="0"/>
    <n v="0"/>
    <n v="8"/>
    <n v="0"/>
    <x v="20"/>
    <n v="8"/>
    <n v="0"/>
    <s v="TX | Acute Care Hospitals | Government - Hospital District or Authority"/>
    <s v="High"/>
    <n v="1.0649999999999999"/>
    <n v="0.98"/>
    <n v="1.1324999999999998"/>
    <n v="0.15249999999999986"/>
    <n v="16"/>
    <n v="0.7512500000000002"/>
    <n v="1.3612499999999996"/>
    <x v="0"/>
    <n v="-2.4999999999999911E-2"/>
  </r>
  <r>
    <s v="450040"/>
    <s v="COVENANT MEDICAL CENTER"/>
    <x v="42"/>
    <x v="2"/>
    <x v="2"/>
    <n v="2"/>
    <n v="7"/>
    <n v="0"/>
    <x v="26"/>
    <n v="9"/>
    <n v="0"/>
    <s v="TX | Acute Care Hospitals | Voluntary non-profit - Private"/>
    <s v="Low"/>
    <n v="1.04"/>
    <n v="1"/>
    <n v="1.0900000000000001"/>
    <n v="9.000000000000008E-2"/>
    <n v="71"/>
    <n v="0.86499999999999988"/>
    <n v="1.2250000000000001"/>
    <x v="0"/>
    <n v="8.0000000000000071E-2"/>
  </r>
  <r>
    <s v="450042"/>
    <s v="ASCENSION PROVIDENCE"/>
    <x v="42"/>
    <x v="2"/>
    <x v="2"/>
    <n v="0"/>
    <n v="8"/>
    <n v="1"/>
    <x v="13"/>
    <n v="9"/>
    <n v="0.1111111111111111"/>
    <s v="TX | Acute Care Hospitals | Voluntary non-profit - Private"/>
    <s v="Low"/>
    <n v="1.04"/>
    <n v="1"/>
    <n v="1.0900000000000001"/>
    <n v="9.000000000000008E-2"/>
    <n v="71"/>
    <n v="0.86499999999999988"/>
    <n v="1.2250000000000001"/>
    <x v="0"/>
    <n v="3.0000000000000027E-2"/>
  </r>
  <r>
    <s v="450044"/>
    <s v="UT OF TEXAS  SOUTHWESTERN UNIVERSITY HOSPITAL - WILLIAM P. CLEMENTS JR."/>
    <x v="42"/>
    <x v="3"/>
    <x v="0"/>
    <n v="0"/>
    <n v="9"/>
    <n v="2"/>
    <x v="9"/>
    <n v="11"/>
    <n v="0.18181818181818182"/>
    <s v="TX | Acute Care Hospitals | Government - State"/>
    <s v="High"/>
    <n v="0.99"/>
    <n v="0.94"/>
    <n v="1.0150000000000001"/>
    <n v="7.5000000000000178E-2"/>
    <n v="3"/>
    <n v="0.82749999999999968"/>
    <n v="1.1275000000000004"/>
    <x v="1"/>
    <n v="0"/>
  </r>
  <r>
    <s v="450046"/>
    <s v="CHRISTUS SPOHN HOSPITAL CORPUS CHRISTI"/>
    <x v="42"/>
    <x v="2"/>
    <x v="1"/>
    <n v="0"/>
    <n v="10"/>
    <n v="0"/>
    <x v="25"/>
    <n v="10"/>
    <n v="0"/>
    <s v="TX | Acute Care Hospitals | Voluntary non-profit - Private"/>
    <s v="Mid"/>
    <n v="1.04"/>
    <n v="1"/>
    <n v="1.0900000000000001"/>
    <n v="9.000000000000008E-2"/>
    <n v="71"/>
    <n v="0.86499999999999988"/>
    <n v="1.2250000000000001"/>
    <x v="0"/>
    <n v="5.0000000000000044E-2"/>
  </r>
  <r>
    <s v="450051"/>
    <s v="METHODIST DALLAS MEDICAL CENTER"/>
    <x v="42"/>
    <x v="4"/>
    <x v="1"/>
    <n v="0"/>
    <n v="8"/>
    <n v="0"/>
    <x v="0"/>
    <n v="8"/>
    <n v="0"/>
    <s v="TX | Acute Care Hospitals | Voluntary non-profit - Other"/>
    <s v="Mid"/>
    <n v="1.04"/>
    <n v="1.02"/>
    <n v="1.07"/>
    <n v="5.0000000000000044E-2"/>
    <n v="7"/>
    <n v="0.94499999999999995"/>
    <n v="1.145"/>
    <x v="1"/>
    <n v="-1.0000000000000009E-2"/>
  </r>
  <r>
    <s v="450054"/>
    <s v="BAYLOR SCOTT &amp; WHITE MEDICAL CENTER - TEMPLE"/>
    <x v="42"/>
    <x v="2"/>
    <x v="0"/>
    <n v="1"/>
    <n v="10"/>
    <n v="0"/>
    <x v="8"/>
    <n v="11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-7.0000000000000062E-2"/>
  </r>
  <r>
    <s v="450056"/>
    <s v="ASCENSION SETON MEDICAL CENTER AUSTIN"/>
    <x v="42"/>
    <x v="2"/>
    <x v="0"/>
    <n v="0"/>
    <n v="10"/>
    <n v="1"/>
    <x v="13"/>
    <n v="11"/>
    <n v="9.0909090909090912E-2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3.0000000000000027E-2"/>
  </r>
  <r>
    <s v="450058"/>
    <s v="BAPTIST MEDICAL CENTER"/>
    <x v="42"/>
    <x v="1"/>
    <x v="1"/>
    <n v="1"/>
    <n v="8"/>
    <n v="0"/>
    <x v="30"/>
    <n v="9"/>
    <n v="0"/>
    <s v="TX | Acute Care Hospitals | Proprietary"/>
    <s v="Mid"/>
    <n v="1.05"/>
    <n v="1.0175000000000001"/>
    <n v="1.07"/>
    <n v="5.2499999999999991E-2"/>
    <n v="70"/>
    <n v="0.93875000000000008"/>
    <n v="1.1487500000000002"/>
    <x v="0"/>
    <n v="1.0000000000000009E-2"/>
  </r>
  <r>
    <s v="450064"/>
    <s v="TEXAS HEALTH ARLINGTON MEMORIAL HOSPITAL"/>
    <x v="42"/>
    <x v="2"/>
    <x v="2"/>
    <n v="0"/>
    <n v="6"/>
    <n v="0"/>
    <x v="20"/>
    <n v="6"/>
    <n v="0"/>
    <s v="TX | Acute Care Hospitals | Voluntary non-profit - Private"/>
    <s v="Low"/>
    <n v="1.04"/>
    <n v="1"/>
    <n v="1.0900000000000001"/>
    <n v="9.000000000000008E-2"/>
    <n v="71"/>
    <n v="0.86499999999999988"/>
    <n v="1.2250000000000001"/>
    <x v="0"/>
    <n v="0"/>
  </r>
  <r>
    <s v="450068"/>
    <s v="MEMORIAL HERMANN - TEXAS MEDICAL CENTER"/>
    <x v="42"/>
    <x v="2"/>
    <x v="1"/>
    <n v="1"/>
    <n v="9"/>
    <n v="0"/>
    <x v="0"/>
    <n v="10"/>
    <n v="0"/>
    <s v="TX | Acute Care Hospitals | Voluntary non-profit - Private"/>
    <s v="Mid"/>
    <n v="1.04"/>
    <n v="1"/>
    <n v="1.0900000000000001"/>
    <n v="9.000000000000008E-2"/>
    <n v="71"/>
    <n v="0.86499999999999988"/>
    <n v="1.2250000000000001"/>
    <x v="0"/>
    <n v="-1.0000000000000009E-2"/>
  </r>
  <r>
    <s v="450072"/>
    <s v="CHI ST LUKE'S HEALTH BRAZOSPORT"/>
    <x v="42"/>
    <x v="2"/>
    <x v="0"/>
    <n v="0"/>
    <n v="7"/>
    <n v="1"/>
    <x v="3"/>
    <n v="8"/>
    <n v="0.125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-3.0000000000000027E-2"/>
  </r>
  <r>
    <s v="450079"/>
    <s v="BAYLOR SCOTT &amp; WHITE MEDICAL CENTER AT IRVING"/>
    <x v="42"/>
    <x v="2"/>
    <x v="4"/>
    <n v="0"/>
    <n v="7"/>
    <n v="0"/>
    <x v="9"/>
    <n v="7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-5.0000000000000044E-2"/>
  </r>
  <r>
    <s v="450080"/>
    <s v="TITUS REGIONAL MEDICAL CENTER"/>
    <x v="42"/>
    <x v="0"/>
    <x v="1"/>
    <n v="1"/>
    <n v="5"/>
    <n v="1"/>
    <x v="3"/>
    <n v="7"/>
    <n v="0.14285714285714285"/>
    <s v="TX | Acute Care Hospitals | Government - Hospital District or Authority"/>
    <s v="Mid"/>
    <n v="1.0649999999999999"/>
    <n v="0.98"/>
    <n v="1.1324999999999998"/>
    <n v="0.15249999999999986"/>
    <n v="16"/>
    <n v="0.7512500000000002"/>
    <n v="1.3612499999999996"/>
    <x v="0"/>
    <n v="-5.4999999999999938E-2"/>
  </r>
  <r>
    <s v="450083"/>
    <s v="UT HEALTH EAST TEXAS TYLER REGIONAL HOSPITAL"/>
    <x v="42"/>
    <x v="1"/>
    <x v="3"/>
    <n v="0"/>
    <n v="7"/>
    <n v="4"/>
    <x v="30"/>
    <n v="11"/>
    <n v="0.36363636363636365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1.0000000000000009E-2"/>
  </r>
  <r>
    <s v="450087"/>
    <s v="MEDICAL CITY NORTH HILLS"/>
    <x v="42"/>
    <x v="1"/>
    <x v="2"/>
    <n v="0"/>
    <n v="7"/>
    <n v="1"/>
    <x v="20"/>
    <n v="8"/>
    <n v="0.125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-1.0000000000000009E-2"/>
  </r>
  <r>
    <s v="450090"/>
    <s v="NORTH TEXAS MEDICAL CENTER"/>
    <x v="42"/>
    <x v="0"/>
    <x v="0"/>
    <n v="1"/>
    <n v="6"/>
    <n v="0"/>
    <x v="25"/>
    <n v="7"/>
    <n v="0"/>
    <s v="TX | Acute Care Hospitals | Government - Hospital District or Authority"/>
    <s v="High"/>
    <n v="1.0649999999999999"/>
    <n v="0.98"/>
    <n v="1.1324999999999998"/>
    <n v="0.15249999999999986"/>
    <n v="16"/>
    <n v="0.7512500000000002"/>
    <n v="1.3612499999999996"/>
    <x v="0"/>
    <n v="2.5000000000000133E-2"/>
  </r>
  <r>
    <s v="450092"/>
    <s v="FORT DUNCAN MEDICAL CENTER"/>
    <x v="42"/>
    <x v="1"/>
    <x v="1"/>
    <n v="1"/>
    <n v="3"/>
    <n v="0"/>
    <x v="13"/>
    <n v="4"/>
    <n v="0"/>
    <s v="TX | Acute Care Hospitals | Proprietary"/>
    <s v="Mid"/>
    <n v="1.05"/>
    <n v="1.0175000000000001"/>
    <n v="1.07"/>
    <n v="5.2499999999999991E-2"/>
    <n v="70"/>
    <n v="0.93875000000000008"/>
    <n v="1.1487500000000002"/>
    <x v="0"/>
    <n v="2.0000000000000018E-2"/>
  </r>
  <r>
    <s v="450097"/>
    <s v="HCA HOUSTON HEALTHCARE SOUTHEAST"/>
    <x v="42"/>
    <x v="1"/>
    <x v="1"/>
    <n v="0"/>
    <n v="6"/>
    <n v="0"/>
    <x v="0"/>
    <n v="6"/>
    <n v="0"/>
    <s v="TX | Acute Care Hospitals | Proprietary"/>
    <s v="Mid"/>
    <n v="1.05"/>
    <n v="1.0175000000000001"/>
    <n v="1.07"/>
    <n v="5.2499999999999991E-2"/>
    <n v="70"/>
    <n v="0.93875000000000008"/>
    <n v="1.1487500000000002"/>
    <x v="0"/>
    <n v="-2.0000000000000018E-2"/>
  </r>
  <r>
    <s v="450101"/>
    <s v="BAYLOR SCOTT &amp; WHITE MEDICAL CENTER HILLCREST"/>
    <x v="42"/>
    <x v="2"/>
    <x v="0"/>
    <n v="0"/>
    <n v="10"/>
    <n v="0"/>
    <x v="30"/>
    <n v="10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2.0000000000000018E-2"/>
  </r>
  <r>
    <s v="450102"/>
    <s v="CHRISTUS MOTHER FRANCES HOSPITAL"/>
    <x v="42"/>
    <x v="2"/>
    <x v="0"/>
    <n v="3"/>
    <n v="7"/>
    <n v="1"/>
    <x v="25"/>
    <n v="11"/>
    <n v="9.0909090909090912E-2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5.0000000000000044E-2"/>
  </r>
  <r>
    <s v="450104"/>
    <s v="GUADALUPE REGIONAL MEDICAL CENTER"/>
    <x v="42"/>
    <x v="5"/>
    <x v="2"/>
    <n v="0"/>
    <n v="6"/>
    <n v="1"/>
    <x v="20"/>
    <n v="7"/>
    <n v="0.14285714285714285"/>
    <s v="TX | Acute Care Hospitals | Government - Local"/>
    <s v="Low"/>
    <n v="1.04"/>
    <n v="1.04"/>
    <n v="1.04"/>
    <n v="0"/>
    <n v="1"/>
    <e v="#N/A"/>
    <e v="#N/A"/>
    <x v="1"/>
    <n v="0"/>
  </r>
  <r>
    <s v="450107"/>
    <s v="LAS PALMAS MEDICAL CENTER A CAMPUS OF LPDS HEALTHC"/>
    <x v="42"/>
    <x v="1"/>
    <x v="3"/>
    <n v="0"/>
    <n v="6"/>
    <n v="3"/>
    <x v="30"/>
    <n v="9"/>
    <n v="0.33333333333333331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1.0000000000000009E-2"/>
  </r>
  <r>
    <s v="450119"/>
    <s v="SOUTH TEXAS HEALTH SYSTEM"/>
    <x v="42"/>
    <x v="1"/>
    <x v="0"/>
    <n v="0"/>
    <n v="8"/>
    <n v="0"/>
    <x v="9"/>
    <n v="8"/>
    <n v="0"/>
    <s v="TX | Acute Care Hospitals | Proprietary"/>
    <s v="High"/>
    <n v="1.05"/>
    <n v="1.0175000000000001"/>
    <n v="1.07"/>
    <n v="5.2499999999999991E-2"/>
    <n v="70"/>
    <n v="0.93875000000000008"/>
    <n v="1.1487500000000002"/>
    <x v="0"/>
    <n v="-6.0000000000000053E-2"/>
  </r>
  <r>
    <s v="450124"/>
    <s v="DELL SETON  MED CENTER AT THE UNIVERSITY OF TX"/>
    <x v="42"/>
    <x v="2"/>
    <x v="2"/>
    <n v="0"/>
    <n v="5"/>
    <n v="1"/>
    <x v="25"/>
    <n v="6"/>
    <n v="0.16666666666666666"/>
    <s v="TX | Acute Care Hospitals | Voluntary non-profit - Private"/>
    <s v="Low"/>
    <n v="1.04"/>
    <n v="1"/>
    <n v="1.0900000000000001"/>
    <n v="9.000000000000008E-2"/>
    <n v="71"/>
    <n v="0.86499999999999988"/>
    <n v="1.2250000000000001"/>
    <x v="0"/>
    <n v="5.0000000000000044E-2"/>
  </r>
  <r>
    <s v="450128"/>
    <s v="KNAPP MEDICAL CENTER"/>
    <x v="42"/>
    <x v="2"/>
    <x v="0"/>
    <n v="0"/>
    <n v="5"/>
    <n v="0"/>
    <x v="7"/>
    <n v="5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-8.0000000000000071E-2"/>
  </r>
  <r>
    <s v="450132"/>
    <s v="MEDICAL CENTER HOSPITAL"/>
    <x v="42"/>
    <x v="0"/>
    <x v="2"/>
    <n v="0"/>
    <n v="9"/>
    <n v="0"/>
    <x v="32"/>
    <n v="9"/>
    <n v="0"/>
    <s v="TX | Acute Care Hospitals | Government - Hospital District or Authority"/>
    <s v="Low"/>
    <n v="1.0649999999999999"/>
    <n v="0.98"/>
    <n v="1.1324999999999998"/>
    <n v="0.15249999999999986"/>
    <n v="16"/>
    <n v="0.7512500000000002"/>
    <n v="1.3612499999999996"/>
    <x v="0"/>
    <n v="7.4999999999999956E-2"/>
  </r>
  <r>
    <s v="450133"/>
    <s v="MIDLAND MEMORIAL HOSPITAL"/>
    <x v="42"/>
    <x v="0"/>
    <x v="3"/>
    <n v="1"/>
    <n v="5"/>
    <n v="2"/>
    <x v="5"/>
    <n v="8"/>
    <n v="0.25"/>
    <s v="TX | Acute Care Hospitals | Government - Hospital District or Authority"/>
    <s v="Low"/>
    <n v="1.0649999999999999"/>
    <n v="0.98"/>
    <n v="1.1324999999999998"/>
    <n v="0.15249999999999986"/>
    <n v="16"/>
    <n v="0.7512500000000002"/>
    <n v="1.3612499999999996"/>
    <x v="0"/>
    <n v="4.5000000000000151E-2"/>
  </r>
  <r>
    <s v="450135"/>
    <s v="TEXAS HEALTH HARRIS METHODIST HOSPITAL FORT WORTH"/>
    <x v="42"/>
    <x v="6"/>
    <x v="0"/>
    <n v="0"/>
    <n v="8"/>
    <n v="0"/>
    <x v="20"/>
    <n v="8"/>
    <n v="0"/>
    <s v="TX | Acute Care Hospitals | Voluntary non-profit - Church"/>
    <s v="High"/>
    <n v="1.06"/>
    <n v="1.0150000000000001"/>
    <n v="1.0750000000000002"/>
    <n v="6.0000000000000053E-2"/>
    <n v="9"/>
    <n v="0.92500000000000004"/>
    <n v="1.1650000000000003"/>
    <x v="0"/>
    <n v="-2.0000000000000018E-2"/>
  </r>
  <r>
    <s v="450137"/>
    <s v="BAYLOR SCOTT AND WHITE ALL SAINTS MEDICAL CENTER"/>
    <x v="42"/>
    <x v="2"/>
    <x v="0"/>
    <n v="0"/>
    <n v="9"/>
    <n v="1"/>
    <x v="0"/>
    <n v="10"/>
    <n v="0.1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-1.0000000000000009E-2"/>
  </r>
  <r>
    <s v="450147"/>
    <s v="DE TAR HOSPITAL NAVARRO"/>
    <x v="42"/>
    <x v="1"/>
    <x v="0"/>
    <n v="1"/>
    <n v="8"/>
    <n v="0"/>
    <x v="52"/>
    <n v="9"/>
    <n v="0"/>
    <s v="TX | Acute Care Hospitals | Proprietary"/>
    <s v="High"/>
    <n v="1.05"/>
    <n v="1.0175000000000001"/>
    <n v="1.07"/>
    <n v="5.2499999999999991E-2"/>
    <n v="70"/>
    <n v="0.93875000000000008"/>
    <n v="1.1487500000000002"/>
    <x v="3"/>
    <n v="0.20999999999999996"/>
  </r>
  <r>
    <s v="450148"/>
    <s v="TEXAS HEALTH HARRIS METHODIST HOSPITAL CLEBURNE"/>
    <x v="42"/>
    <x v="6"/>
    <x v="1"/>
    <n v="1"/>
    <n v="5"/>
    <n v="0"/>
    <x v="22"/>
    <n v="6"/>
    <n v="0"/>
    <s v="TX | Acute Care Hospitals | Voluntary non-profit - Church"/>
    <s v="Mid"/>
    <n v="1.06"/>
    <n v="1.0150000000000001"/>
    <n v="1.0750000000000002"/>
    <n v="6.0000000000000053E-2"/>
    <n v="9"/>
    <n v="0.92500000000000004"/>
    <n v="1.1650000000000003"/>
    <x v="0"/>
    <n v="4.0000000000000036E-2"/>
  </r>
  <r>
    <s v="450152"/>
    <s v="ADVENTHEALTH CENTRAL TEXAS"/>
    <x v="42"/>
    <x v="6"/>
    <x v="1"/>
    <n v="0"/>
    <n v="6"/>
    <n v="1"/>
    <x v="1"/>
    <n v="7"/>
    <n v="0.14285714285714285"/>
    <s v="TX | Acute Care Hospitals | Voluntary non-profit - Church"/>
    <s v="Mid"/>
    <n v="1.06"/>
    <n v="1.0150000000000001"/>
    <n v="1.0750000000000002"/>
    <n v="6.0000000000000053E-2"/>
    <n v="9"/>
    <n v="0.92500000000000004"/>
    <n v="1.1650000000000003"/>
    <x v="0"/>
    <n v="-6.0000000000000053E-2"/>
  </r>
  <r>
    <s v="450162"/>
    <s v="GRACE SURGICAL HOSPITAL"/>
    <x v="42"/>
    <x v="2"/>
    <x v="1"/>
    <n v="0"/>
    <n v="4"/>
    <n v="0"/>
    <x v="9"/>
    <n v="4"/>
    <n v="0"/>
    <s v="TX | Acute Care Hospitals | Voluntary non-profit - Private"/>
    <s v="Mid"/>
    <n v="1.04"/>
    <n v="1"/>
    <n v="1.0900000000000001"/>
    <n v="9.000000000000008E-2"/>
    <n v="71"/>
    <n v="0.86499999999999988"/>
    <n v="1.2250000000000001"/>
    <x v="0"/>
    <n v="-5.0000000000000044E-2"/>
  </r>
  <r>
    <s v="450163"/>
    <s v="CHRISTUS SPOHN HOSPITAL KLEBERG"/>
    <x v="42"/>
    <x v="2"/>
    <x v="2"/>
    <n v="0"/>
    <n v="4"/>
    <n v="0"/>
    <x v="50"/>
    <n v="4"/>
    <n v="0"/>
    <s v="TX | Acute Care Hospitals | Voluntary non-profit - Private"/>
    <s v="Low"/>
    <n v="1.04"/>
    <n v="1"/>
    <n v="1.0900000000000001"/>
    <n v="9.000000000000008E-2"/>
    <n v="71"/>
    <n v="0.86499999999999988"/>
    <n v="1.2250000000000001"/>
    <x v="0"/>
    <n v="0.10999999999999988"/>
  </r>
  <r>
    <s v="450176"/>
    <s v="MISSION REGIONAL MEDICAL CENTER"/>
    <x v="42"/>
    <x v="2"/>
    <x v="1"/>
    <n v="0"/>
    <n v="6"/>
    <n v="1"/>
    <x v="10"/>
    <n v="7"/>
    <n v="0.14285714285714285"/>
    <s v="TX | Acute Care Hospitals | Voluntary non-profit - Private"/>
    <s v="Mid"/>
    <n v="1.04"/>
    <n v="1"/>
    <n v="1.0900000000000001"/>
    <n v="9.000000000000008E-2"/>
    <n v="71"/>
    <n v="0.86499999999999988"/>
    <n v="1.2250000000000001"/>
    <x v="0"/>
    <n v="-6.0000000000000053E-2"/>
  </r>
  <r>
    <s v="450184"/>
    <s v="MEMORIAL HERMANN HOSPITAL SYSTEM"/>
    <x v="42"/>
    <x v="2"/>
    <x v="1"/>
    <n v="1"/>
    <n v="5"/>
    <n v="3"/>
    <x v="9"/>
    <n v="9"/>
    <n v="0.33333333333333331"/>
    <s v="TX | Acute Care Hospitals | Voluntary non-profit - Private"/>
    <s v="Mid"/>
    <n v="1.04"/>
    <n v="1"/>
    <n v="1.0900000000000001"/>
    <n v="9.000000000000008E-2"/>
    <n v="71"/>
    <n v="0.86499999999999988"/>
    <n v="1.2250000000000001"/>
    <x v="0"/>
    <n v="-5.0000000000000044E-2"/>
  </r>
  <r>
    <s v="450193"/>
    <s v="Baylor St Lukes Medical Center"/>
    <x v="42"/>
    <x v="6"/>
    <x v="1"/>
    <n v="0"/>
    <n v="8"/>
    <n v="2"/>
    <x v="3"/>
    <n v="10"/>
    <n v="0.2"/>
    <s v="TX | Acute Care Hospitals | Voluntary non-profit - Church"/>
    <s v="Mid"/>
    <n v="1.06"/>
    <n v="1.0150000000000001"/>
    <n v="1.0750000000000002"/>
    <n v="6.0000000000000053E-2"/>
    <n v="9"/>
    <n v="0.92500000000000004"/>
    <n v="1.1650000000000003"/>
    <x v="0"/>
    <n v="-5.0000000000000044E-2"/>
  </r>
  <r>
    <s v="450196"/>
    <s v="PARIS REGIONAL MEDICAL CENTER"/>
    <x v="42"/>
    <x v="1"/>
    <x v="3"/>
    <n v="0"/>
    <n v="8"/>
    <n v="0"/>
    <x v="25"/>
    <n v="8"/>
    <n v="0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4.0000000000000036E-2"/>
  </r>
  <r>
    <s v="450203"/>
    <s v="MEDICAL CITY WEATHERFORD"/>
    <x v="42"/>
    <x v="1"/>
    <x v="2"/>
    <n v="0"/>
    <n v="7"/>
    <n v="1"/>
    <x v="4"/>
    <n v="8"/>
    <n v="0.125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0"/>
  </r>
  <r>
    <s v="450209"/>
    <s v="NORTHWEST TEXAS HOSPITAL"/>
    <x v="42"/>
    <x v="2"/>
    <x v="1"/>
    <n v="2"/>
    <n v="6"/>
    <n v="0"/>
    <x v="5"/>
    <n v="8"/>
    <n v="0"/>
    <s v="TX | Acute Care Hospitals | Voluntary non-profit - Private"/>
    <s v="Mid"/>
    <n v="1.04"/>
    <n v="1"/>
    <n v="1.0900000000000001"/>
    <n v="9.000000000000008E-2"/>
    <n v="71"/>
    <n v="0.86499999999999988"/>
    <n v="1.2250000000000001"/>
    <x v="0"/>
    <n v="7.0000000000000062E-2"/>
  </r>
  <r>
    <s v="450211"/>
    <s v="CHI ST LUKES HEALTH MEMORIAL LUFKIN"/>
    <x v="42"/>
    <x v="2"/>
    <x v="1"/>
    <n v="0"/>
    <n v="7"/>
    <n v="1"/>
    <x v="1"/>
    <n v="8"/>
    <n v="0.125"/>
    <s v="TX | Acute Care Hospitals | Voluntary non-profit - Private"/>
    <s v="Mid"/>
    <n v="1.04"/>
    <n v="1"/>
    <n v="1.0900000000000001"/>
    <n v="9.000000000000008E-2"/>
    <n v="71"/>
    <n v="0.86499999999999988"/>
    <n v="1.2250000000000001"/>
    <x v="0"/>
    <n v="-4.0000000000000036E-2"/>
  </r>
  <r>
    <s v="450213"/>
    <s v="UNIVERSITY HEALTH SYSTEM"/>
    <x v="42"/>
    <x v="0"/>
    <x v="1"/>
    <n v="0"/>
    <n v="10"/>
    <n v="0"/>
    <x v="0"/>
    <n v="10"/>
    <n v="0"/>
    <s v="TX | Acute Care Hospitals | Government - Hospital District or Authority"/>
    <s v="Mid"/>
    <n v="1.0649999999999999"/>
    <n v="0.98"/>
    <n v="1.1324999999999998"/>
    <n v="0.15249999999999986"/>
    <n v="16"/>
    <n v="0.7512500000000002"/>
    <n v="1.3612499999999996"/>
    <x v="0"/>
    <n v="-3.499999999999992E-2"/>
  </r>
  <r>
    <s v="450222"/>
    <s v="HCA HOUSTON HEALTHCARE CONROE"/>
    <x v="42"/>
    <x v="1"/>
    <x v="2"/>
    <n v="0"/>
    <n v="7"/>
    <n v="2"/>
    <x v="30"/>
    <n v="9"/>
    <n v="0.22222222222222221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1.0000000000000009E-2"/>
  </r>
  <r>
    <s v="450229"/>
    <s v="HENDRICK MEDICAL CENTER"/>
    <x v="42"/>
    <x v="2"/>
    <x v="2"/>
    <n v="1"/>
    <n v="10"/>
    <n v="0"/>
    <x v="5"/>
    <n v="11"/>
    <n v="0"/>
    <s v="TX | Acute Care Hospitals | Voluntary non-profit - Private"/>
    <s v="Low"/>
    <n v="1.04"/>
    <n v="1"/>
    <n v="1.0900000000000001"/>
    <n v="9.000000000000008E-2"/>
    <n v="71"/>
    <n v="0.86499999999999988"/>
    <n v="1.2250000000000001"/>
    <x v="0"/>
    <n v="7.0000000000000062E-2"/>
  </r>
  <r>
    <s v="450231"/>
    <s v="BSA HOSPITAL"/>
    <x v="42"/>
    <x v="1"/>
    <x v="2"/>
    <n v="0"/>
    <n v="10"/>
    <n v="1"/>
    <x v="6"/>
    <n v="11"/>
    <n v="9.0909090909090912E-2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3.0000000000000027E-2"/>
  </r>
  <r>
    <s v="450236"/>
    <s v="CHRISTUS MOTHER FRANCES HOSPITAL SULPHUR SPRINGS"/>
    <x v="42"/>
    <x v="2"/>
    <x v="0"/>
    <n v="0"/>
    <n v="9"/>
    <n v="0"/>
    <x v="2"/>
    <n v="9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-2.0000000000000018E-2"/>
  </r>
  <r>
    <s v="450237"/>
    <s v="CHRISTUS SANTA ROSA MEDICAL CENTER"/>
    <x v="42"/>
    <x v="6"/>
    <x v="1"/>
    <n v="0"/>
    <n v="11"/>
    <n v="0"/>
    <x v="13"/>
    <n v="11"/>
    <n v="0"/>
    <s v="TX | Acute Care Hospitals | Voluntary non-profit - Church"/>
    <s v="Mid"/>
    <n v="1.06"/>
    <n v="1.0150000000000001"/>
    <n v="1.0750000000000002"/>
    <n v="6.0000000000000053E-2"/>
    <n v="9"/>
    <n v="0.92500000000000004"/>
    <n v="1.1650000000000003"/>
    <x v="0"/>
    <n v="1.0000000000000009E-2"/>
  </r>
  <r>
    <s v="450272"/>
    <s v="CHRISTUS SANTA ROSA HOSPITAL-SAN MARCOS"/>
    <x v="42"/>
    <x v="6"/>
    <x v="0"/>
    <n v="0"/>
    <n v="5"/>
    <n v="1"/>
    <x v="6"/>
    <n v="6"/>
    <n v="0.16666666666666666"/>
    <s v="TX | Acute Care Hospitals | Voluntary non-profit - Church"/>
    <s v="High"/>
    <n v="1.06"/>
    <n v="1.0150000000000001"/>
    <n v="1.0750000000000002"/>
    <n v="6.0000000000000053E-2"/>
    <n v="9"/>
    <n v="0.92500000000000004"/>
    <n v="1.1650000000000003"/>
    <x v="0"/>
    <n v="2.0000000000000018E-2"/>
  </r>
  <r>
    <s v="450289"/>
    <s v="HARRIS HEALTH"/>
    <x v="42"/>
    <x v="0"/>
    <x v="1"/>
    <n v="0"/>
    <n v="6"/>
    <n v="0"/>
    <x v="8"/>
    <n v="6"/>
    <n v="0"/>
    <s v="TX | Acute Care Hospitals | Government - Hospital District or Authority"/>
    <s v="Mid"/>
    <n v="1.0649999999999999"/>
    <n v="0.98"/>
    <n v="1.1324999999999998"/>
    <n v="0.15249999999999986"/>
    <n v="16"/>
    <n v="0.7512500000000002"/>
    <n v="1.3612499999999996"/>
    <x v="0"/>
    <n v="-9.4999999999999973E-2"/>
  </r>
  <r>
    <s v="450324"/>
    <s v="TEXOMA MEDICAL CENTER"/>
    <x v="42"/>
    <x v="1"/>
    <x v="1"/>
    <n v="0"/>
    <n v="7"/>
    <n v="2"/>
    <x v="3"/>
    <n v="9"/>
    <n v="0.22222222222222221"/>
    <s v="TX | Acute Care Hospitals | Proprietary"/>
    <s v="Mid"/>
    <n v="1.05"/>
    <n v="1.0175000000000001"/>
    <n v="1.07"/>
    <n v="5.2499999999999991E-2"/>
    <n v="70"/>
    <n v="0.93875000000000008"/>
    <n v="1.1487500000000002"/>
    <x v="0"/>
    <n v="-4.0000000000000036E-2"/>
  </r>
  <r>
    <s v="450330"/>
    <s v="OAKBEND MEDICAL CENTER"/>
    <x v="42"/>
    <x v="0"/>
    <x v="2"/>
    <n v="0"/>
    <n v="6"/>
    <n v="0"/>
    <x v="45"/>
    <n v="6"/>
    <n v="0"/>
    <s v="TX | Acute Care Hospitals | Government - Hospital District or Authority"/>
    <s v="Low"/>
    <n v="1.0649999999999999"/>
    <n v="0.98"/>
    <n v="1.1324999999999998"/>
    <n v="0.15249999999999986"/>
    <n v="16"/>
    <n v="0.7512500000000002"/>
    <n v="1.3612499999999996"/>
    <x v="0"/>
    <n v="0.25500000000000012"/>
  </r>
  <r>
    <s v="450346"/>
    <s v="BAPTIST BEAUMONT HOSPITAL"/>
    <x v="42"/>
    <x v="2"/>
    <x v="2"/>
    <n v="0"/>
    <n v="8"/>
    <n v="2"/>
    <x v="20"/>
    <n v="10"/>
    <n v="0.2"/>
    <s v="TX | Acute Care Hospitals | Voluntary non-profit - Private"/>
    <s v="Low"/>
    <n v="1.04"/>
    <n v="1"/>
    <n v="1.0900000000000001"/>
    <n v="9.000000000000008E-2"/>
    <n v="71"/>
    <n v="0.86499999999999988"/>
    <n v="1.2250000000000001"/>
    <x v="0"/>
    <n v="0"/>
  </r>
  <r>
    <s v="450347"/>
    <s v="HUNTSVILLE MEMORIAL HOSPITAL"/>
    <x v="42"/>
    <x v="2"/>
    <x v="1"/>
    <n v="0"/>
    <n v="6"/>
    <n v="0"/>
    <x v="22"/>
    <n v="6"/>
    <n v="0"/>
    <s v="TX | Acute Care Hospitals | Voluntary non-profit - Private"/>
    <s v="Mid"/>
    <n v="1.04"/>
    <n v="1"/>
    <n v="1.0900000000000001"/>
    <n v="9.000000000000008E-2"/>
    <n v="71"/>
    <n v="0.86499999999999988"/>
    <n v="1.2250000000000001"/>
    <x v="0"/>
    <n v="6.0000000000000053E-2"/>
  </r>
  <r>
    <s v="450352"/>
    <s v="HUNT REGIONAL MEDICAL CENTER"/>
    <x v="42"/>
    <x v="0"/>
    <x v="1"/>
    <n v="0"/>
    <n v="7"/>
    <n v="1"/>
    <x v="13"/>
    <n v="8"/>
    <n v="0.125"/>
    <s v="TX | Acute Care Hospitals | Government - Hospital District or Authority"/>
    <s v="Mid"/>
    <n v="1.0649999999999999"/>
    <n v="0.98"/>
    <n v="1.1324999999999998"/>
    <n v="0.15249999999999986"/>
    <n v="16"/>
    <n v="0.7512500000000002"/>
    <n v="1.3612499999999996"/>
    <x v="0"/>
    <n v="5.0000000000001155E-3"/>
  </r>
  <r>
    <s v="450358"/>
    <s v="HOUSTON METHODIST HOSPITAL"/>
    <x v="42"/>
    <x v="2"/>
    <x v="4"/>
    <n v="1"/>
    <n v="8"/>
    <n v="2"/>
    <x v="9"/>
    <n v="11"/>
    <n v="0.18181818181818182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-5.0000000000000044E-2"/>
  </r>
  <r>
    <s v="450372"/>
    <s v="BAYLOR SCOTT &amp; WHITE MEDICAL CENTER- WAXAHACHIE"/>
    <x v="42"/>
    <x v="2"/>
    <x v="4"/>
    <n v="0"/>
    <n v="8"/>
    <n v="0"/>
    <x v="25"/>
    <n v="8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5.0000000000000044E-2"/>
  </r>
  <r>
    <s v="450388"/>
    <s v="METHODIST HOSPITAL"/>
    <x v="42"/>
    <x v="1"/>
    <x v="1"/>
    <n v="0"/>
    <n v="8"/>
    <n v="3"/>
    <x v="20"/>
    <n v="11"/>
    <n v="0.27272727272727271"/>
    <s v="TX | Acute Care Hospitals | Proprietary"/>
    <s v="Mid"/>
    <n v="1.05"/>
    <n v="1.0175000000000001"/>
    <n v="1.07"/>
    <n v="5.2499999999999991E-2"/>
    <n v="70"/>
    <n v="0.93875000000000008"/>
    <n v="1.1487500000000002"/>
    <x v="0"/>
    <n v="-1.0000000000000009E-2"/>
  </r>
  <r>
    <s v="450389"/>
    <s v="UT HEALTH EAST TEXAS ATHENS HOSPITAL"/>
    <x v="42"/>
    <x v="1"/>
    <x v="1"/>
    <n v="0"/>
    <n v="7"/>
    <n v="0"/>
    <x v="9"/>
    <n v="7"/>
    <n v="0"/>
    <s v="TX | Acute Care Hospitals | Proprietary"/>
    <s v="Mid"/>
    <n v="1.05"/>
    <n v="1.0175000000000001"/>
    <n v="1.07"/>
    <n v="5.2499999999999991E-2"/>
    <n v="70"/>
    <n v="0.93875000000000008"/>
    <n v="1.1487500000000002"/>
    <x v="0"/>
    <n v="-6.0000000000000053E-2"/>
  </r>
  <r>
    <s v="450395"/>
    <s v="CHI ST LUKES HEALTH MEMORIAL LIVINGSTON"/>
    <x v="42"/>
    <x v="2"/>
    <x v="0"/>
    <n v="0"/>
    <n v="6"/>
    <n v="0"/>
    <x v="4"/>
    <n v="6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1.0000000000000009E-2"/>
  </r>
  <r>
    <s v="450403"/>
    <s v="MEDICAL CENTER OF MCKINNEY"/>
    <x v="42"/>
    <x v="1"/>
    <x v="1"/>
    <n v="0"/>
    <n v="7"/>
    <n v="1"/>
    <x v="13"/>
    <n v="8"/>
    <n v="0.125"/>
    <s v="TX | Acute Care Hospitals | Proprietary"/>
    <s v="Mid"/>
    <n v="1.05"/>
    <n v="1.0175000000000001"/>
    <n v="1.07"/>
    <n v="5.2499999999999991E-2"/>
    <n v="70"/>
    <n v="0.93875000000000008"/>
    <n v="1.1487500000000002"/>
    <x v="0"/>
    <n v="2.0000000000000018E-2"/>
  </r>
  <r>
    <s v="450424"/>
    <s v="HOUSTON METHODIST BAYTOWN HOSPITAL"/>
    <x v="42"/>
    <x v="2"/>
    <x v="4"/>
    <n v="0"/>
    <n v="10"/>
    <n v="0"/>
    <x v="3"/>
    <n v="10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-3.0000000000000027E-2"/>
  </r>
  <r>
    <s v="450431"/>
    <s v="ST DAVID'S MEDICAL CENTER"/>
    <x v="42"/>
    <x v="2"/>
    <x v="4"/>
    <n v="1"/>
    <n v="8"/>
    <n v="0"/>
    <x v="20"/>
    <n v="9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0"/>
  </r>
  <r>
    <s v="450447"/>
    <s v="NAVARRO REGIONAL HOSPITAL"/>
    <x v="42"/>
    <x v="0"/>
    <x v="2"/>
    <n v="1"/>
    <n v="5"/>
    <n v="0"/>
    <x v="14"/>
    <n v="6"/>
    <n v="0"/>
    <s v="TX | Acute Care Hospitals | Government - Hospital District or Authority"/>
    <s v="Low"/>
    <n v="1.0649999999999999"/>
    <n v="0.98"/>
    <n v="1.1324999999999998"/>
    <n v="0.15249999999999986"/>
    <n v="16"/>
    <n v="0.7512500000000002"/>
    <n v="1.3612499999999996"/>
    <x v="0"/>
    <n v="-0.125"/>
  </r>
  <r>
    <s v="450462"/>
    <s v="TEXAS HEALTH PRESBYTERIAN HOSPITAL DALLAS"/>
    <x v="42"/>
    <x v="2"/>
    <x v="0"/>
    <n v="3"/>
    <n v="5"/>
    <n v="1"/>
    <x v="4"/>
    <n v="9"/>
    <n v="0.1111111111111111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1.0000000000000009E-2"/>
  </r>
  <r>
    <s v="450465"/>
    <s v="MATAGORDA REGIONAL MEDICAL CENTER"/>
    <x v="42"/>
    <x v="0"/>
    <x v="0"/>
    <n v="0"/>
    <n v="6"/>
    <n v="0"/>
    <x v="30"/>
    <n v="6"/>
    <n v="0"/>
    <s v="TX | Acute Care Hospitals | Government - Hospital District or Authority"/>
    <s v="High"/>
    <n v="1.0649999999999999"/>
    <n v="0.98"/>
    <n v="1.1324999999999998"/>
    <n v="0.15249999999999986"/>
    <n v="16"/>
    <n v="0.7512500000000002"/>
    <n v="1.3612499999999996"/>
    <x v="0"/>
    <n v="-4.9999999999998934E-3"/>
  </r>
  <r>
    <s v="450469"/>
    <s v="WILSON N JONES REGIONAL MEDICAL CENTER"/>
    <x v="42"/>
    <x v="1"/>
    <x v="0"/>
    <n v="0"/>
    <n v="4"/>
    <n v="1"/>
    <x v="30"/>
    <n v="5"/>
    <n v="0.2"/>
    <s v="TX | Acute Care Hospitals | Proprietary"/>
    <s v="High"/>
    <n v="1.05"/>
    <n v="1.0175000000000001"/>
    <n v="1.07"/>
    <n v="5.2499999999999991E-2"/>
    <n v="70"/>
    <n v="0.93875000000000008"/>
    <n v="1.1487500000000002"/>
    <x v="0"/>
    <n v="1.0000000000000009E-2"/>
  </r>
  <r>
    <s v="450484"/>
    <s v="WOODLAND HEIGHTS MEDICAL CENTER"/>
    <x v="42"/>
    <x v="1"/>
    <x v="1"/>
    <n v="0"/>
    <n v="9"/>
    <n v="0"/>
    <x v="1"/>
    <n v="9"/>
    <n v="0"/>
    <s v="TX | Acute Care Hospitals | Proprietary"/>
    <s v="Mid"/>
    <n v="1.05"/>
    <n v="1.0175000000000001"/>
    <n v="1.07"/>
    <n v="5.2499999999999991E-2"/>
    <n v="70"/>
    <n v="0.93875000000000008"/>
    <n v="1.1487500000000002"/>
    <x v="0"/>
    <n v="-5.0000000000000044E-2"/>
  </r>
  <r>
    <s v="450508"/>
    <s v="NACOGDOCHES MEMORIAL HOSPITAL"/>
    <x v="42"/>
    <x v="1"/>
    <x v="3"/>
    <n v="0"/>
    <n v="5"/>
    <n v="1"/>
    <x v="4"/>
    <n v="6"/>
    <n v="0.16666666666666666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0"/>
  </r>
  <r>
    <s v="450518"/>
    <s v="THE MEDICAL CENTER OF SOUTHEAST TEXAS"/>
    <x v="42"/>
    <x v="8"/>
    <x v="1"/>
    <n v="0"/>
    <n v="8"/>
    <n v="0"/>
    <x v="32"/>
    <n v="8"/>
    <n v="0"/>
    <s v="TX | Acute Care Hospitals | Physician"/>
    <s v="Mid"/>
    <n v="1.0350000000000001"/>
    <n v="0.97249999999999992"/>
    <n v="1.0975000000000001"/>
    <n v="0.12500000000000022"/>
    <n v="8"/>
    <n v="0.78499999999999959"/>
    <n v="1.2850000000000006"/>
    <x v="0"/>
    <n v="0.10499999999999976"/>
  </r>
  <r>
    <s v="450537"/>
    <s v="METHODIST RICHARDSON MEDICAL CENTER"/>
    <x v="42"/>
    <x v="0"/>
    <x v="0"/>
    <n v="0"/>
    <n v="9"/>
    <n v="1"/>
    <x v="39"/>
    <n v="10"/>
    <n v="0.1"/>
    <s v="TX | Acute Care Hospitals | Government - Hospital District or Authority"/>
    <s v="High"/>
    <n v="1.0649999999999999"/>
    <n v="0.98"/>
    <n v="1.1324999999999998"/>
    <n v="0.15249999999999986"/>
    <n v="16"/>
    <n v="0.7512500000000002"/>
    <n v="1.3612499999999996"/>
    <x v="0"/>
    <n v="0.13500000000000001"/>
  </r>
  <r>
    <s v="450563"/>
    <s v="BAYLOR SCOTT &amp; WHITE MEDICAL CENTER  GRAPEVINE"/>
    <x v="42"/>
    <x v="2"/>
    <x v="4"/>
    <n v="1"/>
    <n v="6"/>
    <n v="1"/>
    <x v="0"/>
    <n v="8"/>
    <n v="0.125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-1.0000000000000009E-2"/>
  </r>
  <r>
    <s v="450565"/>
    <s v="PALO PINTO GENERAL HOSPITAL"/>
    <x v="42"/>
    <x v="0"/>
    <x v="1"/>
    <n v="0"/>
    <n v="6"/>
    <n v="0"/>
    <x v="7"/>
    <n v="6"/>
    <n v="0"/>
    <s v="TX | Acute Care Hospitals | Government - Hospital District or Authority"/>
    <s v="Mid"/>
    <n v="1.0649999999999999"/>
    <n v="0.98"/>
    <n v="1.1324999999999998"/>
    <n v="0.15249999999999986"/>
    <n v="16"/>
    <n v="0.7512500000000002"/>
    <n v="1.3612499999999996"/>
    <x v="0"/>
    <n v="-0.10499999999999998"/>
  </r>
  <r>
    <s v="450571"/>
    <s v="SHANNON MEDICAL CENTER"/>
    <x v="42"/>
    <x v="2"/>
    <x v="1"/>
    <n v="0"/>
    <n v="11"/>
    <n v="0"/>
    <x v="4"/>
    <n v="11"/>
    <n v="0"/>
    <s v="TX | Acute Care Hospitals | Voluntary non-profit - Private"/>
    <s v="Mid"/>
    <n v="1.04"/>
    <n v="1"/>
    <n v="1.0900000000000001"/>
    <n v="9.000000000000008E-2"/>
    <n v="71"/>
    <n v="0.86499999999999988"/>
    <n v="1.2250000000000001"/>
    <x v="0"/>
    <n v="1.0000000000000009E-2"/>
  </r>
  <r>
    <s v="450573"/>
    <s v="CHRISTUS JASPER MEMORIAL HOSPITAL"/>
    <x v="42"/>
    <x v="2"/>
    <x v="4"/>
    <n v="0"/>
    <n v="4"/>
    <n v="0"/>
    <x v="9"/>
    <n v="4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-5.0000000000000044E-2"/>
  </r>
  <r>
    <s v="450587"/>
    <s v="HENDRICK MEDICAL CENTER BROWNWOOD"/>
    <x v="42"/>
    <x v="1"/>
    <x v="3"/>
    <n v="0"/>
    <n v="9"/>
    <n v="0"/>
    <x v="32"/>
    <n v="9"/>
    <n v="0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8.9999999999999858E-2"/>
  </r>
  <r>
    <s v="450596"/>
    <s v="LAKE GRANBURY MEDICAL CENTER"/>
    <x v="42"/>
    <x v="1"/>
    <x v="0"/>
    <n v="1"/>
    <n v="6"/>
    <n v="0"/>
    <x v="7"/>
    <n v="7"/>
    <n v="0"/>
    <s v="TX | Acute Care Hospitals | Proprietary"/>
    <s v="High"/>
    <n v="1.05"/>
    <n v="1.0175000000000001"/>
    <n v="1.07"/>
    <n v="5.2499999999999991E-2"/>
    <n v="70"/>
    <n v="0.93875000000000008"/>
    <n v="1.1487500000000002"/>
    <x v="0"/>
    <n v="-9.000000000000008E-2"/>
  </r>
  <r>
    <s v="450604"/>
    <s v="HILL COUNTRY MEMORIAL HOSPITAL"/>
    <x v="42"/>
    <x v="1"/>
    <x v="0"/>
    <n v="1"/>
    <n v="5"/>
    <n v="0"/>
    <x v="1"/>
    <n v="6"/>
    <n v="0"/>
    <s v="TX | Acute Care Hospitals | Proprietary"/>
    <s v="High"/>
    <n v="1.05"/>
    <n v="1.0175000000000001"/>
    <n v="1.07"/>
    <n v="5.2499999999999991E-2"/>
    <n v="70"/>
    <n v="0.93875000000000008"/>
    <n v="1.1487500000000002"/>
    <x v="0"/>
    <n v="-5.0000000000000044E-2"/>
  </r>
  <r>
    <s v="450610"/>
    <s v="MEMORIAL HERMANN MEMORIAL CITY HOSPITAL"/>
    <x v="42"/>
    <x v="2"/>
    <x v="1"/>
    <n v="1"/>
    <n v="6"/>
    <n v="1"/>
    <x v="9"/>
    <n v="8"/>
    <n v="0.125"/>
    <s v="TX | Acute Care Hospitals | Voluntary non-profit - Private"/>
    <s v="Mid"/>
    <n v="1.04"/>
    <n v="1"/>
    <n v="1.0900000000000001"/>
    <n v="9.000000000000008E-2"/>
    <n v="71"/>
    <n v="0.86499999999999988"/>
    <n v="1.2250000000000001"/>
    <x v="0"/>
    <n v="-5.0000000000000044E-2"/>
  </r>
  <r>
    <s v="450617"/>
    <s v="HCA HOUSTON HEALTHCARE CLEAR LAKE"/>
    <x v="42"/>
    <x v="1"/>
    <x v="1"/>
    <n v="0"/>
    <n v="7"/>
    <n v="2"/>
    <x v="5"/>
    <n v="9"/>
    <n v="0.22222222222222221"/>
    <s v="TX | Acute Care Hospitals | Proprietary"/>
    <s v="Mid"/>
    <n v="1.05"/>
    <n v="1.0175000000000001"/>
    <n v="1.07"/>
    <n v="5.2499999999999991E-2"/>
    <n v="70"/>
    <n v="0.93875000000000008"/>
    <n v="1.1487500000000002"/>
    <x v="0"/>
    <n v="6.0000000000000053E-2"/>
  </r>
  <r>
    <s v="450634"/>
    <s v="MEDICAL CITY DENTON"/>
    <x v="42"/>
    <x v="1"/>
    <x v="0"/>
    <n v="0"/>
    <n v="5"/>
    <n v="3"/>
    <x v="0"/>
    <n v="8"/>
    <n v="0.375"/>
    <s v="TX | Acute Care Hospitals | Proprietary"/>
    <s v="High"/>
    <n v="1.05"/>
    <n v="1.0175000000000001"/>
    <n v="1.07"/>
    <n v="5.2499999999999991E-2"/>
    <n v="70"/>
    <n v="0.93875000000000008"/>
    <n v="1.1487500000000002"/>
    <x v="0"/>
    <n v="-2.0000000000000018E-2"/>
  </r>
  <r>
    <s v="450638"/>
    <s v="HCA HOUSTON HEALTHCARE NORTHWEST"/>
    <x v="42"/>
    <x v="1"/>
    <x v="1"/>
    <n v="0"/>
    <n v="6"/>
    <n v="0"/>
    <x v="26"/>
    <n v="6"/>
    <n v="0"/>
    <s v="TX | Acute Care Hospitals | Proprietary"/>
    <s v="Mid"/>
    <n v="1.05"/>
    <n v="1.0175000000000001"/>
    <n v="1.07"/>
    <n v="5.2499999999999991E-2"/>
    <n v="70"/>
    <n v="0.93875000000000008"/>
    <n v="1.1487500000000002"/>
    <x v="0"/>
    <n v="7.0000000000000062E-2"/>
  </r>
  <r>
    <s v="450639"/>
    <s v="TEXAS HEALTH HARRIS METHODIST HURST-EULESS-BEDFORD"/>
    <x v="42"/>
    <x v="2"/>
    <x v="1"/>
    <n v="0"/>
    <n v="8"/>
    <n v="0"/>
    <x v="20"/>
    <n v="8"/>
    <n v="0"/>
    <s v="TX | Acute Care Hospitals | Voluntary non-profit - Private"/>
    <s v="Mid"/>
    <n v="1.04"/>
    <n v="1"/>
    <n v="1.0900000000000001"/>
    <n v="9.000000000000008E-2"/>
    <n v="71"/>
    <n v="0.86499999999999988"/>
    <n v="1.2250000000000001"/>
    <x v="0"/>
    <n v="0"/>
  </r>
  <r>
    <s v="450643"/>
    <s v="DOCTORS HOSPITAL OF LAREDO"/>
    <x v="42"/>
    <x v="1"/>
    <x v="1"/>
    <n v="1"/>
    <n v="5"/>
    <n v="1"/>
    <x v="14"/>
    <n v="7"/>
    <n v="0.14285714285714285"/>
    <s v="TX | Acute Care Hospitals | Proprietary"/>
    <s v="Mid"/>
    <n v="1.05"/>
    <n v="1.0175000000000001"/>
    <n v="1.07"/>
    <n v="5.2499999999999991E-2"/>
    <n v="70"/>
    <n v="0.93875000000000008"/>
    <n v="1.1487500000000002"/>
    <x v="0"/>
    <n v="-0.1100000000000001"/>
  </r>
  <r>
    <s v="450644"/>
    <s v="HCA HOUSTON HEALTHCARE WEST"/>
    <x v="42"/>
    <x v="1"/>
    <x v="2"/>
    <n v="0"/>
    <n v="5"/>
    <n v="1"/>
    <x v="30"/>
    <n v="6"/>
    <n v="0.16666666666666666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1.0000000000000009E-2"/>
  </r>
  <r>
    <s v="450647"/>
    <s v="MEDICAL CITY DALLAS HOSPITAL"/>
    <x v="42"/>
    <x v="1"/>
    <x v="1"/>
    <n v="0"/>
    <n v="10"/>
    <n v="1"/>
    <x v="2"/>
    <n v="11"/>
    <n v="9.0909090909090912E-2"/>
    <s v="TX | Acute Care Hospitals | Proprietary"/>
    <s v="Mid"/>
    <n v="1.05"/>
    <n v="1.0175000000000001"/>
    <n v="1.07"/>
    <n v="5.2499999999999991E-2"/>
    <n v="70"/>
    <n v="0.93875000000000008"/>
    <n v="1.1487500000000002"/>
    <x v="0"/>
    <n v="-3.0000000000000027E-2"/>
  </r>
  <r>
    <s v="450651"/>
    <s v="MEDICAL CITY PLANO"/>
    <x v="42"/>
    <x v="1"/>
    <x v="2"/>
    <n v="0"/>
    <n v="7"/>
    <n v="2"/>
    <x v="32"/>
    <n v="9"/>
    <n v="0.22222222222222221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8.9999999999999858E-2"/>
  </r>
  <r>
    <s v="450656"/>
    <s v="NACOGDOCHES MEDICAL CENTER"/>
    <x v="42"/>
    <x v="4"/>
    <x v="1"/>
    <n v="0"/>
    <n v="9"/>
    <n v="0"/>
    <x v="8"/>
    <n v="9"/>
    <n v="0"/>
    <s v="TX | Acute Care Hospitals | Voluntary non-profit - Other"/>
    <s v="Mid"/>
    <n v="1.04"/>
    <n v="1.02"/>
    <n v="1.07"/>
    <n v="5.0000000000000044E-2"/>
    <n v="7"/>
    <n v="0.94499999999999995"/>
    <n v="1.145"/>
    <x v="1"/>
    <n v="-7.0000000000000062E-2"/>
  </r>
  <r>
    <s v="450659"/>
    <s v="HCA HOUSTON HEALTHCARE MEDICAL CENTER"/>
    <x v="42"/>
    <x v="1"/>
    <x v="0"/>
    <n v="0"/>
    <n v="5"/>
    <n v="0"/>
    <x v="2"/>
    <n v="5"/>
    <n v="0"/>
    <s v="TX | Acute Care Hospitals | Proprietary"/>
    <s v="High"/>
    <n v="1.05"/>
    <n v="1.0175000000000001"/>
    <n v="1.07"/>
    <n v="5.2499999999999991E-2"/>
    <n v="70"/>
    <n v="0.93875000000000008"/>
    <n v="1.1487500000000002"/>
    <x v="0"/>
    <n v="-3.0000000000000027E-2"/>
  </r>
  <r>
    <s v="450661"/>
    <s v="ODESSA REGIONAL MEDICAL CENTER"/>
    <x v="42"/>
    <x v="1"/>
    <x v="1"/>
    <n v="1"/>
    <n v="7"/>
    <n v="0"/>
    <x v="4"/>
    <n v="8"/>
    <n v="0"/>
    <s v="TX | Acute Care Hospitals | Proprietary"/>
    <s v="Mid"/>
    <n v="1.05"/>
    <n v="1.0175000000000001"/>
    <n v="1.07"/>
    <n v="5.2499999999999991E-2"/>
    <n v="70"/>
    <n v="0.93875000000000008"/>
    <n v="1.1487500000000002"/>
    <x v="0"/>
    <n v="0"/>
  </r>
  <r>
    <s v="450662"/>
    <s v="VALLEY REGIONAL MEDICAL CENTER"/>
    <x v="42"/>
    <x v="1"/>
    <x v="2"/>
    <n v="0"/>
    <n v="4"/>
    <n v="2"/>
    <x v="2"/>
    <n v="6"/>
    <n v="0.33333333333333331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-3.0000000000000027E-2"/>
  </r>
  <r>
    <s v="450668"/>
    <s v="SIERRA MEDICAL CENTER"/>
    <x v="42"/>
    <x v="1"/>
    <x v="2"/>
    <n v="0"/>
    <n v="8"/>
    <n v="0"/>
    <x v="2"/>
    <n v="8"/>
    <n v="0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-3.0000000000000027E-2"/>
  </r>
  <r>
    <s v="450669"/>
    <s v="MEDICAL CITY LEWISVILLE"/>
    <x v="42"/>
    <x v="2"/>
    <x v="0"/>
    <n v="0"/>
    <n v="7"/>
    <n v="0"/>
    <x v="25"/>
    <n v="7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5.0000000000000044E-2"/>
  </r>
  <r>
    <s v="450670"/>
    <s v="HCA HOUSTON HEALTHCARE TOMBALL"/>
    <x v="42"/>
    <x v="1"/>
    <x v="2"/>
    <n v="0"/>
    <n v="6"/>
    <n v="2"/>
    <x v="26"/>
    <n v="8"/>
    <n v="0.25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7.0000000000000062E-2"/>
  </r>
  <r>
    <s v="450672"/>
    <s v="MEDICAL CITY FORT WORTH"/>
    <x v="42"/>
    <x v="1"/>
    <x v="2"/>
    <n v="0"/>
    <n v="7"/>
    <n v="2"/>
    <x v="6"/>
    <n v="9"/>
    <n v="0.22222222222222221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3.0000000000000027E-2"/>
  </r>
  <r>
    <s v="450674"/>
    <s v="WOMANS HOSPITAL OF TEXAS,THE"/>
    <x v="42"/>
    <x v="1"/>
    <x v="1"/>
    <n v="0"/>
    <n v="2"/>
    <n v="0"/>
    <x v="24"/>
    <n v="2"/>
    <n v="0"/>
    <s v="TX | Acute Care Hospitals | Proprietary"/>
    <s v="Mid"/>
    <n v="1.05"/>
    <n v="1.0175000000000001"/>
    <n v="1.07"/>
    <n v="5.2499999999999991E-2"/>
    <n v="70"/>
    <n v="0.93875000000000008"/>
    <n v="1.1487500000000002"/>
    <x v="2"/>
    <n v="-0.14000000000000001"/>
  </r>
  <r>
    <s v="450675"/>
    <s v="MEDICAL CITY ARLINGTON"/>
    <x v="42"/>
    <x v="1"/>
    <x v="2"/>
    <n v="0"/>
    <n v="6"/>
    <n v="2"/>
    <x v="0"/>
    <n v="8"/>
    <n v="0.25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-2.0000000000000018E-2"/>
  </r>
  <r>
    <s v="450677"/>
    <s v="TEXAS HEALTH HUGULEY HOSPITAL FORT WORTH SOUTH"/>
    <x v="42"/>
    <x v="6"/>
    <x v="1"/>
    <n v="0"/>
    <n v="6"/>
    <n v="1"/>
    <x v="30"/>
    <n v="7"/>
    <n v="0.14285714285714285"/>
    <s v="TX | Acute Care Hospitals | Voluntary non-profit - Church"/>
    <s v="Mid"/>
    <n v="1.06"/>
    <n v="1.0150000000000001"/>
    <n v="1.0750000000000002"/>
    <n v="6.0000000000000053E-2"/>
    <n v="9"/>
    <n v="0.92500000000000004"/>
    <n v="1.1650000000000003"/>
    <x v="0"/>
    <n v="0"/>
  </r>
  <r>
    <s v="450678"/>
    <s v="WHITE ROCK MEDICAL CENTER"/>
    <x v="42"/>
    <x v="1"/>
    <x v="2"/>
    <n v="0"/>
    <n v="5"/>
    <n v="0"/>
    <x v="30"/>
    <n v="5"/>
    <n v="0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1.0000000000000009E-2"/>
  </r>
  <r>
    <s v="450684"/>
    <s v="MEMORIAL HERMANN NORTHEAST HOSPITAL"/>
    <x v="42"/>
    <x v="2"/>
    <x v="1"/>
    <n v="0"/>
    <n v="8"/>
    <n v="1"/>
    <x v="3"/>
    <n v="9"/>
    <n v="0.1111111111111111"/>
    <s v="TX | Acute Care Hospitals | Voluntary non-profit - Private"/>
    <s v="Mid"/>
    <n v="1.04"/>
    <n v="1"/>
    <n v="1.0900000000000001"/>
    <n v="9.000000000000008E-2"/>
    <n v="71"/>
    <n v="0.86499999999999988"/>
    <n v="1.2250000000000001"/>
    <x v="0"/>
    <n v="-3.0000000000000027E-2"/>
  </r>
  <r>
    <s v="450686"/>
    <s v="UNIVERSITY MEDICAL CENTER"/>
    <x v="42"/>
    <x v="0"/>
    <x v="1"/>
    <n v="0"/>
    <n v="8"/>
    <n v="2"/>
    <x v="32"/>
    <n v="10"/>
    <n v="0.2"/>
    <s v="TX | Acute Care Hospitals | Government - Hospital District or Authority"/>
    <s v="Mid"/>
    <n v="1.0649999999999999"/>
    <n v="0.98"/>
    <n v="1.1324999999999998"/>
    <n v="0.15249999999999986"/>
    <n v="16"/>
    <n v="0.7512500000000002"/>
    <n v="1.3612499999999996"/>
    <x v="0"/>
    <n v="7.4999999999999956E-2"/>
  </r>
  <r>
    <s v="450688"/>
    <s v="DALLAS REGIONAL MEDICAL CENTER"/>
    <x v="42"/>
    <x v="1"/>
    <x v="2"/>
    <n v="0"/>
    <n v="4"/>
    <n v="1"/>
    <x v="4"/>
    <n v="5"/>
    <n v="0.2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0"/>
  </r>
  <r>
    <s v="450690"/>
    <s v="THE UNIVERSITY OF TEXAS HEALTH SCIENCE CENTER AT TYLER"/>
    <x v="42"/>
    <x v="3"/>
    <x v="1"/>
    <n v="0"/>
    <n v="6"/>
    <n v="1"/>
    <x v="12"/>
    <n v="7"/>
    <n v="0.14285714285714285"/>
    <s v="TX | Acute Care Hospitals | Government - State"/>
    <s v="Mid"/>
    <n v="0.99"/>
    <n v="0.94"/>
    <n v="1.0150000000000001"/>
    <n v="7.5000000000000178E-2"/>
    <n v="3"/>
    <n v="0.82749999999999968"/>
    <n v="1.1275000000000004"/>
    <x v="1"/>
    <n v="-9.9999999999999978E-2"/>
  </r>
  <r>
    <s v="450702"/>
    <s v="LONGVIEW REGIONAL MEDICAL CENTER"/>
    <x v="42"/>
    <x v="1"/>
    <x v="1"/>
    <n v="0"/>
    <n v="8"/>
    <n v="1"/>
    <x v="4"/>
    <n v="9"/>
    <n v="0.1111111111111111"/>
    <s v="TX | Acute Care Hospitals | Proprietary"/>
    <s v="Mid"/>
    <n v="1.05"/>
    <n v="1.0175000000000001"/>
    <n v="1.07"/>
    <n v="5.2499999999999991E-2"/>
    <n v="70"/>
    <n v="0.93875000000000008"/>
    <n v="1.1487500000000002"/>
    <x v="0"/>
    <n v="0"/>
  </r>
  <r>
    <s v="450709"/>
    <s v="HOUSTON METHODIST CLEAR LAKE HOSPITAL"/>
    <x v="42"/>
    <x v="2"/>
    <x v="4"/>
    <n v="0"/>
    <n v="9"/>
    <n v="0"/>
    <x v="30"/>
    <n v="9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2.0000000000000018E-2"/>
  </r>
  <r>
    <s v="450711"/>
    <s v="RIO GRANDE REGIONAL HOSPITAL"/>
    <x v="42"/>
    <x v="1"/>
    <x v="0"/>
    <n v="0"/>
    <n v="6"/>
    <n v="1"/>
    <x v="7"/>
    <n v="7"/>
    <n v="0.14285714285714285"/>
    <s v="TX | Acute Care Hospitals | Proprietary"/>
    <s v="High"/>
    <n v="1.05"/>
    <n v="1.0175000000000001"/>
    <n v="1.07"/>
    <n v="5.2499999999999991E-2"/>
    <n v="70"/>
    <n v="0.93875000000000008"/>
    <n v="1.1487500000000002"/>
    <x v="0"/>
    <n v="-9.000000000000008E-2"/>
  </r>
  <r>
    <s v="450713"/>
    <s v="ST DAVID'S SOUTH AUSTIN MEDICAL CENTER"/>
    <x v="42"/>
    <x v="1"/>
    <x v="0"/>
    <n v="1"/>
    <n v="7"/>
    <n v="1"/>
    <x v="6"/>
    <n v="9"/>
    <n v="0.1111111111111111"/>
    <s v="TX | Acute Care Hospitals | Proprietary"/>
    <s v="High"/>
    <n v="1.05"/>
    <n v="1.0175000000000001"/>
    <n v="1.07"/>
    <n v="5.2499999999999991E-2"/>
    <n v="70"/>
    <n v="0.93875000000000008"/>
    <n v="1.1487500000000002"/>
    <x v="0"/>
    <n v="3.0000000000000027E-2"/>
  </r>
  <r>
    <s v="450718"/>
    <s v="ROUND ROCK MEDICAL CENTER"/>
    <x v="42"/>
    <x v="1"/>
    <x v="1"/>
    <n v="0"/>
    <n v="7"/>
    <n v="1"/>
    <x v="0"/>
    <n v="8"/>
    <n v="0.125"/>
    <s v="TX | Acute Care Hospitals | Proprietary"/>
    <s v="Mid"/>
    <n v="1.05"/>
    <n v="1.0175000000000001"/>
    <n v="1.07"/>
    <n v="5.2499999999999991E-2"/>
    <n v="70"/>
    <n v="0.93875000000000008"/>
    <n v="1.1487500000000002"/>
    <x v="0"/>
    <n v="-2.0000000000000018E-2"/>
  </r>
  <r>
    <s v="450723"/>
    <s v="METHODIST CHARLTON MEDICAL CENTER"/>
    <x v="42"/>
    <x v="2"/>
    <x v="1"/>
    <n v="0"/>
    <n v="7"/>
    <n v="1"/>
    <x v="5"/>
    <n v="8"/>
    <n v="0.125"/>
    <s v="TX | Acute Care Hospitals | Voluntary non-profit - Private"/>
    <s v="Mid"/>
    <n v="1.04"/>
    <n v="1"/>
    <n v="1.0900000000000001"/>
    <n v="9.000000000000008E-2"/>
    <n v="71"/>
    <n v="0.86499999999999988"/>
    <n v="1.2250000000000001"/>
    <x v="0"/>
    <n v="7.0000000000000062E-2"/>
  </r>
  <r>
    <s v="450730"/>
    <s v="SANA HEALTHCARE CARROLLTON D/B/A CARROLLTON REGIONAL MEDICAL CENTER"/>
    <x v="42"/>
    <x v="1"/>
    <x v="2"/>
    <n v="0"/>
    <n v="4"/>
    <n v="1"/>
    <x v="30"/>
    <n v="5"/>
    <n v="0.2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1.0000000000000009E-2"/>
  </r>
  <r>
    <s v="450742"/>
    <s v="BAYLOR SCOTT AND WHITE MEDICAL CENTER LAKE POINTE"/>
    <x v="42"/>
    <x v="2"/>
    <x v="1"/>
    <n v="0"/>
    <n v="7"/>
    <n v="0"/>
    <x v="20"/>
    <n v="7"/>
    <n v="0"/>
    <s v="TX | Acute Care Hospitals | Voluntary non-profit - Private"/>
    <s v="Mid"/>
    <n v="1.04"/>
    <n v="1"/>
    <n v="1.0900000000000001"/>
    <n v="9.000000000000008E-2"/>
    <n v="71"/>
    <n v="0.86499999999999988"/>
    <n v="1.2250000000000001"/>
    <x v="0"/>
    <n v="0"/>
  </r>
  <r>
    <s v="450743"/>
    <s v="TEXAS HEALTH PRESBYTERIAN HOSPITAL DENTON"/>
    <x v="42"/>
    <x v="2"/>
    <x v="4"/>
    <n v="1"/>
    <n v="7"/>
    <n v="0"/>
    <x v="30"/>
    <n v="8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2.0000000000000018E-2"/>
  </r>
  <r>
    <s v="450747"/>
    <s v="PALESTINE REGIONAL MEDICAL CENTER"/>
    <x v="42"/>
    <x v="1"/>
    <x v="2"/>
    <n v="0"/>
    <n v="6"/>
    <n v="0"/>
    <x v="6"/>
    <n v="6"/>
    <n v="0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3.0000000000000027E-2"/>
  </r>
  <r>
    <s v="450771"/>
    <s v="TEXAS HEALTH PRESBYTERIAN HOSPITAL PLANO"/>
    <x v="42"/>
    <x v="2"/>
    <x v="1"/>
    <n v="0"/>
    <n v="8"/>
    <n v="1"/>
    <x v="13"/>
    <n v="9"/>
    <n v="0.1111111111111111"/>
    <s v="TX | Acute Care Hospitals | Voluntary non-profit - Private"/>
    <s v="Mid"/>
    <n v="1.04"/>
    <n v="1"/>
    <n v="1.0900000000000001"/>
    <n v="9.000000000000008E-2"/>
    <n v="71"/>
    <n v="0.86499999999999988"/>
    <n v="1.2250000000000001"/>
    <x v="0"/>
    <n v="3.0000000000000027E-2"/>
  </r>
  <r>
    <s v="450775"/>
    <s v="HCA HOUSTON HEALTHCARE KINGWOOD"/>
    <x v="42"/>
    <x v="1"/>
    <x v="2"/>
    <n v="0"/>
    <n v="8"/>
    <n v="1"/>
    <x v="22"/>
    <n v="9"/>
    <n v="0.1111111111111111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5.0000000000000044E-2"/>
  </r>
  <r>
    <s v="450779"/>
    <s v="TEXAS HEALTH HARRIS METHODIST HOSPITAL SOUTHWEST F"/>
    <x v="42"/>
    <x v="2"/>
    <x v="0"/>
    <n v="1"/>
    <n v="7"/>
    <n v="0"/>
    <x v="0"/>
    <n v="8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-1.0000000000000009E-2"/>
  </r>
  <r>
    <s v="450788"/>
    <s v="CORPUS CHRISTI MEDICAL CENTER,THE"/>
    <x v="42"/>
    <x v="4"/>
    <x v="0"/>
    <n v="0"/>
    <n v="8"/>
    <n v="0"/>
    <x v="20"/>
    <n v="8"/>
    <n v="0"/>
    <s v="TX | Acute Care Hospitals | Voluntary non-profit - Other"/>
    <s v="High"/>
    <n v="1.04"/>
    <n v="1.02"/>
    <n v="1.07"/>
    <n v="5.0000000000000044E-2"/>
    <n v="7"/>
    <n v="0.94499999999999995"/>
    <n v="1.145"/>
    <x v="1"/>
    <n v="0"/>
  </r>
  <r>
    <s v="450801"/>
    <s v="CHRISTUS ST MICHAEL HEALTH SYSTEM"/>
    <x v="42"/>
    <x v="6"/>
    <x v="0"/>
    <n v="0"/>
    <n v="11"/>
    <n v="0"/>
    <x v="13"/>
    <n v="11"/>
    <n v="0"/>
    <s v="TX | Acute Care Hospitals | Voluntary non-profit - Church"/>
    <s v="High"/>
    <n v="1.06"/>
    <n v="1.0150000000000001"/>
    <n v="1.0750000000000002"/>
    <n v="6.0000000000000053E-2"/>
    <n v="9"/>
    <n v="0.92500000000000004"/>
    <n v="1.1650000000000003"/>
    <x v="0"/>
    <n v="1.0000000000000009E-2"/>
  </r>
  <r>
    <s v="450809"/>
    <s v="NORTH AUSTIN MEDICAL CENTER"/>
    <x v="42"/>
    <x v="1"/>
    <x v="1"/>
    <n v="0"/>
    <n v="7"/>
    <n v="1"/>
    <x v="2"/>
    <n v="8"/>
    <n v="0.125"/>
    <s v="TX | Acute Care Hospitals | Proprietary"/>
    <s v="Mid"/>
    <n v="1.05"/>
    <n v="1.0175000000000001"/>
    <n v="1.07"/>
    <n v="5.2499999999999991E-2"/>
    <n v="70"/>
    <n v="0.93875000000000008"/>
    <n v="1.1487500000000002"/>
    <x v="0"/>
    <n v="-3.0000000000000027E-2"/>
  </r>
  <r>
    <s v="450820"/>
    <s v="HOUSTON METHODIST SUGARLAND HOSPITAL"/>
    <x v="42"/>
    <x v="2"/>
    <x v="0"/>
    <n v="1"/>
    <n v="7"/>
    <n v="3"/>
    <x v="1"/>
    <n v="11"/>
    <n v="0.27272727272727271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-4.0000000000000036E-2"/>
  </r>
  <r>
    <s v="450822"/>
    <s v="MEDICAL CITY LAS COLINAS"/>
    <x v="42"/>
    <x v="1"/>
    <x v="2"/>
    <n v="0"/>
    <n v="5"/>
    <n v="0"/>
    <x v="10"/>
    <n v="5"/>
    <n v="0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-7.0000000000000062E-2"/>
  </r>
  <r>
    <s v="450828"/>
    <s v="CHRISTUS SPOHN HOSPITAL ALICE"/>
    <x v="42"/>
    <x v="2"/>
    <x v="4"/>
    <n v="1"/>
    <n v="2"/>
    <n v="0"/>
    <x v="10"/>
    <n v="3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-6.0000000000000053E-2"/>
  </r>
  <r>
    <s v="450840"/>
    <s v="TEXAS HEALTH PRESBYTERIAN HOSPITAL ALLEN"/>
    <x v="42"/>
    <x v="7"/>
    <x v="4"/>
    <n v="1"/>
    <n v="7"/>
    <n v="0"/>
    <x v="4"/>
    <n v="8"/>
    <n v="0"/>
    <s v="TX | Acute Care Hospitals | Government - Federal"/>
    <s v="High"/>
    <n v="1.05"/>
    <n v="1.05"/>
    <n v="1.05"/>
    <n v="0"/>
    <n v="1"/>
    <e v="#N/A"/>
    <e v="#N/A"/>
    <x v="1"/>
    <n v="0"/>
  </r>
  <r>
    <s v="450844"/>
    <s v="HOUSTON METHODIST WILLOWBROOK HOSPITAL"/>
    <x v="42"/>
    <x v="2"/>
    <x v="4"/>
    <n v="0"/>
    <n v="11"/>
    <n v="0"/>
    <x v="4"/>
    <n v="11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1.0000000000000009E-2"/>
  </r>
  <r>
    <s v="450847"/>
    <s v="MEMORIAL HERMANN KATY HOSPITAL"/>
    <x v="42"/>
    <x v="2"/>
    <x v="1"/>
    <n v="0"/>
    <n v="7"/>
    <n v="0"/>
    <x v="1"/>
    <n v="7"/>
    <n v="0"/>
    <s v="TX | Acute Care Hospitals | Voluntary non-profit - Private"/>
    <s v="Mid"/>
    <n v="1.04"/>
    <n v="1"/>
    <n v="1.0900000000000001"/>
    <n v="9.000000000000008E-2"/>
    <n v="71"/>
    <n v="0.86499999999999988"/>
    <n v="1.2250000000000001"/>
    <x v="0"/>
    <n v="-4.0000000000000036E-2"/>
  </r>
  <r>
    <s v="450848"/>
    <s v="MEMORIAL HERMANN SUGAR LAND HOSPITAL"/>
    <x v="42"/>
    <x v="2"/>
    <x v="1"/>
    <n v="0"/>
    <n v="7"/>
    <n v="0"/>
    <x v="14"/>
    <n v="7"/>
    <n v="0"/>
    <s v="TX | Acute Care Hospitals | Voluntary non-profit - Private"/>
    <s v="Mid"/>
    <n v="1.04"/>
    <n v="1"/>
    <n v="1.0900000000000001"/>
    <n v="9.000000000000008E-2"/>
    <n v="71"/>
    <n v="0.86499999999999988"/>
    <n v="1.2250000000000001"/>
    <x v="0"/>
    <n v="-0.10000000000000009"/>
  </r>
  <r>
    <s v="450851"/>
    <s v="BAYLOR SCOTT &amp; WHITE HEART &amp; VASCULAR HOSPITAL - DALLAS"/>
    <x v="42"/>
    <x v="1"/>
    <x v="0"/>
    <n v="0"/>
    <n v="4"/>
    <n v="0"/>
    <x v="8"/>
    <n v="4"/>
    <n v="0"/>
    <s v="TX | Acute Care Hospitals | Proprietary"/>
    <s v="High"/>
    <n v="1.05"/>
    <n v="1.0175000000000001"/>
    <n v="1.07"/>
    <n v="5.2499999999999991E-2"/>
    <n v="70"/>
    <n v="0.93875000000000008"/>
    <n v="1.1487500000000002"/>
    <x v="0"/>
    <n v="-8.0000000000000071E-2"/>
  </r>
  <r>
    <s v="450853"/>
    <s v="BAYLOR SCOTT &amp; WHITE MEDICAL CENTER - FRISCO"/>
    <x v="42"/>
    <x v="1"/>
    <x v="2"/>
    <n v="0"/>
    <n v="4"/>
    <n v="0"/>
    <x v="0"/>
    <n v="4"/>
    <n v="0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-2.0000000000000018E-2"/>
  </r>
  <r>
    <s v="450855"/>
    <s v="HARLINGEN MEDICAL CENTER"/>
    <x v="42"/>
    <x v="1"/>
    <x v="0"/>
    <n v="0"/>
    <n v="8"/>
    <n v="0"/>
    <x v="3"/>
    <n v="8"/>
    <n v="0"/>
    <s v="TX | Acute Care Hospitals | Proprietary"/>
    <s v="High"/>
    <n v="1.05"/>
    <n v="1.0175000000000001"/>
    <n v="1.07"/>
    <n v="5.2499999999999991E-2"/>
    <n v="70"/>
    <n v="0.93875000000000008"/>
    <n v="1.1487500000000002"/>
    <x v="0"/>
    <n v="-4.0000000000000036E-2"/>
  </r>
  <r>
    <s v="450862"/>
    <s v="ST LUKE'S THE WOODLANDS HOSPITAL"/>
    <x v="42"/>
    <x v="2"/>
    <x v="0"/>
    <n v="0"/>
    <n v="10"/>
    <n v="0"/>
    <x v="6"/>
    <n v="10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4.0000000000000036E-2"/>
  </r>
  <r>
    <s v="450864"/>
    <s v="BAYLOR SCOTT &amp; WHITE TEXAS SPINE &amp; JOINT HOSPITAL"/>
    <x v="42"/>
    <x v="8"/>
    <x v="4"/>
    <n v="1"/>
    <n v="1"/>
    <n v="1"/>
    <x v="15"/>
    <n v="3"/>
    <n v="0.33333333333333331"/>
    <s v="TX | Acute Care Hospitals | Physician"/>
    <s v="High"/>
    <n v="1.0350000000000001"/>
    <n v="0.97249999999999992"/>
    <n v="1.0975000000000001"/>
    <n v="0.12500000000000022"/>
    <n v="8"/>
    <n v="0.78499999999999959"/>
    <n v="1.2850000000000006"/>
    <x v="0"/>
    <n v="-0.15500000000000014"/>
  </r>
  <r>
    <s v="450867"/>
    <s v="ASCENSION SETON NORTHWEST"/>
    <x v="42"/>
    <x v="2"/>
    <x v="0"/>
    <n v="0"/>
    <n v="7"/>
    <n v="0"/>
    <x v="3"/>
    <n v="7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-3.0000000000000027E-2"/>
  </r>
  <r>
    <s v="450869"/>
    <s v="DOCTORS HOSPTAL AT RENAISSANCE"/>
    <x v="42"/>
    <x v="8"/>
    <x v="1"/>
    <n v="0"/>
    <n v="10"/>
    <n v="1"/>
    <x v="0"/>
    <n v="11"/>
    <n v="9.0909090909090912E-2"/>
    <s v="TX | Acute Care Hospitals | Physician"/>
    <s v="Mid"/>
    <n v="1.0350000000000001"/>
    <n v="0.97249999999999992"/>
    <n v="1.0975000000000001"/>
    <n v="0.12500000000000022"/>
    <n v="8"/>
    <n v="0.78499999999999959"/>
    <n v="1.2850000000000006"/>
    <x v="0"/>
    <n v="-5.0000000000001155E-3"/>
  </r>
  <r>
    <s v="450876"/>
    <s v="LUBBOCK HEART HOSPITAL LP"/>
    <x v="42"/>
    <x v="0"/>
    <x v="2"/>
    <n v="0"/>
    <n v="7"/>
    <n v="1"/>
    <x v="25"/>
    <n v="8"/>
    <n v="0.125"/>
    <s v="TX | Acute Care Hospitals | Government - Hospital District or Authority"/>
    <s v="Low"/>
    <n v="1.0649999999999999"/>
    <n v="0.98"/>
    <n v="1.1324999999999998"/>
    <n v="0.15249999999999986"/>
    <n v="16"/>
    <n v="0.7512500000000002"/>
    <n v="1.3612499999999996"/>
    <x v="0"/>
    <n v="2.5000000000000133E-2"/>
  </r>
  <r>
    <s v="450885"/>
    <s v="BAYLOR SCOTT &amp;  WHITE MEDICAL CENTER - CENTENNIAL"/>
    <x v="42"/>
    <x v="4"/>
    <x v="4"/>
    <n v="0"/>
    <n v="7"/>
    <n v="0"/>
    <x v="25"/>
    <n v="7"/>
    <n v="0"/>
    <s v="TX | Acute Care Hospitals | Voluntary non-profit - Other"/>
    <s v="High"/>
    <n v="1.04"/>
    <n v="1.02"/>
    <n v="1.07"/>
    <n v="5.0000000000000044E-2"/>
    <n v="7"/>
    <n v="0.94499999999999995"/>
    <n v="1.145"/>
    <x v="1"/>
    <n v="5.0000000000000044E-2"/>
  </r>
  <r>
    <s v="450890"/>
    <s v="BAYLOR SCOTT &amp; WHITE MEDICAL CENTER PLANO"/>
    <x v="42"/>
    <x v="4"/>
    <x v="0"/>
    <n v="0"/>
    <n v="7"/>
    <n v="0"/>
    <x v="3"/>
    <n v="7"/>
    <n v="0"/>
    <s v="TX | Acute Care Hospitals | Voluntary non-profit - Other"/>
    <s v="High"/>
    <n v="1.04"/>
    <n v="1.02"/>
    <n v="1.07"/>
    <n v="5.0000000000000044E-2"/>
    <n v="7"/>
    <n v="0.94499999999999995"/>
    <n v="1.145"/>
    <x v="1"/>
    <n v="-3.0000000000000027E-2"/>
  </r>
  <r>
    <s v="450893"/>
    <s v="THE HEART HOSPITAL BAYLOR DENTON"/>
    <x v="42"/>
    <x v="8"/>
    <x v="4"/>
    <n v="0"/>
    <n v="4"/>
    <n v="1"/>
    <x v="20"/>
    <n v="5"/>
    <n v="0.2"/>
    <s v="TX | Acute Care Hospitals | Physician"/>
    <s v="High"/>
    <n v="1.0350000000000001"/>
    <n v="0.97249999999999992"/>
    <n v="1.0975000000000001"/>
    <n v="0.12500000000000022"/>
    <n v="8"/>
    <n v="0.78499999999999959"/>
    <n v="1.2850000000000006"/>
    <x v="0"/>
    <n v="4.9999999999998934E-3"/>
  </r>
  <r>
    <s v="460001"/>
    <s v="INTERMOUNTAIN HEALTH UTAH VALLEY HOSPITAL"/>
    <x v="43"/>
    <x v="2"/>
    <x v="4"/>
    <n v="2"/>
    <n v="8"/>
    <n v="0"/>
    <x v="10"/>
    <n v="10"/>
    <n v="0"/>
    <s v="UT | Acute Care Hospitals | Voluntary non-profit - Private"/>
    <s v="High"/>
    <n v="0.95"/>
    <n v="0.94"/>
    <n v="0.98"/>
    <n v="4.0000000000000036E-2"/>
    <n v="11"/>
    <n v="0.87999999999999989"/>
    <n v="1.04"/>
    <x v="0"/>
    <n v="3.0000000000000027E-2"/>
  </r>
  <r>
    <s v="460003"/>
    <s v="HOLY CROSS HOSPITAL - SALT LAKE"/>
    <x v="43"/>
    <x v="1"/>
    <x v="2"/>
    <n v="0"/>
    <n v="7"/>
    <n v="0"/>
    <x v="0"/>
    <n v="7"/>
    <n v="0"/>
    <s v="UT | Acute Care Hospitals | Proprietary"/>
    <s v="Low"/>
    <n v="1.0350000000000001"/>
    <n v="0.96249999999999991"/>
    <n v="1.0750000000000002"/>
    <n v="0.11250000000000027"/>
    <n v="8"/>
    <n v="0.79374999999999951"/>
    <n v="1.2437500000000006"/>
    <x v="0"/>
    <n v="-5.0000000000001155E-3"/>
  </r>
  <r>
    <s v="460004"/>
    <s v="MCKAY-DEE HOSPITAL"/>
    <x v="43"/>
    <x v="2"/>
    <x v="4"/>
    <n v="4"/>
    <n v="7"/>
    <n v="0"/>
    <x v="11"/>
    <n v="11"/>
    <n v="0"/>
    <s v="UT | Acute Care Hospitals | Voluntary non-profit - Private"/>
    <s v="High"/>
    <n v="0.95"/>
    <n v="0.94"/>
    <n v="0.98"/>
    <n v="4.0000000000000036E-2"/>
    <n v="11"/>
    <n v="0.87999999999999989"/>
    <n v="1.04"/>
    <x v="0"/>
    <n v="0"/>
  </r>
  <r>
    <s v="460005"/>
    <s v="OGDEN REGIONAL MEDICAL CENTER"/>
    <x v="43"/>
    <x v="1"/>
    <x v="1"/>
    <n v="0"/>
    <n v="7"/>
    <n v="0"/>
    <x v="6"/>
    <n v="7"/>
    <n v="0"/>
    <s v="UT | Acute Care Hospitals | Proprietary"/>
    <s v="Mid"/>
    <n v="1.0350000000000001"/>
    <n v="0.96249999999999991"/>
    <n v="1.0750000000000002"/>
    <n v="0.11250000000000027"/>
    <n v="8"/>
    <n v="0.79374999999999951"/>
    <n v="1.2437500000000006"/>
    <x v="0"/>
    <n v="4.4999999999999929E-2"/>
  </r>
  <r>
    <s v="460006"/>
    <s v="LDS HOSPITAL"/>
    <x v="43"/>
    <x v="2"/>
    <x v="0"/>
    <n v="0"/>
    <n v="8"/>
    <n v="0"/>
    <x v="7"/>
    <n v="8"/>
    <n v="0"/>
    <s v="UT | Acute Care Hospitals | Voluntary non-profit - Private"/>
    <s v="High"/>
    <n v="0.95"/>
    <n v="0.94"/>
    <n v="0.98"/>
    <n v="4.0000000000000036E-2"/>
    <n v="11"/>
    <n v="0.87999999999999989"/>
    <n v="1.04"/>
    <x v="0"/>
    <n v="1.0000000000000009E-2"/>
  </r>
  <r>
    <s v="460009"/>
    <s v="UNIVERSITY OF UTAH HOSPITAL AND CLINICS"/>
    <x v="43"/>
    <x v="3"/>
    <x v="4"/>
    <n v="1"/>
    <n v="10"/>
    <n v="0"/>
    <x v="2"/>
    <n v="11"/>
    <n v="0"/>
    <s v="UT | Acute Care Hospitals | Government - State"/>
    <s v="High"/>
    <n v="1.02"/>
    <n v="1.02"/>
    <n v="1.02"/>
    <n v="0"/>
    <n v="1"/>
    <e v="#N/A"/>
    <e v="#N/A"/>
    <x v="1"/>
    <n v="0"/>
  </r>
  <r>
    <s v="460010"/>
    <s v="INTERMOUNTAIN MEDICAL CENTER"/>
    <x v="43"/>
    <x v="2"/>
    <x v="4"/>
    <n v="4"/>
    <n v="6"/>
    <n v="0"/>
    <x v="11"/>
    <n v="10"/>
    <n v="0"/>
    <s v="UT | Acute Care Hospitals | Voluntary non-profit - Private"/>
    <s v="High"/>
    <n v="0.95"/>
    <n v="0.94"/>
    <n v="0.98"/>
    <n v="4.0000000000000036E-2"/>
    <n v="11"/>
    <n v="0.87999999999999989"/>
    <n v="1.04"/>
    <x v="0"/>
    <n v="0"/>
  </r>
  <r>
    <s v="460011"/>
    <s v="CASTLEVIEW HOSPITAL"/>
    <x v="43"/>
    <x v="1"/>
    <x v="1"/>
    <n v="2"/>
    <n v="4"/>
    <n v="0"/>
    <x v="30"/>
    <n v="6"/>
    <n v="0"/>
    <s v="UT | Acute Care Hospitals | Proprietary"/>
    <s v="Mid"/>
    <n v="1.0350000000000001"/>
    <n v="0.96249999999999991"/>
    <n v="1.0750000000000002"/>
    <n v="0.11250000000000027"/>
    <n v="8"/>
    <n v="0.79374999999999951"/>
    <n v="1.2437500000000006"/>
    <x v="0"/>
    <n v="2.4999999999999911E-2"/>
  </r>
  <r>
    <s v="460013"/>
    <s v="MOUNTAIN VIEW HOSPITAL"/>
    <x v="43"/>
    <x v="1"/>
    <x v="4"/>
    <n v="0"/>
    <n v="5"/>
    <n v="1"/>
    <x v="20"/>
    <n v="6"/>
    <n v="0.16666666666666666"/>
    <s v="UT | Acute Care Hospitals | Proprietary"/>
    <s v="High"/>
    <n v="1.0350000000000001"/>
    <n v="0.96249999999999991"/>
    <n v="1.0750000000000002"/>
    <n v="0.11250000000000027"/>
    <n v="8"/>
    <n v="0.79374999999999951"/>
    <n v="1.2437500000000006"/>
    <x v="0"/>
    <n v="4.9999999999998934E-3"/>
  </r>
  <r>
    <s v="460015"/>
    <s v="LOGAN REGIONAL HOSPITAL"/>
    <x v="43"/>
    <x v="2"/>
    <x v="4"/>
    <n v="2"/>
    <n v="5"/>
    <n v="0"/>
    <x v="16"/>
    <n v="7"/>
    <n v="0"/>
    <s v="UT | Acute Care Hospitals | Voluntary non-profit - Private"/>
    <s v="High"/>
    <n v="0.95"/>
    <n v="0.94"/>
    <n v="0.98"/>
    <n v="4.0000000000000036E-2"/>
    <n v="11"/>
    <n v="0.87999999999999989"/>
    <n v="1.04"/>
    <x v="2"/>
    <n v="-7.999999999999996E-2"/>
  </r>
  <r>
    <s v="460019"/>
    <s v="UINTAH BASIN MEDICAL CENTER"/>
    <x v="43"/>
    <x v="4"/>
    <x v="2"/>
    <n v="1"/>
    <n v="5"/>
    <n v="0"/>
    <x v="34"/>
    <n v="6"/>
    <n v="0"/>
    <s v="UT | Acute Care Hospitals | Voluntary non-profit - Other"/>
    <s v="Low"/>
    <n v="0.88500000000000001"/>
    <n v="0.85249999999999992"/>
    <n v="0.91749999999999998"/>
    <n v="6.5000000000000058E-2"/>
    <n v="2"/>
    <n v="0.75499999999999989"/>
    <n v="1.0150000000000001"/>
    <x v="1"/>
    <n v="-6.5000000000000058E-2"/>
  </r>
  <r>
    <s v="460021"/>
    <s v="ST. GEORGE REGIONAL HOSPITAL"/>
    <x v="43"/>
    <x v="2"/>
    <x v="0"/>
    <n v="2"/>
    <n v="9"/>
    <n v="0"/>
    <x v="21"/>
    <n v="11"/>
    <n v="0"/>
    <s v="UT | Acute Care Hospitals | Voluntary non-profit - Private"/>
    <s v="High"/>
    <n v="0.95"/>
    <n v="0.94"/>
    <n v="0.98"/>
    <n v="4.0000000000000036E-2"/>
    <n v="11"/>
    <n v="0.87999999999999989"/>
    <n v="1.04"/>
    <x v="0"/>
    <n v="-1.9999999999999907E-2"/>
  </r>
  <r>
    <s v="460023"/>
    <s v="AMERICAN FORK HOSPITAL"/>
    <x v="43"/>
    <x v="2"/>
    <x v="0"/>
    <n v="2"/>
    <n v="3"/>
    <n v="0"/>
    <x v="14"/>
    <n v="5"/>
    <n v="0"/>
    <s v="UT | Acute Care Hospitals | Voluntary non-profit - Private"/>
    <s v="High"/>
    <n v="0.95"/>
    <n v="0.94"/>
    <n v="0.98"/>
    <n v="4.0000000000000036E-2"/>
    <n v="11"/>
    <n v="0.87999999999999989"/>
    <n v="1.04"/>
    <x v="0"/>
    <n v="-1.0000000000000009E-2"/>
  </r>
  <r>
    <s v="460041"/>
    <s v="HOLY CROSS HOSPITAL-DAVIS"/>
    <x v="43"/>
    <x v="2"/>
    <x v="0"/>
    <n v="1"/>
    <n v="6"/>
    <n v="0"/>
    <x v="1"/>
    <n v="7"/>
    <n v="0"/>
    <s v="UT | Acute Care Hospitals | Voluntary non-profit - Private"/>
    <s v="High"/>
    <n v="0.95"/>
    <n v="0.94"/>
    <n v="0.98"/>
    <n v="4.0000000000000036E-2"/>
    <n v="11"/>
    <n v="0.87999999999999989"/>
    <n v="1.04"/>
    <x v="0"/>
    <n v="5.0000000000000044E-2"/>
  </r>
  <r>
    <s v="460042"/>
    <s v="LAKEVIEW HOSPITAL"/>
    <x v="43"/>
    <x v="4"/>
    <x v="4"/>
    <n v="2"/>
    <n v="2"/>
    <n v="0"/>
    <x v="11"/>
    <n v="4"/>
    <n v="0"/>
    <s v="UT | Acute Care Hospitals | Voluntary non-profit - Other"/>
    <s v="High"/>
    <n v="0.88500000000000001"/>
    <n v="0.85249999999999992"/>
    <n v="0.91749999999999998"/>
    <n v="6.5000000000000058E-2"/>
    <n v="2"/>
    <n v="0.75499999999999989"/>
    <n v="1.0150000000000001"/>
    <x v="1"/>
    <n v="6.4999999999999947E-2"/>
  </r>
  <r>
    <s v="460044"/>
    <s v="INTERMOUNTAIN HEALTH ALTA VIEW HOSPITAL"/>
    <x v="43"/>
    <x v="2"/>
    <x v="0"/>
    <n v="1"/>
    <n v="5"/>
    <n v="0"/>
    <x v="8"/>
    <n v="6"/>
    <n v="0"/>
    <s v="UT | Acute Care Hospitals | Voluntary non-profit - Private"/>
    <s v="High"/>
    <n v="0.95"/>
    <n v="0.94"/>
    <n v="0.98"/>
    <n v="4.0000000000000036E-2"/>
    <n v="11"/>
    <n v="0.87999999999999989"/>
    <n v="1.04"/>
    <x v="0"/>
    <n v="2.0000000000000018E-2"/>
  </r>
  <r>
    <s v="460047"/>
    <s v="ST MARK'S HOSPITAL"/>
    <x v="43"/>
    <x v="1"/>
    <x v="0"/>
    <n v="2"/>
    <n v="7"/>
    <n v="0"/>
    <x v="0"/>
    <n v="9"/>
    <n v="0"/>
    <s v="UT | Acute Care Hospitals | Proprietary"/>
    <s v="High"/>
    <n v="1.0350000000000001"/>
    <n v="0.96249999999999991"/>
    <n v="1.0750000000000002"/>
    <n v="0.11250000000000027"/>
    <n v="8"/>
    <n v="0.79374999999999951"/>
    <n v="1.2437500000000006"/>
    <x v="0"/>
    <n v="-5.0000000000001155E-3"/>
  </r>
  <r>
    <s v="460051"/>
    <s v="HOLY CROSS HOSPITAL-JORDAN VALLEY"/>
    <x v="43"/>
    <x v="2"/>
    <x v="1"/>
    <n v="0"/>
    <n v="8"/>
    <n v="0"/>
    <x v="3"/>
    <n v="8"/>
    <n v="0"/>
    <s v="UT | Acute Care Hospitals | Voluntary non-profit - Private"/>
    <s v="Mid"/>
    <n v="0.95"/>
    <n v="0.94"/>
    <n v="0.98"/>
    <n v="4.0000000000000036E-2"/>
    <n v="11"/>
    <n v="0.87999999999999989"/>
    <n v="1.04"/>
    <x v="0"/>
    <n v="6.0000000000000053E-2"/>
  </r>
  <r>
    <s v="460052"/>
    <s v="TIMPANOGOS REGIONAL HOSPITAL"/>
    <x v="43"/>
    <x v="1"/>
    <x v="0"/>
    <n v="1"/>
    <n v="5"/>
    <n v="0"/>
    <x v="25"/>
    <n v="6"/>
    <n v="0"/>
    <s v="UT | Acute Care Hospitals | Proprietary"/>
    <s v="High"/>
    <n v="1.0350000000000001"/>
    <n v="0.96249999999999991"/>
    <n v="1.0750000000000002"/>
    <n v="0.11250000000000027"/>
    <n v="8"/>
    <n v="0.79374999999999951"/>
    <n v="1.2437500000000006"/>
    <x v="0"/>
    <n v="5.4999999999999938E-2"/>
  </r>
  <r>
    <s v="460057"/>
    <s v="PARK CITY HOSPITAL"/>
    <x v="43"/>
    <x v="1"/>
    <x v="0"/>
    <n v="0"/>
    <n v="5"/>
    <n v="0"/>
    <x v="19"/>
    <n v="5"/>
    <n v="0"/>
    <s v="UT | Acute Care Hospitals | Proprietary"/>
    <s v="High"/>
    <n v="1.0350000000000001"/>
    <n v="0.96249999999999991"/>
    <n v="1.0750000000000002"/>
    <n v="0.11250000000000027"/>
    <n v="8"/>
    <n v="0.79374999999999951"/>
    <n v="1.2437500000000006"/>
    <x v="0"/>
    <n v="-0.18500000000000016"/>
  </r>
  <r>
    <s v="460058"/>
    <s v="RIVERTON HOSPITAL"/>
    <x v="43"/>
    <x v="2"/>
    <x v="0"/>
    <n v="0"/>
    <n v="5"/>
    <n v="0"/>
    <x v="14"/>
    <n v="5"/>
    <n v="0"/>
    <s v="UT | Acute Care Hospitals | Voluntary non-profit - Private"/>
    <s v="High"/>
    <n v="0.95"/>
    <n v="0.94"/>
    <n v="0.98"/>
    <n v="4.0000000000000036E-2"/>
    <n v="11"/>
    <n v="0.87999999999999989"/>
    <n v="1.04"/>
    <x v="0"/>
    <n v="-1.0000000000000009E-2"/>
  </r>
  <r>
    <s v="460060"/>
    <s v="LONE PEAK HOSPITAL"/>
    <x v="43"/>
    <x v="1"/>
    <x v="4"/>
    <n v="2"/>
    <n v="4"/>
    <n v="0"/>
    <x v="14"/>
    <n v="6"/>
    <n v="0"/>
    <s v="UT | Acute Care Hospitals | Proprietary"/>
    <s v="High"/>
    <n v="1.0350000000000001"/>
    <n v="0.96249999999999991"/>
    <n v="1.0750000000000002"/>
    <n v="0.11250000000000027"/>
    <n v="8"/>
    <n v="0.79374999999999951"/>
    <n v="1.2437500000000006"/>
    <x v="0"/>
    <n v="-9.5000000000000195E-2"/>
  </r>
  <r>
    <s v="470001"/>
    <s v="CENTRAL VERMONT MEDICAL CENTER"/>
    <x v="44"/>
    <x v="2"/>
    <x v="2"/>
    <n v="0"/>
    <n v="8"/>
    <n v="1"/>
    <x v="12"/>
    <n v="9"/>
    <n v="0.1111111111111111"/>
    <s v="VT | Acute Care Hospitals | Voluntary non-profit - Private"/>
    <s v="Low"/>
    <n v="0.94500000000000006"/>
    <n v="0.90500000000000003"/>
    <n v="0.98499999999999999"/>
    <n v="7.999999999999996E-2"/>
    <n v="4"/>
    <n v="0.78500000000000014"/>
    <n v="1.105"/>
    <x v="1"/>
    <n v="-5.5000000000000049E-2"/>
  </r>
  <r>
    <s v="470003"/>
    <s v="UNIV. OF VERMONT - FLETCHER ALLEN HEALTH CARE"/>
    <x v="44"/>
    <x v="4"/>
    <x v="1"/>
    <n v="1"/>
    <n v="9"/>
    <n v="1"/>
    <x v="10"/>
    <n v="11"/>
    <n v="9.0909090909090912E-2"/>
    <s v="VT | Acute Care Hospitals | Voluntary non-profit - Other"/>
    <s v="Mid"/>
    <n v="0.94500000000000006"/>
    <n v="0.92749999999999999"/>
    <n v="0.96250000000000002"/>
    <n v="3.5000000000000031E-2"/>
    <n v="2"/>
    <n v="0.875"/>
    <n v="1.0150000000000001"/>
    <x v="1"/>
    <n v="3.499999999999992E-2"/>
  </r>
  <r>
    <s v="470005"/>
    <s v="RUTLAND REGIONAL MEDICAL CENTER"/>
    <x v="44"/>
    <x v="2"/>
    <x v="3"/>
    <n v="2"/>
    <n v="7"/>
    <n v="0"/>
    <x v="1"/>
    <n v="9"/>
    <n v="0"/>
    <s v="VT | Acute Care Hospitals | Voluntary non-profit - Private"/>
    <s v="Low"/>
    <n v="0.94500000000000006"/>
    <n v="0.90500000000000003"/>
    <n v="0.98499999999999999"/>
    <n v="7.999999999999996E-2"/>
    <n v="4"/>
    <n v="0.78500000000000014"/>
    <n v="1.105"/>
    <x v="1"/>
    <n v="5.4999999999999938E-2"/>
  </r>
  <r>
    <s v="470011"/>
    <s v="BRATTLEBORO MEMORIAL HOSPITAL"/>
    <x v="44"/>
    <x v="2"/>
    <x v="1"/>
    <n v="0"/>
    <n v="9"/>
    <n v="0"/>
    <x v="24"/>
    <n v="9"/>
    <n v="0"/>
    <s v="VT | Acute Care Hospitals | Voluntary non-profit - Private"/>
    <s v="Mid"/>
    <n v="0.94500000000000006"/>
    <n v="0.90500000000000003"/>
    <n v="0.98499999999999999"/>
    <n v="7.999999999999996E-2"/>
    <n v="4"/>
    <n v="0.78500000000000014"/>
    <n v="1.105"/>
    <x v="1"/>
    <n v="-3.5000000000000031E-2"/>
  </r>
  <r>
    <s v="470012"/>
    <s v="SOUTHWESTERN VERMONT MEDICAL CENTER"/>
    <x v="44"/>
    <x v="2"/>
    <x v="0"/>
    <n v="1"/>
    <n v="8"/>
    <n v="0"/>
    <x v="10"/>
    <n v="9"/>
    <n v="0"/>
    <s v="VT | Acute Care Hospitals | Voluntary non-profit - Private"/>
    <s v="High"/>
    <n v="0.94500000000000006"/>
    <n v="0.90500000000000003"/>
    <n v="0.98499999999999999"/>
    <n v="7.999999999999996E-2"/>
    <n v="4"/>
    <n v="0.78500000000000014"/>
    <n v="1.105"/>
    <x v="1"/>
    <n v="3.499999999999992E-2"/>
  </r>
  <r>
    <s v="470024"/>
    <s v="NORTHWESTERN MEDICAL CENTER INC"/>
    <x v="44"/>
    <x v="4"/>
    <x v="1"/>
    <n v="1"/>
    <n v="6"/>
    <n v="0"/>
    <x v="24"/>
    <n v="7"/>
    <n v="0"/>
    <s v="VT | Acute Care Hospitals | Voluntary non-profit - Other"/>
    <s v="Mid"/>
    <n v="0.94500000000000006"/>
    <n v="0.92749999999999999"/>
    <n v="0.96250000000000002"/>
    <n v="3.5000000000000031E-2"/>
    <n v="2"/>
    <n v="0.875"/>
    <n v="1.0150000000000001"/>
    <x v="1"/>
    <n v="-3.5000000000000031E-2"/>
  </r>
  <r>
    <s v="490002"/>
    <s v="RUSSELL COUNTY HOSPITAL"/>
    <x v="45"/>
    <x v="2"/>
    <x v="1"/>
    <n v="0"/>
    <n v="4"/>
    <n v="0"/>
    <x v="14"/>
    <n v="4"/>
    <n v="0"/>
    <s v="VA | Acute Care Hospitals | Voluntary non-profit - Private"/>
    <s v="Mid"/>
    <n v="0.95"/>
    <n v="0.93"/>
    <n v="0.99"/>
    <n v="5.9999999999999942E-2"/>
    <n v="39"/>
    <n v="0.84000000000000008"/>
    <n v="1.0799999999999998"/>
    <x v="0"/>
    <n v="-1.0000000000000009E-2"/>
  </r>
  <r>
    <s v="490004"/>
    <s v="SENTARA RMH MEDICAL CENTER"/>
    <x v="45"/>
    <x v="2"/>
    <x v="0"/>
    <n v="0"/>
    <n v="11"/>
    <n v="0"/>
    <x v="14"/>
    <n v="11"/>
    <n v="0"/>
    <s v="VA | Acute Care Hospitals | Voluntary non-profit - Private"/>
    <s v="High"/>
    <n v="0.95"/>
    <n v="0.93"/>
    <n v="0.99"/>
    <n v="5.9999999999999942E-2"/>
    <n v="39"/>
    <n v="0.84000000000000008"/>
    <n v="1.0799999999999998"/>
    <x v="0"/>
    <n v="-1.0000000000000009E-2"/>
  </r>
  <r>
    <s v="490005"/>
    <s v="WINCHESTER MEDICAL CENTER"/>
    <x v="45"/>
    <x v="2"/>
    <x v="0"/>
    <n v="0"/>
    <n v="9"/>
    <n v="2"/>
    <x v="11"/>
    <n v="11"/>
    <n v="0.18181818181818182"/>
    <s v="VA | Acute Care Hospitals | Voluntary non-profit - Private"/>
    <s v="High"/>
    <n v="0.95"/>
    <n v="0.93"/>
    <n v="0.99"/>
    <n v="5.9999999999999942E-2"/>
    <n v="39"/>
    <n v="0.84000000000000008"/>
    <n v="1.0799999999999998"/>
    <x v="0"/>
    <n v="0"/>
  </r>
  <r>
    <s v="490007"/>
    <s v="SENTARA NORFOLK GENERAL HOSPITAL"/>
    <x v="45"/>
    <x v="4"/>
    <x v="1"/>
    <n v="0"/>
    <n v="8"/>
    <n v="2"/>
    <x v="8"/>
    <n v="10"/>
    <n v="0.2"/>
    <s v="VA | Acute Care Hospitals | Voluntary non-profit - Other"/>
    <s v="Mid"/>
    <n v="0.95"/>
    <n v="0.91749999999999998"/>
    <n v="0.98499999999999999"/>
    <n v="6.7500000000000004E-2"/>
    <n v="8"/>
    <n v="0.81624999999999992"/>
    <n v="1.0862499999999999"/>
    <x v="0"/>
    <n v="2.0000000000000018E-2"/>
  </r>
  <r>
    <s v="490009"/>
    <s v="UNIVERSITY OF VIRGINIA MEDICAL CENTER"/>
    <x v="45"/>
    <x v="3"/>
    <x v="0"/>
    <n v="4"/>
    <n v="5"/>
    <n v="2"/>
    <x v="2"/>
    <n v="11"/>
    <n v="0.18181818181818182"/>
    <s v="VA | Acute Care Hospitals | Government - State"/>
    <s v="High"/>
    <n v="1.02"/>
    <n v="1.02"/>
    <n v="1.02"/>
    <n v="0"/>
    <n v="1"/>
    <e v="#N/A"/>
    <e v="#N/A"/>
    <x v="1"/>
    <n v="0"/>
  </r>
  <r>
    <s v="490013"/>
    <s v="SENTARA HALIFAX REGIONAL HOSPITAL"/>
    <x v="45"/>
    <x v="2"/>
    <x v="1"/>
    <n v="0"/>
    <n v="8"/>
    <n v="0"/>
    <x v="33"/>
    <n v="8"/>
    <n v="0"/>
    <s v="VA | Acute Care Hospitals | Voluntary non-profit - Private"/>
    <s v="Mid"/>
    <n v="0.95"/>
    <n v="0.93"/>
    <n v="0.99"/>
    <n v="5.9999999999999942E-2"/>
    <n v="39"/>
    <n v="0.84000000000000008"/>
    <n v="1.0799999999999998"/>
    <x v="0"/>
    <n v="-2.9999999999999916E-2"/>
  </r>
  <r>
    <s v="490017"/>
    <s v="BON SECOURS MARYVIEW MEDICAL CENTER"/>
    <x v="45"/>
    <x v="2"/>
    <x v="1"/>
    <n v="0"/>
    <n v="11"/>
    <n v="0"/>
    <x v="8"/>
    <n v="11"/>
    <n v="0"/>
    <s v="VA | Acute Care Hospitals | Voluntary non-profit - Private"/>
    <s v="Mid"/>
    <n v="0.95"/>
    <n v="0.93"/>
    <n v="0.99"/>
    <n v="5.9999999999999942E-2"/>
    <n v="39"/>
    <n v="0.84000000000000008"/>
    <n v="1.0799999999999998"/>
    <x v="0"/>
    <n v="2.0000000000000018E-2"/>
  </r>
  <r>
    <s v="490018"/>
    <s v="AUGUSTA HEALTH"/>
    <x v="45"/>
    <x v="2"/>
    <x v="0"/>
    <n v="2"/>
    <n v="7"/>
    <n v="1"/>
    <x v="21"/>
    <n v="10"/>
    <n v="0.1"/>
    <s v="VA | Acute Care Hospitals | Voluntary non-profit - Private"/>
    <s v="High"/>
    <n v="0.95"/>
    <n v="0.93"/>
    <n v="0.99"/>
    <n v="5.9999999999999942E-2"/>
    <n v="39"/>
    <n v="0.84000000000000008"/>
    <n v="1.0799999999999998"/>
    <x v="0"/>
    <n v="-1.9999999999999907E-2"/>
  </r>
  <r>
    <s v="490019"/>
    <s v="NOVANT HEALTH UVA HEALTH SYSTEM CULPEPER MED CENTE"/>
    <x v="45"/>
    <x v="4"/>
    <x v="1"/>
    <n v="0"/>
    <n v="8"/>
    <n v="0"/>
    <x v="9"/>
    <n v="8"/>
    <n v="0"/>
    <s v="VA | Acute Care Hospitals | Voluntary non-profit - Other"/>
    <s v="Mid"/>
    <n v="0.95"/>
    <n v="0.91749999999999998"/>
    <n v="0.98499999999999999"/>
    <n v="6.7500000000000004E-2"/>
    <n v="8"/>
    <n v="0.81624999999999992"/>
    <n v="1.0862499999999999"/>
    <x v="0"/>
    <n v="4.0000000000000036E-2"/>
  </r>
  <r>
    <s v="490020"/>
    <s v="JOHN RANDOLPH MEDICAL CENTER"/>
    <x v="45"/>
    <x v="1"/>
    <x v="1"/>
    <n v="0"/>
    <n v="7"/>
    <n v="0"/>
    <x v="8"/>
    <n v="7"/>
    <n v="0"/>
    <s v="VA | Acute Care Hospitals | Proprietary"/>
    <s v="Mid"/>
    <n v="0.97499999999999998"/>
    <n v="0.9375"/>
    <n v="1.0225"/>
    <n v="8.4999999999999964E-2"/>
    <n v="14"/>
    <n v="0.81"/>
    <n v="1.1499999999999999"/>
    <x v="0"/>
    <n v="-5.0000000000000044E-3"/>
  </r>
  <r>
    <s v="490021"/>
    <s v="CENTRA HEALTH -  LYNCHBURG GEN HOSPITAL"/>
    <x v="45"/>
    <x v="2"/>
    <x v="1"/>
    <n v="1"/>
    <n v="8"/>
    <n v="2"/>
    <x v="1"/>
    <n v="11"/>
    <n v="0.18181818181818182"/>
    <s v="VA | Acute Care Hospitals | Voluntary non-profit - Private"/>
    <s v="Mid"/>
    <n v="0.95"/>
    <n v="0.93"/>
    <n v="0.99"/>
    <n v="5.9999999999999942E-2"/>
    <n v="39"/>
    <n v="0.84000000000000008"/>
    <n v="1.0799999999999998"/>
    <x v="0"/>
    <n v="5.0000000000000044E-2"/>
  </r>
  <r>
    <s v="490022"/>
    <s v="MARY WASHINGTON HOSPITAL"/>
    <x v="45"/>
    <x v="2"/>
    <x v="2"/>
    <n v="0"/>
    <n v="7"/>
    <n v="4"/>
    <x v="14"/>
    <n v="11"/>
    <n v="0.36363636363636365"/>
    <s v="VA | Acute Care Hospitals | Voluntary non-profit - Private"/>
    <s v="Low"/>
    <n v="0.95"/>
    <n v="0.93"/>
    <n v="0.99"/>
    <n v="5.9999999999999942E-2"/>
    <n v="39"/>
    <n v="0.84000000000000008"/>
    <n v="1.0799999999999998"/>
    <x v="0"/>
    <n v="-1.0000000000000009E-2"/>
  </r>
  <r>
    <s v="490023"/>
    <s v="FAUQUIER HOSPITAL"/>
    <x v="45"/>
    <x v="1"/>
    <x v="1"/>
    <n v="1"/>
    <n v="6"/>
    <n v="0"/>
    <x v="9"/>
    <n v="7"/>
    <n v="0"/>
    <s v="VA | Acute Care Hospitals | Proprietary"/>
    <s v="Mid"/>
    <n v="0.97499999999999998"/>
    <n v="0.9375"/>
    <n v="1.0225"/>
    <n v="8.4999999999999964E-2"/>
    <n v="14"/>
    <n v="0.81"/>
    <n v="1.1499999999999999"/>
    <x v="0"/>
    <n v="1.5000000000000013E-2"/>
  </r>
  <r>
    <s v="490024"/>
    <s v="CARILION MEDICAL CENTER"/>
    <x v="45"/>
    <x v="2"/>
    <x v="0"/>
    <n v="1"/>
    <n v="10"/>
    <n v="0"/>
    <x v="3"/>
    <n v="11"/>
    <n v="0"/>
    <s v="VA | Acute Care Hospitals | Voluntary non-profit - Private"/>
    <s v="High"/>
    <n v="0.95"/>
    <n v="0.93"/>
    <n v="0.99"/>
    <n v="5.9999999999999942E-2"/>
    <n v="39"/>
    <n v="0.84000000000000008"/>
    <n v="1.0799999999999998"/>
    <x v="0"/>
    <n v="6.0000000000000053E-2"/>
  </r>
  <r>
    <s v="490032"/>
    <s v="MEDICAL COLLEGE OF VIRGINIA HOSPITALS"/>
    <x v="45"/>
    <x v="0"/>
    <x v="0"/>
    <n v="0"/>
    <n v="11"/>
    <n v="0"/>
    <x v="9"/>
    <n v="11"/>
    <n v="0"/>
    <s v="VA | Acute Care Hospitals | Government - Hospital District or Authority"/>
    <s v="High"/>
    <n v="0.93"/>
    <n v="0.93"/>
    <n v="0.96"/>
    <n v="2.9999999999999916E-2"/>
    <n v="3"/>
    <n v="0.88500000000000023"/>
    <n v="1.0049999999999999"/>
    <x v="1"/>
    <n v="5.9999999999999942E-2"/>
  </r>
  <r>
    <s v="490033"/>
    <s v="WARREN MEMORIAL HOSPITAL"/>
    <x v="45"/>
    <x v="2"/>
    <x v="1"/>
    <n v="1"/>
    <n v="5"/>
    <n v="0"/>
    <x v="16"/>
    <n v="6"/>
    <n v="0"/>
    <s v="VA | Acute Care Hospitals | Voluntary non-profit - Private"/>
    <s v="Mid"/>
    <n v="0.95"/>
    <n v="0.93"/>
    <n v="0.99"/>
    <n v="5.9999999999999942E-2"/>
    <n v="39"/>
    <n v="0.84000000000000008"/>
    <n v="1.0799999999999998"/>
    <x v="0"/>
    <n v="-7.999999999999996E-2"/>
  </r>
  <r>
    <s v="490037"/>
    <s v="RIVERSIDE SHORE MEMORIAL HOSPITAL"/>
    <x v="45"/>
    <x v="2"/>
    <x v="1"/>
    <n v="0"/>
    <n v="8"/>
    <n v="0"/>
    <x v="21"/>
    <n v="8"/>
    <n v="0"/>
    <s v="VA | Acute Care Hospitals | Voluntary non-profit - Private"/>
    <s v="Mid"/>
    <n v="0.95"/>
    <n v="0.93"/>
    <n v="0.99"/>
    <n v="5.9999999999999942E-2"/>
    <n v="39"/>
    <n v="0.84000000000000008"/>
    <n v="1.0799999999999998"/>
    <x v="0"/>
    <n v="-1.9999999999999907E-2"/>
  </r>
  <r>
    <s v="490038"/>
    <s v="SMYTH COUNTY COMMUNITY HOSPITAL"/>
    <x v="45"/>
    <x v="2"/>
    <x v="1"/>
    <n v="0"/>
    <n v="7"/>
    <n v="1"/>
    <x v="7"/>
    <n v="8"/>
    <n v="0.125"/>
    <s v="VA | Acute Care Hospitals | Voluntary non-profit - Private"/>
    <s v="Mid"/>
    <n v="0.95"/>
    <n v="0.93"/>
    <n v="0.99"/>
    <n v="5.9999999999999942E-2"/>
    <n v="39"/>
    <n v="0.84000000000000008"/>
    <n v="1.0799999999999998"/>
    <x v="0"/>
    <n v="1.0000000000000009E-2"/>
  </r>
  <r>
    <s v="490040"/>
    <s v="INOVA ALEXANDRIA HOSPITAL"/>
    <x v="45"/>
    <x v="2"/>
    <x v="0"/>
    <n v="1"/>
    <n v="4"/>
    <n v="3"/>
    <x v="11"/>
    <n v="8"/>
    <n v="0.375"/>
    <s v="VA | Acute Care Hospitals | Voluntary non-profit - Private"/>
    <s v="High"/>
    <n v="0.95"/>
    <n v="0.93"/>
    <n v="0.99"/>
    <n v="5.9999999999999942E-2"/>
    <n v="39"/>
    <n v="0.84000000000000008"/>
    <n v="1.0799999999999998"/>
    <x v="0"/>
    <n v="0"/>
  </r>
  <r>
    <s v="490041"/>
    <s v="MARY IMMACULATE HOSPITAL"/>
    <x v="45"/>
    <x v="2"/>
    <x v="1"/>
    <n v="1"/>
    <n v="7"/>
    <n v="0"/>
    <x v="8"/>
    <n v="8"/>
    <n v="0"/>
    <s v="VA | Acute Care Hospitals | Voluntary non-profit - Private"/>
    <s v="Mid"/>
    <n v="0.95"/>
    <n v="0.93"/>
    <n v="0.99"/>
    <n v="5.9999999999999942E-2"/>
    <n v="39"/>
    <n v="0.84000000000000008"/>
    <n v="1.0799999999999998"/>
    <x v="0"/>
    <n v="2.0000000000000018E-2"/>
  </r>
  <r>
    <s v="490042"/>
    <s v="CARILION NEW RIVER VALLEY MEDICAL CENTER"/>
    <x v="45"/>
    <x v="2"/>
    <x v="0"/>
    <n v="0"/>
    <n v="9"/>
    <n v="0"/>
    <x v="7"/>
    <n v="9"/>
    <n v="0"/>
    <s v="VA | Acute Care Hospitals | Voluntary non-profit - Private"/>
    <s v="High"/>
    <n v="0.95"/>
    <n v="0.93"/>
    <n v="0.99"/>
    <n v="5.9999999999999942E-2"/>
    <n v="39"/>
    <n v="0.84000000000000008"/>
    <n v="1.0799999999999998"/>
    <x v="0"/>
    <n v="1.0000000000000009E-2"/>
  </r>
  <r>
    <s v="490043"/>
    <s v="INOVA LOUDOUN HOSPITAL"/>
    <x v="45"/>
    <x v="2"/>
    <x v="4"/>
    <n v="0"/>
    <n v="9"/>
    <n v="1"/>
    <x v="10"/>
    <n v="10"/>
    <n v="0.1"/>
    <s v="VA | Acute Care Hospitals | Voluntary non-profit - Private"/>
    <s v="High"/>
    <n v="0.95"/>
    <n v="0.93"/>
    <n v="0.99"/>
    <n v="5.9999999999999942E-2"/>
    <n v="39"/>
    <n v="0.84000000000000008"/>
    <n v="1.0799999999999998"/>
    <x v="0"/>
    <n v="3.0000000000000027E-2"/>
  </r>
  <r>
    <s v="490044"/>
    <s v="SENTARA OBICI HOSPITAL"/>
    <x v="45"/>
    <x v="4"/>
    <x v="0"/>
    <n v="0"/>
    <n v="7"/>
    <n v="1"/>
    <x v="23"/>
    <n v="8"/>
    <n v="0.125"/>
    <s v="VA | Acute Care Hospitals | Voluntary non-profit - Other"/>
    <s v="High"/>
    <n v="0.95"/>
    <n v="0.91749999999999998"/>
    <n v="0.98499999999999999"/>
    <n v="6.7500000000000004E-2"/>
    <n v="8"/>
    <n v="0.81624999999999992"/>
    <n v="1.0862499999999999"/>
    <x v="0"/>
    <n v="-4.9999999999999933E-2"/>
  </r>
  <r>
    <s v="490045"/>
    <s v="NOVANT PRINCE WILLIAM MEDICAL CENTER"/>
    <x v="45"/>
    <x v="2"/>
    <x v="0"/>
    <n v="0"/>
    <n v="7"/>
    <n v="0"/>
    <x v="2"/>
    <n v="7"/>
    <n v="0"/>
    <s v="VA | Acute Care Hospitals | Voluntary non-profit - Private"/>
    <s v="High"/>
    <n v="0.95"/>
    <n v="0.93"/>
    <n v="0.99"/>
    <n v="5.9999999999999942E-2"/>
    <n v="39"/>
    <n v="0.84000000000000008"/>
    <n v="1.0799999999999998"/>
    <x v="0"/>
    <n v="7.0000000000000062E-2"/>
  </r>
  <r>
    <s v="490046"/>
    <s v="SENTARA LEIGH HOSPITAL"/>
    <x v="45"/>
    <x v="4"/>
    <x v="0"/>
    <n v="1"/>
    <n v="5"/>
    <n v="2"/>
    <x v="14"/>
    <n v="8"/>
    <n v="0.25"/>
    <s v="VA | Acute Care Hospitals | Voluntary non-profit - Other"/>
    <s v="High"/>
    <n v="0.95"/>
    <n v="0.91749999999999998"/>
    <n v="0.98499999999999999"/>
    <n v="6.7500000000000004E-2"/>
    <n v="8"/>
    <n v="0.81624999999999992"/>
    <n v="1.0862499999999999"/>
    <x v="0"/>
    <n v="-1.0000000000000009E-2"/>
  </r>
  <r>
    <s v="490048"/>
    <s v="LEWISGALE MEDICAL CENTER"/>
    <x v="45"/>
    <x v="1"/>
    <x v="2"/>
    <n v="0"/>
    <n v="9"/>
    <n v="2"/>
    <x v="2"/>
    <n v="11"/>
    <n v="0.18181818181818182"/>
    <s v="VA | Acute Care Hospitals | Proprietary"/>
    <s v="Low"/>
    <n v="0.97499999999999998"/>
    <n v="0.9375"/>
    <n v="1.0225"/>
    <n v="8.4999999999999964E-2"/>
    <n v="14"/>
    <n v="0.81"/>
    <n v="1.1499999999999999"/>
    <x v="0"/>
    <n v="4.500000000000004E-2"/>
  </r>
  <r>
    <s v="490050"/>
    <s v="VIRGINIA HOSPITAL CENTER"/>
    <x v="45"/>
    <x v="2"/>
    <x v="4"/>
    <n v="1"/>
    <n v="7"/>
    <n v="1"/>
    <x v="11"/>
    <n v="9"/>
    <n v="0.1111111111111111"/>
    <s v="VA | Acute Care Hospitals | Voluntary non-profit - Private"/>
    <s v="High"/>
    <n v="0.95"/>
    <n v="0.93"/>
    <n v="0.99"/>
    <n v="5.9999999999999942E-2"/>
    <n v="39"/>
    <n v="0.84000000000000008"/>
    <n v="1.0799999999999998"/>
    <x v="0"/>
    <n v="0"/>
  </r>
  <r>
    <s v="490052"/>
    <s v="RIVERSIDE REGIONAL MEDICAL CENTER"/>
    <x v="45"/>
    <x v="2"/>
    <x v="1"/>
    <n v="0"/>
    <n v="10"/>
    <n v="0"/>
    <x v="3"/>
    <n v="10"/>
    <n v="0"/>
    <s v="VA | Acute Care Hospitals | Voluntary non-profit - Private"/>
    <s v="Mid"/>
    <n v="0.95"/>
    <n v="0.93"/>
    <n v="0.99"/>
    <n v="5.9999999999999942E-2"/>
    <n v="39"/>
    <n v="0.84000000000000008"/>
    <n v="1.0799999999999998"/>
    <x v="0"/>
    <n v="6.0000000000000053E-2"/>
  </r>
  <r>
    <s v="490053"/>
    <s v="JOHNSTON MEMORIAL HOSPITAL"/>
    <x v="45"/>
    <x v="2"/>
    <x v="1"/>
    <n v="0"/>
    <n v="8"/>
    <n v="1"/>
    <x v="1"/>
    <n v="9"/>
    <n v="0.1111111111111111"/>
    <s v="VA | Acute Care Hospitals | Voluntary non-profit - Private"/>
    <s v="Mid"/>
    <n v="0.95"/>
    <n v="0.93"/>
    <n v="0.99"/>
    <n v="5.9999999999999942E-2"/>
    <n v="39"/>
    <n v="0.84000000000000008"/>
    <n v="1.0799999999999998"/>
    <x v="0"/>
    <n v="5.0000000000000044E-2"/>
  </r>
  <r>
    <s v="490057"/>
    <s v="SENTARA VIRGINIA BEACH GENERAL HOSPITAL"/>
    <x v="45"/>
    <x v="4"/>
    <x v="0"/>
    <n v="0"/>
    <n v="6"/>
    <n v="2"/>
    <x v="11"/>
    <n v="8"/>
    <n v="0.25"/>
    <s v="VA | Acute Care Hospitals | Voluntary non-profit - Other"/>
    <s v="High"/>
    <n v="0.95"/>
    <n v="0.91749999999999998"/>
    <n v="0.98499999999999999"/>
    <n v="6.7500000000000004E-2"/>
    <n v="8"/>
    <n v="0.81624999999999992"/>
    <n v="1.0862499999999999"/>
    <x v="0"/>
    <n v="0"/>
  </r>
  <r>
    <s v="490059"/>
    <s v="BON SECOURS ST MARYS HOSPITAL"/>
    <x v="45"/>
    <x v="2"/>
    <x v="1"/>
    <n v="2"/>
    <n v="9"/>
    <n v="0"/>
    <x v="9"/>
    <n v="11"/>
    <n v="0"/>
    <s v="VA | Acute Care Hospitals | Voluntary non-profit - Private"/>
    <s v="Mid"/>
    <n v="0.95"/>
    <n v="0.93"/>
    <n v="0.99"/>
    <n v="5.9999999999999942E-2"/>
    <n v="39"/>
    <n v="0.84000000000000008"/>
    <n v="1.0799999999999998"/>
    <x v="0"/>
    <n v="4.0000000000000036E-2"/>
  </r>
  <r>
    <s v="490060"/>
    <s v="CLINCH VALLEY MEDICAL CENTER"/>
    <x v="45"/>
    <x v="1"/>
    <x v="1"/>
    <n v="0"/>
    <n v="8"/>
    <n v="0"/>
    <x v="21"/>
    <n v="8"/>
    <n v="0"/>
    <s v="VA | Acute Care Hospitals | Proprietary"/>
    <s v="Mid"/>
    <n v="0.97499999999999998"/>
    <n v="0.9375"/>
    <n v="1.0225"/>
    <n v="8.4999999999999964E-2"/>
    <n v="14"/>
    <n v="0.81"/>
    <n v="1.1499999999999999"/>
    <x v="0"/>
    <n v="-4.4999999999999929E-2"/>
  </r>
  <r>
    <s v="490063"/>
    <s v="INOVA FAIRFAX HOSPITAL"/>
    <x v="45"/>
    <x v="2"/>
    <x v="4"/>
    <n v="0"/>
    <n v="10"/>
    <n v="1"/>
    <x v="9"/>
    <n v="11"/>
    <n v="9.0909090909090912E-2"/>
    <s v="VA | Acute Care Hospitals | Voluntary non-profit - Private"/>
    <s v="High"/>
    <n v="0.95"/>
    <n v="0.93"/>
    <n v="0.99"/>
    <n v="5.9999999999999942E-2"/>
    <n v="39"/>
    <n v="0.84000000000000008"/>
    <n v="1.0799999999999998"/>
    <x v="0"/>
    <n v="4.0000000000000036E-2"/>
  </r>
  <r>
    <s v="490066"/>
    <s v="SENTARA WILLIAMSBURG REGIONAL MEDICAL CENTER"/>
    <x v="45"/>
    <x v="2"/>
    <x v="0"/>
    <n v="1"/>
    <n v="6"/>
    <n v="1"/>
    <x v="33"/>
    <n v="8"/>
    <n v="0.125"/>
    <s v="VA | Acute Care Hospitals | Voluntary non-profit - Private"/>
    <s v="High"/>
    <n v="0.95"/>
    <n v="0.93"/>
    <n v="0.99"/>
    <n v="5.9999999999999942E-2"/>
    <n v="39"/>
    <n v="0.84000000000000008"/>
    <n v="1.0799999999999998"/>
    <x v="0"/>
    <n v="-2.9999999999999916E-2"/>
  </r>
  <r>
    <s v="490067"/>
    <s v="BON SECOURS SOUTHSIDE MEDICAL CENTER"/>
    <x v="45"/>
    <x v="1"/>
    <x v="3"/>
    <n v="0"/>
    <n v="5"/>
    <n v="2"/>
    <x v="4"/>
    <n v="7"/>
    <n v="0.2857142857142857"/>
    <s v="VA | Acute Care Hospitals | Proprietary"/>
    <s v="Low"/>
    <n v="0.97499999999999998"/>
    <n v="0.9375"/>
    <n v="1.0225"/>
    <n v="8.4999999999999964E-2"/>
    <n v="14"/>
    <n v="0.81"/>
    <n v="1.1499999999999999"/>
    <x v="0"/>
    <n v="7.5000000000000067E-2"/>
  </r>
  <r>
    <s v="490069"/>
    <s v="BON SECOURS MEMORIAL REGIONAL MEDICAL CENTER"/>
    <x v="45"/>
    <x v="6"/>
    <x v="0"/>
    <n v="1"/>
    <n v="10"/>
    <n v="0"/>
    <x v="9"/>
    <n v="11"/>
    <n v="0"/>
    <s v="VA | Acute Care Hospitals | Voluntary non-profit - Church"/>
    <s v="High"/>
    <n v="0.98"/>
    <n v="0.97499999999999998"/>
    <n v="0.98499999999999999"/>
    <n v="1.0000000000000009E-2"/>
    <n v="2"/>
    <n v="0.96"/>
    <n v="1"/>
    <x v="1"/>
    <n v="1.0000000000000009E-2"/>
  </r>
  <r>
    <s v="490075"/>
    <s v="SOVAH HEALTH DANVILLE"/>
    <x v="45"/>
    <x v="1"/>
    <x v="2"/>
    <n v="0"/>
    <n v="9"/>
    <n v="1"/>
    <x v="0"/>
    <n v="10"/>
    <n v="0.1"/>
    <s v="VA | Acute Care Hospitals | Proprietary"/>
    <s v="Low"/>
    <n v="0.97499999999999998"/>
    <n v="0.9375"/>
    <n v="1.0225"/>
    <n v="8.4999999999999964E-2"/>
    <n v="14"/>
    <n v="0.81"/>
    <n v="1.1499999999999999"/>
    <x v="0"/>
    <n v="5.5000000000000049E-2"/>
  </r>
  <r>
    <s v="490077"/>
    <s v="SENTARA MARTHA JEFFERSON HOSPITAL"/>
    <x v="45"/>
    <x v="2"/>
    <x v="4"/>
    <n v="2"/>
    <n v="8"/>
    <n v="0"/>
    <x v="21"/>
    <n v="10"/>
    <n v="0"/>
    <s v="VA | Acute Care Hospitals | Voluntary non-profit - Private"/>
    <s v="High"/>
    <n v="0.95"/>
    <n v="0.93"/>
    <n v="0.99"/>
    <n v="5.9999999999999942E-2"/>
    <n v="39"/>
    <n v="0.84000000000000008"/>
    <n v="1.0799999999999998"/>
    <x v="0"/>
    <n v="-1.9999999999999907E-2"/>
  </r>
  <r>
    <s v="490084"/>
    <s v="VCU HEALTH TAPPAHANNOCK HOSPITAL"/>
    <x v="45"/>
    <x v="2"/>
    <x v="0"/>
    <n v="0"/>
    <n v="9"/>
    <n v="0"/>
    <x v="10"/>
    <n v="9"/>
    <n v="0"/>
    <s v="VA | Acute Care Hospitals | Voluntary non-profit - Private"/>
    <s v="High"/>
    <n v="0.95"/>
    <n v="0.93"/>
    <n v="0.99"/>
    <n v="5.9999999999999942E-2"/>
    <n v="39"/>
    <n v="0.84000000000000008"/>
    <n v="1.0799999999999998"/>
    <x v="0"/>
    <n v="3.0000000000000027E-2"/>
  </r>
  <r>
    <s v="490088"/>
    <s v="CENTRA BEDFORD MEMORIAL HOSPITAL"/>
    <x v="45"/>
    <x v="2"/>
    <x v="0"/>
    <n v="0"/>
    <n v="6"/>
    <n v="0"/>
    <x v="33"/>
    <n v="6"/>
    <n v="0"/>
    <s v="VA | Acute Care Hospitals | Voluntary non-profit - Private"/>
    <s v="High"/>
    <n v="0.95"/>
    <n v="0.93"/>
    <n v="0.99"/>
    <n v="5.9999999999999942E-2"/>
    <n v="39"/>
    <n v="0.84000000000000008"/>
    <n v="1.0799999999999998"/>
    <x v="0"/>
    <n v="-2.9999999999999916E-2"/>
  </r>
  <r>
    <s v="490089"/>
    <s v="CARILION FRANKLIN MEMORIAL HOSPITAL"/>
    <x v="45"/>
    <x v="2"/>
    <x v="0"/>
    <n v="0"/>
    <n v="6"/>
    <n v="0"/>
    <x v="17"/>
    <n v="6"/>
    <n v="0"/>
    <s v="VA | Acute Care Hospitals | Voluntary non-profit - Private"/>
    <s v="High"/>
    <n v="0.95"/>
    <n v="0.93"/>
    <n v="0.99"/>
    <n v="5.9999999999999942E-2"/>
    <n v="39"/>
    <n v="0.84000000000000008"/>
    <n v="1.0799999999999998"/>
    <x v="0"/>
    <n v="-0.10999999999999999"/>
  </r>
  <r>
    <s v="490090"/>
    <s v="SOUTHSIDE COMMUNITY HOSPITAL, INC"/>
    <x v="45"/>
    <x v="2"/>
    <x v="0"/>
    <n v="0"/>
    <n v="8"/>
    <n v="0"/>
    <x v="1"/>
    <n v="8"/>
    <n v="0"/>
    <s v="VA | Acute Care Hospitals | Voluntary non-profit - Private"/>
    <s v="High"/>
    <n v="0.95"/>
    <n v="0.93"/>
    <n v="0.99"/>
    <n v="5.9999999999999942E-2"/>
    <n v="39"/>
    <n v="0.84000000000000008"/>
    <n v="1.0799999999999998"/>
    <x v="0"/>
    <n v="5.0000000000000044E-2"/>
  </r>
  <r>
    <s v="490092"/>
    <s v="BON SECOURS SOUTHAMPTON MEMORIAL HOSPITAL"/>
    <x v="45"/>
    <x v="2"/>
    <x v="1"/>
    <n v="0"/>
    <n v="5"/>
    <n v="0"/>
    <x v="16"/>
    <n v="5"/>
    <n v="0"/>
    <s v="VA | Acute Care Hospitals | Voluntary non-profit - Private"/>
    <s v="Mid"/>
    <n v="0.95"/>
    <n v="0.93"/>
    <n v="0.99"/>
    <n v="5.9999999999999942E-2"/>
    <n v="39"/>
    <n v="0.84000000000000008"/>
    <n v="1.0799999999999998"/>
    <x v="0"/>
    <n v="-7.999999999999996E-2"/>
  </r>
  <r>
    <s v="490093"/>
    <s v="SENTARA CAREPLEX HOSPITAL"/>
    <x v="45"/>
    <x v="2"/>
    <x v="0"/>
    <n v="0"/>
    <n v="6"/>
    <n v="1"/>
    <x v="11"/>
    <n v="7"/>
    <n v="0.14285714285714285"/>
    <s v="VA | Acute Care Hospitals | Voluntary non-profit - Private"/>
    <s v="High"/>
    <n v="0.95"/>
    <n v="0.93"/>
    <n v="0.99"/>
    <n v="5.9999999999999942E-2"/>
    <n v="39"/>
    <n v="0.84000000000000008"/>
    <n v="1.0799999999999998"/>
    <x v="0"/>
    <n v="0"/>
  </r>
  <r>
    <s v="490098"/>
    <s v="COMMUNITY MEMORIAL HOSPITAL"/>
    <x v="45"/>
    <x v="0"/>
    <x v="1"/>
    <n v="1"/>
    <n v="6"/>
    <n v="1"/>
    <x v="21"/>
    <n v="8"/>
    <n v="0.125"/>
    <s v="VA | Acute Care Hospitals | Government - Hospital District or Authority"/>
    <s v="Mid"/>
    <n v="0.93"/>
    <n v="0.93"/>
    <n v="0.96"/>
    <n v="2.9999999999999916E-2"/>
    <n v="3"/>
    <n v="0.88500000000000023"/>
    <n v="1.0049999999999999"/>
    <x v="1"/>
    <n v="0"/>
  </r>
  <r>
    <s v="490101"/>
    <s v="INOVA FAIR OAKS HOSPITAL"/>
    <x v="45"/>
    <x v="4"/>
    <x v="4"/>
    <n v="0"/>
    <n v="6"/>
    <n v="1"/>
    <x v="11"/>
    <n v="7"/>
    <n v="0.14285714285714285"/>
    <s v="VA | Acute Care Hospitals | Voluntary non-profit - Other"/>
    <s v="High"/>
    <n v="0.95"/>
    <n v="0.91749999999999998"/>
    <n v="0.98499999999999999"/>
    <n v="6.7500000000000004E-2"/>
    <n v="8"/>
    <n v="0.81624999999999992"/>
    <n v="1.0862499999999999"/>
    <x v="0"/>
    <n v="0"/>
  </r>
  <r>
    <s v="490107"/>
    <s v="RESTON HOSPITAL CENTER"/>
    <x v="45"/>
    <x v="2"/>
    <x v="1"/>
    <n v="0"/>
    <n v="6"/>
    <n v="2"/>
    <x v="2"/>
    <n v="8"/>
    <n v="0.25"/>
    <s v="VA | Acute Care Hospitals | Voluntary non-profit - Private"/>
    <s v="Mid"/>
    <n v="0.95"/>
    <n v="0.93"/>
    <n v="0.99"/>
    <n v="5.9999999999999942E-2"/>
    <n v="39"/>
    <n v="0.84000000000000008"/>
    <n v="1.0799999999999998"/>
    <x v="0"/>
    <n v="7.0000000000000062E-2"/>
  </r>
  <r>
    <s v="490110"/>
    <s v="LEWISGALE HOSPITAL MONTGOMERY"/>
    <x v="45"/>
    <x v="1"/>
    <x v="1"/>
    <n v="1"/>
    <n v="6"/>
    <n v="1"/>
    <x v="14"/>
    <n v="8"/>
    <n v="0.125"/>
    <s v="VA | Acute Care Hospitals | Proprietary"/>
    <s v="Mid"/>
    <n v="0.97499999999999998"/>
    <n v="0.9375"/>
    <n v="1.0225"/>
    <n v="8.4999999999999964E-2"/>
    <n v="14"/>
    <n v="0.81"/>
    <n v="1.1499999999999999"/>
    <x v="0"/>
    <n v="-3.5000000000000031E-2"/>
  </r>
  <r>
    <s v="490111"/>
    <s v="WYTHE COUNTY COMMUNITY HOSPITAL"/>
    <x v="45"/>
    <x v="1"/>
    <x v="0"/>
    <n v="0"/>
    <n v="7"/>
    <n v="0"/>
    <x v="21"/>
    <n v="7"/>
    <n v="0"/>
    <s v="VA | Acute Care Hospitals | Proprietary"/>
    <s v="High"/>
    <n v="0.97499999999999998"/>
    <n v="0.9375"/>
    <n v="1.0225"/>
    <n v="8.4999999999999964E-2"/>
    <n v="14"/>
    <n v="0.81"/>
    <n v="1.1499999999999999"/>
    <x v="0"/>
    <n v="-4.4999999999999929E-2"/>
  </r>
  <r>
    <s v="490112"/>
    <s v="CJW MEDICAL CENTER"/>
    <x v="45"/>
    <x v="1"/>
    <x v="0"/>
    <n v="0"/>
    <n v="10"/>
    <n v="1"/>
    <x v="10"/>
    <n v="11"/>
    <n v="9.0909090909090912E-2"/>
    <s v="VA | Acute Care Hospitals | Proprietary"/>
    <s v="High"/>
    <n v="0.97499999999999998"/>
    <n v="0.9375"/>
    <n v="1.0225"/>
    <n v="8.4999999999999964E-2"/>
    <n v="14"/>
    <n v="0.81"/>
    <n v="1.1499999999999999"/>
    <x v="0"/>
    <n v="5.0000000000000044E-3"/>
  </r>
  <r>
    <s v="490113"/>
    <s v="SENTARA NORTHERN VIRGINIA MEDICAL CENTER"/>
    <x v="45"/>
    <x v="2"/>
    <x v="1"/>
    <n v="0"/>
    <n v="6"/>
    <n v="1"/>
    <x v="10"/>
    <n v="7"/>
    <n v="0.14285714285714285"/>
    <s v="VA | Acute Care Hospitals | Voluntary non-profit - Private"/>
    <s v="Mid"/>
    <n v="0.95"/>
    <n v="0.93"/>
    <n v="0.99"/>
    <n v="5.9999999999999942E-2"/>
    <n v="39"/>
    <n v="0.84000000000000008"/>
    <n v="1.0799999999999998"/>
    <x v="0"/>
    <n v="3.0000000000000027E-2"/>
  </r>
  <r>
    <s v="490114"/>
    <s v="LONESOME PINE HOSPITAL"/>
    <x v="45"/>
    <x v="2"/>
    <x v="2"/>
    <n v="1"/>
    <n v="7"/>
    <n v="0"/>
    <x v="0"/>
    <n v="8"/>
    <n v="0"/>
    <s v="VA | Acute Care Hospitals | Voluntary non-profit - Private"/>
    <s v="Low"/>
    <n v="0.95"/>
    <n v="0.93"/>
    <n v="0.99"/>
    <n v="5.9999999999999942E-2"/>
    <n v="39"/>
    <n v="0.84000000000000008"/>
    <n v="1.0799999999999998"/>
    <x v="0"/>
    <n v="8.0000000000000071E-2"/>
  </r>
  <r>
    <s v="490115"/>
    <s v="TWIN COUNTY REGIONAL HOSPITAL"/>
    <x v="45"/>
    <x v="1"/>
    <x v="2"/>
    <n v="0"/>
    <n v="5"/>
    <n v="1"/>
    <x v="23"/>
    <n v="6"/>
    <n v="0.16666666666666666"/>
    <s v="VA | Acute Care Hospitals | Proprietary"/>
    <s v="Low"/>
    <n v="0.97499999999999998"/>
    <n v="0.9375"/>
    <n v="1.0225"/>
    <n v="8.4999999999999964E-2"/>
    <n v="14"/>
    <n v="0.81"/>
    <n v="1.1499999999999999"/>
    <x v="0"/>
    <n v="-7.4999999999999956E-2"/>
  </r>
  <r>
    <s v="490116"/>
    <s v="LEWISGALE HOSPITAL PULASKI"/>
    <x v="45"/>
    <x v="1"/>
    <x v="1"/>
    <n v="0"/>
    <n v="8"/>
    <n v="0"/>
    <x v="13"/>
    <n v="8"/>
    <n v="0"/>
    <s v="VA | Acute Care Hospitals | Proprietary"/>
    <s v="Mid"/>
    <n v="0.97499999999999998"/>
    <n v="0.9375"/>
    <n v="1.0225"/>
    <n v="8.4999999999999964E-2"/>
    <n v="14"/>
    <n v="0.81"/>
    <n v="1.1499999999999999"/>
    <x v="0"/>
    <n v="9.5000000000000084E-2"/>
  </r>
  <r>
    <s v="490118"/>
    <s v="HENRICO DOCTORS' HOSPITAL"/>
    <x v="45"/>
    <x v="4"/>
    <x v="1"/>
    <n v="0"/>
    <n v="10"/>
    <n v="1"/>
    <x v="3"/>
    <n v="11"/>
    <n v="9.0909090909090912E-2"/>
    <s v="VA | Acute Care Hospitals | Voluntary non-profit - Other"/>
    <s v="Mid"/>
    <n v="0.95"/>
    <n v="0.91749999999999998"/>
    <n v="0.98499999999999999"/>
    <n v="6.7500000000000004E-2"/>
    <n v="8"/>
    <n v="0.81624999999999992"/>
    <n v="1.0862499999999999"/>
    <x v="0"/>
    <n v="6.0000000000000053E-2"/>
  </r>
  <r>
    <s v="490119"/>
    <s v="SENTARA PRINCESS ANNE HOSPITAL"/>
    <x v="45"/>
    <x v="4"/>
    <x v="0"/>
    <n v="0"/>
    <n v="8"/>
    <n v="0"/>
    <x v="24"/>
    <n v="8"/>
    <n v="0"/>
    <s v="VA | Acute Care Hospitals | Voluntary non-profit - Other"/>
    <s v="High"/>
    <n v="0.95"/>
    <n v="0.91749999999999998"/>
    <n v="0.98499999999999999"/>
    <n v="6.7500000000000004E-2"/>
    <n v="8"/>
    <n v="0.81624999999999992"/>
    <n v="1.0862499999999999"/>
    <x v="0"/>
    <n v="-3.9999999999999925E-2"/>
  </r>
  <r>
    <s v="490120"/>
    <s v="CHESAPEAKE GENERAL HOSPITAL"/>
    <x v="45"/>
    <x v="0"/>
    <x v="1"/>
    <n v="0"/>
    <n v="6"/>
    <n v="2"/>
    <x v="21"/>
    <n v="8"/>
    <n v="0.25"/>
    <s v="VA | Acute Care Hospitals | Government - Hospital District or Authority"/>
    <s v="Mid"/>
    <n v="0.93"/>
    <n v="0.93"/>
    <n v="0.96"/>
    <n v="2.9999999999999916E-2"/>
    <n v="3"/>
    <n v="0.88500000000000023"/>
    <n v="1.0049999999999999"/>
    <x v="1"/>
    <n v="0"/>
  </r>
  <r>
    <s v="490122"/>
    <s v="INOVA MOUNT VERNON HOSPITAL"/>
    <x v="45"/>
    <x v="2"/>
    <x v="1"/>
    <n v="0"/>
    <n v="6"/>
    <n v="1"/>
    <x v="8"/>
    <n v="7"/>
    <n v="0.14285714285714285"/>
    <s v="VA | Acute Care Hospitals | Voluntary non-profit - Private"/>
    <s v="Mid"/>
    <n v="0.95"/>
    <n v="0.93"/>
    <n v="0.99"/>
    <n v="5.9999999999999942E-2"/>
    <n v="39"/>
    <n v="0.84000000000000008"/>
    <n v="1.0799999999999998"/>
    <x v="0"/>
    <n v="2.0000000000000018E-2"/>
  </r>
  <r>
    <s v="490126"/>
    <s v="LEWISGALE HOSPITAL ALLEGHANY"/>
    <x v="45"/>
    <x v="1"/>
    <x v="1"/>
    <n v="2"/>
    <n v="4"/>
    <n v="0"/>
    <x v="14"/>
    <n v="6"/>
    <n v="0"/>
    <s v="VA | Acute Care Hospitals | Proprietary"/>
    <s v="Mid"/>
    <n v="0.97499999999999998"/>
    <n v="0.9375"/>
    <n v="1.0225"/>
    <n v="8.4999999999999964E-2"/>
    <n v="14"/>
    <n v="0.81"/>
    <n v="1.1499999999999999"/>
    <x v="0"/>
    <n v="-3.5000000000000031E-2"/>
  </r>
  <r>
    <s v="490127"/>
    <s v="BUCHANAN GENERAL HOSPITAL"/>
    <x v="45"/>
    <x v="2"/>
    <x v="2"/>
    <n v="0"/>
    <n v="3"/>
    <n v="1"/>
    <x v="14"/>
    <n v="4"/>
    <n v="0.25"/>
    <s v="VA | Acute Care Hospitals | Voluntary non-profit - Private"/>
    <s v="Low"/>
    <n v="0.95"/>
    <n v="0.93"/>
    <n v="0.99"/>
    <n v="5.9999999999999942E-2"/>
    <n v="39"/>
    <n v="0.84000000000000008"/>
    <n v="1.0799999999999998"/>
    <x v="0"/>
    <n v="-1.0000000000000009E-2"/>
  </r>
  <r>
    <s v="490130"/>
    <s v="RIVERSIDE WALTER REED HOSPITAL"/>
    <x v="45"/>
    <x v="2"/>
    <x v="0"/>
    <n v="0"/>
    <n v="7"/>
    <n v="0"/>
    <x v="23"/>
    <n v="7"/>
    <n v="0"/>
    <s v="VA | Acute Care Hospitals | Voluntary non-profit - Private"/>
    <s v="High"/>
    <n v="0.95"/>
    <n v="0.93"/>
    <n v="0.99"/>
    <n v="5.9999999999999942E-2"/>
    <n v="39"/>
    <n v="0.84000000000000008"/>
    <n v="1.0799999999999998"/>
    <x v="0"/>
    <n v="-4.9999999999999933E-2"/>
  </r>
  <r>
    <s v="490136"/>
    <s v="BON SECOURS ST FRANCIS MEDICAL CENTER"/>
    <x v="45"/>
    <x v="6"/>
    <x v="1"/>
    <n v="0"/>
    <n v="7"/>
    <n v="1"/>
    <x v="8"/>
    <n v="8"/>
    <n v="0.125"/>
    <s v="VA | Acute Care Hospitals | Voluntary non-profit - Church"/>
    <s v="Mid"/>
    <n v="0.98"/>
    <n v="0.97499999999999998"/>
    <n v="0.98499999999999999"/>
    <n v="1.0000000000000009E-2"/>
    <n v="2"/>
    <n v="0.96"/>
    <n v="1"/>
    <x v="1"/>
    <n v="-1.0000000000000009E-2"/>
  </r>
  <r>
    <s v="490140"/>
    <s v="STAFFORD HOSPITAL, LLC"/>
    <x v="45"/>
    <x v="2"/>
    <x v="1"/>
    <n v="0"/>
    <n v="5"/>
    <n v="1"/>
    <x v="31"/>
    <n v="6"/>
    <n v="0.16666666666666666"/>
    <s v="VA | Acute Care Hospitals | Voluntary non-profit - Private"/>
    <s v="Mid"/>
    <n v="0.95"/>
    <n v="0.93"/>
    <n v="0.99"/>
    <n v="5.9999999999999942E-2"/>
    <n v="39"/>
    <n v="0.84000000000000008"/>
    <n v="1.0799999999999998"/>
    <x v="0"/>
    <n v="-8.9999999999999969E-2"/>
  </r>
  <r>
    <s v="490141"/>
    <s v="SPOTSYLVANIA REGIONAL MEDICAL CENTER"/>
    <x v="45"/>
    <x v="1"/>
    <x v="1"/>
    <n v="0"/>
    <n v="7"/>
    <n v="1"/>
    <x v="7"/>
    <n v="8"/>
    <n v="0.125"/>
    <s v="VA | Acute Care Hospitals | Proprietary"/>
    <s v="Mid"/>
    <n v="0.97499999999999998"/>
    <n v="0.9375"/>
    <n v="1.0225"/>
    <n v="8.4999999999999964E-2"/>
    <n v="14"/>
    <n v="0.81"/>
    <n v="1.1499999999999999"/>
    <x v="0"/>
    <n v="-1.5000000000000013E-2"/>
  </r>
  <r>
    <s v="490143"/>
    <s v="RIVERSIDE DOCTORS' HOSPITAL OF WILLIAMSBURG"/>
    <x v="45"/>
    <x v="2"/>
    <x v="0"/>
    <n v="0"/>
    <n v="7"/>
    <n v="0"/>
    <x v="24"/>
    <n v="7"/>
    <n v="0"/>
    <s v="VA | Acute Care Hospitals | Voluntary non-profit - Private"/>
    <s v="High"/>
    <n v="0.95"/>
    <n v="0.93"/>
    <n v="0.99"/>
    <n v="5.9999999999999942E-2"/>
    <n v="39"/>
    <n v="0.84000000000000008"/>
    <n v="1.0799999999999998"/>
    <x v="0"/>
    <n v="-3.9999999999999925E-2"/>
  </r>
  <r>
    <s v="490144"/>
    <s v="UVA HEALTH HAYMARKET MEDICAL CENTER"/>
    <x v="45"/>
    <x v="2"/>
    <x v="0"/>
    <n v="0"/>
    <n v="7"/>
    <n v="0"/>
    <x v="0"/>
    <n v="7"/>
    <n v="0"/>
    <s v="VA | Acute Care Hospitals | Voluntary non-profit - Private"/>
    <s v="High"/>
    <n v="0.95"/>
    <n v="0.93"/>
    <n v="0.99"/>
    <n v="5.9999999999999942E-2"/>
    <n v="39"/>
    <n v="0.84000000000000008"/>
    <n v="1.0799999999999998"/>
    <x v="0"/>
    <n v="8.0000000000000071E-2"/>
  </r>
  <r>
    <s v="490145"/>
    <s v="STONESPRINGS HOSPITAL CENTER"/>
    <x v="45"/>
    <x v="1"/>
    <x v="1"/>
    <n v="1"/>
    <n v="4"/>
    <n v="0"/>
    <x v="1"/>
    <n v="5"/>
    <n v="0"/>
    <s v="VA | Acute Care Hospitals | Proprietary"/>
    <s v="Mid"/>
    <n v="0.97499999999999998"/>
    <n v="0.9375"/>
    <n v="1.0225"/>
    <n v="8.4999999999999964E-2"/>
    <n v="14"/>
    <n v="0.81"/>
    <n v="1.1499999999999999"/>
    <x v="0"/>
    <n v="2.5000000000000022E-2"/>
  </r>
  <r>
    <s v="500002"/>
    <s v="PROVIDENCE ST MARY MEDICAL CENTER"/>
    <x v="46"/>
    <x v="2"/>
    <x v="1"/>
    <n v="0"/>
    <n v="10"/>
    <n v="0"/>
    <x v="7"/>
    <n v="10"/>
    <n v="0"/>
    <s v="WA | Acute Care Hospitals | Voluntary non-profit - Private"/>
    <s v="Mid"/>
    <n v="0.93"/>
    <n v="0.9"/>
    <n v="0.96"/>
    <n v="5.9999999999999942E-2"/>
    <n v="22"/>
    <n v="0.81"/>
    <n v="1.0499999999999998"/>
    <x v="0"/>
    <n v="2.9999999999999916E-2"/>
  </r>
  <r>
    <s v="500003"/>
    <s v="SKAGIT VALLEY HOSPITAL"/>
    <x v="46"/>
    <x v="0"/>
    <x v="1"/>
    <n v="1"/>
    <n v="8"/>
    <n v="1"/>
    <x v="33"/>
    <n v="10"/>
    <n v="0.1"/>
    <s v="WA | Acute Care Hospitals | Government - Hospital District or Authority"/>
    <s v="Mid"/>
    <n v="0.92"/>
    <n v="0.91"/>
    <n v="0.95499999999999996"/>
    <n v="4.4999999999999929E-2"/>
    <n v="7"/>
    <n v="0.84250000000000014"/>
    <n v="1.0225"/>
    <x v="1"/>
    <n v="0"/>
  </r>
  <r>
    <s v="500005"/>
    <s v="VIRGINIA MASON MEDICAL CENTER"/>
    <x v="46"/>
    <x v="2"/>
    <x v="4"/>
    <n v="1"/>
    <n v="10"/>
    <n v="0"/>
    <x v="10"/>
    <n v="11"/>
    <n v="0"/>
    <s v="WA | Acute Care Hospitals | Voluntary non-profit - Private"/>
    <s v="High"/>
    <n v="0.93"/>
    <n v="0.9"/>
    <n v="0.96"/>
    <n v="5.9999999999999942E-2"/>
    <n v="22"/>
    <n v="0.81"/>
    <n v="1.0499999999999998"/>
    <x v="0"/>
    <n v="4.9999999999999933E-2"/>
  </r>
  <r>
    <s v="500007"/>
    <s v="ISLAND HOSPITAL"/>
    <x v="46"/>
    <x v="0"/>
    <x v="4"/>
    <n v="1"/>
    <n v="8"/>
    <n v="0"/>
    <x v="15"/>
    <n v="9"/>
    <n v="0"/>
    <s v="WA | Acute Care Hospitals | Government - Hospital District or Authority"/>
    <s v="High"/>
    <n v="0.92"/>
    <n v="0.91"/>
    <n v="0.95499999999999996"/>
    <n v="4.4999999999999929E-2"/>
    <n v="7"/>
    <n v="0.84250000000000014"/>
    <n v="1.0225"/>
    <x v="1"/>
    <n v="-4.0000000000000036E-2"/>
  </r>
  <r>
    <s v="500008"/>
    <s v="UNIVERSITY OF WASHINGTON MEDICAL CTR"/>
    <x v="46"/>
    <x v="3"/>
    <x v="1"/>
    <n v="1"/>
    <n v="10"/>
    <n v="0"/>
    <x v="7"/>
    <n v="11"/>
    <n v="0"/>
    <s v="WA | Acute Care Hospitals | Government - State"/>
    <s v="Mid"/>
    <n v="0.96"/>
    <n v="0.96"/>
    <n v="0.96"/>
    <n v="0"/>
    <n v="1"/>
    <e v="#N/A"/>
    <e v="#N/A"/>
    <x v="1"/>
    <n v="0"/>
  </r>
  <r>
    <s v="500011"/>
    <s v="HIGHLINE MEDICAL CENTER"/>
    <x v="46"/>
    <x v="2"/>
    <x v="2"/>
    <n v="0"/>
    <n v="8"/>
    <n v="0"/>
    <x v="2"/>
    <n v="8"/>
    <n v="0"/>
    <s v="WA | Acute Care Hospitals | Voluntary non-profit - Private"/>
    <s v="Low"/>
    <n v="0.93"/>
    <n v="0.9"/>
    <n v="0.96"/>
    <n v="5.9999999999999942E-2"/>
    <n v="22"/>
    <n v="0.81"/>
    <n v="1.0499999999999998"/>
    <x v="0"/>
    <n v="8.9999999999999969E-2"/>
  </r>
  <r>
    <s v="500014"/>
    <s v="PROVIDENCE REGIONAL MEDICAL CENTER EVERETT"/>
    <x v="46"/>
    <x v="6"/>
    <x v="2"/>
    <n v="1"/>
    <n v="8"/>
    <n v="0"/>
    <x v="21"/>
    <n v="9"/>
    <n v="0"/>
    <s v="WA | Acute Care Hospitals | Voluntary non-profit - Church"/>
    <s v="Low"/>
    <n v="0.93"/>
    <n v="0.90250000000000008"/>
    <n v="0.97750000000000004"/>
    <n v="7.4999999999999956E-2"/>
    <n v="8"/>
    <n v="0.79000000000000015"/>
    <n v="1.0899999999999999"/>
    <x v="0"/>
    <n v="0"/>
  </r>
  <r>
    <s v="500015"/>
    <s v="MULTICARE AUBURN MEDICAL CENTER"/>
    <x v="46"/>
    <x v="2"/>
    <x v="2"/>
    <n v="0"/>
    <n v="6"/>
    <n v="1"/>
    <x v="24"/>
    <n v="7"/>
    <n v="0.14285714285714285"/>
    <s v="WA | Acute Care Hospitals | Voluntary non-profit - Private"/>
    <s v="Low"/>
    <n v="0.93"/>
    <n v="0.9"/>
    <n v="0.96"/>
    <n v="5.9999999999999942E-2"/>
    <n v="22"/>
    <n v="0.81"/>
    <n v="1.0499999999999998"/>
    <x v="0"/>
    <n v="-2.0000000000000018E-2"/>
  </r>
  <r>
    <s v="500016"/>
    <s v="CONFLUENCE HEALTH HOSPITAL"/>
    <x v="46"/>
    <x v="2"/>
    <x v="0"/>
    <n v="3"/>
    <n v="6"/>
    <n v="1"/>
    <x v="24"/>
    <n v="10"/>
    <n v="0.1"/>
    <s v="WA | Acute Care Hospitals | Voluntary non-profit - Private"/>
    <s v="High"/>
    <n v="0.93"/>
    <n v="0.9"/>
    <n v="0.96"/>
    <n v="5.9999999999999942E-2"/>
    <n v="22"/>
    <n v="0.81"/>
    <n v="1.0499999999999998"/>
    <x v="0"/>
    <n v="-2.0000000000000018E-2"/>
  </r>
  <r>
    <s v="500019"/>
    <s v="PROVIDENCE CENTRALIA HOSPITAL"/>
    <x v="46"/>
    <x v="4"/>
    <x v="0"/>
    <n v="0"/>
    <n v="9"/>
    <n v="0"/>
    <x v="16"/>
    <n v="9"/>
    <n v="0"/>
    <s v="WA | Acute Care Hospitals | Voluntary non-profit - Other"/>
    <s v="High"/>
    <n v="0.92"/>
    <n v="0.89500000000000002"/>
    <n v="0.94500000000000006"/>
    <n v="5.0000000000000044E-2"/>
    <n v="3"/>
    <n v="0.82"/>
    <n v="1.02"/>
    <x v="1"/>
    <n v="-5.0000000000000044E-2"/>
  </r>
  <r>
    <s v="500021"/>
    <s v="ST CLARE HOSPITAL"/>
    <x v="46"/>
    <x v="6"/>
    <x v="4"/>
    <n v="1"/>
    <n v="6"/>
    <n v="0"/>
    <x v="21"/>
    <n v="7"/>
    <n v="0"/>
    <s v="WA | Acute Care Hospitals | Voluntary non-profit - Church"/>
    <s v="High"/>
    <n v="0.93"/>
    <n v="0.90250000000000008"/>
    <n v="0.97750000000000004"/>
    <n v="7.4999999999999956E-2"/>
    <n v="8"/>
    <n v="0.79000000000000015"/>
    <n v="1.0899999999999999"/>
    <x v="0"/>
    <n v="0"/>
  </r>
  <r>
    <s v="500024"/>
    <s v="PROVIDENCE ST PETER HOSPITAL"/>
    <x v="46"/>
    <x v="2"/>
    <x v="1"/>
    <n v="1"/>
    <n v="8"/>
    <n v="2"/>
    <x v="23"/>
    <n v="11"/>
    <n v="0.18181818181818182"/>
    <s v="WA | Acute Care Hospitals | Voluntary non-profit - Private"/>
    <s v="Mid"/>
    <n v="0.93"/>
    <n v="0.9"/>
    <n v="0.96"/>
    <n v="5.9999999999999942E-2"/>
    <n v="22"/>
    <n v="0.81"/>
    <n v="1.0499999999999998"/>
    <x v="0"/>
    <n v="-3.0000000000000027E-2"/>
  </r>
  <r>
    <s v="500025"/>
    <s v="SWEDISH MEDICAL CENTER / CHERRY HILL"/>
    <x v="46"/>
    <x v="6"/>
    <x v="0"/>
    <n v="0"/>
    <n v="6"/>
    <n v="0"/>
    <x v="8"/>
    <n v="6"/>
    <n v="0"/>
    <s v="WA | Acute Care Hospitals | Voluntary non-profit - Church"/>
    <s v="High"/>
    <n v="0.93"/>
    <n v="0.90250000000000008"/>
    <n v="0.97750000000000004"/>
    <n v="7.4999999999999956E-2"/>
    <n v="8"/>
    <n v="0.79000000000000015"/>
    <n v="1.0899999999999999"/>
    <x v="0"/>
    <n v="3.9999999999999925E-2"/>
  </r>
  <r>
    <s v="500026"/>
    <s v="SWEDISH EDMONDS HOSPITAL"/>
    <x v="46"/>
    <x v="2"/>
    <x v="2"/>
    <n v="1"/>
    <n v="6"/>
    <n v="0"/>
    <x v="11"/>
    <n v="7"/>
    <n v="0"/>
    <s v="WA | Acute Care Hospitals | Voluntary non-profit - Private"/>
    <s v="Low"/>
    <n v="0.93"/>
    <n v="0.9"/>
    <n v="0.96"/>
    <n v="5.9999999999999942E-2"/>
    <n v="22"/>
    <n v="0.81"/>
    <n v="1.0499999999999998"/>
    <x v="0"/>
    <n v="1.9999999999999907E-2"/>
  </r>
  <r>
    <s v="500027"/>
    <s v="SWEDISH MEDICAL CENTER"/>
    <x v="46"/>
    <x v="2"/>
    <x v="0"/>
    <n v="0"/>
    <n v="9"/>
    <n v="0"/>
    <x v="14"/>
    <n v="9"/>
    <n v="0"/>
    <s v="WA | Acute Care Hospitals | Voluntary non-profit - Private"/>
    <s v="High"/>
    <n v="0.93"/>
    <n v="0.9"/>
    <n v="0.96"/>
    <n v="5.9999999999999942E-2"/>
    <n v="22"/>
    <n v="0.81"/>
    <n v="1.0499999999999998"/>
    <x v="0"/>
    <n v="9.9999999999998979E-3"/>
  </r>
  <r>
    <s v="500030"/>
    <s v="ST JOSEPH HOSPITAL"/>
    <x v="46"/>
    <x v="4"/>
    <x v="0"/>
    <n v="1"/>
    <n v="9"/>
    <n v="1"/>
    <x v="8"/>
    <n v="11"/>
    <n v="9.0909090909090912E-2"/>
    <s v="WA | Acute Care Hospitals | Voluntary non-profit - Other"/>
    <s v="High"/>
    <n v="0.92"/>
    <n v="0.89500000000000002"/>
    <n v="0.94500000000000006"/>
    <n v="5.0000000000000044E-2"/>
    <n v="3"/>
    <n v="0.82"/>
    <n v="1.02"/>
    <x v="1"/>
    <n v="4.9999999999999933E-2"/>
  </r>
  <r>
    <s v="500031"/>
    <s v="GRAYS HARBOR COMMUNITY HOSPITAL"/>
    <x v="46"/>
    <x v="2"/>
    <x v="2"/>
    <n v="0"/>
    <n v="7"/>
    <n v="1"/>
    <x v="10"/>
    <n v="8"/>
    <n v="0.125"/>
    <s v="WA | Acute Care Hospitals | Voluntary non-profit - Private"/>
    <s v="Low"/>
    <n v="0.93"/>
    <n v="0.9"/>
    <n v="0.96"/>
    <n v="5.9999999999999942E-2"/>
    <n v="22"/>
    <n v="0.81"/>
    <n v="1.0499999999999998"/>
    <x v="0"/>
    <n v="4.9999999999999933E-2"/>
  </r>
  <r>
    <s v="500033"/>
    <s v="SAMARITAN HOSPITAL"/>
    <x v="46"/>
    <x v="0"/>
    <x v="1"/>
    <n v="1"/>
    <n v="6"/>
    <n v="0"/>
    <x v="33"/>
    <n v="7"/>
    <n v="0"/>
    <s v="WA | Acute Care Hospitals | Government - Hospital District or Authority"/>
    <s v="Mid"/>
    <n v="0.92"/>
    <n v="0.91"/>
    <n v="0.95499999999999996"/>
    <n v="4.4999999999999929E-2"/>
    <n v="7"/>
    <n v="0.84250000000000014"/>
    <n v="1.0225"/>
    <x v="1"/>
    <n v="0"/>
  </r>
  <r>
    <s v="500036"/>
    <s v="YAKIMA VALLEY MEMORIAL"/>
    <x v="46"/>
    <x v="2"/>
    <x v="3"/>
    <n v="0"/>
    <n v="10"/>
    <n v="0"/>
    <x v="24"/>
    <n v="10"/>
    <n v="0"/>
    <s v="WA | Acute Care Hospitals | Voluntary non-profit - Private"/>
    <s v="Low"/>
    <n v="0.93"/>
    <n v="0.9"/>
    <n v="0.96"/>
    <n v="5.9999999999999942E-2"/>
    <n v="22"/>
    <n v="0.81"/>
    <n v="1.0499999999999998"/>
    <x v="0"/>
    <n v="-2.0000000000000018E-2"/>
  </r>
  <r>
    <s v="500039"/>
    <s v="HARRISON MEDICAL CENTER"/>
    <x v="46"/>
    <x v="2"/>
    <x v="0"/>
    <n v="1"/>
    <n v="10"/>
    <n v="0"/>
    <x v="7"/>
    <n v="11"/>
    <n v="0"/>
    <s v="WA | Acute Care Hospitals | Voluntary non-profit - Private"/>
    <s v="High"/>
    <n v="0.93"/>
    <n v="0.9"/>
    <n v="0.96"/>
    <n v="5.9999999999999942E-2"/>
    <n v="22"/>
    <n v="0.81"/>
    <n v="1.0499999999999998"/>
    <x v="0"/>
    <n v="2.9999999999999916E-2"/>
  </r>
  <r>
    <s v="500041"/>
    <s v="PEACEHEALTH ST JOHN MEDICAL CENTER"/>
    <x v="46"/>
    <x v="6"/>
    <x v="1"/>
    <n v="1"/>
    <n v="9"/>
    <n v="0"/>
    <x v="12"/>
    <n v="10"/>
    <n v="0"/>
    <s v="WA | Acute Care Hospitals | Voluntary non-profit - Church"/>
    <s v="Mid"/>
    <n v="0.93"/>
    <n v="0.90250000000000008"/>
    <n v="0.97750000000000004"/>
    <n v="7.4999999999999956E-2"/>
    <n v="8"/>
    <n v="0.79000000000000015"/>
    <n v="1.0899999999999999"/>
    <x v="0"/>
    <n v="-4.0000000000000036E-2"/>
  </r>
  <r>
    <s v="500044"/>
    <s v="DEACONESS MEDICAL CENTER"/>
    <x v="46"/>
    <x v="2"/>
    <x v="1"/>
    <n v="1"/>
    <n v="10"/>
    <n v="0"/>
    <x v="11"/>
    <n v="11"/>
    <n v="0"/>
    <s v="WA | Acute Care Hospitals | Voluntary non-profit - Private"/>
    <s v="Mid"/>
    <n v="0.93"/>
    <n v="0.9"/>
    <n v="0.96"/>
    <n v="5.9999999999999942E-2"/>
    <n v="22"/>
    <n v="0.81"/>
    <n v="1.0499999999999998"/>
    <x v="0"/>
    <n v="1.9999999999999907E-2"/>
  </r>
  <r>
    <s v="500050"/>
    <s v="PEACEHEALTH SOUTHWEST MEDICAL CENTER"/>
    <x v="46"/>
    <x v="2"/>
    <x v="0"/>
    <n v="1"/>
    <n v="10"/>
    <n v="0"/>
    <x v="33"/>
    <n v="11"/>
    <n v="0"/>
    <s v="WA | Acute Care Hospitals | Voluntary non-profit - Private"/>
    <s v="High"/>
    <n v="0.93"/>
    <n v="0.9"/>
    <n v="0.96"/>
    <n v="5.9999999999999942E-2"/>
    <n v="22"/>
    <n v="0.81"/>
    <n v="1.0499999999999998"/>
    <x v="0"/>
    <n v="-1.0000000000000009E-2"/>
  </r>
  <r>
    <s v="500051"/>
    <s v="OVERLAKE HOSPITAL MEDICAL CENTER"/>
    <x v="46"/>
    <x v="4"/>
    <x v="1"/>
    <n v="1"/>
    <n v="9"/>
    <n v="1"/>
    <x v="33"/>
    <n v="11"/>
    <n v="9.0909090909090912E-2"/>
    <s v="WA | Acute Care Hospitals | Voluntary non-profit - Other"/>
    <s v="Mid"/>
    <n v="0.92"/>
    <n v="0.89500000000000002"/>
    <n v="0.94500000000000006"/>
    <n v="5.0000000000000044E-2"/>
    <n v="3"/>
    <n v="0.82"/>
    <n v="1.02"/>
    <x v="1"/>
    <n v="0"/>
  </r>
  <r>
    <s v="500053"/>
    <s v="TRIOS HEALTH"/>
    <x v="46"/>
    <x v="0"/>
    <x v="3"/>
    <n v="0"/>
    <n v="10"/>
    <n v="0"/>
    <x v="9"/>
    <n v="10"/>
    <n v="0"/>
    <s v="WA | Acute Care Hospitals | Government - Hospital District or Authority"/>
    <s v="Low"/>
    <n v="0.92"/>
    <n v="0.91"/>
    <n v="0.95499999999999996"/>
    <n v="4.4999999999999929E-2"/>
    <n v="7"/>
    <n v="0.84250000000000014"/>
    <n v="1.0225"/>
    <x v="1"/>
    <n v="6.9999999999999951E-2"/>
  </r>
  <r>
    <s v="500054"/>
    <s v="PROV SACRED HRT MED CTR &amp; CHILDS HOSP."/>
    <x v="46"/>
    <x v="6"/>
    <x v="2"/>
    <n v="2"/>
    <n v="8"/>
    <n v="1"/>
    <x v="10"/>
    <n v="11"/>
    <n v="9.0909090909090912E-2"/>
    <s v="WA | Acute Care Hospitals | Voluntary non-profit - Church"/>
    <s v="Low"/>
    <n v="0.93"/>
    <n v="0.90250000000000008"/>
    <n v="0.97750000000000004"/>
    <n v="7.4999999999999956E-2"/>
    <n v="8"/>
    <n v="0.79000000000000015"/>
    <n v="1.0899999999999999"/>
    <x v="0"/>
    <n v="4.9999999999999933E-2"/>
  </r>
  <r>
    <s v="500058"/>
    <s v="KADLEC REGIONAL MEDICAL CENTER"/>
    <x v="46"/>
    <x v="2"/>
    <x v="0"/>
    <n v="2"/>
    <n v="7"/>
    <n v="2"/>
    <x v="21"/>
    <n v="11"/>
    <n v="0.18181818181818182"/>
    <s v="WA | Acute Care Hospitals | Voluntary non-profit - Private"/>
    <s v="High"/>
    <n v="0.93"/>
    <n v="0.9"/>
    <n v="0.96"/>
    <n v="5.9999999999999942E-2"/>
    <n v="22"/>
    <n v="0.81"/>
    <n v="1.0499999999999998"/>
    <x v="0"/>
    <n v="0"/>
  </r>
  <r>
    <s v="500060"/>
    <s v="CASCADE VALLEY HOSPITAL"/>
    <x v="46"/>
    <x v="0"/>
    <x v="3"/>
    <n v="0"/>
    <n v="5"/>
    <n v="0"/>
    <x v="23"/>
    <n v="5"/>
    <n v="0"/>
    <s v="WA | Acute Care Hospitals | Government - Hospital District or Authority"/>
    <s v="Low"/>
    <n v="0.92"/>
    <n v="0.91"/>
    <n v="0.95499999999999996"/>
    <n v="4.4999999999999929E-2"/>
    <n v="7"/>
    <n v="0.84250000000000014"/>
    <n v="1.0225"/>
    <x v="1"/>
    <n v="-2.0000000000000018E-2"/>
  </r>
  <r>
    <s v="500064"/>
    <s v="HARBORVIEW MEDICAL CENTER"/>
    <x v="46"/>
    <x v="5"/>
    <x v="3"/>
    <n v="0"/>
    <n v="4"/>
    <n v="2"/>
    <x v="20"/>
    <n v="6"/>
    <n v="0.33333333333333331"/>
    <s v="WA | Acute Care Hospitals | Government - Local"/>
    <s v="Low"/>
    <n v="0.9850000000000001"/>
    <n v="0.95750000000000002"/>
    <n v="1.0125"/>
    <n v="5.4999999999999938E-2"/>
    <n v="2"/>
    <n v="0.87500000000000011"/>
    <n v="1.0949999999999998"/>
    <x v="1"/>
    <n v="5.4999999999999938E-2"/>
  </r>
  <r>
    <s v="500072"/>
    <s v="OLYMPIC MEDICAL CENTER"/>
    <x v="46"/>
    <x v="5"/>
    <x v="1"/>
    <n v="3"/>
    <n v="5"/>
    <n v="0"/>
    <x v="21"/>
    <n v="8"/>
    <n v="0"/>
    <s v="WA | Acute Care Hospitals | Government - Local"/>
    <s v="Mid"/>
    <n v="0.9850000000000001"/>
    <n v="0.95750000000000002"/>
    <n v="1.0125"/>
    <n v="5.4999999999999938E-2"/>
    <n v="2"/>
    <n v="0.87500000000000011"/>
    <n v="1.0949999999999998"/>
    <x v="1"/>
    <n v="-5.5000000000000049E-2"/>
  </r>
  <r>
    <s v="500077"/>
    <s v="PROVIDENCE HOLY FAMILY HOSPITAL"/>
    <x v="46"/>
    <x v="2"/>
    <x v="2"/>
    <n v="0"/>
    <n v="8"/>
    <n v="1"/>
    <x v="11"/>
    <n v="9"/>
    <n v="0.1111111111111111"/>
    <s v="WA | Acute Care Hospitals | Voluntary non-profit - Private"/>
    <s v="Low"/>
    <n v="0.93"/>
    <n v="0.9"/>
    <n v="0.96"/>
    <n v="5.9999999999999942E-2"/>
    <n v="22"/>
    <n v="0.81"/>
    <n v="1.0499999999999998"/>
    <x v="0"/>
    <n v="1.9999999999999907E-2"/>
  </r>
  <r>
    <s v="500079"/>
    <s v="MULTICARE GOOD SAMARITAN HOSPITAL"/>
    <x v="46"/>
    <x v="2"/>
    <x v="2"/>
    <n v="0"/>
    <n v="8"/>
    <n v="0"/>
    <x v="15"/>
    <n v="8"/>
    <n v="0"/>
    <s v="WA | Acute Care Hospitals | Voluntary non-profit - Private"/>
    <s v="Low"/>
    <n v="0.93"/>
    <n v="0.9"/>
    <n v="0.96"/>
    <n v="5.9999999999999942E-2"/>
    <n v="22"/>
    <n v="0.81"/>
    <n v="1.0499999999999998"/>
    <x v="0"/>
    <n v="-5.0000000000000044E-2"/>
  </r>
  <r>
    <s v="500088"/>
    <s v="VALLEY MEDICAL CENTER"/>
    <x v="46"/>
    <x v="0"/>
    <x v="2"/>
    <n v="1"/>
    <n v="8"/>
    <n v="0"/>
    <x v="14"/>
    <n v="9"/>
    <n v="0"/>
    <s v="WA | Acute Care Hospitals | Government - Hospital District or Authority"/>
    <s v="Low"/>
    <n v="0.92"/>
    <n v="0.91"/>
    <n v="0.95499999999999996"/>
    <n v="4.4999999999999929E-2"/>
    <n v="7"/>
    <n v="0.84250000000000014"/>
    <n v="1.0225"/>
    <x v="1"/>
    <n v="1.9999999999999907E-2"/>
  </r>
  <r>
    <s v="500108"/>
    <s v="ST JOSEPH MEDICAL CENTER"/>
    <x v="46"/>
    <x v="6"/>
    <x v="0"/>
    <n v="1"/>
    <n v="8"/>
    <n v="1"/>
    <x v="10"/>
    <n v="10"/>
    <n v="0.1"/>
    <s v="WA | Acute Care Hospitals | Voluntary non-profit - Church"/>
    <s v="High"/>
    <n v="0.93"/>
    <n v="0.90250000000000008"/>
    <n v="0.97750000000000004"/>
    <n v="7.4999999999999956E-2"/>
    <n v="8"/>
    <n v="0.79000000000000015"/>
    <n v="1.0899999999999999"/>
    <x v="0"/>
    <n v="4.9999999999999933E-2"/>
  </r>
  <r>
    <s v="500119"/>
    <s v="MULTICARE VALLEY HOSPITAL"/>
    <x v="46"/>
    <x v="2"/>
    <x v="4"/>
    <n v="1"/>
    <n v="6"/>
    <n v="0"/>
    <x v="23"/>
    <n v="7"/>
    <n v="0"/>
    <s v="WA | Acute Care Hospitals | Voluntary non-profit - Private"/>
    <s v="High"/>
    <n v="0.93"/>
    <n v="0.9"/>
    <n v="0.96"/>
    <n v="5.9999999999999942E-2"/>
    <n v="22"/>
    <n v="0.81"/>
    <n v="1.0499999999999998"/>
    <x v="0"/>
    <n v="-3.0000000000000027E-2"/>
  </r>
  <r>
    <s v="500124"/>
    <s v="EVERGREENHEALTH MEDICAL CENTER"/>
    <x v="46"/>
    <x v="0"/>
    <x v="4"/>
    <n v="1"/>
    <n v="9"/>
    <n v="0"/>
    <x v="8"/>
    <n v="10"/>
    <n v="0"/>
    <s v="WA | Acute Care Hospitals | Government - Hospital District or Authority"/>
    <s v="High"/>
    <n v="0.92"/>
    <n v="0.91"/>
    <n v="0.95499999999999996"/>
    <n v="4.4999999999999929E-2"/>
    <n v="7"/>
    <n v="0.84250000000000014"/>
    <n v="1.0225"/>
    <x v="1"/>
    <n v="4.9999999999999933E-2"/>
  </r>
  <r>
    <s v="500129"/>
    <s v="TACOMA GENERAL ALLENMORE HOSPITAL"/>
    <x v="46"/>
    <x v="2"/>
    <x v="2"/>
    <n v="0"/>
    <n v="9"/>
    <n v="2"/>
    <x v="21"/>
    <n v="11"/>
    <n v="0.18181818181818182"/>
    <s v="WA | Acute Care Hospitals | Voluntary non-profit - Private"/>
    <s v="Low"/>
    <n v="0.93"/>
    <n v="0.9"/>
    <n v="0.96"/>
    <n v="5.9999999999999942E-2"/>
    <n v="22"/>
    <n v="0.81"/>
    <n v="1.0499999999999998"/>
    <x v="0"/>
    <n v="0"/>
  </r>
  <r>
    <s v="500139"/>
    <s v="CAPITAL MEDICAL CENTER"/>
    <x v="46"/>
    <x v="2"/>
    <x v="0"/>
    <n v="0"/>
    <n v="8"/>
    <n v="0"/>
    <x v="16"/>
    <n v="8"/>
    <n v="0"/>
    <s v="WA | Acute Care Hospitals | Voluntary non-profit - Private"/>
    <s v="High"/>
    <n v="0.93"/>
    <n v="0.9"/>
    <n v="0.96"/>
    <n v="5.9999999999999942E-2"/>
    <n v="22"/>
    <n v="0.81"/>
    <n v="1.0499999999999998"/>
    <x v="0"/>
    <n v="-6.0000000000000053E-2"/>
  </r>
  <r>
    <s v="500141"/>
    <s v="ST FRANCIS COMMUNITY HOSPITAL"/>
    <x v="46"/>
    <x v="6"/>
    <x v="1"/>
    <n v="0"/>
    <n v="7"/>
    <n v="0"/>
    <x v="24"/>
    <n v="7"/>
    <n v="0"/>
    <s v="WA | Acute Care Hospitals | Voluntary non-profit - Church"/>
    <s v="Mid"/>
    <n v="0.93"/>
    <n v="0.90250000000000008"/>
    <n v="0.97750000000000004"/>
    <n v="7.4999999999999956E-2"/>
    <n v="8"/>
    <n v="0.79000000000000015"/>
    <n v="1.0899999999999999"/>
    <x v="0"/>
    <n v="-2.0000000000000018E-2"/>
  </r>
  <r>
    <s v="500150"/>
    <s v="LEGACY SALMON CREEK MEDICAL CENTER"/>
    <x v="46"/>
    <x v="2"/>
    <x v="0"/>
    <n v="0"/>
    <n v="9"/>
    <n v="1"/>
    <x v="31"/>
    <n v="10"/>
    <n v="0.1"/>
    <s v="WA | Acute Care Hospitals | Voluntary non-profit - Private"/>
    <s v="High"/>
    <n v="0.93"/>
    <n v="0.9"/>
    <n v="0.96"/>
    <n v="5.9999999999999942E-2"/>
    <n v="22"/>
    <n v="0.81"/>
    <n v="1.0499999999999998"/>
    <x v="0"/>
    <n v="-7.0000000000000062E-2"/>
  </r>
  <r>
    <s v="500151"/>
    <s v="ST ANTHONY HOSPITAL"/>
    <x v="46"/>
    <x v="6"/>
    <x v="0"/>
    <n v="0"/>
    <n v="9"/>
    <n v="0"/>
    <x v="23"/>
    <n v="9"/>
    <n v="0"/>
    <s v="WA | Acute Care Hospitals | Voluntary non-profit - Church"/>
    <s v="High"/>
    <n v="0.93"/>
    <n v="0.90250000000000008"/>
    <n v="0.97750000000000004"/>
    <n v="7.4999999999999956E-2"/>
    <n v="8"/>
    <n v="0.79000000000000015"/>
    <n v="1.0899999999999999"/>
    <x v="0"/>
    <n v="-3.0000000000000027E-2"/>
  </r>
  <r>
    <s v="500152"/>
    <s v="SWEDISH ISSAQUAH"/>
    <x v="46"/>
    <x v="2"/>
    <x v="4"/>
    <n v="1"/>
    <n v="5"/>
    <n v="0"/>
    <x v="9"/>
    <n v="6"/>
    <n v="0"/>
    <s v="WA | Acute Care Hospitals | Voluntary non-profit - Private"/>
    <s v="High"/>
    <n v="0.93"/>
    <n v="0.9"/>
    <n v="0.96"/>
    <n v="5.9999999999999942E-2"/>
    <n v="22"/>
    <n v="0.81"/>
    <n v="1.0499999999999998"/>
    <x v="0"/>
    <n v="5.9999999999999942E-2"/>
  </r>
  <r>
    <s v="500154"/>
    <s v="MULTICARE COVINGTON MEDICAL CENTER"/>
    <x v="46"/>
    <x v="2"/>
    <x v="0"/>
    <n v="0"/>
    <n v="6"/>
    <n v="0"/>
    <x v="19"/>
    <n v="6"/>
    <n v="0"/>
    <s v="WA | Acute Care Hospitals | Voluntary non-profit - Private"/>
    <s v="High"/>
    <n v="0.93"/>
    <n v="0.9"/>
    <n v="0.96"/>
    <n v="5.9999999999999942E-2"/>
    <n v="22"/>
    <n v="0.81"/>
    <n v="1.0499999999999998"/>
    <x v="0"/>
    <n v="-8.0000000000000071E-2"/>
  </r>
  <r>
    <s v="510001"/>
    <s v="WEST VIRGINIA UNIVERSITY HOSPITALS, INC"/>
    <x v="47"/>
    <x v="2"/>
    <x v="2"/>
    <n v="0"/>
    <n v="10"/>
    <n v="1"/>
    <x v="0"/>
    <n v="11"/>
    <n v="9.0909090909090912E-2"/>
    <s v="WV | Acute Care Hospitals | Voluntary non-profit - Private"/>
    <s v="Low"/>
    <n v="1"/>
    <n v="0.96"/>
    <n v="1.0375000000000001"/>
    <n v="7.7500000000000124E-2"/>
    <n v="12"/>
    <n v="0.84374999999999978"/>
    <n v="1.1537500000000003"/>
    <x v="0"/>
    <n v="3.0000000000000027E-2"/>
  </r>
  <r>
    <s v="510002"/>
    <s v="CAMC GREENBRIER VALLEY MEDICAL CENTER, INC"/>
    <x v="47"/>
    <x v="1"/>
    <x v="2"/>
    <n v="0"/>
    <n v="6"/>
    <n v="0"/>
    <x v="9"/>
    <n v="6"/>
    <n v="0"/>
    <s v="WV | Acute Care Hospitals | Proprietary"/>
    <s v="Low"/>
    <n v="0.98"/>
    <n v="0.96"/>
    <n v="0.98499999999999999"/>
    <n v="2.5000000000000022E-2"/>
    <n v="3"/>
    <n v="0.92249999999999988"/>
    <n v="1.0225"/>
    <x v="1"/>
    <n v="1.0000000000000009E-2"/>
  </r>
  <r>
    <s v="510006"/>
    <s v="UNITED HOSPITAL CENTER, INC"/>
    <x v="47"/>
    <x v="2"/>
    <x v="0"/>
    <n v="1"/>
    <n v="7"/>
    <n v="2"/>
    <x v="9"/>
    <n v="10"/>
    <n v="0.2"/>
    <s v="WV | Acute Care Hospitals | Voluntary non-profit - Private"/>
    <s v="High"/>
    <n v="1"/>
    <n v="0.96"/>
    <n v="1.0375000000000001"/>
    <n v="7.7500000000000124E-2"/>
    <n v="12"/>
    <n v="0.84374999999999978"/>
    <n v="1.1537500000000003"/>
    <x v="0"/>
    <n v="-1.0000000000000009E-2"/>
  </r>
  <r>
    <s v="510007"/>
    <s v="ST MARY'S MEDICAL CENTER"/>
    <x v="47"/>
    <x v="6"/>
    <x v="2"/>
    <n v="0"/>
    <n v="9"/>
    <n v="2"/>
    <x v="2"/>
    <n v="11"/>
    <n v="0.18181818181818182"/>
    <s v="WV | Acute Care Hospitals | Voluntary non-profit - Church"/>
    <s v="Low"/>
    <n v="1.03"/>
    <n v="1.0249999999999999"/>
    <n v="1.0350000000000001"/>
    <n v="1.0000000000000231E-2"/>
    <n v="2"/>
    <n v="1.0099999999999996"/>
    <n v="1.0500000000000005"/>
    <x v="1"/>
    <n v="-1.0000000000000009E-2"/>
  </r>
  <r>
    <s v="510008"/>
    <s v="BERKELEY MEDICAL CENTER"/>
    <x v="47"/>
    <x v="2"/>
    <x v="3"/>
    <n v="0"/>
    <n v="9"/>
    <n v="1"/>
    <x v="14"/>
    <n v="10"/>
    <n v="0.1"/>
    <s v="WV | Acute Care Hospitals | Voluntary non-profit - Private"/>
    <s v="Low"/>
    <n v="1"/>
    <n v="0.96"/>
    <n v="1.0375000000000001"/>
    <n v="7.7500000000000124E-2"/>
    <n v="12"/>
    <n v="0.84374999999999978"/>
    <n v="1.1537500000000003"/>
    <x v="0"/>
    <n v="-6.0000000000000053E-2"/>
  </r>
  <r>
    <s v="510012"/>
    <s v="RIVERS HEALTH"/>
    <x v="47"/>
    <x v="2"/>
    <x v="3"/>
    <n v="0"/>
    <n v="5"/>
    <n v="1"/>
    <x v="11"/>
    <n v="6"/>
    <n v="0.16666666666666666"/>
    <s v="WV | Acute Care Hospitals | Voluntary non-profit - Private"/>
    <s v="Low"/>
    <n v="1"/>
    <n v="0.96"/>
    <n v="1.0375000000000001"/>
    <n v="7.7500000000000124E-2"/>
    <n v="12"/>
    <n v="0.84374999999999978"/>
    <n v="1.1537500000000003"/>
    <x v="0"/>
    <n v="-5.0000000000000044E-2"/>
  </r>
  <r>
    <s v="510013"/>
    <s v="REYNOLDS MEMORIAL HOSPITAL"/>
    <x v="47"/>
    <x v="2"/>
    <x v="1"/>
    <n v="0"/>
    <n v="8"/>
    <n v="0"/>
    <x v="1"/>
    <n v="8"/>
    <n v="0"/>
    <s v="WV | Acute Care Hospitals | Voluntary non-profit - Private"/>
    <s v="Mid"/>
    <n v="1"/>
    <n v="0.96"/>
    <n v="1.0375000000000001"/>
    <n v="7.7500000000000124E-2"/>
    <n v="12"/>
    <n v="0.84374999999999978"/>
    <n v="1.1537500000000003"/>
    <x v="0"/>
    <n v="0"/>
  </r>
  <r>
    <s v="510022"/>
    <s v="CHARLESTON AREA MEDICAL CENTER"/>
    <x v="47"/>
    <x v="2"/>
    <x v="3"/>
    <n v="0"/>
    <n v="9"/>
    <n v="2"/>
    <x v="1"/>
    <n v="11"/>
    <n v="0.18181818181818182"/>
    <s v="WV | Acute Care Hospitals | Voluntary non-profit - Private"/>
    <s v="Low"/>
    <n v="1"/>
    <n v="0.96"/>
    <n v="1.0375000000000001"/>
    <n v="7.7500000000000124E-2"/>
    <n v="12"/>
    <n v="0.84374999999999978"/>
    <n v="1.1537500000000003"/>
    <x v="0"/>
    <n v="0"/>
  </r>
  <r>
    <s v="510023"/>
    <s v="WEIRTON MEDICAL CENTER, INC"/>
    <x v="47"/>
    <x v="5"/>
    <x v="2"/>
    <n v="0"/>
    <n v="9"/>
    <n v="0"/>
    <x v="30"/>
    <n v="9"/>
    <n v="0"/>
    <s v="WV | Acute Care Hospitals | Government - Local"/>
    <s v="Low"/>
    <n v="1.0750000000000002"/>
    <n v="1.0675000000000001"/>
    <n v="1.0825"/>
    <n v="1.4999999999999902E-2"/>
    <n v="2"/>
    <n v="1.0450000000000004"/>
    <n v="1.105"/>
    <x v="1"/>
    <n v="-1.5000000000000124E-2"/>
  </r>
  <r>
    <s v="510024"/>
    <s v="MON HEALTH MEDICAL CENTER"/>
    <x v="47"/>
    <x v="2"/>
    <x v="0"/>
    <n v="1"/>
    <n v="10"/>
    <n v="0"/>
    <x v="6"/>
    <n v="11"/>
    <n v="0"/>
    <s v="WV | Acute Care Hospitals | Voluntary non-profit - Private"/>
    <s v="High"/>
    <n v="1"/>
    <n v="0.96"/>
    <n v="1.0375000000000001"/>
    <n v="7.7500000000000124E-2"/>
    <n v="12"/>
    <n v="0.84374999999999978"/>
    <n v="1.1537500000000003"/>
    <x v="0"/>
    <n v="8.0000000000000071E-2"/>
  </r>
  <r>
    <s v="510030"/>
    <s v="DAVIS MEDICAL CENTER"/>
    <x v="47"/>
    <x v="2"/>
    <x v="1"/>
    <n v="0"/>
    <n v="8"/>
    <n v="0"/>
    <x v="2"/>
    <n v="8"/>
    <n v="0"/>
    <s v="WV | Acute Care Hospitals | Voluntary non-profit - Private"/>
    <s v="Mid"/>
    <n v="1"/>
    <n v="0.96"/>
    <n v="1.0375000000000001"/>
    <n v="7.7500000000000124E-2"/>
    <n v="12"/>
    <n v="0.84374999999999978"/>
    <n v="1.1537500000000003"/>
    <x v="0"/>
    <n v="2.0000000000000018E-2"/>
  </r>
  <r>
    <s v="510038"/>
    <s v="STONEWALL JACKSON MEMORIAL HOSPITAL"/>
    <x v="47"/>
    <x v="2"/>
    <x v="2"/>
    <n v="0"/>
    <n v="7"/>
    <n v="0"/>
    <x v="24"/>
    <n v="7"/>
    <n v="0"/>
    <s v="WV | Acute Care Hospitals | Voluntary non-profit - Private"/>
    <s v="Low"/>
    <n v="1"/>
    <n v="0.96"/>
    <n v="1.0375000000000001"/>
    <n v="7.7500000000000124E-2"/>
    <n v="12"/>
    <n v="0.84374999999999978"/>
    <n v="1.1537500000000003"/>
    <x v="0"/>
    <n v="-8.9999999999999969E-2"/>
  </r>
  <r>
    <s v="510046"/>
    <s v="PRINCETON COMMUNITY HOSPITAL"/>
    <x v="47"/>
    <x v="5"/>
    <x v="3"/>
    <n v="0"/>
    <n v="9"/>
    <n v="0"/>
    <x v="25"/>
    <n v="9"/>
    <n v="0"/>
    <s v="WV | Acute Care Hospitals | Government - Local"/>
    <s v="Low"/>
    <n v="1.0750000000000002"/>
    <n v="1.0675000000000001"/>
    <n v="1.0825"/>
    <n v="1.4999999999999902E-2"/>
    <n v="2"/>
    <n v="1.0450000000000004"/>
    <n v="1.105"/>
    <x v="1"/>
    <n v="1.4999999999999902E-2"/>
  </r>
  <r>
    <s v="510048"/>
    <s v="LOGAN REGIONAL MEDICAL CENTER"/>
    <x v="47"/>
    <x v="1"/>
    <x v="0"/>
    <n v="0"/>
    <n v="6"/>
    <n v="0"/>
    <x v="14"/>
    <n v="6"/>
    <n v="0"/>
    <s v="WV | Acute Care Hospitals | Proprietary"/>
    <s v="High"/>
    <n v="0.98"/>
    <n v="0.96"/>
    <n v="0.98499999999999999"/>
    <n v="2.5000000000000022E-2"/>
    <n v="3"/>
    <n v="0.92249999999999988"/>
    <n v="1.0225"/>
    <x v="1"/>
    <n v="-4.0000000000000036E-2"/>
  </r>
  <r>
    <s v="510050"/>
    <s v="WHEELING HOSPITAL, INC"/>
    <x v="47"/>
    <x v="6"/>
    <x v="3"/>
    <n v="0"/>
    <n v="8"/>
    <n v="3"/>
    <x v="20"/>
    <n v="11"/>
    <n v="0.27272727272727271"/>
    <s v="WV | Acute Care Hospitals | Voluntary non-profit - Church"/>
    <s v="Low"/>
    <n v="1.03"/>
    <n v="1.0249999999999999"/>
    <n v="1.0350000000000001"/>
    <n v="1.0000000000000231E-2"/>
    <n v="2"/>
    <n v="1.0099999999999996"/>
    <n v="1.0500000000000005"/>
    <x v="1"/>
    <n v="1.0000000000000009E-2"/>
  </r>
  <r>
    <s v="510055"/>
    <s v="CABELL HUNTINGTON HOSPITAL, INC"/>
    <x v="47"/>
    <x v="2"/>
    <x v="2"/>
    <n v="0"/>
    <n v="8"/>
    <n v="1"/>
    <x v="5"/>
    <n v="9"/>
    <n v="0.1111111111111111"/>
    <s v="WV | Acute Care Hospitals | Voluntary non-profit - Private"/>
    <s v="Low"/>
    <n v="1"/>
    <n v="0.96"/>
    <n v="1.0375000000000001"/>
    <n v="7.7500000000000124E-2"/>
    <n v="12"/>
    <n v="0.84374999999999978"/>
    <n v="1.1537500000000003"/>
    <x v="0"/>
    <n v="0.1100000000000001"/>
  </r>
  <r>
    <s v="510058"/>
    <s v="CAMDEN CLARK MEDICAL CENTER"/>
    <x v="47"/>
    <x v="2"/>
    <x v="1"/>
    <n v="0"/>
    <n v="9"/>
    <n v="2"/>
    <x v="9"/>
    <n v="11"/>
    <n v="0.18181818181818182"/>
    <s v="WV | Acute Care Hospitals | Voluntary non-profit - Private"/>
    <s v="Mid"/>
    <n v="1"/>
    <n v="0.96"/>
    <n v="1.0375000000000001"/>
    <n v="7.7500000000000124E-2"/>
    <n v="12"/>
    <n v="0.84374999999999978"/>
    <n v="1.1537500000000003"/>
    <x v="0"/>
    <n v="-1.0000000000000009E-2"/>
  </r>
  <r>
    <s v="510062"/>
    <s v="BECKLEY ARH HOSPITAL"/>
    <x v="47"/>
    <x v="2"/>
    <x v="3"/>
    <n v="0"/>
    <n v="6"/>
    <n v="2"/>
    <x v="20"/>
    <n v="8"/>
    <n v="0.25"/>
    <s v="WV | Acute Care Hospitals | Voluntary non-profit - Private"/>
    <s v="Low"/>
    <n v="1"/>
    <n v="0.96"/>
    <n v="1.0375000000000001"/>
    <n v="7.7500000000000124E-2"/>
    <n v="12"/>
    <n v="0.84374999999999978"/>
    <n v="1.1537500000000003"/>
    <x v="0"/>
    <n v="4.0000000000000036E-2"/>
  </r>
  <r>
    <s v="510070"/>
    <s v="RALEIGH GENERAL HOSPITAL"/>
    <x v="47"/>
    <x v="1"/>
    <x v="3"/>
    <n v="0"/>
    <n v="5"/>
    <n v="2"/>
    <x v="10"/>
    <n v="7"/>
    <n v="0.2857142857142857"/>
    <s v="WV | Acute Care Hospitals | Proprietary"/>
    <s v="Low"/>
    <n v="0.98"/>
    <n v="0.96"/>
    <n v="0.98499999999999999"/>
    <n v="2.5000000000000022E-2"/>
    <n v="3"/>
    <n v="0.92249999999999988"/>
    <n v="1.0225"/>
    <x v="1"/>
    <n v="0"/>
  </r>
  <r>
    <s v="520002"/>
    <s v="ASPIRUS STEVENS POINT HOSPITAL &amp; CLINICS, INC."/>
    <x v="48"/>
    <x v="6"/>
    <x v="1"/>
    <n v="0"/>
    <n v="8"/>
    <n v="0"/>
    <x v="31"/>
    <n v="8"/>
    <n v="0"/>
    <s v="WI | Acute Care Hospitals | Voluntary non-profit - Church"/>
    <s v="Mid"/>
    <n v="0.95"/>
    <n v="0.90999999999999992"/>
    <n v="0.97"/>
    <n v="6.0000000000000053E-2"/>
    <n v="7"/>
    <n v="0.81999999999999984"/>
    <n v="1.06"/>
    <x v="1"/>
    <n v="-8.9999999999999969E-2"/>
  </r>
  <r>
    <s v="520004"/>
    <s v="MAYO CLINIC HEALTH SYSTEM-FRANCISCAN MEDICAL CENTER INC"/>
    <x v="48"/>
    <x v="2"/>
    <x v="4"/>
    <n v="2"/>
    <n v="6"/>
    <n v="1"/>
    <x v="14"/>
    <n v="9"/>
    <n v="0.1111111111111111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1.9999999999999907E-2"/>
  </r>
  <r>
    <s v="520008"/>
    <s v="WAUKESHA MEMORIAL HOSPITAL"/>
    <x v="48"/>
    <x v="2"/>
    <x v="4"/>
    <n v="1"/>
    <n v="9"/>
    <n v="0"/>
    <x v="6"/>
    <n v="10"/>
    <n v="0"/>
    <s v="WI | Acute Care Hospitals | Voluntary non-profit - Private"/>
    <s v="High"/>
    <n v="0.92"/>
    <n v="0.88"/>
    <n v="0.95"/>
    <n v="6.9999999999999951E-2"/>
    <n v="41"/>
    <n v="0.77500000000000013"/>
    <n v="1.0549999999999999"/>
    <x v="3"/>
    <n v="0.16000000000000003"/>
  </r>
  <r>
    <s v="520009"/>
    <s v="ASCENSION NE WISCONSIN - ST ELIZABETH CAMPUS"/>
    <x v="48"/>
    <x v="2"/>
    <x v="0"/>
    <n v="1"/>
    <n v="10"/>
    <n v="0"/>
    <x v="23"/>
    <n v="11"/>
    <n v="0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-2.0000000000000018E-2"/>
  </r>
  <r>
    <s v="520011"/>
    <s v="MARSHFIELD MEDICAL CENTER - RICE LAKE"/>
    <x v="48"/>
    <x v="2"/>
    <x v="2"/>
    <n v="0"/>
    <n v="6"/>
    <n v="1"/>
    <x v="33"/>
    <n v="7"/>
    <n v="0.14285714285714285"/>
    <s v="WI | Acute Care Hospitals | Voluntary non-profit - Private"/>
    <s v="Low"/>
    <n v="0.92"/>
    <n v="0.88"/>
    <n v="0.95"/>
    <n v="6.9999999999999951E-2"/>
    <n v="41"/>
    <n v="0.77500000000000013"/>
    <n v="1.0549999999999999"/>
    <x v="0"/>
    <n v="0"/>
  </r>
  <r>
    <s v="520019"/>
    <s v="ASPIRUS RHINELANDER HOSPITAL"/>
    <x v="48"/>
    <x v="2"/>
    <x v="1"/>
    <n v="0"/>
    <n v="8"/>
    <n v="0"/>
    <x v="11"/>
    <n v="8"/>
    <n v="0"/>
    <s v="WI | Acute Care Hospitals | Voluntary non-profit - Private"/>
    <s v="Mid"/>
    <n v="0.92"/>
    <n v="0.88"/>
    <n v="0.95"/>
    <n v="6.9999999999999951E-2"/>
    <n v="41"/>
    <n v="0.77500000000000013"/>
    <n v="1.0549999999999999"/>
    <x v="0"/>
    <n v="2.9999999999999916E-2"/>
  </r>
  <r>
    <s v="520021"/>
    <s v="FROEDTERT SOUTH INC."/>
    <x v="48"/>
    <x v="5"/>
    <x v="3"/>
    <n v="0"/>
    <n v="8"/>
    <n v="2"/>
    <x v="1"/>
    <n v="10"/>
    <n v="0.2"/>
    <s v="WI | Acute Care Hospitals | Government - Local"/>
    <s v="Low"/>
    <n v="1"/>
    <n v="1"/>
    <n v="1"/>
    <n v="0"/>
    <n v="1"/>
    <e v="#N/A"/>
    <e v="#N/A"/>
    <x v="1"/>
    <n v="0"/>
  </r>
  <r>
    <s v="520028"/>
    <s v="THE MONROE CLINIC"/>
    <x v="48"/>
    <x v="2"/>
    <x v="0"/>
    <n v="0"/>
    <n v="9"/>
    <n v="0"/>
    <x v="23"/>
    <n v="9"/>
    <n v="0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-2.0000000000000018E-2"/>
  </r>
  <r>
    <s v="520030"/>
    <s v="ASPIRUS WAUSAU HOSPITAL"/>
    <x v="48"/>
    <x v="1"/>
    <x v="0"/>
    <n v="1"/>
    <n v="10"/>
    <n v="0"/>
    <x v="11"/>
    <n v="11"/>
    <n v="0"/>
    <s v="WI | Acute Care Hospitals | Proprietary"/>
    <s v="High"/>
    <n v="0.95499999999999996"/>
    <n v="0.9524999999999999"/>
    <n v="0.95750000000000002"/>
    <n v="5.0000000000001155E-3"/>
    <n v="2"/>
    <n v="0.94499999999999973"/>
    <n v="0.96500000000000019"/>
    <x v="1"/>
    <n v="-5.0000000000000044E-3"/>
  </r>
  <r>
    <s v="520033"/>
    <s v="ASPIRUS RIVERVIEW HOSPITAL &amp; CLINICS INC"/>
    <x v="48"/>
    <x v="2"/>
    <x v="1"/>
    <n v="1"/>
    <n v="7"/>
    <n v="0"/>
    <x v="15"/>
    <n v="8"/>
    <n v="0"/>
    <s v="WI | Acute Care Hospitals | Voluntary non-profit - Private"/>
    <s v="Mid"/>
    <n v="0.92"/>
    <n v="0.88"/>
    <n v="0.95"/>
    <n v="6.9999999999999951E-2"/>
    <n v="41"/>
    <n v="0.77500000000000013"/>
    <n v="1.0549999999999999"/>
    <x v="0"/>
    <n v="-4.0000000000000036E-2"/>
  </r>
  <r>
    <s v="520035"/>
    <s v="AURORA HEALTH CARE CENTRAL INC"/>
    <x v="48"/>
    <x v="2"/>
    <x v="4"/>
    <n v="1"/>
    <n v="7"/>
    <n v="0"/>
    <x v="17"/>
    <n v="8"/>
    <n v="0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-8.0000000000000071E-2"/>
  </r>
  <r>
    <s v="520037"/>
    <s v="MARSHFIELD MEDICAL CENTER"/>
    <x v="48"/>
    <x v="6"/>
    <x v="2"/>
    <n v="0"/>
    <n v="11"/>
    <n v="0"/>
    <x v="7"/>
    <n v="11"/>
    <n v="0"/>
    <s v="WI | Acute Care Hospitals | Voluntary non-profit - Church"/>
    <s v="Low"/>
    <n v="0.95"/>
    <n v="0.90999999999999992"/>
    <n v="0.97"/>
    <n v="6.0000000000000053E-2"/>
    <n v="7"/>
    <n v="0.81999999999999984"/>
    <n v="1.06"/>
    <x v="1"/>
    <n v="1.0000000000000009E-2"/>
  </r>
  <r>
    <s v="520038"/>
    <s v="AURORA MEDICAL CTR WASHINGTON COUNTY"/>
    <x v="48"/>
    <x v="2"/>
    <x v="0"/>
    <n v="2"/>
    <n v="4"/>
    <n v="0"/>
    <x v="15"/>
    <n v="6"/>
    <n v="0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-4.0000000000000036E-2"/>
  </r>
  <r>
    <s v="520041"/>
    <s v="ASPIRUS DIVINE SAVIOR HOSPITAL"/>
    <x v="48"/>
    <x v="2"/>
    <x v="1"/>
    <n v="1"/>
    <n v="6"/>
    <n v="0"/>
    <x v="34"/>
    <n v="7"/>
    <n v="0"/>
    <s v="WI | Acute Care Hospitals | Voluntary non-profit - Private"/>
    <s v="Mid"/>
    <n v="0.92"/>
    <n v="0.88"/>
    <n v="0.95"/>
    <n v="6.9999999999999951E-2"/>
    <n v="41"/>
    <n v="0.77500000000000013"/>
    <n v="1.0549999999999999"/>
    <x v="0"/>
    <n v="-0.10000000000000009"/>
  </r>
  <r>
    <s v="520044"/>
    <s v="ST NICHOLAS HOSPITAL"/>
    <x v="48"/>
    <x v="2"/>
    <x v="1"/>
    <n v="0"/>
    <n v="5"/>
    <n v="0"/>
    <x v="15"/>
    <n v="5"/>
    <n v="0"/>
    <s v="WI | Acute Care Hospitals | Voluntary non-profit - Private"/>
    <s v="Mid"/>
    <n v="0.92"/>
    <n v="0.88"/>
    <n v="0.95"/>
    <n v="6.9999999999999951E-2"/>
    <n v="41"/>
    <n v="0.77500000000000013"/>
    <n v="1.0549999999999999"/>
    <x v="0"/>
    <n v="-4.0000000000000036E-2"/>
  </r>
  <r>
    <s v="520045"/>
    <s v="THEDACARE REGIONAL MED CTR - NEENAH"/>
    <x v="48"/>
    <x v="2"/>
    <x v="4"/>
    <n v="0"/>
    <n v="7"/>
    <n v="0"/>
    <x v="21"/>
    <n v="7"/>
    <n v="0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1.0000000000000009E-2"/>
  </r>
  <r>
    <s v="520049"/>
    <s v="BELLIN MEMORIAL HOSPITAL"/>
    <x v="48"/>
    <x v="2"/>
    <x v="4"/>
    <n v="1"/>
    <n v="9"/>
    <n v="0"/>
    <x v="11"/>
    <n v="10"/>
    <n v="0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2.9999999999999916E-2"/>
  </r>
  <r>
    <s v="520051"/>
    <s v="ASCENSION COLUMBIA ST MARY'S HOSPITAL MILWAUKEE"/>
    <x v="48"/>
    <x v="6"/>
    <x v="2"/>
    <n v="0"/>
    <n v="9"/>
    <n v="1"/>
    <x v="14"/>
    <n v="10"/>
    <n v="0.1"/>
    <s v="WI | Acute Care Hospitals | Voluntary non-profit - Church"/>
    <s v="Low"/>
    <n v="0.95"/>
    <n v="0.90999999999999992"/>
    <n v="0.97"/>
    <n v="6.0000000000000053E-2"/>
    <n v="7"/>
    <n v="0.81999999999999984"/>
    <n v="1.06"/>
    <x v="1"/>
    <n v="-1.0000000000000009E-2"/>
  </r>
  <r>
    <s v="520057"/>
    <s v="SSM HEALTH ST CLARE HOSPITAL - BARABOO"/>
    <x v="48"/>
    <x v="2"/>
    <x v="0"/>
    <n v="0"/>
    <n v="8"/>
    <n v="0"/>
    <x v="19"/>
    <n v="8"/>
    <n v="0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-7.0000000000000062E-2"/>
  </r>
  <r>
    <s v="520059"/>
    <s v="AURORA MEMORIAL HOSPITAL BURLINGTON"/>
    <x v="48"/>
    <x v="2"/>
    <x v="4"/>
    <n v="2"/>
    <n v="4"/>
    <n v="0"/>
    <x v="33"/>
    <n v="6"/>
    <n v="0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0"/>
  </r>
  <r>
    <s v="520062"/>
    <s v="OCONOMOWOC MEMORIAL HOSPITAL"/>
    <x v="48"/>
    <x v="2"/>
    <x v="4"/>
    <n v="0"/>
    <n v="9"/>
    <n v="0"/>
    <x v="0"/>
    <n v="9"/>
    <n v="0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0.10999999999999999"/>
  </r>
  <r>
    <s v="520063"/>
    <s v="ST JOSEPHS COMMUNITY HOSPITAL WEST BEND"/>
    <x v="48"/>
    <x v="2"/>
    <x v="1"/>
    <n v="0"/>
    <n v="9"/>
    <n v="0"/>
    <x v="14"/>
    <n v="9"/>
    <n v="0"/>
    <s v="WI | Acute Care Hospitals | Voluntary non-profit - Private"/>
    <s v="Mid"/>
    <n v="0.92"/>
    <n v="0.88"/>
    <n v="0.95"/>
    <n v="6.9999999999999951E-2"/>
    <n v="41"/>
    <n v="0.77500000000000013"/>
    <n v="1.0549999999999999"/>
    <x v="0"/>
    <n v="1.9999999999999907E-2"/>
  </r>
  <r>
    <s v="520066"/>
    <s v="MERCY HEALTH SYSTEM CORP"/>
    <x v="48"/>
    <x v="2"/>
    <x v="1"/>
    <n v="0"/>
    <n v="9"/>
    <n v="2"/>
    <x v="24"/>
    <n v="11"/>
    <n v="0.18181818181818182"/>
    <s v="WI | Acute Care Hospitals | Voluntary non-profit - Private"/>
    <s v="Mid"/>
    <n v="0.92"/>
    <n v="0.88"/>
    <n v="0.95"/>
    <n v="6.9999999999999951E-2"/>
    <n v="41"/>
    <n v="0.77500000000000013"/>
    <n v="1.0549999999999999"/>
    <x v="0"/>
    <n v="-1.0000000000000009E-2"/>
  </r>
  <r>
    <s v="520070"/>
    <s v="MAYO CLINIC HEALTH SYSTEM EAU CLAIRE HOSPITAL"/>
    <x v="48"/>
    <x v="2"/>
    <x v="4"/>
    <n v="1"/>
    <n v="10"/>
    <n v="0"/>
    <x v="8"/>
    <n v="11"/>
    <n v="0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4.9999999999999933E-2"/>
  </r>
  <r>
    <s v="520075"/>
    <s v="ST VINCENT HOSPITAL"/>
    <x v="48"/>
    <x v="6"/>
    <x v="0"/>
    <n v="0"/>
    <n v="10"/>
    <n v="0"/>
    <x v="9"/>
    <n v="10"/>
    <n v="0"/>
    <s v="WI | Acute Care Hospitals | Voluntary non-profit - Church"/>
    <s v="High"/>
    <n v="0.95"/>
    <n v="0.90999999999999992"/>
    <n v="0.97"/>
    <n v="6.0000000000000053E-2"/>
    <n v="7"/>
    <n v="0.81999999999999984"/>
    <n v="1.06"/>
    <x v="1"/>
    <n v="4.0000000000000036E-2"/>
  </r>
  <r>
    <s v="520076"/>
    <s v="MARSHFIELD MEDICAL CENTER - BEAVER DAM (MMC-BD)"/>
    <x v="48"/>
    <x v="2"/>
    <x v="1"/>
    <n v="1"/>
    <n v="5"/>
    <n v="0"/>
    <x v="18"/>
    <n v="6"/>
    <n v="0"/>
    <s v="WI | Acute Care Hospitals | Voluntary non-profit - Private"/>
    <s v="Mid"/>
    <n v="0.92"/>
    <n v="0.88"/>
    <n v="0.95"/>
    <n v="6.9999999999999951E-2"/>
    <n v="41"/>
    <n v="0.77500000000000013"/>
    <n v="1.0549999999999999"/>
    <x v="0"/>
    <n v="-9.000000000000008E-2"/>
  </r>
  <r>
    <s v="520078"/>
    <s v="ASCENSION ST FRANCIS HOSPITAL"/>
    <x v="48"/>
    <x v="2"/>
    <x v="0"/>
    <n v="0"/>
    <n v="7"/>
    <n v="1"/>
    <x v="33"/>
    <n v="8"/>
    <n v="0.125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0"/>
  </r>
  <r>
    <s v="520083"/>
    <s v="SSM HEALTH ST MARY'S HOSPITAL - MADISON"/>
    <x v="48"/>
    <x v="2"/>
    <x v="0"/>
    <n v="0"/>
    <n v="10"/>
    <n v="1"/>
    <x v="21"/>
    <n v="11"/>
    <n v="9.0909090909090912E-2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1.0000000000000009E-2"/>
  </r>
  <r>
    <s v="520087"/>
    <s v="GUNDERSEN LUTHERAN MEDICAL CENTER"/>
    <x v="48"/>
    <x v="2"/>
    <x v="0"/>
    <n v="0"/>
    <n v="11"/>
    <n v="0"/>
    <x v="0"/>
    <n v="11"/>
    <n v="0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0.10999999999999999"/>
  </r>
  <r>
    <s v="520088"/>
    <s v="SSM HEALTH ST AGNES HOSPITAL-FOND DU LAC"/>
    <x v="48"/>
    <x v="2"/>
    <x v="0"/>
    <n v="1"/>
    <n v="7"/>
    <n v="0"/>
    <x v="24"/>
    <n v="8"/>
    <n v="0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-1.0000000000000009E-2"/>
  </r>
  <r>
    <s v="520089"/>
    <s v="UNITYPOINT HEALTH - MERITER"/>
    <x v="48"/>
    <x v="2"/>
    <x v="0"/>
    <n v="0"/>
    <n v="8"/>
    <n v="1"/>
    <x v="33"/>
    <n v="9"/>
    <n v="0.1111111111111111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0"/>
  </r>
  <r>
    <s v="520091"/>
    <s v="HOWARD YOUNG MEDICAL CENTER"/>
    <x v="48"/>
    <x v="6"/>
    <x v="0"/>
    <n v="1"/>
    <n v="4"/>
    <n v="0"/>
    <x v="15"/>
    <n v="5"/>
    <n v="0"/>
    <s v="WI | Acute Care Hospitals | Voluntary non-profit - Church"/>
    <s v="High"/>
    <n v="0.95"/>
    <n v="0.90999999999999992"/>
    <n v="0.97"/>
    <n v="6.0000000000000053E-2"/>
    <n v="7"/>
    <n v="0.81999999999999984"/>
    <n v="1.06"/>
    <x v="1"/>
    <n v="-6.9999999999999951E-2"/>
  </r>
  <r>
    <s v="520095"/>
    <s v="SAUK PRAIRIE HOSPITAL"/>
    <x v="48"/>
    <x v="2"/>
    <x v="4"/>
    <n v="1"/>
    <n v="5"/>
    <n v="0"/>
    <x v="15"/>
    <n v="6"/>
    <n v="0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-4.0000000000000036E-2"/>
  </r>
  <r>
    <s v="520096"/>
    <s v="ASCENSION ALL SAINTS HOSPITAL"/>
    <x v="48"/>
    <x v="6"/>
    <x v="1"/>
    <n v="0"/>
    <n v="10"/>
    <n v="0"/>
    <x v="10"/>
    <n v="10"/>
    <n v="0"/>
    <s v="WI | Acute Care Hospitals | Voluntary non-profit - Church"/>
    <s v="Mid"/>
    <n v="0.95"/>
    <n v="0.90999999999999992"/>
    <n v="0.97"/>
    <n v="6.0000000000000053E-2"/>
    <n v="7"/>
    <n v="0.81999999999999984"/>
    <n v="1.06"/>
    <x v="1"/>
    <n v="3.0000000000000027E-2"/>
  </r>
  <r>
    <s v="520097"/>
    <s v="ST MARYS HOSPITAL MEDICAL CTR"/>
    <x v="48"/>
    <x v="4"/>
    <x v="0"/>
    <n v="1"/>
    <n v="6"/>
    <n v="0"/>
    <x v="7"/>
    <n v="7"/>
    <n v="0"/>
    <s v="WI | Acute Care Hospitals | Voluntary non-profit - Other"/>
    <s v="High"/>
    <n v="0.95"/>
    <n v="0.89999999999999991"/>
    <n v="0.95499999999999996"/>
    <n v="5.5000000000000049E-2"/>
    <n v="3"/>
    <n v="0.81749999999999989"/>
    <n v="1.0375000000000001"/>
    <x v="1"/>
    <n v="1.0000000000000009E-2"/>
  </r>
  <r>
    <s v="520098"/>
    <s v="UNIVERSITY OF WI  HOSPITALS &amp; CLINICS AUTHORITY"/>
    <x v="48"/>
    <x v="0"/>
    <x v="0"/>
    <n v="1"/>
    <n v="10"/>
    <n v="0"/>
    <x v="33"/>
    <n v="11"/>
    <n v="0"/>
    <s v="WI | Acute Care Hospitals | Government - Hospital District or Authority"/>
    <s v="High"/>
    <n v="0.92"/>
    <n v="0.92"/>
    <n v="0.92"/>
    <n v="0"/>
    <n v="1"/>
    <e v="#N/A"/>
    <e v="#N/A"/>
    <x v="1"/>
    <n v="0"/>
  </r>
  <r>
    <s v="520100"/>
    <s v="BELOIT HEALTH SYSTEM"/>
    <x v="48"/>
    <x v="2"/>
    <x v="0"/>
    <n v="0"/>
    <n v="9"/>
    <n v="0"/>
    <x v="10"/>
    <n v="9"/>
    <n v="0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5.9999999999999942E-2"/>
  </r>
  <r>
    <s v="520102"/>
    <s v="AURORA LAKELAND MEDICAL CENTER"/>
    <x v="48"/>
    <x v="2"/>
    <x v="0"/>
    <n v="1"/>
    <n v="5"/>
    <n v="0"/>
    <x v="21"/>
    <n v="6"/>
    <n v="0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1.0000000000000009E-2"/>
  </r>
  <r>
    <s v="520103"/>
    <s v="COMMUNITY MEMORIAL HOSPITAL"/>
    <x v="48"/>
    <x v="2"/>
    <x v="1"/>
    <n v="0"/>
    <n v="6"/>
    <n v="2"/>
    <x v="11"/>
    <n v="8"/>
    <n v="0.25"/>
    <s v="WI | Acute Care Hospitals | Voluntary non-profit - Private"/>
    <s v="Mid"/>
    <n v="0.92"/>
    <n v="0.88"/>
    <n v="0.95"/>
    <n v="6.9999999999999951E-2"/>
    <n v="41"/>
    <n v="0.77500000000000013"/>
    <n v="1.0549999999999999"/>
    <x v="0"/>
    <n v="2.9999999999999916E-2"/>
  </r>
  <r>
    <s v="520107"/>
    <s v="HOLY FAMILY MEMORIAL"/>
    <x v="48"/>
    <x v="4"/>
    <x v="1"/>
    <n v="0"/>
    <n v="8"/>
    <n v="0"/>
    <x v="19"/>
    <n v="8"/>
    <n v="0"/>
    <s v="WI | Acute Care Hospitals | Voluntary non-profit - Other"/>
    <s v="Mid"/>
    <n v="0.95"/>
    <n v="0.89999999999999991"/>
    <n v="0.95499999999999996"/>
    <n v="5.5000000000000049E-2"/>
    <n v="3"/>
    <n v="0.81749999999999989"/>
    <n v="1.0375000000000001"/>
    <x v="1"/>
    <n v="-9.9999999999999978E-2"/>
  </r>
  <r>
    <s v="520113"/>
    <s v="BAY AREA MEDICAL CENTER"/>
    <x v="48"/>
    <x v="2"/>
    <x v="1"/>
    <n v="0"/>
    <n v="7"/>
    <n v="1"/>
    <x v="43"/>
    <n v="8"/>
    <n v="0.125"/>
    <s v="WI | Acute Care Hospitals | Voluntary non-profit - Private"/>
    <s v="Mid"/>
    <n v="0.92"/>
    <n v="0.88"/>
    <n v="0.95"/>
    <n v="6.9999999999999951E-2"/>
    <n v="41"/>
    <n v="0.77500000000000013"/>
    <n v="1.0549999999999999"/>
    <x v="0"/>
    <n v="-0.10999999999999999"/>
  </r>
  <r>
    <s v="520116"/>
    <s v="WATERTOWN MEMORIAL HOSPITAL"/>
    <x v="48"/>
    <x v="2"/>
    <x v="1"/>
    <n v="1"/>
    <n v="6"/>
    <n v="0"/>
    <x v="7"/>
    <n v="7"/>
    <n v="0"/>
    <s v="WI | Acute Care Hospitals | Voluntary non-profit - Private"/>
    <s v="Mid"/>
    <n v="0.92"/>
    <n v="0.88"/>
    <n v="0.95"/>
    <n v="6.9999999999999951E-2"/>
    <n v="41"/>
    <n v="0.77500000000000013"/>
    <n v="1.0549999999999999"/>
    <x v="0"/>
    <n v="3.9999999999999925E-2"/>
  </r>
  <r>
    <s v="520136"/>
    <s v="ASCENSION SE WISCONSIN HOSPITAL"/>
    <x v="48"/>
    <x v="6"/>
    <x v="0"/>
    <n v="1"/>
    <n v="9"/>
    <n v="0"/>
    <x v="11"/>
    <n v="10"/>
    <n v="0"/>
    <s v="WI | Acute Care Hospitals | Voluntary non-profit - Church"/>
    <s v="High"/>
    <n v="0.95"/>
    <n v="0.90999999999999992"/>
    <n v="0.97"/>
    <n v="6.0000000000000053E-2"/>
    <n v="7"/>
    <n v="0.81999999999999984"/>
    <n v="1.06"/>
    <x v="1"/>
    <n v="0"/>
  </r>
  <r>
    <s v="520138"/>
    <s v="AURORA ST LUKES MEDICAL CENTER"/>
    <x v="48"/>
    <x v="2"/>
    <x v="0"/>
    <n v="0"/>
    <n v="10"/>
    <n v="1"/>
    <x v="11"/>
    <n v="11"/>
    <n v="9.0909090909090912E-2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2.9999999999999916E-2"/>
  </r>
  <r>
    <s v="520139"/>
    <s v="WEST ALLIS MEMORIAL HOSPITAL"/>
    <x v="48"/>
    <x v="2"/>
    <x v="0"/>
    <n v="0"/>
    <n v="7"/>
    <n v="0"/>
    <x v="23"/>
    <n v="7"/>
    <n v="0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-2.0000000000000018E-2"/>
  </r>
  <r>
    <s v="520160"/>
    <s v="THEDACARE REGIONAL MEDICAL CENTER - APPLETON INC"/>
    <x v="48"/>
    <x v="2"/>
    <x v="0"/>
    <n v="3"/>
    <n v="8"/>
    <n v="0"/>
    <x v="33"/>
    <n v="11"/>
    <n v="0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0"/>
  </r>
  <r>
    <s v="520177"/>
    <s v="FROEDTERT MEMORIAL LUTHERAN HOSPITAL"/>
    <x v="48"/>
    <x v="2"/>
    <x v="0"/>
    <n v="0"/>
    <n v="8"/>
    <n v="2"/>
    <x v="7"/>
    <n v="10"/>
    <n v="0.2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3.9999999999999925E-2"/>
  </r>
  <r>
    <s v="520189"/>
    <s v="AURORA MEDICAL CENTER KENOSHA"/>
    <x v="48"/>
    <x v="2"/>
    <x v="0"/>
    <n v="1"/>
    <n v="5"/>
    <n v="0"/>
    <x v="21"/>
    <n v="6"/>
    <n v="0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1.0000000000000009E-2"/>
  </r>
  <r>
    <s v="520193"/>
    <s v="AURORA BAYCARE MEDICAL CTR"/>
    <x v="48"/>
    <x v="1"/>
    <x v="0"/>
    <n v="1"/>
    <n v="10"/>
    <n v="0"/>
    <x v="7"/>
    <n v="11"/>
    <n v="0"/>
    <s v="WI | Acute Care Hospitals | Proprietary"/>
    <s v="High"/>
    <n v="0.95499999999999996"/>
    <n v="0.9524999999999999"/>
    <n v="0.95750000000000002"/>
    <n v="5.0000000000001155E-3"/>
    <n v="2"/>
    <n v="0.94499999999999973"/>
    <n v="0.96500000000000019"/>
    <x v="1"/>
    <n v="5.0000000000000044E-3"/>
  </r>
  <r>
    <s v="520198"/>
    <s v="AURORA MEDICAL CTR OSHKOSH"/>
    <x v="48"/>
    <x v="2"/>
    <x v="0"/>
    <n v="0"/>
    <n v="8"/>
    <n v="0"/>
    <x v="15"/>
    <n v="8"/>
    <n v="0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-4.0000000000000036E-2"/>
  </r>
  <r>
    <s v="520202"/>
    <s v="MARSHFIELD MEDICAL CENTER - WESTON"/>
    <x v="48"/>
    <x v="2"/>
    <x v="0"/>
    <n v="0"/>
    <n v="9"/>
    <n v="0"/>
    <x v="1"/>
    <n v="9"/>
    <n v="0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7.999999999999996E-2"/>
  </r>
  <r>
    <s v="520206"/>
    <s v="AURORA MEDICAL CENTER - SUMMIT"/>
    <x v="48"/>
    <x v="2"/>
    <x v="4"/>
    <n v="2"/>
    <n v="4"/>
    <n v="1"/>
    <x v="12"/>
    <n v="7"/>
    <n v="0.14285714285714285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-3.0000000000000027E-2"/>
  </r>
  <r>
    <s v="520207"/>
    <s v="AURORA MEDICAL CENTER"/>
    <x v="48"/>
    <x v="2"/>
    <x v="4"/>
    <n v="0"/>
    <n v="7"/>
    <n v="2"/>
    <x v="16"/>
    <n v="9"/>
    <n v="0.22222222222222221"/>
    <s v="WI | Acute Care Hospitals | Voluntary non-profit - Private"/>
    <s v="High"/>
    <n v="0.92"/>
    <n v="0.88"/>
    <n v="0.95"/>
    <n v="6.9999999999999951E-2"/>
    <n v="41"/>
    <n v="0.77500000000000013"/>
    <n v="1.0549999999999999"/>
    <x v="0"/>
    <n v="-5.0000000000000044E-2"/>
  </r>
  <r>
    <s v="520208"/>
    <s v="SSM HEALTH ST MARY'S HOSPITAL - JANESVILLE"/>
    <x v="48"/>
    <x v="4"/>
    <x v="0"/>
    <n v="0"/>
    <n v="7"/>
    <n v="0"/>
    <x v="11"/>
    <n v="7"/>
    <n v="0"/>
    <s v="WI | Acute Care Hospitals | Voluntary non-profit - Other"/>
    <s v="High"/>
    <n v="0.95"/>
    <n v="0.89999999999999991"/>
    <n v="0.95499999999999996"/>
    <n v="5.5000000000000049E-2"/>
    <n v="3"/>
    <n v="0.81749999999999989"/>
    <n v="1.0375000000000001"/>
    <x v="1"/>
    <n v="0"/>
  </r>
  <r>
    <s v="520210"/>
    <s v="MARSHFIELD MEDICAL CENTER - EAU CLAIRE"/>
    <x v="48"/>
    <x v="2"/>
    <x v="1"/>
    <n v="0"/>
    <n v="8"/>
    <n v="1"/>
    <x v="8"/>
    <n v="9"/>
    <n v="0.1111111111111111"/>
    <s v="WI | Acute Care Hospitals | Voluntary non-profit - Private"/>
    <s v="Mid"/>
    <n v="0.92"/>
    <n v="0.88"/>
    <n v="0.95"/>
    <n v="6.9999999999999951E-2"/>
    <n v="41"/>
    <n v="0.77500000000000013"/>
    <n v="1.0549999999999999"/>
    <x v="0"/>
    <n v="4.9999999999999933E-2"/>
  </r>
  <r>
    <s v="530002"/>
    <s v="CAMPBELL COUNTY HEALTH"/>
    <x v="49"/>
    <x v="0"/>
    <x v="2"/>
    <n v="0"/>
    <n v="8"/>
    <n v="0"/>
    <x v="12"/>
    <n v="8"/>
    <n v="0"/>
    <s v="WY | Acute Care Hospitals | Government - Hospital District or Authority"/>
    <s v="Low"/>
    <n v="0.89"/>
    <n v="0.87"/>
    <n v="0.93500000000000005"/>
    <n v="6.5000000000000058E-2"/>
    <n v="3"/>
    <n v="0.77249999999999996"/>
    <n v="1.0325000000000002"/>
    <x v="1"/>
    <n v="0"/>
  </r>
  <r>
    <s v="530006"/>
    <s v="SHERIDAN MEMORIAL HOSPITAL"/>
    <x v="49"/>
    <x v="5"/>
    <x v="1"/>
    <n v="0"/>
    <n v="9"/>
    <n v="1"/>
    <x v="7"/>
    <n v="10"/>
    <n v="0.1"/>
    <s v="WY | Acute Care Hospitals | Government - Local"/>
    <s v="Mid"/>
    <n v="1.0150000000000001"/>
    <n v="0.98750000000000004"/>
    <n v="1.0425"/>
    <n v="5.4999999999999938E-2"/>
    <n v="2"/>
    <n v="0.90500000000000014"/>
    <n v="1.125"/>
    <x v="1"/>
    <n v="-5.500000000000016E-2"/>
  </r>
  <r>
    <s v="530008"/>
    <s v="SAGEWEST HEALTH CARE"/>
    <x v="49"/>
    <x v="1"/>
    <x v="3"/>
    <n v="0"/>
    <n v="6"/>
    <n v="1"/>
    <x v="21"/>
    <n v="7"/>
    <n v="0.14285714285714285"/>
    <s v="WY | Acute Care Hospitals | Proprietary"/>
    <s v="Low"/>
    <n v="0.93"/>
    <n v="0.93"/>
    <n v="0.93"/>
    <n v="0"/>
    <n v="1"/>
    <e v="#N/A"/>
    <e v="#N/A"/>
    <x v="1"/>
    <n v="0"/>
  </r>
  <r>
    <s v="530011"/>
    <s v="MEMORIAL HOSPITAL SWEETWATER COUNTY"/>
    <x v="49"/>
    <x v="4"/>
    <x v="0"/>
    <n v="1"/>
    <n v="7"/>
    <n v="0"/>
    <x v="1"/>
    <n v="8"/>
    <n v="0"/>
    <s v="WY | Acute Care Hospitals | Voluntary non-profit - Other"/>
    <s v="High"/>
    <n v="1.0049999999999999"/>
    <n v="1.0024999999999999"/>
    <n v="1.0075000000000001"/>
    <n v="5.0000000000001155E-3"/>
    <n v="2"/>
    <n v="0.99499999999999977"/>
    <n v="1.0150000000000001"/>
    <x v="1"/>
    <n v="-4.9999999999998934E-3"/>
  </r>
  <r>
    <s v="530012"/>
    <s v="BANNER WYOMING MEDICAL CENTER"/>
    <x v="49"/>
    <x v="5"/>
    <x v="1"/>
    <n v="0"/>
    <n v="9"/>
    <n v="0"/>
    <x v="13"/>
    <n v="9"/>
    <n v="0"/>
    <s v="WY | Acute Care Hospitals | Government - Local"/>
    <s v="Mid"/>
    <n v="1.0150000000000001"/>
    <n v="0.98750000000000004"/>
    <n v="1.0425"/>
    <n v="5.4999999999999938E-2"/>
    <n v="2"/>
    <n v="0.90500000000000014"/>
    <n v="1.125"/>
    <x v="1"/>
    <n v="5.4999999999999938E-2"/>
  </r>
  <r>
    <s v="530014"/>
    <s v="CHEYENNE REGIONAL MEDICAL CENTER"/>
    <x v="49"/>
    <x v="4"/>
    <x v="1"/>
    <n v="0"/>
    <n v="10"/>
    <n v="0"/>
    <x v="3"/>
    <n v="10"/>
    <n v="0"/>
    <s v="WY | Acute Care Hospitals | Voluntary non-profit - Other"/>
    <s v="Mid"/>
    <n v="1.0049999999999999"/>
    <n v="1.0024999999999999"/>
    <n v="1.0075000000000001"/>
    <n v="5.0000000000001155E-3"/>
    <n v="2"/>
    <n v="0.99499999999999977"/>
    <n v="1.0150000000000001"/>
    <x v="1"/>
    <n v="5.0000000000001155E-3"/>
  </r>
  <r>
    <s v="530015"/>
    <s v="ST JOHNS MEDICAL CENTER"/>
    <x v="49"/>
    <x v="0"/>
    <x v="0"/>
    <n v="1"/>
    <n v="7"/>
    <n v="0"/>
    <x v="19"/>
    <n v="8"/>
    <n v="0"/>
    <s v="WY | Acute Care Hospitals | Government - Hospital District or Authority"/>
    <s v="High"/>
    <n v="0.89"/>
    <n v="0.87"/>
    <n v="0.93500000000000005"/>
    <n v="6.5000000000000058E-2"/>
    <n v="3"/>
    <n v="0.77249999999999996"/>
    <n v="1.0325000000000002"/>
    <x v="1"/>
    <n v="-4.0000000000000036E-2"/>
  </r>
  <r>
    <s v="530025"/>
    <s v="IVINSON MEMORIAL HOSPITAL"/>
    <x v="49"/>
    <x v="0"/>
    <x v="2"/>
    <n v="0"/>
    <n v="8"/>
    <n v="0"/>
    <x v="10"/>
    <n v="8"/>
    <n v="0"/>
    <s v="WY | Acute Care Hospitals | Government - Hospital District or Authority"/>
    <s v="Low"/>
    <n v="0.89"/>
    <n v="0.87"/>
    <n v="0.93500000000000005"/>
    <n v="6.5000000000000058E-2"/>
    <n v="3"/>
    <n v="0.77249999999999996"/>
    <n v="1.0325000000000002"/>
    <x v="1"/>
    <n v="8.9999999999999969E-2"/>
  </r>
  <r>
    <s v="670023"/>
    <s v="METHODIST MANSFIELD MEDICAL CENTER"/>
    <x v="42"/>
    <x v="2"/>
    <x v="2"/>
    <n v="0"/>
    <n v="8"/>
    <n v="1"/>
    <x v="26"/>
    <n v="9"/>
    <n v="0.1111111111111111"/>
    <s v="TX | Acute Care Hospitals | Voluntary non-profit - Private"/>
    <s v="Low"/>
    <n v="1.04"/>
    <n v="1"/>
    <n v="1.0900000000000001"/>
    <n v="9.000000000000008E-2"/>
    <n v="71"/>
    <n v="0.86499999999999988"/>
    <n v="1.2250000000000001"/>
    <x v="0"/>
    <n v="8.0000000000000071E-2"/>
  </r>
  <r>
    <s v="670025"/>
    <s v="BAYLOR SOTT &amp; WHITE THE HEART HOSPITAL PLANO"/>
    <x v="42"/>
    <x v="1"/>
    <x v="4"/>
    <n v="0"/>
    <n v="6"/>
    <n v="0"/>
    <x v="3"/>
    <n v="6"/>
    <n v="0"/>
    <s v="TX | Acute Care Hospitals | Proprietary"/>
    <s v="High"/>
    <n v="1.05"/>
    <n v="1.0175000000000001"/>
    <n v="1.07"/>
    <n v="5.2499999999999991E-2"/>
    <n v="70"/>
    <n v="0.93875000000000008"/>
    <n v="1.1487500000000002"/>
    <x v="0"/>
    <n v="-4.0000000000000036E-2"/>
  </r>
  <r>
    <s v="670031"/>
    <s v="ST LUKE'S PATIENTS MEDICAL CENTER"/>
    <x v="42"/>
    <x v="2"/>
    <x v="0"/>
    <n v="0"/>
    <n v="5"/>
    <n v="1"/>
    <x v="8"/>
    <n v="6"/>
    <n v="0.16666666666666666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-7.0000000000000062E-2"/>
  </r>
  <r>
    <s v="670034"/>
    <s v="BAYLOR SCOTT &amp; WHITE MEDICAL CENTER - ROUND ROCK"/>
    <x v="42"/>
    <x v="2"/>
    <x v="0"/>
    <n v="1"/>
    <n v="9"/>
    <n v="1"/>
    <x v="9"/>
    <n v="11"/>
    <n v="9.0909090909090912E-2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-5.0000000000000044E-2"/>
  </r>
  <r>
    <s v="670041"/>
    <s v="ASCENSION SETON WILLIAMSON"/>
    <x v="42"/>
    <x v="2"/>
    <x v="0"/>
    <n v="1"/>
    <n v="7"/>
    <n v="0"/>
    <x v="25"/>
    <n v="8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5.0000000000000044E-2"/>
  </r>
  <r>
    <s v="670043"/>
    <s v="CEDAR PARK REGIONAL MEDICAL CENTER"/>
    <x v="42"/>
    <x v="4"/>
    <x v="0"/>
    <n v="0"/>
    <n v="7"/>
    <n v="0"/>
    <x v="4"/>
    <n v="7"/>
    <n v="0"/>
    <s v="TX | Acute Care Hospitals | Voluntary non-profit - Other"/>
    <s v="High"/>
    <n v="1.04"/>
    <n v="1.02"/>
    <n v="1.07"/>
    <n v="5.0000000000000044E-2"/>
    <n v="7"/>
    <n v="0.94499999999999995"/>
    <n v="1.145"/>
    <x v="1"/>
    <n v="1.0000000000000009E-2"/>
  </r>
  <r>
    <s v="670044"/>
    <s v="TEXAS HEALTH PRESBYTERIAN HOSPITAL ROCKWALL"/>
    <x v="42"/>
    <x v="1"/>
    <x v="4"/>
    <n v="0"/>
    <n v="6"/>
    <n v="0"/>
    <x v="4"/>
    <n v="6"/>
    <n v="0"/>
    <s v="TX | Acute Care Hospitals | Proprietary"/>
    <s v="High"/>
    <n v="1.05"/>
    <n v="1.0175000000000001"/>
    <n v="1.07"/>
    <n v="5.2499999999999991E-2"/>
    <n v="70"/>
    <n v="0.93875000000000008"/>
    <n v="1.1487500000000002"/>
    <x v="0"/>
    <n v="0"/>
  </r>
  <r>
    <s v="670047"/>
    <s v="THE HOSPITALS OF PROVIDENCE - EAST CAMPUS"/>
    <x v="42"/>
    <x v="1"/>
    <x v="2"/>
    <n v="1"/>
    <n v="4"/>
    <n v="1"/>
    <x v="10"/>
    <n v="6"/>
    <n v="0.16666666666666666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-7.0000000000000062E-2"/>
  </r>
  <r>
    <s v="670053"/>
    <s v="ST LUKE'S SUGAR LAND HOSPITAL"/>
    <x v="42"/>
    <x v="1"/>
    <x v="1"/>
    <n v="0"/>
    <n v="4"/>
    <n v="1"/>
    <x v="50"/>
    <n v="5"/>
    <n v="0.2"/>
    <s v="TX | Acute Care Hospitals | Proprietary"/>
    <s v="Mid"/>
    <n v="1.05"/>
    <n v="1.0175000000000001"/>
    <n v="1.07"/>
    <n v="5.2499999999999991E-2"/>
    <n v="70"/>
    <n v="0.93875000000000008"/>
    <n v="1.1487500000000002"/>
    <x v="3"/>
    <n v="9.9999999999999867E-2"/>
  </r>
  <r>
    <s v="670054"/>
    <s v="FOUNDATION SURGICAL HOSPITAL OF SAN ANTONIO"/>
    <x v="42"/>
    <x v="1"/>
    <x v="1"/>
    <n v="0"/>
    <n v="2"/>
    <n v="1"/>
    <x v="1"/>
    <n v="3"/>
    <n v="0.33333333333333331"/>
    <s v="TX | Acute Care Hospitals | Proprietary"/>
    <s v="Mid"/>
    <n v="1.05"/>
    <n v="1.0175000000000001"/>
    <n v="1.07"/>
    <n v="5.2499999999999991E-2"/>
    <n v="70"/>
    <n v="0.93875000000000008"/>
    <n v="1.1487500000000002"/>
    <x v="0"/>
    <n v="-5.0000000000000044E-2"/>
  </r>
  <r>
    <s v="670055"/>
    <s v="METHODIST HOSPITAL  STONE OAK"/>
    <x v="42"/>
    <x v="1"/>
    <x v="1"/>
    <n v="0"/>
    <n v="8"/>
    <n v="1"/>
    <x v="13"/>
    <n v="9"/>
    <n v="0.1111111111111111"/>
    <s v="TX | Acute Care Hospitals | Proprietary"/>
    <s v="Mid"/>
    <n v="1.05"/>
    <n v="1.0175000000000001"/>
    <n v="1.07"/>
    <n v="5.2499999999999991E-2"/>
    <n v="70"/>
    <n v="0.93875000000000008"/>
    <n v="1.1487500000000002"/>
    <x v="0"/>
    <n v="2.0000000000000018E-2"/>
  </r>
  <r>
    <s v="670056"/>
    <s v="ASCENSION  SETON HAYS"/>
    <x v="42"/>
    <x v="2"/>
    <x v="4"/>
    <n v="0"/>
    <n v="8"/>
    <n v="0"/>
    <x v="22"/>
    <n v="8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6.0000000000000053E-2"/>
  </r>
  <r>
    <s v="670060"/>
    <s v="BAYLOR SCOTT AND WHITE MEDICAL CENTER SUNNYVALE"/>
    <x v="42"/>
    <x v="1"/>
    <x v="2"/>
    <n v="0"/>
    <n v="6"/>
    <n v="0"/>
    <x v="4"/>
    <n v="6"/>
    <n v="0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0"/>
  </r>
  <r>
    <s v="670068"/>
    <s v="TEXAS HEALTH PRESBYTERIAN HOSPITAL FLOWER MOUND"/>
    <x v="42"/>
    <x v="1"/>
    <x v="0"/>
    <n v="0"/>
    <n v="7"/>
    <n v="0"/>
    <x v="4"/>
    <n v="7"/>
    <n v="0"/>
    <s v="TX | Acute Care Hospitals | Proprietary"/>
    <s v="High"/>
    <n v="1.05"/>
    <n v="1.0175000000000001"/>
    <n v="1.07"/>
    <n v="5.2499999999999991E-2"/>
    <n v="70"/>
    <n v="0.93875000000000008"/>
    <n v="1.1487500000000002"/>
    <x v="0"/>
    <n v="0"/>
  </r>
  <r>
    <s v="670071"/>
    <s v="TEXAS HEALTH HEART &amp; VASCULAR HOSPITAL ARLINGTON"/>
    <x v="42"/>
    <x v="1"/>
    <x v="0"/>
    <n v="0"/>
    <n v="5"/>
    <n v="0"/>
    <x v="6"/>
    <n v="5"/>
    <n v="0"/>
    <s v="TX | Acute Care Hospitals | Proprietary"/>
    <s v="High"/>
    <n v="1.05"/>
    <n v="1.0175000000000001"/>
    <n v="1.07"/>
    <n v="5.2499999999999991E-2"/>
    <n v="70"/>
    <n v="0.93875000000000008"/>
    <n v="1.1487500000000002"/>
    <x v="0"/>
    <n v="3.0000000000000027E-2"/>
  </r>
  <r>
    <s v="670073"/>
    <s v="METHODIST HOSPITAL FOR SURGERY"/>
    <x v="42"/>
    <x v="1"/>
    <x v="0"/>
    <n v="0"/>
    <n v="3"/>
    <n v="0"/>
    <x v="2"/>
    <n v="3"/>
    <n v="0"/>
    <s v="TX | Acute Care Hospitals | Proprietary"/>
    <s v="High"/>
    <n v="1.05"/>
    <n v="1.0175000000000001"/>
    <n v="1.07"/>
    <n v="5.2499999999999991E-2"/>
    <n v="70"/>
    <n v="0.93875000000000008"/>
    <n v="1.1487500000000002"/>
    <x v="0"/>
    <n v="-3.0000000000000027E-2"/>
  </r>
  <r>
    <s v="670075"/>
    <s v="ST LUKE'S HOSPITAL AT THE VINTAGE"/>
    <x v="42"/>
    <x v="2"/>
    <x v="0"/>
    <n v="0"/>
    <n v="6"/>
    <n v="0"/>
    <x v="26"/>
    <n v="6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8.0000000000000071E-2"/>
  </r>
  <r>
    <s v="670076"/>
    <s v="BAYLOR SCOTT AND WHITE SURGICAL HOSPITAL AT SHERMA"/>
    <x v="42"/>
    <x v="8"/>
    <x v="2"/>
    <n v="0"/>
    <n v="4"/>
    <n v="0"/>
    <x v="30"/>
    <n v="4"/>
    <n v="0"/>
    <s v="TX | Acute Care Hospitals | Physician"/>
    <s v="Low"/>
    <n v="1.0350000000000001"/>
    <n v="0.97249999999999992"/>
    <n v="1.0975000000000001"/>
    <n v="0.12500000000000022"/>
    <n v="8"/>
    <n v="0.78499999999999959"/>
    <n v="1.2850000000000006"/>
    <x v="0"/>
    <n v="2.4999999999999911E-2"/>
  </r>
  <r>
    <s v="670077"/>
    <s v="HOUSTON METHODIST WEST HOSPITAL"/>
    <x v="42"/>
    <x v="2"/>
    <x v="0"/>
    <n v="1"/>
    <n v="10"/>
    <n v="0"/>
    <x v="3"/>
    <n v="11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-3.0000000000000027E-2"/>
  </r>
  <r>
    <s v="670080"/>
    <s v="SETON MEDICAL CENTER HARKER HEIGHTS"/>
    <x v="42"/>
    <x v="1"/>
    <x v="0"/>
    <n v="0"/>
    <n v="6"/>
    <n v="1"/>
    <x v="2"/>
    <n v="7"/>
    <n v="0.14285714285714285"/>
    <s v="TX | Acute Care Hospitals | Proprietary"/>
    <s v="High"/>
    <n v="1.05"/>
    <n v="1.0175000000000001"/>
    <n v="1.07"/>
    <n v="5.2499999999999991E-2"/>
    <n v="70"/>
    <n v="0.93875000000000008"/>
    <n v="1.1487500000000002"/>
    <x v="0"/>
    <n v="-3.0000000000000027E-2"/>
  </r>
  <r>
    <s v="670082"/>
    <s v="BAYLOR SCOTT AND WHITE  MEDICAL CENTER  MCKINNEY"/>
    <x v="42"/>
    <x v="2"/>
    <x v="0"/>
    <n v="0"/>
    <n v="8"/>
    <n v="0"/>
    <x v="2"/>
    <n v="8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-2.0000000000000018E-2"/>
  </r>
  <r>
    <s v="670085"/>
    <s v="TEXAS HEALTH HARRIS METHODIST HOSPITAL ALLIANCE"/>
    <x v="42"/>
    <x v="2"/>
    <x v="0"/>
    <n v="1"/>
    <n v="6"/>
    <n v="0"/>
    <x v="5"/>
    <n v="7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7.0000000000000062E-2"/>
  </r>
  <r>
    <s v="670088"/>
    <s v="BAYLOR SCOTT &amp; WHITE MEDICAL CENTER- COLLEGE STATI"/>
    <x v="42"/>
    <x v="2"/>
    <x v="0"/>
    <n v="0"/>
    <n v="9"/>
    <n v="2"/>
    <x v="3"/>
    <n v="11"/>
    <n v="0.18181818181818182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-3.0000000000000027E-2"/>
  </r>
  <r>
    <s v="670090"/>
    <s v="CRESCENT MEDICAL CENTER LANCASTER"/>
    <x v="42"/>
    <x v="8"/>
    <x v="0"/>
    <n v="0"/>
    <n v="3"/>
    <n v="0"/>
    <x v="3"/>
    <n v="3"/>
    <n v="0"/>
    <s v="TX | Acute Care Hospitals | Physician"/>
    <s v="High"/>
    <n v="1.0350000000000001"/>
    <n v="0.97249999999999992"/>
    <n v="1.0975000000000001"/>
    <n v="0.12500000000000022"/>
    <n v="8"/>
    <n v="0.78499999999999959"/>
    <n v="1.2850000000000006"/>
    <x v="0"/>
    <n v="-2.5000000000000133E-2"/>
  </r>
  <r>
    <s v="670098"/>
    <s v="RESOLUTE HEALTH HOSPITAL"/>
    <x v="42"/>
    <x v="1"/>
    <x v="1"/>
    <n v="0"/>
    <n v="6"/>
    <n v="2"/>
    <x v="30"/>
    <n v="8"/>
    <n v="0.25"/>
    <s v="TX | Acute Care Hospitals | Proprietary"/>
    <s v="Mid"/>
    <n v="1.05"/>
    <n v="1.0175000000000001"/>
    <n v="1.07"/>
    <n v="5.2499999999999991E-2"/>
    <n v="70"/>
    <n v="0.93875000000000008"/>
    <n v="1.1487500000000002"/>
    <x v="0"/>
    <n v="1.0000000000000009E-2"/>
  </r>
  <r>
    <s v="670103"/>
    <s v="MEDICAL CITY ALLIANCE"/>
    <x v="42"/>
    <x v="2"/>
    <x v="4"/>
    <n v="0"/>
    <n v="6"/>
    <n v="0"/>
    <x v="2"/>
    <n v="6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-2.0000000000000018E-2"/>
  </r>
  <r>
    <s v="670106"/>
    <s v="HCA HOUSTON HEALTHCARE PEARLAND"/>
    <x v="42"/>
    <x v="1"/>
    <x v="1"/>
    <n v="0"/>
    <n v="4"/>
    <n v="1"/>
    <x v="0"/>
    <n v="5"/>
    <n v="0.2"/>
    <s v="TX | Acute Care Hospitals | Proprietary"/>
    <s v="Mid"/>
    <n v="1.05"/>
    <n v="1.0175000000000001"/>
    <n v="1.07"/>
    <n v="5.2499999999999991E-2"/>
    <n v="70"/>
    <n v="0.93875000000000008"/>
    <n v="1.1487500000000002"/>
    <x v="0"/>
    <n v="-2.0000000000000018E-2"/>
  </r>
  <r>
    <s v="670108"/>
    <s v="BAYLOR SCOTT &amp; WHITE MEDICAL CENTER - MARBLE FALLS"/>
    <x v="42"/>
    <x v="2"/>
    <x v="4"/>
    <n v="0"/>
    <n v="9"/>
    <n v="0"/>
    <x v="20"/>
    <n v="9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0"/>
  </r>
  <r>
    <s v="670120"/>
    <s v="THE HOSPITALS OF PROVIDENCE TRANSMOUNTAIN CAMPUS"/>
    <x v="42"/>
    <x v="1"/>
    <x v="3"/>
    <n v="0"/>
    <n v="4"/>
    <n v="1"/>
    <x v="7"/>
    <n v="5"/>
    <n v="0.2"/>
    <s v="TX | Acute Care Hospitals | Proprietary"/>
    <s v="Low"/>
    <n v="1.05"/>
    <n v="1.0175000000000001"/>
    <n v="1.07"/>
    <n v="5.2499999999999991E-2"/>
    <n v="70"/>
    <n v="0.93875000000000008"/>
    <n v="1.1487500000000002"/>
    <x v="0"/>
    <n v="-9.000000000000008E-2"/>
  </r>
  <r>
    <s v="670122"/>
    <s v="HOUSTON METHODIST THE WOODLANDS HOSPITAL"/>
    <x v="42"/>
    <x v="2"/>
    <x v="4"/>
    <n v="0"/>
    <n v="11"/>
    <n v="0"/>
    <x v="0"/>
    <n v="11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-1.0000000000000009E-2"/>
  </r>
  <r>
    <s v="670128"/>
    <s v="BAYLOR SCOTT &amp; WHITE MEDICAL CENTER PFLUGERVILLE"/>
    <x v="42"/>
    <x v="2"/>
    <x v="0"/>
    <n v="0"/>
    <n v="6"/>
    <n v="0"/>
    <x v="10"/>
    <n v="6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-6.0000000000000053E-2"/>
  </r>
  <r>
    <s v="670132"/>
    <s v="METHODIST SOUTHLAKE MEDICAL CENTER"/>
    <x v="42"/>
    <x v="1"/>
    <x v="0"/>
    <n v="0"/>
    <n v="3"/>
    <n v="0"/>
    <x v="39"/>
    <n v="3"/>
    <n v="0"/>
    <s v="TX | Acute Care Hospitals | Proprietary"/>
    <s v="High"/>
    <n v="1.05"/>
    <n v="1.0175000000000001"/>
    <n v="1.07"/>
    <n v="5.2499999999999991E-2"/>
    <n v="70"/>
    <n v="0.93875000000000008"/>
    <n v="1.1487500000000002"/>
    <x v="3"/>
    <n v="0.14999999999999991"/>
  </r>
  <r>
    <s v="670260"/>
    <s v="TEXAS HEALTH HOSPITAL FRISCO"/>
    <x v="42"/>
    <x v="2"/>
    <x v="0"/>
    <n v="1"/>
    <n v="5"/>
    <n v="0"/>
    <x v="13"/>
    <n v="6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3.0000000000000027E-2"/>
  </r>
  <r>
    <s v="670300"/>
    <s v="METHODIST MIDLOTHIAN MEDICAL CENTER"/>
    <x v="42"/>
    <x v="2"/>
    <x v="0"/>
    <n v="0"/>
    <n v="4"/>
    <n v="0"/>
    <x v="4"/>
    <n v="4"/>
    <n v="0"/>
    <s v="TX | Acute Care Hospitals | Voluntary non-profit - Private"/>
    <s v="High"/>
    <n v="1.04"/>
    <n v="1"/>
    <n v="1.0900000000000001"/>
    <n v="9.000000000000008E-2"/>
    <n v="71"/>
    <n v="0.86499999999999988"/>
    <n v="1.2250000000000001"/>
    <x v="0"/>
    <n v="1.0000000000000009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FBCC7-7355-4799-9551-774C7A8AEE4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7:B88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1">
        <item x="48"/>
        <item x="42"/>
        <item x="59"/>
        <item x="58"/>
        <item x="57"/>
        <item x="55"/>
        <item x="56"/>
        <item x="43"/>
        <item x="34"/>
        <item x="18"/>
        <item x="17"/>
        <item x="19"/>
        <item x="31"/>
        <item x="16"/>
        <item x="15"/>
        <item x="12"/>
        <item x="23"/>
        <item x="24"/>
        <item x="33"/>
        <item x="21"/>
        <item x="14"/>
        <item x="11"/>
        <item x="7"/>
        <item x="8"/>
        <item x="10"/>
        <item x="9"/>
        <item x="1"/>
        <item x="3"/>
        <item x="2"/>
        <item x="0"/>
        <item x="20"/>
        <item x="4"/>
        <item x="30"/>
        <item x="13"/>
        <item x="6"/>
        <item x="25"/>
        <item x="22"/>
        <item x="5"/>
        <item x="26"/>
        <item x="29"/>
        <item x="32"/>
        <item x="50"/>
        <item x="36"/>
        <item x="38"/>
        <item x="27"/>
        <item x="41"/>
        <item x="39"/>
        <item x="28"/>
        <item x="40"/>
        <item x="47"/>
        <item x="44"/>
        <item x="35"/>
        <item x="52"/>
        <item x="53"/>
        <item x="51"/>
        <item x="46"/>
        <item x="37"/>
        <item x="49"/>
        <item x="45"/>
        <item x="5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Count of facility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F35261-204A-4407-9634-54A7D29B3C1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B24" firstHeaderRow="1" firstDataRow="1" firstDataCol="1"/>
  <pivotFields count="22">
    <pivotField showAll="0"/>
    <pivotField showAll="0"/>
    <pivotField showAll="0"/>
    <pivotField showAll="0"/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core" fld="8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39BF1-20A0-49F5-B9EF-5D474C4456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2">
    <pivotField dataField="1" showAll="0"/>
    <pivotField showAll="0"/>
    <pivotField showAll="0"/>
    <pivotField axis="axisRow" showAll="0" sortType="descending">
      <items count="12">
        <item x="7"/>
        <item x="0"/>
        <item x="5"/>
        <item x="3"/>
        <item x="8"/>
        <item x="1"/>
        <item x="9"/>
        <item m="1" x="10"/>
        <item x="6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 v="10"/>
    </i>
    <i>
      <x v="5"/>
    </i>
    <i>
      <x v="9"/>
    </i>
    <i>
      <x v="8"/>
    </i>
    <i>
      <x v="1"/>
    </i>
    <i>
      <x v="2"/>
    </i>
    <i>
      <x v="3"/>
    </i>
    <i>
      <x v="4"/>
    </i>
    <i>
      <x/>
    </i>
    <i>
      <x v="6"/>
    </i>
    <i t="grand">
      <x/>
    </i>
  </rowItems>
  <colItems count="1">
    <i/>
  </colItems>
  <dataFields count="1">
    <dataField name="Count of facility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F6116B-D8E7-4933-96EE-1263E6D9D547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A67:A117" firstHeaderRow="1" firstDataRow="1" firstDataCol="1"/>
  <pivotFields count="22">
    <pivotField showAll="0"/>
    <pivotField showAll="0"/>
    <pivotField axis="axisRow" showAll="0">
      <items count="55">
        <item x="1"/>
        <item x="0"/>
        <item x="3"/>
        <item x="2"/>
        <item x="4"/>
        <item x="5"/>
        <item x="6"/>
        <item x="8"/>
        <item x="7"/>
        <item x="9"/>
        <item x="10"/>
        <item m="1" x="53"/>
        <item x="11"/>
        <item x="15"/>
        <item x="12"/>
        <item x="13"/>
        <item x="14"/>
        <item x="16"/>
        <item x="17"/>
        <item x="18"/>
        <item x="20"/>
        <item m="1" x="50"/>
        <item x="19"/>
        <item x="21"/>
        <item x="22"/>
        <item x="24"/>
        <item x="23"/>
        <item x="25"/>
        <item x="32"/>
        <item x="33"/>
        <item x="26"/>
        <item x="28"/>
        <item x="29"/>
        <item x="30"/>
        <item x="27"/>
        <item x="31"/>
        <item x="34"/>
        <item x="35"/>
        <item x="36"/>
        <item x="37"/>
        <item m="1" x="51"/>
        <item x="38"/>
        <item x="39"/>
        <item x="40"/>
        <item x="41"/>
        <item x="42"/>
        <item x="43"/>
        <item x="45"/>
        <item m="1" x="52"/>
        <item x="44"/>
        <item x="46"/>
        <item x="48"/>
        <item x="47"/>
        <item x="49"/>
        <item t="default"/>
      </items>
    </pivotField>
    <pivotField showAll="0"/>
    <pivotField showAll="0"/>
    <pivotField showAll="0"/>
    <pivotField showAll="0"/>
    <pivotField showAll="0"/>
    <pivotField showAll="0">
      <items count="61">
        <item x="48"/>
        <item x="42"/>
        <item x="59"/>
        <item x="58"/>
        <item x="57"/>
        <item x="55"/>
        <item x="56"/>
        <item x="43"/>
        <item x="34"/>
        <item x="18"/>
        <item x="17"/>
        <item x="19"/>
        <item x="31"/>
        <item x="16"/>
        <item x="15"/>
        <item x="12"/>
        <item x="23"/>
        <item x="24"/>
        <item x="33"/>
        <item x="21"/>
        <item x="14"/>
        <item x="11"/>
        <item x="7"/>
        <item x="8"/>
        <item x="10"/>
        <item x="9"/>
        <item x="1"/>
        <item x="3"/>
        <item x="2"/>
        <item x="0"/>
        <item x="20"/>
        <item x="4"/>
        <item x="30"/>
        <item x="13"/>
        <item x="6"/>
        <item x="25"/>
        <item x="22"/>
        <item x="5"/>
        <item x="26"/>
        <item x="29"/>
        <item x="32"/>
        <item x="50"/>
        <item x="36"/>
        <item x="38"/>
        <item x="27"/>
        <item x="41"/>
        <item x="39"/>
        <item x="28"/>
        <item x="40"/>
        <item x="47"/>
        <item x="44"/>
        <item x="35"/>
        <item x="52"/>
        <item x="53"/>
        <item x="51"/>
        <item x="46"/>
        <item x="37"/>
        <item x="49"/>
        <item x="45"/>
        <item x="5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1"/>
    </i>
    <i>
      <x v="42"/>
    </i>
    <i>
      <x v="43"/>
    </i>
    <i>
      <x v="44"/>
    </i>
    <i>
      <x v="45"/>
    </i>
    <i>
      <x v="46"/>
    </i>
    <i>
      <x v="47"/>
    </i>
    <i>
      <x v="49"/>
    </i>
    <i>
      <x v="50"/>
    </i>
    <i>
      <x v="51"/>
    </i>
    <i>
      <x v="52"/>
    </i>
    <i>
      <x v="53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4D3AD-56E5-48E5-BC19-B8C2E7ABD74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4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1">
        <item x="48"/>
        <item x="42"/>
        <item x="59"/>
        <item x="58"/>
        <item x="57"/>
        <item x="55"/>
        <item x="56"/>
        <item x="43"/>
        <item x="34"/>
        <item x="18"/>
        <item x="17"/>
        <item x="19"/>
        <item x="31"/>
        <item x="16"/>
        <item x="15"/>
        <item x="12"/>
        <item x="23"/>
        <item x="24"/>
        <item x="33"/>
        <item x="21"/>
        <item x="14"/>
        <item x="11"/>
        <item x="7"/>
        <item x="8"/>
        <item x="10"/>
        <item x="9"/>
        <item x="1"/>
        <item x="3"/>
        <item x="2"/>
        <item x="0"/>
        <item x="20"/>
        <item x="4"/>
        <item x="30"/>
        <item x="13"/>
        <item x="6"/>
        <item x="25"/>
        <item x="22"/>
        <item x="5"/>
        <item x="26"/>
        <item x="29"/>
        <item x="32"/>
        <item x="50"/>
        <item x="36"/>
        <item x="38"/>
        <item x="27"/>
        <item x="41"/>
        <item x="39"/>
        <item x="28"/>
        <item x="40"/>
        <item x="47"/>
        <item x="44"/>
        <item x="35"/>
        <item x="52"/>
        <item x="53"/>
        <item x="51"/>
        <item x="46"/>
        <item x="37"/>
        <item x="49"/>
        <item x="45"/>
        <item x="5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Count of facility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72FB9-0081-4CEE-9FD7-035814C355D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 rowPageCount="1" colPageCount="1"/>
  <pivotFields count="22">
    <pivotField dataField="1" showAll="0"/>
    <pivotField showAll="0"/>
    <pivotField axis="axisRow" showAll="0" sortType="descending">
      <items count="55">
        <item x="1"/>
        <item x="0"/>
        <item x="3"/>
        <item x="2"/>
        <item x="4"/>
        <item x="5"/>
        <item x="6"/>
        <item x="8"/>
        <item x="7"/>
        <item x="9"/>
        <item x="10"/>
        <item m="1" x="53"/>
        <item x="11"/>
        <item x="15"/>
        <item x="12"/>
        <item x="13"/>
        <item x="14"/>
        <item x="16"/>
        <item x="17"/>
        <item x="18"/>
        <item x="20"/>
        <item m="1" x="50"/>
        <item x="19"/>
        <item x="21"/>
        <item x="22"/>
        <item x="24"/>
        <item x="23"/>
        <item x="25"/>
        <item x="32"/>
        <item x="33"/>
        <item x="26"/>
        <item x="28"/>
        <item x="29"/>
        <item x="30"/>
        <item x="27"/>
        <item x="31"/>
        <item x="34"/>
        <item x="35"/>
        <item x="36"/>
        <item x="37"/>
        <item m="1" x="51"/>
        <item x="38"/>
        <item x="39"/>
        <item x="40"/>
        <item x="41"/>
        <item x="42"/>
        <item x="43"/>
        <item x="45"/>
        <item m="1" x="52"/>
        <item x="44"/>
        <item x="46"/>
        <item x="48"/>
        <item x="47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1"/>
        <item x="2"/>
        <item x="0"/>
        <item t="default"/>
      </items>
    </pivotField>
    <pivotField showAll="0"/>
  </pivotFields>
  <rowFields count="1">
    <field x="2"/>
  </rowFields>
  <rowItems count="15">
    <i>
      <x v="9"/>
    </i>
    <i>
      <x v="4"/>
    </i>
    <i>
      <x v="39"/>
    </i>
    <i>
      <x v="45"/>
    </i>
    <i>
      <x v="36"/>
    </i>
    <i>
      <x v="32"/>
    </i>
    <i>
      <x v="44"/>
    </i>
    <i>
      <x v="19"/>
    </i>
    <i>
      <x v="35"/>
    </i>
    <i>
      <x v="42"/>
    </i>
    <i>
      <x v="30"/>
    </i>
    <i>
      <x v="51"/>
    </i>
    <i>
      <x v="16"/>
    </i>
    <i>
      <x v="26"/>
    </i>
    <i t="grand">
      <x/>
    </i>
  </rowItems>
  <colItems count="1">
    <i/>
  </colItems>
  <pageFields count="1">
    <pageField fld="20" item="0" hier="-1"/>
  </pageFields>
  <dataFields count="1">
    <dataField name="Count of facility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9E055895-B8FB-4E84-9878-46393F2D59BC}" autoFormatId="16" applyNumberFormats="0" applyBorderFormats="0" applyFontFormats="0" applyPatternFormats="0" applyAlignmentFormats="0" applyWidthHeightFormats="0">
  <queryTableRefresh nextId="31" unboundColumnsRight="9">
    <queryTableFields count="22">
      <queryTableField id="1" name="facilityId" tableColumnId="1"/>
      <queryTableField id="2" name="facilityName" tableColumnId="2"/>
      <queryTableField id="3" name="state" tableColumnId="3"/>
      <queryTableField id="7" name="hospitalOwner" tableColumnId="7"/>
      <queryTableField id="8" name="hospitalRating" tableColumnId="8"/>
      <queryTableField id="10" name="readmGroupMeasureBetterCount" tableColumnId="10"/>
      <queryTableField id="11" name="readmGroupMeasureNoDifferentCount" tableColumnId="11"/>
      <queryTableField id="12" name="readmGroupMeasureWorseCount" tableColumnId="12"/>
      <queryTableField id="15" name="score" tableColumnId="15"/>
      <queryTableField id="18" name="readm_total" tableColumnId="18"/>
      <queryTableField id="19" name="readm_worse_share" tableColumnId="19"/>
      <queryTableField id="20" name="peer_group_key" tableColumnId="20"/>
      <queryTableField id="21" name="rating_band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B4E1AB2-5E2B-453E-9DD2-7B8FB35C93F6}" autoFormatId="16" applyNumberFormats="0" applyBorderFormats="0" applyFontFormats="0" applyPatternFormats="0" applyAlignmentFormats="0" applyWidthHeightFormats="0">
  <queryTableRefresh nextId="14">
    <queryTableFields count="13">
      <queryTableField id="1" name="facilityID" tableColumnId="1"/>
      <queryTableField id="2" name="facilityName" tableColumnId="2"/>
      <queryTableField id="3" name="address" tableColumnId="3"/>
      <queryTableField id="4" name="cityTown" tableColumnId="4"/>
      <queryTableField id="5" name="state" tableColumnId="5"/>
      <queryTableField id="6" name="zipCode" tableColumnId="6"/>
      <queryTableField id="7" name="countyParish" tableColumnId="7"/>
      <queryTableField id="8" name="telephoneNumber" tableColumnId="8"/>
      <queryTableField id="9" name="measureID" tableColumnId="9"/>
      <queryTableField id="10" name="measureName" tableColumnId="10"/>
      <queryTableField id="11" name="score" tableColumnId="11"/>
      <queryTableField id="12" name="startDate" tableColumnId="12"/>
      <queryTableField id="13" name="endDate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FA7E353-B880-4AC0-A5C0-2378AE3E2149}" autoFormatId="16" applyNumberFormats="0" applyBorderFormats="0" applyFontFormats="0" applyPatternFormats="0" applyAlignmentFormats="0" applyWidthHeightFormats="0">
  <queryTableRefresh nextId="13">
    <queryTableFields count="12">
      <queryTableField id="1" name="facilityId" tableColumnId="1"/>
      <queryTableField id="2" name="facilityName" tableColumnId="2"/>
      <queryTableField id="3" name="state" tableColumnId="3"/>
      <queryTableField id="4" name="zipCode" tableColumnId="4"/>
      <queryTableField id="5" name="countyParish" tableColumnId="5"/>
      <queryTableField id="6" name="hospitalType" tableColumnId="6"/>
      <queryTableField id="7" name="hospitalOwner" tableColumnId="7"/>
      <queryTableField id="8" name="hospitalRating" tableColumnId="8"/>
      <queryTableField id="9" name="readmGroupMeasureCount" tableColumnId="9"/>
      <queryTableField id="10" name="readmGroupMeasureBetterCount" tableColumnId="10"/>
      <queryTableField id="11" name="readmGroupMeasureNoDifferentCount" tableColumnId="11"/>
      <queryTableField id="12" name="readmGroupMeasureWorseCount" tableColumnId="12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D0DF25-5F7C-4E6C-8037-983992870B8A}" name="Table4" displayName="Table4" ref="C67:D117" totalsRowShown="0">
  <autoFilter ref="C67:D117" xr:uid="{2BD0DF25-5F7C-4E6C-8037-983992870B8A}"/>
  <sortState xmlns:xlrd2="http://schemas.microsoft.com/office/spreadsheetml/2017/richdata2" ref="C68:D117">
    <sortCondition descending="1" ref="D67:D117"/>
  </sortState>
  <tableColumns count="2">
    <tableColumn id="1" xr3:uid="{B7411590-EEC4-450F-9B72-9AE0B514DFA6}" name="state"/>
    <tableColumn id="2" xr3:uid="{AEB43F7C-2357-4EF9-95C6-E9AEE164DBA6}" name="medianState">
      <calculatedColumnFormula array="1">MEDIAN(IF(finalData[state]=C68, finalData[score]))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7B001F4-E383-4437-A648-EAA8CD76FFE5}" name="Table7" displayName="Table7" ref="A135:B145" totalsRowShown="0">
  <autoFilter ref="A135:B145" xr:uid="{67B001F4-E383-4437-A648-EAA8CD76FFE5}"/>
  <sortState xmlns:xlrd2="http://schemas.microsoft.com/office/spreadsheetml/2017/richdata2" ref="A136:B145">
    <sortCondition descending="1" ref="B135:B145"/>
  </sortState>
  <tableColumns count="2">
    <tableColumn id="1" xr3:uid="{8A354A96-5D2A-4B6A-8B13-B598FD154174}" name="hospitalOwner"/>
    <tableColumn id="2" xr3:uid="{1E5994B0-10BA-4B8F-B3E8-8C482EF8FA7E}" name="medianHospitalOwn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FE0D27E-B763-4426-A20D-BA73188AA2D7}" name="Table8" displayName="Table8" ref="A55:D105" totalsRowShown="0">
  <autoFilter ref="A55:D105" xr:uid="{3FE0D27E-B763-4426-A20D-BA73188AA2D7}"/>
  <sortState xmlns:xlrd2="http://schemas.microsoft.com/office/spreadsheetml/2017/richdata2" ref="A56:D105">
    <sortCondition descending="1" ref="D55:D105"/>
  </sortState>
  <tableColumns count="4">
    <tableColumn id="1" xr3:uid="{3E9C3404-DE5A-4480-B24D-D9239BF028D7}" name="state"/>
    <tableColumn id="2" xr3:uid="{78CD921E-2D7D-4982-8672-491EC8ED85F9}" name="n"/>
    <tableColumn id="3" xr3:uid="{3D91B397-D156-4240-8549-3F75660DD5F8}" name="highCount"/>
    <tableColumn id="4" xr3:uid="{040EE8D0-44B0-4440-85C3-C57CF2E02F6A}" name="sharePct" dataDxfId="34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57B32B-9FF7-47E8-B0E3-1401AC1B681A}" name="finalData" displayName="finalData" ref="A1:V2491" tableType="queryTable" totalsRowShown="0">
  <autoFilter ref="A1:V2491" xr:uid="{4C57B32B-9FF7-47E8-B0E3-1401AC1B681A}"/>
  <tableColumns count="22">
    <tableColumn id="1" xr3:uid="{16DA89F6-9F5F-472D-9FC6-D8D888184520}" uniqueName="1" name="facilityId" queryTableFieldId="1" dataDxfId="33"/>
    <tableColumn id="2" xr3:uid="{8E772DAC-F28B-4A11-849E-1DEBD1262F33}" uniqueName="2" name="facilityName" queryTableFieldId="2" dataDxfId="32"/>
    <tableColumn id="3" xr3:uid="{172C8AE2-7D54-4FF7-BC2E-8A443D47E7DE}" uniqueName="3" name="state" queryTableFieldId="3" dataDxfId="31"/>
    <tableColumn id="7" xr3:uid="{6C06BA51-435B-4252-BA74-5F90452FB300}" uniqueName="7" name="hospitalOwner" queryTableFieldId="7" dataDxfId="30"/>
    <tableColumn id="8" xr3:uid="{76BF7C34-41AE-408D-86C3-94E191EB61B4}" uniqueName="8" name="hospitalRating" queryTableFieldId="8"/>
    <tableColumn id="10" xr3:uid="{0FC1224F-ACF0-4D39-B3F2-A3AD5D50CDE2}" uniqueName="10" name="readmGroupMeasureBetterCount" queryTableFieldId="10"/>
    <tableColumn id="11" xr3:uid="{A187F21A-8659-4B69-A46F-3E4911121754}" uniqueName="11" name="readmGroupMeasureNoDifferentCount" queryTableFieldId="11"/>
    <tableColumn id="12" xr3:uid="{58813388-E53D-43BE-B7A1-56E93F3D217F}" uniqueName="12" name="readmGroupMeasureWorseCount" queryTableFieldId="12"/>
    <tableColumn id="15" xr3:uid="{60456244-8B3C-413F-B512-6CC5CBA423F8}" uniqueName="15" name="score" queryTableFieldId="15"/>
    <tableColumn id="18" xr3:uid="{A63C2010-AC96-4A9D-959D-5E077B55E7CE}" uniqueName="18" name="readm_total" queryTableFieldId="18"/>
    <tableColumn id="19" xr3:uid="{86D20CFE-BC18-4E2C-8C82-337A8E969B0C}" uniqueName="19" name="readm_worse_share" queryTableFieldId="19"/>
    <tableColumn id="20" xr3:uid="{A304724F-99D8-43F9-8408-D81A7EC6A6E9}" uniqueName="20" name="peer_group_key" queryTableFieldId="20" dataDxfId="29"/>
    <tableColumn id="21" xr3:uid="{2360547D-0820-4259-AC6D-AC4008A3D389}" uniqueName="21" name="rating_band" queryTableFieldId="21" dataDxfId="28"/>
    <tableColumn id="22" xr3:uid="{4032F40D-4968-48A4-8053-68CF1AC35E33}" uniqueName="22" name="peerMedian" queryTableFieldId="22" dataDxfId="27">
      <calculatedColumnFormula array="1">_xlfn.LET(_xlpm.k,finalData[[#This Row],[peer_group_key]],
     MEDIAN(_xlfn._xlws.FILTER(finalData[score], (finalData[peer_group_key]=_xlpm.k)*(ISNUMBER(finalData[score]))))
)</calculatedColumnFormula>
    </tableColumn>
    <tableColumn id="23" xr3:uid="{214521E2-8834-422A-B8F8-3E7DA23FE065}" uniqueName="23" name="peerQ1" queryTableFieldId="23" dataDxfId="26">
      <calculatedColumnFormula array="1">_xlfn.LET(_xlpm.k,finalData[[#This Row],[peer_group_key]], _xlpm.s,_xlfn._xlws.FILTER(finalData[score],(finalData[peer_group_key]=_xlpm.k)*ISNUMBER(finalData[score])),
        IF(ROWS(_xlpm.s)&gt;=8, _xlfn.QUARTILE.EXC(_xlpm.s,1), _xlfn.QUARTILE.INC(_xlpm.s,1)))</calculatedColumnFormula>
    </tableColumn>
    <tableColumn id="24" xr3:uid="{6D8942F2-3008-45C5-BCB6-5294B94A26C4}" uniqueName="24" name="peerQ3" queryTableFieldId="24" dataDxfId="25">
      <calculatedColumnFormula array="1">_xlfn.LET(_xlpm.k,finalData[[#This Row],[peer_group_key]], _xlpm.s,_xlfn._xlws.FILTER(finalData[score],(finalData[peer_group_key]=_xlpm.k)*ISNUMBER(finalData[score])),
        IF(ROWS(_xlpm.s)&gt;=8, _xlfn.QUARTILE.EXC(_xlpm.s,3), _xlfn.QUARTILE.INC(_xlpm.s,3)))</calculatedColumnFormula>
    </tableColumn>
    <tableColumn id="25" xr3:uid="{3CD637FD-D3C0-4FDC-A6EC-EA93265FDD50}" uniqueName="25" name="peerIQR" queryTableFieldId="25" dataDxfId="24">
      <calculatedColumnFormula>finalData[[#This Row],[peerQ3]]-finalData[[#This Row],[peerQ1]]</calculatedColumnFormula>
    </tableColumn>
    <tableColumn id="26" xr3:uid="{11C47D42-CBBB-46D9-A938-E8D51DE44C1D}" uniqueName="26" name="groupN" queryTableFieldId="26" dataDxfId="23">
      <calculatedColumnFormula array="1">_xlfn.LET(_xlpm.k,finalData[[#This Row],[peer_group_key]],
ROWS(_xlfn._xlws.FILTER(finalData[score], (finalData[peer_group_key]=_xlpm.k)*(ISNUMBER(finalData[score]))))
)</calculatedColumnFormula>
    </tableColumn>
    <tableColumn id="27" xr3:uid="{09231247-B3B8-4B66-A0BC-6D516B606353}" uniqueName="27" name="outlier_low" queryTableFieldId="27" dataDxfId="22">
      <calculatedColumnFormula>IF(OR(NOT(ISNUMBER(finalData[[#This Row],[peerIQR]])),finalData[[#This Row],[peerIQR]]=0), NA(), finalData[[#This Row],[peerQ1]]-1.5*finalData[[#This Row],[peerIQR]])</calculatedColumnFormula>
    </tableColumn>
    <tableColumn id="28" xr3:uid="{BA0493D0-F93D-48A0-AEC9-2899BBFB8BAF}" uniqueName="28" name="outlier_high" queryTableFieldId="28" dataDxfId="21">
      <calculatedColumnFormula>IF(OR(NOT(ISNUMBER(finalData[[#This Row],[peerIQR]])),finalData[[#This Row],[peerIQR]]=0), NA(), finalData[[#This Row],[peerQ3]]+1.5*finalData[[#This Row],[peerIQR]])</calculatedColumnFormula>
    </tableColumn>
    <tableColumn id="29" xr3:uid="{AE8FB2C8-E1C0-4AFE-B390-D6C9AD81BE8F}" uniqueName="29" name="outlier_flag" queryTableFieldId="29" dataDxfId="20">
      <calculatedColumnFormula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calculatedColumnFormula>
    </tableColumn>
    <tableColumn id="30" xr3:uid="{D8B8BF5D-97E0-4833-8E38-178255D9C4EA}" uniqueName="30" name="gap" queryTableFieldId="30" dataDxfId="19">
      <calculatedColumnFormula>finalData[[#This Row],[score]]-finalData[[#This Row],[peerMedian]]</calculatedColumnFormula>
    </tableColumn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3726AB-2848-4169-AE9A-243F439BF02F}" name="medicare" displayName="medicare" ref="A1:M2910" tableType="queryTable" totalsRowShown="0">
  <autoFilter ref="A1:M2910" xr:uid="{E73726AB-2848-4169-AE9A-243F439BF02F}"/>
  <tableColumns count="13">
    <tableColumn id="1" xr3:uid="{81147737-5085-42E7-AD00-76179D9CB29F}" uniqueName="1" name="facilityID" queryTableFieldId="1" dataDxfId="18"/>
    <tableColumn id="2" xr3:uid="{D37F5DAC-87CA-4ACD-9991-C48596BE2038}" uniqueName="2" name="facilityName" queryTableFieldId="2" dataDxfId="17"/>
    <tableColumn id="3" xr3:uid="{C0B32160-4656-4BC2-8AFF-8189CC406F77}" uniqueName="3" name="address" queryTableFieldId="3" dataDxfId="16"/>
    <tableColumn id="4" xr3:uid="{305C9E6A-4B02-4042-BB73-323C310BF8CD}" uniqueName="4" name="cityTown" queryTableFieldId="4" dataDxfId="15"/>
    <tableColumn id="5" xr3:uid="{44D3E388-6F38-45C3-A9E6-1AB2A387B09C}" uniqueName="5" name="state" queryTableFieldId="5" dataDxfId="14"/>
    <tableColumn id="6" xr3:uid="{00F24544-8277-414D-A185-06D64176F07A}" uniqueName="6" name="zipCode" queryTableFieldId="6" dataDxfId="13"/>
    <tableColumn id="7" xr3:uid="{62EBCAE2-A210-46B9-B012-FCEE57E59BA8}" uniqueName="7" name="countyParish" queryTableFieldId="7" dataDxfId="12"/>
    <tableColumn id="8" xr3:uid="{9C6FFB1C-CE3C-4EB4-860E-374262D0C012}" uniqueName="8" name="telephoneNumber" queryTableFieldId="8" dataDxfId="11"/>
    <tableColumn id="9" xr3:uid="{6D894210-4FB2-4BB4-99AC-1C616A83ACB1}" uniqueName="9" name="measureID" queryTableFieldId="9" dataDxfId="10"/>
    <tableColumn id="10" xr3:uid="{75E5CB3B-CD92-49FA-95EA-6102E534480A}" uniqueName="10" name="measureName" queryTableFieldId="10" dataDxfId="9"/>
    <tableColumn id="11" xr3:uid="{6C0208C2-2C01-4F11-A15C-AE22EC14C425}" uniqueName="11" name="score" queryTableFieldId="11"/>
    <tableColumn id="12" xr3:uid="{8E244E62-1405-4912-8ABF-B970B0CF60EF}" uniqueName="12" name="startDate" queryTableFieldId="12" dataDxfId="8"/>
    <tableColumn id="13" xr3:uid="{D2D812F1-8249-49F6-B5EC-74CDEB87259E}" uniqueName="13" name="endDate" queryTableFieldId="13" dataDxfId="7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3A79C7-E438-4E89-8DEE-BF4FDEB3CC2D}" name="hospitalGen" displayName="hospitalGen" ref="A1:L2872" tableType="queryTable" totalsRowShown="0">
  <autoFilter ref="A1:L2872" xr:uid="{343A79C7-E438-4E89-8DEE-BF4FDEB3CC2D}"/>
  <tableColumns count="12">
    <tableColumn id="1" xr3:uid="{9DF37E46-9B03-4B0E-95F7-47F4F3E04B1D}" uniqueName="1" name="facilityId" queryTableFieldId="1" dataDxfId="6"/>
    <tableColumn id="2" xr3:uid="{54D8563D-7343-42C3-B98B-D4AE6A0CE741}" uniqueName="2" name="facilityName" queryTableFieldId="2" dataDxfId="5"/>
    <tableColumn id="3" xr3:uid="{75599851-5D7A-4F32-A0B7-64ACD75E3F8A}" uniqueName="3" name="state" queryTableFieldId="3" dataDxfId="4"/>
    <tableColumn id="4" xr3:uid="{46DAC8EA-DB3F-4E3B-8405-7997EC5EEA48}" uniqueName="4" name="zipCode" queryTableFieldId="4" dataDxfId="3"/>
    <tableColumn id="5" xr3:uid="{D32DF0E9-5C65-4230-935E-33E50D2EC364}" uniqueName="5" name="countyParish" queryTableFieldId="5" dataDxfId="2"/>
    <tableColumn id="6" xr3:uid="{1FA2FBD2-8630-4898-8527-3C1469C35250}" uniqueName="6" name="hospitalType" queryTableFieldId="6" dataDxfId="1"/>
    <tableColumn id="7" xr3:uid="{A660C148-BB32-42E7-9535-A8DF78B24B0F}" uniqueName="7" name="hospitalOwner" queryTableFieldId="7" dataDxfId="0"/>
    <tableColumn id="8" xr3:uid="{2BA441CE-1961-4A5E-91BC-0EEE26F86C61}" uniqueName="8" name="hospitalRating" queryTableFieldId="8"/>
    <tableColumn id="9" xr3:uid="{813A1DB0-E65B-424C-B923-A42C0D3BAFA1}" uniqueName="9" name="readmGroupMeasureCount" queryTableFieldId="9"/>
    <tableColumn id="10" xr3:uid="{4D9E15A0-483C-44F4-81A5-7C151AA84DD8}" uniqueName="10" name="readmGroupMeasureBetterCount" queryTableFieldId="10"/>
    <tableColumn id="11" xr3:uid="{42EC0D0C-5F1B-4C89-8F8D-5A3795E3AED8}" uniqueName="11" name="readmGroupMeasureNoDifferentCount" queryTableFieldId="11"/>
    <tableColumn id="12" xr3:uid="{4755CA55-9C52-4CFC-8096-D4E21A9F6EC7}" uniqueName="12" name="readmGroupMeasureWorseCount" queryTableFieldId="1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21461-A269-4F53-AAF5-4C3749BFA7E5}">
  <dimension ref="B1:I30"/>
  <sheetViews>
    <sheetView tabSelected="1" workbookViewId="0">
      <selection activeCell="E21" sqref="E21"/>
    </sheetView>
  </sheetViews>
  <sheetFormatPr defaultRowHeight="14.4"/>
  <cols>
    <col min="2" max="2" width="18.44140625" customWidth="1"/>
    <col min="3" max="3" width="10.5546875" customWidth="1"/>
    <col min="4" max="4" width="32.88671875" style="5" bestFit="1" customWidth="1"/>
    <col min="5" max="5" width="31.77734375" bestFit="1" customWidth="1"/>
    <col min="6" max="6" width="8.88671875" bestFit="1" customWidth="1"/>
    <col min="7" max="7" width="9.109375" bestFit="1" customWidth="1"/>
    <col min="8" max="8" width="18.33203125" bestFit="1" customWidth="1"/>
    <col min="9" max="9" width="44.44140625" customWidth="1"/>
  </cols>
  <sheetData>
    <row r="1" spans="2:9">
      <c r="B1" s="9" t="s">
        <v>18266</v>
      </c>
      <c r="C1" s="9" t="s">
        <v>18265</v>
      </c>
      <c r="E1" s="9" t="s">
        <v>18264</v>
      </c>
      <c r="F1" s="9" t="s">
        <v>18263</v>
      </c>
      <c r="H1" s="9" t="s">
        <v>18262</v>
      </c>
      <c r="I1" s="9" t="s">
        <v>18261</v>
      </c>
    </row>
    <row r="2" spans="2:9" ht="28.8">
      <c r="B2" t="s">
        <v>18260</v>
      </c>
      <c r="C2">
        <v>2871</v>
      </c>
      <c r="E2" s="5" t="s">
        <v>9398</v>
      </c>
      <c r="F2" t="s">
        <v>18251</v>
      </c>
      <c r="G2" t="s">
        <v>18245</v>
      </c>
      <c r="H2" t="s">
        <v>18257</v>
      </c>
      <c r="I2" s="6" t="s">
        <v>18259</v>
      </c>
    </row>
    <row r="3" spans="2:9">
      <c r="B3" t="s">
        <v>18258</v>
      </c>
      <c r="C3">
        <v>17</v>
      </c>
      <c r="E3" s="5" t="s">
        <v>1</v>
      </c>
      <c r="F3" t="s">
        <v>18251</v>
      </c>
      <c r="G3" t="s">
        <v>18245</v>
      </c>
      <c r="H3" t="s">
        <v>18257</v>
      </c>
      <c r="I3" t="s">
        <v>18256</v>
      </c>
    </row>
    <row r="4" spans="2:9">
      <c r="B4" t="s">
        <v>18242</v>
      </c>
      <c r="C4">
        <v>2871</v>
      </c>
      <c r="E4" s="5" t="s">
        <v>2</v>
      </c>
      <c r="F4" t="s">
        <v>18251</v>
      </c>
      <c r="G4" t="s">
        <v>18245</v>
      </c>
      <c r="H4" t="s">
        <v>18253</v>
      </c>
      <c r="I4" t="s">
        <v>18256</v>
      </c>
    </row>
    <row r="5" spans="2:9">
      <c r="B5" t="s">
        <v>17955</v>
      </c>
      <c r="C5">
        <v>54</v>
      </c>
      <c r="E5" s="5" t="s">
        <v>3</v>
      </c>
      <c r="F5" t="s">
        <v>18251</v>
      </c>
      <c r="G5" t="s">
        <v>18245</v>
      </c>
      <c r="H5" t="s">
        <v>18257</v>
      </c>
      <c r="I5" t="s">
        <v>18256</v>
      </c>
    </row>
    <row r="6" spans="2:9">
      <c r="B6" t="s">
        <v>17956</v>
      </c>
      <c r="C6">
        <v>2</v>
      </c>
      <c r="E6" s="5" t="s">
        <v>4</v>
      </c>
      <c r="F6" t="s">
        <v>18251</v>
      </c>
      <c r="G6" t="s">
        <v>18245</v>
      </c>
      <c r="H6" t="s">
        <v>18257</v>
      </c>
      <c r="I6" t="s">
        <v>18256</v>
      </c>
    </row>
    <row r="7" spans="2:9">
      <c r="B7" t="s">
        <v>17957</v>
      </c>
      <c r="C7">
        <v>0.68</v>
      </c>
      <c r="E7" s="5" t="s">
        <v>5</v>
      </c>
      <c r="F7" t="s">
        <v>18251</v>
      </c>
      <c r="G7" t="s">
        <v>18245</v>
      </c>
      <c r="H7" t="s">
        <v>18253</v>
      </c>
      <c r="I7" t="s">
        <v>18256</v>
      </c>
    </row>
    <row r="8" spans="2:9">
      <c r="B8" t="s">
        <v>17958</v>
      </c>
      <c r="C8">
        <v>1.34</v>
      </c>
      <c r="E8" s="5" t="s">
        <v>6</v>
      </c>
      <c r="F8" t="s">
        <v>18251</v>
      </c>
      <c r="G8" t="s">
        <v>18245</v>
      </c>
      <c r="H8" t="s">
        <v>18253</v>
      </c>
      <c r="I8" t="s">
        <v>18256</v>
      </c>
    </row>
    <row r="9" spans="2:9">
      <c r="B9" t="s">
        <v>18255</v>
      </c>
      <c r="C9">
        <v>0.99493172690763365</v>
      </c>
      <c r="E9" s="12" t="s">
        <v>7</v>
      </c>
      <c r="F9" t="s">
        <v>18249</v>
      </c>
      <c r="G9" t="s">
        <v>18248</v>
      </c>
      <c r="H9" t="s">
        <v>18253</v>
      </c>
      <c r="I9" t="s">
        <v>18252</v>
      </c>
    </row>
    <row r="10" spans="2:9">
      <c r="B10" t="s">
        <v>17959</v>
      </c>
      <c r="C10">
        <v>0.99</v>
      </c>
      <c r="E10" s="12" t="s">
        <v>8</v>
      </c>
      <c r="F10" t="s">
        <v>18249</v>
      </c>
      <c r="G10" t="s">
        <v>18248</v>
      </c>
      <c r="H10" t="s">
        <v>18253</v>
      </c>
      <c r="I10" t="s">
        <v>18252</v>
      </c>
    </row>
    <row r="11" spans="2:9">
      <c r="B11" t="s">
        <v>17960</v>
      </c>
      <c r="C11">
        <v>7.3884851237580457E-2</v>
      </c>
      <c r="E11" s="12" t="s">
        <v>9</v>
      </c>
      <c r="F11" t="s">
        <v>18249</v>
      </c>
      <c r="G11" t="s">
        <v>18248</v>
      </c>
      <c r="H11" t="s">
        <v>18253</v>
      </c>
      <c r="I11" t="s">
        <v>18252</v>
      </c>
    </row>
    <row r="12" spans="2:9">
      <c r="B12" t="s">
        <v>18254</v>
      </c>
      <c r="C12">
        <v>0.66</v>
      </c>
      <c r="E12" s="12" t="s">
        <v>10</v>
      </c>
      <c r="F12" t="s">
        <v>18249</v>
      </c>
      <c r="G12" t="s">
        <v>18248</v>
      </c>
      <c r="H12" t="s">
        <v>18253</v>
      </c>
      <c r="I12" t="s">
        <v>18252</v>
      </c>
    </row>
    <row r="13" spans="2:9">
      <c r="E13" s="12" t="s">
        <v>11</v>
      </c>
      <c r="F13" t="s">
        <v>18249</v>
      </c>
      <c r="G13" t="s">
        <v>18248</v>
      </c>
      <c r="H13" t="s">
        <v>18253</v>
      </c>
      <c r="I13" t="s">
        <v>18252</v>
      </c>
    </row>
    <row r="14" spans="2:9">
      <c r="E14" s="5" t="s">
        <v>9402</v>
      </c>
      <c r="F14" t="s">
        <v>18251</v>
      </c>
      <c r="G14" t="s">
        <v>18245</v>
      </c>
      <c r="H14" t="s">
        <v>18244</v>
      </c>
      <c r="I14" t="s">
        <v>18250</v>
      </c>
    </row>
    <row r="15" spans="2:9">
      <c r="E15" s="5" t="s">
        <v>9403</v>
      </c>
      <c r="F15" t="s">
        <v>18251</v>
      </c>
      <c r="G15" t="s">
        <v>18245</v>
      </c>
      <c r="H15" t="s">
        <v>18244</v>
      </c>
      <c r="I15" t="s">
        <v>18250</v>
      </c>
    </row>
    <row r="16" spans="2:9" ht="28.8">
      <c r="E16" s="11" t="s">
        <v>9404</v>
      </c>
      <c r="F16" t="s">
        <v>18249</v>
      </c>
      <c r="G16" t="s">
        <v>18248</v>
      </c>
      <c r="H16" t="s">
        <v>18244</v>
      </c>
      <c r="I16" s="6" t="s">
        <v>18247</v>
      </c>
    </row>
    <row r="17" spans="2:9">
      <c r="E17" s="10" t="s">
        <v>9405</v>
      </c>
      <c r="F17" t="s">
        <v>18246</v>
      </c>
      <c r="G17" t="s">
        <v>18245</v>
      </c>
      <c r="H17" t="s">
        <v>18244</v>
      </c>
      <c r="I17" t="s">
        <v>18243</v>
      </c>
    </row>
    <row r="18" spans="2:9">
      <c r="E18" s="1" t="s">
        <v>9406</v>
      </c>
      <c r="F18" t="s">
        <v>18246</v>
      </c>
      <c r="G18" t="s">
        <v>18245</v>
      </c>
      <c r="H18" t="s">
        <v>18244</v>
      </c>
      <c r="I18" t="s">
        <v>18243</v>
      </c>
    </row>
    <row r="20" spans="2:9">
      <c r="B20" s="9"/>
      <c r="C20" s="9"/>
      <c r="D20" s="8"/>
    </row>
    <row r="23" spans="2:9">
      <c r="C23" s="6"/>
    </row>
    <row r="24" spans="2:9">
      <c r="C24" s="6"/>
    </row>
    <row r="25" spans="2:9">
      <c r="C25" s="6"/>
    </row>
    <row r="26" spans="2:9">
      <c r="C26" s="6"/>
      <c r="D26" s="7"/>
    </row>
    <row r="27" spans="2:9">
      <c r="D27" s="7"/>
    </row>
    <row r="29" spans="2:9">
      <c r="D29" s="7"/>
    </row>
    <row r="30" spans="2:9">
      <c r="C3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923B-528E-48E7-B407-5EEDD6F08878}">
  <dimension ref="A3:B88"/>
  <sheetViews>
    <sheetView topLeftCell="A16" workbookViewId="0">
      <selection activeCell="L18" sqref="L18"/>
    </sheetView>
  </sheetViews>
  <sheetFormatPr defaultRowHeight="14.4"/>
  <cols>
    <col min="1" max="1" width="35.109375" bestFit="1" customWidth="1"/>
    <col min="2" max="2" width="15.6640625" bestFit="1" customWidth="1"/>
  </cols>
  <sheetData>
    <row r="3" spans="1:2">
      <c r="A3" s="3" t="s">
        <v>17961</v>
      </c>
      <c r="B3" t="s">
        <v>17963</v>
      </c>
    </row>
    <row r="4" spans="1:2">
      <c r="A4" s="4" t="s">
        <v>32</v>
      </c>
      <c r="B4">
        <v>1278</v>
      </c>
    </row>
    <row r="5" spans="1:2">
      <c r="A5" s="4" t="s">
        <v>27</v>
      </c>
      <c r="B5">
        <v>458</v>
      </c>
    </row>
    <row r="6" spans="1:2">
      <c r="A6" s="4" t="s">
        <v>87</v>
      </c>
      <c r="B6">
        <v>224</v>
      </c>
    </row>
    <row r="7" spans="1:2">
      <c r="A7" s="4" t="s">
        <v>140</v>
      </c>
      <c r="B7">
        <v>193</v>
      </c>
    </row>
    <row r="8" spans="1:2">
      <c r="A8" s="4" t="s">
        <v>18</v>
      </c>
      <c r="B8">
        <v>162</v>
      </c>
    </row>
    <row r="9" spans="1:2">
      <c r="A9" s="4" t="s">
        <v>113</v>
      </c>
      <c r="B9">
        <v>114</v>
      </c>
    </row>
    <row r="10" spans="1:2">
      <c r="A10" s="4" t="s">
        <v>67</v>
      </c>
      <c r="B10">
        <v>35</v>
      </c>
    </row>
    <row r="11" spans="1:2">
      <c r="A11" s="4" t="s">
        <v>282</v>
      </c>
      <c r="B11">
        <v>16</v>
      </c>
    </row>
    <row r="12" spans="1:2">
      <c r="A12" s="4" t="s">
        <v>230</v>
      </c>
      <c r="B12">
        <v>9</v>
      </c>
    </row>
    <row r="13" spans="1:2">
      <c r="A13" s="4" t="s">
        <v>7417</v>
      </c>
      <c r="B13">
        <v>1</v>
      </c>
    </row>
    <row r="14" spans="1:2">
      <c r="A14" s="4" t="s">
        <v>17962</v>
      </c>
      <c r="B14">
        <v>2490</v>
      </c>
    </row>
    <row r="18" spans="1:2">
      <c r="A18" s="3" t="s">
        <v>17961</v>
      </c>
      <c r="B18" t="s">
        <v>17964</v>
      </c>
    </row>
    <row r="19" spans="1:2">
      <c r="A19" s="4">
        <v>1</v>
      </c>
      <c r="B19">
        <v>1.0322488038277513</v>
      </c>
    </row>
    <row r="20" spans="1:2">
      <c r="A20" s="4">
        <v>2</v>
      </c>
      <c r="B20">
        <v>1.010169204737732</v>
      </c>
    </row>
    <row r="21" spans="1:2">
      <c r="A21" s="4">
        <v>3</v>
      </c>
      <c r="B21">
        <v>0.99458128078817809</v>
      </c>
    </row>
    <row r="22" spans="1:2">
      <c r="A22" s="4">
        <v>4</v>
      </c>
      <c r="B22">
        <v>0.97821052631579097</v>
      </c>
    </row>
    <row r="23" spans="1:2">
      <c r="A23" s="4">
        <v>5</v>
      </c>
      <c r="B23">
        <v>0.9695774647887323</v>
      </c>
    </row>
    <row r="24" spans="1:2">
      <c r="A24" s="4" t="s">
        <v>17962</v>
      </c>
      <c r="B24">
        <v>0.99493172690763076</v>
      </c>
    </row>
    <row r="27" spans="1:2">
      <c r="A27" s="3" t="s">
        <v>17961</v>
      </c>
      <c r="B27" t="s">
        <v>17963</v>
      </c>
    </row>
    <row r="28" spans="1:2">
      <c r="A28" s="4">
        <v>0.68</v>
      </c>
      <c r="B28">
        <v>1</v>
      </c>
    </row>
    <row r="29" spans="1:2">
      <c r="A29" s="4">
        <v>0.7</v>
      </c>
      <c r="B29">
        <v>1</v>
      </c>
    </row>
    <row r="30" spans="1:2">
      <c r="A30" s="4">
        <v>0.73</v>
      </c>
      <c r="B30">
        <v>1</v>
      </c>
    </row>
    <row r="31" spans="1:2">
      <c r="A31" s="4">
        <v>0.75</v>
      </c>
      <c r="B31">
        <v>1</v>
      </c>
    </row>
    <row r="32" spans="1:2">
      <c r="A32" s="4">
        <v>0.78</v>
      </c>
      <c r="B32">
        <v>1</v>
      </c>
    </row>
    <row r="33" spans="1:2">
      <c r="A33" s="4">
        <v>0.79</v>
      </c>
      <c r="B33">
        <v>2</v>
      </c>
    </row>
    <row r="34" spans="1:2">
      <c r="A34" s="4">
        <v>0.8</v>
      </c>
      <c r="B34">
        <v>4</v>
      </c>
    </row>
    <row r="35" spans="1:2">
      <c r="A35" s="4">
        <v>0.81</v>
      </c>
      <c r="B35">
        <v>9</v>
      </c>
    </row>
    <row r="36" spans="1:2">
      <c r="A36" s="4">
        <v>0.82</v>
      </c>
      <c r="B36">
        <v>3</v>
      </c>
    </row>
    <row r="37" spans="1:2">
      <c r="A37" s="4">
        <v>0.83</v>
      </c>
      <c r="B37">
        <v>9</v>
      </c>
    </row>
    <row r="38" spans="1:2">
      <c r="A38" s="4">
        <v>0.84</v>
      </c>
      <c r="B38">
        <v>16</v>
      </c>
    </row>
    <row r="39" spans="1:2">
      <c r="A39" s="4">
        <v>0.85</v>
      </c>
      <c r="B39">
        <v>18</v>
      </c>
    </row>
    <row r="40" spans="1:2">
      <c r="A40" s="4">
        <v>0.86</v>
      </c>
      <c r="B40">
        <v>17</v>
      </c>
    </row>
    <row r="41" spans="1:2">
      <c r="A41" s="4">
        <v>0.87</v>
      </c>
      <c r="B41">
        <v>24</v>
      </c>
    </row>
    <row r="42" spans="1:2">
      <c r="A42" s="4">
        <v>0.88</v>
      </c>
      <c r="B42">
        <v>42</v>
      </c>
    </row>
    <row r="43" spans="1:2">
      <c r="A43" s="4">
        <v>0.89</v>
      </c>
      <c r="B43">
        <v>36</v>
      </c>
    </row>
    <row r="44" spans="1:2">
      <c r="A44" s="4">
        <v>0.9</v>
      </c>
      <c r="B44">
        <v>46</v>
      </c>
    </row>
    <row r="45" spans="1:2">
      <c r="A45" s="4">
        <v>0.91</v>
      </c>
      <c r="B45">
        <v>60</v>
      </c>
    </row>
    <row r="46" spans="1:2">
      <c r="A46" s="4">
        <v>0.92</v>
      </c>
      <c r="B46">
        <v>83</v>
      </c>
    </row>
    <row r="47" spans="1:2">
      <c r="A47" s="4">
        <v>0.93</v>
      </c>
      <c r="B47">
        <v>88</v>
      </c>
    </row>
    <row r="48" spans="1:2">
      <c r="A48" s="4">
        <v>0.94</v>
      </c>
      <c r="B48">
        <v>110</v>
      </c>
    </row>
    <row r="49" spans="1:2">
      <c r="A49" s="4">
        <v>0.95</v>
      </c>
      <c r="B49">
        <v>125</v>
      </c>
    </row>
    <row r="50" spans="1:2">
      <c r="A50" s="4">
        <v>0.96</v>
      </c>
      <c r="B50">
        <v>116</v>
      </c>
    </row>
    <row r="51" spans="1:2">
      <c r="A51" s="4">
        <v>0.97</v>
      </c>
      <c r="B51">
        <v>151</v>
      </c>
    </row>
    <row r="52" spans="1:2">
      <c r="A52" s="4">
        <v>0.98</v>
      </c>
      <c r="B52">
        <v>149</v>
      </c>
    </row>
    <row r="53" spans="1:2">
      <c r="A53" s="4">
        <v>0.99</v>
      </c>
      <c r="B53">
        <v>167</v>
      </c>
    </row>
    <row r="54" spans="1:2">
      <c r="A54" s="4">
        <v>1</v>
      </c>
      <c r="B54">
        <v>156</v>
      </c>
    </row>
    <row r="55" spans="1:2">
      <c r="A55" s="4">
        <v>1.01</v>
      </c>
      <c r="B55">
        <v>149</v>
      </c>
    </row>
    <row r="56" spans="1:2">
      <c r="A56" s="4">
        <v>1.02</v>
      </c>
      <c r="B56">
        <v>136</v>
      </c>
    </row>
    <row r="57" spans="1:2">
      <c r="A57" s="4">
        <v>1.03</v>
      </c>
      <c r="B57">
        <v>139</v>
      </c>
    </row>
    <row r="58" spans="1:2">
      <c r="A58" s="4">
        <v>1.04</v>
      </c>
      <c r="B58">
        <v>110</v>
      </c>
    </row>
    <row r="59" spans="1:2">
      <c r="A59" s="4">
        <v>1.05</v>
      </c>
      <c r="B59">
        <v>95</v>
      </c>
    </row>
    <row r="60" spans="1:2">
      <c r="A60" s="4">
        <v>1.06</v>
      </c>
      <c r="B60">
        <v>80</v>
      </c>
    </row>
    <row r="61" spans="1:2">
      <c r="A61" s="4">
        <v>1.07</v>
      </c>
      <c r="B61">
        <v>67</v>
      </c>
    </row>
    <row r="62" spans="1:2">
      <c r="A62" s="4">
        <v>1.08</v>
      </c>
      <c r="B62">
        <v>49</v>
      </c>
    </row>
    <row r="63" spans="1:2">
      <c r="A63" s="4">
        <v>1.0900000000000001</v>
      </c>
      <c r="B63">
        <v>49</v>
      </c>
    </row>
    <row r="64" spans="1:2">
      <c r="A64" s="4">
        <v>1.1000000000000001</v>
      </c>
      <c r="B64">
        <v>32</v>
      </c>
    </row>
    <row r="65" spans="1:2">
      <c r="A65" s="4">
        <v>1.1100000000000001</v>
      </c>
      <c r="B65">
        <v>26</v>
      </c>
    </row>
    <row r="66" spans="1:2">
      <c r="A66" s="4">
        <v>1.1200000000000001</v>
      </c>
      <c r="B66">
        <v>20</v>
      </c>
    </row>
    <row r="67" spans="1:2">
      <c r="A67" s="4">
        <v>1.1299999999999999</v>
      </c>
      <c r="B67">
        <v>9</v>
      </c>
    </row>
    <row r="68" spans="1:2">
      <c r="A68" s="4">
        <v>1.1399999999999999</v>
      </c>
      <c r="B68">
        <v>17</v>
      </c>
    </row>
    <row r="69" spans="1:2">
      <c r="A69" s="4">
        <v>1.1499999999999999</v>
      </c>
      <c r="B69">
        <v>8</v>
      </c>
    </row>
    <row r="70" spans="1:2">
      <c r="A70" s="4">
        <v>1.1599999999999999</v>
      </c>
      <c r="B70">
        <v>13</v>
      </c>
    </row>
    <row r="71" spans="1:2">
      <c r="A71" s="4">
        <v>1.17</v>
      </c>
      <c r="B71">
        <v>5</v>
      </c>
    </row>
    <row r="72" spans="1:2">
      <c r="A72" s="4">
        <v>1.18</v>
      </c>
      <c r="B72">
        <v>9</v>
      </c>
    </row>
    <row r="73" spans="1:2">
      <c r="A73" s="4">
        <v>1.19</v>
      </c>
      <c r="B73">
        <v>5</v>
      </c>
    </row>
    <row r="74" spans="1:2">
      <c r="A74" s="4">
        <v>1.2</v>
      </c>
      <c r="B74">
        <v>7</v>
      </c>
    </row>
    <row r="75" spans="1:2">
      <c r="A75" s="4">
        <v>1.21</v>
      </c>
      <c r="B75">
        <v>6</v>
      </c>
    </row>
    <row r="76" spans="1:2">
      <c r="A76" s="4">
        <v>1.22</v>
      </c>
      <c r="B76">
        <v>2</v>
      </c>
    </row>
    <row r="77" spans="1:2">
      <c r="A77" s="4">
        <v>1.23</v>
      </c>
      <c r="B77">
        <v>2</v>
      </c>
    </row>
    <row r="78" spans="1:2">
      <c r="A78" s="4">
        <v>1.24</v>
      </c>
      <c r="B78">
        <v>3</v>
      </c>
    </row>
    <row r="79" spans="1:2">
      <c r="A79" s="4">
        <v>1.25</v>
      </c>
      <c r="B79">
        <v>1</v>
      </c>
    </row>
    <row r="80" spans="1:2">
      <c r="A80" s="4">
        <v>1.26</v>
      </c>
      <c r="B80">
        <v>3</v>
      </c>
    </row>
    <row r="81" spans="1:2">
      <c r="A81" s="4">
        <v>1.27</v>
      </c>
      <c r="B81">
        <v>1</v>
      </c>
    </row>
    <row r="82" spans="1:2">
      <c r="A82" s="4">
        <v>1.28</v>
      </c>
      <c r="B82">
        <v>2</v>
      </c>
    </row>
    <row r="83" spans="1:2">
      <c r="A83" s="4">
        <v>1.29</v>
      </c>
      <c r="B83">
        <v>2</v>
      </c>
    </row>
    <row r="84" spans="1:2">
      <c r="A84" s="4">
        <v>1.3</v>
      </c>
      <c r="B84">
        <v>3</v>
      </c>
    </row>
    <row r="85" spans="1:2">
      <c r="A85" s="4">
        <v>1.31</v>
      </c>
      <c r="B85">
        <v>1</v>
      </c>
    </row>
    <row r="86" spans="1:2">
      <c r="A86" s="4">
        <v>1.32</v>
      </c>
      <c r="B86">
        <v>2</v>
      </c>
    </row>
    <row r="87" spans="1:2">
      <c r="A87" s="4">
        <v>1.34</v>
      </c>
      <c r="B87">
        <v>1</v>
      </c>
    </row>
    <row r="88" spans="1:2">
      <c r="A88" s="4" t="s">
        <v>17962</v>
      </c>
      <c r="B88">
        <v>2490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AAB2-39E9-453A-8E35-77D8540A6596}">
  <dimension ref="A3:D145"/>
  <sheetViews>
    <sheetView workbookViewId="0">
      <selection activeCell="D131" sqref="D131"/>
    </sheetView>
  </sheetViews>
  <sheetFormatPr defaultRowHeight="14.4"/>
  <cols>
    <col min="1" max="1" width="34.5546875" customWidth="1"/>
    <col min="2" max="2" width="21.6640625" customWidth="1"/>
    <col min="3" max="3" width="10.77734375" customWidth="1"/>
    <col min="4" max="4" width="13.6640625" customWidth="1"/>
  </cols>
  <sheetData>
    <row r="3" spans="1:2">
      <c r="A3" s="3" t="s">
        <v>17961</v>
      </c>
      <c r="B3" t="s">
        <v>17963</v>
      </c>
    </row>
    <row r="4" spans="1:2">
      <c r="A4" s="4">
        <v>0.68</v>
      </c>
      <c r="B4">
        <v>1</v>
      </c>
    </row>
    <row r="5" spans="1:2">
      <c r="A5" s="4">
        <v>0.7</v>
      </c>
      <c r="B5">
        <v>1</v>
      </c>
    </row>
    <row r="6" spans="1:2">
      <c r="A6" s="4">
        <v>0.73</v>
      </c>
      <c r="B6">
        <v>1</v>
      </c>
    </row>
    <row r="7" spans="1:2">
      <c r="A7" s="4">
        <v>0.75</v>
      </c>
      <c r="B7">
        <v>1</v>
      </c>
    </row>
    <row r="8" spans="1:2">
      <c r="A8" s="4">
        <v>0.78</v>
      </c>
      <c r="B8">
        <v>1</v>
      </c>
    </row>
    <row r="9" spans="1:2">
      <c r="A9" s="4">
        <v>0.79</v>
      </c>
      <c r="B9">
        <v>2</v>
      </c>
    </row>
    <row r="10" spans="1:2">
      <c r="A10" s="4">
        <v>0.8</v>
      </c>
      <c r="B10">
        <v>4</v>
      </c>
    </row>
    <row r="11" spans="1:2">
      <c r="A11" s="4">
        <v>0.81</v>
      </c>
      <c r="B11">
        <v>9</v>
      </c>
    </row>
    <row r="12" spans="1:2">
      <c r="A12" s="4">
        <v>0.82</v>
      </c>
      <c r="B12">
        <v>3</v>
      </c>
    </row>
    <row r="13" spans="1:2">
      <c r="A13" s="4">
        <v>0.83</v>
      </c>
      <c r="B13">
        <v>9</v>
      </c>
    </row>
    <row r="14" spans="1:2">
      <c r="A14" s="4">
        <v>0.84</v>
      </c>
      <c r="B14">
        <v>16</v>
      </c>
    </row>
    <row r="15" spans="1:2">
      <c r="A15" s="4">
        <v>0.85</v>
      </c>
      <c r="B15">
        <v>18</v>
      </c>
    </row>
    <row r="16" spans="1:2">
      <c r="A16" s="4">
        <v>0.86</v>
      </c>
      <c r="B16">
        <v>17</v>
      </c>
    </row>
    <row r="17" spans="1:2">
      <c r="A17" s="4">
        <v>0.87</v>
      </c>
      <c r="B17">
        <v>24</v>
      </c>
    </row>
    <row r="18" spans="1:2">
      <c r="A18" s="4">
        <v>0.88</v>
      </c>
      <c r="B18">
        <v>42</v>
      </c>
    </row>
    <row r="19" spans="1:2">
      <c r="A19" s="4">
        <v>0.89</v>
      </c>
      <c r="B19">
        <v>36</v>
      </c>
    </row>
    <row r="20" spans="1:2">
      <c r="A20" s="4">
        <v>0.9</v>
      </c>
      <c r="B20">
        <v>46</v>
      </c>
    </row>
    <row r="21" spans="1:2">
      <c r="A21" s="4">
        <v>0.91</v>
      </c>
      <c r="B21">
        <v>60</v>
      </c>
    </row>
    <row r="22" spans="1:2">
      <c r="A22" s="4">
        <v>0.92</v>
      </c>
      <c r="B22">
        <v>83</v>
      </c>
    </row>
    <row r="23" spans="1:2">
      <c r="A23" s="4">
        <v>0.93</v>
      </c>
      <c r="B23">
        <v>88</v>
      </c>
    </row>
    <row r="24" spans="1:2">
      <c r="A24" s="4">
        <v>0.94</v>
      </c>
      <c r="B24">
        <v>110</v>
      </c>
    </row>
    <row r="25" spans="1:2">
      <c r="A25" s="4">
        <v>0.95</v>
      </c>
      <c r="B25">
        <v>125</v>
      </c>
    </row>
    <row r="26" spans="1:2">
      <c r="A26" s="4">
        <v>0.96</v>
      </c>
      <c r="B26">
        <v>116</v>
      </c>
    </row>
    <row r="27" spans="1:2">
      <c r="A27" s="4">
        <v>0.97</v>
      </c>
      <c r="B27">
        <v>151</v>
      </c>
    </row>
    <row r="28" spans="1:2">
      <c r="A28" s="4">
        <v>0.98</v>
      </c>
      <c r="B28">
        <v>149</v>
      </c>
    </row>
    <row r="29" spans="1:2">
      <c r="A29" s="4">
        <v>0.99</v>
      </c>
      <c r="B29">
        <v>167</v>
      </c>
    </row>
    <row r="30" spans="1:2">
      <c r="A30" s="4">
        <v>1</v>
      </c>
      <c r="B30">
        <v>156</v>
      </c>
    </row>
    <row r="31" spans="1:2">
      <c r="A31" s="4">
        <v>1.01</v>
      </c>
      <c r="B31">
        <v>149</v>
      </c>
    </row>
    <row r="32" spans="1:2">
      <c r="A32" s="4">
        <v>1.02</v>
      </c>
      <c r="B32">
        <v>136</v>
      </c>
    </row>
    <row r="33" spans="1:2">
      <c r="A33" s="4">
        <v>1.03</v>
      </c>
      <c r="B33">
        <v>139</v>
      </c>
    </row>
    <row r="34" spans="1:2">
      <c r="A34" s="4">
        <v>1.04</v>
      </c>
      <c r="B34">
        <v>110</v>
      </c>
    </row>
    <row r="35" spans="1:2">
      <c r="A35" s="4">
        <v>1.05</v>
      </c>
      <c r="B35">
        <v>95</v>
      </c>
    </row>
    <row r="36" spans="1:2">
      <c r="A36" s="4">
        <v>1.06</v>
      </c>
      <c r="B36">
        <v>80</v>
      </c>
    </row>
    <row r="37" spans="1:2">
      <c r="A37" s="4">
        <v>1.07</v>
      </c>
      <c r="B37">
        <v>67</v>
      </c>
    </row>
    <row r="38" spans="1:2">
      <c r="A38" s="4">
        <v>1.08</v>
      </c>
      <c r="B38">
        <v>49</v>
      </c>
    </row>
    <row r="39" spans="1:2">
      <c r="A39" s="4">
        <v>1.0900000000000001</v>
      </c>
      <c r="B39">
        <v>49</v>
      </c>
    </row>
    <row r="40" spans="1:2">
      <c r="A40" s="4">
        <v>1.1000000000000001</v>
      </c>
      <c r="B40">
        <v>32</v>
      </c>
    </row>
    <row r="41" spans="1:2">
      <c r="A41" s="4">
        <v>1.1100000000000001</v>
      </c>
      <c r="B41">
        <v>26</v>
      </c>
    </row>
    <row r="42" spans="1:2">
      <c r="A42" s="4">
        <v>1.1200000000000001</v>
      </c>
      <c r="B42">
        <v>20</v>
      </c>
    </row>
    <row r="43" spans="1:2">
      <c r="A43" s="4">
        <v>1.1299999999999999</v>
      </c>
      <c r="B43">
        <v>9</v>
      </c>
    </row>
    <row r="44" spans="1:2">
      <c r="A44" s="4">
        <v>1.1399999999999999</v>
      </c>
      <c r="B44">
        <v>17</v>
      </c>
    </row>
    <row r="45" spans="1:2">
      <c r="A45" s="4">
        <v>1.1499999999999999</v>
      </c>
      <c r="B45">
        <v>8</v>
      </c>
    </row>
    <row r="46" spans="1:2">
      <c r="A46" s="4">
        <v>1.1599999999999999</v>
      </c>
      <c r="B46">
        <v>13</v>
      </c>
    </row>
    <row r="47" spans="1:2">
      <c r="A47" s="4">
        <v>1.17</v>
      </c>
      <c r="B47">
        <v>5</v>
      </c>
    </row>
    <row r="48" spans="1:2">
      <c r="A48" s="4">
        <v>1.18</v>
      </c>
      <c r="B48">
        <v>9</v>
      </c>
    </row>
    <row r="49" spans="1:2">
      <c r="A49" s="4">
        <v>1.19</v>
      </c>
      <c r="B49">
        <v>5</v>
      </c>
    </row>
    <row r="50" spans="1:2">
      <c r="A50" s="4">
        <v>1.2</v>
      </c>
      <c r="B50">
        <v>7</v>
      </c>
    </row>
    <row r="51" spans="1:2">
      <c r="A51" s="4">
        <v>1.21</v>
      </c>
      <c r="B51">
        <v>6</v>
      </c>
    </row>
    <row r="52" spans="1:2">
      <c r="A52" s="4">
        <v>1.22</v>
      </c>
      <c r="B52">
        <v>2</v>
      </c>
    </row>
    <row r="53" spans="1:2">
      <c r="A53" s="4">
        <v>1.23</v>
      </c>
      <c r="B53">
        <v>2</v>
      </c>
    </row>
    <row r="54" spans="1:2">
      <c r="A54" s="4">
        <v>1.24</v>
      </c>
      <c r="B54">
        <v>3</v>
      </c>
    </row>
    <row r="55" spans="1:2">
      <c r="A55" s="4">
        <v>1.25</v>
      </c>
      <c r="B55">
        <v>1</v>
      </c>
    </row>
    <row r="56" spans="1:2">
      <c r="A56" s="4">
        <v>1.26</v>
      </c>
      <c r="B56">
        <v>3</v>
      </c>
    </row>
    <row r="57" spans="1:2">
      <c r="A57" s="4">
        <v>1.27</v>
      </c>
      <c r="B57">
        <v>1</v>
      </c>
    </row>
    <row r="58" spans="1:2">
      <c r="A58" s="4">
        <v>1.28</v>
      </c>
      <c r="B58">
        <v>2</v>
      </c>
    </row>
    <row r="59" spans="1:2">
      <c r="A59" s="4">
        <v>1.29</v>
      </c>
      <c r="B59">
        <v>2</v>
      </c>
    </row>
    <row r="60" spans="1:2">
      <c r="A60" s="4">
        <v>1.3</v>
      </c>
      <c r="B60">
        <v>3</v>
      </c>
    </row>
    <row r="61" spans="1:2">
      <c r="A61" s="4">
        <v>1.31</v>
      </c>
      <c r="B61">
        <v>1</v>
      </c>
    </row>
    <row r="62" spans="1:2">
      <c r="A62" s="4">
        <v>1.32</v>
      </c>
      <c r="B62">
        <v>2</v>
      </c>
    </row>
    <row r="63" spans="1:2">
      <c r="A63" s="4">
        <v>1.34</v>
      </c>
      <c r="B63">
        <v>1</v>
      </c>
    </row>
    <row r="64" spans="1:2">
      <c r="A64" s="4" t="s">
        <v>17962</v>
      </c>
      <c r="B64">
        <v>2490</v>
      </c>
    </row>
    <row r="67" spans="1:4">
      <c r="A67" s="3" t="s">
        <v>17961</v>
      </c>
      <c r="C67" t="s">
        <v>2</v>
      </c>
      <c r="D67" t="s">
        <v>18267</v>
      </c>
    </row>
    <row r="68" spans="1:4">
      <c r="A68" s="4" t="s">
        <v>207</v>
      </c>
      <c r="C68" t="s">
        <v>5316</v>
      </c>
      <c r="D68" cm="1">
        <f t="array" ref="D68">MEDIAN(IF(finalData[state]=C68, finalData[score]))</f>
        <v>1.0649999999999999</v>
      </c>
    </row>
    <row r="69" spans="1:4">
      <c r="A69" s="4" t="s">
        <v>14</v>
      </c>
      <c r="C69" t="s">
        <v>3682</v>
      </c>
      <c r="D69" cm="1">
        <f t="array" ref="D69">MEDIAN(IF(finalData[state]=C69, finalData[score]))</f>
        <v>1.06</v>
      </c>
    </row>
    <row r="70" spans="1:4">
      <c r="A70" s="4" t="s">
        <v>407</v>
      </c>
      <c r="C70" t="s">
        <v>5166</v>
      </c>
      <c r="D70" cm="1">
        <f t="array" ref="D70">MEDIAN(IF(finalData[state]=C70, finalData[score]))</f>
        <v>1.06</v>
      </c>
    </row>
    <row r="71" spans="1:4">
      <c r="A71" s="4" t="s">
        <v>238</v>
      </c>
      <c r="C71" t="s">
        <v>407</v>
      </c>
      <c r="D71" cm="1">
        <f t="array" ref="D71">MEDIAN(IF(finalData[state]=C71, finalData[score]))</f>
        <v>1.04</v>
      </c>
    </row>
    <row r="72" spans="1:4">
      <c r="A72" s="4" t="s">
        <v>549</v>
      </c>
      <c r="C72" t="s">
        <v>7865</v>
      </c>
      <c r="D72" cm="1">
        <f t="array" ref="D72">MEDIAN(IF(finalData[state]=C72, finalData[score]))</f>
        <v>1.04</v>
      </c>
    </row>
    <row r="73" spans="1:4">
      <c r="A73" s="4" t="s">
        <v>1362</v>
      </c>
      <c r="C73" t="s">
        <v>1600</v>
      </c>
      <c r="D73" cm="1">
        <f t="array" ref="D73">MEDIAN(IF(finalData[state]=C73, finalData[score]))</f>
        <v>1.02</v>
      </c>
    </row>
    <row r="74" spans="1:4">
      <c r="A74" s="4" t="s">
        <v>1513</v>
      </c>
      <c r="C74" t="s">
        <v>2927</v>
      </c>
      <c r="D74" cm="1">
        <f t="array" ref="D74">MEDIAN(IF(finalData[state]=C74, finalData[score]))</f>
        <v>1.02</v>
      </c>
    </row>
    <row r="75" spans="1:4">
      <c r="A75" s="4" t="s">
        <v>1624</v>
      </c>
      <c r="C75" t="s">
        <v>3491</v>
      </c>
      <c r="D75" cm="1">
        <f t="array" ref="D75">MEDIAN(IF(finalData[state]=C75, finalData[score]))</f>
        <v>1.02</v>
      </c>
    </row>
    <row r="76" spans="1:4">
      <c r="A76" s="4" t="s">
        <v>1600</v>
      </c>
      <c r="C76" t="s">
        <v>1647</v>
      </c>
      <c r="D76" cm="1">
        <f t="array" ref="D76">MEDIAN(IF(finalData[state]=C76, finalData[score]))</f>
        <v>1.0150000000000001</v>
      </c>
    </row>
    <row r="77" spans="1:4">
      <c r="A77" s="4" t="s">
        <v>1647</v>
      </c>
      <c r="C77" t="s">
        <v>4657</v>
      </c>
      <c r="D77" cm="1">
        <f t="array" ref="D77">MEDIAN(IF(finalData[state]=C77, finalData[score]))</f>
        <v>1.01</v>
      </c>
    </row>
    <row r="78" spans="1:4">
      <c r="A78" s="4" t="s">
        <v>2168</v>
      </c>
      <c r="C78" t="s">
        <v>238</v>
      </c>
      <c r="D78" cm="1">
        <f t="array" ref="D78">MEDIAN(IF(finalData[state]=C78, finalData[score]))</f>
        <v>1</v>
      </c>
    </row>
    <row r="79" spans="1:4">
      <c r="A79" s="4" t="s">
        <v>2444</v>
      </c>
      <c r="C79" t="s">
        <v>549</v>
      </c>
      <c r="D79" cm="1">
        <f t="array" ref="D79">MEDIAN(IF(finalData[state]=C79, finalData[score]))</f>
        <v>1</v>
      </c>
    </row>
    <row r="80" spans="1:4">
      <c r="A80" s="4" t="s">
        <v>3210</v>
      </c>
      <c r="C80" t="s">
        <v>3345</v>
      </c>
      <c r="D80" cm="1">
        <f t="array" ref="D80">MEDIAN(IF(finalData[state]=C80, finalData[score]))</f>
        <v>1</v>
      </c>
    </row>
    <row r="81" spans="1:4">
      <c r="A81" s="4" t="s">
        <v>2480</v>
      </c>
      <c r="C81" t="s">
        <v>5577</v>
      </c>
      <c r="D81" cm="1">
        <f t="array" ref="D81">MEDIAN(IF(finalData[state]=C81, finalData[score]))</f>
        <v>1</v>
      </c>
    </row>
    <row r="82" spans="1:4">
      <c r="A82" s="4" t="s">
        <v>2540</v>
      </c>
      <c r="C82" t="s">
        <v>6701</v>
      </c>
      <c r="D82" cm="1">
        <f t="array" ref="D82">MEDIAN(IF(finalData[state]=C82, finalData[score]))</f>
        <v>1</v>
      </c>
    </row>
    <row r="83" spans="1:4">
      <c r="A83" s="4" t="s">
        <v>2927</v>
      </c>
      <c r="C83" t="s">
        <v>7404</v>
      </c>
      <c r="D83" cm="1">
        <f t="array" ref="D83">MEDIAN(IF(finalData[state]=C83, finalData[score]))</f>
        <v>1</v>
      </c>
    </row>
    <row r="84" spans="1:4">
      <c r="A84" s="4" t="s">
        <v>3345</v>
      </c>
      <c r="C84" t="s">
        <v>7440</v>
      </c>
      <c r="D84" cm="1">
        <f t="array" ref="D84">MEDIAN(IF(finalData[state]=C84, finalData[score]))</f>
        <v>1</v>
      </c>
    </row>
    <row r="85" spans="1:4">
      <c r="A85" s="4" t="s">
        <v>3491</v>
      </c>
      <c r="C85" t="s">
        <v>7649</v>
      </c>
      <c r="D85" cm="1">
        <f t="array" ref="D85">MEDIAN(IF(finalData[state]=C85, finalData[score]))</f>
        <v>1</v>
      </c>
    </row>
    <row r="86" spans="1:4">
      <c r="A86" s="4" t="s">
        <v>3682</v>
      </c>
      <c r="C86" t="s">
        <v>8957</v>
      </c>
      <c r="D86" cm="1">
        <f t="array" ref="D86">MEDIAN(IF(finalData[state]=C86, finalData[score]))</f>
        <v>1</v>
      </c>
    </row>
    <row r="87" spans="1:4">
      <c r="A87" s="4" t="s">
        <v>4056</v>
      </c>
      <c r="C87" t="s">
        <v>1624</v>
      </c>
      <c r="D87" cm="1">
        <f t="array" ref="D87">MEDIAN(IF(finalData[state]=C87, finalData[score]))</f>
        <v>0.995</v>
      </c>
    </row>
    <row r="88" spans="1:4">
      <c r="A88" s="4" t="s">
        <v>3843</v>
      </c>
      <c r="C88" t="s">
        <v>6291</v>
      </c>
      <c r="D88" cm="1">
        <f t="array" ref="D88">MEDIAN(IF(finalData[state]=C88, finalData[score]))</f>
        <v>0.995</v>
      </c>
    </row>
    <row r="89" spans="1:4">
      <c r="A89" s="4" t="s">
        <v>4223</v>
      </c>
      <c r="C89" t="s">
        <v>14</v>
      </c>
      <c r="D89" cm="1">
        <f t="array" ref="D89">MEDIAN(IF(finalData[state]=C89, finalData[score]))</f>
        <v>0.99</v>
      </c>
    </row>
    <row r="90" spans="1:4">
      <c r="A90" s="4" t="s">
        <v>4514</v>
      </c>
      <c r="C90" t="s">
        <v>1362</v>
      </c>
      <c r="D90" cm="1">
        <f t="array" ref="D90">MEDIAN(IF(finalData[state]=C90, finalData[score]))</f>
        <v>0.99</v>
      </c>
    </row>
    <row r="91" spans="1:4">
      <c r="A91" s="4" t="s">
        <v>4808</v>
      </c>
      <c r="C91" t="s">
        <v>1513</v>
      </c>
      <c r="D91" cm="1">
        <f t="array" ref="D91">MEDIAN(IF(finalData[state]=C91, finalData[score]))</f>
        <v>0.99</v>
      </c>
    </row>
    <row r="92" spans="1:4">
      <c r="A92" s="4" t="s">
        <v>4657</v>
      </c>
      <c r="C92" t="s">
        <v>2540</v>
      </c>
      <c r="D92" cm="1">
        <f t="array" ref="D92">MEDIAN(IF(finalData[state]=C92, finalData[score]))</f>
        <v>0.99</v>
      </c>
    </row>
    <row r="93" spans="1:4">
      <c r="A93" s="4" t="s">
        <v>5021</v>
      </c>
      <c r="C93" t="s">
        <v>4056</v>
      </c>
      <c r="D93" cm="1">
        <f t="array" ref="D93">MEDIAN(IF(finalData[state]=C93, finalData[score]))</f>
        <v>0.99</v>
      </c>
    </row>
    <row r="94" spans="1:4">
      <c r="A94" s="4" t="s">
        <v>5981</v>
      </c>
      <c r="C94" t="s">
        <v>4808</v>
      </c>
      <c r="D94" cm="1">
        <f t="array" ref="D94">MEDIAN(IF(finalData[state]=C94, finalData[score]))</f>
        <v>0.99</v>
      </c>
    </row>
    <row r="95" spans="1:4">
      <c r="A95" s="4" t="s">
        <v>6291</v>
      </c>
      <c r="C95" t="s">
        <v>5080</v>
      </c>
      <c r="D95" cm="1">
        <f t="array" ref="D95">MEDIAN(IF(finalData[state]=C95, finalData[score]))</f>
        <v>0.99</v>
      </c>
    </row>
    <row r="96" spans="1:4">
      <c r="A96" s="4" t="s">
        <v>5080</v>
      </c>
      <c r="C96" t="s">
        <v>6323</v>
      </c>
      <c r="D96" cm="1">
        <f t="array" ref="D96">MEDIAN(IF(finalData[state]=C96, finalData[score]))</f>
        <v>0.99</v>
      </c>
    </row>
    <row r="97" spans="1:4">
      <c r="A97" s="4" t="s">
        <v>5249</v>
      </c>
      <c r="C97" t="s">
        <v>7607</v>
      </c>
      <c r="D97" cm="1">
        <f t="array" ref="D97">MEDIAN(IF(finalData[state]=C97, finalData[score]))</f>
        <v>0.99</v>
      </c>
    </row>
    <row r="98" spans="1:4">
      <c r="A98" s="4" t="s">
        <v>5316</v>
      </c>
      <c r="C98" t="s">
        <v>5508</v>
      </c>
      <c r="D98" cm="1">
        <f t="array" ref="D98">MEDIAN(IF(finalData[state]=C98, finalData[score]))</f>
        <v>0.98499999999999999</v>
      </c>
    </row>
    <row r="99" spans="1:4">
      <c r="A99" s="4" t="s">
        <v>5508</v>
      </c>
      <c r="C99" t="s">
        <v>6986</v>
      </c>
      <c r="D99" cm="1">
        <f t="array" ref="D99">MEDIAN(IF(finalData[state]=C99, finalData[score]))</f>
        <v>0.98</v>
      </c>
    </row>
    <row r="100" spans="1:4">
      <c r="A100" s="4" t="s">
        <v>5166</v>
      </c>
      <c r="C100" t="s">
        <v>2168</v>
      </c>
      <c r="D100" cm="1">
        <f t="array" ref="D100">MEDIAN(IF(finalData[state]=C100, finalData[score]))</f>
        <v>0.97</v>
      </c>
    </row>
    <row r="101" spans="1:4">
      <c r="A101" s="4" t="s">
        <v>5577</v>
      </c>
      <c r="C101" t="s">
        <v>2480</v>
      </c>
      <c r="D101" cm="1">
        <f t="array" ref="D101">MEDIAN(IF(finalData[state]=C101, finalData[score]))</f>
        <v>0.97</v>
      </c>
    </row>
    <row r="102" spans="1:4">
      <c r="A102" s="4" t="s">
        <v>6323</v>
      </c>
      <c r="C102" t="s">
        <v>5249</v>
      </c>
      <c r="D102" cm="1">
        <f t="array" ref="D102">MEDIAN(IF(finalData[state]=C102, finalData[score]))</f>
        <v>0.97</v>
      </c>
    </row>
    <row r="103" spans="1:4">
      <c r="A103" s="4" t="s">
        <v>6701</v>
      </c>
      <c r="C103" t="s">
        <v>9259</v>
      </c>
      <c r="D103" cm="1">
        <f t="array" ref="D103">MEDIAN(IF(finalData[state]=C103, finalData[score]))</f>
        <v>0.97</v>
      </c>
    </row>
    <row r="104" spans="1:4">
      <c r="A104" s="4" t="s">
        <v>6860</v>
      </c>
      <c r="C104" t="s">
        <v>8366</v>
      </c>
      <c r="D104" cm="1">
        <f t="array" ref="D104">MEDIAN(IF(finalData[state]=C104, finalData[score]))</f>
        <v>0.96499999999999997</v>
      </c>
    </row>
    <row r="105" spans="1:4">
      <c r="A105" s="4" t="s">
        <v>6986</v>
      </c>
      <c r="C105" t="s">
        <v>8497</v>
      </c>
      <c r="D105" cm="1">
        <f t="array" ref="D105">MEDIAN(IF(finalData[state]=C105, finalData[score]))</f>
        <v>0.96</v>
      </c>
    </row>
    <row r="106" spans="1:4">
      <c r="A106" s="4" t="s">
        <v>7404</v>
      </c>
      <c r="C106" t="s">
        <v>3210</v>
      </c>
      <c r="D106" cm="1">
        <f t="array" ref="D106">MEDIAN(IF(finalData[state]=C106, finalData[score]))</f>
        <v>0.95</v>
      </c>
    </row>
    <row r="107" spans="1:4">
      <c r="A107" s="4" t="s">
        <v>7440</v>
      </c>
      <c r="C107" t="s">
        <v>4223</v>
      </c>
      <c r="D107" cm="1">
        <f t="array" ref="D107">MEDIAN(IF(finalData[state]=C107, finalData[score]))</f>
        <v>0.95</v>
      </c>
    </row>
    <row r="108" spans="1:4">
      <c r="A108" s="4" t="s">
        <v>7607</v>
      </c>
      <c r="C108" t="s">
        <v>5981</v>
      </c>
      <c r="D108" cm="1">
        <f t="array" ref="D108">MEDIAN(IF(finalData[state]=C108, finalData[score]))</f>
        <v>0.95</v>
      </c>
    </row>
    <row r="109" spans="1:4">
      <c r="A109" s="4" t="s">
        <v>7649</v>
      </c>
      <c r="C109" t="s">
        <v>8441</v>
      </c>
      <c r="D109" cm="1">
        <f t="array" ref="D109">MEDIAN(IF(finalData[state]=C109, finalData[score]))</f>
        <v>0.94500000000000006</v>
      </c>
    </row>
    <row r="110" spans="1:4">
      <c r="A110" s="4" t="s">
        <v>7865</v>
      </c>
      <c r="C110" t="s">
        <v>3843</v>
      </c>
      <c r="D110" cm="1">
        <f t="array" ref="D110">MEDIAN(IF(finalData[state]=C110, finalData[score]))</f>
        <v>0.94499999999999995</v>
      </c>
    </row>
    <row r="111" spans="1:4">
      <c r="A111" s="4" t="s">
        <v>8366</v>
      </c>
      <c r="C111" t="s">
        <v>2444</v>
      </c>
      <c r="D111" cm="1">
        <f t="array" ref="D111">MEDIAN(IF(finalData[state]=C111, finalData[score]))</f>
        <v>0.93</v>
      </c>
    </row>
    <row r="112" spans="1:4">
      <c r="A112" s="4" t="s">
        <v>8497</v>
      </c>
      <c r="C112" t="s">
        <v>8763</v>
      </c>
      <c r="D112" cm="1">
        <f t="array" ref="D112">MEDIAN(IF(finalData[state]=C112, finalData[score]))</f>
        <v>0.93</v>
      </c>
    </row>
    <row r="113" spans="1:4">
      <c r="A113" s="4" t="s">
        <v>8441</v>
      </c>
      <c r="C113" t="s">
        <v>9044</v>
      </c>
      <c r="D113" cm="1">
        <f t="array" ref="D113">MEDIAN(IF(finalData[state]=C113, finalData[score]))</f>
        <v>0.93</v>
      </c>
    </row>
    <row r="114" spans="1:4">
      <c r="A114" s="4" t="s">
        <v>8763</v>
      </c>
      <c r="C114" t="s">
        <v>4514</v>
      </c>
      <c r="D114" cm="1">
        <f t="array" ref="D114">MEDIAN(IF(finalData[state]=C114, finalData[score]))</f>
        <v>0.92</v>
      </c>
    </row>
    <row r="115" spans="1:4">
      <c r="A115" s="4" t="s">
        <v>9044</v>
      </c>
      <c r="C115" t="s">
        <v>5021</v>
      </c>
      <c r="D115" cm="1">
        <f t="array" ref="D115">MEDIAN(IF(finalData[state]=C115, finalData[score]))</f>
        <v>0.91500000000000004</v>
      </c>
    </row>
    <row r="116" spans="1:4">
      <c r="A116" s="4" t="s">
        <v>8957</v>
      </c>
      <c r="C116" t="s">
        <v>207</v>
      </c>
      <c r="D116" cm="1">
        <f t="array" ref="D116">MEDIAN(IF(finalData[state]=C116, finalData[score]))</f>
        <v>0.88</v>
      </c>
    </row>
    <row r="117" spans="1:4">
      <c r="A117" s="4" t="s">
        <v>9259</v>
      </c>
      <c r="C117" t="s">
        <v>6860</v>
      </c>
      <c r="D117" cm="1">
        <f t="array" ref="D117">MEDIAN(IF(finalData[state]=C117, finalData[score]))</f>
        <v>0.88</v>
      </c>
    </row>
    <row r="122" spans="1:4">
      <c r="A122" t="s">
        <v>6</v>
      </c>
      <c r="B122" t="s">
        <v>18268</v>
      </c>
    </row>
    <row r="123" spans="1:4">
      <c r="A123" t="str" cm="1">
        <f t="array" ref="A123:A132">_xlfn.UNIQUE(finalData[hospitalOwner])</f>
        <v>Government - Hospital District or Authority</v>
      </c>
      <c r="B123" s="2" cm="1">
        <f t="array" ref="B123">MEDIAN(IF(finalData[hospitalOwner]=A123,finalData[score]))</f>
        <v>0.99</v>
      </c>
    </row>
    <row r="124" spans="1:4">
      <c r="A124" t="str">
        <v>Proprietary</v>
      </c>
      <c r="B124" s="2" cm="1">
        <f t="array" ref="B124">MEDIAN(IF(finalData[hospitalOwner]=A124,finalData[score]))</f>
        <v>1.02</v>
      </c>
    </row>
    <row r="125" spans="1:4">
      <c r="A125" t="str">
        <v>Voluntary non-profit - Private</v>
      </c>
      <c r="B125" s="2" cm="1">
        <f t="array" ref="B125">MEDIAN(IF(finalData[hospitalOwner]=A125,finalData[score]))</f>
        <v>0.99</v>
      </c>
    </row>
    <row r="126" spans="1:4">
      <c r="A126" t="str">
        <v>Government - State</v>
      </c>
      <c r="B126" s="2" cm="1">
        <f t="array" ref="B126">MEDIAN(IF(finalData[hospitalOwner]=A126,finalData[score]))</f>
        <v>1.02</v>
      </c>
    </row>
    <row r="127" spans="1:4">
      <c r="A127" t="str">
        <v>Voluntary non-profit - Other</v>
      </c>
      <c r="B127" s="2" cm="1">
        <f t="array" ref="B127">MEDIAN(IF(finalData[hospitalOwner]=A127,finalData[score]))</f>
        <v>0.98</v>
      </c>
    </row>
    <row r="128" spans="1:4">
      <c r="A128" t="str">
        <v>Government - Local</v>
      </c>
      <c r="B128" s="2" cm="1">
        <f t="array" ref="B128">MEDIAN(IF(finalData[hospitalOwner]=A128,finalData[score]))</f>
        <v>0.97499999999999998</v>
      </c>
    </row>
    <row r="129" spans="1:2">
      <c r="A129" t="str">
        <v>Voluntary non-profit - Church</v>
      </c>
      <c r="B129" s="2" cm="1">
        <f t="array" ref="B129">MEDIAN(IF(finalData[hospitalOwner]=A129,finalData[score]))</f>
        <v>0.99</v>
      </c>
    </row>
    <row r="130" spans="1:2">
      <c r="A130" t="str">
        <v>Government - Federal</v>
      </c>
      <c r="B130" s="2" cm="1">
        <f t="array" ref="B130">MEDIAN(IF(finalData[hospitalOwner]=A130,finalData[score]))</f>
        <v>0.96</v>
      </c>
    </row>
    <row r="131" spans="1:2">
      <c r="A131" t="str">
        <v>Physician</v>
      </c>
      <c r="B131" s="2" cm="1">
        <f t="array" ref="B131">MEDIAN(IF(finalData[hospitalOwner]=A131,finalData[score]))</f>
        <v>1.0150000000000001</v>
      </c>
    </row>
    <row r="132" spans="1:2">
      <c r="A132" t="str">
        <v>Tribal</v>
      </c>
      <c r="B132" s="2" cm="1">
        <f t="array" ref="B132">MEDIAN(IF(finalData[hospitalOwner]=A132,finalData[score]))</f>
        <v>1.03</v>
      </c>
    </row>
    <row r="135" spans="1:2">
      <c r="A135" t="s">
        <v>6</v>
      </c>
      <c r="B135" t="s">
        <v>18268</v>
      </c>
    </row>
    <row r="136" spans="1:2">
      <c r="A136" t="s">
        <v>7417</v>
      </c>
      <c r="B136">
        <v>1.03</v>
      </c>
    </row>
    <row r="137" spans="1:2">
      <c r="A137" t="s">
        <v>27</v>
      </c>
      <c r="B137">
        <v>1.02</v>
      </c>
    </row>
    <row r="138" spans="1:2">
      <c r="A138" t="s">
        <v>67</v>
      </c>
      <c r="B138">
        <v>1.02</v>
      </c>
    </row>
    <row r="139" spans="1:2">
      <c r="A139" t="s">
        <v>282</v>
      </c>
      <c r="B139">
        <v>1.0150000000000001</v>
      </c>
    </row>
    <row r="140" spans="1:2">
      <c r="A140" t="s">
        <v>18</v>
      </c>
      <c r="B140">
        <v>0.99</v>
      </c>
    </row>
    <row r="141" spans="1:2">
      <c r="A141" t="s">
        <v>32</v>
      </c>
      <c r="B141">
        <v>0.99</v>
      </c>
    </row>
    <row r="142" spans="1:2">
      <c r="A142" t="s">
        <v>140</v>
      </c>
      <c r="B142">
        <v>0.99</v>
      </c>
    </row>
    <row r="143" spans="1:2">
      <c r="A143" t="s">
        <v>87</v>
      </c>
      <c r="B143">
        <v>0.98</v>
      </c>
    </row>
    <row r="144" spans="1:2">
      <c r="A144" t="s">
        <v>113</v>
      </c>
      <c r="B144">
        <v>0.97499999999999998</v>
      </c>
    </row>
    <row r="145" spans="1:2">
      <c r="A145" t="s">
        <v>230</v>
      </c>
      <c r="B145">
        <v>0.96</v>
      </c>
    </row>
  </sheetData>
  <pageMargins left="0.7" right="0.7" top="0.75" bottom="0.75" header="0.3" footer="0.3"/>
  <drawing r:id="rId3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69E0D-7AB4-44AC-A6B2-6C418B9E0273}">
  <dimension ref="A1:B23"/>
  <sheetViews>
    <sheetView workbookViewId="0">
      <selection activeCell="A23" sqref="A23"/>
    </sheetView>
  </sheetViews>
  <sheetFormatPr defaultRowHeight="14.4"/>
  <cols>
    <col min="1" max="1" width="32.77734375" customWidth="1"/>
    <col min="2" max="2" width="15.6640625" bestFit="1" customWidth="1"/>
    <col min="3" max="3" width="17.5546875" bestFit="1" customWidth="1"/>
  </cols>
  <sheetData>
    <row r="1" spans="1:2">
      <c r="A1" s="3" t="s">
        <v>18240</v>
      </c>
      <c r="B1" t="s">
        <v>18269</v>
      </c>
    </row>
    <row r="3" spans="1:2">
      <c r="A3" s="3" t="s">
        <v>17961</v>
      </c>
      <c r="B3" t="s">
        <v>17963</v>
      </c>
    </row>
    <row r="4" spans="1:2">
      <c r="A4" s="4" t="s">
        <v>1647</v>
      </c>
      <c r="B4">
        <v>7</v>
      </c>
    </row>
    <row r="5" spans="1:2">
      <c r="A5" s="4" t="s">
        <v>549</v>
      </c>
      <c r="B5">
        <v>6</v>
      </c>
    </row>
    <row r="6" spans="1:2">
      <c r="A6" s="4" t="s">
        <v>6986</v>
      </c>
      <c r="B6">
        <v>4</v>
      </c>
    </row>
    <row r="7" spans="1:2">
      <c r="A7" s="4" t="s">
        <v>7865</v>
      </c>
      <c r="B7">
        <v>3</v>
      </c>
    </row>
    <row r="8" spans="1:2">
      <c r="A8" s="4" t="s">
        <v>6323</v>
      </c>
      <c r="B8">
        <v>3</v>
      </c>
    </row>
    <row r="9" spans="1:2">
      <c r="A9" s="4" t="s">
        <v>5316</v>
      </c>
      <c r="B9">
        <v>3</v>
      </c>
    </row>
    <row r="10" spans="1:2">
      <c r="A10" s="4" t="s">
        <v>7649</v>
      </c>
      <c r="B10">
        <v>2</v>
      </c>
    </row>
    <row r="11" spans="1:2">
      <c r="A11" s="4" t="s">
        <v>3682</v>
      </c>
      <c r="B11">
        <v>2</v>
      </c>
    </row>
    <row r="12" spans="1:2">
      <c r="A12" s="4" t="s">
        <v>5577</v>
      </c>
      <c r="B12">
        <v>1</v>
      </c>
    </row>
    <row r="13" spans="1:2">
      <c r="A13" s="4" t="s">
        <v>7440</v>
      </c>
      <c r="B13">
        <v>1</v>
      </c>
    </row>
    <row r="14" spans="1:2">
      <c r="A14" s="4" t="s">
        <v>5080</v>
      </c>
      <c r="B14">
        <v>1</v>
      </c>
    </row>
    <row r="15" spans="1:2">
      <c r="A15" s="4" t="s">
        <v>9044</v>
      </c>
      <c r="B15">
        <v>1</v>
      </c>
    </row>
    <row r="16" spans="1:2">
      <c r="A16" s="4" t="s">
        <v>2927</v>
      </c>
      <c r="B16">
        <v>1</v>
      </c>
    </row>
    <row r="17" spans="1:2">
      <c r="A17" s="4" t="s">
        <v>4657</v>
      </c>
      <c r="B17">
        <v>1</v>
      </c>
    </row>
    <row r="18" spans="1:2">
      <c r="A18" s="4" t="s">
        <v>17962</v>
      </c>
      <c r="B18">
        <v>36</v>
      </c>
    </row>
    <row r="22" spans="1:2">
      <c r="A22" t="s">
        <v>18270</v>
      </c>
    </row>
    <row r="23" spans="1:2">
      <c r="A23" cm="1">
        <f t="array" ref="A23">_xlfn.LET(
  _xlpm.x, _xlfn._xlws.FILTER(finalData[score], ISNUMBER(finalData[score])*ISNUMBER(finalData[readm_worse_share])),
  _xlpm.y, _xlfn._xlws.FILTER(finalData[readm_worse_share], ISNUMBER(finalData[score])*ISNUMBER(finalData[readm_worse_share])),
  CORREL(_xlpm.x,_xlpm.y)
)</f>
        <v>0.21768151269550448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D3BB-C96A-4F03-B0CF-1DB42A57C27D}">
  <dimension ref="A1:D4"/>
  <sheetViews>
    <sheetView workbookViewId="0">
      <selection activeCell="E2" sqref="E2"/>
    </sheetView>
  </sheetViews>
  <sheetFormatPr defaultRowHeight="14.4"/>
  <cols>
    <col min="2" max="2" width="13.44140625" customWidth="1"/>
    <col min="3" max="3" width="12.5546875" style="13" customWidth="1"/>
    <col min="4" max="4" width="14" style="13" customWidth="1"/>
  </cols>
  <sheetData>
    <row r="1" spans="1:4">
      <c r="B1" t="s">
        <v>18271</v>
      </c>
      <c r="C1" s="13" t="s">
        <v>18272</v>
      </c>
      <c r="D1" s="13" t="s">
        <v>18273</v>
      </c>
    </row>
    <row r="2" spans="1:4">
      <c r="A2" t="s">
        <v>17970</v>
      </c>
      <c r="B2" cm="1">
        <f t="array" ref="B2" xml:space="preserve"> _xlfn.LET(_xlpm.b,A2, _xlpm.s,_xlfn._xlws.FILTER(finalData[score], (finalData[rating_band]=_xlpm.b)*ISNUMBER(finalData[score])),
     IF(COUNTA(_xlpm.s), MEDIAN(_xlpm.s), NA()))</f>
        <v>0.98</v>
      </c>
      <c r="C2" s="13">
        <f xml:space="preserve"> _xlfn.LET(_xlpm.b,A2, _xlpm.n,COUNTIF(finalData[rating_band],_xlpm.b),
     _xlpm.h,COUNTIFS(finalData[rating_band],_xlpm.b, finalData[outlier_flag],"High Outlier"),
     IF(_xlpm.n, _xlpm.h/_xlpm.n, NA()))</f>
        <v>9.1116173120728925E-3</v>
      </c>
      <c r="D2" s="13" cm="1">
        <f t="array" ref="D2" xml:space="preserve"> _xlfn.LET(_xlpm.b,A2, _xlpm.w,_xlfn._xlws.FILTER(finalData[readm_worse_share], (finalData[rating_band]=_xlpm.b)*ISNUMBER(finalData[readm_worse_share])),
     IF(COUNTA(_xlpm.w), AVERAGE(_xlpm.w), NA()))</f>
        <v>4.2026143307464549E-2</v>
      </c>
    </row>
    <row r="3" spans="1:4">
      <c r="A3" t="s">
        <v>17971</v>
      </c>
      <c r="B3" cm="1">
        <f t="array" ref="B3" xml:space="preserve"> _xlfn.LET(_xlpm.b,A3, _xlpm.s,_xlfn._xlws.FILTER(finalData[score], (finalData[rating_band]=_xlpm.b)*ISNUMBER(finalData[score])),
     IF(COUNTA(_xlpm.s), MEDIAN(_xlpm.s), NA()))</f>
        <v>0.99</v>
      </c>
      <c r="C3" s="13">
        <f xml:space="preserve"> _xlfn.LET(_xlpm.b,A3, _xlpm.n,COUNTIF(finalData[rating_band],_xlpm.b),
     _xlpm.h,COUNTIFS(finalData[rating_band],_xlpm.b, finalData[outlier_flag],"High Outlier"),
     IF(_xlpm.n, _xlpm.h/_xlpm.n, NA()))</f>
        <v>1.2315270935960592E-2</v>
      </c>
      <c r="D3" s="13" cm="1">
        <f t="array" ref="D3" xml:space="preserve"> _xlfn.LET(_xlpm.b,A3, _xlpm.w,_xlfn._xlws.FILTER(finalData[readm_worse_share], (finalData[rating_band]=_xlpm.b)*ISNUMBER(finalData[readm_worse_share])),
     IF(COUNTA(_xlpm.w), AVERAGE(_xlpm.w), NA()))</f>
        <v>6.7186511490698902E-2</v>
      </c>
    </row>
    <row r="4" spans="1:4">
      <c r="A4" t="s">
        <v>17973</v>
      </c>
      <c r="B4" cm="1">
        <f t="array" ref="B4" xml:space="preserve"> _xlfn.LET(_xlpm.b,A4, _xlpm.s,_xlfn._xlws.FILTER(finalData[score], (finalData[rating_band]=_xlpm.b)*ISNUMBER(finalData[score])),
     IF(COUNTA(_xlpm.s), MEDIAN(_xlpm.s), NA()))</f>
        <v>1.01</v>
      </c>
      <c r="C4" s="13">
        <f xml:space="preserve"> _xlfn.LET(_xlpm.b,A4, _xlpm.n,COUNTIF(finalData[rating_band],_xlpm.b),
     _xlpm.h,COUNTIFS(finalData[rating_band],_xlpm.b, finalData[outlier_flag],"High Outlier"),
     IF(_xlpm.n, _xlpm.h/_xlpm.n, NA()))</f>
        <v>2.2499999999999999E-2</v>
      </c>
      <c r="D4" s="13" cm="1">
        <f t="array" ref="D4" xml:space="preserve"> _xlfn.LET(_xlpm.b,A4, _xlpm.w,_xlfn._xlws.FILTER(finalData[readm_worse_share], (finalData[rating_band]=_xlpm.b)*ISNUMBER(finalData[readm_worse_share])),
     IF(COUNTA(_xlpm.w), AVERAGE(_xlpm.w), NA()))</f>
        <v>0.13314393939393959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BB31-EF15-4B6A-B62F-85F573BE6D82}">
  <dimension ref="A1:D105"/>
  <sheetViews>
    <sheetView workbookViewId="0">
      <selection activeCell="G62" sqref="G62"/>
    </sheetView>
  </sheetViews>
  <sheetFormatPr defaultRowHeight="14.4"/>
  <cols>
    <col min="3" max="3" width="11.21875" customWidth="1"/>
    <col min="4" max="4" width="10.21875" customWidth="1"/>
  </cols>
  <sheetData>
    <row r="1" spans="1:4">
      <c r="A1" t="s">
        <v>2</v>
      </c>
      <c r="B1" t="s">
        <v>18274</v>
      </c>
      <c r="C1" t="s">
        <v>18275</v>
      </c>
      <c r="D1" t="s">
        <v>18276</v>
      </c>
    </row>
    <row r="2" spans="1:4">
      <c r="A2" t="str" cm="1">
        <f t="array" ref="A2:A51">_xlfn.UNIQUE(finalData[state])</f>
        <v>AL</v>
      </c>
      <c r="B2">
        <f>COUNTIF(finalData[state], A2)</f>
        <v>49</v>
      </c>
      <c r="C2">
        <f>COUNTIFS(finalData[state], A2, finalData[outlier_flag], "High Outlier")</f>
        <v>0</v>
      </c>
      <c r="D2">
        <f>IF(B2, C2/B2, NA())</f>
        <v>0</v>
      </c>
    </row>
    <row r="3" spans="1:4">
      <c r="A3" t="str">
        <v>AK</v>
      </c>
      <c r="B3">
        <f>COUNTIF(finalData[state], A3)</f>
        <v>7</v>
      </c>
      <c r="C3">
        <f>COUNTIFS(finalData[state], A3, finalData[outlier_flag], "High Outlier")</f>
        <v>0</v>
      </c>
      <c r="D3">
        <f t="shared" ref="D3:D51" si="0">IF(B3, C3/B3, NA())</f>
        <v>0</v>
      </c>
    </row>
    <row r="4" spans="1:4">
      <c r="A4" t="str">
        <v>AZ</v>
      </c>
      <c r="B4">
        <f>COUNTIF(finalData[state], A4)</f>
        <v>48</v>
      </c>
      <c r="C4">
        <f>COUNTIFS(finalData[state], A4, finalData[outlier_flag], "High Outlier")</f>
        <v>0</v>
      </c>
      <c r="D4">
        <f t="shared" si="0"/>
        <v>0</v>
      </c>
    </row>
    <row r="5" spans="1:4">
      <c r="A5" t="str">
        <v>AR</v>
      </c>
      <c r="B5">
        <f>COUNTIF(finalData[state], A5)</f>
        <v>35</v>
      </c>
      <c r="C5">
        <f>COUNTIFS(finalData[state], A5, finalData[outlier_flag], "High Outlier")</f>
        <v>0</v>
      </c>
      <c r="D5">
        <f t="shared" si="0"/>
        <v>0</v>
      </c>
    </row>
    <row r="6" spans="1:4">
      <c r="A6" t="str">
        <v>CA</v>
      </c>
      <c r="B6">
        <f>COUNTIF(finalData[state], A6)</f>
        <v>248</v>
      </c>
      <c r="C6">
        <f>COUNTIFS(finalData[state], A6, finalData[outlier_flag], "High Outlier")</f>
        <v>6</v>
      </c>
      <c r="D6">
        <f t="shared" si="0"/>
        <v>2.4193548387096774E-2</v>
      </c>
    </row>
    <row r="7" spans="1:4">
      <c r="A7" t="str">
        <v>CO</v>
      </c>
      <c r="B7">
        <f>COUNTIF(finalData[state], A7)</f>
        <v>41</v>
      </c>
      <c r="C7">
        <f>COUNTIFS(finalData[state], A7, finalData[outlier_flag], "High Outlier")</f>
        <v>0</v>
      </c>
      <c r="D7">
        <f t="shared" si="0"/>
        <v>0</v>
      </c>
    </row>
    <row r="8" spans="1:4">
      <c r="A8" t="str">
        <v>CT</v>
      </c>
      <c r="B8">
        <f>COUNTIF(finalData[state], A8)</f>
        <v>25</v>
      </c>
      <c r="C8">
        <f>COUNTIFS(finalData[state], A8, finalData[outlier_flag], "High Outlier")</f>
        <v>0</v>
      </c>
      <c r="D8">
        <f t="shared" si="0"/>
        <v>0</v>
      </c>
    </row>
    <row r="9" spans="1:4">
      <c r="A9" t="str">
        <v>DE</v>
      </c>
      <c r="B9">
        <f>COUNTIF(finalData[state], A9)</f>
        <v>6</v>
      </c>
      <c r="C9">
        <f>COUNTIFS(finalData[state], A9, finalData[outlier_flag], "High Outlier")</f>
        <v>0</v>
      </c>
      <c r="D9">
        <f t="shared" si="0"/>
        <v>0</v>
      </c>
    </row>
    <row r="10" spans="1:4">
      <c r="A10" t="str">
        <v>DC</v>
      </c>
      <c r="B10">
        <f>COUNTIF(finalData[state], A10)</f>
        <v>6</v>
      </c>
      <c r="C10">
        <f>COUNTIFS(finalData[state], A10, finalData[outlier_flag], "High Outlier")</f>
        <v>0</v>
      </c>
      <c r="D10">
        <f t="shared" si="0"/>
        <v>0</v>
      </c>
    </row>
    <row r="11" spans="1:4">
      <c r="A11" t="str">
        <v>FL</v>
      </c>
      <c r="B11">
        <f>COUNTIF(finalData[state], A11)</f>
        <v>156</v>
      </c>
      <c r="C11">
        <f>COUNTIFS(finalData[state], A11, finalData[outlier_flag], "High Outlier")</f>
        <v>7</v>
      </c>
      <c r="D11">
        <f t="shared" si="0"/>
        <v>4.4871794871794872E-2</v>
      </c>
    </row>
    <row r="12" spans="1:4">
      <c r="A12" t="str">
        <v>GA</v>
      </c>
      <c r="B12">
        <f>COUNTIF(finalData[state], A12)</f>
        <v>75</v>
      </c>
      <c r="C12">
        <f>COUNTIFS(finalData[state], A12, finalData[outlier_flag], "High Outlier")</f>
        <v>0</v>
      </c>
      <c r="D12">
        <f t="shared" si="0"/>
        <v>0</v>
      </c>
    </row>
    <row r="13" spans="1:4">
      <c r="A13" t="str">
        <v>HI</v>
      </c>
      <c r="B13">
        <f>COUNTIF(finalData[state], A13)</f>
        <v>11</v>
      </c>
      <c r="C13">
        <f>COUNTIFS(finalData[state], A13, finalData[outlier_flag], "High Outlier")</f>
        <v>0</v>
      </c>
      <c r="D13">
        <f t="shared" si="0"/>
        <v>0</v>
      </c>
    </row>
    <row r="14" spans="1:4">
      <c r="A14" t="str">
        <v>ID</v>
      </c>
      <c r="B14">
        <f>COUNTIF(finalData[state], A14)</f>
        <v>12</v>
      </c>
      <c r="C14">
        <f>COUNTIFS(finalData[state], A14, finalData[outlier_flag], "High Outlier")</f>
        <v>0</v>
      </c>
      <c r="D14">
        <f t="shared" si="0"/>
        <v>0</v>
      </c>
    </row>
    <row r="15" spans="1:4">
      <c r="A15" t="str">
        <v>IL</v>
      </c>
      <c r="B15">
        <f>COUNTIF(finalData[state], A15)</f>
        <v>105</v>
      </c>
      <c r="C15">
        <f>COUNTIFS(finalData[state], A15, finalData[outlier_flag], "High Outlier")</f>
        <v>0</v>
      </c>
      <c r="D15">
        <f t="shared" si="0"/>
        <v>0</v>
      </c>
    </row>
    <row r="16" spans="1:4">
      <c r="A16" t="str">
        <v>IN</v>
      </c>
      <c r="B16">
        <f>COUNTIF(finalData[state], A16)</f>
        <v>69</v>
      </c>
      <c r="C16">
        <f>COUNTIFS(finalData[state], A16, finalData[outlier_flag], "High Outlier")</f>
        <v>1</v>
      </c>
      <c r="D16">
        <f t="shared" si="0"/>
        <v>1.4492753623188406E-2</v>
      </c>
    </row>
    <row r="17" spans="1:4">
      <c r="A17" t="str">
        <v>IA</v>
      </c>
      <c r="B17">
        <f>COUNTIF(finalData[state], A17)</f>
        <v>27</v>
      </c>
      <c r="C17">
        <f>COUNTIFS(finalData[state], A17, finalData[outlier_flag], "High Outlier")</f>
        <v>0</v>
      </c>
      <c r="D17">
        <f t="shared" si="0"/>
        <v>0</v>
      </c>
    </row>
    <row r="18" spans="1:4">
      <c r="A18" t="str">
        <v>KS</v>
      </c>
      <c r="B18">
        <f>COUNTIF(finalData[state], A18)</f>
        <v>30</v>
      </c>
      <c r="C18">
        <f>COUNTIFS(finalData[state], A18, finalData[outlier_flag], "High Outlier")</f>
        <v>0</v>
      </c>
      <c r="D18">
        <f t="shared" si="0"/>
        <v>0</v>
      </c>
    </row>
    <row r="19" spans="1:4">
      <c r="A19" t="str">
        <v>KY</v>
      </c>
      <c r="B19">
        <f>COUNTIF(finalData[state], A19)</f>
        <v>51</v>
      </c>
      <c r="C19">
        <f>COUNTIFS(finalData[state], A19, finalData[outlier_flag], "High Outlier")</f>
        <v>0</v>
      </c>
      <c r="D19">
        <f t="shared" si="0"/>
        <v>0</v>
      </c>
    </row>
    <row r="20" spans="1:4">
      <c r="A20" t="str">
        <v>LA</v>
      </c>
      <c r="B20">
        <f>COUNTIF(finalData[state], A20)</f>
        <v>44</v>
      </c>
      <c r="C20">
        <f>COUNTIFS(finalData[state], A20, finalData[outlier_flag], "High Outlier")</f>
        <v>2</v>
      </c>
      <c r="D20">
        <f t="shared" si="0"/>
        <v>4.5454545454545456E-2</v>
      </c>
    </row>
    <row r="21" spans="1:4">
      <c r="A21" t="str">
        <v>ME</v>
      </c>
      <c r="B21">
        <f>COUNTIF(finalData[state], A21)</f>
        <v>14</v>
      </c>
      <c r="C21">
        <f>COUNTIFS(finalData[state], A21, finalData[outlier_flag], "High Outlier")</f>
        <v>0</v>
      </c>
      <c r="D21">
        <f t="shared" si="0"/>
        <v>0</v>
      </c>
    </row>
    <row r="22" spans="1:4">
      <c r="A22" t="str">
        <v>MA</v>
      </c>
      <c r="B22">
        <f>COUNTIF(finalData[state], A22)</f>
        <v>49</v>
      </c>
      <c r="C22">
        <f>COUNTIFS(finalData[state], A22, finalData[outlier_flag], "High Outlier")</f>
        <v>0</v>
      </c>
      <c r="D22">
        <f t="shared" si="0"/>
        <v>0</v>
      </c>
    </row>
    <row r="23" spans="1:4">
      <c r="A23" t="str">
        <v>MI</v>
      </c>
      <c r="B23">
        <f>COUNTIF(finalData[state], A23)</f>
        <v>78</v>
      </c>
      <c r="C23">
        <f>COUNTIFS(finalData[state], A23, finalData[outlier_flag], "High Outlier")</f>
        <v>0</v>
      </c>
      <c r="D23">
        <f t="shared" si="0"/>
        <v>0</v>
      </c>
    </row>
    <row r="24" spans="1:4">
      <c r="A24" t="str">
        <v>MN</v>
      </c>
      <c r="B24">
        <f>COUNTIF(finalData[state], A24)</f>
        <v>40</v>
      </c>
      <c r="C24">
        <f>COUNTIFS(finalData[state], A24, finalData[outlier_flag], "High Outlier")</f>
        <v>0</v>
      </c>
      <c r="D24">
        <f t="shared" si="0"/>
        <v>0</v>
      </c>
    </row>
    <row r="25" spans="1:4">
      <c r="A25" t="str">
        <v>MS</v>
      </c>
      <c r="B25">
        <f>COUNTIF(finalData[state], A25)</f>
        <v>41</v>
      </c>
      <c r="C25">
        <f>COUNTIFS(finalData[state], A25, finalData[outlier_flag], "High Outlier")</f>
        <v>1</v>
      </c>
      <c r="D25">
        <f t="shared" si="0"/>
        <v>2.4390243902439025E-2</v>
      </c>
    </row>
    <row r="26" spans="1:4">
      <c r="A26" t="str">
        <v>MO</v>
      </c>
      <c r="B26">
        <f>COUNTIF(finalData[state], A26)</f>
        <v>59</v>
      </c>
      <c r="C26">
        <f>COUNTIFS(finalData[state], A26, finalData[outlier_flag], "High Outlier")</f>
        <v>0</v>
      </c>
      <c r="D26">
        <f t="shared" si="0"/>
        <v>0</v>
      </c>
    </row>
    <row r="27" spans="1:4">
      <c r="A27" t="str">
        <v>MT</v>
      </c>
      <c r="B27">
        <f>COUNTIF(finalData[state], A27)</f>
        <v>10</v>
      </c>
      <c r="C27">
        <f>COUNTIFS(finalData[state], A27, finalData[outlier_flag], "High Outlier")</f>
        <v>0</v>
      </c>
      <c r="D27">
        <f t="shared" si="0"/>
        <v>0</v>
      </c>
    </row>
    <row r="28" spans="1:4">
      <c r="A28" t="str">
        <v>NE</v>
      </c>
      <c r="B28">
        <f>COUNTIF(finalData[state], A28)</f>
        <v>19</v>
      </c>
      <c r="C28">
        <f>COUNTIFS(finalData[state], A28, finalData[outlier_flag], "High Outlier")</f>
        <v>1</v>
      </c>
      <c r="D28">
        <f t="shared" si="0"/>
        <v>5.2631578947368418E-2</v>
      </c>
    </row>
    <row r="29" spans="1:4">
      <c r="A29" t="str">
        <v>NV</v>
      </c>
      <c r="B29">
        <f>COUNTIF(finalData[state], A29)</f>
        <v>19</v>
      </c>
      <c r="C29">
        <f>COUNTIFS(finalData[state], A29, finalData[outlier_flag], "High Outlier")</f>
        <v>0</v>
      </c>
      <c r="D29">
        <f t="shared" si="0"/>
        <v>0</v>
      </c>
    </row>
    <row r="30" spans="1:4">
      <c r="A30" t="str">
        <v>NH</v>
      </c>
      <c r="B30">
        <f>COUNTIF(finalData[state], A30)</f>
        <v>13</v>
      </c>
      <c r="C30">
        <f>COUNTIFS(finalData[state], A30, finalData[outlier_flag], "High Outlier")</f>
        <v>0</v>
      </c>
      <c r="D30">
        <f t="shared" si="0"/>
        <v>0</v>
      </c>
    </row>
    <row r="31" spans="1:4">
      <c r="A31" t="str">
        <v>NJ</v>
      </c>
      <c r="B31">
        <f>COUNTIF(finalData[state], A31)</f>
        <v>60</v>
      </c>
      <c r="C31">
        <f>COUNTIFS(finalData[state], A31, finalData[outlier_flag], "High Outlier")</f>
        <v>3</v>
      </c>
      <c r="D31">
        <f t="shared" si="0"/>
        <v>0.05</v>
      </c>
    </row>
    <row r="32" spans="1:4">
      <c r="A32" t="str">
        <v>NM</v>
      </c>
      <c r="B32">
        <f>COUNTIF(finalData[state], A32)</f>
        <v>16</v>
      </c>
      <c r="C32">
        <f>COUNTIFS(finalData[state], A32, finalData[outlier_flag], "High Outlier")</f>
        <v>0</v>
      </c>
      <c r="D32">
        <f t="shared" si="0"/>
        <v>0</v>
      </c>
    </row>
    <row r="33" spans="1:4">
      <c r="A33" t="str">
        <v>NY</v>
      </c>
      <c r="B33">
        <f>COUNTIF(finalData[state], A33)</f>
        <v>121</v>
      </c>
      <c r="C33">
        <f>COUNTIFS(finalData[state], A33, finalData[outlier_flag], "High Outlier")</f>
        <v>1</v>
      </c>
      <c r="D33">
        <f t="shared" si="0"/>
        <v>8.2644628099173556E-3</v>
      </c>
    </row>
    <row r="34" spans="1:4">
      <c r="A34" t="str">
        <v>NC</v>
      </c>
      <c r="B34">
        <f>COUNTIF(finalData[state], A34)</f>
        <v>75</v>
      </c>
      <c r="C34">
        <f>COUNTIFS(finalData[state], A34, finalData[outlier_flag], "High Outlier")</f>
        <v>0</v>
      </c>
      <c r="D34">
        <f t="shared" si="0"/>
        <v>0</v>
      </c>
    </row>
    <row r="35" spans="1:4">
      <c r="A35" t="str">
        <v>ND</v>
      </c>
      <c r="B35">
        <f>COUNTIF(finalData[state], A35)</f>
        <v>6</v>
      </c>
      <c r="C35">
        <f>COUNTIFS(finalData[state], A35, finalData[outlier_flag], "High Outlier")</f>
        <v>0</v>
      </c>
      <c r="D35">
        <f t="shared" si="0"/>
        <v>0</v>
      </c>
    </row>
    <row r="36" spans="1:4">
      <c r="A36" t="str">
        <v>OH</v>
      </c>
      <c r="B36">
        <f>COUNTIF(finalData[state], A36)</f>
        <v>105</v>
      </c>
      <c r="C36">
        <f>COUNTIFS(finalData[state], A36, finalData[outlier_flag], "High Outlier")</f>
        <v>3</v>
      </c>
      <c r="D36">
        <f t="shared" si="0"/>
        <v>2.8571428571428571E-2</v>
      </c>
    </row>
    <row r="37" spans="1:4">
      <c r="A37" t="str">
        <v>OK</v>
      </c>
      <c r="B37">
        <f>COUNTIF(finalData[state], A37)</f>
        <v>47</v>
      </c>
      <c r="C37">
        <f>COUNTIFS(finalData[state], A37, finalData[outlier_flag], "High Outlier")</f>
        <v>0</v>
      </c>
      <c r="D37">
        <f t="shared" si="0"/>
        <v>0</v>
      </c>
    </row>
    <row r="38" spans="1:4">
      <c r="A38" t="str">
        <v>OR</v>
      </c>
      <c r="B38">
        <f>COUNTIF(finalData[state], A38)</f>
        <v>30</v>
      </c>
      <c r="C38">
        <f>COUNTIFS(finalData[state], A38, finalData[outlier_flag], "High Outlier")</f>
        <v>0</v>
      </c>
      <c r="D38">
        <f t="shared" si="0"/>
        <v>0</v>
      </c>
    </row>
    <row r="39" spans="1:4">
      <c r="A39" t="str">
        <v>PA</v>
      </c>
      <c r="B39">
        <f>COUNTIF(finalData[state], A39)</f>
        <v>110</v>
      </c>
      <c r="C39">
        <f>COUNTIFS(finalData[state], A39, finalData[outlier_flag], "High Outlier")</f>
        <v>4</v>
      </c>
      <c r="D39">
        <f t="shared" si="0"/>
        <v>3.6363636363636362E-2</v>
      </c>
    </row>
    <row r="40" spans="1:4">
      <c r="A40" t="str">
        <v>RI</v>
      </c>
      <c r="B40">
        <f>COUNTIF(finalData[state], A40)</f>
        <v>10</v>
      </c>
      <c r="C40">
        <f>COUNTIFS(finalData[state], A40, finalData[outlier_flag], "High Outlier")</f>
        <v>0</v>
      </c>
      <c r="D40">
        <f t="shared" si="0"/>
        <v>0</v>
      </c>
    </row>
    <row r="41" spans="1:4">
      <c r="A41" t="str">
        <v>SC</v>
      </c>
      <c r="B41">
        <f>COUNTIF(finalData[state], A41)</f>
        <v>47</v>
      </c>
      <c r="C41">
        <f>COUNTIFS(finalData[state], A41, finalData[outlier_flag], "High Outlier")</f>
        <v>1</v>
      </c>
      <c r="D41">
        <f t="shared" si="0"/>
        <v>2.1276595744680851E-2</v>
      </c>
    </row>
    <row r="42" spans="1:4">
      <c r="A42" t="str">
        <v>SD</v>
      </c>
      <c r="B42">
        <f>COUNTIF(finalData[state], A42)</f>
        <v>10</v>
      </c>
      <c r="C42">
        <f>COUNTIFS(finalData[state], A42, finalData[outlier_flag], "High Outlier")</f>
        <v>0</v>
      </c>
      <c r="D42">
        <f t="shared" si="0"/>
        <v>0</v>
      </c>
    </row>
    <row r="43" spans="1:4">
      <c r="A43" t="str">
        <v>TN</v>
      </c>
      <c r="B43">
        <f>COUNTIF(finalData[state], A43)</f>
        <v>60</v>
      </c>
      <c r="C43">
        <f>COUNTIFS(finalData[state], A43, finalData[outlier_flag], "High Outlier")</f>
        <v>2</v>
      </c>
      <c r="D43">
        <f t="shared" si="0"/>
        <v>3.3333333333333333E-2</v>
      </c>
    </row>
    <row r="44" spans="1:4">
      <c r="A44" t="str">
        <v>TX</v>
      </c>
      <c r="B44">
        <f>COUNTIF(finalData[state], A44)</f>
        <v>186</v>
      </c>
      <c r="C44">
        <f>COUNTIFS(finalData[state], A44, finalData[outlier_flag], "High Outlier")</f>
        <v>3</v>
      </c>
      <c r="D44">
        <f t="shared" si="0"/>
        <v>1.6129032258064516E-2</v>
      </c>
    </row>
    <row r="45" spans="1:4">
      <c r="A45" t="str">
        <v>UT</v>
      </c>
      <c r="B45">
        <f>COUNTIF(finalData[state], A45)</f>
        <v>22</v>
      </c>
      <c r="C45">
        <f>COUNTIFS(finalData[state], A45, finalData[outlier_flag], "High Outlier")</f>
        <v>0</v>
      </c>
      <c r="D45">
        <f t="shared" si="0"/>
        <v>0</v>
      </c>
    </row>
    <row r="46" spans="1:4">
      <c r="A46" t="str">
        <v>VT</v>
      </c>
      <c r="B46">
        <f>COUNTIF(finalData[state], A46)</f>
        <v>6</v>
      </c>
      <c r="C46">
        <f>COUNTIFS(finalData[state], A46, finalData[outlier_flag], "High Outlier")</f>
        <v>0</v>
      </c>
      <c r="D46">
        <f t="shared" si="0"/>
        <v>0</v>
      </c>
    </row>
    <row r="47" spans="1:4">
      <c r="A47" t="str">
        <v>VA</v>
      </c>
      <c r="B47">
        <f>COUNTIF(finalData[state], A47)</f>
        <v>67</v>
      </c>
      <c r="C47">
        <f>COUNTIFS(finalData[state], A47, finalData[outlier_flag], "High Outlier")</f>
        <v>0</v>
      </c>
      <c r="D47">
        <f t="shared" si="0"/>
        <v>0</v>
      </c>
    </row>
    <row r="48" spans="1:4">
      <c r="A48" t="str">
        <v>WA</v>
      </c>
      <c r="B48">
        <f>COUNTIF(finalData[state], A48)</f>
        <v>43</v>
      </c>
      <c r="C48">
        <f>COUNTIFS(finalData[state], A48, finalData[outlier_flag], "High Outlier")</f>
        <v>0</v>
      </c>
      <c r="D48">
        <f t="shared" si="0"/>
        <v>0</v>
      </c>
    </row>
    <row r="49" spans="1:4">
      <c r="A49" t="str">
        <v>WV</v>
      </c>
      <c r="B49">
        <f>COUNTIF(finalData[state], A49)</f>
        <v>19</v>
      </c>
      <c r="C49">
        <f>COUNTIFS(finalData[state], A49, finalData[outlier_flag], "High Outlier")</f>
        <v>0</v>
      </c>
      <c r="D49">
        <f t="shared" si="0"/>
        <v>0</v>
      </c>
    </row>
    <row r="50" spans="1:4">
      <c r="A50" t="str">
        <v>WI</v>
      </c>
      <c r="B50">
        <f>COUNTIF(finalData[state], A50)</f>
        <v>55</v>
      </c>
      <c r="C50">
        <f>COUNTIFS(finalData[state], A50, finalData[outlier_flag], "High Outlier")</f>
        <v>1</v>
      </c>
      <c r="D50">
        <f t="shared" si="0"/>
        <v>1.8181818181818181E-2</v>
      </c>
    </row>
    <row r="51" spans="1:4">
      <c r="A51" t="str">
        <v>WY</v>
      </c>
      <c r="B51">
        <f>COUNTIF(finalData[state], A51)</f>
        <v>8</v>
      </c>
      <c r="C51">
        <f>COUNTIFS(finalData[state], A51, finalData[outlier_flag], "High Outlier")</f>
        <v>0</v>
      </c>
      <c r="D51">
        <f t="shared" si="0"/>
        <v>0</v>
      </c>
    </row>
    <row r="55" spans="1:4">
      <c r="A55" t="s">
        <v>2</v>
      </c>
      <c r="B55" t="s">
        <v>18274</v>
      </c>
      <c r="C55" t="s">
        <v>18275</v>
      </c>
      <c r="D55" t="s">
        <v>18276</v>
      </c>
    </row>
    <row r="56" spans="1:4">
      <c r="A56" t="s">
        <v>5080</v>
      </c>
      <c r="B56">
        <v>19</v>
      </c>
      <c r="C56">
        <v>1</v>
      </c>
      <c r="D56" s="14">
        <v>5.2631578947368418E-2</v>
      </c>
    </row>
    <row r="57" spans="1:4">
      <c r="A57" t="s">
        <v>5316</v>
      </c>
      <c r="B57">
        <v>60</v>
      </c>
      <c r="C57">
        <v>3</v>
      </c>
      <c r="D57" s="14">
        <v>0.05</v>
      </c>
    </row>
    <row r="58" spans="1:4">
      <c r="A58" t="s">
        <v>3682</v>
      </c>
      <c r="B58">
        <v>44</v>
      </c>
      <c r="C58">
        <v>2</v>
      </c>
      <c r="D58" s="14">
        <v>4.5454545454545456E-2</v>
      </c>
    </row>
    <row r="59" spans="1:4">
      <c r="A59" t="s">
        <v>1647</v>
      </c>
      <c r="B59">
        <v>156</v>
      </c>
      <c r="C59">
        <v>7</v>
      </c>
      <c r="D59" s="14">
        <v>4.4871794871794872E-2</v>
      </c>
    </row>
    <row r="60" spans="1:4">
      <c r="A60" t="s">
        <v>6986</v>
      </c>
      <c r="B60">
        <v>110</v>
      </c>
      <c r="C60">
        <v>4</v>
      </c>
      <c r="D60" s="14">
        <v>3.6363636363636362E-2</v>
      </c>
    </row>
    <row r="61" spans="1:4">
      <c r="A61" t="s">
        <v>7649</v>
      </c>
      <c r="B61">
        <v>60</v>
      </c>
      <c r="C61">
        <v>2</v>
      </c>
      <c r="D61" s="14">
        <v>3.3333333333333333E-2</v>
      </c>
    </row>
    <row r="62" spans="1:4">
      <c r="A62" t="s">
        <v>6323</v>
      </c>
      <c r="B62">
        <v>105</v>
      </c>
      <c r="C62">
        <v>3</v>
      </c>
      <c r="D62" s="14">
        <v>2.8571428571428571E-2</v>
      </c>
    </row>
    <row r="63" spans="1:4">
      <c r="A63" t="s">
        <v>4657</v>
      </c>
      <c r="B63">
        <v>41</v>
      </c>
      <c r="C63">
        <v>1</v>
      </c>
      <c r="D63" s="14">
        <v>2.4390243902439025E-2</v>
      </c>
    </row>
    <row r="64" spans="1:4">
      <c r="A64" t="s">
        <v>549</v>
      </c>
      <c r="B64">
        <v>248</v>
      </c>
      <c r="C64">
        <v>6</v>
      </c>
      <c r="D64" s="14">
        <v>2.4193548387096774E-2</v>
      </c>
    </row>
    <row r="65" spans="1:4">
      <c r="A65" t="s">
        <v>7440</v>
      </c>
      <c r="B65">
        <v>47</v>
      </c>
      <c r="C65">
        <v>1</v>
      </c>
      <c r="D65" s="14">
        <v>2.1276595744680851E-2</v>
      </c>
    </row>
    <row r="66" spans="1:4">
      <c r="A66" t="s">
        <v>9044</v>
      </c>
      <c r="B66">
        <v>55</v>
      </c>
      <c r="C66">
        <v>1</v>
      </c>
      <c r="D66" s="14">
        <v>1.8181818181818181E-2</v>
      </c>
    </row>
    <row r="67" spans="1:4">
      <c r="A67" t="s">
        <v>7865</v>
      </c>
      <c r="B67">
        <v>186</v>
      </c>
      <c r="C67">
        <v>3</v>
      </c>
      <c r="D67" s="14">
        <v>1.6129032258064516E-2</v>
      </c>
    </row>
    <row r="68" spans="1:4">
      <c r="A68" t="s">
        <v>2927</v>
      </c>
      <c r="B68">
        <v>69</v>
      </c>
      <c r="C68">
        <v>1</v>
      </c>
      <c r="D68" s="14">
        <v>1.4492753623188406E-2</v>
      </c>
    </row>
    <row r="69" spans="1:4">
      <c r="A69" t="s">
        <v>5577</v>
      </c>
      <c r="B69">
        <v>121</v>
      </c>
      <c r="C69">
        <v>1</v>
      </c>
      <c r="D69" s="14">
        <v>8.2644628099173556E-3</v>
      </c>
    </row>
    <row r="70" spans="1:4">
      <c r="A70" t="s">
        <v>14</v>
      </c>
      <c r="B70">
        <v>49</v>
      </c>
      <c r="C70">
        <v>0</v>
      </c>
      <c r="D70" s="14">
        <v>0</v>
      </c>
    </row>
    <row r="71" spans="1:4">
      <c r="A71" t="s">
        <v>207</v>
      </c>
      <c r="B71">
        <v>7</v>
      </c>
      <c r="C71">
        <v>0</v>
      </c>
      <c r="D71" s="14">
        <v>0</v>
      </c>
    </row>
    <row r="72" spans="1:4">
      <c r="A72" t="s">
        <v>238</v>
      </c>
      <c r="B72">
        <v>48</v>
      </c>
      <c r="C72">
        <v>0</v>
      </c>
      <c r="D72" s="14">
        <v>0</v>
      </c>
    </row>
    <row r="73" spans="1:4">
      <c r="A73" t="s">
        <v>407</v>
      </c>
      <c r="B73">
        <v>35</v>
      </c>
      <c r="C73">
        <v>0</v>
      </c>
      <c r="D73" s="14">
        <v>0</v>
      </c>
    </row>
    <row r="74" spans="1:4">
      <c r="A74" t="s">
        <v>1362</v>
      </c>
      <c r="B74">
        <v>41</v>
      </c>
      <c r="C74">
        <v>0</v>
      </c>
      <c r="D74" s="14">
        <v>0</v>
      </c>
    </row>
    <row r="75" spans="1:4">
      <c r="A75" t="s">
        <v>1513</v>
      </c>
      <c r="B75">
        <v>25</v>
      </c>
      <c r="C75">
        <v>0</v>
      </c>
      <c r="D75" s="14">
        <v>0</v>
      </c>
    </row>
    <row r="76" spans="1:4">
      <c r="A76" t="s">
        <v>1600</v>
      </c>
      <c r="B76">
        <v>6</v>
      </c>
      <c r="C76">
        <v>0</v>
      </c>
      <c r="D76" s="14">
        <v>0</v>
      </c>
    </row>
    <row r="77" spans="1:4">
      <c r="A77" t="s">
        <v>1624</v>
      </c>
      <c r="B77">
        <v>6</v>
      </c>
      <c r="C77">
        <v>0</v>
      </c>
      <c r="D77" s="14">
        <v>0</v>
      </c>
    </row>
    <row r="78" spans="1:4">
      <c r="A78" t="s">
        <v>2168</v>
      </c>
      <c r="B78">
        <v>75</v>
      </c>
      <c r="C78">
        <v>0</v>
      </c>
      <c r="D78" s="14">
        <v>0</v>
      </c>
    </row>
    <row r="79" spans="1:4">
      <c r="A79" t="s">
        <v>2444</v>
      </c>
      <c r="B79">
        <v>11</v>
      </c>
      <c r="C79">
        <v>0</v>
      </c>
      <c r="D79" s="14">
        <v>0</v>
      </c>
    </row>
    <row r="80" spans="1:4">
      <c r="A80" t="s">
        <v>2480</v>
      </c>
      <c r="B80">
        <v>12</v>
      </c>
      <c r="C80">
        <v>0</v>
      </c>
      <c r="D80" s="14">
        <v>0</v>
      </c>
    </row>
    <row r="81" spans="1:4">
      <c r="A81" t="s">
        <v>2540</v>
      </c>
      <c r="B81">
        <v>105</v>
      </c>
      <c r="C81">
        <v>0</v>
      </c>
      <c r="D81" s="14">
        <v>0</v>
      </c>
    </row>
    <row r="82" spans="1:4">
      <c r="A82" t="s">
        <v>3210</v>
      </c>
      <c r="B82">
        <v>27</v>
      </c>
      <c r="C82">
        <v>0</v>
      </c>
      <c r="D82" s="14">
        <v>0</v>
      </c>
    </row>
    <row r="83" spans="1:4">
      <c r="A83" t="s">
        <v>3345</v>
      </c>
      <c r="B83">
        <v>30</v>
      </c>
      <c r="C83">
        <v>0</v>
      </c>
      <c r="D83" s="14">
        <v>0</v>
      </c>
    </row>
    <row r="84" spans="1:4">
      <c r="A84" t="s">
        <v>3491</v>
      </c>
      <c r="B84">
        <v>51</v>
      </c>
      <c r="C84">
        <v>0</v>
      </c>
      <c r="D84" s="14">
        <v>0</v>
      </c>
    </row>
    <row r="85" spans="1:4">
      <c r="A85" t="s">
        <v>3843</v>
      </c>
      <c r="B85">
        <v>14</v>
      </c>
      <c r="C85">
        <v>0</v>
      </c>
      <c r="D85" s="14">
        <v>0</v>
      </c>
    </row>
    <row r="86" spans="1:4">
      <c r="A86" t="s">
        <v>4056</v>
      </c>
      <c r="B86">
        <v>49</v>
      </c>
      <c r="C86">
        <v>0</v>
      </c>
      <c r="D86" s="14">
        <v>0</v>
      </c>
    </row>
    <row r="87" spans="1:4">
      <c r="A87" t="s">
        <v>4223</v>
      </c>
      <c r="B87">
        <v>78</v>
      </c>
      <c r="C87">
        <v>0</v>
      </c>
      <c r="D87" s="14">
        <v>0</v>
      </c>
    </row>
    <row r="88" spans="1:4">
      <c r="A88" t="s">
        <v>4514</v>
      </c>
      <c r="B88">
        <v>40</v>
      </c>
      <c r="C88">
        <v>0</v>
      </c>
      <c r="D88" s="14">
        <v>0</v>
      </c>
    </row>
    <row r="89" spans="1:4">
      <c r="A89" t="s">
        <v>4808</v>
      </c>
      <c r="B89">
        <v>59</v>
      </c>
      <c r="C89">
        <v>0</v>
      </c>
      <c r="D89" s="14">
        <v>0</v>
      </c>
    </row>
    <row r="90" spans="1:4">
      <c r="A90" t="s">
        <v>5021</v>
      </c>
      <c r="B90">
        <v>10</v>
      </c>
      <c r="C90">
        <v>0</v>
      </c>
      <c r="D90" s="14">
        <v>0</v>
      </c>
    </row>
    <row r="91" spans="1:4">
      <c r="A91" t="s">
        <v>5166</v>
      </c>
      <c r="B91">
        <v>19</v>
      </c>
      <c r="C91">
        <v>0</v>
      </c>
      <c r="D91" s="14">
        <v>0</v>
      </c>
    </row>
    <row r="92" spans="1:4">
      <c r="A92" t="s">
        <v>5249</v>
      </c>
      <c r="B92">
        <v>13</v>
      </c>
      <c r="C92">
        <v>0</v>
      </c>
      <c r="D92" s="14">
        <v>0</v>
      </c>
    </row>
    <row r="93" spans="1:4">
      <c r="A93" t="s">
        <v>5508</v>
      </c>
      <c r="B93">
        <v>16</v>
      </c>
      <c r="C93">
        <v>0</v>
      </c>
      <c r="D93" s="14">
        <v>0</v>
      </c>
    </row>
    <row r="94" spans="1:4">
      <c r="A94" t="s">
        <v>5981</v>
      </c>
      <c r="B94">
        <v>75</v>
      </c>
      <c r="C94">
        <v>0</v>
      </c>
      <c r="D94" s="14">
        <v>0</v>
      </c>
    </row>
    <row r="95" spans="1:4">
      <c r="A95" t="s">
        <v>6291</v>
      </c>
      <c r="B95">
        <v>6</v>
      </c>
      <c r="C95">
        <v>0</v>
      </c>
      <c r="D95" s="14">
        <v>0</v>
      </c>
    </row>
    <row r="96" spans="1:4">
      <c r="A96" t="s">
        <v>6701</v>
      </c>
      <c r="B96">
        <v>47</v>
      </c>
      <c r="C96">
        <v>0</v>
      </c>
      <c r="D96" s="14">
        <v>0</v>
      </c>
    </row>
    <row r="97" spans="1:4">
      <c r="A97" t="s">
        <v>6860</v>
      </c>
      <c r="B97">
        <v>30</v>
      </c>
      <c r="C97">
        <v>0</v>
      </c>
      <c r="D97" s="14">
        <v>0</v>
      </c>
    </row>
    <row r="98" spans="1:4">
      <c r="A98" t="s">
        <v>7404</v>
      </c>
      <c r="B98">
        <v>10</v>
      </c>
      <c r="C98">
        <v>0</v>
      </c>
      <c r="D98" s="14">
        <v>0</v>
      </c>
    </row>
    <row r="99" spans="1:4">
      <c r="A99" t="s">
        <v>7607</v>
      </c>
      <c r="B99">
        <v>10</v>
      </c>
      <c r="C99">
        <v>0</v>
      </c>
      <c r="D99" s="14">
        <v>0</v>
      </c>
    </row>
    <row r="100" spans="1:4">
      <c r="A100" t="s">
        <v>8366</v>
      </c>
      <c r="B100">
        <v>22</v>
      </c>
      <c r="C100">
        <v>0</v>
      </c>
      <c r="D100" s="14">
        <v>0</v>
      </c>
    </row>
    <row r="101" spans="1:4">
      <c r="A101" t="s">
        <v>8441</v>
      </c>
      <c r="B101">
        <v>6</v>
      </c>
      <c r="C101">
        <v>0</v>
      </c>
      <c r="D101" s="14">
        <v>0</v>
      </c>
    </row>
    <row r="102" spans="1:4">
      <c r="A102" t="s">
        <v>8497</v>
      </c>
      <c r="B102">
        <v>67</v>
      </c>
      <c r="C102">
        <v>0</v>
      </c>
      <c r="D102" s="14">
        <v>0</v>
      </c>
    </row>
    <row r="103" spans="1:4">
      <c r="A103" t="s">
        <v>8763</v>
      </c>
      <c r="B103">
        <v>43</v>
      </c>
      <c r="C103">
        <v>0</v>
      </c>
      <c r="D103" s="14">
        <v>0</v>
      </c>
    </row>
    <row r="104" spans="1:4">
      <c r="A104" t="s">
        <v>8957</v>
      </c>
      <c r="B104">
        <v>19</v>
      </c>
      <c r="C104">
        <v>0</v>
      </c>
      <c r="D104" s="14">
        <v>0</v>
      </c>
    </row>
    <row r="105" spans="1:4">
      <c r="A105" t="s">
        <v>9259</v>
      </c>
      <c r="B105">
        <v>8</v>
      </c>
      <c r="C105">
        <v>0</v>
      </c>
      <c r="D105" s="14">
        <v>0</v>
      </c>
    </row>
  </sheetData>
  <conditionalFormatting sqref="D56:D10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{DD594243-0C56-46A0-8442-D53BD6E92212}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594243-0C56-46A0-8442-D53BD6E922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D56:D105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084E3-D27F-4336-AF82-C76982206112}">
  <dimension ref="A1:V2491"/>
  <sheetViews>
    <sheetView topLeftCell="A2" workbookViewId="0">
      <selection activeCell="B4" sqref="B4"/>
    </sheetView>
  </sheetViews>
  <sheetFormatPr defaultRowHeight="14.4"/>
  <cols>
    <col min="1" max="1" width="10.6640625" bestFit="1" customWidth="1"/>
    <col min="2" max="2" width="70.109375" bestFit="1" customWidth="1"/>
    <col min="3" max="3" width="7.44140625" bestFit="1" customWidth="1"/>
    <col min="4" max="4" width="35.109375" bestFit="1" customWidth="1"/>
    <col min="5" max="5" width="15.33203125" bestFit="1" customWidth="1"/>
    <col min="6" max="6" width="31.21875" bestFit="1" customWidth="1"/>
    <col min="7" max="7" width="35.88671875" bestFit="1" customWidth="1"/>
    <col min="8" max="8" width="31.33203125" bestFit="1" customWidth="1"/>
    <col min="9" max="9" width="7.77734375" bestFit="1" customWidth="1"/>
    <col min="10" max="10" width="13.33203125" bestFit="1" customWidth="1"/>
    <col min="11" max="11" width="19.88671875" bestFit="1" customWidth="1"/>
    <col min="12" max="12" width="58.44140625" bestFit="1" customWidth="1"/>
    <col min="13" max="13" width="13" bestFit="1" customWidth="1"/>
    <col min="14" max="14" width="13.109375" bestFit="1" customWidth="1"/>
    <col min="15" max="16" width="9.33203125" bestFit="1" customWidth="1"/>
    <col min="17" max="17" width="10" bestFit="1" customWidth="1"/>
    <col min="18" max="18" width="9.21875" bestFit="1" customWidth="1"/>
    <col min="19" max="19" width="12.33203125" bestFit="1" customWidth="1"/>
    <col min="20" max="20" width="12.88671875" bestFit="1" customWidth="1"/>
    <col min="21" max="21" width="12.44140625" bestFit="1" customWidth="1"/>
    <col min="22" max="22" width="6.21875" bestFit="1" customWidth="1"/>
    <col min="25" max="25" width="12" customWidth="1"/>
    <col min="26" max="26" width="11.6640625" customWidth="1"/>
  </cols>
  <sheetData>
    <row r="1" spans="1:22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9</v>
      </c>
      <c r="G1" t="s">
        <v>10</v>
      </c>
      <c r="H1" t="s">
        <v>11</v>
      </c>
      <c r="I1" t="s">
        <v>9404</v>
      </c>
      <c r="J1" t="s">
        <v>17965</v>
      </c>
      <c r="K1" t="s">
        <v>17966</v>
      </c>
      <c r="L1" t="s">
        <v>17967</v>
      </c>
      <c r="M1" t="s">
        <v>17968</v>
      </c>
      <c r="N1" t="s">
        <v>18233</v>
      </c>
      <c r="O1" t="s">
        <v>18234</v>
      </c>
      <c r="P1" t="s">
        <v>18235</v>
      </c>
      <c r="Q1" t="s">
        <v>18236</v>
      </c>
      <c r="R1" t="s">
        <v>18237</v>
      </c>
      <c r="S1" t="s">
        <v>18238</v>
      </c>
      <c r="T1" t="s">
        <v>18239</v>
      </c>
      <c r="U1" t="s">
        <v>18240</v>
      </c>
      <c r="V1" t="s">
        <v>18241</v>
      </c>
    </row>
    <row r="2" spans="1:22">
      <c r="A2" t="s">
        <v>12</v>
      </c>
      <c r="B2" t="s">
        <v>13</v>
      </c>
      <c r="C2" t="s">
        <v>14</v>
      </c>
      <c r="D2" t="s">
        <v>18</v>
      </c>
      <c r="E2">
        <v>4</v>
      </c>
      <c r="F2">
        <v>0</v>
      </c>
      <c r="G2">
        <v>11</v>
      </c>
      <c r="H2">
        <v>0</v>
      </c>
      <c r="I2">
        <v>1.03</v>
      </c>
      <c r="J2">
        <v>11</v>
      </c>
      <c r="K2">
        <v>0</v>
      </c>
      <c r="L2" t="s">
        <v>17969</v>
      </c>
      <c r="M2" t="s">
        <v>17970</v>
      </c>
      <c r="N2" cm="1">
        <f t="array" ref="N2">_xlfn.LET(_xlpm.k,finalData[[#This Row],[peer_group_key]],
     MEDIAN(_xlfn._xlws.FILTER(finalData[score], (finalData[peer_group_key]=_xlpm.k)*(ISNUMBER(finalData[score]))))
)</f>
        <v>0.995</v>
      </c>
      <c r="O2" cm="1">
        <f t="array" ref="O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2" cm="1">
        <f t="array" ref="P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2">
        <f>finalData[[#This Row],[peerQ3]]-finalData[[#This Row],[peerQ1]]</f>
        <v>6.7500000000000115E-2</v>
      </c>
      <c r="R2" s="2" cm="1">
        <f t="array" ref="R2">_xlfn.LET(_xlpm.k,finalData[[#This Row],[peer_group_key]],
ROWS(_xlfn._xlws.FILTER(finalData[score], (finalData[peer_group_key]=_xlpm.k)*(ISNUMBER(finalData[score]))))
)</f>
        <v>16</v>
      </c>
      <c r="S2">
        <f>IF(OR(NOT(ISNUMBER(finalData[[#This Row],[peerIQR]])),finalData[[#This Row],[peerIQR]]=0), NA(), finalData[[#This Row],[peerQ1]]-1.5*finalData[[#This Row],[peerIQR]])</f>
        <v>0.86124999999999974</v>
      </c>
      <c r="T2">
        <f>IF(OR(NOT(ISNUMBER(finalData[[#This Row],[peerIQR]])),finalData[[#This Row],[peerIQR]]=0), NA(), finalData[[#This Row],[peerQ3]]+1.5*finalData[[#This Row],[peerIQR]])</f>
        <v>1.1312500000000001</v>
      </c>
      <c r="U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" s="2">
        <f>finalData[[#This Row],[score]]-finalData[[#This Row],[peerMedian]]</f>
        <v>3.5000000000000031E-2</v>
      </c>
    </row>
    <row r="3" spans="1:22">
      <c r="A3" t="s">
        <v>19</v>
      </c>
      <c r="B3" t="s">
        <v>20</v>
      </c>
      <c r="C3" t="s">
        <v>14</v>
      </c>
      <c r="D3" t="s">
        <v>18</v>
      </c>
      <c r="E3">
        <v>3</v>
      </c>
      <c r="F3">
        <v>0</v>
      </c>
      <c r="G3">
        <v>8</v>
      </c>
      <c r="H3">
        <v>1</v>
      </c>
      <c r="I3">
        <v>1</v>
      </c>
      <c r="J3">
        <v>9</v>
      </c>
      <c r="K3">
        <v>0.1111111111111111</v>
      </c>
      <c r="L3" t="s">
        <v>17969</v>
      </c>
      <c r="M3" t="s">
        <v>17971</v>
      </c>
      <c r="N3" cm="1">
        <f t="array" ref="N3">_xlfn.LET(_xlpm.k,finalData[[#This Row],[peer_group_key]],
     MEDIAN(_xlfn._xlws.FILTER(finalData[score], (finalData[peer_group_key]=_xlpm.k)*(ISNUMBER(finalData[score]))))
)</f>
        <v>0.995</v>
      </c>
      <c r="O3" cm="1">
        <f t="array" ref="O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3" cm="1">
        <f t="array" ref="P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3">
        <f>finalData[[#This Row],[peerQ3]]-finalData[[#This Row],[peerQ1]]</f>
        <v>6.7500000000000115E-2</v>
      </c>
      <c r="R3" s="2" cm="1">
        <f t="array" ref="R3">_xlfn.LET(_xlpm.k,finalData[[#This Row],[peer_group_key]],
ROWS(_xlfn._xlws.FILTER(finalData[score], (finalData[peer_group_key]=_xlpm.k)*(ISNUMBER(finalData[score]))))
)</f>
        <v>16</v>
      </c>
      <c r="S3">
        <f>IF(OR(NOT(ISNUMBER(finalData[[#This Row],[peerIQR]])),finalData[[#This Row],[peerIQR]]=0), NA(), finalData[[#This Row],[peerQ1]]-1.5*finalData[[#This Row],[peerIQR]])</f>
        <v>0.86124999999999974</v>
      </c>
      <c r="T3">
        <f>IF(OR(NOT(ISNUMBER(finalData[[#This Row],[peerIQR]])),finalData[[#This Row],[peerIQR]]=0), NA(), finalData[[#This Row],[peerQ3]]+1.5*finalData[[#This Row],[peerIQR]])</f>
        <v>1.1312500000000001</v>
      </c>
      <c r="U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">
        <f>finalData[[#This Row],[score]]-finalData[[#This Row],[peerMedian]]</f>
        <v>5.0000000000000044E-3</v>
      </c>
    </row>
    <row r="4" spans="1:22">
      <c r="A4" t="s">
        <v>23</v>
      </c>
      <c r="B4" t="s">
        <v>24</v>
      </c>
      <c r="C4" t="s">
        <v>14</v>
      </c>
      <c r="D4" t="s">
        <v>27</v>
      </c>
      <c r="E4">
        <v>2</v>
      </c>
      <c r="F4">
        <v>0</v>
      </c>
      <c r="G4">
        <v>8</v>
      </c>
      <c r="H4">
        <v>1</v>
      </c>
      <c r="I4">
        <v>1.02</v>
      </c>
      <c r="J4">
        <v>9</v>
      </c>
      <c r="K4">
        <v>0.1111111111111111</v>
      </c>
      <c r="L4" t="s">
        <v>17972</v>
      </c>
      <c r="M4" t="s">
        <v>17973</v>
      </c>
      <c r="N4" cm="1">
        <f t="array" ref="N4">_xlfn.LET(_xlpm.k,finalData[[#This Row],[peer_group_key]],
     MEDIAN(_xlfn._xlws.FILTER(finalData[score], (finalData[peer_group_key]=_xlpm.k)*(ISNUMBER(finalData[score]))))
)</f>
        <v>1</v>
      </c>
      <c r="O4" cm="1">
        <f t="array" ref="O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4" cm="1">
        <f t="array" ref="P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4">
        <f>finalData[[#This Row],[peerQ3]]-finalData[[#This Row],[peerQ1]]</f>
        <v>5.7499999999999996E-2</v>
      </c>
      <c r="R4" s="2" cm="1">
        <f t="array" ref="R4">_xlfn.LET(_xlpm.k,finalData[[#This Row],[peer_group_key]],
ROWS(_xlfn._xlws.FILTER(finalData[score], (finalData[peer_group_key]=_xlpm.k)*(ISNUMBER(finalData[score]))))
)</f>
        <v>18</v>
      </c>
      <c r="S4">
        <f>IF(OR(NOT(ISNUMBER(finalData[[#This Row],[peerIQR]])),finalData[[#This Row],[peerIQR]]=0), NA(), finalData[[#This Row],[peerQ1]]-1.5*finalData[[#This Row],[peerIQR]])</f>
        <v>0.87874999999999992</v>
      </c>
      <c r="T4">
        <f>IF(OR(NOT(ISNUMBER(finalData[[#This Row],[peerIQR]])),finalData[[#This Row],[peerIQR]]=0), NA(), finalData[[#This Row],[peerQ3]]+1.5*finalData[[#This Row],[peerIQR]])</f>
        <v>1.1087499999999999</v>
      </c>
      <c r="U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">
        <f>finalData[[#This Row],[score]]-finalData[[#This Row],[peerMedian]]</f>
        <v>2.0000000000000018E-2</v>
      </c>
    </row>
    <row r="5" spans="1:22">
      <c r="A5" t="s">
        <v>28</v>
      </c>
      <c r="B5" t="s">
        <v>29</v>
      </c>
      <c r="C5" t="s">
        <v>14</v>
      </c>
      <c r="D5" t="s">
        <v>32</v>
      </c>
      <c r="E5">
        <v>1</v>
      </c>
      <c r="F5">
        <v>0</v>
      </c>
      <c r="G5">
        <v>7</v>
      </c>
      <c r="H5">
        <v>0</v>
      </c>
      <c r="I5">
        <v>1.02</v>
      </c>
      <c r="J5">
        <v>7</v>
      </c>
      <c r="K5">
        <v>0</v>
      </c>
      <c r="L5" t="s">
        <v>17974</v>
      </c>
      <c r="M5" t="s">
        <v>17973</v>
      </c>
      <c r="N5" cm="1">
        <f t="array" ref="N5">_xlfn.LET(_xlpm.k,finalData[[#This Row],[peer_group_key]],
     MEDIAN(_xlfn._xlws.FILTER(finalData[score], (finalData[peer_group_key]=_xlpm.k)*(ISNUMBER(finalData[score]))))
)</f>
        <v>1.02</v>
      </c>
      <c r="O5" cm="1">
        <f t="array" ref="O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5" cm="1">
        <f t="array" ref="P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5">
        <f>finalData[[#This Row],[peerQ3]]-finalData[[#This Row],[peerQ1]]</f>
        <v>0.11499999999999999</v>
      </c>
      <c r="R5" cm="1">
        <f t="array" ref="R5">_xlfn.LET(_xlpm.k,finalData[[#This Row],[peer_group_key]],
ROWS(_xlfn._xlws.FILTER(finalData[score], (finalData[peer_group_key]=_xlpm.k)*(ISNUMBER(finalData[score]))))
)</f>
        <v>9</v>
      </c>
      <c r="S5">
        <f>IF(OR(NOT(ISNUMBER(finalData[[#This Row],[peerIQR]])),finalData[[#This Row],[peerIQR]]=0), NA(), finalData[[#This Row],[peerQ1]]-1.5*finalData[[#This Row],[peerIQR]])</f>
        <v>0.75250000000000006</v>
      </c>
      <c r="T5">
        <f>IF(OR(NOT(ISNUMBER(finalData[[#This Row],[peerIQR]])),finalData[[#This Row],[peerIQR]]=0), NA(), finalData[[#This Row],[peerQ3]]+1.5*finalData[[#This Row],[peerIQR]])</f>
        <v>1.2124999999999999</v>
      </c>
      <c r="U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">
        <f>finalData[[#This Row],[score]]-finalData[[#This Row],[peerMedian]]</f>
        <v>0</v>
      </c>
    </row>
    <row r="6" spans="1:22">
      <c r="A6" t="s">
        <v>33</v>
      </c>
      <c r="B6" t="s">
        <v>34</v>
      </c>
      <c r="C6" t="s">
        <v>14</v>
      </c>
      <c r="D6" t="s">
        <v>32</v>
      </c>
      <c r="E6">
        <v>2</v>
      </c>
      <c r="F6">
        <v>0</v>
      </c>
      <c r="G6">
        <v>8</v>
      </c>
      <c r="H6">
        <v>1</v>
      </c>
      <c r="I6">
        <v>1.02</v>
      </c>
      <c r="J6">
        <v>9</v>
      </c>
      <c r="K6">
        <v>0.1111111111111111</v>
      </c>
      <c r="L6" t="s">
        <v>17974</v>
      </c>
      <c r="M6" t="s">
        <v>17973</v>
      </c>
      <c r="N6" cm="1">
        <f t="array" ref="N6">_xlfn.LET(_xlpm.k,finalData[[#This Row],[peer_group_key]],
     MEDIAN(_xlfn._xlws.FILTER(finalData[score], (finalData[peer_group_key]=_xlpm.k)*(ISNUMBER(finalData[score]))))
)</f>
        <v>1.02</v>
      </c>
      <c r="O6" cm="1">
        <f t="array" ref="O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6" cm="1">
        <f t="array" ref="P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6">
        <f>finalData[[#This Row],[peerQ3]]-finalData[[#This Row],[peerQ1]]</f>
        <v>0.11499999999999999</v>
      </c>
      <c r="R6" cm="1">
        <f t="array" ref="R6">_xlfn.LET(_xlpm.k,finalData[[#This Row],[peer_group_key]],
ROWS(_xlfn._xlws.FILTER(finalData[score], (finalData[peer_group_key]=_xlpm.k)*(ISNUMBER(finalData[score]))))
)</f>
        <v>9</v>
      </c>
      <c r="S6" s="2">
        <f>IF(OR(NOT(ISNUMBER(finalData[[#This Row],[peerIQR]])),finalData[[#This Row],[peerIQR]]=0), NA(), finalData[[#This Row],[peerQ1]]-1.5*finalData[[#This Row],[peerIQR]])</f>
        <v>0.75250000000000006</v>
      </c>
      <c r="T6">
        <f>IF(OR(NOT(ISNUMBER(finalData[[#This Row],[peerIQR]])),finalData[[#This Row],[peerIQR]]=0), NA(), finalData[[#This Row],[peerQ3]]+1.5*finalData[[#This Row],[peerIQR]])</f>
        <v>1.2124999999999999</v>
      </c>
      <c r="U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">
        <f>finalData[[#This Row],[score]]-finalData[[#This Row],[peerMedian]]</f>
        <v>0</v>
      </c>
    </row>
    <row r="7" spans="1:22">
      <c r="A7" t="s">
        <v>37</v>
      </c>
      <c r="B7" t="s">
        <v>38</v>
      </c>
      <c r="C7" t="s">
        <v>14</v>
      </c>
      <c r="D7" t="s">
        <v>27</v>
      </c>
      <c r="E7">
        <v>3</v>
      </c>
      <c r="F7">
        <v>0</v>
      </c>
      <c r="G7">
        <v>8</v>
      </c>
      <c r="H7">
        <v>0</v>
      </c>
      <c r="I7">
        <v>1.01</v>
      </c>
      <c r="J7">
        <v>8</v>
      </c>
      <c r="K7">
        <v>0</v>
      </c>
      <c r="L7" t="s">
        <v>17972</v>
      </c>
      <c r="M7" t="s">
        <v>17971</v>
      </c>
      <c r="N7" cm="1">
        <f t="array" ref="N7">_xlfn.LET(_xlpm.k,finalData[[#This Row],[peer_group_key]],
     MEDIAN(_xlfn._xlws.FILTER(finalData[score], (finalData[peer_group_key]=_xlpm.k)*(ISNUMBER(finalData[score]))))
)</f>
        <v>1</v>
      </c>
      <c r="O7" cm="1">
        <f t="array" ref="O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7" cm="1">
        <f t="array" ref="P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7">
        <f>finalData[[#This Row],[peerQ3]]-finalData[[#This Row],[peerQ1]]</f>
        <v>5.7499999999999996E-2</v>
      </c>
      <c r="R7" cm="1">
        <f t="array" ref="R7">_xlfn.LET(_xlpm.k,finalData[[#This Row],[peer_group_key]],
ROWS(_xlfn._xlws.FILTER(finalData[score], (finalData[peer_group_key]=_xlpm.k)*(ISNUMBER(finalData[score]))))
)</f>
        <v>18</v>
      </c>
      <c r="S7" s="2">
        <f>IF(OR(NOT(ISNUMBER(finalData[[#This Row],[peerIQR]])),finalData[[#This Row],[peerIQR]]=0), NA(), finalData[[#This Row],[peerQ1]]-1.5*finalData[[#This Row],[peerIQR]])</f>
        <v>0.87874999999999992</v>
      </c>
      <c r="T7">
        <f>IF(OR(NOT(ISNUMBER(finalData[[#This Row],[peerIQR]])),finalData[[#This Row],[peerIQR]]=0), NA(), finalData[[#This Row],[peerQ3]]+1.5*finalData[[#This Row],[peerIQR]])</f>
        <v>1.1087499999999999</v>
      </c>
      <c r="U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">
        <f>finalData[[#This Row],[score]]-finalData[[#This Row],[peerMedian]]</f>
        <v>1.0000000000000009E-2</v>
      </c>
    </row>
    <row r="8" spans="1:22">
      <c r="A8" t="s">
        <v>41</v>
      </c>
      <c r="B8" t="s">
        <v>42</v>
      </c>
      <c r="C8" t="s">
        <v>14</v>
      </c>
      <c r="D8" t="s">
        <v>32</v>
      </c>
      <c r="E8">
        <v>2</v>
      </c>
      <c r="F8">
        <v>0</v>
      </c>
      <c r="G8">
        <v>8</v>
      </c>
      <c r="H8">
        <v>1</v>
      </c>
      <c r="I8">
        <v>1.05</v>
      </c>
      <c r="J8">
        <v>9</v>
      </c>
      <c r="K8">
        <v>0.1111111111111111</v>
      </c>
      <c r="L8" t="s">
        <v>17974</v>
      </c>
      <c r="M8" t="s">
        <v>17973</v>
      </c>
      <c r="N8" cm="1">
        <f t="array" ref="N8">_xlfn.LET(_xlpm.k,finalData[[#This Row],[peer_group_key]],
     MEDIAN(_xlfn._xlws.FILTER(finalData[score], (finalData[peer_group_key]=_xlpm.k)*(ISNUMBER(finalData[score]))))
)</f>
        <v>1.02</v>
      </c>
      <c r="O8" cm="1">
        <f t="array" ref="O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8" cm="1">
        <f t="array" ref="P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8">
        <f>finalData[[#This Row],[peerQ3]]-finalData[[#This Row],[peerQ1]]</f>
        <v>0.11499999999999999</v>
      </c>
      <c r="R8" cm="1">
        <f t="array" ref="R8">_xlfn.LET(_xlpm.k,finalData[[#This Row],[peer_group_key]],
ROWS(_xlfn._xlws.FILTER(finalData[score], (finalData[peer_group_key]=_xlpm.k)*(ISNUMBER(finalData[score]))))
)</f>
        <v>9</v>
      </c>
      <c r="S8" s="2">
        <f>IF(OR(NOT(ISNUMBER(finalData[[#This Row],[peerIQR]])),finalData[[#This Row],[peerIQR]]=0), NA(), finalData[[#This Row],[peerQ1]]-1.5*finalData[[#This Row],[peerIQR]])</f>
        <v>0.75250000000000006</v>
      </c>
      <c r="T8">
        <f>IF(OR(NOT(ISNUMBER(finalData[[#This Row],[peerIQR]])),finalData[[#This Row],[peerIQR]]=0), NA(), finalData[[#This Row],[peerQ3]]+1.5*finalData[[#This Row],[peerIQR]])</f>
        <v>1.2124999999999999</v>
      </c>
      <c r="U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">
        <f>finalData[[#This Row],[score]]-finalData[[#This Row],[peerMedian]]</f>
        <v>3.0000000000000027E-2</v>
      </c>
    </row>
    <row r="9" spans="1:22">
      <c r="A9" t="s">
        <v>45</v>
      </c>
      <c r="B9" t="s">
        <v>46</v>
      </c>
      <c r="C9" t="s">
        <v>14</v>
      </c>
      <c r="D9" t="s">
        <v>18</v>
      </c>
      <c r="E9">
        <v>2</v>
      </c>
      <c r="F9">
        <v>0</v>
      </c>
      <c r="G9">
        <v>7</v>
      </c>
      <c r="H9">
        <v>0</v>
      </c>
      <c r="I9">
        <v>1.1100000000000001</v>
      </c>
      <c r="J9">
        <v>7</v>
      </c>
      <c r="K9">
        <v>0</v>
      </c>
      <c r="L9" t="s">
        <v>17969</v>
      </c>
      <c r="M9" t="s">
        <v>17973</v>
      </c>
      <c r="N9" cm="1">
        <f t="array" ref="N9">_xlfn.LET(_xlpm.k,finalData[[#This Row],[peer_group_key]],
     MEDIAN(_xlfn._xlws.FILTER(finalData[score], (finalData[peer_group_key]=_xlpm.k)*(ISNUMBER(finalData[score]))))
)</f>
        <v>0.995</v>
      </c>
      <c r="O9" cm="1">
        <f t="array" ref="O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9" cm="1">
        <f t="array" ref="P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9">
        <f>finalData[[#This Row],[peerQ3]]-finalData[[#This Row],[peerQ1]]</f>
        <v>6.7500000000000115E-2</v>
      </c>
      <c r="R9" cm="1">
        <f t="array" ref="R9">_xlfn.LET(_xlpm.k,finalData[[#This Row],[peer_group_key]],
ROWS(_xlfn._xlws.FILTER(finalData[score], (finalData[peer_group_key]=_xlpm.k)*(ISNUMBER(finalData[score]))))
)</f>
        <v>16</v>
      </c>
      <c r="S9" s="2">
        <f>IF(OR(NOT(ISNUMBER(finalData[[#This Row],[peerIQR]])),finalData[[#This Row],[peerIQR]]=0), NA(), finalData[[#This Row],[peerQ1]]-1.5*finalData[[#This Row],[peerIQR]])</f>
        <v>0.86124999999999974</v>
      </c>
      <c r="T9">
        <f>IF(OR(NOT(ISNUMBER(finalData[[#This Row],[peerIQR]])),finalData[[#This Row],[peerIQR]]=0), NA(), finalData[[#This Row],[peerQ3]]+1.5*finalData[[#This Row],[peerIQR]])</f>
        <v>1.1312500000000001</v>
      </c>
      <c r="U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">
        <f>finalData[[#This Row],[score]]-finalData[[#This Row],[peerMedian]]</f>
        <v>0.1150000000000001</v>
      </c>
    </row>
    <row r="10" spans="1:22">
      <c r="A10" t="s">
        <v>49</v>
      </c>
      <c r="B10" t="s">
        <v>50</v>
      </c>
      <c r="C10" t="s">
        <v>14</v>
      </c>
      <c r="D10" t="s">
        <v>18</v>
      </c>
      <c r="E10">
        <v>3</v>
      </c>
      <c r="F10">
        <v>0</v>
      </c>
      <c r="G10">
        <v>5</v>
      </c>
      <c r="H10">
        <v>0</v>
      </c>
      <c r="I10">
        <v>1.08</v>
      </c>
      <c r="J10">
        <v>5</v>
      </c>
      <c r="K10">
        <v>0</v>
      </c>
      <c r="L10" t="s">
        <v>17969</v>
      </c>
      <c r="M10" t="s">
        <v>17971</v>
      </c>
      <c r="N10" cm="1">
        <f t="array" ref="N10">_xlfn.LET(_xlpm.k,finalData[[#This Row],[peer_group_key]],
     MEDIAN(_xlfn._xlws.FILTER(finalData[score], (finalData[peer_group_key]=_xlpm.k)*(ISNUMBER(finalData[score]))))
)</f>
        <v>0.995</v>
      </c>
      <c r="O10" cm="1">
        <f t="array" ref="O1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0" cm="1">
        <f t="array" ref="P1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0">
        <f>finalData[[#This Row],[peerQ3]]-finalData[[#This Row],[peerQ1]]</f>
        <v>6.7500000000000115E-2</v>
      </c>
      <c r="R10" cm="1">
        <f t="array" ref="R10">_xlfn.LET(_xlpm.k,finalData[[#This Row],[peer_group_key]],
ROWS(_xlfn._xlws.FILTER(finalData[score], (finalData[peer_group_key]=_xlpm.k)*(ISNUMBER(finalData[score]))))
)</f>
        <v>16</v>
      </c>
      <c r="S10">
        <f>IF(OR(NOT(ISNUMBER(finalData[[#This Row],[peerIQR]])),finalData[[#This Row],[peerIQR]]=0), NA(), finalData[[#This Row],[peerQ1]]-1.5*finalData[[#This Row],[peerIQR]])</f>
        <v>0.86124999999999974</v>
      </c>
      <c r="T10">
        <f>IF(OR(NOT(ISNUMBER(finalData[[#This Row],[peerIQR]])),finalData[[#This Row],[peerIQR]]=0), NA(), finalData[[#This Row],[peerQ3]]+1.5*finalData[[#This Row],[peerIQR]])</f>
        <v>1.1312500000000001</v>
      </c>
      <c r="U1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">
        <f>finalData[[#This Row],[score]]-finalData[[#This Row],[peerMedian]]</f>
        <v>8.5000000000000075E-2</v>
      </c>
    </row>
    <row r="11" spans="1:22">
      <c r="A11" t="s">
        <v>53</v>
      </c>
      <c r="B11" t="s">
        <v>54</v>
      </c>
      <c r="C11" t="s">
        <v>14</v>
      </c>
      <c r="D11" t="s">
        <v>18</v>
      </c>
      <c r="E11">
        <v>1</v>
      </c>
      <c r="F11">
        <v>1</v>
      </c>
      <c r="G11">
        <v>8</v>
      </c>
      <c r="H11">
        <v>2</v>
      </c>
      <c r="I11">
        <v>1.03</v>
      </c>
      <c r="J11">
        <v>11</v>
      </c>
      <c r="K11">
        <v>0.18181818181818182</v>
      </c>
      <c r="L11" t="s">
        <v>17969</v>
      </c>
      <c r="M11" t="s">
        <v>17973</v>
      </c>
      <c r="N11" cm="1">
        <f t="array" ref="N11">_xlfn.LET(_xlpm.k,finalData[[#This Row],[peer_group_key]],
     MEDIAN(_xlfn._xlws.FILTER(finalData[score], (finalData[peer_group_key]=_xlpm.k)*(ISNUMBER(finalData[score]))))
)</f>
        <v>0.995</v>
      </c>
      <c r="O11" cm="1">
        <f t="array" ref="O1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1" cm="1">
        <f t="array" ref="P1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1">
        <f>finalData[[#This Row],[peerQ3]]-finalData[[#This Row],[peerQ1]]</f>
        <v>6.7500000000000115E-2</v>
      </c>
      <c r="R11" cm="1">
        <f t="array" ref="R11">_xlfn.LET(_xlpm.k,finalData[[#This Row],[peer_group_key]],
ROWS(_xlfn._xlws.FILTER(finalData[score], (finalData[peer_group_key]=_xlpm.k)*(ISNUMBER(finalData[score]))))
)</f>
        <v>16</v>
      </c>
      <c r="S11">
        <f>IF(OR(NOT(ISNUMBER(finalData[[#This Row],[peerIQR]])),finalData[[#This Row],[peerIQR]]=0), NA(), finalData[[#This Row],[peerQ1]]-1.5*finalData[[#This Row],[peerIQR]])</f>
        <v>0.86124999999999974</v>
      </c>
      <c r="T11">
        <f>IF(OR(NOT(ISNUMBER(finalData[[#This Row],[peerIQR]])),finalData[[#This Row],[peerIQR]]=0), NA(), finalData[[#This Row],[peerQ3]]+1.5*finalData[[#This Row],[peerIQR]])</f>
        <v>1.1312500000000001</v>
      </c>
      <c r="U1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">
        <f>finalData[[#This Row],[score]]-finalData[[#This Row],[peerMedian]]</f>
        <v>3.5000000000000031E-2</v>
      </c>
    </row>
    <row r="12" spans="1:22">
      <c r="A12" t="s">
        <v>57</v>
      </c>
      <c r="B12" t="s">
        <v>58</v>
      </c>
      <c r="C12" t="s">
        <v>14</v>
      </c>
      <c r="D12" t="s">
        <v>32</v>
      </c>
      <c r="E12">
        <v>2</v>
      </c>
      <c r="F12">
        <v>1</v>
      </c>
      <c r="G12">
        <v>7</v>
      </c>
      <c r="H12">
        <v>2</v>
      </c>
      <c r="I12">
        <v>1.03</v>
      </c>
      <c r="J12">
        <v>10</v>
      </c>
      <c r="K12">
        <v>0.2</v>
      </c>
      <c r="L12" t="s">
        <v>17974</v>
      </c>
      <c r="M12" t="s">
        <v>17973</v>
      </c>
      <c r="N12" cm="1">
        <f t="array" ref="N12">_xlfn.LET(_xlpm.k,finalData[[#This Row],[peer_group_key]],
     MEDIAN(_xlfn._xlws.FILTER(finalData[score], (finalData[peer_group_key]=_xlpm.k)*(ISNUMBER(finalData[score]))))
)</f>
        <v>1.02</v>
      </c>
      <c r="O12" cm="1">
        <f t="array" ref="O1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2" cm="1">
        <f t="array" ref="P1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12">
        <f>finalData[[#This Row],[peerQ3]]-finalData[[#This Row],[peerQ1]]</f>
        <v>0.11499999999999999</v>
      </c>
      <c r="R12" cm="1">
        <f t="array" ref="R12">_xlfn.LET(_xlpm.k,finalData[[#This Row],[peer_group_key]],
ROWS(_xlfn._xlws.FILTER(finalData[score], (finalData[peer_group_key]=_xlpm.k)*(ISNUMBER(finalData[score]))))
)</f>
        <v>9</v>
      </c>
      <c r="S12">
        <f>IF(OR(NOT(ISNUMBER(finalData[[#This Row],[peerIQR]])),finalData[[#This Row],[peerIQR]]=0), NA(), finalData[[#This Row],[peerQ1]]-1.5*finalData[[#This Row],[peerIQR]])</f>
        <v>0.75250000000000006</v>
      </c>
      <c r="T12">
        <f>IF(OR(NOT(ISNUMBER(finalData[[#This Row],[peerIQR]])),finalData[[#This Row],[peerIQR]]=0), NA(), finalData[[#This Row],[peerQ3]]+1.5*finalData[[#This Row],[peerIQR]])</f>
        <v>1.2124999999999999</v>
      </c>
      <c r="U1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">
        <f>finalData[[#This Row],[score]]-finalData[[#This Row],[peerMedian]]</f>
        <v>1.0000000000000009E-2</v>
      </c>
    </row>
    <row r="13" spans="1:22">
      <c r="A13" t="s">
        <v>60</v>
      </c>
      <c r="B13" t="s">
        <v>61</v>
      </c>
      <c r="C13" t="s">
        <v>14</v>
      </c>
      <c r="D13" t="s">
        <v>18</v>
      </c>
      <c r="E13">
        <v>3</v>
      </c>
      <c r="F13">
        <v>1</v>
      </c>
      <c r="G13">
        <v>8</v>
      </c>
      <c r="H13">
        <v>2</v>
      </c>
      <c r="I13">
        <v>0.96</v>
      </c>
      <c r="J13">
        <v>11</v>
      </c>
      <c r="K13">
        <v>0.18181818181818182</v>
      </c>
      <c r="L13" t="s">
        <v>17969</v>
      </c>
      <c r="M13" t="s">
        <v>17971</v>
      </c>
      <c r="N13" cm="1">
        <f t="array" ref="N13">_xlfn.LET(_xlpm.k,finalData[[#This Row],[peer_group_key]],
     MEDIAN(_xlfn._xlws.FILTER(finalData[score], (finalData[peer_group_key]=_xlpm.k)*(ISNUMBER(finalData[score]))))
)</f>
        <v>0.995</v>
      </c>
      <c r="O13" cm="1">
        <f t="array" ref="O1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3" cm="1">
        <f t="array" ref="P1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3">
        <f>finalData[[#This Row],[peerQ3]]-finalData[[#This Row],[peerQ1]]</f>
        <v>6.7500000000000115E-2</v>
      </c>
      <c r="R13" cm="1">
        <f t="array" ref="R13">_xlfn.LET(_xlpm.k,finalData[[#This Row],[peer_group_key]],
ROWS(_xlfn._xlws.FILTER(finalData[score], (finalData[peer_group_key]=_xlpm.k)*(ISNUMBER(finalData[score]))))
)</f>
        <v>16</v>
      </c>
      <c r="S13">
        <f>IF(OR(NOT(ISNUMBER(finalData[[#This Row],[peerIQR]])),finalData[[#This Row],[peerIQR]]=0), NA(), finalData[[#This Row],[peerQ1]]-1.5*finalData[[#This Row],[peerIQR]])</f>
        <v>0.86124999999999974</v>
      </c>
      <c r="T13">
        <f>IF(OR(NOT(ISNUMBER(finalData[[#This Row],[peerIQR]])),finalData[[#This Row],[peerIQR]]=0), NA(), finalData[[#This Row],[peerQ3]]+1.5*finalData[[#This Row],[peerIQR]])</f>
        <v>1.1312500000000001</v>
      </c>
      <c r="U1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">
        <f>finalData[[#This Row],[score]]-finalData[[#This Row],[peerMedian]]</f>
        <v>-3.5000000000000031E-2</v>
      </c>
    </row>
    <row r="14" spans="1:22">
      <c r="A14" t="s">
        <v>64</v>
      </c>
      <c r="B14" t="s">
        <v>65</v>
      </c>
      <c r="C14" t="s">
        <v>14</v>
      </c>
      <c r="D14" t="s">
        <v>67</v>
      </c>
      <c r="E14">
        <v>3</v>
      </c>
      <c r="F14">
        <v>1</v>
      </c>
      <c r="G14">
        <v>8</v>
      </c>
      <c r="H14">
        <v>2</v>
      </c>
      <c r="I14">
        <v>0.96</v>
      </c>
      <c r="J14">
        <v>11</v>
      </c>
      <c r="K14">
        <v>0.18181818181818182</v>
      </c>
      <c r="L14" t="s">
        <v>17975</v>
      </c>
      <c r="M14" t="s">
        <v>17971</v>
      </c>
      <c r="N14" cm="1">
        <f t="array" ref="N14">_xlfn.LET(_xlpm.k,finalData[[#This Row],[peer_group_key]],
     MEDIAN(_xlfn._xlws.FILTER(finalData[score], (finalData[peer_group_key]=_xlpm.k)*(ISNUMBER(finalData[score]))))
)</f>
        <v>0.97499999999999998</v>
      </c>
      <c r="O14" cm="1">
        <f t="array" ref="O1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4" cm="1">
        <f t="array" ref="P1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0.98249999999999993</v>
      </c>
      <c r="Q14">
        <f>finalData[[#This Row],[peerQ3]]-finalData[[#This Row],[peerQ1]]</f>
        <v>1.4999999999999902E-2</v>
      </c>
      <c r="R14" cm="1">
        <f t="array" ref="R14">_xlfn.LET(_xlpm.k,finalData[[#This Row],[peer_group_key]],
ROWS(_xlfn._xlws.FILTER(finalData[score], (finalData[peer_group_key]=_xlpm.k)*(ISNUMBER(finalData[score]))))
)</f>
        <v>2</v>
      </c>
      <c r="S14">
        <f>IF(OR(NOT(ISNUMBER(finalData[[#This Row],[peerIQR]])),finalData[[#This Row],[peerIQR]]=0), NA(), finalData[[#This Row],[peerQ1]]-1.5*finalData[[#This Row],[peerIQR]])</f>
        <v>0.94500000000000017</v>
      </c>
      <c r="T14">
        <f>IF(OR(NOT(ISNUMBER(finalData[[#This Row],[peerIQR]])),finalData[[#This Row],[peerIQR]]=0), NA(), finalData[[#This Row],[peerQ3]]+1.5*finalData[[#This Row],[peerIQR]])</f>
        <v>1.0049999999999999</v>
      </c>
      <c r="U1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">
        <f>finalData[[#This Row],[score]]-finalData[[#This Row],[peerMedian]]</f>
        <v>-1.5000000000000013E-2</v>
      </c>
    </row>
    <row r="15" spans="1:22">
      <c r="A15" t="s">
        <v>68</v>
      </c>
      <c r="B15" t="s">
        <v>69</v>
      </c>
      <c r="C15" t="s">
        <v>14</v>
      </c>
      <c r="D15" t="s">
        <v>18</v>
      </c>
      <c r="E15">
        <v>2</v>
      </c>
      <c r="F15">
        <v>0</v>
      </c>
      <c r="G15">
        <v>6</v>
      </c>
      <c r="H15">
        <v>1</v>
      </c>
      <c r="I15">
        <v>0.97</v>
      </c>
      <c r="J15">
        <v>7</v>
      </c>
      <c r="K15">
        <v>0.14285714285714285</v>
      </c>
      <c r="L15" t="s">
        <v>17969</v>
      </c>
      <c r="M15" t="s">
        <v>17973</v>
      </c>
      <c r="N15" cm="1">
        <f t="array" ref="N15">_xlfn.LET(_xlpm.k,finalData[[#This Row],[peer_group_key]],
     MEDIAN(_xlfn._xlws.FILTER(finalData[score], (finalData[peer_group_key]=_xlpm.k)*(ISNUMBER(finalData[score]))))
)</f>
        <v>0.995</v>
      </c>
      <c r="O15" cm="1">
        <f t="array" ref="O1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5" cm="1">
        <f t="array" ref="P1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5">
        <f>finalData[[#This Row],[peerQ3]]-finalData[[#This Row],[peerQ1]]</f>
        <v>6.7500000000000115E-2</v>
      </c>
      <c r="R15" cm="1">
        <f t="array" ref="R15">_xlfn.LET(_xlpm.k,finalData[[#This Row],[peer_group_key]],
ROWS(_xlfn._xlws.FILTER(finalData[score], (finalData[peer_group_key]=_xlpm.k)*(ISNUMBER(finalData[score]))))
)</f>
        <v>16</v>
      </c>
      <c r="S15">
        <f>IF(OR(NOT(ISNUMBER(finalData[[#This Row],[peerIQR]])),finalData[[#This Row],[peerIQR]]=0), NA(), finalData[[#This Row],[peerQ1]]-1.5*finalData[[#This Row],[peerIQR]])</f>
        <v>0.86124999999999974</v>
      </c>
      <c r="T15">
        <f>IF(OR(NOT(ISNUMBER(finalData[[#This Row],[peerIQR]])),finalData[[#This Row],[peerIQR]]=0), NA(), finalData[[#This Row],[peerQ3]]+1.5*finalData[[#This Row],[peerIQR]])</f>
        <v>1.1312500000000001</v>
      </c>
      <c r="U1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">
        <f>finalData[[#This Row],[score]]-finalData[[#This Row],[peerMedian]]</f>
        <v>-2.5000000000000022E-2</v>
      </c>
    </row>
    <row r="16" spans="1:22">
      <c r="A16" t="s">
        <v>72</v>
      </c>
      <c r="B16" t="s">
        <v>73</v>
      </c>
      <c r="C16" t="s">
        <v>14</v>
      </c>
      <c r="D16" t="s">
        <v>27</v>
      </c>
      <c r="E16">
        <v>2</v>
      </c>
      <c r="F16">
        <v>0</v>
      </c>
      <c r="G16">
        <v>6</v>
      </c>
      <c r="H16">
        <v>1</v>
      </c>
      <c r="I16">
        <v>1</v>
      </c>
      <c r="J16">
        <v>7</v>
      </c>
      <c r="K16">
        <v>0.14285714285714285</v>
      </c>
      <c r="L16" t="s">
        <v>17972</v>
      </c>
      <c r="M16" t="s">
        <v>17973</v>
      </c>
      <c r="N16" cm="1">
        <f t="array" ref="N16">_xlfn.LET(_xlpm.k,finalData[[#This Row],[peer_group_key]],
     MEDIAN(_xlfn._xlws.FILTER(finalData[score], (finalData[peer_group_key]=_xlpm.k)*(ISNUMBER(finalData[score]))))
)</f>
        <v>1</v>
      </c>
      <c r="O16" cm="1">
        <f t="array" ref="O1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16" cm="1">
        <f t="array" ref="P1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16">
        <f>finalData[[#This Row],[peerQ3]]-finalData[[#This Row],[peerQ1]]</f>
        <v>5.7499999999999996E-2</v>
      </c>
      <c r="R16" cm="1">
        <f t="array" ref="R16">_xlfn.LET(_xlpm.k,finalData[[#This Row],[peer_group_key]],
ROWS(_xlfn._xlws.FILTER(finalData[score], (finalData[peer_group_key]=_xlpm.k)*(ISNUMBER(finalData[score]))))
)</f>
        <v>18</v>
      </c>
      <c r="S16">
        <f>IF(OR(NOT(ISNUMBER(finalData[[#This Row],[peerIQR]])),finalData[[#This Row],[peerIQR]]=0), NA(), finalData[[#This Row],[peerQ1]]-1.5*finalData[[#This Row],[peerIQR]])</f>
        <v>0.87874999999999992</v>
      </c>
      <c r="T16">
        <f>IF(OR(NOT(ISNUMBER(finalData[[#This Row],[peerIQR]])),finalData[[#This Row],[peerIQR]]=0), NA(), finalData[[#This Row],[peerQ3]]+1.5*finalData[[#This Row],[peerIQR]])</f>
        <v>1.1087499999999999</v>
      </c>
      <c r="U1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">
        <f>finalData[[#This Row],[score]]-finalData[[#This Row],[peerMedian]]</f>
        <v>0</v>
      </c>
    </row>
    <row r="17" spans="1:22">
      <c r="A17" t="s">
        <v>75</v>
      </c>
      <c r="B17" t="s">
        <v>76</v>
      </c>
      <c r="C17" t="s">
        <v>14</v>
      </c>
      <c r="D17" t="s">
        <v>18</v>
      </c>
      <c r="E17">
        <v>2</v>
      </c>
      <c r="F17">
        <v>1</v>
      </c>
      <c r="G17">
        <v>9</v>
      </c>
      <c r="H17">
        <v>1</v>
      </c>
      <c r="I17">
        <v>1.02</v>
      </c>
      <c r="J17">
        <v>11</v>
      </c>
      <c r="K17">
        <v>9.0909090909090912E-2</v>
      </c>
      <c r="L17" t="s">
        <v>17969</v>
      </c>
      <c r="M17" t="s">
        <v>17973</v>
      </c>
      <c r="N17" cm="1">
        <f t="array" ref="N17">_xlfn.LET(_xlpm.k,finalData[[#This Row],[peer_group_key]],
     MEDIAN(_xlfn._xlws.FILTER(finalData[score], (finalData[peer_group_key]=_xlpm.k)*(ISNUMBER(finalData[score]))))
)</f>
        <v>0.995</v>
      </c>
      <c r="O17" cm="1">
        <f t="array" ref="O1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7" cm="1">
        <f t="array" ref="P1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7">
        <f>finalData[[#This Row],[peerQ3]]-finalData[[#This Row],[peerQ1]]</f>
        <v>6.7500000000000115E-2</v>
      </c>
      <c r="R17" cm="1">
        <f t="array" ref="R17">_xlfn.LET(_xlpm.k,finalData[[#This Row],[peer_group_key]],
ROWS(_xlfn._xlws.FILTER(finalData[score], (finalData[peer_group_key]=_xlpm.k)*(ISNUMBER(finalData[score]))))
)</f>
        <v>16</v>
      </c>
      <c r="S17">
        <f>IF(OR(NOT(ISNUMBER(finalData[[#This Row],[peerIQR]])),finalData[[#This Row],[peerIQR]]=0), NA(), finalData[[#This Row],[peerQ1]]-1.5*finalData[[#This Row],[peerIQR]])</f>
        <v>0.86124999999999974</v>
      </c>
      <c r="T17">
        <f>IF(OR(NOT(ISNUMBER(finalData[[#This Row],[peerIQR]])),finalData[[#This Row],[peerIQR]]=0), NA(), finalData[[#This Row],[peerQ3]]+1.5*finalData[[#This Row],[peerIQR]])</f>
        <v>1.1312500000000001</v>
      </c>
      <c r="U1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">
        <f>finalData[[#This Row],[score]]-finalData[[#This Row],[peerMedian]]</f>
        <v>2.5000000000000022E-2</v>
      </c>
    </row>
    <row r="18" spans="1:22">
      <c r="A18" t="s">
        <v>79</v>
      </c>
      <c r="B18" t="s">
        <v>80</v>
      </c>
      <c r="C18" t="s">
        <v>14</v>
      </c>
      <c r="D18" t="s">
        <v>27</v>
      </c>
      <c r="E18">
        <v>1</v>
      </c>
      <c r="F18">
        <v>0</v>
      </c>
      <c r="G18">
        <v>9</v>
      </c>
      <c r="H18">
        <v>0</v>
      </c>
      <c r="I18">
        <v>1.05</v>
      </c>
      <c r="J18">
        <v>9</v>
      </c>
      <c r="K18">
        <v>0</v>
      </c>
      <c r="L18" t="s">
        <v>17972</v>
      </c>
      <c r="M18" t="s">
        <v>17973</v>
      </c>
      <c r="N18" cm="1">
        <f t="array" ref="N18">_xlfn.LET(_xlpm.k,finalData[[#This Row],[peer_group_key]],
     MEDIAN(_xlfn._xlws.FILTER(finalData[score], (finalData[peer_group_key]=_xlpm.k)*(ISNUMBER(finalData[score]))))
)</f>
        <v>1</v>
      </c>
      <c r="O18" cm="1">
        <f t="array" ref="O1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18" cm="1">
        <f t="array" ref="P1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18">
        <f>finalData[[#This Row],[peerQ3]]-finalData[[#This Row],[peerQ1]]</f>
        <v>5.7499999999999996E-2</v>
      </c>
      <c r="R18" cm="1">
        <f t="array" ref="R18">_xlfn.LET(_xlpm.k,finalData[[#This Row],[peer_group_key]],
ROWS(_xlfn._xlws.FILTER(finalData[score], (finalData[peer_group_key]=_xlpm.k)*(ISNUMBER(finalData[score]))))
)</f>
        <v>18</v>
      </c>
      <c r="S18">
        <f>IF(OR(NOT(ISNUMBER(finalData[[#This Row],[peerIQR]])),finalData[[#This Row],[peerIQR]]=0), NA(), finalData[[#This Row],[peerQ1]]-1.5*finalData[[#This Row],[peerIQR]])</f>
        <v>0.87874999999999992</v>
      </c>
      <c r="T18">
        <f>IF(OR(NOT(ISNUMBER(finalData[[#This Row],[peerIQR]])),finalData[[#This Row],[peerIQR]]=0), NA(), finalData[[#This Row],[peerQ3]]+1.5*finalData[[#This Row],[peerIQR]])</f>
        <v>1.1087499999999999</v>
      </c>
      <c r="U1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">
        <f>finalData[[#This Row],[score]]-finalData[[#This Row],[peerMedian]]</f>
        <v>5.0000000000000044E-2</v>
      </c>
    </row>
    <row r="19" spans="1:22">
      <c r="A19" t="s">
        <v>83</v>
      </c>
      <c r="B19" t="s">
        <v>84</v>
      </c>
      <c r="C19" t="s">
        <v>14</v>
      </c>
      <c r="D19" t="s">
        <v>87</v>
      </c>
      <c r="E19">
        <v>2</v>
      </c>
      <c r="F19">
        <v>0</v>
      </c>
      <c r="G19">
        <v>5</v>
      </c>
      <c r="H19">
        <v>0</v>
      </c>
      <c r="I19">
        <v>0.99</v>
      </c>
      <c r="J19">
        <v>5</v>
      </c>
      <c r="K19">
        <v>0</v>
      </c>
      <c r="L19" t="s">
        <v>17976</v>
      </c>
      <c r="M19" t="s">
        <v>17973</v>
      </c>
      <c r="N19" cm="1">
        <f t="array" ref="N19">_xlfn.LET(_xlpm.k,finalData[[#This Row],[peer_group_key]],
     MEDIAN(_xlfn._xlws.FILTER(finalData[score], (finalData[peer_group_key]=_xlpm.k)*(ISNUMBER(finalData[score]))))
)</f>
        <v>0.99</v>
      </c>
      <c r="O19" cm="1">
        <f t="array" ref="O1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19" cm="1">
        <f t="array" ref="P1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19">
        <f>finalData[[#This Row],[peerQ3]]-finalData[[#This Row],[peerQ1]]</f>
        <v>0</v>
      </c>
      <c r="R19" cm="1">
        <f t="array" ref="R19">_xlfn.LET(_xlpm.k,finalData[[#This Row],[peer_group_key]],
ROWS(_xlfn._xlws.FILTER(finalData[score], (finalData[peer_group_key]=_xlpm.k)*(ISNUMBER(finalData[score]))))
)</f>
        <v>1</v>
      </c>
      <c r="S19" t="e">
        <f>IF(OR(NOT(ISNUMBER(finalData[[#This Row],[peerIQR]])),finalData[[#This Row],[peerIQR]]=0), NA(), finalData[[#This Row],[peerQ1]]-1.5*finalData[[#This Row],[peerIQR]])</f>
        <v>#N/A</v>
      </c>
      <c r="T19" t="e">
        <f>IF(OR(NOT(ISNUMBER(finalData[[#This Row],[peerIQR]])),finalData[[#This Row],[peerIQR]]=0), NA(), finalData[[#This Row],[peerQ3]]+1.5*finalData[[#This Row],[peerIQR]])</f>
        <v>#N/A</v>
      </c>
      <c r="U1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9">
        <f>finalData[[#This Row],[score]]-finalData[[#This Row],[peerMedian]]</f>
        <v>0</v>
      </c>
    </row>
    <row r="20" spans="1:22">
      <c r="A20" t="s">
        <v>88</v>
      </c>
      <c r="B20" t="s">
        <v>89</v>
      </c>
      <c r="C20" t="s">
        <v>14</v>
      </c>
      <c r="D20" t="s">
        <v>27</v>
      </c>
      <c r="E20">
        <v>2</v>
      </c>
      <c r="F20">
        <v>0</v>
      </c>
      <c r="G20">
        <v>6</v>
      </c>
      <c r="H20">
        <v>1</v>
      </c>
      <c r="I20">
        <v>0.98</v>
      </c>
      <c r="J20">
        <v>7</v>
      </c>
      <c r="K20">
        <v>0.14285714285714285</v>
      </c>
      <c r="L20" t="s">
        <v>17972</v>
      </c>
      <c r="M20" t="s">
        <v>17973</v>
      </c>
      <c r="N20" cm="1">
        <f t="array" ref="N20">_xlfn.LET(_xlpm.k,finalData[[#This Row],[peer_group_key]],
     MEDIAN(_xlfn._xlws.FILTER(finalData[score], (finalData[peer_group_key]=_xlpm.k)*(ISNUMBER(finalData[score]))))
)</f>
        <v>1</v>
      </c>
      <c r="O20" cm="1">
        <f t="array" ref="O2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20" cm="1">
        <f t="array" ref="P2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20">
        <f>finalData[[#This Row],[peerQ3]]-finalData[[#This Row],[peerQ1]]</f>
        <v>5.7499999999999996E-2</v>
      </c>
      <c r="R20" cm="1">
        <f t="array" ref="R20">_xlfn.LET(_xlpm.k,finalData[[#This Row],[peer_group_key]],
ROWS(_xlfn._xlws.FILTER(finalData[score], (finalData[peer_group_key]=_xlpm.k)*(ISNUMBER(finalData[score]))))
)</f>
        <v>18</v>
      </c>
      <c r="S20">
        <f>IF(OR(NOT(ISNUMBER(finalData[[#This Row],[peerIQR]])),finalData[[#This Row],[peerIQR]]=0), NA(), finalData[[#This Row],[peerQ1]]-1.5*finalData[[#This Row],[peerIQR]])</f>
        <v>0.87874999999999992</v>
      </c>
      <c r="T20">
        <f>IF(OR(NOT(ISNUMBER(finalData[[#This Row],[peerIQR]])),finalData[[#This Row],[peerIQR]]=0), NA(), finalData[[#This Row],[peerQ3]]+1.5*finalData[[#This Row],[peerIQR]])</f>
        <v>1.1087499999999999</v>
      </c>
      <c r="U2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">
        <f>finalData[[#This Row],[score]]-finalData[[#This Row],[peerMedian]]</f>
        <v>-2.0000000000000018E-2</v>
      </c>
    </row>
    <row r="21" spans="1:22">
      <c r="A21" t="s">
        <v>91</v>
      </c>
      <c r="B21" t="s">
        <v>92</v>
      </c>
      <c r="C21" t="s">
        <v>14</v>
      </c>
      <c r="D21" t="s">
        <v>27</v>
      </c>
      <c r="E21">
        <v>3</v>
      </c>
      <c r="F21">
        <v>0</v>
      </c>
      <c r="G21">
        <v>7</v>
      </c>
      <c r="H21">
        <v>0</v>
      </c>
      <c r="I21">
        <v>0.95</v>
      </c>
      <c r="J21">
        <v>7</v>
      </c>
      <c r="K21">
        <v>0</v>
      </c>
      <c r="L21" t="s">
        <v>17972</v>
      </c>
      <c r="M21" t="s">
        <v>17971</v>
      </c>
      <c r="N21" cm="1">
        <f t="array" ref="N21">_xlfn.LET(_xlpm.k,finalData[[#This Row],[peer_group_key]],
     MEDIAN(_xlfn._xlws.FILTER(finalData[score], (finalData[peer_group_key]=_xlpm.k)*(ISNUMBER(finalData[score]))))
)</f>
        <v>1</v>
      </c>
      <c r="O21" cm="1">
        <f t="array" ref="O2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21" cm="1">
        <f t="array" ref="P2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21">
        <f>finalData[[#This Row],[peerQ3]]-finalData[[#This Row],[peerQ1]]</f>
        <v>5.7499999999999996E-2</v>
      </c>
      <c r="R21" cm="1">
        <f t="array" ref="R21">_xlfn.LET(_xlpm.k,finalData[[#This Row],[peer_group_key]],
ROWS(_xlfn._xlws.FILTER(finalData[score], (finalData[peer_group_key]=_xlpm.k)*(ISNUMBER(finalData[score]))))
)</f>
        <v>18</v>
      </c>
      <c r="S21">
        <f>IF(OR(NOT(ISNUMBER(finalData[[#This Row],[peerIQR]])),finalData[[#This Row],[peerIQR]]=0), NA(), finalData[[#This Row],[peerQ1]]-1.5*finalData[[#This Row],[peerIQR]])</f>
        <v>0.87874999999999992</v>
      </c>
      <c r="T21">
        <f>IF(OR(NOT(ISNUMBER(finalData[[#This Row],[peerIQR]])),finalData[[#This Row],[peerIQR]]=0), NA(), finalData[[#This Row],[peerQ3]]+1.5*finalData[[#This Row],[peerIQR]])</f>
        <v>1.1087499999999999</v>
      </c>
      <c r="U2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">
        <f>finalData[[#This Row],[score]]-finalData[[#This Row],[peerMedian]]</f>
        <v>-5.0000000000000044E-2</v>
      </c>
    </row>
    <row r="22" spans="1:22">
      <c r="A22" t="s">
        <v>95</v>
      </c>
      <c r="B22" t="s">
        <v>96</v>
      </c>
      <c r="C22" t="s">
        <v>14</v>
      </c>
      <c r="D22" t="s">
        <v>27</v>
      </c>
      <c r="E22">
        <v>2</v>
      </c>
      <c r="F22">
        <v>0</v>
      </c>
      <c r="G22">
        <v>7</v>
      </c>
      <c r="H22">
        <v>2</v>
      </c>
      <c r="I22">
        <v>1</v>
      </c>
      <c r="J22">
        <v>9</v>
      </c>
      <c r="K22">
        <v>0.22222222222222221</v>
      </c>
      <c r="L22" t="s">
        <v>17972</v>
      </c>
      <c r="M22" t="s">
        <v>17973</v>
      </c>
      <c r="N22" cm="1">
        <f t="array" ref="N22">_xlfn.LET(_xlpm.k,finalData[[#This Row],[peer_group_key]],
     MEDIAN(_xlfn._xlws.FILTER(finalData[score], (finalData[peer_group_key]=_xlpm.k)*(ISNUMBER(finalData[score]))))
)</f>
        <v>1</v>
      </c>
      <c r="O22" cm="1">
        <f t="array" ref="O2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22" cm="1">
        <f t="array" ref="P2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22">
        <f>finalData[[#This Row],[peerQ3]]-finalData[[#This Row],[peerQ1]]</f>
        <v>5.7499999999999996E-2</v>
      </c>
      <c r="R22" cm="1">
        <f t="array" ref="R22">_xlfn.LET(_xlpm.k,finalData[[#This Row],[peer_group_key]],
ROWS(_xlfn._xlws.FILTER(finalData[score], (finalData[peer_group_key]=_xlpm.k)*(ISNUMBER(finalData[score]))))
)</f>
        <v>18</v>
      </c>
      <c r="S22">
        <f>IF(OR(NOT(ISNUMBER(finalData[[#This Row],[peerIQR]])),finalData[[#This Row],[peerIQR]]=0), NA(), finalData[[#This Row],[peerQ1]]-1.5*finalData[[#This Row],[peerIQR]])</f>
        <v>0.87874999999999992</v>
      </c>
      <c r="T22">
        <f>IF(OR(NOT(ISNUMBER(finalData[[#This Row],[peerIQR]])),finalData[[#This Row],[peerIQR]]=0), NA(), finalData[[#This Row],[peerQ3]]+1.5*finalData[[#This Row],[peerIQR]])</f>
        <v>1.1087499999999999</v>
      </c>
      <c r="U2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">
        <f>finalData[[#This Row],[score]]-finalData[[#This Row],[peerMedian]]</f>
        <v>0</v>
      </c>
    </row>
    <row r="23" spans="1:22">
      <c r="A23" t="s">
        <v>98</v>
      </c>
      <c r="B23" t="s">
        <v>99</v>
      </c>
      <c r="C23" t="s">
        <v>14</v>
      </c>
      <c r="D23" t="s">
        <v>32</v>
      </c>
      <c r="E23">
        <v>3</v>
      </c>
      <c r="F23">
        <v>1</v>
      </c>
      <c r="G23">
        <v>8</v>
      </c>
      <c r="H23">
        <v>0</v>
      </c>
      <c r="I23">
        <v>0.98</v>
      </c>
      <c r="J23">
        <v>9</v>
      </c>
      <c r="K23">
        <v>0</v>
      </c>
      <c r="L23" t="s">
        <v>17974</v>
      </c>
      <c r="M23" t="s">
        <v>17971</v>
      </c>
      <c r="N23" cm="1">
        <f t="array" ref="N23">_xlfn.LET(_xlpm.k,finalData[[#This Row],[peer_group_key]],
     MEDIAN(_xlfn._xlws.FILTER(finalData[score], (finalData[peer_group_key]=_xlpm.k)*(ISNUMBER(finalData[score]))))
)</f>
        <v>1.02</v>
      </c>
      <c r="O23" cm="1">
        <f t="array" ref="O2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23" cm="1">
        <f t="array" ref="P2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23">
        <f>finalData[[#This Row],[peerQ3]]-finalData[[#This Row],[peerQ1]]</f>
        <v>0.11499999999999999</v>
      </c>
      <c r="R23" cm="1">
        <f t="array" ref="R23">_xlfn.LET(_xlpm.k,finalData[[#This Row],[peer_group_key]],
ROWS(_xlfn._xlws.FILTER(finalData[score], (finalData[peer_group_key]=_xlpm.k)*(ISNUMBER(finalData[score]))))
)</f>
        <v>9</v>
      </c>
      <c r="S23">
        <f>IF(OR(NOT(ISNUMBER(finalData[[#This Row],[peerIQR]])),finalData[[#This Row],[peerIQR]]=0), NA(), finalData[[#This Row],[peerQ1]]-1.5*finalData[[#This Row],[peerIQR]])</f>
        <v>0.75250000000000006</v>
      </c>
      <c r="T23">
        <f>IF(OR(NOT(ISNUMBER(finalData[[#This Row],[peerIQR]])),finalData[[#This Row],[peerIQR]]=0), NA(), finalData[[#This Row],[peerQ3]]+1.5*finalData[[#This Row],[peerIQR]])</f>
        <v>1.2124999999999999</v>
      </c>
      <c r="U2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">
        <f>finalData[[#This Row],[score]]-finalData[[#This Row],[peerMedian]]</f>
        <v>-4.0000000000000036E-2</v>
      </c>
    </row>
    <row r="24" spans="1:22">
      <c r="A24" t="s">
        <v>101</v>
      </c>
      <c r="B24" t="s">
        <v>102</v>
      </c>
      <c r="C24" t="s">
        <v>14</v>
      </c>
      <c r="D24" t="s">
        <v>18</v>
      </c>
      <c r="E24">
        <v>3</v>
      </c>
      <c r="F24">
        <v>0</v>
      </c>
      <c r="G24">
        <v>6</v>
      </c>
      <c r="H24">
        <v>0</v>
      </c>
      <c r="I24">
        <v>1.02</v>
      </c>
      <c r="J24">
        <v>6</v>
      </c>
      <c r="K24">
        <v>0</v>
      </c>
      <c r="L24" t="s">
        <v>17969</v>
      </c>
      <c r="M24" t="s">
        <v>17971</v>
      </c>
      <c r="N24" cm="1">
        <f t="array" ref="N24">_xlfn.LET(_xlpm.k,finalData[[#This Row],[peer_group_key]],
     MEDIAN(_xlfn._xlws.FILTER(finalData[score], (finalData[peer_group_key]=_xlpm.k)*(ISNUMBER(finalData[score]))))
)</f>
        <v>0.995</v>
      </c>
      <c r="O24" cm="1">
        <f t="array" ref="O2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24" cm="1">
        <f t="array" ref="P2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24">
        <f>finalData[[#This Row],[peerQ3]]-finalData[[#This Row],[peerQ1]]</f>
        <v>6.7500000000000115E-2</v>
      </c>
      <c r="R24" cm="1">
        <f t="array" ref="R24">_xlfn.LET(_xlpm.k,finalData[[#This Row],[peer_group_key]],
ROWS(_xlfn._xlws.FILTER(finalData[score], (finalData[peer_group_key]=_xlpm.k)*(ISNUMBER(finalData[score]))))
)</f>
        <v>16</v>
      </c>
      <c r="S24">
        <f>IF(OR(NOT(ISNUMBER(finalData[[#This Row],[peerIQR]])),finalData[[#This Row],[peerIQR]]=0), NA(), finalData[[#This Row],[peerQ1]]-1.5*finalData[[#This Row],[peerIQR]])</f>
        <v>0.86124999999999974</v>
      </c>
      <c r="T24">
        <f>IF(OR(NOT(ISNUMBER(finalData[[#This Row],[peerIQR]])),finalData[[#This Row],[peerIQR]]=0), NA(), finalData[[#This Row],[peerQ3]]+1.5*finalData[[#This Row],[peerIQR]])</f>
        <v>1.1312500000000001</v>
      </c>
      <c r="U2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">
        <f>finalData[[#This Row],[score]]-finalData[[#This Row],[peerMedian]]</f>
        <v>2.5000000000000022E-2</v>
      </c>
    </row>
    <row r="25" spans="1:22">
      <c r="A25" t="s">
        <v>105</v>
      </c>
      <c r="B25" t="s">
        <v>106</v>
      </c>
      <c r="C25" t="s">
        <v>14</v>
      </c>
      <c r="D25" t="s">
        <v>32</v>
      </c>
      <c r="E25">
        <v>3</v>
      </c>
      <c r="F25">
        <v>1</v>
      </c>
      <c r="G25">
        <v>8</v>
      </c>
      <c r="H25">
        <v>0</v>
      </c>
      <c r="I25">
        <v>0.89</v>
      </c>
      <c r="J25">
        <v>9</v>
      </c>
      <c r="K25">
        <v>0</v>
      </c>
      <c r="L25" t="s">
        <v>17974</v>
      </c>
      <c r="M25" t="s">
        <v>17971</v>
      </c>
      <c r="N25" cm="1">
        <f t="array" ref="N25">_xlfn.LET(_xlpm.k,finalData[[#This Row],[peer_group_key]],
     MEDIAN(_xlfn._xlws.FILTER(finalData[score], (finalData[peer_group_key]=_xlpm.k)*(ISNUMBER(finalData[score]))))
)</f>
        <v>1.02</v>
      </c>
      <c r="O25" cm="1">
        <f t="array" ref="O2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25" cm="1">
        <f t="array" ref="P2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25">
        <f>finalData[[#This Row],[peerQ3]]-finalData[[#This Row],[peerQ1]]</f>
        <v>0.11499999999999999</v>
      </c>
      <c r="R25" cm="1">
        <f t="array" ref="R25">_xlfn.LET(_xlpm.k,finalData[[#This Row],[peer_group_key]],
ROWS(_xlfn._xlws.FILTER(finalData[score], (finalData[peer_group_key]=_xlpm.k)*(ISNUMBER(finalData[score]))))
)</f>
        <v>9</v>
      </c>
      <c r="S25">
        <f>IF(OR(NOT(ISNUMBER(finalData[[#This Row],[peerIQR]])),finalData[[#This Row],[peerIQR]]=0), NA(), finalData[[#This Row],[peerQ1]]-1.5*finalData[[#This Row],[peerIQR]])</f>
        <v>0.75250000000000006</v>
      </c>
      <c r="T25">
        <f>IF(OR(NOT(ISNUMBER(finalData[[#This Row],[peerIQR]])),finalData[[#This Row],[peerIQR]]=0), NA(), finalData[[#This Row],[peerQ3]]+1.5*finalData[[#This Row],[peerIQR]])</f>
        <v>1.2124999999999999</v>
      </c>
      <c r="U2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5">
        <f>finalData[[#This Row],[score]]-finalData[[#This Row],[peerMedian]]</f>
        <v>-0.13</v>
      </c>
    </row>
    <row r="26" spans="1:22">
      <c r="A26" t="s">
        <v>109</v>
      </c>
      <c r="B26" t="s">
        <v>110</v>
      </c>
      <c r="C26" t="s">
        <v>14</v>
      </c>
      <c r="D26" t="s">
        <v>113</v>
      </c>
      <c r="E26">
        <v>1</v>
      </c>
      <c r="F26">
        <v>0</v>
      </c>
      <c r="G26">
        <v>8</v>
      </c>
      <c r="H26">
        <v>2</v>
      </c>
      <c r="I26">
        <v>1.07</v>
      </c>
      <c r="J26">
        <v>10</v>
      </c>
      <c r="K26">
        <v>0.2</v>
      </c>
      <c r="L26" t="s">
        <v>17977</v>
      </c>
      <c r="M26" t="s">
        <v>17973</v>
      </c>
      <c r="N26" cm="1">
        <f t="array" ref="N26">_xlfn.LET(_xlpm.k,finalData[[#This Row],[peer_group_key]],
     MEDIAN(_xlfn._xlws.FILTER(finalData[score], (finalData[peer_group_key]=_xlpm.k)*(ISNUMBER(finalData[score]))))
)</f>
        <v>1.07</v>
      </c>
      <c r="O26" cm="1">
        <f t="array" ref="O2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1.07</v>
      </c>
      <c r="P26" cm="1">
        <f t="array" ref="P2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6">
        <f>finalData[[#This Row],[peerQ3]]-finalData[[#This Row],[peerQ1]]</f>
        <v>0</v>
      </c>
      <c r="R26" cm="1">
        <f t="array" ref="R26">_xlfn.LET(_xlpm.k,finalData[[#This Row],[peer_group_key]],
ROWS(_xlfn._xlws.FILTER(finalData[score], (finalData[peer_group_key]=_xlpm.k)*(ISNUMBER(finalData[score]))))
)</f>
        <v>1</v>
      </c>
      <c r="S26" t="e">
        <f>IF(OR(NOT(ISNUMBER(finalData[[#This Row],[peerIQR]])),finalData[[#This Row],[peerIQR]]=0), NA(), finalData[[#This Row],[peerQ1]]-1.5*finalData[[#This Row],[peerIQR]])</f>
        <v>#N/A</v>
      </c>
      <c r="T26" t="e">
        <f>IF(OR(NOT(ISNUMBER(finalData[[#This Row],[peerIQR]])),finalData[[#This Row],[peerIQR]]=0), NA(), finalData[[#This Row],[peerQ3]]+1.5*finalData[[#This Row],[peerIQR]])</f>
        <v>#N/A</v>
      </c>
      <c r="U2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6">
        <f>finalData[[#This Row],[score]]-finalData[[#This Row],[peerMedian]]</f>
        <v>0</v>
      </c>
    </row>
    <row r="27" spans="1:22">
      <c r="A27" t="s">
        <v>114</v>
      </c>
      <c r="B27" t="s">
        <v>115</v>
      </c>
      <c r="C27" t="s">
        <v>14</v>
      </c>
      <c r="D27" t="s">
        <v>18</v>
      </c>
      <c r="E27">
        <v>3</v>
      </c>
      <c r="F27">
        <v>1</v>
      </c>
      <c r="G27">
        <v>4</v>
      </c>
      <c r="H27">
        <v>2</v>
      </c>
      <c r="I27">
        <v>1.07</v>
      </c>
      <c r="J27">
        <v>7</v>
      </c>
      <c r="K27">
        <v>0.2857142857142857</v>
      </c>
      <c r="L27" t="s">
        <v>17969</v>
      </c>
      <c r="M27" t="s">
        <v>17971</v>
      </c>
      <c r="N27" cm="1">
        <f t="array" ref="N27">_xlfn.LET(_xlpm.k,finalData[[#This Row],[peer_group_key]],
     MEDIAN(_xlfn._xlws.FILTER(finalData[score], (finalData[peer_group_key]=_xlpm.k)*(ISNUMBER(finalData[score]))))
)</f>
        <v>0.995</v>
      </c>
      <c r="O27" cm="1">
        <f t="array" ref="O2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27" cm="1">
        <f t="array" ref="P2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27">
        <f>finalData[[#This Row],[peerQ3]]-finalData[[#This Row],[peerQ1]]</f>
        <v>6.7500000000000115E-2</v>
      </c>
      <c r="R27" cm="1">
        <f t="array" ref="R27">_xlfn.LET(_xlpm.k,finalData[[#This Row],[peer_group_key]],
ROWS(_xlfn._xlws.FILTER(finalData[score], (finalData[peer_group_key]=_xlpm.k)*(ISNUMBER(finalData[score]))))
)</f>
        <v>16</v>
      </c>
      <c r="S27">
        <f>IF(OR(NOT(ISNUMBER(finalData[[#This Row],[peerIQR]])),finalData[[#This Row],[peerIQR]]=0), NA(), finalData[[#This Row],[peerQ1]]-1.5*finalData[[#This Row],[peerIQR]])</f>
        <v>0.86124999999999974</v>
      </c>
      <c r="T27">
        <f>IF(OR(NOT(ISNUMBER(finalData[[#This Row],[peerIQR]])),finalData[[#This Row],[peerIQR]]=0), NA(), finalData[[#This Row],[peerQ3]]+1.5*finalData[[#This Row],[peerIQR]])</f>
        <v>1.1312500000000001</v>
      </c>
      <c r="U2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7">
        <f>finalData[[#This Row],[score]]-finalData[[#This Row],[peerMedian]]</f>
        <v>7.5000000000000067E-2</v>
      </c>
    </row>
    <row r="28" spans="1:22">
      <c r="A28" t="s">
        <v>118</v>
      </c>
      <c r="B28" t="s">
        <v>119</v>
      </c>
      <c r="C28" t="s">
        <v>14</v>
      </c>
      <c r="D28" t="s">
        <v>27</v>
      </c>
      <c r="E28">
        <v>4</v>
      </c>
      <c r="F28">
        <v>2</v>
      </c>
      <c r="G28">
        <v>6</v>
      </c>
      <c r="H28">
        <v>0</v>
      </c>
      <c r="I28">
        <v>0.95</v>
      </c>
      <c r="J28">
        <v>8</v>
      </c>
      <c r="K28">
        <v>0</v>
      </c>
      <c r="L28" t="s">
        <v>17972</v>
      </c>
      <c r="M28" t="s">
        <v>17970</v>
      </c>
      <c r="N28" cm="1">
        <f t="array" ref="N28">_xlfn.LET(_xlpm.k,finalData[[#This Row],[peer_group_key]],
     MEDIAN(_xlfn._xlws.FILTER(finalData[score], (finalData[peer_group_key]=_xlpm.k)*(ISNUMBER(finalData[score]))))
)</f>
        <v>1</v>
      </c>
      <c r="O28" cm="1">
        <f t="array" ref="O2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28" cm="1">
        <f t="array" ref="P2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28">
        <f>finalData[[#This Row],[peerQ3]]-finalData[[#This Row],[peerQ1]]</f>
        <v>5.7499999999999996E-2</v>
      </c>
      <c r="R28" cm="1">
        <f t="array" ref="R28">_xlfn.LET(_xlpm.k,finalData[[#This Row],[peer_group_key]],
ROWS(_xlfn._xlws.FILTER(finalData[score], (finalData[peer_group_key]=_xlpm.k)*(ISNUMBER(finalData[score]))))
)</f>
        <v>18</v>
      </c>
      <c r="S28">
        <f>IF(OR(NOT(ISNUMBER(finalData[[#This Row],[peerIQR]])),finalData[[#This Row],[peerIQR]]=0), NA(), finalData[[#This Row],[peerQ1]]-1.5*finalData[[#This Row],[peerIQR]])</f>
        <v>0.87874999999999992</v>
      </c>
      <c r="T28">
        <f>IF(OR(NOT(ISNUMBER(finalData[[#This Row],[peerIQR]])),finalData[[#This Row],[peerIQR]]=0), NA(), finalData[[#This Row],[peerQ3]]+1.5*finalData[[#This Row],[peerIQR]])</f>
        <v>1.1087499999999999</v>
      </c>
      <c r="U2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8">
        <f>finalData[[#This Row],[score]]-finalData[[#This Row],[peerMedian]]</f>
        <v>-5.0000000000000044E-2</v>
      </c>
    </row>
    <row r="29" spans="1:22">
      <c r="A29" t="s">
        <v>122</v>
      </c>
      <c r="B29" t="s">
        <v>123</v>
      </c>
      <c r="C29" t="s">
        <v>14</v>
      </c>
      <c r="D29" t="s">
        <v>18</v>
      </c>
      <c r="E29">
        <v>3</v>
      </c>
      <c r="F29">
        <v>0</v>
      </c>
      <c r="G29">
        <v>7</v>
      </c>
      <c r="H29">
        <v>0</v>
      </c>
      <c r="I29">
        <v>0.96</v>
      </c>
      <c r="J29">
        <v>7</v>
      </c>
      <c r="K29">
        <v>0</v>
      </c>
      <c r="L29" t="s">
        <v>17969</v>
      </c>
      <c r="M29" t="s">
        <v>17971</v>
      </c>
      <c r="N29" cm="1">
        <f t="array" ref="N29">_xlfn.LET(_xlpm.k,finalData[[#This Row],[peer_group_key]],
     MEDIAN(_xlfn._xlws.FILTER(finalData[score], (finalData[peer_group_key]=_xlpm.k)*(ISNUMBER(finalData[score]))))
)</f>
        <v>0.995</v>
      </c>
      <c r="O29" cm="1">
        <f t="array" ref="O2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29" cm="1">
        <f t="array" ref="P2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29">
        <f>finalData[[#This Row],[peerQ3]]-finalData[[#This Row],[peerQ1]]</f>
        <v>6.7500000000000115E-2</v>
      </c>
      <c r="R29" cm="1">
        <f t="array" ref="R29">_xlfn.LET(_xlpm.k,finalData[[#This Row],[peer_group_key]],
ROWS(_xlfn._xlws.FILTER(finalData[score], (finalData[peer_group_key]=_xlpm.k)*(ISNUMBER(finalData[score]))))
)</f>
        <v>16</v>
      </c>
      <c r="S29">
        <f>IF(OR(NOT(ISNUMBER(finalData[[#This Row],[peerIQR]])),finalData[[#This Row],[peerIQR]]=0), NA(), finalData[[#This Row],[peerQ1]]-1.5*finalData[[#This Row],[peerIQR]])</f>
        <v>0.86124999999999974</v>
      </c>
      <c r="T29">
        <f>IF(OR(NOT(ISNUMBER(finalData[[#This Row],[peerIQR]])),finalData[[#This Row],[peerIQR]]=0), NA(), finalData[[#This Row],[peerQ3]]+1.5*finalData[[#This Row],[peerIQR]])</f>
        <v>1.1312500000000001</v>
      </c>
      <c r="U2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9">
        <f>finalData[[#This Row],[score]]-finalData[[#This Row],[peerMedian]]</f>
        <v>-3.5000000000000031E-2</v>
      </c>
    </row>
    <row r="30" spans="1:22">
      <c r="A30" t="s">
        <v>126</v>
      </c>
      <c r="B30" t="s">
        <v>127</v>
      </c>
      <c r="C30" t="s">
        <v>14</v>
      </c>
      <c r="D30" t="s">
        <v>27</v>
      </c>
      <c r="E30">
        <v>4</v>
      </c>
      <c r="F30">
        <v>0</v>
      </c>
      <c r="G30">
        <v>5</v>
      </c>
      <c r="H30">
        <v>0</v>
      </c>
      <c r="I30">
        <v>1</v>
      </c>
      <c r="J30">
        <v>5</v>
      </c>
      <c r="K30">
        <v>0</v>
      </c>
      <c r="L30" t="s">
        <v>17972</v>
      </c>
      <c r="M30" t="s">
        <v>17970</v>
      </c>
      <c r="N30" cm="1">
        <f t="array" ref="N30">_xlfn.LET(_xlpm.k,finalData[[#This Row],[peer_group_key]],
     MEDIAN(_xlfn._xlws.FILTER(finalData[score], (finalData[peer_group_key]=_xlpm.k)*(ISNUMBER(finalData[score]))))
)</f>
        <v>1</v>
      </c>
      <c r="O30" cm="1">
        <f t="array" ref="O3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30" cm="1">
        <f t="array" ref="P3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30">
        <f>finalData[[#This Row],[peerQ3]]-finalData[[#This Row],[peerQ1]]</f>
        <v>5.7499999999999996E-2</v>
      </c>
      <c r="R30" cm="1">
        <f t="array" ref="R30">_xlfn.LET(_xlpm.k,finalData[[#This Row],[peer_group_key]],
ROWS(_xlfn._xlws.FILTER(finalData[score], (finalData[peer_group_key]=_xlpm.k)*(ISNUMBER(finalData[score]))))
)</f>
        <v>18</v>
      </c>
      <c r="S30">
        <f>IF(OR(NOT(ISNUMBER(finalData[[#This Row],[peerIQR]])),finalData[[#This Row],[peerIQR]]=0), NA(), finalData[[#This Row],[peerQ1]]-1.5*finalData[[#This Row],[peerIQR]])</f>
        <v>0.87874999999999992</v>
      </c>
      <c r="T30">
        <f>IF(OR(NOT(ISNUMBER(finalData[[#This Row],[peerIQR]])),finalData[[#This Row],[peerIQR]]=0), NA(), finalData[[#This Row],[peerQ3]]+1.5*finalData[[#This Row],[peerIQR]])</f>
        <v>1.1087499999999999</v>
      </c>
      <c r="U3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0">
        <f>finalData[[#This Row],[score]]-finalData[[#This Row],[peerMedian]]</f>
        <v>0</v>
      </c>
    </row>
    <row r="31" spans="1:22">
      <c r="A31" t="s">
        <v>129</v>
      </c>
      <c r="B31" t="s">
        <v>130</v>
      </c>
      <c r="C31" t="s">
        <v>14</v>
      </c>
      <c r="D31" t="s">
        <v>67</v>
      </c>
      <c r="E31">
        <v>2</v>
      </c>
      <c r="F31">
        <v>0</v>
      </c>
      <c r="G31">
        <v>5</v>
      </c>
      <c r="H31">
        <v>2</v>
      </c>
      <c r="I31">
        <v>0.99</v>
      </c>
      <c r="J31">
        <v>7</v>
      </c>
      <c r="K31">
        <v>0.2857142857142857</v>
      </c>
      <c r="L31" t="s">
        <v>17975</v>
      </c>
      <c r="M31" t="s">
        <v>17973</v>
      </c>
      <c r="N31" cm="1">
        <f t="array" ref="N31">_xlfn.LET(_xlpm.k,finalData[[#This Row],[peer_group_key]],
     MEDIAN(_xlfn._xlws.FILTER(finalData[score], (finalData[peer_group_key]=_xlpm.k)*(ISNUMBER(finalData[score]))))
)</f>
        <v>0.97499999999999998</v>
      </c>
      <c r="O31" cm="1">
        <f t="array" ref="O3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31" cm="1">
        <f t="array" ref="P3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0.98249999999999993</v>
      </c>
      <c r="Q31">
        <f>finalData[[#This Row],[peerQ3]]-finalData[[#This Row],[peerQ1]]</f>
        <v>1.4999999999999902E-2</v>
      </c>
      <c r="R31" cm="1">
        <f t="array" ref="R31">_xlfn.LET(_xlpm.k,finalData[[#This Row],[peer_group_key]],
ROWS(_xlfn._xlws.FILTER(finalData[score], (finalData[peer_group_key]=_xlpm.k)*(ISNUMBER(finalData[score]))))
)</f>
        <v>2</v>
      </c>
      <c r="S31">
        <f>IF(OR(NOT(ISNUMBER(finalData[[#This Row],[peerIQR]])),finalData[[#This Row],[peerIQR]]=0), NA(), finalData[[#This Row],[peerQ1]]-1.5*finalData[[#This Row],[peerIQR]])</f>
        <v>0.94500000000000017</v>
      </c>
      <c r="T31">
        <f>IF(OR(NOT(ISNUMBER(finalData[[#This Row],[peerIQR]])),finalData[[#This Row],[peerIQR]]=0), NA(), finalData[[#This Row],[peerQ3]]+1.5*finalData[[#This Row],[peerIQR]])</f>
        <v>1.0049999999999999</v>
      </c>
      <c r="U3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31">
        <f>finalData[[#This Row],[score]]-finalData[[#This Row],[peerMedian]]</f>
        <v>1.5000000000000013E-2</v>
      </c>
    </row>
    <row r="32" spans="1:22">
      <c r="A32" t="s">
        <v>133</v>
      </c>
      <c r="B32" t="s">
        <v>134</v>
      </c>
      <c r="C32" t="s">
        <v>14</v>
      </c>
      <c r="D32" t="s">
        <v>27</v>
      </c>
      <c r="E32">
        <v>3</v>
      </c>
      <c r="F32">
        <v>0</v>
      </c>
      <c r="G32">
        <v>5</v>
      </c>
      <c r="H32">
        <v>1</v>
      </c>
      <c r="I32">
        <v>0.95</v>
      </c>
      <c r="J32">
        <v>6</v>
      </c>
      <c r="K32">
        <v>0.16666666666666666</v>
      </c>
      <c r="L32" t="s">
        <v>17972</v>
      </c>
      <c r="M32" t="s">
        <v>17971</v>
      </c>
      <c r="N32" cm="1">
        <f t="array" ref="N32">_xlfn.LET(_xlpm.k,finalData[[#This Row],[peer_group_key]],
     MEDIAN(_xlfn._xlws.FILTER(finalData[score], (finalData[peer_group_key]=_xlpm.k)*(ISNUMBER(finalData[score]))))
)</f>
        <v>1</v>
      </c>
      <c r="O32" cm="1">
        <f t="array" ref="O3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32" cm="1">
        <f t="array" ref="P3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32">
        <f>finalData[[#This Row],[peerQ3]]-finalData[[#This Row],[peerQ1]]</f>
        <v>5.7499999999999996E-2</v>
      </c>
      <c r="R32" cm="1">
        <f t="array" ref="R32">_xlfn.LET(_xlpm.k,finalData[[#This Row],[peer_group_key]],
ROWS(_xlfn._xlws.FILTER(finalData[score], (finalData[peer_group_key]=_xlpm.k)*(ISNUMBER(finalData[score]))))
)</f>
        <v>18</v>
      </c>
      <c r="S32">
        <f>IF(OR(NOT(ISNUMBER(finalData[[#This Row],[peerIQR]])),finalData[[#This Row],[peerIQR]]=0), NA(), finalData[[#This Row],[peerQ1]]-1.5*finalData[[#This Row],[peerIQR]])</f>
        <v>0.87874999999999992</v>
      </c>
      <c r="T32">
        <f>IF(OR(NOT(ISNUMBER(finalData[[#This Row],[peerIQR]])),finalData[[#This Row],[peerIQR]]=0), NA(), finalData[[#This Row],[peerQ3]]+1.5*finalData[[#This Row],[peerIQR]])</f>
        <v>1.1087499999999999</v>
      </c>
      <c r="U3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2">
        <f>finalData[[#This Row],[score]]-finalData[[#This Row],[peerMedian]]</f>
        <v>-5.0000000000000044E-2</v>
      </c>
    </row>
    <row r="33" spans="1:22">
      <c r="A33" t="s">
        <v>137</v>
      </c>
      <c r="B33" t="s">
        <v>138</v>
      </c>
      <c r="C33" t="s">
        <v>14</v>
      </c>
      <c r="D33" t="s">
        <v>140</v>
      </c>
      <c r="E33">
        <v>3</v>
      </c>
      <c r="F33">
        <v>0</v>
      </c>
      <c r="G33">
        <v>8</v>
      </c>
      <c r="H33">
        <v>1</v>
      </c>
      <c r="I33">
        <v>0.98</v>
      </c>
      <c r="J33">
        <v>9</v>
      </c>
      <c r="K33">
        <v>0.1111111111111111</v>
      </c>
      <c r="L33" t="s">
        <v>17978</v>
      </c>
      <c r="M33" t="s">
        <v>17971</v>
      </c>
      <c r="N33" cm="1">
        <f t="array" ref="N33">_xlfn.LET(_xlpm.k,finalData[[#This Row],[peer_group_key]],
     MEDIAN(_xlfn._xlws.FILTER(finalData[score], (finalData[peer_group_key]=_xlpm.k)*(ISNUMBER(finalData[score]))))
)</f>
        <v>0.98499999999999999</v>
      </c>
      <c r="O33" cm="1">
        <f t="array" ref="O3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0.98249999999999993</v>
      </c>
      <c r="P33" cm="1">
        <f t="array" ref="P3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0.98750000000000004</v>
      </c>
      <c r="Q33">
        <f>finalData[[#This Row],[peerQ3]]-finalData[[#This Row],[peerQ1]]</f>
        <v>5.0000000000001155E-3</v>
      </c>
      <c r="R33" cm="1">
        <f t="array" ref="R33">_xlfn.LET(_xlpm.k,finalData[[#This Row],[peer_group_key]],
ROWS(_xlfn._xlws.FILTER(finalData[score], (finalData[peer_group_key]=_xlpm.k)*(ISNUMBER(finalData[score]))))
)</f>
        <v>2</v>
      </c>
      <c r="S33">
        <f>IF(OR(NOT(ISNUMBER(finalData[[#This Row],[peerIQR]])),finalData[[#This Row],[peerIQR]]=0), NA(), finalData[[#This Row],[peerQ1]]-1.5*finalData[[#This Row],[peerIQR]])</f>
        <v>0.97499999999999976</v>
      </c>
      <c r="T33">
        <f>IF(OR(NOT(ISNUMBER(finalData[[#This Row],[peerIQR]])),finalData[[#This Row],[peerIQR]]=0), NA(), finalData[[#This Row],[peerQ3]]+1.5*finalData[[#This Row],[peerIQR]])</f>
        <v>0.99500000000000022</v>
      </c>
      <c r="U3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33">
        <f>finalData[[#This Row],[score]]-finalData[[#This Row],[peerMedian]]</f>
        <v>-5.0000000000000044E-3</v>
      </c>
    </row>
    <row r="34" spans="1:22">
      <c r="A34" t="s">
        <v>141</v>
      </c>
      <c r="B34" t="s">
        <v>142</v>
      </c>
      <c r="C34" t="s">
        <v>14</v>
      </c>
      <c r="D34" t="s">
        <v>18</v>
      </c>
      <c r="E34">
        <v>1</v>
      </c>
      <c r="F34">
        <v>0</v>
      </c>
      <c r="G34">
        <v>8</v>
      </c>
      <c r="H34">
        <v>3</v>
      </c>
      <c r="I34">
        <v>0.98</v>
      </c>
      <c r="J34">
        <v>11</v>
      </c>
      <c r="K34">
        <v>0.27272727272727271</v>
      </c>
      <c r="L34" t="s">
        <v>17969</v>
      </c>
      <c r="M34" t="s">
        <v>17973</v>
      </c>
      <c r="N34" cm="1">
        <f t="array" ref="N34">_xlfn.LET(_xlpm.k,finalData[[#This Row],[peer_group_key]],
     MEDIAN(_xlfn._xlws.FILTER(finalData[score], (finalData[peer_group_key]=_xlpm.k)*(ISNUMBER(finalData[score]))))
)</f>
        <v>0.995</v>
      </c>
      <c r="O34" cm="1">
        <f t="array" ref="O3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34" cm="1">
        <f t="array" ref="P3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34">
        <f>finalData[[#This Row],[peerQ3]]-finalData[[#This Row],[peerQ1]]</f>
        <v>6.7500000000000115E-2</v>
      </c>
      <c r="R34" cm="1">
        <f t="array" ref="R34">_xlfn.LET(_xlpm.k,finalData[[#This Row],[peer_group_key]],
ROWS(_xlfn._xlws.FILTER(finalData[score], (finalData[peer_group_key]=_xlpm.k)*(ISNUMBER(finalData[score]))))
)</f>
        <v>16</v>
      </c>
      <c r="S34">
        <f>IF(OR(NOT(ISNUMBER(finalData[[#This Row],[peerIQR]])),finalData[[#This Row],[peerIQR]]=0), NA(), finalData[[#This Row],[peerQ1]]-1.5*finalData[[#This Row],[peerIQR]])</f>
        <v>0.86124999999999974</v>
      </c>
      <c r="T34">
        <f>IF(OR(NOT(ISNUMBER(finalData[[#This Row],[peerIQR]])),finalData[[#This Row],[peerIQR]]=0), NA(), finalData[[#This Row],[peerQ3]]+1.5*finalData[[#This Row],[peerIQR]])</f>
        <v>1.1312500000000001</v>
      </c>
      <c r="U3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4">
        <f>finalData[[#This Row],[score]]-finalData[[#This Row],[peerMedian]]</f>
        <v>-1.5000000000000013E-2</v>
      </c>
    </row>
    <row r="35" spans="1:22">
      <c r="A35" t="s">
        <v>145</v>
      </c>
      <c r="B35" t="s">
        <v>146</v>
      </c>
      <c r="C35" t="s">
        <v>14</v>
      </c>
      <c r="D35" t="s">
        <v>32</v>
      </c>
      <c r="E35">
        <v>3</v>
      </c>
      <c r="F35">
        <v>1</v>
      </c>
      <c r="G35">
        <v>8</v>
      </c>
      <c r="H35">
        <v>0</v>
      </c>
      <c r="I35">
        <v>0.96</v>
      </c>
      <c r="J35">
        <v>9</v>
      </c>
      <c r="K35">
        <v>0</v>
      </c>
      <c r="L35" t="s">
        <v>17974</v>
      </c>
      <c r="M35" t="s">
        <v>17971</v>
      </c>
      <c r="N35" cm="1">
        <f t="array" ref="N35">_xlfn.LET(_xlpm.k,finalData[[#This Row],[peer_group_key]],
     MEDIAN(_xlfn._xlws.FILTER(finalData[score], (finalData[peer_group_key]=_xlpm.k)*(ISNUMBER(finalData[score]))))
)</f>
        <v>1.02</v>
      </c>
      <c r="O35" cm="1">
        <f t="array" ref="O3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35" cm="1">
        <f t="array" ref="P3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35">
        <f>finalData[[#This Row],[peerQ3]]-finalData[[#This Row],[peerQ1]]</f>
        <v>0.11499999999999999</v>
      </c>
      <c r="R35" cm="1">
        <f t="array" ref="R35">_xlfn.LET(_xlpm.k,finalData[[#This Row],[peer_group_key]],
ROWS(_xlfn._xlws.FILTER(finalData[score], (finalData[peer_group_key]=_xlpm.k)*(ISNUMBER(finalData[score]))))
)</f>
        <v>9</v>
      </c>
      <c r="S35">
        <f>IF(OR(NOT(ISNUMBER(finalData[[#This Row],[peerIQR]])),finalData[[#This Row],[peerIQR]]=0), NA(), finalData[[#This Row],[peerQ1]]-1.5*finalData[[#This Row],[peerIQR]])</f>
        <v>0.75250000000000006</v>
      </c>
      <c r="T35">
        <f>IF(OR(NOT(ISNUMBER(finalData[[#This Row],[peerIQR]])),finalData[[#This Row],[peerIQR]]=0), NA(), finalData[[#This Row],[peerQ3]]+1.5*finalData[[#This Row],[peerIQR]])</f>
        <v>1.2124999999999999</v>
      </c>
      <c r="U3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5">
        <f>finalData[[#This Row],[score]]-finalData[[#This Row],[peerMedian]]</f>
        <v>-6.0000000000000053E-2</v>
      </c>
    </row>
    <row r="36" spans="1:22">
      <c r="A36" t="s">
        <v>148</v>
      </c>
      <c r="B36" t="s">
        <v>149</v>
      </c>
      <c r="C36" t="s">
        <v>14</v>
      </c>
      <c r="D36" t="s">
        <v>140</v>
      </c>
      <c r="E36">
        <v>3</v>
      </c>
      <c r="F36">
        <v>0</v>
      </c>
      <c r="G36">
        <v>9</v>
      </c>
      <c r="H36">
        <v>0</v>
      </c>
      <c r="I36">
        <v>0.99</v>
      </c>
      <c r="J36">
        <v>9</v>
      </c>
      <c r="K36">
        <v>0</v>
      </c>
      <c r="L36" t="s">
        <v>17978</v>
      </c>
      <c r="M36" t="s">
        <v>17971</v>
      </c>
      <c r="N36" cm="1">
        <f t="array" ref="N36">_xlfn.LET(_xlpm.k,finalData[[#This Row],[peer_group_key]],
     MEDIAN(_xlfn._xlws.FILTER(finalData[score], (finalData[peer_group_key]=_xlpm.k)*(ISNUMBER(finalData[score]))))
)</f>
        <v>0.98499999999999999</v>
      </c>
      <c r="O36" cm="1">
        <f t="array" ref="O3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0.98249999999999993</v>
      </c>
      <c r="P36" cm="1">
        <f t="array" ref="P3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0.98750000000000004</v>
      </c>
      <c r="Q36">
        <f>finalData[[#This Row],[peerQ3]]-finalData[[#This Row],[peerQ1]]</f>
        <v>5.0000000000001155E-3</v>
      </c>
      <c r="R36" cm="1">
        <f t="array" ref="R36">_xlfn.LET(_xlpm.k,finalData[[#This Row],[peer_group_key]],
ROWS(_xlfn._xlws.FILTER(finalData[score], (finalData[peer_group_key]=_xlpm.k)*(ISNUMBER(finalData[score]))))
)</f>
        <v>2</v>
      </c>
      <c r="S36">
        <f>IF(OR(NOT(ISNUMBER(finalData[[#This Row],[peerIQR]])),finalData[[#This Row],[peerIQR]]=0), NA(), finalData[[#This Row],[peerQ1]]-1.5*finalData[[#This Row],[peerIQR]])</f>
        <v>0.97499999999999976</v>
      </c>
      <c r="T36">
        <f>IF(OR(NOT(ISNUMBER(finalData[[#This Row],[peerIQR]])),finalData[[#This Row],[peerIQR]]=0), NA(), finalData[[#This Row],[peerQ3]]+1.5*finalData[[#This Row],[peerIQR]])</f>
        <v>0.99500000000000022</v>
      </c>
      <c r="U3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36">
        <f>finalData[[#This Row],[score]]-finalData[[#This Row],[peerMedian]]</f>
        <v>5.0000000000000044E-3</v>
      </c>
    </row>
    <row r="37" spans="1:22">
      <c r="A37" t="s">
        <v>151</v>
      </c>
      <c r="B37" t="s">
        <v>152</v>
      </c>
      <c r="C37" t="s">
        <v>14</v>
      </c>
      <c r="D37" t="s">
        <v>27</v>
      </c>
      <c r="E37">
        <v>2</v>
      </c>
      <c r="F37">
        <v>0</v>
      </c>
      <c r="G37">
        <v>9</v>
      </c>
      <c r="H37">
        <v>2</v>
      </c>
      <c r="I37">
        <v>1.02</v>
      </c>
      <c r="J37">
        <v>11</v>
      </c>
      <c r="K37">
        <v>0.18181818181818182</v>
      </c>
      <c r="L37" t="s">
        <v>17972</v>
      </c>
      <c r="M37" t="s">
        <v>17973</v>
      </c>
      <c r="N37" cm="1">
        <f t="array" ref="N37">_xlfn.LET(_xlpm.k,finalData[[#This Row],[peer_group_key]],
     MEDIAN(_xlfn._xlws.FILTER(finalData[score], (finalData[peer_group_key]=_xlpm.k)*(ISNUMBER(finalData[score]))))
)</f>
        <v>1</v>
      </c>
      <c r="O37" cm="1">
        <f t="array" ref="O3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37" cm="1">
        <f t="array" ref="P3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37">
        <f>finalData[[#This Row],[peerQ3]]-finalData[[#This Row],[peerQ1]]</f>
        <v>5.7499999999999996E-2</v>
      </c>
      <c r="R37" cm="1">
        <f t="array" ref="R37">_xlfn.LET(_xlpm.k,finalData[[#This Row],[peer_group_key]],
ROWS(_xlfn._xlws.FILTER(finalData[score], (finalData[peer_group_key]=_xlpm.k)*(ISNUMBER(finalData[score]))))
)</f>
        <v>18</v>
      </c>
      <c r="S37">
        <f>IF(OR(NOT(ISNUMBER(finalData[[#This Row],[peerIQR]])),finalData[[#This Row],[peerIQR]]=0), NA(), finalData[[#This Row],[peerQ1]]-1.5*finalData[[#This Row],[peerIQR]])</f>
        <v>0.87874999999999992</v>
      </c>
      <c r="T37">
        <f>IF(OR(NOT(ISNUMBER(finalData[[#This Row],[peerIQR]])),finalData[[#This Row],[peerIQR]]=0), NA(), finalData[[#This Row],[peerQ3]]+1.5*finalData[[#This Row],[peerIQR]])</f>
        <v>1.1087499999999999</v>
      </c>
      <c r="U3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7">
        <f>finalData[[#This Row],[score]]-finalData[[#This Row],[peerMedian]]</f>
        <v>2.0000000000000018E-2</v>
      </c>
    </row>
    <row r="38" spans="1:22">
      <c r="A38" t="s">
        <v>154</v>
      </c>
      <c r="B38" t="s">
        <v>155</v>
      </c>
      <c r="C38" t="s">
        <v>14</v>
      </c>
      <c r="D38" t="s">
        <v>18</v>
      </c>
      <c r="E38">
        <v>3</v>
      </c>
      <c r="F38">
        <v>0</v>
      </c>
      <c r="G38">
        <v>5</v>
      </c>
      <c r="H38">
        <v>0</v>
      </c>
      <c r="I38">
        <v>0.95</v>
      </c>
      <c r="J38">
        <v>5</v>
      </c>
      <c r="K38">
        <v>0</v>
      </c>
      <c r="L38" t="s">
        <v>17969</v>
      </c>
      <c r="M38" t="s">
        <v>17971</v>
      </c>
      <c r="N38" cm="1">
        <f t="array" ref="N38">_xlfn.LET(_xlpm.k,finalData[[#This Row],[peer_group_key]],
     MEDIAN(_xlfn._xlws.FILTER(finalData[score], (finalData[peer_group_key]=_xlpm.k)*(ISNUMBER(finalData[score]))))
)</f>
        <v>0.995</v>
      </c>
      <c r="O38" cm="1">
        <f t="array" ref="O3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38" cm="1">
        <f t="array" ref="P3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38">
        <f>finalData[[#This Row],[peerQ3]]-finalData[[#This Row],[peerQ1]]</f>
        <v>6.7500000000000115E-2</v>
      </c>
      <c r="R38" cm="1">
        <f t="array" ref="R38">_xlfn.LET(_xlpm.k,finalData[[#This Row],[peer_group_key]],
ROWS(_xlfn._xlws.FILTER(finalData[score], (finalData[peer_group_key]=_xlpm.k)*(ISNUMBER(finalData[score]))))
)</f>
        <v>16</v>
      </c>
      <c r="S38">
        <f>IF(OR(NOT(ISNUMBER(finalData[[#This Row],[peerIQR]])),finalData[[#This Row],[peerIQR]]=0), NA(), finalData[[#This Row],[peerQ1]]-1.5*finalData[[#This Row],[peerIQR]])</f>
        <v>0.86124999999999974</v>
      </c>
      <c r="T38">
        <f>IF(OR(NOT(ISNUMBER(finalData[[#This Row],[peerIQR]])),finalData[[#This Row],[peerIQR]]=0), NA(), finalData[[#This Row],[peerQ3]]+1.5*finalData[[#This Row],[peerIQR]])</f>
        <v>1.1312500000000001</v>
      </c>
      <c r="U3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8">
        <f>finalData[[#This Row],[score]]-finalData[[#This Row],[peerMedian]]</f>
        <v>-4.500000000000004E-2</v>
      </c>
    </row>
    <row r="39" spans="1:22">
      <c r="A39" t="s">
        <v>158</v>
      </c>
      <c r="B39" t="s">
        <v>159</v>
      </c>
      <c r="C39" t="s">
        <v>14</v>
      </c>
      <c r="D39" t="s">
        <v>32</v>
      </c>
      <c r="E39">
        <v>2</v>
      </c>
      <c r="F39">
        <v>0</v>
      </c>
      <c r="G39">
        <v>10</v>
      </c>
      <c r="H39">
        <v>1</v>
      </c>
      <c r="I39">
        <v>1.05</v>
      </c>
      <c r="J39">
        <v>11</v>
      </c>
      <c r="K39">
        <v>9.0909090909090912E-2</v>
      </c>
      <c r="L39" t="s">
        <v>17974</v>
      </c>
      <c r="M39" t="s">
        <v>17973</v>
      </c>
      <c r="N39" cm="1">
        <f t="array" ref="N39">_xlfn.LET(_xlpm.k,finalData[[#This Row],[peer_group_key]],
     MEDIAN(_xlfn._xlws.FILTER(finalData[score], (finalData[peer_group_key]=_xlpm.k)*(ISNUMBER(finalData[score]))))
)</f>
        <v>1.02</v>
      </c>
      <c r="O39" cm="1">
        <f t="array" ref="O3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39" cm="1">
        <f t="array" ref="P3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39">
        <f>finalData[[#This Row],[peerQ3]]-finalData[[#This Row],[peerQ1]]</f>
        <v>0.11499999999999999</v>
      </c>
      <c r="R39" cm="1">
        <f t="array" ref="R39">_xlfn.LET(_xlpm.k,finalData[[#This Row],[peer_group_key]],
ROWS(_xlfn._xlws.FILTER(finalData[score], (finalData[peer_group_key]=_xlpm.k)*(ISNUMBER(finalData[score]))))
)</f>
        <v>9</v>
      </c>
      <c r="S39">
        <f>IF(OR(NOT(ISNUMBER(finalData[[#This Row],[peerIQR]])),finalData[[#This Row],[peerIQR]]=0), NA(), finalData[[#This Row],[peerQ1]]-1.5*finalData[[#This Row],[peerIQR]])</f>
        <v>0.75250000000000006</v>
      </c>
      <c r="T39">
        <f>IF(OR(NOT(ISNUMBER(finalData[[#This Row],[peerIQR]])),finalData[[#This Row],[peerIQR]]=0), NA(), finalData[[#This Row],[peerQ3]]+1.5*finalData[[#This Row],[peerIQR]])</f>
        <v>1.2124999999999999</v>
      </c>
      <c r="U3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9">
        <f>finalData[[#This Row],[score]]-finalData[[#This Row],[peerMedian]]</f>
        <v>3.0000000000000027E-2</v>
      </c>
    </row>
    <row r="40" spans="1:22">
      <c r="A40" t="s">
        <v>161</v>
      </c>
      <c r="B40" t="s">
        <v>162</v>
      </c>
      <c r="C40" t="s">
        <v>14</v>
      </c>
      <c r="D40" t="s">
        <v>18</v>
      </c>
      <c r="E40">
        <v>2</v>
      </c>
      <c r="F40">
        <v>0</v>
      </c>
      <c r="G40">
        <v>5</v>
      </c>
      <c r="H40">
        <v>1</v>
      </c>
      <c r="I40">
        <v>0.94</v>
      </c>
      <c r="J40">
        <v>6</v>
      </c>
      <c r="K40">
        <v>0.16666666666666666</v>
      </c>
      <c r="L40" t="s">
        <v>17969</v>
      </c>
      <c r="M40" t="s">
        <v>17973</v>
      </c>
      <c r="N40" cm="1">
        <f t="array" ref="N40">_xlfn.LET(_xlpm.k,finalData[[#This Row],[peer_group_key]],
     MEDIAN(_xlfn._xlws.FILTER(finalData[score], (finalData[peer_group_key]=_xlpm.k)*(ISNUMBER(finalData[score]))))
)</f>
        <v>0.995</v>
      </c>
      <c r="O40" cm="1">
        <f t="array" ref="O4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40" cm="1">
        <f t="array" ref="P4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40">
        <f>finalData[[#This Row],[peerQ3]]-finalData[[#This Row],[peerQ1]]</f>
        <v>6.7500000000000115E-2</v>
      </c>
      <c r="R40" cm="1">
        <f t="array" ref="R40">_xlfn.LET(_xlpm.k,finalData[[#This Row],[peer_group_key]],
ROWS(_xlfn._xlws.FILTER(finalData[score], (finalData[peer_group_key]=_xlpm.k)*(ISNUMBER(finalData[score]))))
)</f>
        <v>16</v>
      </c>
      <c r="S40">
        <f>IF(OR(NOT(ISNUMBER(finalData[[#This Row],[peerIQR]])),finalData[[#This Row],[peerIQR]]=0), NA(), finalData[[#This Row],[peerQ1]]-1.5*finalData[[#This Row],[peerIQR]])</f>
        <v>0.86124999999999974</v>
      </c>
      <c r="T40">
        <f>IF(OR(NOT(ISNUMBER(finalData[[#This Row],[peerIQR]])),finalData[[#This Row],[peerIQR]]=0), NA(), finalData[[#This Row],[peerQ3]]+1.5*finalData[[#This Row],[peerIQR]])</f>
        <v>1.1312500000000001</v>
      </c>
      <c r="U4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0">
        <f>finalData[[#This Row],[score]]-finalData[[#This Row],[peerMedian]]</f>
        <v>-5.5000000000000049E-2</v>
      </c>
    </row>
    <row r="41" spans="1:22">
      <c r="A41" t="s">
        <v>164</v>
      </c>
      <c r="B41" t="s">
        <v>165</v>
      </c>
      <c r="C41" t="s">
        <v>14</v>
      </c>
      <c r="D41" t="s">
        <v>27</v>
      </c>
      <c r="E41">
        <v>2</v>
      </c>
      <c r="F41">
        <v>0</v>
      </c>
      <c r="G41">
        <v>4</v>
      </c>
      <c r="H41">
        <v>1</v>
      </c>
      <c r="I41">
        <v>0.97</v>
      </c>
      <c r="J41">
        <v>5</v>
      </c>
      <c r="K41">
        <v>0.2</v>
      </c>
      <c r="L41" t="s">
        <v>17972</v>
      </c>
      <c r="M41" t="s">
        <v>17973</v>
      </c>
      <c r="N41" cm="1">
        <f t="array" ref="N41">_xlfn.LET(_xlpm.k,finalData[[#This Row],[peer_group_key]],
     MEDIAN(_xlfn._xlws.FILTER(finalData[score], (finalData[peer_group_key]=_xlpm.k)*(ISNUMBER(finalData[score]))))
)</f>
        <v>1</v>
      </c>
      <c r="O41" cm="1">
        <f t="array" ref="O4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41" cm="1">
        <f t="array" ref="P4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41">
        <f>finalData[[#This Row],[peerQ3]]-finalData[[#This Row],[peerQ1]]</f>
        <v>5.7499999999999996E-2</v>
      </c>
      <c r="R41" cm="1">
        <f t="array" ref="R41">_xlfn.LET(_xlpm.k,finalData[[#This Row],[peer_group_key]],
ROWS(_xlfn._xlws.FILTER(finalData[score], (finalData[peer_group_key]=_xlpm.k)*(ISNUMBER(finalData[score]))))
)</f>
        <v>18</v>
      </c>
      <c r="S41">
        <f>IF(OR(NOT(ISNUMBER(finalData[[#This Row],[peerIQR]])),finalData[[#This Row],[peerIQR]]=0), NA(), finalData[[#This Row],[peerQ1]]-1.5*finalData[[#This Row],[peerIQR]])</f>
        <v>0.87874999999999992</v>
      </c>
      <c r="T41">
        <f>IF(OR(NOT(ISNUMBER(finalData[[#This Row],[peerIQR]])),finalData[[#This Row],[peerIQR]]=0), NA(), finalData[[#This Row],[peerQ3]]+1.5*finalData[[#This Row],[peerIQR]])</f>
        <v>1.1087499999999999</v>
      </c>
      <c r="U4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1">
        <f>finalData[[#This Row],[score]]-finalData[[#This Row],[peerMedian]]</f>
        <v>-3.0000000000000027E-2</v>
      </c>
    </row>
    <row r="42" spans="1:22">
      <c r="A42" t="s">
        <v>168</v>
      </c>
      <c r="B42" t="s">
        <v>169</v>
      </c>
      <c r="C42" t="s">
        <v>14</v>
      </c>
      <c r="D42" t="s">
        <v>27</v>
      </c>
      <c r="E42">
        <v>4</v>
      </c>
      <c r="F42">
        <v>0</v>
      </c>
      <c r="G42">
        <v>4</v>
      </c>
      <c r="H42">
        <v>0</v>
      </c>
      <c r="I42">
        <v>1.03</v>
      </c>
      <c r="J42">
        <v>4</v>
      </c>
      <c r="K42">
        <v>0</v>
      </c>
      <c r="L42" t="s">
        <v>17972</v>
      </c>
      <c r="M42" t="s">
        <v>17970</v>
      </c>
      <c r="N42" cm="1">
        <f t="array" ref="N42">_xlfn.LET(_xlpm.k,finalData[[#This Row],[peer_group_key]],
     MEDIAN(_xlfn._xlws.FILTER(finalData[score], (finalData[peer_group_key]=_xlpm.k)*(ISNUMBER(finalData[score]))))
)</f>
        <v>1</v>
      </c>
      <c r="O42" cm="1">
        <f t="array" ref="O4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42" cm="1">
        <f t="array" ref="P4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42">
        <f>finalData[[#This Row],[peerQ3]]-finalData[[#This Row],[peerQ1]]</f>
        <v>5.7499999999999996E-2</v>
      </c>
      <c r="R42" cm="1">
        <f t="array" ref="R42">_xlfn.LET(_xlpm.k,finalData[[#This Row],[peer_group_key]],
ROWS(_xlfn._xlws.FILTER(finalData[score], (finalData[peer_group_key]=_xlpm.k)*(ISNUMBER(finalData[score]))))
)</f>
        <v>18</v>
      </c>
      <c r="S42">
        <f>IF(OR(NOT(ISNUMBER(finalData[[#This Row],[peerIQR]])),finalData[[#This Row],[peerIQR]]=0), NA(), finalData[[#This Row],[peerQ1]]-1.5*finalData[[#This Row],[peerIQR]])</f>
        <v>0.87874999999999992</v>
      </c>
      <c r="T42">
        <f>IF(OR(NOT(ISNUMBER(finalData[[#This Row],[peerIQR]])),finalData[[#This Row],[peerIQR]]=0), NA(), finalData[[#This Row],[peerQ3]]+1.5*finalData[[#This Row],[peerIQR]])</f>
        <v>1.1087499999999999</v>
      </c>
      <c r="U4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2">
        <f>finalData[[#This Row],[score]]-finalData[[#This Row],[peerMedian]]</f>
        <v>3.0000000000000027E-2</v>
      </c>
    </row>
    <row r="43" spans="1:22">
      <c r="A43" t="s">
        <v>172</v>
      </c>
      <c r="B43" t="s">
        <v>173</v>
      </c>
      <c r="C43" t="s">
        <v>14</v>
      </c>
      <c r="D43" t="s">
        <v>32</v>
      </c>
      <c r="E43">
        <v>3</v>
      </c>
      <c r="F43">
        <v>0</v>
      </c>
      <c r="G43">
        <v>5</v>
      </c>
      <c r="H43">
        <v>0</v>
      </c>
      <c r="I43">
        <v>0.88</v>
      </c>
      <c r="J43">
        <v>5</v>
      </c>
      <c r="K43">
        <v>0</v>
      </c>
      <c r="L43" t="s">
        <v>17974</v>
      </c>
      <c r="M43" t="s">
        <v>17971</v>
      </c>
      <c r="N43" cm="1">
        <f t="array" ref="N43">_xlfn.LET(_xlpm.k,finalData[[#This Row],[peer_group_key]],
     MEDIAN(_xlfn._xlws.FILTER(finalData[score], (finalData[peer_group_key]=_xlpm.k)*(ISNUMBER(finalData[score]))))
)</f>
        <v>1.02</v>
      </c>
      <c r="O43" cm="1">
        <f t="array" ref="O4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43" cm="1">
        <f t="array" ref="P4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43">
        <f>finalData[[#This Row],[peerQ3]]-finalData[[#This Row],[peerQ1]]</f>
        <v>0.11499999999999999</v>
      </c>
      <c r="R43" cm="1">
        <f t="array" ref="R43">_xlfn.LET(_xlpm.k,finalData[[#This Row],[peer_group_key]],
ROWS(_xlfn._xlws.FILTER(finalData[score], (finalData[peer_group_key]=_xlpm.k)*(ISNUMBER(finalData[score]))))
)</f>
        <v>9</v>
      </c>
      <c r="S43">
        <f>IF(OR(NOT(ISNUMBER(finalData[[#This Row],[peerIQR]])),finalData[[#This Row],[peerIQR]]=0), NA(), finalData[[#This Row],[peerQ1]]-1.5*finalData[[#This Row],[peerIQR]])</f>
        <v>0.75250000000000006</v>
      </c>
      <c r="T43">
        <f>IF(OR(NOT(ISNUMBER(finalData[[#This Row],[peerIQR]])),finalData[[#This Row],[peerIQR]]=0), NA(), finalData[[#This Row],[peerQ3]]+1.5*finalData[[#This Row],[peerIQR]])</f>
        <v>1.2124999999999999</v>
      </c>
      <c r="U4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3">
        <f>finalData[[#This Row],[score]]-finalData[[#This Row],[peerMedian]]</f>
        <v>-0.14000000000000001</v>
      </c>
    </row>
    <row r="44" spans="1:22">
      <c r="A44" t="s">
        <v>176</v>
      </c>
      <c r="B44" t="s">
        <v>177</v>
      </c>
      <c r="C44" t="s">
        <v>14</v>
      </c>
      <c r="D44" t="s">
        <v>27</v>
      </c>
      <c r="E44">
        <v>2</v>
      </c>
      <c r="F44">
        <v>1</v>
      </c>
      <c r="G44">
        <v>6</v>
      </c>
      <c r="H44">
        <v>1</v>
      </c>
      <c r="I44">
        <v>0.97</v>
      </c>
      <c r="J44">
        <v>8</v>
      </c>
      <c r="K44">
        <v>0.125</v>
      </c>
      <c r="L44" t="s">
        <v>17972</v>
      </c>
      <c r="M44" t="s">
        <v>17973</v>
      </c>
      <c r="N44" cm="1">
        <f t="array" ref="N44">_xlfn.LET(_xlpm.k,finalData[[#This Row],[peer_group_key]],
     MEDIAN(_xlfn._xlws.FILTER(finalData[score], (finalData[peer_group_key]=_xlpm.k)*(ISNUMBER(finalData[score]))))
)</f>
        <v>1</v>
      </c>
      <c r="O44" cm="1">
        <f t="array" ref="O4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44" cm="1">
        <f t="array" ref="P4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44">
        <f>finalData[[#This Row],[peerQ3]]-finalData[[#This Row],[peerQ1]]</f>
        <v>5.7499999999999996E-2</v>
      </c>
      <c r="R44" cm="1">
        <f t="array" ref="R44">_xlfn.LET(_xlpm.k,finalData[[#This Row],[peer_group_key]],
ROWS(_xlfn._xlws.FILTER(finalData[score], (finalData[peer_group_key]=_xlpm.k)*(ISNUMBER(finalData[score]))))
)</f>
        <v>18</v>
      </c>
      <c r="S44">
        <f>IF(OR(NOT(ISNUMBER(finalData[[#This Row],[peerIQR]])),finalData[[#This Row],[peerIQR]]=0), NA(), finalData[[#This Row],[peerQ1]]-1.5*finalData[[#This Row],[peerIQR]])</f>
        <v>0.87874999999999992</v>
      </c>
      <c r="T44">
        <f>IF(OR(NOT(ISNUMBER(finalData[[#This Row],[peerIQR]])),finalData[[#This Row],[peerIQR]]=0), NA(), finalData[[#This Row],[peerQ3]]+1.5*finalData[[#This Row],[peerIQR]])</f>
        <v>1.1087499999999999</v>
      </c>
      <c r="U4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4">
        <f>finalData[[#This Row],[score]]-finalData[[#This Row],[peerMedian]]</f>
        <v>-3.0000000000000027E-2</v>
      </c>
    </row>
    <row r="45" spans="1:22">
      <c r="A45" t="s">
        <v>178</v>
      </c>
      <c r="B45" t="s">
        <v>179</v>
      </c>
      <c r="C45" t="s">
        <v>14</v>
      </c>
      <c r="D45" t="s">
        <v>27</v>
      </c>
      <c r="E45">
        <v>2</v>
      </c>
      <c r="F45">
        <v>0</v>
      </c>
      <c r="G45">
        <v>6</v>
      </c>
      <c r="H45">
        <v>2</v>
      </c>
      <c r="I45">
        <v>1.07</v>
      </c>
      <c r="J45">
        <v>8</v>
      </c>
      <c r="K45">
        <v>0.25</v>
      </c>
      <c r="L45" t="s">
        <v>17972</v>
      </c>
      <c r="M45" t="s">
        <v>17973</v>
      </c>
      <c r="N45" cm="1">
        <f t="array" ref="N45">_xlfn.LET(_xlpm.k,finalData[[#This Row],[peer_group_key]],
     MEDIAN(_xlfn._xlws.FILTER(finalData[score], (finalData[peer_group_key]=_xlpm.k)*(ISNUMBER(finalData[score]))))
)</f>
        <v>1</v>
      </c>
      <c r="O45" cm="1">
        <f t="array" ref="O4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45" cm="1">
        <f t="array" ref="P4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45">
        <f>finalData[[#This Row],[peerQ3]]-finalData[[#This Row],[peerQ1]]</f>
        <v>5.7499999999999996E-2</v>
      </c>
      <c r="R45" cm="1">
        <f t="array" ref="R45">_xlfn.LET(_xlpm.k,finalData[[#This Row],[peer_group_key]],
ROWS(_xlfn._xlws.FILTER(finalData[score], (finalData[peer_group_key]=_xlpm.k)*(ISNUMBER(finalData[score]))))
)</f>
        <v>18</v>
      </c>
      <c r="S45">
        <f>IF(OR(NOT(ISNUMBER(finalData[[#This Row],[peerIQR]])),finalData[[#This Row],[peerIQR]]=0), NA(), finalData[[#This Row],[peerQ1]]-1.5*finalData[[#This Row],[peerIQR]])</f>
        <v>0.87874999999999992</v>
      </c>
      <c r="T45">
        <f>IF(OR(NOT(ISNUMBER(finalData[[#This Row],[peerIQR]])),finalData[[#This Row],[peerIQR]]=0), NA(), finalData[[#This Row],[peerQ3]]+1.5*finalData[[#This Row],[peerIQR]])</f>
        <v>1.1087499999999999</v>
      </c>
      <c r="U4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5">
        <f>finalData[[#This Row],[score]]-finalData[[#This Row],[peerMedian]]</f>
        <v>7.0000000000000062E-2</v>
      </c>
    </row>
    <row r="46" spans="1:22">
      <c r="A46" t="s">
        <v>181</v>
      </c>
      <c r="B46" t="s">
        <v>182</v>
      </c>
      <c r="C46" t="s">
        <v>14</v>
      </c>
      <c r="D46" t="s">
        <v>27</v>
      </c>
      <c r="E46">
        <v>2</v>
      </c>
      <c r="F46">
        <v>0</v>
      </c>
      <c r="G46">
        <v>6</v>
      </c>
      <c r="H46">
        <v>3</v>
      </c>
      <c r="I46">
        <v>0.99</v>
      </c>
      <c r="J46">
        <v>9</v>
      </c>
      <c r="K46">
        <v>0.33333333333333331</v>
      </c>
      <c r="L46" t="s">
        <v>17972</v>
      </c>
      <c r="M46" t="s">
        <v>17973</v>
      </c>
      <c r="N46" cm="1">
        <f t="array" ref="N46">_xlfn.LET(_xlpm.k,finalData[[#This Row],[peer_group_key]],
     MEDIAN(_xlfn._xlws.FILTER(finalData[score], (finalData[peer_group_key]=_xlpm.k)*(ISNUMBER(finalData[score]))))
)</f>
        <v>1</v>
      </c>
      <c r="O46" cm="1">
        <f t="array" ref="O4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46" cm="1">
        <f t="array" ref="P4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46">
        <f>finalData[[#This Row],[peerQ3]]-finalData[[#This Row],[peerQ1]]</f>
        <v>5.7499999999999996E-2</v>
      </c>
      <c r="R46" cm="1">
        <f t="array" ref="R46">_xlfn.LET(_xlpm.k,finalData[[#This Row],[peer_group_key]],
ROWS(_xlfn._xlws.FILTER(finalData[score], (finalData[peer_group_key]=_xlpm.k)*(ISNUMBER(finalData[score]))))
)</f>
        <v>18</v>
      </c>
      <c r="S46">
        <f>IF(OR(NOT(ISNUMBER(finalData[[#This Row],[peerIQR]])),finalData[[#This Row],[peerIQR]]=0), NA(), finalData[[#This Row],[peerQ1]]-1.5*finalData[[#This Row],[peerIQR]])</f>
        <v>0.87874999999999992</v>
      </c>
      <c r="T46">
        <f>IF(OR(NOT(ISNUMBER(finalData[[#This Row],[peerIQR]])),finalData[[#This Row],[peerIQR]]=0), NA(), finalData[[#This Row],[peerQ3]]+1.5*finalData[[#This Row],[peerIQR]])</f>
        <v>1.1087499999999999</v>
      </c>
      <c r="U4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6">
        <f>finalData[[#This Row],[score]]-finalData[[#This Row],[peerMedian]]</f>
        <v>-1.0000000000000009E-2</v>
      </c>
    </row>
    <row r="47" spans="1:22">
      <c r="A47" t="s">
        <v>183</v>
      </c>
      <c r="B47" t="s">
        <v>184</v>
      </c>
      <c r="C47" t="s">
        <v>14</v>
      </c>
      <c r="D47" t="s">
        <v>27</v>
      </c>
      <c r="E47">
        <v>2</v>
      </c>
      <c r="F47">
        <v>0</v>
      </c>
      <c r="G47">
        <v>5</v>
      </c>
      <c r="H47">
        <v>0</v>
      </c>
      <c r="I47">
        <v>0.87</v>
      </c>
      <c r="J47">
        <v>5</v>
      </c>
      <c r="K47">
        <v>0</v>
      </c>
      <c r="L47" t="s">
        <v>17972</v>
      </c>
      <c r="M47" t="s">
        <v>17973</v>
      </c>
      <c r="N47" cm="1">
        <f t="array" ref="N47">_xlfn.LET(_xlpm.k,finalData[[#This Row],[peer_group_key]],
     MEDIAN(_xlfn._xlws.FILTER(finalData[score], (finalData[peer_group_key]=_xlpm.k)*(ISNUMBER(finalData[score]))))
)</f>
        <v>1</v>
      </c>
      <c r="O47" cm="1">
        <f t="array" ref="O4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47" cm="1">
        <f t="array" ref="P4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47">
        <f>finalData[[#This Row],[peerQ3]]-finalData[[#This Row],[peerQ1]]</f>
        <v>5.7499999999999996E-2</v>
      </c>
      <c r="R47" cm="1">
        <f t="array" ref="R47">_xlfn.LET(_xlpm.k,finalData[[#This Row],[peer_group_key]],
ROWS(_xlfn._xlws.FILTER(finalData[score], (finalData[peer_group_key]=_xlpm.k)*(ISNUMBER(finalData[score]))))
)</f>
        <v>18</v>
      </c>
      <c r="S47">
        <f>IF(OR(NOT(ISNUMBER(finalData[[#This Row],[peerIQR]])),finalData[[#This Row],[peerIQR]]=0), NA(), finalData[[#This Row],[peerQ1]]-1.5*finalData[[#This Row],[peerIQR]])</f>
        <v>0.87874999999999992</v>
      </c>
      <c r="T47">
        <f>IF(OR(NOT(ISNUMBER(finalData[[#This Row],[peerIQR]])),finalData[[#This Row],[peerIQR]]=0), NA(), finalData[[#This Row],[peerQ3]]+1.5*finalData[[#This Row],[peerIQR]])</f>
        <v>1.1087499999999999</v>
      </c>
      <c r="U4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Low Outlier</v>
      </c>
      <c r="V47">
        <f>finalData[[#This Row],[score]]-finalData[[#This Row],[peerMedian]]</f>
        <v>-0.13</v>
      </c>
    </row>
    <row r="48" spans="1:22">
      <c r="A48" t="s">
        <v>187</v>
      </c>
      <c r="B48" t="s">
        <v>188</v>
      </c>
      <c r="C48" t="s">
        <v>14</v>
      </c>
      <c r="D48" t="s">
        <v>18</v>
      </c>
      <c r="E48">
        <v>4</v>
      </c>
      <c r="F48">
        <v>0</v>
      </c>
      <c r="G48">
        <v>5</v>
      </c>
      <c r="H48">
        <v>1</v>
      </c>
      <c r="I48">
        <v>0.99</v>
      </c>
      <c r="J48">
        <v>6</v>
      </c>
      <c r="K48">
        <v>0.16666666666666666</v>
      </c>
      <c r="L48" t="s">
        <v>17969</v>
      </c>
      <c r="M48" t="s">
        <v>17970</v>
      </c>
      <c r="N48" cm="1">
        <f t="array" ref="N48">_xlfn.LET(_xlpm.k,finalData[[#This Row],[peer_group_key]],
     MEDIAN(_xlfn._xlws.FILTER(finalData[score], (finalData[peer_group_key]=_xlpm.k)*(ISNUMBER(finalData[score]))))
)</f>
        <v>0.995</v>
      </c>
      <c r="O48" cm="1">
        <f t="array" ref="O4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48" cm="1">
        <f t="array" ref="P4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48">
        <f>finalData[[#This Row],[peerQ3]]-finalData[[#This Row],[peerQ1]]</f>
        <v>6.7500000000000115E-2</v>
      </c>
      <c r="R48" cm="1">
        <f t="array" ref="R48">_xlfn.LET(_xlpm.k,finalData[[#This Row],[peer_group_key]],
ROWS(_xlfn._xlws.FILTER(finalData[score], (finalData[peer_group_key]=_xlpm.k)*(ISNUMBER(finalData[score]))))
)</f>
        <v>16</v>
      </c>
      <c r="S48">
        <f>IF(OR(NOT(ISNUMBER(finalData[[#This Row],[peerIQR]])),finalData[[#This Row],[peerIQR]]=0), NA(), finalData[[#This Row],[peerQ1]]-1.5*finalData[[#This Row],[peerIQR]])</f>
        <v>0.86124999999999974</v>
      </c>
      <c r="T48">
        <f>IF(OR(NOT(ISNUMBER(finalData[[#This Row],[peerIQR]])),finalData[[#This Row],[peerIQR]]=0), NA(), finalData[[#This Row],[peerQ3]]+1.5*finalData[[#This Row],[peerIQR]])</f>
        <v>1.1312500000000001</v>
      </c>
      <c r="U4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8">
        <f>finalData[[#This Row],[score]]-finalData[[#This Row],[peerMedian]]</f>
        <v>-5.0000000000000044E-3</v>
      </c>
    </row>
    <row r="49" spans="1:22">
      <c r="A49" t="s">
        <v>194</v>
      </c>
      <c r="B49" t="s">
        <v>195</v>
      </c>
      <c r="C49" t="s">
        <v>14</v>
      </c>
      <c r="D49" t="s">
        <v>27</v>
      </c>
      <c r="E49">
        <v>2</v>
      </c>
      <c r="F49">
        <v>0</v>
      </c>
      <c r="G49">
        <v>6</v>
      </c>
      <c r="H49">
        <v>0</v>
      </c>
      <c r="I49">
        <v>1.08</v>
      </c>
      <c r="J49">
        <v>6</v>
      </c>
      <c r="K49">
        <v>0</v>
      </c>
      <c r="L49" t="s">
        <v>17972</v>
      </c>
      <c r="M49" t="s">
        <v>17973</v>
      </c>
      <c r="N49" cm="1">
        <f t="array" ref="N49">_xlfn.LET(_xlpm.k,finalData[[#This Row],[peer_group_key]],
     MEDIAN(_xlfn._xlws.FILTER(finalData[score], (finalData[peer_group_key]=_xlpm.k)*(ISNUMBER(finalData[score]))))
)</f>
        <v>1</v>
      </c>
      <c r="O49" cm="1">
        <f t="array" ref="O4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49" cm="1">
        <f t="array" ref="P4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49">
        <f>finalData[[#This Row],[peerQ3]]-finalData[[#This Row],[peerQ1]]</f>
        <v>5.7499999999999996E-2</v>
      </c>
      <c r="R49" cm="1">
        <f t="array" ref="R49">_xlfn.LET(_xlpm.k,finalData[[#This Row],[peer_group_key]],
ROWS(_xlfn._xlws.FILTER(finalData[score], (finalData[peer_group_key]=_xlpm.k)*(ISNUMBER(finalData[score]))))
)</f>
        <v>18</v>
      </c>
      <c r="S49">
        <f>IF(OR(NOT(ISNUMBER(finalData[[#This Row],[peerIQR]])),finalData[[#This Row],[peerIQR]]=0), NA(), finalData[[#This Row],[peerQ1]]-1.5*finalData[[#This Row],[peerIQR]])</f>
        <v>0.87874999999999992</v>
      </c>
      <c r="T49">
        <f>IF(OR(NOT(ISNUMBER(finalData[[#This Row],[peerIQR]])),finalData[[#This Row],[peerIQR]]=0), NA(), finalData[[#This Row],[peerQ3]]+1.5*finalData[[#This Row],[peerIQR]])</f>
        <v>1.1087499999999999</v>
      </c>
      <c r="U4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9">
        <f>finalData[[#This Row],[score]]-finalData[[#This Row],[peerMedian]]</f>
        <v>8.0000000000000071E-2</v>
      </c>
    </row>
    <row r="50" spans="1:22">
      <c r="A50" t="s">
        <v>198</v>
      </c>
      <c r="B50" t="s">
        <v>199</v>
      </c>
      <c r="C50" t="s">
        <v>14</v>
      </c>
      <c r="D50" t="s">
        <v>18</v>
      </c>
      <c r="E50">
        <v>3</v>
      </c>
      <c r="F50">
        <v>0</v>
      </c>
      <c r="G50">
        <v>7</v>
      </c>
      <c r="H50">
        <v>1</v>
      </c>
      <c r="I50">
        <v>0.97</v>
      </c>
      <c r="J50">
        <v>8</v>
      </c>
      <c r="K50">
        <v>0.125</v>
      </c>
      <c r="L50" t="s">
        <v>17969</v>
      </c>
      <c r="M50" t="s">
        <v>17971</v>
      </c>
      <c r="N50" cm="1">
        <f t="array" ref="N50">_xlfn.LET(_xlpm.k,finalData[[#This Row],[peer_group_key]],
     MEDIAN(_xlfn._xlws.FILTER(finalData[score], (finalData[peer_group_key]=_xlpm.k)*(ISNUMBER(finalData[score]))))
)</f>
        <v>0.995</v>
      </c>
      <c r="O50" cm="1">
        <f t="array" ref="O5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50" cm="1">
        <f t="array" ref="P5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50">
        <f>finalData[[#This Row],[peerQ3]]-finalData[[#This Row],[peerQ1]]</f>
        <v>6.7500000000000115E-2</v>
      </c>
      <c r="R50" cm="1">
        <f t="array" ref="R50">_xlfn.LET(_xlpm.k,finalData[[#This Row],[peer_group_key]],
ROWS(_xlfn._xlws.FILTER(finalData[score], (finalData[peer_group_key]=_xlpm.k)*(ISNUMBER(finalData[score]))))
)</f>
        <v>16</v>
      </c>
      <c r="S50">
        <f>IF(OR(NOT(ISNUMBER(finalData[[#This Row],[peerIQR]])),finalData[[#This Row],[peerIQR]]=0), NA(), finalData[[#This Row],[peerQ1]]-1.5*finalData[[#This Row],[peerIQR]])</f>
        <v>0.86124999999999974</v>
      </c>
      <c r="T50">
        <f>IF(OR(NOT(ISNUMBER(finalData[[#This Row],[peerIQR]])),finalData[[#This Row],[peerIQR]]=0), NA(), finalData[[#This Row],[peerQ3]]+1.5*finalData[[#This Row],[peerIQR]])</f>
        <v>1.1312500000000001</v>
      </c>
      <c r="U5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0">
        <f>finalData[[#This Row],[score]]-finalData[[#This Row],[peerMedian]]</f>
        <v>-2.5000000000000022E-2</v>
      </c>
    </row>
    <row r="51" spans="1:22">
      <c r="A51" t="s">
        <v>205</v>
      </c>
      <c r="B51" t="s">
        <v>206</v>
      </c>
      <c r="C51" t="s">
        <v>207</v>
      </c>
      <c r="D51" t="s">
        <v>140</v>
      </c>
      <c r="E51">
        <v>3</v>
      </c>
      <c r="F51">
        <v>1</v>
      </c>
      <c r="G51">
        <v>9</v>
      </c>
      <c r="H51">
        <v>1</v>
      </c>
      <c r="I51">
        <v>0.95</v>
      </c>
      <c r="J51">
        <v>11</v>
      </c>
      <c r="K51">
        <v>9.0909090909090912E-2</v>
      </c>
      <c r="L51" t="s">
        <v>17979</v>
      </c>
      <c r="M51" t="s">
        <v>17971</v>
      </c>
      <c r="N51" cm="1">
        <f t="array" ref="N51">_xlfn.LET(_xlpm.k,finalData[[#This Row],[peer_group_key]],
     MEDIAN(_xlfn._xlws.FILTER(finalData[score], (finalData[peer_group_key]=_xlpm.k)*(ISNUMBER(finalData[score]))))
)</f>
        <v>0.95</v>
      </c>
      <c r="O51" cm="1">
        <f t="array" ref="O5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51" cm="1">
        <f t="array" ref="P5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51">
        <f>finalData[[#This Row],[peerQ3]]-finalData[[#This Row],[peerQ1]]</f>
        <v>0</v>
      </c>
      <c r="R51" cm="1">
        <f t="array" ref="R51">_xlfn.LET(_xlpm.k,finalData[[#This Row],[peer_group_key]],
ROWS(_xlfn._xlws.FILTER(finalData[score], (finalData[peer_group_key]=_xlpm.k)*(ISNUMBER(finalData[score]))))
)</f>
        <v>1</v>
      </c>
      <c r="S51" t="e">
        <f>IF(OR(NOT(ISNUMBER(finalData[[#This Row],[peerIQR]])),finalData[[#This Row],[peerIQR]]=0), NA(), finalData[[#This Row],[peerQ1]]-1.5*finalData[[#This Row],[peerIQR]])</f>
        <v>#N/A</v>
      </c>
      <c r="T51" t="e">
        <f>IF(OR(NOT(ISNUMBER(finalData[[#This Row],[peerIQR]])),finalData[[#This Row],[peerIQR]]=0), NA(), finalData[[#This Row],[peerQ3]]+1.5*finalData[[#This Row],[peerIQR]])</f>
        <v>#N/A</v>
      </c>
      <c r="U5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51">
        <f>finalData[[#This Row],[score]]-finalData[[#This Row],[peerMedian]]</f>
        <v>0</v>
      </c>
    </row>
    <row r="52" spans="1:22">
      <c r="A52" t="s">
        <v>210</v>
      </c>
      <c r="B52" t="s">
        <v>211</v>
      </c>
      <c r="C52" t="s">
        <v>207</v>
      </c>
      <c r="D52" t="s">
        <v>87</v>
      </c>
      <c r="E52">
        <v>3</v>
      </c>
      <c r="F52">
        <v>1</v>
      </c>
      <c r="G52">
        <v>9</v>
      </c>
      <c r="H52">
        <v>0</v>
      </c>
      <c r="I52">
        <v>0.84</v>
      </c>
      <c r="J52">
        <v>10</v>
      </c>
      <c r="K52">
        <v>0</v>
      </c>
      <c r="L52" t="s">
        <v>17980</v>
      </c>
      <c r="M52" t="s">
        <v>17971</v>
      </c>
      <c r="N52" cm="1">
        <f t="array" ref="N52">_xlfn.LET(_xlpm.k,finalData[[#This Row],[peer_group_key]],
     MEDIAN(_xlfn._xlws.FILTER(finalData[score], (finalData[peer_group_key]=_xlpm.k)*(ISNUMBER(finalData[score]))))
)</f>
        <v>0.84499999999999997</v>
      </c>
      <c r="O52" cm="1">
        <f t="array" ref="O5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0.84250000000000003</v>
      </c>
      <c r="P52" cm="1">
        <f t="array" ref="P5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0.84749999999999992</v>
      </c>
      <c r="Q52">
        <f>finalData[[#This Row],[peerQ3]]-finalData[[#This Row],[peerQ1]]</f>
        <v>4.9999999999998934E-3</v>
      </c>
      <c r="R52" cm="1">
        <f t="array" ref="R52">_xlfn.LET(_xlpm.k,finalData[[#This Row],[peer_group_key]],
ROWS(_xlfn._xlws.FILTER(finalData[score], (finalData[peer_group_key]=_xlpm.k)*(ISNUMBER(finalData[score]))))
)</f>
        <v>2</v>
      </c>
      <c r="S52">
        <f>IF(OR(NOT(ISNUMBER(finalData[[#This Row],[peerIQR]])),finalData[[#This Row],[peerIQR]]=0), NA(), finalData[[#This Row],[peerQ1]]-1.5*finalData[[#This Row],[peerIQR]])</f>
        <v>0.83500000000000019</v>
      </c>
      <c r="T52">
        <f>IF(OR(NOT(ISNUMBER(finalData[[#This Row],[peerIQR]])),finalData[[#This Row],[peerIQR]]=0), NA(), finalData[[#This Row],[peerQ3]]+1.5*finalData[[#This Row],[peerIQR]])</f>
        <v>0.85499999999999976</v>
      </c>
      <c r="U5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52">
        <f>finalData[[#This Row],[score]]-finalData[[#This Row],[peerMedian]]</f>
        <v>-5.0000000000000044E-3</v>
      </c>
    </row>
    <row r="53" spans="1:22">
      <c r="A53" t="s">
        <v>214</v>
      </c>
      <c r="B53" t="s">
        <v>215</v>
      </c>
      <c r="C53" t="s">
        <v>207</v>
      </c>
      <c r="D53" t="s">
        <v>113</v>
      </c>
      <c r="E53">
        <v>5</v>
      </c>
      <c r="F53">
        <v>0</v>
      </c>
      <c r="G53">
        <v>9</v>
      </c>
      <c r="H53">
        <v>0</v>
      </c>
      <c r="I53">
        <v>0.88</v>
      </c>
      <c r="J53">
        <v>9</v>
      </c>
      <c r="K53">
        <v>0</v>
      </c>
      <c r="L53" t="s">
        <v>17981</v>
      </c>
      <c r="M53" t="s">
        <v>17970</v>
      </c>
      <c r="N53" cm="1">
        <f t="array" ref="N53">_xlfn.LET(_xlpm.k,finalData[[#This Row],[peer_group_key]],
     MEDIAN(_xlfn._xlws.FILTER(finalData[score], (finalData[peer_group_key]=_xlpm.k)*(ISNUMBER(finalData[score]))))
)</f>
        <v>0.88</v>
      </c>
      <c r="O53" cm="1">
        <f t="array" ref="O5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53" cm="1">
        <f t="array" ref="P5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0.88</v>
      </c>
      <c r="Q53">
        <f>finalData[[#This Row],[peerQ3]]-finalData[[#This Row],[peerQ1]]</f>
        <v>0</v>
      </c>
      <c r="R53" cm="1">
        <f t="array" ref="R53">_xlfn.LET(_xlpm.k,finalData[[#This Row],[peer_group_key]],
ROWS(_xlfn._xlws.FILTER(finalData[score], (finalData[peer_group_key]=_xlpm.k)*(ISNUMBER(finalData[score]))))
)</f>
        <v>1</v>
      </c>
      <c r="S53" t="e">
        <f>IF(OR(NOT(ISNUMBER(finalData[[#This Row],[peerIQR]])),finalData[[#This Row],[peerIQR]]=0), NA(), finalData[[#This Row],[peerQ1]]-1.5*finalData[[#This Row],[peerIQR]])</f>
        <v>#N/A</v>
      </c>
      <c r="T53" t="e">
        <f>IF(OR(NOT(ISNUMBER(finalData[[#This Row],[peerIQR]])),finalData[[#This Row],[peerIQR]]=0), NA(), finalData[[#This Row],[peerQ3]]+1.5*finalData[[#This Row],[peerIQR]])</f>
        <v>#N/A</v>
      </c>
      <c r="U5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53">
        <f>finalData[[#This Row],[score]]-finalData[[#This Row],[peerMedian]]</f>
        <v>0</v>
      </c>
    </row>
    <row r="54" spans="1:22">
      <c r="A54" t="s">
        <v>218</v>
      </c>
      <c r="B54" t="s">
        <v>219</v>
      </c>
      <c r="C54" t="s">
        <v>207</v>
      </c>
      <c r="D54" t="s">
        <v>32</v>
      </c>
      <c r="E54">
        <v>3</v>
      </c>
      <c r="F54">
        <v>2</v>
      </c>
      <c r="G54">
        <v>6</v>
      </c>
      <c r="H54">
        <v>0</v>
      </c>
      <c r="I54">
        <v>0.83</v>
      </c>
      <c r="J54">
        <v>8</v>
      </c>
      <c r="K54">
        <v>0</v>
      </c>
      <c r="L54" t="s">
        <v>17982</v>
      </c>
      <c r="M54" t="s">
        <v>17971</v>
      </c>
      <c r="N54" cm="1">
        <f t="array" ref="N54">_xlfn.LET(_xlpm.k,finalData[[#This Row],[peer_group_key]],
     MEDIAN(_xlfn._xlws.FILTER(finalData[score], (finalData[peer_group_key]=_xlpm.k)*(ISNUMBER(finalData[score]))))
)</f>
        <v>0.83</v>
      </c>
      <c r="O54" cm="1">
        <f t="array" ref="O5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0.83</v>
      </c>
      <c r="P54" cm="1">
        <f t="array" ref="P5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0.83</v>
      </c>
      <c r="Q54">
        <f>finalData[[#This Row],[peerQ3]]-finalData[[#This Row],[peerQ1]]</f>
        <v>0</v>
      </c>
      <c r="R54" cm="1">
        <f t="array" ref="R54">_xlfn.LET(_xlpm.k,finalData[[#This Row],[peer_group_key]],
ROWS(_xlfn._xlws.FILTER(finalData[score], (finalData[peer_group_key]=_xlpm.k)*(ISNUMBER(finalData[score]))))
)</f>
        <v>1</v>
      </c>
      <c r="S54" t="e">
        <f>IF(OR(NOT(ISNUMBER(finalData[[#This Row],[peerIQR]])),finalData[[#This Row],[peerIQR]]=0), NA(), finalData[[#This Row],[peerQ1]]-1.5*finalData[[#This Row],[peerIQR]])</f>
        <v>#N/A</v>
      </c>
      <c r="T54" t="e">
        <f>IF(OR(NOT(ISNUMBER(finalData[[#This Row],[peerIQR]])),finalData[[#This Row],[peerIQR]]=0), NA(), finalData[[#This Row],[peerQ3]]+1.5*finalData[[#This Row],[peerIQR]])</f>
        <v>#N/A</v>
      </c>
      <c r="U5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54">
        <f>finalData[[#This Row],[score]]-finalData[[#This Row],[peerMedian]]</f>
        <v>0</v>
      </c>
    </row>
    <row r="55" spans="1:22">
      <c r="A55" t="s">
        <v>222</v>
      </c>
      <c r="B55" t="s">
        <v>223</v>
      </c>
      <c r="C55" t="s">
        <v>207</v>
      </c>
      <c r="D55" t="s">
        <v>27</v>
      </c>
      <c r="E55">
        <v>2</v>
      </c>
      <c r="F55">
        <v>0</v>
      </c>
      <c r="G55">
        <v>6</v>
      </c>
      <c r="H55">
        <v>3</v>
      </c>
      <c r="I55">
        <v>0.88</v>
      </c>
      <c r="J55">
        <v>9</v>
      </c>
      <c r="K55">
        <v>0.33333333333333331</v>
      </c>
      <c r="L55" t="s">
        <v>17983</v>
      </c>
      <c r="M55" t="s">
        <v>17973</v>
      </c>
      <c r="N55" cm="1">
        <f t="array" ref="N55">_xlfn.LET(_xlpm.k,finalData[[#This Row],[peer_group_key]],
     MEDIAN(_xlfn._xlws.FILTER(finalData[score], (finalData[peer_group_key]=_xlpm.k)*(ISNUMBER(finalData[score]))))
)</f>
        <v>0.88</v>
      </c>
      <c r="O55" cm="1">
        <f t="array" ref="O5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55" cm="1">
        <f t="array" ref="P5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0.88</v>
      </c>
      <c r="Q55">
        <f>finalData[[#This Row],[peerQ3]]-finalData[[#This Row],[peerQ1]]</f>
        <v>0</v>
      </c>
      <c r="R55" cm="1">
        <f t="array" ref="R55">_xlfn.LET(_xlpm.k,finalData[[#This Row],[peer_group_key]],
ROWS(_xlfn._xlws.FILTER(finalData[score], (finalData[peer_group_key]=_xlpm.k)*(ISNUMBER(finalData[score]))))
)</f>
        <v>1</v>
      </c>
      <c r="S55" t="e">
        <f>IF(OR(NOT(ISNUMBER(finalData[[#This Row],[peerIQR]])),finalData[[#This Row],[peerIQR]]=0), NA(), finalData[[#This Row],[peerQ1]]-1.5*finalData[[#This Row],[peerIQR]])</f>
        <v>#N/A</v>
      </c>
      <c r="T55" t="e">
        <f>IF(OR(NOT(ISNUMBER(finalData[[#This Row],[peerIQR]])),finalData[[#This Row],[peerIQR]]=0), NA(), finalData[[#This Row],[peerQ3]]+1.5*finalData[[#This Row],[peerIQR]])</f>
        <v>#N/A</v>
      </c>
      <c r="U5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55">
        <f>finalData[[#This Row],[score]]-finalData[[#This Row],[peerMedian]]</f>
        <v>0</v>
      </c>
    </row>
    <row r="56" spans="1:22">
      <c r="A56" t="s">
        <v>224</v>
      </c>
      <c r="B56" t="s">
        <v>225</v>
      </c>
      <c r="C56" t="s">
        <v>207</v>
      </c>
      <c r="D56" t="s">
        <v>87</v>
      </c>
      <c r="E56">
        <v>1</v>
      </c>
      <c r="F56">
        <v>0</v>
      </c>
      <c r="G56">
        <v>7</v>
      </c>
      <c r="H56">
        <v>2</v>
      </c>
      <c r="I56">
        <v>0.85</v>
      </c>
      <c r="J56">
        <v>9</v>
      </c>
      <c r="K56">
        <v>0.22222222222222221</v>
      </c>
      <c r="L56" t="s">
        <v>17980</v>
      </c>
      <c r="M56" t="s">
        <v>17973</v>
      </c>
      <c r="N56" cm="1">
        <f t="array" ref="N56">_xlfn.LET(_xlpm.k,finalData[[#This Row],[peer_group_key]],
     MEDIAN(_xlfn._xlws.FILTER(finalData[score], (finalData[peer_group_key]=_xlpm.k)*(ISNUMBER(finalData[score]))))
)</f>
        <v>0.84499999999999997</v>
      </c>
      <c r="O56" cm="1">
        <f t="array" ref="O5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0.84250000000000003</v>
      </c>
      <c r="P56" cm="1">
        <f t="array" ref="P5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0.84749999999999992</v>
      </c>
      <c r="Q56">
        <f>finalData[[#This Row],[peerQ3]]-finalData[[#This Row],[peerQ1]]</f>
        <v>4.9999999999998934E-3</v>
      </c>
      <c r="R56" cm="1">
        <f t="array" ref="R56">_xlfn.LET(_xlpm.k,finalData[[#This Row],[peer_group_key]],
ROWS(_xlfn._xlws.FILTER(finalData[score], (finalData[peer_group_key]=_xlpm.k)*(ISNUMBER(finalData[score]))))
)</f>
        <v>2</v>
      </c>
      <c r="S56">
        <f>IF(OR(NOT(ISNUMBER(finalData[[#This Row],[peerIQR]])),finalData[[#This Row],[peerIQR]]=0), NA(), finalData[[#This Row],[peerQ1]]-1.5*finalData[[#This Row],[peerIQR]])</f>
        <v>0.83500000000000019</v>
      </c>
      <c r="T56">
        <f>IF(OR(NOT(ISNUMBER(finalData[[#This Row],[peerIQR]])),finalData[[#This Row],[peerIQR]]=0), NA(), finalData[[#This Row],[peerQ3]]+1.5*finalData[[#This Row],[peerIQR]])</f>
        <v>0.85499999999999976</v>
      </c>
      <c r="U5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56">
        <f>finalData[[#This Row],[score]]-finalData[[#This Row],[peerMedian]]</f>
        <v>5.0000000000000044E-3</v>
      </c>
    </row>
    <row r="57" spans="1:22">
      <c r="A57" t="s">
        <v>228</v>
      </c>
      <c r="B57" t="s">
        <v>229</v>
      </c>
      <c r="C57" t="s">
        <v>207</v>
      </c>
      <c r="D57" t="s">
        <v>230</v>
      </c>
      <c r="E57">
        <v>3</v>
      </c>
      <c r="F57">
        <v>0</v>
      </c>
      <c r="G57">
        <v>7</v>
      </c>
      <c r="H57">
        <v>0</v>
      </c>
      <c r="I57">
        <v>0.96</v>
      </c>
      <c r="J57">
        <v>7</v>
      </c>
      <c r="K57">
        <v>0</v>
      </c>
      <c r="L57" t="s">
        <v>17984</v>
      </c>
      <c r="M57" t="s">
        <v>17971</v>
      </c>
      <c r="N57" cm="1">
        <f t="array" ref="N57">_xlfn.LET(_xlpm.k,finalData[[#This Row],[peer_group_key]],
     MEDIAN(_xlfn._xlws.FILTER(finalData[score], (finalData[peer_group_key]=_xlpm.k)*(ISNUMBER(finalData[score]))))
)</f>
        <v>0.96</v>
      </c>
      <c r="O57" cm="1">
        <f t="array" ref="O5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57" cm="1">
        <f t="array" ref="P5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57">
        <f>finalData[[#This Row],[peerQ3]]-finalData[[#This Row],[peerQ1]]</f>
        <v>0</v>
      </c>
      <c r="R57" cm="1">
        <f t="array" ref="R57">_xlfn.LET(_xlpm.k,finalData[[#This Row],[peer_group_key]],
ROWS(_xlfn._xlws.FILTER(finalData[score], (finalData[peer_group_key]=_xlpm.k)*(ISNUMBER(finalData[score]))))
)</f>
        <v>1</v>
      </c>
      <c r="S57" t="e">
        <f>IF(OR(NOT(ISNUMBER(finalData[[#This Row],[peerIQR]])),finalData[[#This Row],[peerIQR]]=0), NA(), finalData[[#This Row],[peerQ1]]-1.5*finalData[[#This Row],[peerIQR]])</f>
        <v>#N/A</v>
      </c>
      <c r="T57" t="e">
        <f>IF(OR(NOT(ISNUMBER(finalData[[#This Row],[peerIQR]])),finalData[[#This Row],[peerIQR]]=0), NA(), finalData[[#This Row],[peerQ3]]+1.5*finalData[[#This Row],[peerIQR]])</f>
        <v>#N/A</v>
      </c>
      <c r="U5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57">
        <f>finalData[[#This Row],[score]]-finalData[[#This Row],[peerMedian]]</f>
        <v>0</v>
      </c>
    </row>
    <row r="58" spans="1:22">
      <c r="A58" t="s">
        <v>236</v>
      </c>
      <c r="B58" t="s">
        <v>237</v>
      </c>
      <c r="C58" t="s">
        <v>238</v>
      </c>
      <c r="D58" t="s">
        <v>87</v>
      </c>
      <c r="E58">
        <v>3</v>
      </c>
      <c r="F58">
        <v>1</v>
      </c>
      <c r="G58">
        <v>8</v>
      </c>
      <c r="H58">
        <v>1</v>
      </c>
      <c r="I58">
        <v>1.03</v>
      </c>
      <c r="J58">
        <v>10</v>
      </c>
      <c r="K58">
        <v>0.1</v>
      </c>
      <c r="L58" t="s">
        <v>17985</v>
      </c>
      <c r="M58" t="s">
        <v>17971</v>
      </c>
      <c r="N58" cm="1">
        <f t="array" ref="N58">_xlfn.LET(_xlpm.k,finalData[[#This Row],[peer_group_key]],
     MEDIAN(_xlfn._xlws.FILTER(finalData[score], (finalData[peer_group_key]=_xlpm.k)*(ISNUMBER(finalData[score]))))
)</f>
        <v>1.0150000000000001</v>
      </c>
      <c r="O58" cm="1">
        <f t="array" ref="O5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0.99249999999999994</v>
      </c>
      <c r="P58" cm="1">
        <f t="array" ref="P5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58">
        <f>finalData[[#This Row],[peerQ3]]-finalData[[#This Row],[peerQ1]]</f>
        <v>3.7500000000000089E-2</v>
      </c>
      <c r="R58" cm="1">
        <f t="array" ref="R58">_xlfn.LET(_xlpm.k,finalData[[#This Row],[peer_group_key]],
ROWS(_xlfn._xlws.FILTER(finalData[score], (finalData[peer_group_key]=_xlpm.k)*(ISNUMBER(finalData[score]))))
)</f>
        <v>6</v>
      </c>
      <c r="S58">
        <f>IF(OR(NOT(ISNUMBER(finalData[[#This Row],[peerIQR]])),finalData[[#This Row],[peerIQR]]=0), NA(), finalData[[#This Row],[peerQ1]]-1.5*finalData[[#This Row],[peerIQR]])</f>
        <v>0.9362499999999998</v>
      </c>
      <c r="T58">
        <f>IF(OR(NOT(ISNUMBER(finalData[[#This Row],[peerIQR]])),finalData[[#This Row],[peerIQR]]=0), NA(), finalData[[#This Row],[peerQ3]]+1.5*finalData[[#This Row],[peerIQR]])</f>
        <v>1.0862500000000002</v>
      </c>
      <c r="U5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58">
        <f>finalData[[#This Row],[score]]-finalData[[#This Row],[peerMedian]]</f>
        <v>1.4999999999999902E-2</v>
      </c>
    </row>
    <row r="59" spans="1:22">
      <c r="A59" t="s">
        <v>241</v>
      </c>
      <c r="B59" t="s">
        <v>242</v>
      </c>
      <c r="C59" t="s">
        <v>238</v>
      </c>
      <c r="D59" t="s">
        <v>32</v>
      </c>
      <c r="E59">
        <v>2</v>
      </c>
      <c r="F59">
        <v>0</v>
      </c>
      <c r="G59">
        <v>8</v>
      </c>
      <c r="H59">
        <v>3</v>
      </c>
      <c r="I59">
        <v>1.04</v>
      </c>
      <c r="J59">
        <v>11</v>
      </c>
      <c r="K59">
        <v>0.27272727272727271</v>
      </c>
      <c r="L59" t="s">
        <v>17986</v>
      </c>
      <c r="M59" t="s">
        <v>17973</v>
      </c>
      <c r="N59" cm="1">
        <f t="array" ref="N59">_xlfn.LET(_xlpm.k,finalData[[#This Row],[peer_group_key]],
     MEDIAN(_xlfn._xlws.FILTER(finalData[score], (finalData[peer_group_key]=_xlpm.k)*(ISNUMBER(finalData[score]))))
)</f>
        <v>0.99</v>
      </c>
      <c r="O59" cm="1">
        <f t="array" ref="O5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59" cm="1">
        <f t="array" ref="P5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59">
        <f>finalData[[#This Row],[peerQ3]]-finalData[[#This Row],[peerQ1]]</f>
        <v>7.7500000000000124E-2</v>
      </c>
      <c r="R59" cm="1">
        <f t="array" ref="R59">_xlfn.LET(_xlpm.k,finalData[[#This Row],[peer_group_key]],
ROWS(_xlfn._xlws.FILTER(finalData[score], (finalData[peer_group_key]=_xlpm.k)*(ISNUMBER(finalData[score]))))
)</f>
        <v>24</v>
      </c>
      <c r="S59">
        <f>IF(OR(NOT(ISNUMBER(finalData[[#This Row],[peerIQR]])),finalData[[#This Row],[peerIQR]]=0), NA(), finalData[[#This Row],[peerQ1]]-1.5*finalData[[#This Row],[peerIQR]])</f>
        <v>0.83624999999999972</v>
      </c>
      <c r="T59">
        <f>IF(OR(NOT(ISNUMBER(finalData[[#This Row],[peerIQR]])),finalData[[#This Row],[peerIQR]]=0), NA(), finalData[[#This Row],[peerQ3]]+1.5*finalData[[#This Row],[peerIQR]])</f>
        <v>1.1462500000000002</v>
      </c>
      <c r="U5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9">
        <f>finalData[[#This Row],[score]]-finalData[[#This Row],[peerMedian]]</f>
        <v>5.0000000000000044E-2</v>
      </c>
    </row>
    <row r="60" spans="1:22">
      <c r="A60" t="s">
        <v>245</v>
      </c>
      <c r="B60" t="s">
        <v>246</v>
      </c>
      <c r="C60" t="s">
        <v>238</v>
      </c>
      <c r="D60" t="s">
        <v>32</v>
      </c>
      <c r="E60">
        <v>3</v>
      </c>
      <c r="F60">
        <v>0</v>
      </c>
      <c r="G60">
        <v>9</v>
      </c>
      <c r="H60">
        <v>0</v>
      </c>
      <c r="I60">
        <v>0.99</v>
      </c>
      <c r="J60">
        <v>9</v>
      </c>
      <c r="K60">
        <v>0</v>
      </c>
      <c r="L60" t="s">
        <v>17986</v>
      </c>
      <c r="M60" t="s">
        <v>17971</v>
      </c>
      <c r="N60" cm="1">
        <f t="array" ref="N60">_xlfn.LET(_xlpm.k,finalData[[#This Row],[peer_group_key]],
     MEDIAN(_xlfn._xlws.FILTER(finalData[score], (finalData[peer_group_key]=_xlpm.k)*(ISNUMBER(finalData[score]))))
)</f>
        <v>0.99</v>
      </c>
      <c r="O60" cm="1">
        <f t="array" ref="O6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60" cm="1">
        <f t="array" ref="P6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60">
        <f>finalData[[#This Row],[peerQ3]]-finalData[[#This Row],[peerQ1]]</f>
        <v>7.7500000000000124E-2</v>
      </c>
      <c r="R60" cm="1">
        <f t="array" ref="R60">_xlfn.LET(_xlpm.k,finalData[[#This Row],[peer_group_key]],
ROWS(_xlfn._xlws.FILTER(finalData[score], (finalData[peer_group_key]=_xlpm.k)*(ISNUMBER(finalData[score]))))
)</f>
        <v>24</v>
      </c>
      <c r="S60">
        <f>IF(OR(NOT(ISNUMBER(finalData[[#This Row],[peerIQR]])),finalData[[#This Row],[peerIQR]]=0), NA(), finalData[[#This Row],[peerQ1]]-1.5*finalData[[#This Row],[peerIQR]])</f>
        <v>0.83624999999999972</v>
      </c>
      <c r="T60">
        <f>IF(OR(NOT(ISNUMBER(finalData[[#This Row],[peerIQR]])),finalData[[#This Row],[peerIQR]]=0), NA(), finalData[[#This Row],[peerQ3]]+1.5*finalData[[#This Row],[peerIQR]])</f>
        <v>1.1462500000000002</v>
      </c>
      <c r="U6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0">
        <f>finalData[[#This Row],[score]]-finalData[[#This Row],[peerMedian]]</f>
        <v>0</v>
      </c>
    </row>
    <row r="61" spans="1:22">
      <c r="A61" t="s">
        <v>249</v>
      </c>
      <c r="B61" t="s">
        <v>250</v>
      </c>
      <c r="C61" t="s">
        <v>238</v>
      </c>
      <c r="D61" t="s">
        <v>32</v>
      </c>
      <c r="E61">
        <v>3</v>
      </c>
      <c r="F61">
        <v>1</v>
      </c>
      <c r="G61">
        <v>6</v>
      </c>
      <c r="H61">
        <v>1</v>
      </c>
      <c r="I61">
        <v>1.01</v>
      </c>
      <c r="J61">
        <v>8</v>
      </c>
      <c r="K61">
        <v>0.125</v>
      </c>
      <c r="L61" t="s">
        <v>17986</v>
      </c>
      <c r="M61" t="s">
        <v>17971</v>
      </c>
      <c r="N61" cm="1">
        <f t="array" ref="N61">_xlfn.LET(_xlpm.k,finalData[[#This Row],[peer_group_key]],
     MEDIAN(_xlfn._xlws.FILTER(finalData[score], (finalData[peer_group_key]=_xlpm.k)*(ISNUMBER(finalData[score]))))
)</f>
        <v>0.99</v>
      </c>
      <c r="O61" cm="1">
        <f t="array" ref="O6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61" cm="1">
        <f t="array" ref="P6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61">
        <f>finalData[[#This Row],[peerQ3]]-finalData[[#This Row],[peerQ1]]</f>
        <v>7.7500000000000124E-2</v>
      </c>
      <c r="R61" cm="1">
        <f t="array" ref="R61">_xlfn.LET(_xlpm.k,finalData[[#This Row],[peer_group_key]],
ROWS(_xlfn._xlws.FILTER(finalData[score], (finalData[peer_group_key]=_xlpm.k)*(ISNUMBER(finalData[score]))))
)</f>
        <v>24</v>
      </c>
      <c r="S61">
        <f>IF(OR(NOT(ISNUMBER(finalData[[#This Row],[peerIQR]])),finalData[[#This Row],[peerIQR]]=0), NA(), finalData[[#This Row],[peerQ1]]-1.5*finalData[[#This Row],[peerIQR]])</f>
        <v>0.83624999999999972</v>
      </c>
      <c r="T61">
        <f>IF(OR(NOT(ISNUMBER(finalData[[#This Row],[peerIQR]])),finalData[[#This Row],[peerIQR]]=0), NA(), finalData[[#This Row],[peerQ3]]+1.5*finalData[[#This Row],[peerIQR]])</f>
        <v>1.1462500000000002</v>
      </c>
      <c r="U6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1">
        <f>finalData[[#This Row],[score]]-finalData[[#This Row],[peerMedian]]</f>
        <v>2.0000000000000018E-2</v>
      </c>
    </row>
    <row r="62" spans="1:22">
      <c r="A62" t="s">
        <v>252</v>
      </c>
      <c r="B62" t="s">
        <v>253</v>
      </c>
      <c r="C62" t="s">
        <v>238</v>
      </c>
      <c r="D62" t="s">
        <v>87</v>
      </c>
      <c r="E62">
        <v>2</v>
      </c>
      <c r="F62">
        <v>0</v>
      </c>
      <c r="G62">
        <v>8</v>
      </c>
      <c r="H62">
        <v>0</v>
      </c>
      <c r="I62">
        <v>1.05</v>
      </c>
      <c r="J62">
        <v>8</v>
      </c>
      <c r="K62">
        <v>0</v>
      </c>
      <c r="L62" t="s">
        <v>17985</v>
      </c>
      <c r="M62" t="s">
        <v>17973</v>
      </c>
      <c r="N62" cm="1">
        <f t="array" ref="N62">_xlfn.LET(_xlpm.k,finalData[[#This Row],[peer_group_key]],
     MEDIAN(_xlfn._xlws.FILTER(finalData[score], (finalData[peer_group_key]=_xlpm.k)*(ISNUMBER(finalData[score]))))
)</f>
        <v>1.0150000000000001</v>
      </c>
      <c r="O62" cm="1">
        <f t="array" ref="O6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0.99249999999999994</v>
      </c>
      <c r="P62" cm="1">
        <f t="array" ref="P6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62">
        <f>finalData[[#This Row],[peerQ3]]-finalData[[#This Row],[peerQ1]]</f>
        <v>3.7500000000000089E-2</v>
      </c>
      <c r="R62" cm="1">
        <f t="array" ref="R62">_xlfn.LET(_xlpm.k,finalData[[#This Row],[peer_group_key]],
ROWS(_xlfn._xlws.FILTER(finalData[score], (finalData[peer_group_key]=_xlpm.k)*(ISNUMBER(finalData[score]))))
)</f>
        <v>6</v>
      </c>
      <c r="S62">
        <f>IF(OR(NOT(ISNUMBER(finalData[[#This Row],[peerIQR]])),finalData[[#This Row],[peerIQR]]=0), NA(), finalData[[#This Row],[peerQ1]]-1.5*finalData[[#This Row],[peerIQR]])</f>
        <v>0.9362499999999998</v>
      </c>
      <c r="T62">
        <f>IF(OR(NOT(ISNUMBER(finalData[[#This Row],[peerIQR]])),finalData[[#This Row],[peerIQR]]=0), NA(), finalData[[#This Row],[peerQ3]]+1.5*finalData[[#This Row],[peerIQR]])</f>
        <v>1.0862500000000002</v>
      </c>
      <c r="U6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62">
        <f>finalData[[#This Row],[score]]-finalData[[#This Row],[peerMedian]]</f>
        <v>3.499999999999992E-2</v>
      </c>
    </row>
    <row r="63" spans="1:22">
      <c r="A63" t="s">
        <v>255</v>
      </c>
      <c r="B63" t="s">
        <v>256</v>
      </c>
      <c r="C63" t="s">
        <v>238</v>
      </c>
      <c r="D63" t="s">
        <v>32</v>
      </c>
      <c r="E63">
        <v>2</v>
      </c>
      <c r="F63">
        <v>0</v>
      </c>
      <c r="G63">
        <v>10</v>
      </c>
      <c r="H63">
        <v>1</v>
      </c>
      <c r="I63">
        <v>1.02</v>
      </c>
      <c r="J63">
        <v>11</v>
      </c>
      <c r="K63">
        <v>9.0909090909090912E-2</v>
      </c>
      <c r="L63" t="s">
        <v>17986</v>
      </c>
      <c r="M63" t="s">
        <v>17973</v>
      </c>
      <c r="N63" cm="1">
        <f t="array" ref="N63">_xlfn.LET(_xlpm.k,finalData[[#This Row],[peer_group_key]],
     MEDIAN(_xlfn._xlws.FILTER(finalData[score], (finalData[peer_group_key]=_xlpm.k)*(ISNUMBER(finalData[score]))))
)</f>
        <v>0.99</v>
      </c>
      <c r="O63" cm="1">
        <f t="array" ref="O6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63" cm="1">
        <f t="array" ref="P6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63">
        <f>finalData[[#This Row],[peerQ3]]-finalData[[#This Row],[peerQ1]]</f>
        <v>7.7500000000000124E-2</v>
      </c>
      <c r="R63" cm="1">
        <f t="array" ref="R63">_xlfn.LET(_xlpm.k,finalData[[#This Row],[peer_group_key]],
ROWS(_xlfn._xlws.FILTER(finalData[score], (finalData[peer_group_key]=_xlpm.k)*(ISNUMBER(finalData[score]))))
)</f>
        <v>24</v>
      </c>
      <c r="S63">
        <f>IF(OR(NOT(ISNUMBER(finalData[[#This Row],[peerIQR]])),finalData[[#This Row],[peerIQR]]=0), NA(), finalData[[#This Row],[peerQ1]]-1.5*finalData[[#This Row],[peerIQR]])</f>
        <v>0.83624999999999972</v>
      </c>
      <c r="T63">
        <f>IF(OR(NOT(ISNUMBER(finalData[[#This Row],[peerIQR]])),finalData[[#This Row],[peerIQR]]=0), NA(), finalData[[#This Row],[peerQ3]]+1.5*finalData[[#This Row],[peerIQR]])</f>
        <v>1.1462500000000002</v>
      </c>
      <c r="U6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3">
        <f>finalData[[#This Row],[score]]-finalData[[#This Row],[peerMedian]]</f>
        <v>3.0000000000000027E-2</v>
      </c>
    </row>
    <row r="64" spans="1:22">
      <c r="A64" t="s">
        <v>258</v>
      </c>
      <c r="B64" t="s">
        <v>259</v>
      </c>
      <c r="C64" t="s">
        <v>238</v>
      </c>
      <c r="D64" t="s">
        <v>32</v>
      </c>
      <c r="E64">
        <v>2</v>
      </c>
      <c r="F64">
        <v>0</v>
      </c>
      <c r="G64">
        <v>10</v>
      </c>
      <c r="H64">
        <v>1</v>
      </c>
      <c r="I64">
        <v>1.05</v>
      </c>
      <c r="J64">
        <v>11</v>
      </c>
      <c r="K64">
        <v>9.0909090909090912E-2</v>
      </c>
      <c r="L64" t="s">
        <v>17986</v>
      </c>
      <c r="M64" t="s">
        <v>17973</v>
      </c>
      <c r="N64" cm="1">
        <f t="array" ref="N64">_xlfn.LET(_xlpm.k,finalData[[#This Row],[peer_group_key]],
     MEDIAN(_xlfn._xlws.FILTER(finalData[score], (finalData[peer_group_key]=_xlpm.k)*(ISNUMBER(finalData[score]))))
)</f>
        <v>0.99</v>
      </c>
      <c r="O64" cm="1">
        <f t="array" ref="O6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64" cm="1">
        <f t="array" ref="P6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64">
        <f>finalData[[#This Row],[peerQ3]]-finalData[[#This Row],[peerQ1]]</f>
        <v>7.7500000000000124E-2</v>
      </c>
      <c r="R64" cm="1">
        <f t="array" ref="R64">_xlfn.LET(_xlpm.k,finalData[[#This Row],[peer_group_key]],
ROWS(_xlfn._xlws.FILTER(finalData[score], (finalData[peer_group_key]=_xlpm.k)*(ISNUMBER(finalData[score]))))
)</f>
        <v>24</v>
      </c>
      <c r="S64">
        <f>IF(OR(NOT(ISNUMBER(finalData[[#This Row],[peerIQR]])),finalData[[#This Row],[peerIQR]]=0), NA(), finalData[[#This Row],[peerQ1]]-1.5*finalData[[#This Row],[peerIQR]])</f>
        <v>0.83624999999999972</v>
      </c>
      <c r="T64">
        <f>IF(OR(NOT(ISNUMBER(finalData[[#This Row],[peerIQR]])),finalData[[#This Row],[peerIQR]]=0), NA(), finalData[[#This Row],[peerQ3]]+1.5*finalData[[#This Row],[peerIQR]])</f>
        <v>1.1462500000000002</v>
      </c>
      <c r="U6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4">
        <f>finalData[[#This Row],[score]]-finalData[[#This Row],[peerMedian]]</f>
        <v>6.0000000000000053E-2</v>
      </c>
    </row>
    <row r="65" spans="1:22">
      <c r="A65" t="s">
        <v>262</v>
      </c>
      <c r="B65" t="s">
        <v>263</v>
      </c>
      <c r="C65" t="s">
        <v>238</v>
      </c>
      <c r="D65" t="s">
        <v>32</v>
      </c>
      <c r="E65">
        <v>3</v>
      </c>
      <c r="F65">
        <v>0</v>
      </c>
      <c r="G65">
        <v>9</v>
      </c>
      <c r="H65">
        <v>1</v>
      </c>
      <c r="I65">
        <v>0.98</v>
      </c>
      <c r="J65">
        <v>10</v>
      </c>
      <c r="K65">
        <v>0.1</v>
      </c>
      <c r="L65" t="s">
        <v>17986</v>
      </c>
      <c r="M65" t="s">
        <v>17971</v>
      </c>
      <c r="N65" cm="1">
        <f t="array" ref="N65">_xlfn.LET(_xlpm.k,finalData[[#This Row],[peer_group_key]],
     MEDIAN(_xlfn._xlws.FILTER(finalData[score], (finalData[peer_group_key]=_xlpm.k)*(ISNUMBER(finalData[score]))))
)</f>
        <v>0.99</v>
      </c>
      <c r="O65" cm="1">
        <f t="array" ref="O6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65" cm="1">
        <f t="array" ref="P6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65">
        <f>finalData[[#This Row],[peerQ3]]-finalData[[#This Row],[peerQ1]]</f>
        <v>7.7500000000000124E-2</v>
      </c>
      <c r="R65" cm="1">
        <f t="array" ref="R65">_xlfn.LET(_xlpm.k,finalData[[#This Row],[peer_group_key]],
ROWS(_xlfn._xlws.FILTER(finalData[score], (finalData[peer_group_key]=_xlpm.k)*(ISNUMBER(finalData[score]))))
)</f>
        <v>24</v>
      </c>
      <c r="S65">
        <f>IF(OR(NOT(ISNUMBER(finalData[[#This Row],[peerIQR]])),finalData[[#This Row],[peerIQR]]=0), NA(), finalData[[#This Row],[peerQ1]]-1.5*finalData[[#This Row],[peerIQR]])</f>
        <v>0.83624999999999972</v>
      </c>
      <c r="T65">
        <f>IF(OR(NOT(ISNUMBER(finalData[[#This Row],[peerIQR]])),finalData[[#This Row],[peerIQR]]=0), NA(), finalData[[#This Row],[peerQ3]]+1.5*finalData[[#This Row],[peerIQR]])</f>
        <v>1.1462500000000002</v>
      </c>
      <c r="U6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5">
        <f>finalData[[#This Row],[score]]-finalData[[#This Row],[peerMedian]]</f>
        <v>-1.0000000000000009E-2</v>
      </c>
    </row>
    <row r="66" spans="1:22">
      <c r="A66" t="s">
        <v>265</v>
      </c>
      <c r="B66" t="s">
        <v>266</v>
      </c>
      <c r="C66" t="s">
        <v>238</v>
      </c>
      <c r="D66" t="s">
        <v>87</v>
      </c>
      <c r="E66">
        <v>2</v>
      </c>
      <c r="F66">
        <v>0</v>
      </c>
      <c r="G66">
        <v>6</v>
      </c>
      <c r="H66">
        <v>1</v>
      </c>
      <c r="I66">
        <v>0.93</v>
      </c>
      <c r="J66">
        <v>7</v>
      </c>
      <c r="K66">
        <v>0.14285714285714285</v>
      </c>
      <c r="L66" t="s">
        <v>17985</v>
      </c>
      <c r="M66" t="s">
        <v>17973</v>
      </c>
      <c r="N66" cm="1">
        <f t="array" ref="N66">_xlfn.LET(_xlpm.k,finalData[[#This Row],[peer_group_key]],
     MEDIAN(_xlfn._xlws.FILTER(finalData[score], (finalData[peer_group_key]=_xlpm.k)*(ISNUMBER(finalData[score]))))
)</f>
        <v>1.0150000000000001</v>
      </c>
      <c r="O66" cm="1">
        <f t="array" ref="O6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0.99249999999999994</v>
      </c>
      <c r="P66" cm="1">
        <f t="array" ref="P6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66">
        <f>finalData[[#This Row],[peerQ3]]-finalData[[#This Row],[peerQ1]]</f>
        <v>3.7500000000000089E-2</v>
      </c>
      <c r="R66" cm="1">
        <f t="array" ref="R66">_xlfn.LET(_xlpm.k,finalData[[#This Row],[peer_group_key]],
ROWS(_xlfn._xlws.FILTER(finalData[score], (finalData[peer_group_key]=_xlpm.k)*(ISNUMBER(finalData[score]))))
)</f>
        <v>6</v>
      </c>
      <c r="S66">
        <f>IF(OR(NOT(ISNUMBER(finalData[[#This Row],[peerIQR]])),finalData[[#This Row],[peerIQR]]=0), NA(), finalData[[#This Row],[peerQ1]]-1.5*finalData[[#This Row],[peerIQR]])</f>
        <v>0.9362499999999998</v>
      </c>
      <c r="T66">
        <f>IF(OR(NOT(ISNUMBER(finalData[[#This Row],[peerIQR]])),finalData[[#This Row],[peerIQR]]=0), NA(), finalData[[#This Row],[peerQ3]]+1.5*finalData[[#This Row],[peerIQR]])</f>
        <v>1.0862500000000002</v>
      </c>
      <c r="U6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66">
        <f>finalData[[#This Row],[score]]-finalData[[#This Row],[peerMedian]]</f>
        <v>-8.5000000000000075E-2</v>
      </c>
    </row>
    <row r="67" spans="1:22">
      <c r="A67" t="s">
        <v>269</v>
      </c>
      <c r="B67" t="s">
        <v>270</v>
      </c>
      <c r="C67" t="s">
        <v>238</v>
      </c>
      <c r="D67" t="s">
        <v>113</v>
      </c>
      <c r="E67">
        <v>3</v>
      </c>
      <c r="F67">
        <v>0</v>
      </c>
      <c r="G67">
        <v>3</v>
      </c>
      <c r="H67">
        <v>0</v>
      </c>
      <c r="I67">
        <v>1.1000000000000001</v>
      </c>
      <c r="J67">
        <v>3</v>
      </c>
      <c r="K67">
        <v>0</v>
      </c>
      <c r="L67" t="s">
        <v>17987</v>
      </c>
      <c r="M67" t="s">
        <v>17971</v>
      </c>
      <c r="N67" cm="1">
        <f t="array" ref="N67">_xlfn.LET(_xlpm.k,finalData[[#This Row],[peer_group_key]],
     MEDIAN(_xlfn._xlws.FILTER(finalData[score], (finalData[peer_group_key]=_xlpm.k)*(ISNUMBER(finalData[score]))))
)</f>
        <v>1.1000000000000001</v>
      </c>
      <c r="O67" cm="1">
        <f t="array" ref="O6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1.1000000000000001</v>
      </c>
      <c r="P67" cm="1">
        <f t="array" ref="P6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67">
        <f>finalData[[#This Row],[peerQ3]]-finalData[[#This Row],[peerQ1]]</f>
        <v>0</v>
      </c>
      <c r="R67" cm="1">
        <f t="array" ref="R67">_xlfn.LET(_xlpm.k,finalData[[#This Row],[peer_group_key]],
ROWS(_xlfn._xlws.FILTER(finalData[score], (finalData[peer_group_key]=_xlpm.k)*(ISNUMBER(finalData[score]))))
)</f>
        <v>1</v>
      </c>
      <c r="S67" t="e">
        <f>IF(OR(NOT(ISNUMBER(finalData[[#This Row],[peerIQR]])),finalData[[#This Row],[peerIQR]]=0), NA(), finalData[[#This Row],[peerQ1]]-1.5*finalData[[#This Row],[peerIQR]])</f>
        <v>#N/A</v>
      </c>
      <c r="T67" t="e">
        <f>IF(OR(NOT(ISNUMBER(finalData[[#This Row],[peerIQR]])),finalData[[#This Row],[peerIQR]]=0), NA(), finalData[[#This Row],[peerQ3]]+1.5*finalData[[#This Row],[peerIQR]])</f>
        <v>#N/A</v>
      </c>
      <c r="U6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67">
        <f>finalData[[#This Row],[score]]-finalData[[#This Row],[peerMedian]]</f>
        <v>0</v>
      </c>
    </row>
    <row r="68" spans="1:22">
      <c r="A68" t="s">
        <v>272</v>
      </c>
      <c r="B68" t="s">
        <v>273</v>
      </c>
      <c r="C68" t="s">
        <v>238</v>
      </c>
      <c r="D68" t="s">
        <v>32</v>
      </c>
      <c r="E68">
        <v>4</v>
      </c>
      <c r="F68">
        <v>0</v>
      </c>
      <c r="G68">
        <v>11</v>
      </c>
      <c r="H68">
        <v>0</v>
      </c>
      <c r="I68">
        <v>1.07</v>
      </c>
      <c r="J68">
        <v>11</v>
      </c>
      <c r="K68">
        <v>0</v>
      </c>
      <c r="L68" t="s">
        <v>17986</v>
      </c>
      <c r="M68" t="s">
        <v>17970</v>
      </c>
      <c r="N68" cm="1">
        <f t="array" ref="N68">_xlfn.LET(_xlpm.k,finalData[[#This Row],[peer_group_key]],
     MEDIAN(_xlfn._xlws.FILTER(finalData[score], (finalData[peer_group_key]=_xlpm.k)*(ISNUMBER(finalData[score]))))
)</f>
        <v>0.99</v>
      </c>
      <c r="O68" cm="1">
        <f t="array" ref="O6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68" cm="1">
        <f t="array" ref="P6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68">
        <f>finalData[[#This Row],[peerQ3]]-finalData[[#This Row],[peerQ1]]</f>
        <v>7.7500000000000124E-2</v>
      </c>
      <c r="R68" cm="1">
        <f t="array" ref="R68">_xlfn.LET(_xlpm.k,finalData[[#This Row],[peer_group_key]],
ROWS(_xlfn._xlws.FILTER(finalData[score], (finalData[peer_group_key]=_xlpm.k)*(ISNUMBER(finalData[score]))))
)</f>
        <v>24</v>
      </c>
      <c r="S68">
        <f>IF(OR(NOT(ISNUMBER(finalData[[#This Row],[peerIQR]])),finalData[[#This Row],[peerIQR]]=0), NA(), finalData[[#This Row],[peerQ1]]-1.5*finalData[[#This Row],[peerIQR]])</f>
        <v>0.83624999999999972</v>
      </c>
      <c r="T68">
        <f>IF(OR(NOT(ISNUMBER(finalData[[#This Row],[peerIQR]])),finalData[[#This Row],[peerIQR]]=0), NA(), finalData[[#This Row],[peerQ3]]+1.5*finalData[[#This Row],[peerIQR]])</f>
        <v>1.1462500000000002</v>
      </c>
      <c r="U6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8">
        <f>finalData[[#This Row],[score]]-finalData[[#This Row],[peerMedian]]</f>
        <v>8.0000000000000071E-2</v>
      </c>
    </row>
    <row r="69" spans="1:22">
      <c r="A69" t="s">
        <v>276</v>
      </c>
      <c r="B69" t="s">
        <v>277</v>
      </c>
      <c r="C69" t="s">
        <v>238</v>
      </c>
      <c r="D69" t="s">
        <v>140</v>
      </c>
      <c r="E69">
        <v>3</v>
      </c>
      <c r="F69">
        <v>0</v>
      </c>
      <c r="G69">
        <v>10</v>
      </c>
      <c r="H69">
        <v>0</v>
      </c>
      <c r="I69">
        <v>1.04</v>
      </c>
      <c r="J69">
        <v>10</v>
      </c>
      <c r="K69">
        <v>0</v>
      </c>
      <c r="L69" t="s">
        <v>17988</v>
      </c>
      <c r="M69" t="s">
        <v>17971</v>
      </c>
      <c r="N69" cm="1">
        <f t="array" ref="N69">_xlfn.LET(_xlpm.k,finalData[[#This Row],[peer_group_key]],
     MEDIAN(_xlfn._xlws.FILTER(finalData[score], (finalData[peer_group_key]=_xlpm.k)*(ISNUMBER(finalData[score]))))
)</f>
        <v>1.0350000000000001</v>
      </c>
      <c r="O69" cm="1">
        <f t="array" ref="O6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1.0325</v>
      </c>
      <c r="P69" cm="1">
        <f t="array" ref="P6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1.0375000000000001</v>
      </c>
      <c r="Q69">
        <f>finalData[[#This Row],[peerQ3]]-finalData[[#This Row],[peerQ1]]</f>
        <v>5.0000000000001155E-3</v>
      </c>
      <c r="R69" cm="1">
        <f t="array" ref="R69">_xlfn.LET(_xlpm.k,finalData[[#This Row],[peer_group_key]],
ROWS(_xlfn._xlws.FILTER(finalData[score], (finalData[peer_group_key]=_xlpm.k)*(ISNUMBER(finalData[score]))))
)</f>
        <v>2</v>
      </c>
      <c r="S69">
        <f>IF(OR(NOT(ISNUMBER(finalData[[#This Row],[peerIQR]])),finalData[[#This Row],[peerIQR]]=0), NA(), finalData[[#This Row],[peerQ1]]-1.5*finalData[[#This Row],[peerIQR]])</f>
        <v>1.0249999999999999</v>
      </c>
      <c r="T69">
        <f>IF(OR(NOT(ISNUMBER(finalData[[#This Row],[peerIQR]])),finalData[[#This Row],[peerIQR]]=0), NA(), finalData[[#This Row],[peerQ3]]+1.5*finalData[[#This Row],[peerIQR]])</f>
        <v>1.0450000000000004</v>
      </c>
      <c r="U6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69">
        <f>finalData[[#This Row],[score]]-finalData[[#This Row],[peerMedian]]</f>
        <v>4.9999999999998934E-3</v>
      </c>
    </row>
    <row r="70" spans="1:22">
      <c r="A70" t="s">
        <v>279</v>
      </c>
      <c r="B70" t="s">
        <v>280</v>
      </c>
      <c r="C70" t="s">
        <v>238</v>
      </c>
      <c r="D70" t="s">
        <v>282</v>
      </c>
      <c r="E70">
        <v>2</v>
      </c>
      <c r="F70">
        <v>0</v>
      </c>
      <c r="G70">
        <v>6</v>
      </c>
      <c r="H70">
        <v>0</v>
      </c>
      <c r="I70">
        <v>1.03</v>
      </c>
      <c r="J70">
        <v>6</v>
      </c>
      <c r="K70">
        <v>0</v>
      </c>
      <c r="L70" t="s">
        <v>17989</v>
      </c>
      <c r="M70" t="s">
        <v>17973</v>
      </c>
      <c r="N70" cm="1">
        <f t="array" ref="N70">_xlfn.LET(_xlpm.k,finalData[[#This Row],[peer_group_key]],
     MEDIAN(_xlfn._xlws.FILTER(finalData[score], (finalData[peer_group_key]=_xlpm.k)*(ISNUMBER(finalData[score]))))
)</f>
        <v>1.03</v>
      </c>
      <c r="O70" cm="1">
        <f t="array" ref="O7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70" cm="1">
        <f t="array" ref="P7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0">
        <f>finalData[[#This Row],[peerQ3]]-finalData[[#This Row],[peerQ1]]</f>
        <v>0</v>
      </c>
      <c r="R70" cm="1">
        <f t="array" ref="R70">_xlfn.LET(_xlpm.k,finalData[[#This Row],[peer_group_key]],
ROWS(_xlfn._xlws.FILTER(finalData[score], (finalData[peer_group_key]=_xlpm.k)*(ISNUMBER(finalData[score]))))
)</f>
        <v>1</v>
      </c>
      <c r="S70" t="e">
        <f>IF(OR(NOT(ISNUMBER(finalData[[#This Row],[peerIQR]])),finalData[[#This Row],[peerIQR]]=0), NA(), finalData[[#This Row],[peerQ1]]-1.5*finalData[[#This Row],[peerIQR]])</f>
        <v>#N/A</v>
      </c>
      <c r="T70" t="e">
        <f>IF(OR(NOT(ISNUMBER(finalData[[#This Row],[peerIQR]])),finalData[[#This Row],[peerIQR]]=0), NA(), finalData[[#This Row],[peerQ3]]+1.5*finalData[[#This Row],[peerIQR]])</f>
        <v>#N/A</v>
      </c>
      <c r="U7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0">
        <f>finalData[[#This Row],[score]]-finalData[[#This Row],[peerMedian]]</f>
        <v>0</v>
      </c>
    </row>
    <row r="71" spans="1:22">
      <c r="A71" t="s">
        <v>283</v>
      </c>
      <c r="B71" t="s">
        <v>284</v>
      </c>
      <c r="C71" t="s">
        <v>238</v>
      </c>
      <c r="D71" t="s">
        <v>32</v>
      </c>
      <c r="E71">
        <v>4</v>
      </c>
      <c r="F71">
        <v>0</v>
      </c>
      <c r="G71">
        <v>10</v>
      </c>
      <c r="H71">
        <v>0</v>
      </c>
      <c r="I71">
        <v>1.04</v>
      </c>
      <c r="J71">
        <v>10</v>
      </c>
      <c r="K71">
        <v>0</v>
      </c>
      <c r="L71" t="s">
        <v>17986</v>
      </c>
      <c r="M71" t="s">
        <v>17970</v>
      </c>
      <c r="N71" cm="1">
        <f t="array" ref="N71">_xlfn.LET(_xlpm.k,finalData[[#This Row],[peer_group_key]],
     MEDIAN(_xlfn._xlws.FILTER(finalData[score], (finalData[peer_group_key]=_xlpm.k)*(ISNUMBER(finalData[score]))))
)</f>
        <v>0.99</v>
      </c>
      <c r="O71" cm="1">
        <f t="array" ref="O7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71" cm="1">
        <f t="array" ref="P7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1">
        <f>finalData[[#This Row],[peerQ3]]-finalData[[#This Row],[peerQ1]]</f>
        <v>7.7500000000000124E-2</v>
      </c>
      <c r="R71" cm="1">
        <f t="array" ref="R71">_xlfn.LET(_xlpm.k,finalData[[#This Row],[peer_group_key]],
ROWS(_xlfn._xlws.FILTER(finalData[score], (finalData[peer_group_key]=_xlpm.k)*(ISNUMBER(finalData[score]))))
)</f>
        <v>24</v>
      </c>
      <c r="S71">
        <f>IF(OR(NOT(ISNUMBER(finalData[[#This Row],[peerIQR]])),finalData[[#This Row],[peerIQR]]=0), NA(), finalData[[#This Row],[peerQ1]]-1.5*finalData[[#This Row],[peerIQR]])</f>
        <v>0.83624999999999972</v>
      </c>
      <c r="T71">
        <f>IF(OR(NOT(ISNUMBER(finalData[[#This Row],[peerIQR]])),finalData[[#This Row],[peerIQR]]=0), NA(), finalData[[#This Row],[peerQ3]]+1.5*finalData[[#This Row],[peerIQR]])</f>
        <v>1.1462500000000002</v>
      </c>
      <c r="U7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1">
        <f>finalData[[#This Row],[score]]-finalData[[#This Row],[peerMedian]]</f>
        <v>5.0000000000000044E-2</v>
      </c>
    </row>
    <row r="72" spans="1:22">
      <c r="A72" t="s">
        <v>286</v>
      </c>
      <c r="B72" t="s">
        <v>287</v>
      </c>
      <c r="C72" t="s">
        <v>238</v>
      </c>
      <c r="D72" t="s">
        <v>27</v>
      </c>
      <c r="E72">
        <v>3</v>
      </c>
      <c r="F72">
        <v>0</v>
      </c>
      <c r="G72">
        <v>7</v>
      </c>
      <c r="H72">
        <v>1</v>
      </c>
      <c r="I72">
        <v>1</v>
      </c>
      <c r="J72">
        <v>8</v>
      </c>
      <c r="K72">
        <v>0.125</v>
      </c>
      <c r="L72" t="s">
        <v>17990</v>
      </c>
      <c r="M72" t="s">
        <v>17971</v>
      </c>
      <c r="N72" cm="1">
        <f t="array" ref="N72">_xlfn.LET(_xlpm.k,finalData[[#This Row],[peer_group_key]],
     MEDIAN(_xlfn._xlws.FILTER(finalData[score], (finalData[peer_group_key]=_xlpm.k)*(ISNUMBER(finalData[score]))))
)</f>
        <v>0.96499999999999997</v>
      </c>
      <c r="O72" cm="1">
        <f t="array" ref="O7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72" cm="1">
        <f t="array" ref="P7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72">
        <f>finalData[[#This Row],[peerQ3]]-finalData[[#This Row],[peerQ1]]</f>
        <v>7.999999999999996E-2</v>
      </c>
      <c r="R72" cm="1">
        <f t="array" ref="R72">_xlfn.LET(_xlpm.k,finalData[[#This Row],[peer_group_key]],
ROWS(_xlfn._xlws.FILTER(finalData[score], (finalData[peer_group_key]=_xlpm.k)*(ISNUMBER(finalData[score]))))
)</f>
        <v>12</v>
      </c>
      <c r="S72">
        <f>IF(OR(NOT(ISNUMBER(finalData[[#This Row],[peerIQR]])),finalData[[#This Row],[peerIQR]]=0), NA(), finalData[[#This Row],[peerQ1]]-1.5*finalData[[#This Row],[peerIQR]])</f>
        <v>0.81</v>
      </c>
      <c r="T72">
        <f>IF(OR(NOT(ISNUMBER(finalData[[#This Row],[peerIQR]])),finalData[[#This Row],[peerIQR]]=0), NA(), finalData[[#This Row],[peerQ3]]+1.5*finalData[[#This Row],[peerIQR]])</f>
        <v>1.1299999999999999</v>
      </c>
      <c r="U7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2">
        <f>finalData[[#This Row],[score]]-finalData[[#This Row],[peerMedian]]</f>
        <v>3.5000000000000031E-2</v>
      </c>
    </row>
    <row r="73" spans="1:22">
      <c r="A73" t="s">
        <v>289</v>
      </c>
      <c r="B73" t="s">
        <v>290</v>
      </c>
      <c r="C73" t="s">
        <v>238</v>
      </c>
      <c r="D73" t="s">
        <v>87</v>
      </c>
      <c r="E73">
        <v>2</v>
      </c>
      <c r="F73">
        <v>0</v>
      </c>
      <c r="G73">
        <v>7</v>
      </c>
      <c r="H73">
        <v>1</v>
      </c>
      <c r="I73">
        <v>1.03</v>
      </c>
      <c r="J73">
        <v>8</v>
      </c>
      <c r="K73">
        <v>0.125</v>
      </c>
      <c r="L73" t="s">
        <v>17985</v>
      </c>
      <c r="M73" t="s">
        <v>17973</v>
      </c>
      <c r="N73" cm="1">
        <f t="array" ref="N73">_xlfn.LET(_xlpm.k,finalData[[#This Row],[peer_group_key]],
     MEDIAN(_xlfn._xlws.FILTER(finalData[score], (finalData[peer_group_key]=_xlpm.k)*(ISNUMBER(finalData[score]))))
)</f>
        <v>1.0150000000000001</v>
      </c>
      <c r="O73" cm="1">
        <f t="array" ref="O7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0.99249999999999994</v>
      </c>
      <c r="P73" cm="1">
        <f t="array" ref="P7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3">
        <f>finalData[[#This Row],[peerQ3]]-finalData[[#This Row],[peerQ1]]</f>
        <v>3.7500000000000089E-2</v>
      </c>
      <c r="R73" cm="1">
        <f t="array" ref="R73">_xlfn.LET(_xlpm.k,finalData[[#This Row],[peer_group_key]],
ROWS(_xlfn._xlws.FILTER(finalData[score], (finalData[peer_group_key]=_xlpm.k)*(ISNUMBER(finalData[score]))))
)</f>
        <v>6</v>
      </c>
      <c r="S73">
        <f>IF(OR(NOT(ISNUMBER(finalData[[#This Row],[peerIQR]])),finalData[[#This Row],[peerIQR]]=0), NA(), finalData[[#This Row],[peerQ1]]-1.5*finalData[[#This Row],[peerIQR]])</f>
        <v>0.9362499999999998</v>
      </c>
      <c r="T73">
        <f>IF(OR(NOT(ISNUMBER(finalData[[#This Row],[peerIQR]])),finalData[[#This Row],[peerIQR]]=0), NA(), finalData[[#This Row],[peerQ3]]+1.5*finalData[[#This Row],[peerIQR]])</f>
        <v>1.0862500000000002</v>
      </c>
      <c r="U7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3">
        <f>finalData[[#This Row],[score]]-finalData[[#This Row],[peerMedian]]</f>
        <v>1.4999999999999902E-2</v>
      </c>
    </row>
    <row r="74" spans="1:22">
      <c r="A74" t="s">
        <v>293</v>
      </c>
      <c r="B74" t="s">
        <v>294</v>
      </c>
      <c r="C74" t="s">
        <v>238</v>
      </c>
      <c r="D74" t="s">
        <v>18</v>
      </c>
      <c r="E74">
        <v>4</v>
      </c>
      <c r="F74">
        <v>0</v>
      </c>
      <c r="G74">
        <v>10</v>
      </c>
      <c r="H74">
        <v>0</v>
      </c>
      <c r="I74">
        <v>0.85</v>
      </c>
      <c r="J74">
        <v>10</v>
      </c>
      <c r="K74">
        <v>0</v>
      </c>
      <c r="L74" t="s">
        <v>17991</v>
      </c>
      <c r="M74" t="s">
        <v>17970</v>
      </c>
      <c r="N74" cm="1">
        <f t="array" ref="N74">_xlfn.LET(_xlpm.k,finalData[[#This Row],[peer_group_key]],
     MEDIAN(_xlfn._xlws.FILTER(finalData[score], (finalData[peer_group_key]=_xlpm.k)*(ISNUMBER(finalData[score]))))
)</f>
        <v>0.95</v>
      </c>
      <c r="O74" cm="1">
        <f t="array" ref="O7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74" cm="1">
        <f t="array" ref="P7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74">
        <f>finalData[[#This Row],[peerQ3]]-finalData[[#This Row],[peerQ1]]</f>
        <v>9.9999999999999978E-2</v>
      </c>
      <c r="R74" cm="1">
        <f t="array" ref="R74">_xlfn.LET(_xlpm.k,finalData[[#This Row],[peer_group_key]],
ROWS(_xlfn._xlws.FILTER(finalData[score], (finalData[peer_group_key]=_xlpm.k)*(ISNUMBER(finalData[score]))))
)</f>
        <v>2</v>
      </c>
      <c r="S74">
        <f>IF(OR(NOT(ISNUMBER(finalData[[#This Row],[peerIQR]])),finalData[[#This Row],[peerIQR]]=0), NA(), finalData[[#This Row],[peerQ1]]-1.5*finalData[[#This Row],[peerIQR]])</f>
        <v>0.75</v>
      </c>
      <c r="T74">
        <f>IF(OR(NOT(ISNUMBER(finalData[[#This Row],[peerIQR]])),finalData[[#This Row],[peerIQR]]=0), NA(), finalData[[#This Row],[peerQ3]]+1.5*finalData[[#This Row],[peerIQR]])</f>
        <v>1.1499999999999999</v>
      </c>
      <c r="U7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4">
        <f>finalData[[#This Row],[score]]-finalData[[#This Row],[peerMedian]]</f>
        <v>-9.9999999999999978E-2</v>
      </c>
    </row>
    <row r="75" spans="1:22">
      <c r="A75" t="s">
        <v>297</v>
      </c>
      <c r="B75" t="s">
        <v>298</v>
      </c>
      <c r="C75" t="s">
        <v>238</v>
      </c>
      <c r="D75" t="s">
        <v>87</v>
      </c>
      <c r="E75">
        <v>3</v>
      </c>
      <c r="F75">
        <v>0</v>
      </c>
      <c r="G75">
        <v>7</v>
      </c>
      <c r="H75">
        <v>2</v>
      </c>
      <c r="I75">
        <v>1</v>
      </c>
      <c r="J75">
        <v>9</v>
      </c>
      <c r="K75">
        <v>0.22222222222222221</v>
      </c>
      <c r="L75" t="s">
        <v>17985</v>
      </c>
      <c r="M75" t="s">
        <v>17971</v>
      </c>
      <c r="N75" cm="1">
        <f t="array" ref="N75">_xlfn.LET(_xlpm.k,finalData[[#This Row],[peer_group_key]],
     MEDIAN(_xlfn._xlws.FILTER(finalData[score], (finalData[peer_group_key]=_xlpm.k)*(ISNUMBER(finalData[score]))))
)</f>
        <v>1.0150000000000001</v>
      </c>
      <c r="O75" cm="1">
        <f t="array" ref="O7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0.99249999999999994</v>
      </c>
      <c r="P75" cm="1">
        <f t="array" ref="P7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5">
        <f>finalData[[#This Row],[peerQ3]]-finalData[[#This Row],[peerQ1]]</f>
        <v>3.7500000000000089E-2</v>
      </c>
      <c r="R75" cm="1">
        <f t="array" ref="R75">_xlfn.LET(_xlpm.k,finalData[[#This Row],[peer_group_key]],
ROWS(_xlfn._xlws.FILTER(finalData[score], (finalData[peer_group_key]=_xlpm.k)*(ISNUMBER(finalData[score]))))
)</f>
        <v>6</v>
      </c>
      <c r="S75">
        <f>IF(OR(NOT(ISNUMBER(finalData[[#This Row],[peerIQR]])),finalData[[#This Row],[peerIQR]]=0), NA(), finalData[[#This Row],[peerQ1]]-1.5*finalData[[#This Row],[peerIQR]])</f>
        <v>0.9362499999999998</v>
      </c>
      <c r="T75">
        <f>IF(OR(NOT(ISNUMBER(finalData[[#This Row],[peerIQR]])),finalData[[#This Row],[peerIQR]]=0), NA(), finalData[[#This Row],[peerQ3]]+1.5*finalData[[#This Row],[peerIQR]])</f>
        <v>1.0862500000000002</v>
      </c>
      <c r="U7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5">
        <f>finalData[[#This Row],[score]]-finalData[[#This Row],[peerMedian]]</f>
        <v>-1.5000000000000124E-2</v>
      </c>
    </row>
    <row r="76" spans="1:22">
      <c r="A76" t="s">
        <v>300</v>
      </c>
      <c r="B76" t="s">
        <v>301</v>
      </c>
      <c r="C76" t="s">
        <v>238</v>
      </c>
      <c r="D76" t="s">
        <v>32</v>
      </c>
      <c r="E76">
        <v>4</v>
      </c>
      <c r="F76">
        <v>0</v>
      </c>
      <c r="G76">
        <v>9</v>
      </c>
      <c r="H76">
        <v>0</v>
      </c>
      <c r="I76">
        <v>0.9</v>
      </c>
      <c r="J76">
        <v>9</v>
      </c>
      <c r="K76">
        <v>0</v>
      </c>
      <c r="L76" t="s">
        <v>17986</v>
      </c>
      <c r="M76" t="s">
        <v>17970</v>
      </c>
      <c r="N76" cm="1">
        <f t="array" ref="N76">_xlfn.LET(_xlpm.k,finalData[[#This Row],[peer_group_key]],
     MEDIAN(_xlfn._xlws.FILTER(finalData[score], (finalData[peer_group_key]=_xlpm.k)*(ISNUMBER(finalData[score]))))
)</f>
        <v>0.99</v>
      </c>
      <c r="O76" cm="1">
        <f t="array" ref="O7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76" cm="1">
        <f t="array" ref="P7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6">
        <f>finalData[[#This Row],[peerQ3]]-finalData[[#This Row],[peerQ1]]</f>
        <v>7.7500000000000124E-2</v>
      </c>
      <c r="R76" cm="1">
        <f t="array" ref="R76">_xlfn.LET(_xlpm.k,finalData[[#This Row],[peer_group_key]],
ROWS(_xlfn._xlws.FILTER(finalData[score], (finalData[peer_group_key]=_xlpm.k)*(ISNUMBER(finalData[score]))))
)</f>
        <v>24</v>
      </c>
      <c r="S76">
        <f>IF(OR(NOT(ISNUMBER(finalData[[#This Row],[peerIQR]])),finalData[[#This Row],[peerIQR]]=0), NA(), finalData[[#This Row],[peerQ1]]-1.5*finalData[[#This Row],[peerIQR]])</f>
        <v>0.83624999999999972</v>
      </c>
      <c r="T76">
        <f>IF(OR(NOT(ISNUMBER(finalData[[#This Row],[peerIQR]])),finalData[[#This Row],[peerIQR]]=0), NA(), finalData[[#This Row],[peerQ3]]+1.5*finalData[[#This Row],[peerIQR]])</f>
        <v>1.1462500000000002</v>
      </c>
      <c r="U7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6">
        <f>finalData[[#This Row],[score]]-finalData[[#This Row],[peerMedian]]</f>
        <v>-8.9999999999999969E-2</v>
      </c>
    </row>
    <row r="77" spans="1:22">
      <c r="A77" t="s">
        <v>304</v>
      </c>
      <c r="B77" t="s">
        <v>305</v>
      </c>
      <c r="C77" t="s">
        <v>238</v>
      </c>
      <c r="D77" t="s">
        <v>32</v>
      </c>
      <c r="E77">
        <v>3</v>
      </c>
      <c r="F77">
        <v>0</v>
      </c>
      <c r="G77">
        <v>10</v>
      </c>
      <c r="H77">
        <v>0</v>
      </c>
      <c r="I77">
        <v>0.99</v>
      </c>
      <c r="J77">
        <v>10</v>
      </c>
      <c r="K77">
        <v>0</v>
      </c>
      <c r="L77" t="s">
        <v>17986</v>
      </c>
      <c r="M77" t="s">
        <v>17971</v>
      </c>
      <c r="N77" cm="1">
        <f t="array" ref="N77">_xlfn.LET(_xlpm.k,finalData[[#This Row],[peer_group_key]],
     MEDIAN(_xlfn._xlws.FILTER(finalData[score], (finalData[peer_group_key]=_xlpm.k)*(ISNUMBER(finalData[score]))))
)</f>
        <v>0.99</v>
      </c>
      <c r="O77" cm="1">
        <f t="array" ref="O7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77" cm="1">
        <f t="array" ref="P7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7">
        <f>finalData[[#This Row],[peerQ3]]-finalData[[#This Row],[peerQ1]]</f>
        <v>7.7500000000000124E-2</v>
      </c>
      <c r="R77" cm="1">
        <f t="array" ref="R77">_xlfn.LET(_xlpm.k,finalData[[#This Row],[peer_group_key]],
ROWS(_xlfn._xlws.FILTER(finalData[score], (finalData[peer_group_key]=_xlpm.k)*(ISNUMBER(finalData[score]))))
)</f>
        <v>24</v>
      </c>
      <c r="S77">
        <f>IF(OR(NOT(ISNUMBER(finalData[[#This Row],[peerIQR]])),finalData[[#This Row],[peerIQR]]=0), NA(), finalData[[#This Row],[peerQ1]]-1.5*finalData[[#This Row],[peerIQR]])</f>
        <v>0.83624999999999972</v>
      </c>
      <c r="T77">
        <f>IF(OR(NOT(ISNUMBER(finalData[[#This Row],[peerIQR]])),finalData[[#This Row],[peerIQR]]=0), NA(), finalData[[#This Row],[peerQ3]]+1.5*finalData[[#This Row],[peerIQR]])</f>
        <v>1.1462500000000002</v>
      </c>
      <c r="U7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7">
        <f>finalData[[#This Row],[score]]-finalData[[#This Row],[peerMedian]]</f>
        <v>0</v>
      </c>
    </row>
    <row r="78" spans="1:22">
      <c r="A78" t="s">
        <v>307</v>
      </c>
      <c r="B78" t="s">
        <v>308</v>
      </c>
      <c r="C78" t="s">
        <v>238</v>
      </c>
      <c r="D78" t="s">
        <v>32</v>
      </c>
      <c r="E78">
        <v>2</v>
      </c>
      <c r="F78">
        <v>0</v>
      </c>
      <c r="G78">
        <v>7</v>
      </c>
      <c r="H78">
        <v>1</v>
      </c>
      <c r="I78">
        <v>1.04</v>
      </c>
      <c r="J78">
        <v>8</v>
      </c>
      <c r="K78">
        <v>0.125</v>
      </c>
      <c r="L78" t="s">
        <v>17986</v>
      </c>
      <c r="M78" t="s">
        <v>17973</v>
      </c>
      <c r="N78" cm="1">
        <f t="array" ref="N78">_xlfn.LET(_xlpm.k,finalData[[#This Row],[peer_group_key]],
     MEDIAN(_xlfn._xlws.FILTER(finalData[score], (finalData[peer_group_key]=_xlpm.k)*(ISNUMBER(finalData[score]))))
)</f>
        <v>0.99</v>
      </c>
      <c r="O78" cm="1">
        <f t="array" ref="O7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78" cm="1">
        <f t="array" ref="P7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8">
        <f>finalData[[#This Row],[peerQ3]]-finalData[[#This Row],[peerQ1]]</f>
        <v>7.7500000000000124E-2</v>
      </c>
      <c r="R78" cm="1">
        <f t="array" ref="R78">_xlfn.LET(_xlpm.k,finalData[[#This Row],[peer_group_key]],
ROWS(_xlfn._xlws.FILTER(finalData[score], (finalData[peer_group_key]=_xlpm.k)*(ISNUMBER(finalData[score]))))
)</f>
        <v>24</v>
      </c>
      <c r="S78">
        <f>IF(OR(NOT(ISNUMBER(finalData[[#This Row],[peerIQR]])),finalData[[#This Row],[peerIQR]]=0), NA(), finalData[[#This Row],[peerQ1]]-1.5*finalData[[#This Row],[peerIQR]])</f>
        <v>0.83624999999999972</v>
      </c>
      <c r="T78">
        <f>IF(OR(NOT(ISNUMBER(finalData[[#This Row],[peerIQR]])),finalData[[#This Row],[peerIQR]]=0), NA(), finalData[[#This Row],[peerQ3]]+1.5*finalData[[#This Row],[peerIQR]])</f>
        <v>1.1462500000000002</v>
      </c>
      <c r="U7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8">
        <f>finalData[[#This Row],[score]]-finalData[[#This Row],[peerMedian]]</f>
        <v>5.0000000000000044E-2</v>
      </c>
    </row>
    <row r="79" spans="1:22">
      <c r="A79" t="s">
        <v>310</v>
      </c>
      <c r="B79" t="s">
        <v>311</v>
      </c>
      <c r="C79" t="s">
        <v>238</v>
      </c>
      <c r="D79" t="s">
        <v>27</v>
      </c>
      <c r="E79">
        <v>3</v>
      </c>
      <c r="F79">
        <v>0</v>
      </c>
      <c r="G79">
        <v>10</v>
      </c>
      <c r="H79">
        <v>1</v>
      </c>
      <c r="I79">
        <v>0.93</v>
      </c>
      <c r="J79">
        <v>11</v>
      </c>
      <c r="K79">
        <v>9.0909090909090912E-2</v>
      </c>
      <c r="L79" t="s">
        <v>17990</v>
      </c>
      <c r="M79" t="s">
        <v>17971</v>
      </c>
      <c r="N79" cm="1">
        <f t="array" ref="N79">_xlfn.LET(_xlpm.k,finalData[[#This Row],[peer_group_key]],
     MEDIAN(_xlfn._xlws.FILTER(finalData[score], (finalData[peer_group_key]=_xlpm.k)*(ISNUMBER(finalData[score]))))
)</f>
        <v>0.96499999999999997</v>
      </c>
      <c r="O79" cm="1">
        <f t="array" ref="O7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79" cm="1">
        <f t="array" ref="P7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79">
        <f>finalData[[#This Row],[peerQ3]]-finalData[[#This Row],[peerQ1]]</f>
        <v>7.999999999999996E-2</v>
      </c>
      <c r="R79" cm="1">
        <f t="array" ref="R79">_xlfn.LET(_xlpm.k,finalData[[#This Row],[peer_group_key]],
ROWS(_xlfn._xlws.FILTER(finalData[score], (finalData[peer_group_key]=_xlpm.k)*(ISNUMBER(finalData[score]))))
)</f>
        <v>12</v>
      </c>
      <c r="S79">
        <f>IF(OR(NOT(ISNUMBER(finalData[[#This Row],[peerIQR]])),finalData[[#This Row],[peerIQR]]=0), NA(), finalData[[#This Row],[peerQ1]]-1.5*finalData[[#This Row],[peerIQR]])</f>
        <v>0.81</v>
      </c>
      <c r="T79">
        <f>IF(OR(NOT(ISNUMBER(finalData[[#This Row],[peerIQR]])),finalData[[#This Row],[peerIQR]]=0), NA(), finalData[[#This Row],[peerQ3]]+1.5*finalData[[#This Row],[peerIQR]])</f>
        <v>1.1299999999999999</v>
      </c>
      <c r="U7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9">
        <f>finalData[[#This Row],[score]]-finalData[[#This Row],[peerMedian]]</f>
        <v>-3.499999999999992E-2</v>
      </c>
    </row>
    <row r="80" spans="1:22">
      <c r="A80" t="s">
        <v>313</v>
      </c>
      <c r="B80" t="s">
        <v>314</v>
      </c>
      <c r="C80" t="s">
        <v>238</v>
      </c>
      <c r="D80" t="s">
        <v>27</v>
      </c>
      <c r="E80">
        <v>2</v>
      </c>
      <c r="F80">
        <v>1</v>
      </c>
      <c r="G80">
        <v>3</v>
      </c>
      <c r="H80">
        <v>1</v>
      </c>
      <c r="I80">
        <v>0.95</v>
      </c>
      <c r="J80">
        <v>5</v>
      </c>
      <c r="K80">
        <v>0.2</v>
      </c>
      <c r="L80" t="s">
        <v>17990</v>
      </c>
      <c r="M80" t="s">
        <v>17973</v>
      </c>
      <c r="N80" cm="1">
        <f t="array" ref="N80">_xlfn.LET(_xlpm.k,finalData[[#This Row],[peer_group_key]],
     MEDIAN(_xlfn._xlws.FILTER(finalData[score], (finalData[peer_group_key]=_xlpm.k)*(ISNUMBER(finalData[score]))))
)</f>
        <v>0.96499999999999997</v>
      </c>
      <c r="O80" cm="1">
        <f t="array" ref="O8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80" cm="1">
        <f t="array" ref="P8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80">
        <f>finalData[[#This Row],[peerQ3]]-finalData[[#This Row],[peerQ1]]</f>
        <v>7.999999999999996E-2</v>
      </c>
      <c r="R80" cm="1">
        <f t="array" ref="R80">_xlfn.LET(_xlpm.k,finalData[[#This Row],[peer_group_key]],
ROWS(_xlfn._xlws.FILTER(finalData[score], (finalData[peer_group_key]=_xlpm.k)*(ISNUMBER(finalData[score]))))
)</f>
        <v>12</v>
      </c>
      <c r="S80">
        <f>IF(OR(NOT(ISNUMBER(finalData[[#This Row],[peerIQR]])),finalData[[#This Row],[peerIQR]]=0), NA(), finalData[[#This Row],[peerQ1]]-1.5*finalData[[#This Row],[peerIQR]])</f>
        <v>0.81</v>
      </c>
      <c r="T80">
        <f>IF(OR(NOT(ISNUMBER(finalData[[#This Row],[peerIQR]])),finalData[[#This Row],[peerIQR]]=0), NA(), finalData[[#This Row],[peerQ3]]+1.5*finalData[[#This Row],[peerIQR]])</f>
        <v>1.1299999999999999</v>
      </c>
      <c r="U8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0">
        <f>finalData[[#This Row],[score]]-finalData[[#This Row],[peerMedian]]</f>
        <v>-1.5000000000000013E-2</v>
      </c>
    </row>
    <row r="81" spans="1:22">
      <c r="A81" t="s">
        <v>316</v>
      </c>
      <c r="B81" t="s">
        <v>127</v>
      </c>
      <c r="C81" t="s">
        <v>238</v>
      </c>
      <c r="D81" t="s">
        <v>27</v>
      </c>
      <c r="E81">
        <v>2</v>
      </c>
      <c r="F81">
        <v>0</v>
      </c>
      <c r="G81">
        <v>10</v>
      </c>
      <c r="H81">
        <v>0</v>
      </c>
      <c r="I81">
        <v>1.05</v>
      </c>
      <c r="J81">
        <v>10</v>
      </c>
      <c r="K81">
        <v>0</v>
      </c>
      <c r="L81" t="s">
        <v>17990</v>
      </c>
      <c r="M81" t="s">
        <v>17973</v>
      </c>
      <c r="N81" cm="1">
        <f t="array" ref="N81">_xlfn.LET(_xlpm.k,finalData[[#This Row],[peer_group_key]],
     MEDIAN(_xlfn._xlws.FILTER(finalData[score], (finalData[peer_group_key]=_xlpm.k)*(ISNUMBER(finalData[score]))))
)</f>
        <v>0.96499999999999997</v>
      </c>
      <c r="O81" cm="1">
        <f t="array" ref="O8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81" cm="1">
        <f t="array" ref="P8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81">
        <f>finalData[[#This Row],[peerQ3]]-finalData[[#This Row],[peerQ1]]</f>
        <v>7.999999999999996E-2</v>
      </c>
      <c r="R81" cm="1">
        <f t="array" ref="R81">_xlfn.LET(_xlpm.k,finalData[[#This Row],[peer_group_key]],
ROWS(_xlfn._xlws.FILTER(finalData[score], (finalData[peer_group_key]=_xlpm.k)*(ISNUMBER(finalData[score]))))
)</f>
        <v>12</v>
      </c>
      <c r="S81">
        <f>IF(OR(NOT(ISNUMBER(finalData[[#This Row],[peerIQR]])),finalData[[#This Row],[peerIQR]]=0), NA(), finalData[[#This Row],[peerQ1]]-1.5*finalData[[#This Row],[peerIQR]])</f>
        <v>0.81</v>
      </c>
      <c r="T81">
        <f>IF(OR(NOT(ISNUMBER(finalData[[#This Row],[peerIQR]])),finalData[[#This Row],[peerIQR]]=0), NA(), finalData[[#This Row],[peerQ3]]+1.5*finalData[[#This Row],[peerIQR]])</f>
        <v>1.1299999999999999</v>
      </c>
      <c r="U8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1">
        <f>finalData[[#This Row],[score]]-finalData[[#This Row],[peerMedian]]</f>
        <v>8.5000000000000075E-2</v>
      </c>
    </row>
    <row r="82" spans="1:22">
      <c r="A82" t="s">
        <v>318</v>
      </c>
      <c r="B82" t="s">
        <v>319</v>
      </c>
      <c r="C82" t="s">
        <v>238</v>
      </c>
      <c r="D82" t="s">
        <v>27</v>
      </c>
      <c r="E82">
        <v>3</v>
      </c>
      <c r="F82">
        <v>0</v>
      </c>
      <c r="G82">
        <v>11</v>
      </c>
      <c r="H82">
        <v>0</v>
      </c>
      <c r="I82">
        <v>0.98</v>
      </c>
      <c r="J82">
        <v>11</v>
      </c>
      <c r="K82">
        <v>0</v>
      </c>
      <c r="L82" t="s">
        <v>17990</v>
      </c>
      <c r="M82" t="s">
        <v>17971</v>
      </c>
      <c r="N82" cm="1">
        <f t="array" ref="N82">_xlfn.LET(_xlpm.k,finalData[[#This Row],[peer_group_key]],
     MEDIAN(_xlfn._xlws.FILTER(finalData[score], (finalData[peer_group_key]=_xlpm.k)*(ISNUMBER(finalData[score]))))
)</f>
        <v>0.96499999999999997</v>
      </c>
      <c r="O82" cm="1">
        <f t="array" ref="O8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82" cm="1">
        <f t="array" ref="P8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82">
        <f>finalData[[#This Row],[peerQ3]]-finalData[[#This Row],[peerQ1]]</f>
        <v>7.999999999999996E-2</v>
      </c>
      <c r="R82" cm="1">
        <f t="array" ref="R82">_xlfn.LET(_xlpm.k,finalData[[#This Row],[peer_group_key]],
ROWS(_xlfn._xlws.FILTER(finalData[score], (finalData[peer_group_key]=_xlpm.k)*(ISNUMBER(finalData[score]))))
)</f>
        <v>12</v>
      </c>
      <c r="S82">
        <f>IF(OR(NOT(ISNUMBER(finalData[[#This Row],[peerIQR]])),finalData[[#This Row],[peerIQR]]=0), NA(), finalData[[#This Row],[peerQ1]]-1.5*finalData[[#This Row],[peerIQR]])</f>
        <v>0.81</v>
      </c>
      <c r="T82">
        <f>IF(OR(NOT(ISNUMBER(finalData[[#This Row],[peerIQR]])),finalData[[#This Row],[peerIQR]]=0), NA(), finalData[[#This Row],[peerQ3]]+1.5*finalData[[#This Row],[peerIQR]])</f>
        <v>1.1299999999999999</v>
      </c>
      <c r="U8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2">
        <f>finalData[[#This Row],[score]]-finalData[[#This Row],[peerMedian]]</f>
        <v>1.5000000000000013E-2</v>
      </c>
    </row>
    <row r="83" spans="1:22">
      <c r="A83" t="s">
        <v>321</v>
      </c>
      <c r="B83" t="s">
        <v>322</v>
      </c>
      <c r="C83" t="s">
        <v>238</v>
      </c>
      <c r="D83" t="s">
        <v>32</v>
      </c>
      <c r="E83">
        <v>2</v>
      </c>
      <c r="F83">
        <v>0</v>
      </c>
      <c r="G83">
        <v>8</v>
      </c>
      <c r="H83">
        <v>0</v>
      </c>
      <c r="I83">
        <v>1.03</v>
      </c>
      <c r="J83">
        <v>8</v>
      </c>
      <c r="K83">
        <v>0</v>
      </c>
      <c r="L83" t="s">
        <v>17986</v>
      </c>
      <c r="M83" t="s">
        <v>17973</v>
      </c>
      <c r="N83" cm="1">
        <f t="array" ref="N83">_xlfn.LET(_xlpm.k,finalData[[#This Row],[peer_group_key]],
     MEDIAN(_xlfn._xlws.FILTER(finalData[score], (finalData[peer_group_key]=_xlpm.k)*(ISNUMBER(finalData[score]))))
)</f>
        <v>0.99</v>
      </c>
      <c r="O83" cm="1">
        <f t="array" ref="O8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83" cm="1">
        <f t="array" ref="P8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83">
        <f>finalData[[#This Row],[peerQ3]]-finalData[[#This Row],[peerQ1]]</f>
        <v>7.7500000000000124E-2</v>
      </c>
      <c r="R83" cm="1">
        <f t="array" ref="R83">_xlfn.LET(_xlpm.k,finalData[[#This Row],[peer_group_key]],
ROWS(_xlfn._xlws.FILTER(finalData[score], (finalData[peer_group_key]=_xlpm.k)*(ISNUMBER(finalData[score]))))
)</f>
        <v>24</v>
      </c>
      <c r="S83">
        <f>IF(OR(NOT(ISNUMBER(finalData[[#This Row],[peerIQR]])),finalData[[#This Row],[peerIQR]]=0), NA(), finalData[[#This Row],[peerQ1]]-1.5*finalData[[#This Row],[peerIQR]])</f>
        <v>0.83624999999999972</v>
      </c>
      <c r="T83">
        <f>IF(OR(NOT(ISNUMBER(finalData[[#This Row],[peerIQR]])),finalData[[#This Row],[peerIQR]]=0), NA(), finalData[[#This Row],[peerQ3]]+1.5*finalData[[#This Row],[peerIQR]])</f>
        <v>1.1462500000000002</v>
      </c>
      <c r="U8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3">
        <f>finalData[[#This Row],[score]]-finalData[[#This Row],[peerMedian]]</f>
        <v>4.0000000000000036E-2</v>
      </c>
    </row>
    <row r="84" spans="1:22">
      <c r="A84" t="s">
        <v>324</v>
      </c>
      <c r="B84" t="s">
        <v>325</v>
      </c>
      <c r="C84" t="s">
        <v>238</v>
      </c>
      <c r="D84" t="s">
        <v>18</v>
      </c>
      <c r="E84">
        <v>3</v>
      </c>
      <c r="F84">
        <v>0</v>
      </c>
      <c r="G84">
        <v>10</v>
      </c>
      <c r="H84">
        <v>0</v>
      </c>
      <c r="I84">
        <v>1.05</v>
      </c>
      <c r="J84">
        <v>10</v>
      </c>
      <c r="K84">
        <v>0</v>
      </c>
      <c r="L84" t="s">
        <v>17991</v>
      </c>
      <c r="M84" t="s">
        <v>17971</v>
      </c>
      <c r="N84" cm="1">
        <f t="array" ref="N84">_xlfn.LET(_xlpm.k,finalData[[#This Row],[peer_group_key]],
     MEDIAN(_xlfn._xlws.FILTER(finalData[score], (finalData[peer_group_key]=_xlpm.k)*(ISNUMBER(finalData[score]))))
)</f>
        <v>0.95</v>
      </c>
      <c r="O84" cm="1">
        <f t="array" ref="O8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84" cm="1">
        <f t="array" ref="P8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84">
        <f>finalData[[#This Row],[peerQ3]]-finalData[[#This Row],[peerQ1]]</f>
        <v>9.9999999999999978E-2</v>
      </c>
      <c r="R84" cm="1">
        <f t="array" ref="R84">_xlfn.LET(_xlpm.k,finalData[[#This Row],[peer_group_key]],
ROWS(_xlfn._xlws.FILTER(finalData[score], (finalData[peer_group_key]=_xlpm.k)*(ISNUMBER(finalData[score]))))
)</f>
        <v>2</v>
      </c>
      <c r="S84">
        <f>IF(OR(NOT(ISNUMBER(finalData[[#This Row],[peerIQR]])),finalData[[#This Row],[peerIQR]]=0), NA(), finalData[[#This Row],[peerQ1]]-1.5*finalData[[#This Row],[peerIQR]])</f>
        <v>0.75</v>
      </c>
      <c r="T84">
        <f>IF(OR(NOT(ISNUMBER(finalData[[#This Row],[peerIQR]])),finalData[[#This Row],[peerIQR]]=0), NA(), finalData[[#This Row],[peerQ3]]+1.5*finalData[[#This Row],[peerIQR]])</f>
        <v>1.1499999999999999</v>
      </c>
      <c r="U8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84">
        <f>finalData[[#This Row],[score]]-finalData[[#This Row],[peerMedian]]</f>
        <v>0.10000000000000009</v>
      </c>
    </row>
    <row r="85" spans="1:22">
      <c r="A85" t="s">
        <v>327</v>
      </c>
      <c r="B85" t="s">
        <v>328</v>
      </c>
      <c r="C85" t="s">
        <v>238</v>
      </c>
      <c r="D85" t="s">
        <v>32</v>
      </c>
      <c r="E85">
        <v>2</v>
      </c>
      <c r="F85">
        <v>0</v>
      </c>
      <c r="G85">
        <v>8</v>
      </c>
      <c r="H85">
        <v>1</v>
      </c>
      <c r="I85">
        <v>1.03</v>
      </c>
      <c r="J85">
        <v>9</v>
      </c>
      <c r="K85">
        <v>0.1111111111111111</v>
      </c>
      <c r="L85" t="s">
        <v>17986</v>
      </c>
      <c r="M85" t="s">
        <v>17973</v>
      </c>
      <c r="N85" cm="1">
        <f t="array" ref="N85">_xlfn.LET(_xlpm.k,finalData[[#This Row],[peer_group_key]],
     MEDIAN(_xlfn._xlws.FILTER(finalData[score], (finalData[peer_group_key]=_xlpm.k)*(ISNUMBER(finalData[score]))))
)</f>
        <v>0.99</v>
      </c>
      <c r="O85" cm="1">
        <f t="array" ref="O8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85" cm="1">
        <f t="array" ref="P8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85">
        <f>finalData[[#This Row],[peerQ3]]-finalData[[#This Row],[peerQ1]]</f>
        <v>7.7500000000000124E-2</v>
      </c>
      <c r="R85" cm="1">
        <f t="array" ref="R85">_xlfn.LET(_xlpm.k,finalData[[#This Row],[peer_group_key]],
ROWS(_xlfn._xlws.FILTER(finalData[score], (finalData[peer_group_key]=_xlpm.k)*(ISNUMBER(finalData[score]))))
)</f>
        <v>24</v>
      </c>
      <c r="S85">
        <f>IF(OR(NOT(ISNUMBER(finalData[[#This Row],[peerIQR]])),finalData[[#This Row],[peerIQR]]=0), NA(), finalData[[#This Row],[peerQ1]]-1.5*finalData[[#This Row],[peerIQR]])</f>
        <v>0.83624999999999972</v>
      </c>
      <c r="T85">
        <f>IF(OR(NOT(ISNUMBER(finalData[[#This Row],[peerIQR]])),finalData[[#This Row],[peerIQR]]=0), NA(), finalData[[#This Row],[peerQ3]]+1.5*finalData[[#This Row],[peerIQR]])</f>
        <v>1.1462500000000002</v>
      </c>
      <c r="U8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5">
        <f>finalData[[#This Row],[score]]-finalData[[#This Row],[peerMedian]]</f>
        <v>4.0000000000000036E-2</v>
      </c>
    </row>
    <row r="86" spans="1:22">
      <c r="A86" t="s">
        <v>330</v>
      </c>
      <c r="B86" t="s">
        <v>331</v>
      </c>
      <c r="C86" t="s">
        <v>238</v>
      </c>
      <c r="D86" t="s">
        <v>32</v>
      </c>
      <c r="E86">
        <v>3</v>
      </c>
      <c r="F86">
        <v>1</v>
      </c>
      <c r="G86">
        <v>7</v>
      </c>
      <c r="H86">
        <v>2</v>
      </c>
      <c r="I86">
        <v>0.95</v>
      </c>
      <c r="J86">
        <v>10</v>
      </c>
      <c r="K86">
        <v>0.2</v>
      </c>
      <c r="L86" t="s">
        <v>17986</v>
      </c>
      <c r="M86" t="s">
        <v>17971</v>
      </c>
      <c r="N86" cm="1">
        <f t="array" ref="N86">_xlfn.LET(_xlpm.k,finalData[[#This Row],[peer_group_key]],
     MEDIAN(_xlfn._xlws.FILTER(finalData[score], (finalData[peer_group_key]=_xlpm.k)*(ISNUMBER(finalData[score]))))
)</f>
        <v>0.99</v>
      </c>
      <c r="O86" cm="1">
        <f t="array" ref="O8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86" cm="1">
        <f t="array" ref="P8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86">
        <f>finalData[[#This Row],[peerQ3]]-finalData[[#This Row],[peerQ1]]</f>
        <v>7.7500000000000124E-2</v>
      </c>
      <c r="R86" cm="1">
        <f t="array" ref="R86">_xlfn.LET(_xlpm.k,finalData[[#This Row],[peer_group_key]],
ROWS(_xlfn._xlws.FILTER(finalData[score], (finalData[peer_group_key]=_xlpm.k)*(ISNUMBER(finalData[score]))))
)</f>
        <v>24</v>
      </c>
      <c r="S86">
        <f>IF(OR(NOT(ISNUMBER(finalData[[#This Row],[peerIQR]])),finalData[[#This Row],[peerIQR]]=0), NA(), finalData[[#This Row],[peerQ1]]-1.5*finalData[[#This Row],[peerIQR]])</f>
        <v>0.83624999999999972</v>
      </c>
      <c r="T86">
        <f>IF(OR(NOT(ISNUMBER(finalData[[#This Row],[peerIQR]])),finalData[[#This Row],[peerIQR]]=0), NA(), finalData[[#This Row],[peerQ3]]+1.5*finalData[[#This Row],[peerIQR]])</f>
        <v>1.1462500000000002</v>
      </c>
      <c r="U8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6">
        <f>finalData[[#This Row],[score]]-finalData[[#This Row],[peerMedian]]</f>
        <v>-4.0000000000000036E-2</v>
      </c>
    </row>
    <row r="87" spans="1:22">
      <c r="A87" t="s">
        <v>333</v>
      </c>
      <c r="B87" t="s">
        <v>334</v>
      </c>
      <c r="C87" t="s">
        <v>238</v>
      </c>
      <c r="D87" t="s">
        <v>27</v>
      </c>
      <c r="E87">
        <v>2</v>
      </c>
      <c r="F87">
        <v>0</v>
      </c>
      <c r="G87">
        <v>8</v>
      </c>
      <c r="H87">
        <v>1</v>
      </c>
      <c r="I87">
        <v>1.01</v>
      </c>
      <c r="J87">
        <v>9</v>
      </c>
      <c r="K87">
        <v>0.1111111111111111</v>
      </c>
      <c r="L87" t="s">
        <v>17990</v>
      </c>
      <c r="M87" t="s">
        <v>17973</v>
      </c>
      <c r="N87" cm="1">
        <f t="array" ref="N87">_xlfn.LET(_xlpm.k,finalData[[#This Row],[peer_group_key]],
     MEDIAN(_xlfn._xlws.FILTER(finalData[score], (finalData[peer_group_key]=_xlpm.k)*(ISNUMBER(finalData[score]))))
)</f>
        <v>0.96499999999999997</v>
      </c>
      <c r="O87" cm="1">
        <f t="array" ref="O8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87" cm="1">
        <f t="array" ref="P8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87">
        <f>finalData[[#This Row],[peerQ3]]-finalData[[#This Row],[peerQ1]]</f>
        <v>7.999999999999996E-2</v>
      </c>
      <c r="R87" cm="1">
        <f t="array" ref="R87">_xlfn.LET(_xlpm.k,finalData[[#This Row],[peer_group_key]],
ROWS(_xlfn._xlws.FILTER(finalData[score], (finalData[peer_group_key]=_xlpm.k)*(ISNUMBER(finalData[score]))))
)</f>
        <v>12</v>
      </c>
      <c r="S87">
        <f>IF(OR(NOT(ISNUMBER(finalData[[#This Row],[peerIQR]])),finalData[[#This Row],[peerIQR]]=0), NA(), finalData[[#This Row],[peerQ1]]-1.5*finalData[[#This Row],[peerIQR]])</f>
        <v>0.81</v>
      </c>
      <c r="T87">
        <f>IF(OR(NOT(ISNUMBER(finalData[[#This Row],[peerIQR]])),finalData[[#This Row],[peerIQR]]=0), NA(), finalData[[#This Row],[peerQ3]]+1.5*finalData[[#This Row],[peerIQR]])</f>
        <v>1.1299999999999999</v>
      </c>
      <c r="U8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7">
        <f>finalData[[#This Row],[score]]-finalData[[#This Row],[peerMedian]]</f>
        <v>4.500000000000004E-2</v>
      </c>
    </row>
    <row r="88" spans="1:22">
      <c r="A88" t="s">
        <v>336</v>
      </c>
      <c r="B88" t="s">
        <v>337</v>
      </c>
      <c r="C88" t="s">
        <v>238</v>
      </c>
      <c r="D88" t="s">
        <v>27</v>
      </c>
      <c r="E88">
        <v>2</v>
      </c>
      <c r="F88">
        <v>1</v>
      </c>
      <c r="G88">
        <v>6</v>
      </c>
      <c r="H88">
        <v>0</v>
      </c>
      <c r="I88">
        <v>0.91</v>
      </c>
      <c r="J88">
        <v>7</v>
      </c>
      <c r="K88">
        <v>0</v>
      </c>
      <c r="L88" t="s">
        <v>17990</v>
      </c>
      <c r="M88" t="s">
        <v>17973</v>
      </c>
      <c r="N88" cm="1">
        <f t="array" ref="N88">_xlfn.LET(_xlpm.k,finalData[[#This Row],[peer_group_key]],
     MEDIAN(_xlfn._xlws.FILTER(finalData[score], (finalData[peer_group_key]=_xlpm.k)*(ISNUMBER(finalData[score]))))
)</f>
        <v>0.96499999999999997</v>
      </c>
      <c r="O88" cm="1">
        <f t="array" ref="O8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88" cm="1">
        <f t="array" ref="P8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88">
        <f>finalData[[#This Row],[peerQ3]]-finalData[[#This Row],[peerQ1]]</f>
        <v>7.999999999999996E-2</v>
      </c>
      <c r="R88" cm="1">
        <f t="array" ref="R88">_xlfn.LET(_xlpm.k,finalData[[#This Row],[peer_group_key]],
ROWS(_xlfn._xlws.FILTER(finalData[score], (finalData[peer_group_key]=_xlpm.k)*(ISNUMBER(finalData[score]))))
)</f>
        <v>12</v>
      </c>
      <c r="S88">
        <f>IF(OR(NOT(ISNUMBER(finalData[[#This Row],[peerIQR]])),finalData[[#This Row],[peerIQR]]=0), NA(), finalData[[#This Row],[peerQ1]]-1.5*finalData[[#This Row],[peerIQR]])</f>
        <v>0.81</v>
      </c>
      <c r="T88">
        <f>IF(OR(NOT(ISNUMBER(finalData[[#This Row],[peerIQR]])),finalData[[#This Row],[peerIQR]]=0), NA(), finalData[[#This Row],[peerQ3]]+1.5*finalData[[#This Row],[peerIQR]])</f>
        <v>1.1299999999999999</v>
      </c>
      <c r="U8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8">
        <f>finalData[[#This Row],[score]]-finalData[[#This Row],[peerMedian]]</f>
        <v>-5.4999999999999938E-2</v>
      </c>
    </row>
    <row r="89" spans="1:22">
      <c r="A89" t="s">
        <v>339</v>
      </c>
      <c r="B89" t="s">
        <v>340</v>
      </c>
      <c r="C89" t="s">
        <v>238</v>
      </c>
      <c r="D89" t="s">
        <v>32</v>
      </c>
      <c r="E89">
        <v>5</v>
      </c>
      <c r="F89">
        <v>2</v>
      </c>
      <c r="G89">
        <v>9</v>
      </c>
      <c r="H89">
        <v>0</v>
      </c>
      <c r="I89">
        <v>0.96</v>
      </c>
      <c r="J89">
        <v>11</v>
      </c>
      <c r="K89">
        <v>0</v>
      </c>
      <c r="L89" t="s">
        <v>17986</v>
      </c>
      <c r="M89" t="s">
        <v>17970</v>
      </c>
      <c r="N89" cm="1">
        <f t="array" ref="N89">_xlfn.LET(_xlpm.k,finalData[[#This Row],[peer_group_key]],
     MEDIAN(_xlfn._xlws.FILTER(finalData[score], (finalData[peer_group_key]=_xlpm.k)*(ISNUMBER(finalData[score]))))
)</f>
        <v>0.99</v>
      </c>
      <c r="O89" cm="1">
        <f t="array" ref="O8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89" cm="1">
        <f t="array" ref="P8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89">
        <f>finalData[[#This Row],[peerQ3]]-finalData[[#This Row],[peerQ1]]</f>
        <v>7.7500000000000124E-2</v>
      </c>
      <c r="R89" cm="1">
        <f t="array" ref="R89">_xlfn.LET(_xlpm.k,finalData[[#This Row],[peer_group_key]],
ROWS(_xlfn._xlws.FILTER(finalData[score], (finalData[peer_group_key]=_xlpm.k)*(ISNUMBER(finalData[score]))))
)</f>
        <v>24</v>
      </c>
      <c r="S89">
        <f>IF(OR(NOT(ISNUMBER(finalData[[#This Row],[peerIQR]])),finalData[[#This Row],[peerIQR]]=0), NA(), finalData[[#This Row],[peerQ1]]-1.5*finalData[[#This Row],[peerIQR]])</f>
        <v>0.83624999999999972</v>
      </c>
      <c r="T89">
        <f>IF(OR(NOT(ISNUMBER(finalData[[#This Row],[peerIQR]])),finalData[[#This Row],[peerIQR]]=0), NA(), finalData[[#This Row],[peerQ3]]+1.5*finalData[[#This Row],[peerIQR]])</f>
        <v>1.1462500000000002</v>
      </c>
      <c r="U8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9">
        <f>finalData[[#This Row],[score]]-finalData[[#This Row],[peerMedian]]</f>
        <v>-3.0000000000000027E-2</v>
      </c>
    </row>
    <row r="90" spans="1:22">
      <c r="A90" t="s">
        <v>342</v>
      </c>
      <c r="B90" t="s">
        <v>343</v>
      </c>
      <c r="C90" t="s">
        <v>238</v>
      </c>
      <c r="D90" t="s">
        <v>32</v>
      </c>
      <c r="E90">
        <v>3</v>
      </c>
      <c r="F90">
        <v>1</v>
      </c>
      <c r="G90">
        <v>5</v>
      </c>
      <c r="H90">
        <v>0</v>
      </c>
      <c r="I90">
        <v>1.01</v>
      </c>
      <c r="J90">
        <v>6</v>
      </c>
      <c r="K90">
        <v>0</v>
      </c>
      <c r="L90" t="s">
        <v>17986</v>
      </c>
      <c r="M90" t="s">
        <v>17971</v>
      </c>
      <c r="N90" cm="1">
        <f t="array" ref="N90">_xlfn.LET(_xlpm.k,finalData[[#This Row],[peer_group_key]],
     MEDIAN(_xlfn._xlws.FILTER(finalData[score], (finalData[peer_group_key]=_xlpm.k)*(ISNUMBER(finalData[score]))))
)</f>
        <v>0.99</v>
      </c>
      <c r="O90" cm="1">
        <f t="array" ref="O9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90" cm="1">
        <f t="array" ref="P9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90">
        <f>finalData[[#This Row],[peerQ3]]-finalData[[#This Row],[peerQ1]]</f>
        <v>7.7500000000000124E-2</v>
      </c>
      <c r="R90" cm="1">
        <f t="array" ref="R90">_xlfn.LET(_xlpm.k,finalData[[#This Row],[peer_group_key]],
ROWS(_xlfn._xlws.FILTER(finalData[score], (finalData[peer_group_key]=_xlpm.k)*(ISNUMBER(finalData[score]))))
)</f>
        <v>24</v>
      </c>
      <c r="S90">
        <f>IF(OR(NOT(ISNUMBER(finalData[[#This Row],[peerIQR]])),finalData[[#This Row],[peerIQR]]=0), NA(), finalData[[#This Row],[peerQ1]]-1.5*finalData[[#This Row],[peerIQR]])</f>
        <v>0.83624999999999972</v>
      </c>
      <c r="T90">
        <f>IF(OR(NOT(ISNUMBER(finalData[[#This Row],[peerIQR]])),finalData[[#This Row],[peerIQR]]=0), NA(), finalData[[#This Row],[peerQ3]]+1.5*finalData[[#This Row],[peerIQR]])</f>
        <v>1.1462500000000002</v>
      </c>
      <c r="U9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0">
        <f>finalData[[#This Row],[score]]-finalData[[#This Row],[peerMedian]]</f>
        <v>2.0000000000000018E-2</v>
      </c>
    </row>
    <row r="91" spans="1:22">
      <c r="A91" t="s">
        <v>344</v>
      </c>
      <c r="B91" t="s">
        <v>345</v>
      </c>
      <c r="C91" t="s">
        <v>238</v>
      </c>
      <c r="D91" t="s">
        <v>27</v>
      </c>
      <c r="E91">
        <v>2</v>
      </c>
      <c r="F91">
        <v>0</v>
      </c>
      <c r="G91">
        <v>7</v>
      </c>
      <c r="H91">
        <v>0</v>
      </c>
      <c r="I91">
        <v>1.01</v>
      </c>
      <c r="J91">
        <v>7</v>
      </c>
      <c r="K91">
        <v>0</v>
      </c>
      <c r="L91" t="s">
        <v>17990</v>
      </c>
      <c r="M91" t="s">
        <v>17973</v>
      </c>
      <c r="N91" cm="1">
        <f t="array" ref="N91">_xlfn.LET(_xlpm.k,finalData[[#This Row],[peer_group_key]],
     MEDIAN(_xlfn._xlws.FILTER(finalData[score], (finalData[peer_group_key]=_xlpm.k)*(ISNUMBER(finalData[score]))))
)</f>
        <v>0.96499999999999997</v>
      </c>
      <c r="O91" cm="1">
        <f t="array" ref="O9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91" cm="1">
        <f t="array" ref="P9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91">
        <f>finalData[[#This Row],[peerQ3]]-finalData[[#This Row],[peerQ1]]</f>
        <v>7.999999999999996E-2</v>
      </c>
      <c r="R91" cm="1">
        <f t="array" ref="R91">_xlfn.LET(_xlpm.k,finalData[[#This Row],[peer_group_key]],
ROWS(_xlfn._xlws.FILTER(finalData[score], (finalData[peer_group_key]=_xlpm.k)*(ISNUMBER(finalData[score]))))
)</f>
        <v>12</v>
      </c>
      <c r="S91">
        <f>IF(OR(NOT(ISNUMBER(finalData[[#This Row],[peerIQR]])),finalData[[#This Row],[peerIQR]]=0), NA(), finalData[[#This Row],[peerQ1]]-1.5*finalData[[#This Row],[peerIQR]])</f>
        <v>0.81</v>
      </c>
      <c r="T91">
        <f>IF(OR(NOT(ISNUMBER(finalData[[#This Row],[peerIQR]])),finalData[[#This Row],[peerIQR]]=0), NA(), finalData[[#This Row],[peerQ3]]+1.5*finalData[[#This Row],[peerIQR]])</f>
        <v>1.1299999999999999</v>
      </c>
      <c r="U9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1">
        <f>finalData[[#This Row],[score]]-finalData[[#This Row],[peerMedian]]</f>
        <v>4.500000000000004E-2</v>
      </c>
    </row>
    <row r="92" spans="1:22">
      <c r="A92" t="s">
        <v>347</v>
      </c>
      <c r="B92" t="s">
        <v>348</v>
      </c>
      <c r="C92" t="s">
        <v>238</v>
      </c>
      <c r="D92" t="s">
        <v>32</v>
      </c>
      <c r="E92">
        <v>3</v>
      </c>
      <c r="F92">
        <v>0</v>
      </c>
      <c r="G92">
        <v>5</v>
      </c>
      <c r="H92">
        <v>0</v>
      </c>
      <c r="I92">
        <v>0.94</v>
      </c>
      <c r="J92">
        <v>5</v>
      </c>
      <c r="K92">
        <v>0</v>
      </c>
      <c r="L92" t="s">
        <v>17986</v>
      </c>
      <c r="M92" t="s">
        <v>17971</v>
      </c>
      <c r="N92" cm="1">
        <f t="array" ref="N92">_xlfn.LET(_xlpm.k,finalData[[#This Row],[peer_group_key]],
     MEDIAN(_xlfn._xlws.FILTER(finalData[score], (finalData[peer_group_key]=_xlpm.k)*(ISNUMBER(finalData[score]))))
)</f>
        <v>0.99</v>
      </c>
      <c r="O92" cm="1">
        <f t="array" ref="O9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92" cm="1">
        <f t="array" ref="P9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92">
        <f>finalData[[#This Row],[peerQ3]]-finalData[[#This Row],[peerQ1]]</f>
        <v>7.7500000000000124E-2</v>
      </c>
      <c r="R92" cm="1">
        <f t="array" ref="R92">_xlfn.LET(_xlpm.k,finalData[[#This Row],[peer_group_key]],
ROWS(_xlfn._xlws.FILTER(finalData[score], (finalData[peer_group_key]=_xlpm.k)*(ISNUMBER(finalData[score]))))
)</f>
        <v>24</v>
      </c>
      <c r="S92">
        <f>IF(OR(NOT(ISNUMBER(finalData[[#This Row],[peerIQR]])),finalData[[#This Row],[peerIQR]]=0), NA(), finalData[[#This Row],[peerQ1]]-1.5*finalData[[#This Row],[peerIQR]])</f>
        <v>0.83624999999999972</v>
      </c>
      <c r="T92">
        <f>IF(OR(NOT(ISNUMBER(finalData[[#This Row],[peerIQR]])),finalData[[#This Row],[peerIQR]]=0), NA(), finalData[[#This Row],[peerQ3]]+1.5*finalData[[#This Row],[peerIQR]])</f>
        <v>1.1462500000000002</v>
      </c>
      <c r="U9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2">
        <f>finalData[[#This Row],[score]]-finalData[[#This Row],[peerMedian]]</f>
        <v>-5.0000000000000044E-2</v>
      </c>
    </row>
    <row r="93" spans="1:22">
      <c r="A93" t="s">
        <v>350</v>
      </c>
      <c r="B93" t="s">
        <v>351</v>
      </c>
      <c r="C93" t="s">
        <v>238</v>
      </c>
      <c r="D93" t="s">
        <v>27</v>
      </c>
      <c r="E93">
        <v>3</v>
      </c>
      <c r="F93">
        <v>0</v>
      </c>
      <c r="G93">
        <v>8</v>
      </c>
      <c r="H93">
        <v>0</v>
      </c>
      <c r="I93">
        <v>0.95</v>
      </c>
      <c r="J93">
        <v>8</v>
      </c>
      <c r="K93">
        <v>0</v>
      </c>
      <c r="L93" t="s">
        <v>17990</v>
      </c>
      <c r="M93" t="s">
        <v>17971</v>
      </c>
      <c r="N93" cm="1">
        <f t="array" ref="N93">_xlfn.LET(_xlpm.k,finalData[[#This Row],[peer_group_key]],
     MEDIAN(_xlfn._xlws.FILTER(finalData[score], (finalData[peer_group_key]=_xlpm.k)*(ISNUMBER(finalData[score]))))
)</f>
        <v>0.96499999999999997</v>
      </c>
      <c r="O93" cm="1">
        <f t="array" ref="O9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93" cm="1">
        <f t="array" ref="P9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93">
        <f>finalData[[#This Row],[peerQ3]]-finalData[[#This Row],[peerQ1]]</f>
        <v>7.999999999999996E-2</v>
      </c>
      <c r="R93" cm="1">
        <f t="array" ref="R93">_xlfn.LET(_xlpm.k,finalData[[#This Row],[peer_group_key]],
ROWS(_xlfn._xlws.FILTER(finalData[score], (finalData[peer_group_key]=_xlpm.k)*(ISNUMBER(finalData[score]))))
)</f>
        <v>12</v>
      </c>
      <c r="S93">
        <f>IF(OR(NOT(ISNUMBER(finalData[[#This Row],[peerIQR]])),finalData[[#This Row],[peerIQR]]=0), NA(), finalData[[#This Row],[peerQ1]]-1.5*finalData[[#This Row],[peerIQR]])</f>
        <v>0.81</v>
      </c>
      <c r="T93">
        <f>IF(OR(NOT(ISNUMBER(finalData[[#This Row],[peerIQR]])),finalData[[#This Row],[peerIQR]]=0), NA(), finalData[[#This Row],[peerQ3]]+1.5*finalData[[#This Row],[peerIQR]])</f>
        <v>1.1299999999999999</v>
      </c>
      <c r="U9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3">
        <f>finalData[[#This Row],[score]]-finalData[[#This Row],[peerMedian]]</f>
        <v>-1.5000000000000013E-2</v>
      </c>
    </row>
    <row r="94" spans="1:22">
      <c r="A94" t="s">
        <v>353</v>
      </c>
      <c r="B94" t="s">
        <v>354</v>
      </c>
      <c r="C94" t="s">
        <v>238</v>
      </c>
      <c r="D94" t="s">
        <v>32</v>
      </c>
      <c r="E94">
        <v>3</v>
      </c>
      <c r="F94">
        <v>1</v>
      </c>
      <c r="G94">
        <v>6</v>
      </c>
      <c r="H94">
        <v>1</v>
      </c>
      <c r="I94">
        <v>0.98</v>
      </c>
      <c r="J94">
        <v>8</v>
      </c>
      <c r="K94">
        <v>0.125</v>
      </c>
      <c r="L94" t="s">
        <v>17986</v>
      </c>
      <c r="M94" t="s">
        <v>17971</v>
      </c>
      <c r="N94" cm="1">
        <f t="array" ref="N94">_xlfn.LET(_xlpm.k,finalData[[#This Row],[peer_group_key]],
     MEDIAN(_xlfn._xlws.FILTER(finalData[score], (finalData[peer_group_key]=_xlpm.k)*(ISNUMBER(finalData[score]))))
)</f>
        <v>0.99</v>
      </c>
      <c r="O94" cm="1">
        <f t="array" ref="O9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94" cm="1">
        <f t="array" ref="P9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94">
        <f>finalData[[#This Row],[peerQ3]]-finalData[[#This Row],[peerQ1]]</f>
        <v>7.7500000000000124E-2</v>
      </c>
      <c r="R94" cm="1">
        <f t="array" ref="R94">_xlfn.LET(_xlpm.k,finalData[[#This Row],[peer_group_key]],
ROWS(_xlfn._xlws.FILTER(finalData[score], (finalData[peer_group_key]=_xlpm.k)*(ISNUMBER(finalData[score]))))
)</f>
        <v>24</v>
      </c>
      <c r="S94">
        <f>IF(OR(NOT(ISNUMBER(finalData[[#This Row],[peerIQR]])),finalData[[#This Row],[peerIQR]]=0), NA(), finalData[[#This Row],[peerQ1]]-1.5*finalData[[#This Row],[peerIQR]])</f>
        <v>0.83624999999999972</v>
      </c>
      <c r="T94">
        <f>IF(OR(NOT(ISNUMBER(finalData[[#This Row],[peerIQR]])),finalData[[#This Row],[peerIQR]]=0), NA(), finalData[[#This Row],[peerQ3]]+1.5*finalData[[#This Row],[peerIQR]])</f>
        <v>1.1462500000000002</v>
      </c>
      <c r="U9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4">
        <f>finalData[[#This Row],[score]]-finalData[[#This Row],[peerMedian]]</f>
        <v>-1.0000000000000009E-2</v>
      </c>
    </row>
    <row r="95" spans="1:22">
      <c r="A95" t="s">
        <v>356</v>
      </c>
      <c r="B95" t="s">
        <v>357</v>
      </c>
      <c r="C95" t="s">
        <v>238</v>
      </c>
      <c r="D95" t="s">
        <v>27</v>
      </c>
      <c r="E95">
        <v>2</v>
      </c>
      <c r="F95">
        <v>0</v>
      </c>
      <c r="G95">
        <v>6</v>
      </c>
      <c r="H95">
        <v>0</v>
      </c>
      <c r="I95">
        <v>0.83</v>
      </c>
      <c r="J95">
        <v>6</v>
      </c>
      <c r="K95">
        <v>0</v>
      </c>
      <c r="L95" t="s">
        <v>17990</v>
      </c>
      <c r="M95" t="s">
        <v>17973</v>
      </c>
      <c r="N95" cm="1">
        <f t="array" ref="N95">_xlfn.LET(_xlpm.k,finalData[[#This Row],[peer_group_key]],
     MEDIAN(_xlfn._xlws.FILTER(finalData[score], (finalData[peer_group_key]=_xlpm.k)*(ISNUMBER(finalData[score]))))
)</f>
        <v>0.96499999999999997</v>
      </c>
      <c r="O95" cm="1">
        <f t="array" ref="O9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95" cm="1">
        <f t="array" ref="P9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95">
        <f>finalData[[#This Row],[peerQ3]]-finalData[[#This Row],[peerQ1]]</f>
        <v>7.999999999999996E-2</v>
      </c>
      <c r="R95" cm="1">
        <f t="array" ref="R95">_xlfn.LET(_xlpm.k,finalData[[#This Row],[peer_group_key]],
ROWS(_xlfn._xlws.FILTER(finalData[score], (finalData[peer_group_key]=_xlpm.k)*(ISNUMBER(finalData[score]))))
)</f>
        <v>12</v>
      </c>
      <c r="S95">
        <f>IF(OR(NOT(ISNUMBER(finalData[[#This Row],[peerIQR]])),finalData[[#This Row],[peerIQR]]=0), NA(), finalData[[#This Row],[peerQ1]]-1.5*finalData[[#This Row],[peerIQR]])</f>
        <v>0.81</v>
      </c>
      <c r="T95">
        <f>IF(OR(NOT(ISNUMBER(finalData[[#This Row],[peerIQR]])),finalData[[#This Row],[peerIQR]]=0), NA(), finalData[[#This Row],[peerQ3]]+1.5*finalData[[#This Row],[peerIQR]])</f>
        <v>1.1299999999999999</v>
      </c>
      <c r="U9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5">
        <f>finalData[[#This Row],[score]]-finalData[[#This Row],[peerMedian]]</f>
        <v>-0.13500000000000001</v>
      </c>
    </row>
    <row r="96" spans="1:22">
      <c r="A96" t="s">
        <v>359</v>
      </c>
      <c r="B96" t="s">
        <v>360</v>
      </c>
      <c r="C96" t="s">
        <v>238</v>
      </c>
      <c r="D96" t="s">
        <v>140</v>
      </c>
      <c r="E96">
        <v>5</v>
      </c>
      <c r="F96">
        <v>0</v>
      </c>
      <c r="G96">
        <v>10</v>
      </c>
      <c r="H96">
        <v>0</v>
      </c>
      <c r="I96">
        <v>1.03</v>
      </c>
      <c r="J96">
        <v>10</v>
      </c>
      <c r="K96">
        <v>0</v>
      </c>
      <c r="L96" t="s">
        <v>17988</v>
      </c>
      <c r="M96" t="s">
        <v>17970</v>
      </c>
      <c r="N96" cm="1">
        <f t="array" ref="N96">_xlfn.LET(_xlpm.k,finalData[[#This Row],[peer_group_key]],
     MEDIAN(_xlfn._xlws.FILTER(finalData[score], (finalData[peer_group_key]=_xlpm.k)*(ISNUMBER(finalData[score]))))
)</f>
        <v>1.0350000000000001</v>
      </c>
      <c r="O96" cm="1">
        <f t="array" ref="O9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1.0325</v>
      </c>
      <c r="P96" cm="1">
        <f t="array" ref="P9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1.0375000000000001</v>
      </c>
      <c r="Q96">
        <f>finalData[[#This Row],[peerQ3]]-finalData[[#This Row],[peerQ1]]</f>
        <v>5.0000000000001155E-3</v>
      </c>
      <c r="R96" cm="1">
        <f t="array" ref="R96">_xlfn.LET(_xlpm.k,finalData[[#This Row],[peer_group_key]],
ROWS(_xlfn._xlws.FILTER(finalData[score], (finalData[peer_group_key]=_xlpm.k)*(ISNUMBER(finalData[score]))))
)</f>
        <v>2</v>
      </c>
      <c r="S96">
        <f>IF(OR(NOT(ISNUMBER(finalData[[#This Row],[peerIQR]])),finalData[[#This Row],[peerIQR]]=0), NA(), finalData[[#This Row],[peerQ1]]-1.5*finalData[[#This Row],[peerIQR]])</f>
        <v>1.0249999999999999</v>
      </c>
      <c r="T96">
        <f>IF(OR(NOT(ISNUMBER(finalData[[#This Row],[peerIQR]])),finalData[[#This Row],[peerIQR]]=0), NA(), finalData[[#This Row],[peerQ3]]+1.5*finalData[[#This Row],[peerIQR]])</f>
        <v>1.0450000000000004</v>
      </c>
      <c r="U9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6">
        <f>finalData[[#This Row],[score]]-finalData[[#This Row],[peerMedian]]</f>
        <v>-5.0000000000001155E-3</v>
      </c>
    </row>
    <row r="97" spans="1:22">
      <c r="A97" t="s">
        <v>362</v>
      </c>
      <c r="B97" t="s">
        <v>363</v>
      </c>
      <c r="C97" t="s">
        <v>238</v>
      </c>
      <c r="D97" t="s">
        <v>27</v>
      </c>
      <c r="E97">
        <v>2</v>
      </c>
      <c r="F97">
        <v>1</v>
      </c>
      <c r="G97">
        <v>6</v>
      </c>
      <c r="H97">
        <v>1</v>
      </c>
      <c r="I97">
        <v>0.93</v>
      </c>
      <c r="J97">
        <v>8</v>
      </c>
      <c r="K97">
        <v>0.125</v>
      </c>
      <c r="L97" t="s">
        <v>17990</v>
      </c>
      <c r="M97" t="s">
        <v>17973</v>
      </c>
      <c r="N97" cm="1">
        <f t="array" ref="N97">_xlfn.LET(_xlpm.k,finalData[[#This Row],[peer_group_key]],
     MEDIAN(_xlfn._xlws.FILTER(finalData[score], (finalData[peer_group_key]=_xlpm.k)*(ISNUMBER(finalData[score]))))
)</f>
        <v>0.96499999999999997</v>
      </c>
      <c r="O97" cm="1">
        <f t="array" ref="O9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97" cm="1">
        <f t="array" ref="P9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97">
        <f>finalData[[#This Row],[peerQ3]]-finalData[[#This Row],[peerQ1]]</f>
        <v>7.999999999999996E-2</v>
      </c>
      <c r="R97" cm="1">
        <f t="array" ref="R97">_xlfn.LET(_xlpm.k,finalData[[#This Row],[peer_group_key]],
ROWS(_xlfn._xlws.FILTER(finalData[score], (finalData[peer_group_key]=_xlpm.k)*(ISNUMBER(finalData[score]))))
)</f>
        <v>12</v>
      </c>
      <c r="S97">
        <f>IF(OR(NOT(ISNUMBER(finalData[[#This Row],[peerIQR]])),finalData[[#This Row],[peerIQR]]=0), NA(), finalData[[#This Row],[peerQ1]]-1.5*finalData[[#This Row],[peerIQR]])</f>
        <v>0.81</v>
      </c>
      <c r="T97">
        <f>IF(OR(NOT(ISNUMBER(finalData[[#This Row],[peerIQR]])),finalData[[#This Row],[peerIQR]]=0), NA(), finalData[[#This Row],[peerQ3]]+1.5*finalData[[#This Row],[peerIQR]])</f>
        <v>1.1299999999999999</v>
      </c>
      <c r="U9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7">
        <f>finalData[[#This Row],[score]]-finalData[[#This Row],[peerMedian]]</f>
        <v>-3.499999999999992E-2</v>
      </c>
    </row>
    <row r="98" spans="1:22">
      <c r="A98" t="s">
        <v>365</v>
      </c>
      <c r="B98" t="s">
        <v>366</v>
      </c>
      <c r="C98" t="s">
        <v>238</v>
      </c>
      <c r="D98" t="s">
        <v>87</v>
      </c>
      <c r="E98">
        <v>4</v>
      </c>
      <c r="F98">
        <v>0</v>
      </c>
      <c r="G98">
        <v>8</v>
      </c>
      <c r="H98">
        <v>0</v>
      </c>
      <c r="I98">
        <v>0.99</v>
      </c>
      <c r="J98">
        <v>8</v>
      </c>
      <c r="K98">
        <v>0</v>
      </c>
      <c r="L98" t="s">
        <v>17985</v>
      </c>
      <c r="M98" t="s">
        <v>17970</v>
      </c>
      <c r="N98" cm="1">
        <f t="array" ref="N98">_xlfn.LET(_xlpm.k,finalData[[#This Row],[peer_group_key]],
     MEDIAN(_xlfn._xlws.FILTER(finalData[score], (finalData[peer_group_key]=_xlpm.k)*(ISNUMBER(finalData[score]))))
)</f>
        <v>1.0150000000000001</v>
      </c>
      <c r="O98" cm="1">
        <f t="array" ref="O9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0.99249999999999994</v>
      </c>
      <c r="P98" cm="1">
        <f t="array" ref="P9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98">
        <f>finalData[[#This Row],[peerQ3]]-finalData[[#This Row],[peerQ1]]</f>
        <v>3.7500000000000089E-2</v>
      </c>
      <c r="R98" cm="1">
        <f t="array" ref="R98">_xlfn.LET(_xlpm.k,finalData[[#This Row],[peer_group_key]],
ROWS(_xlfn._xlws.FILTER(finalData[score], (finalData[peer_group_key]=_xlpm.k)*(ISNUMBER(finalData[score]))))
)</f>
        <v>6</v>
      </c>
      <c r="S98">
        <f>IF(OR(NOT(ISNUMBER(finalData[[#This Row],[peerIQR]])),finalData[[#This Row],[peerIQR]]=0), NA(), finalData[[#This Row],[peerQ1]]-1.5*finalData[[#This Row],[peerIQR]])</f>
        <v>0.9362499999999998</v>
      </c>
      <c r="T98">
        <f>IF(OR(NOT(ISNUMBER(finalData[[#This Row],[peerIQR]])),finalData[[#This Row],[peerIQR]]=0), NA(), finalData[[#This Row],[peerQ3]]+1.5*finalData[[#This Row],[peerIQR]])</f>
        <v>1.0862500000000002</v>
      </c>
      <c r="U9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8">
        <f>finalData[[#This Row],[score]]-finalData[[#This Row],[peerMedian]]</f>
        <v>-2.5000000000000133E-2</v>
      </c>
    </row>
    <row r="99" spans="1:22">
      <c r="A99" t="s">
        <v>368</v>
      </c>
      <c r="B99" t="s">
        <v>369</v>
      </c>
      <c r="C99" t="s">
        <v>238</v>
      </c>
      <c r="D99" t="s">
        <v>32</v>
      </c>
      <c r="E99">
        <v>4</v>
      </c>
      <c r="F99">
        <v>0</v>
      </c>
      <c r="G99">
        <v>8</v>
      </c>
      <c r="H99">
        <v>0</v>
      </c>
      <c r="I99">
        <v>0.93</v>
      </c>
      <c r="J99">
        <v>8</v>
      </c>
      <c r="K99">
        <v>0</v>
      </c>
      <c r="L99" t="s">
        <v>17986</v>
      </c>
      <c r="M99" t="s">
        <v>17970</v>
      </c>
      <c r="N99" cm="1">
        <f t="array" ref="N99">_xlfn.LET(_xlpm.k,finalData[[#This Row],[peer_group_key]],
     MEDIAN(_xlfn._xlws.FILTER(finalData[score], (finalData[peer_group_key]=_xlpm.k)*(ISNUMBER(finalData[score]))))
)</f>
        <v>0.99</v>
      </c>
      <c r="O99" cm="1">
        <f t="array" ref="O9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99" cm="1">
        <f t="array" ref="P9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99">
        <f>finalData[[#This Row],[peerQ3]]-finalData[[#This Row],[peerQ1]]</f>
        <v>7.7500000000000124E-2</v>
      </c>
      <c r="R99" cm="1">
        <f t="array" ref="R99">_xlfn.LET(_xlpm.k,finalData[[#This Row],[peer_group_key]],
ROWS(_xlfn._xlws.FILTER(finalData[score], (finalData[peer_group_key]=_xlpm.k)*(ISNUMBER(finalData[score]))))
)</f>
        <v>24</v>
      </c>
      <c r="S99">
        <f>IF(OR(NOT(ISNUMBER(finalData[[#This Row],[peerIQR]])),finalData[[#This Row],[peerIQR]]=0), NA(), finalData[[#This Row],[peerQ1]]-1.5*finalData[[#This Row],[peerIQR]])</f>
        <v>0.83624999999999972</v>
      </c>
      <c r="T99">
        <f>IF(OR(NOT(ISNUMBER(finalData[[#This Row],[peerIQR]])),finalData[[#This Row],[peerIQR]]=0), NA(), finalData[[#This Row],[peerQ3]]+1.5*finalData[[#This Row],[peerIQR]])</f>
        <v>1.1462500000000002</v>
      </c>
      <c r="U9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9">
        <f>finalData[[#This Row],[score]]-finalData[[#This Row],[peerMedian]]</f>
        <v>-5.9999999999999942E-2</v>
      </c>
    </row>
    <row r="100" spans="1:22">
      <c r="A100" t="s">
        <v>374</v>
      </c>
      <c r="B100" t="s">
        <v>375</v>
      </c>
      <c r="C100" t="s">
        <v>238</v>
      </c>
      <c r="D100" t="s">
        <v>32</v>
      </c>
      <c r="E100">
        <v>3</v>
      </c>
      <c r="F100">
        <v>0</v>
      </c>
      <c r="G100">
        <v>5</v>
      </c>
      <c r="H100">
        <v>1</v>
      </c>
      <c r="I100">
        <v>0.88</v>
      </c>
      <c r="J100">
        <v>6</v>
      </c>
      <c r="K100">
        <v>0.16666666666666666</v>
      </c>
      <c r="L100" t="s">
        <v>17986</v>
      </c>
      <c r="M100" t="s">
        <v>17971</v>
      </c>
      <c r="N100" cm="1">
        <f t="array" ref="N100">_xlfn.LET(_xlpm.k,finalData[[#This Row],[peer_group_key]],
     MEDIAN(_xlfn._xlws.FILTER(finalData[score], (finalData[peer_group_key]=_xlpm.k)*(ISNUMBER(finalData[score]))))
)</f>
        <v>0.99</v>
      </c>
      <c r="O100" cm="1">
        <f t="array" ref="O10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100" cm="1">
        <f t="array" ref="P10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00">
        <f>finalData[[#This Row],[peerQ3]]-finalData[[#This Row],[peerQ1]]</f>
        <v>7.7500000000000124E-2</v>
      </c>
      <c r="R100" cm="1">
        <f t="array" ref="R100">_xlfn.LET(_xlpm.k,finalData[[#This Row],[peer_group_key]],
ROWS(_xlfn._xlws.FILTER(finalData[score], (finalData[peer_group_key]=_xlpm.k)*(ISNUMBER(finalData[score]))))
)</f>
        <v>24</v>
      </c>
      <c r="S100">
        <f>IF(OR(NOT(ISNUMBER(finalData[[#This Row],[peerIQR]])),finalData[[#This Row],[peerIQR]]=0), NA(), finalData[[#This Row],[peerQ1]]-1.5*finalData[[#This Row],[peerIQR]])</f>
        <v>0.83624999999999972</v>
      </c>
      <c r="T100">
        <f>IF(OR(NOT(ISNUMBER(finalData[[#This Row],[peerIQR]])),finalData[[#This Row],[peerIQR]]=0), NA(), finalData[[#This Row],[peerQ3]]+1.5*finalData[[#This Row],[peerIQR]])</f>
        <v>1.1462500000000002</v>
      </c>
      <c r="U10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0">
        <f>finalData[[#This Row],[score]]-finalData[[#This Row],[peerMedian]]</f>
        <v>-0.10999999999999999</v>
      </c>
    </row>
    <row r="101" spans="1:22">
      <c r="A101" t="s">
        <v>377</v>
      </c>
      <c r="B101" t="s">
        <v>378</v>
      </c>
      <c r="C101" t="s">
        <v>238</v>
      </c>
      <c r="D101" t="s">
        <v>27</v>
      </c>
      <c r="E101">
        <v>5</v>
      </c>
      <c r="F101">
        <v>1</v>
      </c>
      <c r="G101">
        <v>4</v>
      </c>
      <c r="H101">
        <v>0</v>
      </c>
      <c r="I101">
        <v>1.03</v>
      </c>
      <c r="J101">
        <v>5</v>
      </c>
      <c r="K101">
        <v>0</v>
      </c>
      <c r="L101" t="s">
        <v>17990</v>
      </c>
      <c r="M101" t="s">
        <v>17970</v>
      </c>
      <c r="N101" cm="1">
        <f t="array" ref="N101">_xlfn.LET(_xlpm.k,finalData[[#This Row],[peer_group_key]],
     MEDIAN(_xlfn._xlws.FILTER(finalData[score], (finalData[peer_group_key]=_xlpm.k)*(ISNUMBER(finalData[score]))))
)</f>
        <v>0.96499999999999997</v>
      </c>
      <c r="O101" cm="1">
        <f t="array" ref="O10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101" cm="1">
        <f t="array" ref="P10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1">
        <f>finalData[[#This Row],[peerQ3]]-finalData[[#This Row],[peerQ1]]</f>
        <v>7.999999999999996E-2</v>
      </c>
      <c r="R101" cm="1">
        <f t="array" ref="R101">_xlfn.LET(_xlpm.k,finalData[[#This Row],[peer_group_key]],
ROWS(_xlfn._xlws.FILTER(finalData[score], (finalData[peer_group_key]=_xlpm.k)*(ISNUMBER(finalData[score]))))
)</f>
        <v>12</v>
      </c>
      <c r="S101">
        <f>IF(OR(NOT(ISNUMBER(finalData[[#This Row],[peerIQR]])),finalData[[#This Row],[peerIQR]]=0), NA(), finalData[[#This Row],[peerQ1]]-1.5*finalData[[#This Row],[peerIQR]])</f>
        <v>0.81</v>
      </c>
      <c r="T101">
        <f>IF(OR(NOT(ISNUMBER(finalData[[#This Row],[peerIQR]])),finalData[[#This Row],[peerIQR]]=0), NA(), finalData[[#This Row],[peerQ3]]+1.5*finalData[[#This Row],[peerIQR]])</f>
        <v>1.1299999999999999</v>
      </c>
      <c r="U10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1">
        <f>finalData[[#This Row],[score]]-finalData[[#This Row],[peerMedian]]</f>
        <v>6.5000000000000058E-2</v>
      </c>
    </row>
    <row r="102" spans="1:22">
      <c r="A102" t="s">
        <v>380</v>
      </c>
      <c r="B102" t="s">
        <v>381</v>
      </c>
      <c r="C102" t="s">
        <v>238</v>
      </c>
      <c r="D102" t="s">
        <v>32</v>
      </c>
      <c r="E102">
        <v>3</v>
      </c>
      <c r="F102">
        <v>0</v>
      </c>
      <c r="G102">
        <v>5</v>
      </c>
      <c r="H102">
        <v>0</v>
      </c>
      <c r="I102">
        <v>1.02</v>
      </c>
      <c r="J102">
        <v>5</v>
      </c>
      <c r="K102">
        <v>0</v>
      </c>
      <c r="L102" t="s">
        <v>17986</v>
      </c>
      <c r="M102" t="s">
        <v>17971</v>
      </c>
      <c r="N102" cm="1">
        <f t="array" ref="N102">_xlfn.LET(_xlpm.k,finalData[[#This Row],[peer_group_key]],
     MEDIAN(_xlfn._xlws.FILTER(finalData[score], (finalData[peer_group_key]=_xlpm.k)*(ISNUMBER(finalData[score]))))
)</f>
        <v>0.99</v>
      </c>
      <c r="O102" cm="1">
        <f t="array" ref="O10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102" cm="1">
        <f t="array" ref="P10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02">
        <f>finalData[[#This Row],[peerQ3]]-finalData[[#This Row],[peerQ1]]</f>
        <v>7.7500000000000124E-2</v>
      </c>
      <c r="R102" cm="1">
        <f t="array" ref="R102">_xlfn.LET(_xlpm.k,finalData[[#This Row],[peer_group_key]],
ROWS(_xlfn._xlws.FILTER(finalData[score], (finalData[peer_group_key]=_xlpm.k)*(ISNUMBER(finalData[score]))))
)</f>
        <v>24</v>
      </c>
      <c r="S102">
        <f>IF(OR(NOT(ISNUMBER(finalData[[#This Row],[peerIQR]])),finalData[[#This Row],[peerIQR]]=0), NA(), finalData[[#This Row],[peerQ1]]-1.5*finalData[[#This Row],[peerIQR]])</f>
        <v>0.83624999999999972</v>
      </c>
      <c r="T102">
        <f>IF(OR(NOT(ISNUMBER(finalData[[#This Row],[peerIQR]])),finalData[[#This Row],[peerIQR]]=0), NA(), finalData[[#This Row],[peerQ3]]+1.5*finalData[[#This Row],[peerIQR]])</f>
        <v>1.1462500000000002</v>
      </c>
      <c r="U10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2">
        <f>finalData[[#This Row],[score]]-finalData[[#This Row],[peerMedian]]</f>
        <v>3.0000000000000027E-2</v>
      </c>
    </row>
    <row r="103" spans="1:22">
      <c r="A103" t="s">
        <v>386</v>
      </c>
      <c r="B103" t="s">
        <v>387</v>
      </c>
      <c r="C103" t="s">
        <v>238</v>
      </c>
      <c r="D103" t="s">
        <v>32</v>
      </c>
      <c r="E103">
        <v>4</v>
      </c>
      <c r="F103">
        <v>0</v>
      </c>
      <c r="G103">
        <v>5</v>
      </c>
      <c r="H103">
        <v>0</v>
      </c>
      <c r="I103">
        <v>0.95</v>
      </c>
      <c r="J103">
        <v>5</v>
      </c>
      <c r="K103">
        <v>0</v>
      </c>
      <c r="L103" t="s">
        <v>17986</v>
      </c>
      <c r="M103" t="s">
        <v>17970</v>
      </c>
      <c r="N103" cm="1">
        <f t="array" ref="N103">_xlfn.LET(_xlpm.k,finalData[[#This Row],[peer_group_key]],
     MEDIAN(_xlfn._xlws.FILTER(finalData[score], (finalData[peer_group_key]=_xlpm.k)*(ISNUMBER(finalData[score]))))
)</f>
        <v>0.99</v>
      </c>
      <c r="O103" cm="1">
        <f t="array" ref="O10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103" cm="1">
        <f t="array" ref="P10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03">
        <f>finalData[[#This Row],[peerQ3]]-finalData[[#This Row],[peerQ1]]</f>
        <v>7.7500000000000124E-2</v>
      </c>
      <c r="R103" cm="1">
        <f t="array" ref="R103">_xlfn.LET(_xlpm.k,finalData[[#This Row],[peer_group_key]],
ROWS(_xlfn._xlws.FILTER(finalData[score], (finalData[peer_group_key]=_xlpm.k)*(ISNUMBER(finalData[score]))))
)</f>
        <v>24</v>
      </c>
      <c r="S103">
        <f>IF(OR(NOT(ISNUMBER(finalData[[#This Row],[peerIQR]])),finalData[[#This Row],[peerIQR]]=0), NA(), finalData[[#This Row],[peerQ1]]-1.5*finalData[[#This Row],[peerIQR]])</f>
        <v>0.83624999999999972</v>
      </c>
      <c r="T103">
        <f>IF(OR(NOT(ISNUMBER(finalData[[#This Row],[peerIQR]])),finalData[[#This Row],[peerIQR]]=0), NA(), finalData[[#This Row],[peerQ3]]+1.5*finalData[[#This Row],[peerIQR]])</f>
        <v>1.1462500000000002</v>
      </c>
      <c r="U10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3">
        <f>finalData[[#This Row],[score]]-finalData[[#This Row],[peerMedian]]</f>
        <v>-4.0000000000000036E-2</v>
      </c>
    </row>
    <row r="104" spans="1:22">
      <c r="A104" t="s">
        <v>389</v>
      </c>
      <c r="B104" t="s">
        <v>390</v>
      </c>
      <c r="C104" t="s">
        <v>238</v>
      </c>
      <c r="D104" t="s">
        <v>32</v>
      </c>
      <c r="E104">
        <v>2</v>
      </c>
      <c r="F104">
        <v>0</v>
      </c>
      <c r="G104">
        <v>5</v>
      </c>
      <c r="H104">
        <v>1</v>
      </c>
      <c r="I104">
        <v>0.97</v>
      </c>
      <c r="J104">
        <v>6</v>
      </c>
      <c r="K104">
        <v>0.16666666666666666</v>
      </c>
      <c r="L104" t="s">
        <v>17986</v>
      </c>
      <c r="M104" t="s">
        <v>17973</v>
      </c>
      <c r="N104" cm="1">
        <f t="array" ref="N104">_xlfn.LET(_xlpm.k,finalData[[#This Row],[peer_group_key]],
     MEDIAN(_xlfn._xlws.FILTER(finalData[score], (finalData[peer_group_key]=_xlpm.k)*(ISNUMBER(finalData[score]))))
)</f>
        <v>0.99</v>
      </c>
      <c r="O104" cm="1">
        <f t="array" ref="O10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104" cm="1">
        <f t="array" ref="P10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04">
        <f>finalData[[#This Row],[peerQ3]]-finalData[[#This Row],[peerQ1]]</f>
        <v>7.7500000000000124E-2</v>
      </c>
      <c r="R104" cm="1">
        <f t="array" ref="R104">_xlfn.LET(_xlpm.k,finalData[[#This Row],[peer_group_key]],
ROWS(_xlfn._xlws.FILTER(finalData[score], (finalData[peer_group_key]=_xlpm.k)*(ISNUMBER(finalData[score]))))
)</f>
        <v>24</v>
      </c>
      <c r="S104">
        <f>IF(OR(NOT(ISNUMBER(finalData[[#This Row],[peerIQR]])),finalData[[#This Row],[peerIQR]]=0), NA(), finalData[[#This Row],[peerQ1]]-1.5*finalData[[#This Row],[peerIQR]])</f>
        <v>0.83624999999999972</v>
      </c>
      <c r="T104">
        <f>IF(OR(NOT(ISNUMBER(finalData[[#This Row],[peerIQR]])),finalData[[#This Row],[peerIQR]]=0), NA(), finalData[[#This Row],[peerQ3]]+1.5*finalData[[#This Row],[peerIQR]])</f>
        <v>1.1462500000000002</v>
      </c>
      <c r="U10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4">
        <f>finalData[[#This Row],[score]]-finalData[[#This Row],[peerMedian]]</f>
        <v>-2.0000000000000018E-2</v>
      </c>
    </row>
    <row r="105" spans="1:22">
      <c r="A105" t="s">
        <v>392</v>
      </c>
      <c r="B105" t="s">
        <v>393</v>
      </c>
      <c r="C105" t="s">
        <v>238</v>
      </c>
      <c r="D105" t="s">
        <v>32</v>
      </c>
      <c r="E105">
        <v>3</v>
      </c>
      <c r="F105">
        <v>0</v>
      </c>
      <c r="G105">
        <v>6</v>
      </c>
      <c r="H105">
        <v>0</v>
      </c>
      <c r="I105">
        <v>0.96</v>
      </c>
      <c r="J105">
        <v>6</v>
      </c>
      <c r="K105">
        <v>0</v>
      </c>
      <c r="L105" t="s">
        <v>17986</v>
      </c>
      <c r="M105" t="s">
        <v>17971</v>
      </c>
      <c r="N105" cm="1">
        <f t="array" ref="N105">_xlfn.LET(_xlpm.k,finalData[[#This Row],[peer_group_key]],
     MEDIAN(_xlfn._xlws.FILTER(finalData[score], (finalData[peer_group_key]=_xlpm.k)*(ISNUMBER(finalData[score]))))
)</f>
        <v>0.99</v>
      </c>
      <c r="O105" cm="1">
        <f t="array" ref="O10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105" cm="1">
        <f t="array" ref="P10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05">
        <f>finalData[[#This Row],[peerQ3]]-finalData[[#This Row],[peerQ1]]</f>
        <v>7.7500000000000124E-2</v>
      </c>
      <c r="R105" cm="1">
        <f t="array" ref="R105">_xlfn.LET(_xlpm.k,finalData[[#This Row],[peer_group_key]],
ROWS(_xlfn._xlws.FILTER(finalData[score], (finalData[peer_group_key]=_xlpm.k)*(ISNUMBER(finalData[score]))))
)</f>
        <v>24</v>
      </c>
      <c r="S105">
        <f>IF(OR(NOT(ISNUMBER(finalData[[#This Row],[peerIQR]])),finalData[[#This Row],[peerIQR]]=0), NA(), finalData[[#This Row],[peerQ1]]-1.5*finalData[[#This Row],[peerIQR]])</f>
        <v>0.83624999999999972</v>
      </c>
      <c r="T105">
        <f>IF(OR(NOT(ISNUMBER(finalData[[#This Row],[peerIQR]])),finalData[[#This Row],[peerIQR]]=0), NA(), finalData[[#This Row],[peerQ3]]+1.5*finalData[[#This Row],[peerIQR]])</f>
        <v>1.1462500000000002</v>
      </c>
      <c r="U10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5">
        <f>finalData[[#This Row],[score]]-finalData[[#This Row],[peerMedian]]</f>
        <v>-3.0000000000000027E-2</v>
      </c>
    </row>
    <row r="106" spans="1:22">
      <c r="A106" t="s">
        <v>405</v>
      </c>
      <c r="B106" t="s">
        <v>406</v>
      </c>
      <c r="C106" t="s">
        <v>407</v>
      </c>
      <c r="D106" t="s">
        <v>27</v>
      </c>
      <c r="E106">
        <v>3</v>
      </c>
      <c r="F106">
        <v>0</v>
      </c>
      <c r="G106">
        <v>5</v>
      </c>
      <c r="H106">
        <v>0</v>
      </c>
      <c r="I106">
        <v>0.97</v>
      </c>
      <c r="J106">
        <v>5</v>
      </c>
      <c r="K106">
        <v>0</v>
      </c>
      <c r="L106" t="s">
        <v>17992</v>
      </c>
      <c r="M106" t="s">
        <v>17971</v>
      </c>
      <c r="N106" cm="1">
        <f t="array" ref="N106">_xlfn.LET(_xlpm.k,finalData[[#This Row],[peer_group_key]],
     MEDIAN(_xlfn._xlws.FILTER(finalData[score], (finalData[peer_group_key]=_xlpm.k)*(ISNUMBER(finalData[score]))))
)</f>
        <v>1.03</v>
      </c>
      <c r="O106" cm="1">
        <f t="array" ref="O10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06" cm="1">
        <f t="array" ref="P10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1.0725</v>
      </c>
      <c r="Q106">
        <f>finalData[[#This Row],[peerQ3]]-finalData[[#This Row],[peerQ1]]</f>
        <v>0.10250000000000004</v>
      </c>
      <c r="R106" cm="1">
        <f t="array" ref="R106">_xlfn.LET(_xlpm.k,finalData[[#This Row],[peer_group_key]],
ROWS(_xlfn._xlws.FILTER(finalData[score], (finalData[peer_group_key]=_xlpm.k)*(ISNUMBER(finalData[score]))))
)</f>
        <v>8</v>
      </c>
      <c r="S106">
        <f>IF(OR(NOT(ISNUMBER(finalData[[#This Row],[peerIQR]])),finalData[[#This Row],[peerIQR]]=0), NA(), finalData[[#This Row],[peerQ1]]-1.5*finalData[[#This Row],[peerIQR]])</f>
        <v>0.81624999999999992</v>
      </c>
      <c r="T106">
        <f>IF(OR(NOT(ISNUMBER(finalData[[#This Row],[peerIQR]])),finalData[[#This Row],[peerIQR]]=0), NA(), finalData[[#This Row],[peerQ3]]+1.5*finalData[[#This Row],[peerIQR]])</f>
        <v>1.2262500000000001</v>
      </c>
      <c r="U10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6">
        <f>finalData[[#This Row],[score]]-finalData[[#This Row],[peerMedian]]</f>
        <v>-6.0000000000000053E-2</v>
      </c>
    </row>
    <row r="107" spans="1:22">
      <c r="A107" t="s">
        <v>410</v>
      </c>
      <c r="B107" t="s">
        <v>411</v>
      </c>
      <c r="C107" t="s">
        <v>407</v>
      </c>
      <c r="D107" t="s">
        <v>32</v>
      </c>
      <c r="E107">
        <v>3</v>
      </c>
      <c r="F107">
        <v>0</v>
      </c>
      <c r="G107">
        <v>6</v>
      </c>
      <c r="H107">
        <v>0</v>
      </c>
      <c r="I107">
        <v>0.93</v>
      </c>
      <c r="J107">
        <v>6</v>
      </c>
      <c r="K107">
        <v>0</v>
      </c>
      <c r="L107" t="s">
        <v>17993</v>
      </c>
      <c r="M107" t="s">
        <v>17971</v>
      </c>
      <c r="N107" cm="1">
        <f t="array" ref="N107">_xlfn.LET(_xlpm.k,finalData[[#This Row],[peer_group_key]],
     MEDIAN(_xlfn._xlws.FILTER(finalData[score], (finalData[peer_group_key]=_xlpm.k)*(ISNUMBER(finalData[score]))))
)</f>
        <v>1.04</v>
      </c>
      <c r="O107" cm="1">
        <f t="array" ref="O10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07" cm="1">
        <f t="array" ref="P10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107">
        <f>finalData[[#This Row],[peerQ3]]-finalData[[#This Row],[peerQ1]]</f>
        <v>9.000000000000008E-2</v>
      </c>
      <c r="R107" cm="1">
        <f t="array" ref="R107">_xlfn.LET(_xlpm.k,finalData[[#This Row],[peer_group_key]],
ROWS(_xlfn._xlws.FILTER(finalData[score], (finalData[peer_group_key]=_xlpm.k)*(ISNUMBER(finalData[score]))))
)</f>
        <v>23</v>
      </c>
      <c r="S107">
        <f>IF(OR(NOT(ISNUMBER(finalData[[#This Row],[peerIQR]])),finalData[[#This Row],[peerIQR]]=0), NA(), finalData[[#This Row],[peerQ1]]-1.5*finalData[[#This Row],[peerIQR]])</f>
        <v>0.86499999999999988</v>
      </c>
      <c r="T107">
        <f>IF(OR(NOT(ISNUMBER(finalData[[#This Row],[peerIQR]])),finalData[[#This Row],[peerIQR]]=0), NA(), finalData[[#This Row],[peerQ3]]+1.5*finalData[[#This Row],[peerIQR]])</f>
        <v>1.2250000000000001</v>
      </c>
      <c r="U10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7">
        <f>finalData[[#This Row],[score]]-finalData[[#This Row],[peerMedian]]</f>
        <v>-0.10999999999999999</v>
      </c>
    </row>
    <row r="108" spans="1:22">
      <c r="A108" t="s">
        <v>414</v>
      </c>
      <c r="B108" t="s">
        <v>415</v>
      </c>
      <c r="C108" t="s">
        <v>407</v>
      </c>
      <c r="D108" t="s">
        <v>32</v>
      </c>
      <c r="E108">
        <v>4</v>
      </c>
      <c r="F108">
        <v>3</v>
      </c>
      <c r="G108">
        <v>8</v>
      </c>
      <c r="H108">
        <v>0</v>
      </c>
      <c r="I108">
        <v>1.01</v>
      </c>
      <c r="J108">
        <v>11</v>
      </c>
      <c r="K108">
        <v>0</v>
      </c>
      <c r="L108" t="s">
        <v>17993</v>
      </c>
      <c r="M108" t="s">
        <v>17970</v>
      </c>
      <c r="N108" cm="1">
        <f t="array" ref="N108">_xlfn.LET(_xlpm.k,finalData[[#This Row],[peer_group_key]],
     MEDIAN(_xlfn._xlws.FILTER(finalData[score], (finalData[peer_group_key]=_xlpm.k)*(ISNUMBER(finalData[score]))))
)</f>
        <v>1.04</v>
      </c>
      <c r="O108" cm="1">
        <f t="array" ref="O10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08" cm="1">
        <f t="array" ref="P10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108">
        <f>finalData[[#This Row],[peerQ3]]-finalData[[#This Row],[peerQ1]]</f>
        <v>9.000000000000008E-2</v>
      </c>
      <c r="R108" cm="1">
        <f t="array" ref="R108">_xlfn.LET(_xlpm.k,finalData[[#This Row],[peer_group_key]],
ROWS(_xlfn._xlws.FILTER(finalData[score], (finalData[peer_group_key]=_xlpm.k)*(ISNUMBER(finalData[score]))))
)</f>
        <v>23</v>
      </c>
      <c r="S108">
        <f>IF(OR(NOT(ISNUMBER(finalData[[#This Row],[peerIQR]])),finalData[[#This Row],[peerIQR]]=0), NA(), finalData[[#This Row],[peerQ1]]-1.5*finalData[[#This Row],[peerIQR]])</f>
        <v>0.86499999999999988</v>
      </c>
      <c r="T108">
        <f>IF(OR(NOT(ISNUMBER(finalData[[#This Row],[peerIQR]])),finalData[[#This Row],[peerIQR]]=0), NA(), finalData[[#This Row],[peerQ3]]+1.5*finalData[[#This Row],[peerIQR]])</f>
        <v>1.2250000000000001</v>
      </c>
      <c r="U10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8">
        <f>finalData[[#This Row],[score]]-finalData[[#This Row],[peerMedian]]</f>
        <v>-3.0000000000000027E-2</v>
      </c>
    </row>
    <row r="109" spans="1:22">
      <c r="A109" t="s">
        <v>418</v>
      </c>
      <c r="B109" t="s">
        <v>419</v>
      </c>
      <c r="C109" t="s">
        <v>407</v>
      </c>
      <c r="D109" t="s">
        <v>32</v>
      </c>
      <c r="E109">
        <v>3</v>
      </c>
      <c r="F109">
        <v>1</v>
      </c>
      <c r="G109">
        <v>8</v>
      </c>
      <c r="H109">
        <v>1</v>
      </c>
      <c r="I109">
        <v>1.04</v>
      </c>
      <c r="J109">
        <v>10</v>
      </c>
      <c r="K109">
        <v>0.1</v>
      </c>
      <c r="L109" t="s">
        <v>17993</v>
      </c>
      <c r="M109" t="s">
        <v>17971</v>
      </c>
      <c r="N109" cm="1">
        <f t="array" ref="N109">_xlfn.LET(_xlpm.k,finalData[[#This Row],[peer_group_key]],
     MEDIAN(_xlfn._xlws.FILTER(finalData[score], (finalData[peer_group_key]=_xlpm.k)*(ISNUMBER(finalData[score]))))
)</f>
        <v>1.04</v>
      </c>
      <c r="O109" cm="1">
        <f t="array" ref="O10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09" cm="1">
        <f t="array" ref="P10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109">
        <f>finalData[[#This Row],[peerQ3]]-finalData[[#This Row],[peerQ1]]</f>
        <v>9.000000000000008E-2</v>
      </c>
      <c r="R109" cm="1">
        <f t="array" ref="R109">_xlfn.LET(_xlpm.k,finalData[[#This Row],[peer_group_key]],
ROWS(_xlfn._xlws.FILTER(finalData[score], (finalData[peer_group_key]=_xlpm.k)*(ISNUMBER(finalData[score]))))
)</f>
        <v>23</v>
      </c>
      <c r="S109">
        <f>IF(OR(NOT(ISNUMBER(finalData[[#This Row],[peerIQR]])),finalData[[#This Row],[peerIQR]]=0), NA(), finalData[[#This Row],[peerQ1]]-1.5*finalData[[#This Row],[peerIQR]])</f>
        <v>0.86499999999999988</v>
      </c>
      <c r="T109">
        <f>IF(OR(NOT(ISNUMBER(finalData[[#This Row],[peerIQR]])),finalData[[#This Row],[peerIQR]]=0), NA(), finalData[[#This Row],[peerQ3]]+1.5*finalData[[#This Row],[peerIQR]])</f>
        <v>1.2250000000000001</v>
      </c>
      <c r="U10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9">
        <f>finalData[[#This Row],[score]]-finalData[[#This Row],[peerMedian]]</f>
        <v>0</v>
      </c>
    </row>
    <row r="110" spans="1:22">
      <c r="A110" t="s">
        <v>422</v>
      </c>
      <c r="B110" t="s">
        <v>423</v>
      </c>
      <c r="C110" t="s">
        <v>407</v>
      </c>
      <c r="D110" t="s">
        <v>32</v>
      </c>
      <c r="E110">
        <v>4</v>
      </c>
      <c r="F110">
        <v>1</v>
      </c>
      <c r="G110">
        <v>7</v>
      </c>
      <c r="H110">
        <v>0</v>
      </c>
      <c r="I110">
        <v>1</v>
      </c>
      <c r="J110">
        <v>8</v>
      </c>
      <c r="K110">
        <v>0</v>
      </c>
      <c r="L110" t="s">
        <v>17993</v>
      </c>
      <c r="M110" t="s">
        <v>17970</v>
      </c>
      <c r="N110" cm="1">
        <f t="array" ref="N110">_xlfn.LET(_xlpm.k,finalData[[#This Row],[peer_group_key]],
     MEDIAN(_xlfn._xlws.FILTER(finalData[score], (finalData[peer_group_key]=_xlpm.k)*(ISNUMBER(finalData[score]))))
)</f>
        <v>1.04</v>
      </c>
      <c r="O110" cm="1">
        <f t="array" ref="O11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10" cm="1">
        <f t="array" ref="P11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110">
        <f>finalData[[#This Row],[peerQ3]]-finalData[[#This Row],[peerQ1]]</f>
        <v>9.000000000000008E-2</v>
      </c>
      <c r="R110" cm="1">
        <f t="array" ref="R110">_xlfn.LET(_xlpm.k,finalData[[#This Row],[peer_group_key]],
ROWS(_xlfn._xlws.FILTER(finalData[score], (finalData[peer_group_key]=_xlpm.k)*(ISNUMBER(finalData[score]))))
)</f>
        <v>23</v>
      </c>
      <c r="S110">
        <f>IF(OR(NOT(ISNUMBER(finalData[[#This Row],[peerIQR]])),finalData[[#This Row],[peerIQR]]=0), NA(), finalData[[#This Row],[peerQ1]]-1.5*finalData[[#This Row],[peerIQR]])</f>
        <v>0.86499999999999988</v>
      </c>
      <c r="T110">
        <f>IF(OR(NOT(ISNUMBER(finalData[[#This Row],[peerIQR]])),finalData[[#This Row],[peerIQR]]=0), NA(), finalData[[#This Row],[peerQ3]]+1.5*finalData[[#This Row],[peerIQR]])</f>
        <v>1.2250000000000001</v>
      </c>
      <c r="U11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0">
        <f>finalData[[#This Row],[score]]-finalData[[#This Row],[peerMedian]]</f>
        <v>-4.0000000000000036E-2</v>
      </c>
    </row>
    <row r="111" spans="1:22">
      <c r="A111" t="s">
        <v>425</v>
      </c>
      <c r="B111" t="s">
        <v>426</v>
      </c>
      <c r="C111" t="s">
        <v>407</v>
      </c>
      <c r="D111" t="s">
        <v>32</v>
      </c>
      <c r="E111">
        <v>3</v>
      </c>
      <c r="F111">
        <v>0</v>
      </c>
      <c r="G111">
        <v>5</v>
      </c>
      <c r="H111">
        <v>0</v>
      </c>
      <c r="I111">
        <v>0.89</v>
      </c>
      <c r="J111">
        <v>5</v>
      </c>
      <c r="K111">
        <v>0</v>
      </c>
      <c r="L111" t="s">
        <v>17993</v>
      </c>
      <c r="M111" t="s">
        <v>17971</v>
      </c>
      <c r="N111" cm="1">
        <f t="array" ref="N111">_xlfn.LET(_xlpm.k,finalData[[#This Row],[peer_group_key]],
     MEDIAN(_xlfn._xlws.FILTER(finalData[score], (finalData[peer_group_key]=_xlpm.k)*(ISNUMBER(finalData[score]))))
)</f>
        <v>1.04</v>
      </c>
      <c r="O111" cm="1">
        <f t="array" ref="O11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11" cm="1">
        <f t="array" ref="P11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111">
        <f>finalData[[#This Row],[peerQ3]]-finalData[[#This Row],[peerQ1]]</f>
        <v>9.000000000000008E-2</v>
      </c>
      <c r="R111" cm="1">
        <f t="array" ref="R111">_xlfn.LET(_xlpm.k,finalData[[#This Row],[peer_group_key]],
ROWS(_xlfn._xlws.FILTER(finalData[score], (finalData[peer_group_key]=_xlpm.k)*(ISNUMBER(finalData[score]))))
)</f>
        <v>23</v>
      </c>
      <c r="S111">
        <f>IF(OR(NOT(ISNUMBER(finalData[[#This Row],[peerIQR]])),finalData[[#This Row],[peerIQR]]=0), NA(), finalData[[#This Row],[peerQ1]]-1.5*finalData[[#This Row],[peerIQR]])</f>
        <v>0.86499999999999988</v>
      </c>
      <c r="T111">
        <f>IF(OR(NOT(ISNUMBER(finalData[[#This Row],[peerIQR]])),finalData[[#This Row],[peerIQR]]=0), NA(), finalData[[#This Row],[peerQ3]]+1.5*finalData[[#This Row],[peerIQR]])</f>
        <v>1.2250000000000001</v>
      </c>
      <c r="U11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1">
        <f>finalData[[#This Row],[score]]-finalData[[#This Row],[peerMedian]]</f>
        <v>-0.15000000000000002</v>
      </c>
    </row>
    <row r="112" spans="1:22">
      <c r="A112" t="s">
        <v>429</v>
      </c>
      <c r="B112" t="s">
        <v>430</v>
      </c>
      <c r="C112" t="s">
        <v>407</v>
      </c>
      <c r="D112" t="s">
        <v>32</v>
      </c>
      <c r="E112">
        <v>3</v>
      </c>
      <c r="F112">
        <v>0</v>
      </c>
      <c r="G112">
        <v>9</v>
      </c>
      <c r="H112">
        <v>1</v>
      </c>
      <c r="I112">
        <v>1.04</v>
      </c>
      <c r="J112">
        <v>10</v>
      </c>
      <c r="K112">
        <v>0.1</v>
      </c>
      <c r="L112" t="s">
        <v>17993</v>
      </c>
      <c r="M112" t="s">
        <v>17971</v>
      </c>
      <c r="N112" cm="1">
        <f t="array" ref="N112">_xlfn.LET(_xlpm.k,finalData[[#This Row],[peer_group_key]],
     MEDIAN(_xlfn._xlws.FILTER(finalData[score], (finalData[peer_group_key]=_xlpm.k)*(ISNUMBER(finalData[score]))))
)</f>
        <v>1.04</v>
      </c>
      <c r="O112" cm="1">
        <f t="array" ref="O11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12" cm="1">
        <f t="array" ref="P11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112">
        <f>finalData[[#This Row],[peerQ3]]-finalData[[#This Row],[peerQ1]]</f>
        <v>9.000000000000008E-2</v>
      </c>
      <c r="R112" cm="1">
        <f t="array" ref="R112">_xlfn.LET(_xlpm.k,finalData[[#This Row],[peer_group_key]],
ROWS(_xlfn._xlws.FILTER(finalData[score], (finalData[peer_group_key]=_xlpm.k)*(ISNUMBER(finalData[score]))))
)</f>
        <v>23</v>
      </c>
      <c r="S112">
        <f>IF(OR(NOT(ISNUMBER(finalData[[#This Row],[peerIQR]])),finalData[[#This Row],[peerIQR]]=0), NA(), finalData[[#This Row],[peerQ1]]-1.5*finalData[[#This Row],[peerIQR]])</f>
        <v>0.86499999999999988</v>
      </c>
      <c r="T112">
        <f>IF(OR(NOT(ISNUMBER(finalData[[#This Row],[peerIQR]])),finalData[[#This Row],[peerIQR]]=0), NA(), finalData[[#This Row],[peerQ3]]+1.5*finalData[[#This Row],[peerIQR]])</f>
        <v>1.2250000000000001</v>
      </c>
      <c r="U11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2">
        <f>finalData[[#This Row],[score]]-finalData[[#This Row],[peerMedian]]</f>
        <v>0</v>
      </c>
    </row>
    <row r="113" spans="1:22">
      <c r="A113" t="s">
        <v>433</v>
      </c>
      <c r="B113" t="s">
        <v>434</v>
      </c>
      <c r="C113" t="s">
        <v>407</v>
      </c>
      <c r="D113" t="s">
        <v>67</v>
      </c>
      <c r="E113">
        <v>2</v>
      </c>
      <c r="F113">
        <v>1</v>
      </c>
      <c r="G113">
        <v>7</v>
      </c>
      <c r="H113">
        <v>2</v>
      </c>
      <c r="I113">
        <v>0.99</v>
      </c>
      <c r="J113">
        <v>10</v>
      </c>
      <c r="K113">
        <v>0.2</v>
      </c>
      <c r="L113" t="s">
        <v>17994</v>
      </c>
      <c r="M113" t="s">
        <v>17973</v>
      </c>
      <c r="N113" cm="1">
        <f t="array" ref="N113">_xlfn.LET(_xlpm.k,finalData[[#This Row],[peer_group_key]],
     MEDIAN(_xlfn._xlws.FILTER(finalData[score], (finalData[peer_group_key]=_xlpm.k)*(ISNUMBER(finalData[score]))))
)</f>
        <v>0.99</v>
      </c>
      <c r="O113" cm="1">
        <f t="array" ref="O11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113" cm="1">
        <f t="array" ref="P11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113">
        <f>finalData[[#This Row],[peerQ3]]-finalData[[#This Row],[peerQ1]]</f>
        <v>0</v>
      </c>
      <c r="R113" cm="1">
        <f t="array" ref="R113">_xlfn.LET(_xlpm.k,finalData[[#This Row],[peer_group_key]],
ROWS(_xlfn._xlws.FILTER(finalData[score], (finalData[peer_group_key]=_xlpm.k)*(ISNUMBER(finalData[score]))))
)</f>
        <v>1</v>
      </c>
      <c r="S113" t="e">
        <f>IF(OR(NOT(ISNUMBER(finalData[[#This Row],[peerIQR]])),finalData[[#This Row],[peerIQR]]=0), NA(), finalData[[#This Row],[peerQ1]]-1.5*finalData[[#This Row],[peerIQR]])</f>
        <v>#N/A</v>
      </c>
      <c r="T113" t="e">
        <f>IF(OR(NOT(ISNUMBER(finalData[[#This Row],[peerIQR]])),finalData[[#This Row],[peerIQR]]=0), NA(), finalData[[#This Row],[peerQ3]]+1.5*finalData[[#This Row],[peerIQR]])</f>
        <v>#N/A</v>
      </c>
      <c r="U11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13">
        <f>finalData[[#This Row],[score]]-finalData[[#This Row],[peerMedian]]</f>
        <v>0</v>
      </c>
    </row>
    <row r="114" spans="1:22">
      <c r="A114" t="s">
        <v>435</v>
      </c>
      <c r="B114" t="s">
        <v>436</v>
      </c>
      <c r="C114" t="s">
        <v>407</v>
      </c>
      <c r="D114" t="s">
        <v>32</v>
      </c>
      <c r="E114">
        <v>3</v>
      </c>
      <c r="F114">
        <v>1</v>
      </c>
      <c r="G114">
        <v>8</v>
      </c>
      <c r="H114">
        <v>0</v>
      </c>
      <c r="I114">
        <v>1.01</v>
      </c>
      <c r="J114">
        <v>9</v>
      </c>
      <c r="K114">
        <v>0</v>
      </c>
      <c r="L114" t="s">
        <v>17993</v>
      </c>
      <c r="M114" t="s">
        <v>17971</v>
      </c>
      <c r="N114" cm="1">
        <f t="array" ref="N114">_xlfn.LET(_xlpm.k,finalData[[#This Row],[peer_group_key]],
     MEDIAN(_xlfn._xlws.FILTER(finalData[score], (finalData[peer_group_key]=_xlpm.k)*(ISNUMBER(finalData[score]))))
)</f>
        <v>1.04</v>
      </c>
      <c r="O114" cm="1">
        <f t="array" ref="O11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14" cm="1">
        <f t="array" ref="P11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114">
        <f>finalData[[#This Row],[peerQ3]]-finalData[[#This Row],[peerQ1]]</f>
        <v>9.000000000000008E-2</v>
      </c>
      <c r="R114" cm="1">
        <f t="array" ref="R114">_xlfn.LET(_xlpm.k,finalData[[#This Row],[peer_group_key]],
ROWS(_xlfn._xlws.FILTER(finalData[score], (finalData[peer_group_key]=_xlpm.k)*(ISNUMBER(finalData[score]))))
)</f>
        <v>23</v>
      </c>
      <c r="S114">
        <f>IF(OR(NOT(ISNUMBER(finalData[[#This Row],[peerIQR]])),finalData[[#This Row],[peerIQR]]=0), NA(), finalData[[#This Row],[peerQ1]]-1.5*finalData[[#This Row],[peerIQR]])</f>
        <v>0.86499999999999988</v>
      </c>
      <c r="T114">
        <f>IF(OR(NOT(ISNUMBER(finalData[[#This Row],[peerIQR]])),finalData[[#This Row],[peerIQR]]=0), NA(), finalData[[#This Row],[peerQ3]]+1.5*finalData[[#This Row],[peerIQR]])</f>
        <v>1.2250000000000001</v>
      </c>
      <c r="U11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4">
        <f>finalData[[#This Row],[score]]-finalData[[#This Row],[peerMedian]]</f>
        <v>-3.0000000000000027E-2</v>
      </c>
    </row>
    <row r="115" spans="1:22">
      <c r="A115" t="s">
        <v>439</v>
      </c>
      <c r="B115" t="s">
        <v>440</v>
      </c>
      <c r="C115" t="s">
        <v>407</v>
      </c>
      <c r="D115" t="s">
        <v>32</v>
      </c>
      <c r="E115">
        <v>1</v>
      </c>
      <c r="F115">
        <v>0</v>
      </c>
      <c r="G115">
        <v>7</v>
      </c>
      <c r="H115">
        <v>3</v>
      </c>
      <c r="I115">
        <v>1.0900000000000001</v>
      </c>
      <c r="J115">
        <v>10</v>
      </c>
      <c r="K115">
        <v>0.3</v>
      </c>
      <c r="L115" t="s">
        <v>17993</v>
      </c>
      <c r="M115" t="s">
        <v>17973</v>
      </c>
      <c r="N115" cm="1">
        <f t="array" ref="N115">_xlfn.LET(_xlpm.k,finalData[[#This Row],[peer_group_key]],
     MEDIAN(_xlfn._xlws.FILTER(finalData[score], (finalData[peer_group_key]=_xlpm.k)*(ISNUMBER(finalData[score]))))
)</f>
        <v>1.04</v>
      </c>
      <c r="O115" cm="1">
        <f t="array" ref="O11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15" cm="1">
        <f t="array" ref="P11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115">
        <f>finalData[[#This Row],[peerQ3]]-finalData[[#This Row],[peerQ1]]</f>
        <v>9.000000000000008E-2</v>
      </c>
      <c r="R115" cm="1">
        <f t="array" ref="R115">_xlfn.LET(_xlpm.k,finalData[[#This Row],[peer_group_key]],
ROWS(_xlfn._xlws.FILTER(finalData[score], (finalData[peer_group_key]=_xlpm.k)*(ISNUMBER(finalData[score]))))
)</f>
        <v>23</v>
      </c>
      <c r="S115">
        <f>IF(OR(NOT(ISNUMBER(finalData[[#This Row],[peerIQR]])),finalData[[#This Row],[peerIQR]]=0), NA(), finalData[[#This Row],[peerQ1]]-1.5*finalData[[#This Row],[peerIQR]])</f>
        <v>0.86499999999999988</v>
      </c>
      <c r="T115">
        <f>IF(OR(NOT(ISNUMBER(finalData[[#This Row],[peerIQR]])),finalData[[#This Row],[peerIQR]]=0), NA(), finalData[[#This Row],[peerQ3]]+1.5*finalData[[#This Row],[peerIQR]])</f>
        <v>1.2250000000000001</v>
      </c>
      <c r="U11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5">
        <f>finalData[[#This Row],[score]]-finalData[[#This Row],[peerMedian]]</f>
        <v>5.0000000000000044E-2</v>
      </c>
    </row>
    <row r="116" spans="1:22">
      <c r="A116" t="s">
        <v>443</v>
      </c>
      <c r="B116" t="s">
        <v>444</v>
      </c>
      <c r="C116" t="s">
        <v>407</v>
      </c>
      <c r="D116" t="s">
        <v>27</v>
      </c>
      <c r="E116">
        <v>2</v>
      </c>
      <c r="F116">
        <v>1</v>
      </c>
      <c r="G116">
        <v>6</v>
      </c>
      <c r="H116">
        <v>0</v>
      </c>
      <c r="I116">
        <v>1.05</v>
      </c>
      <c r="J116">
        <v>7</v>
      </c>
      <c r="K116">
        <v>0</v>
      </c>
      <c r="L116" t="s">
        <v>17992</v>
      </c>
      <c r="M116" t="s">
        <v>17973</v>
      </c>
      <c r="N116" cm="1">
        <f t="array" ref="N116">_xlfn.LET(_xlpm.k,finalData[[#This Row],[peer_group_key]],
     MEDIAN(_xlfn._xlws.FILTER(finalData[score], (finalData[peer_group_key]=_xlpm.k)*(ISNUMBER(finalData[score]))))
)</f>
        <v>1.03</v>
      </c>
      <c r="O116" cm="1">
        <f t="array" ref="O11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16" cm="1">
        <f t="array" ref="P11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1.0725</v>
      </c>
      <c r="Q116">
        <f>finalData[[#This Row],[peerQ3]]-finalData[[#This Row],[peerQ1]]</f>
        <v>0.10250000000000004</v>
      </c>
      <c r="R116" cm="1">
        <f t="array" ref="R116">_xlfn.LET(_xlpm.k,finalData[[#This Row],[peer_group_key]],
ROWS(_xlfn._xlws.FILTER(finalData[score], (finalData[peer_group_key]=_xlpm.k)*(ISNUMBER(finalData[score]))))
)</f>
        <v>8</v>
      </c>
      <c r="S116">
        <f>IF(OR(NOT(ISNUMBER(finalData[[#This Row],[peerIQR]])),finalData[[#This Row],[peerIQR]]=0), NA(), finalData[[#This Row],[peerQ1]]-1.5*finalData[[#This Row],[peerIQR]])</f>
        <v>0.81624999999999992</v>
      </c>
      <c r="T116">
        <f>IF(OR(NOT(ISNUMBER(finalData[[#This Row],[peerIQR]])),finalData[[#This Row],[peerIQR]]=0), NA(), finalData[[#This Row],[peerQ3]]+1.5*finalData[[#This Row],[peerIQR]])</f>
        <v>1.2262500000000001</v>
      </c>
      <c r="U11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6">
        <f>finalData[[#This Row],[score]]-finalData[[#This Row],[peerMedian]]</f>
        <v>2.0000000000000018E-2</v>
      </c>
    </row>
    <row r="117" spans="1:22">
      <c r="A117" t="s">
        <v>446</v>
      </c>
      <c r="B117" t="s">
        <v>447</v>
      </c>
      <c r="C117" t="s">
        <v>407</v>
      </c>
      <c r="D117" t="s">
        <v>32</v>
      </c>
      <c r="E117">
        <v>3</v>
      </c>
      <c r="F117">
        <v>0</v>
      </c>
      <c r="G117">
        <v>11</v>
      </c>
      <c r="H117">
        <v>0</v>
      </c>
      <c r="I117">
        <v>1.1200000000000001</v>
      </c>
      <c r="J117">
        <v>11</v>
      </c>
      <c r="K117">
        <v>0</v>
      </c>
      <c r="L117" t="s">
        <v>17993</v>
      </c>
      <c r="M117" t="s">
        <v>17971</v>
      </c>
      <c r="N117" cm="1">
        <f t="array" ref="N117">_xlfn.LET(_xlpm.k,finalData[[#This Row],[peer_group_key]],
     MEDIAN(_xlfn._xlws.FILTER(finalData[score], (finalData[peer_group_key]=_xlpm.k)*(ISNUMBER(finalData[score]))))
)</f>
        <v>1.04</v>
      </c>
      <c r="O117" cm="1">
        <f t="array" ref="O11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17" cm="1">
        <f t="array" ref="P11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117">
        <f>finalData[[#This Row],[peerQ3]]-finalData[[#This Row],[peerQ1]]</f>
        <v>9.000000000000008E-2</v>
      </c>
      <c r="R117" cm="1">
        <f t="array" ref="R117">_xlfn.LET(_xlpm.k,finalData[[#This Row],[peer_group_key]],
ROWS(_xlfn._xlws.FILTER(finalData[score], (finalData[peer_group_key]=_xlpm.k)*(ISNUMBER(finalData[score]))))
)</f>
        <v>23</v>
      </c>
      <c r="S117">
        <f>IF(OR(NOT(ISNUMBER(finalData[[#This Row],[peerIQR]])),finalData[[#This Row],[peerIQR]]=0), NA(), finalData[[#This Row],[peerQ1]]-1.5*finalData[[#This Row],[peerIQR]])</f>
        <v>0.86499999999999988</v>
      </c>
      <c r="T117">
        <f>IF(OR(NOT(ISNUMBER(finalData[[#This Row],[peerIQR]])),finalData[[#This Row],[peerIQR]]=0), NA(), finalData[[#This Row],[peerQ3]]+1.5*finalData[[#This Row],[peerIQR]])</f>
        <v>1.2250000000000001</v>
      </c>
      <c r="U11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7">
        <f>finalData[[#This Row],[score]]-finalData[[#This Row],[peerMedian]]</f>
        <v>8.0000000000000071E-2</v>
      </c>
    </row>
    <row r="118" spans="1:22">
      <c r="A118" t="s">
        <v>450</v>
      </c>
      <c r="B118" t="s">
        <v>451</v>
      </c>
      <c r="C118" t="s">
        <v>407</v>
      </c>
      <c r="D118" t="s">
        <v>32</v>
      </c>
      <c r="E118">
        <v>1</v>
      </c>
      <c r="F118">
        <v>1</v>
      </c>
      <c r="G118">
        <v>9</v>
      </c>
      <c r="H118">
        <v>1</v>
      </c>
      <c r="I118">
        <v>1</v>
      </c>
      <c r="J118">
        <v>11</v>
      </c>
      <c r="K118">
        <v>9.0909090909090912E-2</v>
      </c>
      <c r="L118" t="s">
        <v>17993</v>
      </c>
      <c r="M118" t="s">
        <v>17973</v>
      </c>
      <c r="N118" cm="1">
        <f t="array" ref="N118">_xlfn.LET(_xlpm.k,finalData[[#This Row],[peer_group_key]],
     MEDIAN(_xlfn._xlws.FILTER(finalData[score], (finalData[peer_group_key]=_xlpm.k)*(ISNUMBER(finalData[score]))))
)</f>
        <v>1.04</v>
      </c>
      <c r="O118" cm="1">
        <f t="array" ref="O11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18" cm="1">
        <f t="array" ref="P11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118">
        <f>finalData[[#This Row],[peerQ3]]-finalData[[#This Row],[peerQ1]]</f>
        <v>9.000000000000008E-2</v>
      </c>
      <c r="R118" cm="1">
        <f t="array" ref="R118">_xlfn.LET(_xlpm.k,finalData[[#This Row],[peer_group_key]],
ROWS(_xlfn._xlws.FILTER(finalData[score], (finalData[peer_group_key]=_xlpm.k)*(ISNUMBER(finalData[score]))))
)</f>
        <v>23</v>
      </c>
      <c r="S118">
        <f>IF(OR(NOT(ISNUMBER(finalData[[#This Row],[peerIQR]])),finalData[[#This Row],[peerIQR]]=0), NA(), finalData[[#This Row],[peerQ1]]-1.5*finalData[[#This Row],[peerIQR]])</f>
        <v>0.86499999999999988</v>
      </c>
      <c r="T118">
        <f>IF(OR(NOT(ISNUMBER(finalData[[#This Row],[peerIQR]])),finalData[[#This Row],[peerIQR]]=0), NA(), finalData[[#This Row],[peerQ3]]+1.5*finalData[[#This Row],[peerIQR]])</f>
        <v>1.2250000000000001</v>
      </c>
      <c r="U11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8">
        <f>finalData[[#This Row],[score]]-finalData[[#This Row],[peerMedian]]</f>
        <v>-4.0000000000000036E-2</v>
      </c>
    </row>
    <row r="119" spans="1:22">
      <c r="A119" t="s">
        <v>454</v>
      </c>
      <c r="B119" t="s">
        <v>455</v>
      </c>
      <c r="C119" t="s">
        <v>407</v>
      </c>
      <c r="D119" t="s">
        <v>32</v>
      </c>
      <c r="E119">
        <v>3</v>
      </c>
      <c r="F119">
        <v>0</v>
      </c>
      <c r="G119">
        <v>9</v>
      </c>
      <c r="H119">
        <v>1</v>
      </c>
      <c r="I119">
        <v>1.04</v>
      </c>
      <c r="J119">
        <v>10</v>
      </c>
      <c r="K119">
        <v>0.1</v>
      </c>
      <c r="L119" t="s">
        <v>17993</v>
      </c>
      <c r="M119" t="s">
        <v>17971</v>
      </c>
      <c r="N119" cm="1">
        <f t="array" ref="N119">_xlfn.LET(_xlpm.k,finalData[[#This Row],[peer_group_key]],
     MEDIAN(_xlfn._xlws.FILTER(finalData[score], (finalData[peer_group_key]=_xlpm.k)*(ISNUMBER(finalData[score]))))
)</f>
        <v>1.04</v>
      </c>
      <c r="O119" cm="1">
        <f t="array" ref="O11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19" cm="1">
        <f t="array" ref="P11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119">
        <f>finalData[[#This Row],[peerQ3]]-finalData[[#This Row],[peerQ1]]</f>
        <v>9.000000000000008E-2</v>
      </c>
      <c r="R119" cm="1">
        <f t="array" ref="R119">_xlfn.LET(_xlpm.k,finalData[[#This Row],[peer_group_key]],
ROWS(_xlfn._xlws.FILTER(finalData[score], (finalData[peer_group_key]=_xlpm.k)*(ISNUMBER(finalData[score]))))
)</f>
        <v>23</v>
      </c>
      <c r="S119">
        <f>IF(OR(NOT(ISNUMBER(finalData[[#This Row],[peerIQR]])),finalData[[#This Row],[peerIQR]]=0), NA(), finalData[[#This Row],[peerQ1]]-1.5*finalData[[#This Row],[peerIQR]])</f>
        <v>0.86499999999999988</v>
      </c>
      <c r="T119">
        <f>IF(OR(NOT(ISNUMBER(finalData[[#This Row],[peerIQR]])),finalData[[#This Row],[peerIQR]]=0), NA(), finalData[[#This Row],[peerQ3]]+1.5*finalData[[#This Row],[peerIQR]])</f>
        <v>1.2250000000000001</v>
      </c>
      <c r="U11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9">
        <f>finalData[[#This Row],[score]]-finalData[[#This Row],[peerMedian]]</f>
        <v>0</v>
      </c>
    </row>
    <row r="120" spans="1:22">
      <c r="A120" t="s">
        <v>458</v>
      </c>
      <c r="B120" t="s">
        <v>459</v>
      </c>
      <c r="C120" t="s">
        <v>407</v>
      </c>
      <c r="D120" t="s">
        <v>32</v>
      </c>
      <c r="E120">
        <v>1</v>
      </c>
      <c r="F120">
        <v>0</v>
      </c>
      <c r="G120">
        <v>9</v>
      </c>
      <c r="H120">
        <v>0</v>
      </c>
      <c r="I120">
        <v>1.04</v>
      </c>
      <c r="J120">
        <v>9</v>
      </c>
      <c r="K120">
        <v>0</v>
      </c>
      <c r="L120" t="s">
        <v>17993</v>
      </c>
      <c r="M120" t="s">
        <v>17973</v>
      </c>
      <c r="N120" cm="1">
        <f t="array" ref="N120">_xlfn.LET(_xlpm.k,finalData[[#This Row],[peer_group_key]],
     MEDIAN(_xlfn._xlws.FILTER(finalData[score], (finalData[peer_group_key]=_xlpm.k)*(ISNUMBER(finalData[score]))))
)</f>
        <v>1.04</v>
      </c>
      <c r="O120" cm="1">
        <f t="array" ref="O12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20" cm="1">
        <f t="array" ref="P12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120">
        <f>finalData[[#This Row],[peerQ3]]-finalData[[#This Row],[peerQ1]]</f>
        <v>9.000000000000008E-2</v>
      </c>
      <c r="R120" cm="1">
        <f t="array" ref="R120">_xlfn.LET(_xlpm.k,finalData[[#This Row],[peer_group_key]],
ROWS(_xlfn._xlws.FILTER(finalData[score], (finalData[peer_group_key]=_xlpm.k)*(ISNUMBER(finalData[score]))))
)</f>
        <v>23</v>
      </c>
      <c r="S120">
        <f>IF(OR(NOT(ISNUMBER(finalData[[#This Row],[peerIQR]])),finalData[[#This Row],[peerIQR]]=0), NA(), finalData[[#This Row],[peerQ1]]-1.5*finalData[[#This Row],[peerIQR]])</f>
        <v>0.86499999999999988</v>
      </c>
      <c r="T120">
        <f>IF(OR(NOT(ISNUMBER(finalData[[#This Row],[peerIQR]])),finalData[[#This Row],[peerIQR]]=0), NA(), finalData[[#This Row],[peerQ3]]+1.5*finalData[[#This Row],[peerIQR]])</f>
        <v>1.2250000000000001</v>
      </c>
      <c r="U12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0">
        <f>finalData[[#This Row],[score]]-finalData[[#This Row],[peerMedian]]</f>
        <v>0</v>
      </c>
    </row>
    <row r="121" spans="1:22">
      <c r="A121" t="s">
        <v>461</v>
      </c>
      <c r="B121" t="s">
        <v>462</v>
      </c>
      <c r="C121" t="s">
        <v>407</v>
      </c>
      <c r="D121" t="s">
        <v>32</v>
      </c>
      <c r="E121">
        <v>2</v>
      </c>
      <c r="F121">
        <v>0</v>
      </c>
      <c r="G121">
        <v>7</v>
      </c>
      <c r="H121">
        <v>1</v>
      </c>
      <c r="I121">
        <v>1.1200000000000001</v>
      </c>
      <c r="J121">
        <v>8</v>
      </c>
      <c r="K121">
        <v>0.125</v>
      </c>
      <c r="L121" t="s">
        <v>17993</v>
      </c>
      <c r="M121" t="s">
        <v>17973</v>
      </c>
      <c r="N121" cm="1">
        <f t="array" ref="N121">_xlfn.LET(_xlpm.k,finalData[[#This Row],[peer_group_key]],
     MEDIAN(_xlfn._xlws.FILTER(finalData[score], (finalData[peer_group_key]=_xlpm.k)*(ISNUMBER(finalData[score]))))
)</f>
        <v>1.04</v>
      </c>
      <c r="O121" cm="1">
        <f t="array" ref="O12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21" cm="1">
        <f t="array" ref="P12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121">
        <f>finalData[[#This Row],[peerQ3]]-finalData[[#This Row],[peerQ1]]</f>
        <v>9.000000000000008E-2</v>
      </c>
      <c r="R121" cm="1">
        <f t="array" ref="R121">_xlfn.LET(_xlpm.k,finalData[[#This Row],[peer_group_key]],
ROWS(_xlfn._xlws.FILTER(finalData[score], (finalData[peer_group_key]=_xlpm.k)*(ISNUMBER(finalData[score]))))
)</f>
        <v>23</v>
      </c>
      <c r="S121">
        <f>IF(OR(NOT(ISNUMBER(finalData[[#This Row],[peerIQR]])),finalData[[#This Row],[peerIQR]]=0), NA(), finalData[[#This Row],[peerQ1]]-1.5*finalData[[#This Row],[peerIQR]])</f>
        <v>0.86499999999999988</v>
      </c>
      <c r="T121">
        <f>IF(OR(NOT(ISNUMBER(finalData[[#This Row],[peerIQR]])),finalData[[#This Row],[peerIQR]]=0), NA(), finalData[[#This Row],[peerQ3]]+1.5*finalData[[#This Row],[peerIQR]])</f>
        <v>1.2250000000000001</v>
      </c>
      <c r="U12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1">
        <f>finalData[[#This Row],[score]]-finalData[[#This Row],[peerMedian]]</f>
        <v>8.0000000000000071E-2</v>
      </c>
    </row>
    <row r="122" spans="1:22">
      <c r="A122" t="s">
        <v>465</v>
      </c>
      <c r="B122" t="s">
        <v>466</v>
      </c>
      <c r="C122" t="s">
        <v>407</v>
      </c>
      <c r="D122" t="s">
        <v>27</v>
      </c>
      <c r="E122">
        <v>3</v>
      </c>
      <c r="F122">
        <v>0</v>
      </c>
      <c r="G122">
        <v>8</v>
      </c>
      <c r="H122">
        <v>0</v>
      </c>
      <c r="I122">
        <v>1.01</v>
      </c>
      <c r="J122">
        <v>8</v>
      </c>
      <c r="K122">
        <v>0</v>
      </c>
      <c r="L122" t="s">
        <v>17992</v>
      </c>
      <c r="M122" t="s">
        <v>17971</v>
      </c>
      <c r="N122" cm="1">
        <f t="array" ref="N122">_xlfn.LET(_xlpm.k,finalData[[#This Row],[peer_group_key]],
     MEDIAN(_xlfn._xlws.FILTER(finalData[score], (finalData[peer_group_key]=_xlpm.k)*(ISNUMBER(finalData[score]))))
)</f>
        <v>1.03</v>
      </c>
      <c r="O122" cm="1">
        <f t="array" ref="O12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22" cm="1">
        <f t="array" ref="P12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1.0725</v>
      </c>
      <c r="Q122">
        <f>finalData[[#This Row],[peerQ3]]-finalData[[#This Row],[peerQ1]]</f>
        <v>0.10250000000000004</v>
      </c>
      <c r="R122" cm="1">
        <f t="array" ref="R122">_xlfn.LET(_xlpm.k,finalData[[#This Row],[peer_group_key]],
ROWS(_xlfn._xlws.FILTER(finalData[score], (finalData[peer_group_key]=_xlpm.k)*(ISNUMBER(finalData[score]))))
)</f>
        <v>8</v>
      </c>
      <c r="S122">
        <f>IF(OR(NOT(ISNUMBER(finalData[[#This Row],[peerIQR]])),finalData[[#This Row],[peerIQR]]=0), NA(), finalData[[#This Row],[peerQ1]]-1.5*finalData[[#This Row],[peerIQR]])</f>
        <v>0.81624999999999992</v>
      </c>
      <c r="T122">
        <f>IF(OR(NOT(ISNUMBER(finalData[[#This Row],[peerIQR]])),finalData[[#This Row],[peerIQR]]=0), NA(), finalData[[#This Row],[peerQ3]]+1.5*finalData[[#This Row],[peerIQR]])</f>
        <v>1.2262500000000001</v>
      </c>
      <c r="U12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2">
        <f>finalData[[#This Row],[score]]-finalData[[#This Row],[peerMedian]]</f>
        <v>-2.0000000000000018E-2</v>
      </c>
    </row>
    <row r="123" spans="1:22">
      <c r="A123" t="s">
        <v>469</v>
      </c>
      <c r="B123" t="s">
        <v>470</v>
      </c>
      <c r="C123" t="s">
        <v>407</v>
      </c>
      <c r="D123" t="s">
        <v>32</v>
      </c>
      <c r="E123">
        <v>1</v>
      </c>
      <c r="F123">
        <v>0</v>
      </c>
      <c r="G123">
        <v>3</v>
      </c>
      <c r="H123">
        <v>1</v>
      </c>
      <c r="I123">
        <v>1.1100000000000001</v>
      </c>
      <c r="J123">
        <v>4</v>
      </c>
      <c r="K123">
        <v>0.25</v>
      </c>
      <c r="L123" t="s">
        <v>17993</v>
      </c>
      <c r="M123" t="s">
        <v>17973</v>
      </c>
      <c r="N123" cm="1">
        <f t="array" ref="N123">_xlfn.LET(_xlpm.k,finalData[[#This Row],[peer_group_key]],
     MEDIAN(_xlfn._xlws.FILTER(finalData[score], (finalData[peer_group_key]=_xlpm.k)*(ISNUMBER(finalData[score]))))
)</f>
        <v>1.04</v>
      </c>
      <c r="O123" cm="1">
        <f t="array" ref="O12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23" cm="1">
        <f t="array" ref="P12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123">
        <f>finalData[[#This Row],[peerQ3]]-finalData[[#This Row],[peerQ1]]</f>
        <v>9.000000000000008E-2</v>
      </c>
      <c r="R123" cm="1">
        <f t="array" ref="R123">_xlfn.LET(_xlpm.k,finalData[[#This Row],[peer_group_key]],
ROWS(_xlfn._xlws.FILTER(finalData[score], (finalData[peer_group_key]=_xlpm.k)*(ISNUMBER(finalData[score]))))
)</f>
        <v>23</v>
      </c>
      <c r="S123">
        <f>IF(OR(NOT(ISNUMBER(finalData[[#This Row],[peerIQR]])),finalData[[#This Row],[peerIQR]]=0), NA(), finalData[[#This Row],[peerQ1]]-1.5*finalData[[#This Row],[peerIQR]])</f>
        <v>0.86499999999999988</v>
      </c>
      <c r="T123">
        <f>IF(OR(NOT(ISNUMBER(finalData[[#This Row],[peerIQR]])),finalData[[#This Row],[peerIQR]]=0), NA(), finalData[[#This Row],[peerQ3]]+1.5*finalData[[#This Row],[peerIQR]])</f>
        <v>1.2250000000000001</v>
      </c>
      <c r="U12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3">
        <f>finalData[[#This Row],[score]]-finalData[[#This Row],[peerMedian]]</f>
        <v>7.0000000000000062E-2</v>
      </c>
    </row>
    <row r="124" spans="1:22">
      <c r="A124" t="s">
        <v>473</v>
      </c>
      <c r="B124" t="s">
        <v>474</v>
      </c>
      <c r="C124" t="s">
        <v>407</v>
      </c>
      <c r="D124" t="s">
        <v>32</v>
      </c>
      <c r="E124">
        <v>2</v>
      </c>
      <c r="F124">
        <v>0</v>
      </c>
      <c r="G124">
        <v>6</v>
      </c>
      <c r="H124">
        <v>0</v>
      </c>
      <c r="I124">
        <v>0.96</v>
      </c>
      <c r="J124">
        <v>6</v>
      </c>
      <c r="K124">
        <v>0</v>
      </c>
      <c r="L124" t="s">
        <v>17993</v>
      </c>
      <c r="M124" t="s">
        <v>17973</v>
      </c>
      <c r="N124" cm="1">
        <f t="array" ref="N124">_xlfn.LET(_xlpm.k,finalData[[#This Row],[peer_group_key]],
     MEDIAN(_xlfn._xlws.FILTER(finalData[score], (finalData[peer_group_key]=_xlpm.k)*(ISNUMBER(finalData[score]))))
)</f>
        <v>1.04</v>
      </c>
      <c r="O124" cm="1">
        <f t="array" ref="O12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24" cm="1">
        <f t="array" ref="P12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124">
        <f>finalData[[#This Row],[peerQ3]]-finalData[[#This Row],[peerQ1]]</f>
        <v>9.000000000000008E-2</v>
      </c>
      <c r="R124" cm="1">
        <f t="array" ref="R124">_xlfn.LET(_xlpm.k,finalData[[#This Row],[peer_group_key]],
ROWS(_xlfn._xlws.FILTER(finalData[score], (finalData[peer_group_key]=_xlpm.k)*(ISNUMBER(finalData[score]))))
)</f>
        <v>23</v>
      </c>
      <c r="S124">
        <f>IF(OR(NOT(ISNUMBER(finalData[[#This Row],[peerIQR]])),finalData[[#This Row],[peerIQR]]=0), NA(), finalData[[#This Row],[peerQ1]]-1.5*finalData[[#This Row],[peerIQR]])</f>
        <v>0.86499999999999988</v>
      </c>
      <c r="T124">
        <f>IF(OR(NOT(ISNUMBER(finalData[[#This Row],[peerIQR]])),finalData[[#This Row],[peerIQR]]=0), NA(), finalData[[#This Row],[peerQ3]]+1.5*finalData[[#This Row],[peerIQR]])</f>
        <v>1.2250000000000001</v>
      </c>
      <c r="U12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4">
        <f>finalData[[#This Row],[score]]-finalData[[#This Row],[peerMedian]]</f>
        <v>-8.0000000000000071E-2</v>
      </c>
    </row>
    <row r="125" spans="1:22">
      <c r="A125" t="s">
        <v>477</v>
      </c>
      <c r="B125" t="s">
        <v>478</v>
      </c>
      <c r="C125" t="s">
        <v>407</v>
      </c>
      <c r="D125" t="s">
        <v>32</v>
      </c>
      <c r="E125">
        <v>2</v>
      </c>
      <c r="F125">
        <v>0</v>
      </c>
      <c r="G125">
        <v>10</v>
      </c>
      <c r="H125">
        <v>0</v>
      </c>
      <c r="I125">
        <v>1.08</v>
      </c>
      <c r="J125">
        <v>10</v>
      </c>
      <c r="K125">
        <v>0</v>
      </c>
      <c r="L125" t="s">
        <v>17993</v>
      </c>
      <c r="M125" t="s">
        <v>17973</v>
      </c>
      <c r="N125" cm="1">
        <f t="array" ref="N125">_xlfn.LET(_xlpm.k,finalData[[#This Row],[peer_group_key]],
     MEDIAN(_xlfn._xlws.FILTER(finalData[score], (finalData[peer_group_key]=_xlpm.k)*(ISNUMBER(finalData[score]))))
)</f>
        <v>1.04</v>
      </c>
      <c r="O125" cm="1">
        <f t="array" ref="O12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25" cm="1">
        <f t="array" ref="P12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125">
        <f>finalData[[#This Row],[peerQ3]]-finalData[[#This Row],[peerQ1]]</f>
        <v>9.000000000000008E-2</v>
      </c>
      <c r="R125" cm="1">
        <f t="array" ref="R125">_xlfn.LET(_xlpm.k,finalData[[#This Row],[peer_group_key]],
ROWS(_xlfn._xlws.FILTER(finalData[score], (finalData[peer_group_key]=_xlpm.k)*(ISNUMBER(finalData[score]))))
)</f>
        <v>23</v>
      </c>
      <c r="S125">
        <f>IF(OR(NOT(ISNUMBER(finalData[[#This Row],[peerIQR]])),finalData[[#This Row],[peerIQR]]=0), NA(), finalData[[#This Row],[peerQ1]]-1.5*finalData[[#This Row],[peerIQR]])</f>
        <v>0.86499999999999988</v>
      </c>
      <c r="T125">
        <f>IF(OR(NOT(ISNUMBER(finalData[[#This Row],[peerIQR]])),finalData[[#This Row],[peerIQR]]=0), NA(), finalData[[#This Row],[peerQ3]]+1.5*finalData[[#This Row],[peerIQR]])</f>
        <v>1.2250000000000001</v>
      </c>
      <c r="U12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5">
        <f>finalData[[#This Row],[score]]-finalData[[#This Row],[peerMedian]]</f>
        <v>4.0000000000000036E-2</v>
      </c>
    </row>
    <row r="126" spans="1:22">
      <c r="A126" t="s">
        <v>481</v>
      </c>
      <c r="B126" t="s">
        <v>482</v>
      </c>
      <c r="C126" t="s">
        <v>407</v>
      </c>
      <c r="D126" t="s">
        <v>32</v>
      </c>
      <c r="E126">
        <v>3</v>
      </c>
      <c r="F126">
        <v>0</v>
      </c>
      <c r="G126">
        <v>11</v>
      </c>
      <c r="H126">
        <v>0</v>
      </c>
      <c r="I126">
        <v>1.0900000000000001</v>
      </c>
      <c r="J126">
        <v>11</v>
      </c>
      <c r="K126">
        <v>0</v>
      </c>
      <c r="L126" t="s">
        <v>17993</v>
      </c>
      <c r="M126" t="s">
        <v>17971</v>
      </c>
      <c r="N126" cm="1">
        <f t="array" ref="N126">_xlfn.LET(_xlpm.k,finalData[[#This Row],[peer_group_key]],
     MEDIAN(_xlfn._xlws.FILTER(finalData[score], (finalData[peer_group_key]=_xlpm.k)*(ISNUMBER(finalData[score]))))
)</f>
        <v>1.04</v>
      </c>
      <c r="O126" cm="1">
        <f t="array" ref="O12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26" cm="1">
        <f t="array" ref="P12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126">
        <f>finalData[[#This Row],[peerQ3]]-finalData[[#This Row],[peerQ1]]</f>
        <v>9.000000000000008E-2</v>
      </c>
      <c r="R126" cm="1">
        <f t="array" ref="R126">_xlfn.LET(_xlpm.k,finalData[[#This Row],[peer_group_key]],
ROWS(_xlfn._xlws.FILTER(finalData[score], (finalData[peer_group_key]=_xlpm.k)*(ISNUMBER(finalData[score]))))
)</f>
        <v>23</v>
      </c>
      <c r="S126">
        <f>IF(OR(NOT(ISNUMBER(finalData[[#This Row],[peerIQR]])),finalData[[#This Row],[peerIQR]]=0), NA(), finalData[[#This Row],[peerQ1]]-1.5*finalData[[#This Row],[peerIQR]])</f>
        <v>0.86499999999999988</v>
      </c>
      <c r="T126">
        <f>IF(OR(NOT(ISNUMBER(finalData[[#This Row],[peerIQR]])),finalData[[#This Row],[peerIQR]]=0), NA(), finalData[[#This Row],[peerQ3]]+1.5*finalData[[#This Row],[peerIQR]])</f>
        <v>1.2250000000000001</v>
      </c>
      <c r="U12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6">
        <f>finalData[[#This Row],[score]]-finalData[[#This Row],[peerMedian]]</f>
        <v>5.0000000000000044E-2</v>
      </c>
    </row>
    <row r="127" spans="1:22">
      <c r="A127" t="s">
        <v>484</v>
      </c>
      <c r="B127" t="s">
        <v>485</v>
      </c>
      <c r="C127" t="s">
        <v>407</v>
      </c>
      <c r="D127" t="s">
        <v>113</v>
      </c>
      <c r="E127">
        <v>2</v>
      </c>
      <c r="F127">
        <v>0</v>
      </c>
      <c r="G127">
        <v>5</v>
      </c>
      <c r="H127">
        <v>0</v>
      </c>
      <c r="I127">
        <v>1.18</v>
      </c>
      <c r="J127">
        <v>5</v>
      </c>
      <c r="K127">
        <v>0</v>
      </c>
      <c r="L127" t="s">
        <v>17995</v>
      </c>
      <c r="M127" t="s">
        <v>17973</v>
      </c>
      <c r="N127" cm="1">
        <f t="array" ref="N127">_xlfn.LET(_xlpm.k,finalData[[#This Row],[peer_group_key]],
     MEDIAN(_xlfn._xlws.FILTER(finalData[score], (finalData[peer_group_key]=_xlpm.k)*(ISNUMBER(finalData[score]))))
)</f>
        <v>1.1400000000000001</v>
      </c>
      <c r="O127" cm="1">
        <f t="array" ref="O12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1.1200000000000001</v>
      </c>
      <c r="P127" cm="1">
        <f t="array" ref="P12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1.1599999999999999</v>
      </c>
      <c r="Q127">
        <f>finalData[[#This Row],[peerQ3]]-finalData[[#This Row],[peerQ1]]</f>
        <v>3.9999999999999813E-2</v>
      </c>
      <c r="R127" cm="1">
        <f t="array" ref="R127">_xlfn.LET(_xlpm.k,finalData[[#This Row],[peer_group_key]],
ROWS(_xlfn._xlws.FILTER(finalData[score], (finalData[peer_group_key]=_xlpm.k)*(ISNUMBER(finalData[score]))))
)</f>
        <v>2</v>
      </c>
      <c r="S127">
        <f>IF(OR(NOT(ISNUMBER(finalData[[#This Row],[peerIQR]])),finalData[[#This Row],[peerIQR]]=0), NA(), finalData[[#This Row],[peerQ1]]-1.5*finalData[[#This Row],[peerIQR]])</f>
        <v>1.0600000000000005</v>
      </c>
      <c r="T127">
        <f>IF(OR(NOT(ISNUMBER(finalData[[#This Row],[peerIQR]])),finalData[[#This Row],[peerIQR]]=0), NA(), finalData[[#This Row],[peerQ3]]+1.5*finalData[[#This Row],[peerIQR]])</f>
        <v>1.2199999999999998</v>
      </c>
      <c r="U12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7">
        <f>finalData[[#This Row],[score]]-finalData[[#This Row],[peerMedian]]</f>
        <v>3.9999999999999813E-2</v>
      </c>
    </row>
    <row r="128" spans="1:22">
      <c r="A128" t="s">
        <v>488</v>
      </c>
      <c r="B128" t="s">
        <v>489</v>
      </c>
      <c r="C128" t="s">
        <v>407</v>
      </c>
      <c r="D128" t="s">
        <v>113</v>
      </c>
      <c r="E128">
        <v>1</v>
      </c>
      <c r="F128">
        <v>0</v>
      </c>
      <c r="G128">
        <v>4</v>
      </c>
      <c r="H128">
        <v>1</v>
      </c>
      <c r="I128">
        <v>1.1000000000000001</v>
      </c>
      <c r="J128">
        <v>5</v>
      </c>
      <c r="K128">
        <v>0.2</v>
      </c>
      <c r="L128" t="s">
        <v>17995</v>
      </c>
      <c r="M128" t="s">
        <v>17973</v>
      </c>
      <c r="N128" cm="1">
        <f t="array" ref="N128">_xlfn.LET(_xlpm.k,finalData[[#This Row],[peer_group_key]],
     MEDIAN(_xlfn._xlws.FILTER(finalData[score], (finalData[peer_group_key]=_xlpm.k)*(ISNUMBER(finalData[score]))))
)</f>
        <v>1.1400000000000001</v>
      </c>
      <c r="O128" cm="1">
        <f t="array" ref="O12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1.1200000000000001</v>
      </c>
      <c r="P128" cm="1">
        <f t="array" ref="P12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1.1599999999999999</v>
      </c>
      <c r="Q128">
        <f>finalData[[#This Row],[peerQ3]]-finalData[[#This Row],[peerQ1]]</f>
        <v>3.9999999999999813E-2</v>
      </c>
      <c r="R128" cm="1">
        <f t="array" ref="R128">_xlfn.LET(_xlpm.k,finalData[[#This Row],[peer_group_key]],
ROWS(_xlfn._xlws.FILTER(finalData[score], (finalData[peer_group_key]=_xlpm.k)*(ISNUMBER(finalData[score]))))
)</f>
        <v>2</v>
      </c>
      <c r="S128">
        <f>IF(OR(NOT(ISNUMBER(finalData[[#This Row],[peerIQR]])),finalData[[#This Row],[peerIQR]]=0), NA(), finalData[[#This Row],[peerQ1]]-1.5*finalData[[#This Row],[peerIQR]])</f>
        <v>1.0600000000000005</v>
      </c>
      <c r="T128">
        <f>IF(OR(NOT(ISNUMBER(finalData[[#This Row],[peerIQR]])),finalData[[#This Row],[peerIQR]]=0), NA(), finalData[[#This Row],[peerQ3]]+1.5*finalData[[#This Row],[peerIQR]])</f>
        <v>1.2199999999999998</v>
      </c>
      <c r="U12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8">
        <f>finalData[[#This Row],[score]]-finalData[[#This Row],[peerMedian]]</f>
        <v>-4.0000000000000036E-2</v>
      </c>
    </row>
    <row r="129" spans="1:22">
      <c r="A129" t="s">
        <v>492</v>
      </c>
      <c r="B129" t="s">
        <v>493</v>
      </c>
      <c r="C129" t="s">
        <v>407</v>
      </c>
      <c r="D129" t="s">
        <v>32</v>
      </c>
      <c r="E129">
        <v>2</v>
      </c>
      <c r="F129">
        <v>0</v>
      </c>
      <c r="G129">
        <v>7</v>
      </c>
      <c r="H129">
        <v>3</v>
      </c>
      <c r="I129">
        <v>1.1200000000000001</v>
      </c>
      <c r="J129">
        <v>10</v>
      </c>
      <c r="K129">
        <v>0.3</v>
      </c>
      <c r="L129" t="s">
        <v>17993</v>
      </c>
      <c r="M129" t="s">
        <v>17973</v>
      </c>
      <c r="N129" cm="1">
        <f t="array" ref="N129">_xlfn.LET(_xlpm.k,finalData[[#This Row],[peer_group_key]],
     MEDIAN(_xlfn._xlws.FILTER(finalData[score], (finalData[peer_group_key]=_xlpm.k)*(ISNUMBER(finalData[score]))))
)</f>
        <v>1.04</v>
      </c>
      <c r="O129" cm="1">
        <f t="array" ref="O12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29" cm="1">
        <f t="array" ref="P12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129">
        <f>finalData[[#This Row],[peerQ3]]-finalData[[#This Row],[peerQ1]]</f>
        <v>9.000000000000008E-2</v>
      </c>
      <c r="R129" cm="1">
        <f t="array" ref="R129">_xlfn.LET(_xlpm.k,finalData[[#This Row],[peer_group_key]],
ROWS(_xlfn._xlws.FILTER(finalData[score], (finalData[peer_group_key]=_xlpm.k)*(ISNUMBER(finalData[score]))))
)</f>
        <v>23</v>
      </c>
      <c r="S129">
        <f>IF(OR(NOT(ISNUMBER(finalData[[#This Row],[peerIQR]])),finalData[[#This Row],[peerIQR]]=0), NA(), finalData[[#This Row],[peerQ1]]-1.5*finalData[[#This Row],[peerIQR]])</f>
        <v>0.86499999999999988</v>
      </c>
      <c r="T129">
        <f>IF(OR(NOT(ISNUMBER(finalData[[#This Row],[peerIQR]])),finalData[[#This Row],[peerIQR]]=0), NA(), finalData[[#This Row],[peerQ3]]+1.5*finalData[[#This Row],[peerIQR]])</f>
        <v>1.2250000000000001</v>
      </c>
      <c r="U12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9">
        <f>finalData[[#This Row],[score]]-finalData[[#This Row],[peerMedian]]</f>
        <v>8.0000000000000071E-2</v>
      </c>
    </row>
    <row r="130" spans="1:22">
      <c r="A130" t="s">
        <v>495</v>
      </c>
      <c r="B130" t="s">
        <v>496</v>
      </c>
      <c r="C130" t="s">
        <v>407</v>
      </c>
      <c r="D130" t="s">
        <v>32</v>
      </c>
      <c r="E130">
        <v>4</v>
      </c>
      <c r="F130">
        <v>0</v>
      </c>
      <c r="G130">
        <v>6</v>
      </c>
      <c r="H130">
        <v>0</v>
      </c>
      <c r="I130">
        <v>0.95</v>
      </c>
      <c r="J130">
        <v>6</v>
      </c>
      <c r="K130">
        <v>0</v>
      </c>
      <c r="L130" t="s">
        <v>17993</v>
      </c>
      <c r="M130" t="s">
        <v>17970</v>
      </c>
      <c r="N130" cm="1">
        <f t="array" ref="N130">_xlfn.LET(_xlpm.k,finalData[[#This Row],[peer_group_key]],
     MEDIAN(_xlfn._xlws.FILTER(finalData[score], (finalData[peer_group_key]=_xlpm.k)*(ISNUMBER(finalData[score]))))
)</f>
        <v>1.04</v>
      </c>
      <c r="O130" cm="1">
        <f t="array" ref="O13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30" cm="1">
        <f t="array" ref="P13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130">
        <f>finalData[[#This Row],[peerQ3]]-finalData[[#This Row],[peerQ1]]</f>
        <v>9.000000000000008E-2</v>
      </c>
      <c r="R130" cm="1">
        <f t="array" ref="R130">_xlfn.LET(_xlpm.k,finalData[[#This Row],[peer_group_key]],
ROWS(_xlfn._xlws.FILTER(finalData[score], (finalData[peer_group_key]=_xlpm.k)*(ISNUMBER(finalData[score]))))
)</f>
        <v>23</v>
      </c>
      <c r="S130">
        <f>IF(OR(NOT(ISNUMBER(finalData[[#This Row],[peerIQR]])),finalData[[#This Row],[peerIQR]]=0), NA(), finalData[[#This Row],[peerQ1]]-1.5*finalData[[#This Row],[peerIQR]])</f>
        <v>0.86499999999999988</v>
      </c>
      <c r="T130">
        <f>IF(OR(NOT(ISNUMBER(finalData[[#This Row],[peerIQR]])),finalData[[#This Row],[peerIQR]]=0), NA(), finalData[[#This Row],[peerQ3]]+1.5*finalData[[#This Row],[peerIQR]])</f>
        <v>1.2250000000000001</v>
      </c>
      <c r="U13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0">
        <f>finalData[[#This Row],[score]]-finalData[[#This Row],[peerMedian]]</f>
        <v>-9.000000000000008E-2</v>
      </c>
    </row>
    <row r="131" spans="1:22">
      <c r="A131" t="s">
        <v>499</v>
      </c>
      <c r="B131" t="s">
        <v>500</v>
      </c>
      <c r="C131" t="s">
        <v>407</v>
      </c>
      <c r="D131" t="s">
        <v>27</v>
      </c>
      <c r="E131">
        <v>1</v>
      </c>
      <c r="F131">
        <v>0</v>
      </c>
      <c r="G131">
        <v>7</v>
      </c>
      <c r="H131">
        <v>2</v>
      </c>
      <c r="I131">
        <v>1.21</v>
      </c>
      <c r="J131">
        <v>9</v>
      </c>
      <c r="K131">
        <v>0.22222222222222221</v>
      </c>
      <c r="L131" t="s">
        <v>17992</v>
      </c>
      <c r="M131" t="s">
        <v>17973</v>
      </c>
      <c r="N131" cm="1">
        <f t="array" ref="N131">_xlfn.LET(_xlpm.k,finalData[[#This Row],[peer_group_key]],
     MEDIAN(_xlfn._xlws.FILTER(finalData[score], (finalData[peer_group_key]=_xlpm.k)*(ISNUMBER(finalData[score]))))
)</f>
        <v>1.03</v>
      </c>
      <c r="O131" cm="1">
        <f t="array" ref="O13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31" cm="1">
        <f t="array" ref="P13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1.0725</v>
      </c>
      <c r="Q131">
        <f>finalData[[#This Row],[peerQ3]]-finalData[[#This Row],[peerQ1]]</f>
        <v>0.10250000000000004</v>
      </c>
      <c r="R131" cm="1">
        <f t="array" ref="R131">_xlfn.LET(_xlpm.k,finalData[[#This Row],[peer_group_key]],
ROWS(_xlfn._xlws.FILTER(finalData[score], (finalData[peer_group_key]=_xlpm.k)*(ISNUMBER(finalData[score]))))
)</f>
        <v>8</v>
      </c>
      <c r="S131">
        <f>IF(OR(NOT(ISNUMBER(finalData[[#This Row],[peerIQR]])),finalData[[#This Row],[peerIQR]]=0), NA(), finalData[[#This Row],[peerQ1]]-1.5*finalData[[#This Row],[peerIQR]])</f>
        <v>0.81624999999999992</v>
      </c>
      <c r="T131">
        <f>IF(OR(NOT(ISNUMBER(finalData[[#This Row],[peerIQR]])),finalData[[#This Row],[peerIQR]]=0), NA(), finalData[[#This Row],[peerQ3]]+1.5*finalData[[#This Row],[peerIQR]])</f>
        <v>1.2262500000000001</v>
      </c>
      <c r="U13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1">
        <f>finalData[[#This Row],[score]]-finalData[[#This Row],[peerMedian]]</f>
        <v>0.17999999999999994</v>
      </c>
    </row>
    <row r="132" spans="1:22">
      <c r="A132" t="s">
        <v>502</v>
      </c>
      <c r="B132" t="s">
        <v>503</v>
      </c>
      <c r="C132" t="s">
        <v>407</v>
      </c>
      <c r="D132" t="s">
        <v>27</v>
      </c>
      <c r="E132">
        <v>2</v>
      </c>
      <c r="F132">
        <v>0</v>
      </c>
      <c r="G132">
        <v>8</v>
      </c>
      <c r="H132">
        <v>0</v>
      </c>
      <c r="I132">
        <v>1.05</v>
      </c>
      <c r="J132">
        <v>8</v>
      </c>
      <c r="K132">
        <v>0</v>
      </c>
      <c r="L132" t="s">
        <v>17992</v>
      </c>
      <c r="M132" t="s">
        <v>17973</v>
      </c>
      <c r="N132" cm="1">
        <f t="array" ref="N132">_xlfn.LET(_xlpm.k,finalData[[#This Row],[peer_group_key]],
     MEDIAN(_xlfn._xlws.FILTER(finalData[score], (finalData[peer_group_key]=_xlpm.k)*(ISNUMBER(finalData[score]))))
)</f>
        <v>1.03</v>
      </c>
      <c r="O132" cm="1">
        <f t="array" ref="O13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32" cm="1">
        <f t="array" ref="P13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1.0725</v>
      </c>
      <c r="Q132">
        <f>finalData[[#This Row],[peerQ3]]-finalData[[#This Row],[peerQ1]]</f>
        <v>0.10250000000000004</v>
      </c>
      <c r="R132" cm="1">
        <f t="array" ref="R132">_xlfn.LET(_xlpm.k,finalData[[#This Row],[peer_group_key]],
ROWS(_xlfn._xlws.FILTER(finalData[score], (finalData[peer_group_key]=_xlpm.k)*(ISNUMBER(finalData[score]))))
)</f>
        <v>8</v>
      </c>
      <c r="S132">
        <f>IF(OR(NOT(ISNUMBER(finalData[[#This Row],[peerIQR]])),finalData[[#This Row],[peerIQR]]=0), NA(), finalData[[#This Row],[peerQ1]]-1.5*finalData[[#This Row],[peerIQR]])</f>
        <v>0.81624999999999992</v>
      </c>
      <c r="T132">
        <f>IF(OR(NOT(ISNUMBER(finalData[[#This Row],[peerIQR]])),finalData[[#This Row],[peerIQR]]=0), NA(), finalData[[#This Row],[peerQ3]]+1.5*finalData[[#This Row],[peerIQR]])</f>
        <v>1.2262500000000001</v>
      </c>
      <c r="U13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2">
        <f>finalData[[#This Row],[score]]-finalData[[#This Row],[peerMedian]]</f>
        <v>2.0000000000000018E-2</v>
      </c>
    </row>
    <row r="133" spans="1:22">
      <c r="A133" t="s">
        <v>506</v>
      </c>
      <c r="B133" t="s">
        <v>507</v>
      </c>
      <c r="C133" t="s">
        <v>407</v>
      </c>
      <c r="D133" t="s">
        <v>27</v>
      </c>
      <c r="E133">
        <v>2</v>
      </c>
      <c r="F133">
        <v>2</v>
      </c>
      <c r="G133">
        <v>6</v>
      </c>
      <c r="H133">
        <v>0</v>
      </c>
      <c r="I133">
        <v>1.08</v>
      </c>
      <c r="J133">
        <v>8</v>
      </c>
      <c r="K133">
        <v>0</v>
      </c>
      <c r="L133" t="s">
        <v>17992</v>
      </c>
      <c r="M133" t="s">
        <v>17973</v>
      </c>
      <c r="N133" cm="1">
        <f t="array" ref="N133">_xlfn.LET(_xlpm.k,finalData[[#This Row],[peer_group_key]],
     MEDIAN(_xlfn._xlws.FILTER(finalData[score], (finalData[peer_group_key]=_xlpm.k)*(ISNUMBER(finalData[score]))))
)</f>
        <v>1.03</v>
      </c>
      <c r="O133" cm="1">
        <f t="array" ref="O13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33" cm="1">
        <f t="array" ref="P13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1.0725</v>
      </c>
      <c r="Q133">
        <f>finalData[[#This Row],[peerQ3]]-finalData[[#This Row],[peerQ1]]</f>
        <v>0.10250000000000004</v>
      </c>
      <c r="R133" cm="1">
        <f t="array" ref="R133">_xlfn.LET(_xlpm.k,finalData[[#This Row],[peer_group_key]],
ROWS(_xlfn._xlws.FILTER(finalData[score], (finalData[peer_group_key]=_xlpm.k)*(ISNUMBER(finalData[score]))))
)</f>
        <v>8</v>
      </c>
      <c r="S133">
        <f>IF(OR(NOT(ISNUMBER(finalData[[#This Row],[peerIQR]])),finalData[[#This Row],[peerIQR]]=0), NA(), finalData[[#This Row],[peerQ1]]-1.5*finalData[[#This Row],[peerIQR]])</f>
        <v>0.81624999999999992</v>
      </c>
      <c r="T133">
        <f>IF(OR(NOT(ISNUMBER(finalData[[#This Row],[peerIQR]])),finalData[[#This Row],[peerIQR]]=0), NA(), finalData[[#This Row],[peerQ3]]+1.5*finalData[[#This Row],[peerIQR]])</f>
        <v>1.2262500000000001</v>
      </c>
      <c r="U13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3">
        <f>finalData[[#This Row],[score]]-finalData[[#This Row],[peerMedian]]</f>
        <v>5.0000000000000044E-2</v>
      </c>
    </row>
    <row r="134" spans="1:22">
      <c r="A134" t="s">
        <v>514</v>
      </c>
      <c r="B134" t="s">
        <v>515</v>
      </c>
      <c r="C134" t="s">
        <v>407</v>
      </c>
      <c r="D134" t="s">
        <v>32</v>
      </c>
      <c r="E134">
        <v>3</v>
      </c>
      <c r="F134">
        <v>1</v>
      </c>
      <c r="G134">
        <v>6</v>
      </c>
      <c r="H134">
        <v>2</v>
      </c>
      <c r="I134">
        <v>1.07</v>
      </c>
      <c r="J134">
        <v>9</v>
      </c>
      <c r="K134">
        <v>0.22222222222222221</v>
      </c>
      <c r="L134" t="s">
        <v>17993</v>
      </c>
      <c r="M134" t="s">
        <v>17971</v>
      </c>
      <c r="N134" cm="1">
        <f t="array" ref="N134">_xlfn.LET(_xlpm.k,finalData[[#This Row],[peer_group_key]],
     MEDIAN(_xlfn._xlws.FILTER(finalData[score], (finalData[peer_group_key]=_xlpm.k)*(ISNUMBER(finalData[score]))))
)</f>
        <v>1.04</v>
      </c>
      <c r="O134" cm="1">
        <f t="array" ref="O13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34" cm="1">
        <f t="array" ref="P13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134">
        <f>finalData[[#This Row],[peerQ3]]-finalData[[#This Row],[peerQ1]]</f>
        <v>9.000000000000008E-2</v>
      </c>
      <c r="R134" cm="1">
        <f t="array" ref="R134">_xlfn.LET(_xlpm.k,finalData[[#This Row],[peer_group_key]],
ROWS(_xlfn._xlws.FILTER(finalData[score], (finalData[peer_group_key]=_xlpm.k)*(ISNUMBER(finalData[score]))))
)</f>
        <v>23</v>
      </c>
      <c r="S134">
        <f>IF(OR(NOT(ISNUMBER(finalData[[#This Row],[peerIQR]])),finalData[[#This Row],[peerIQR]]=0), NA(), finalData[[#This Row],[peerQ1]]-1.5*finalData[[#This Row],[peerIQR]])</f>
        <v>0.86499999999999988</v>
      </c>
      <c r="T134">
        <f>IF(OR(NOT(ISNUMBER(finalData[[#This Row],[peerIQR]])),finalData[[#This Row],[peerIQR]]=0), NA(), finalData[[#This Row],[peerQ3]]+1.5*finalData[[#This Row],[peerIQR]])</f>
        <v>1.2250000000000001</v>
      </c>
      <c r="U13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4">
        <f>finalData[[#This Row],[score]]-finalData[[#This Row],[peerMedian]]</f>
        <v>3.0000000000000027E-2</v>
      </c>
    </row>
    <row r="135" spans="1:22">
      <c r="A135" t="s">
        <v>516</v>
      </c>
      <c r="B135" t="s">
        <v>517</v>
      </c>
      <c r="C135" t="s">
        <v>407</v>
      </c>
      <c r="D135" t="s">
        <v>32</v>
      </c>
      <c r="E135">
        <v>2</v>
      </c>
      <c r="F135">
        <v>0</v>
      </c>
      <c r="G135">
        <v>9</v>
      </c>
      <c r="H135">
        <v>2</v>
      </c>
      <c r="I135">
        <v>1.01</v>
      </c>
      <c r="J135">
        <v>11</v>
      </c>
      <c r="K135">
        <v>0.18181818181818182</v>
      </c>
      <c r="L135" t="s">
        <v>17993</v>
      </c>
      <c r="M135" t="s">
        <v>17973</v>
      </c>
      <c r="N135" cm="1">
        <f t="array" ref="N135">_xlfn.LET(_xlpm.k,finalData[[#This Row],[peer_group_key]],
     MEDIAN(_xlfn._xlws.FILTER(finalData[score], (finalData[peer_group_key]=_xlpm.k)*(ISNUMBER(finalData[score]))))
)</f>
        <v>1.04</v>
      </c>
      <c r="O135" cm="1">
        <f t="array" ref="O13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35" cm="1">
        <f t="array" ref="P13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135">
        <f>finalData[[#This Row],[peerQ3]]-finalData[[#This Row],[peerQ1]]</f>
        <v>9.000000000000008E-2</v>
      </c>
      <c r="R135" cm="1">
        <f t="array" ref="R135">_xlfn.LET(_xlpm.k,finalData[[#This Row],[peer_group_key]],
ROWS(_xlfn._xlws.FILTER(finalData[score], (finalData[peer_group_key]=_xlpm.k)*(ISNUMBER(finalData[score]))))
)</f>
        <v>23</v>
      </c>
      <c r="S135">
        <f>IF(OR(NOT(ISNUMBER(finalData[[#This Row],[peerIQR]])),finalData[[#This Row],[peerIQR]]=0), NA(), finalData[[#This Row],[peerQ1]]-1.5*finalData[[#This Row],[peerIQR]])</f>
        <v>0.86499999999999988</v>
      </c>
      <c r="T135">
        <f>IF(OR(NOT(ISNUMBER(finalData[[#This Row],[peerIQR]])),finalData[[#This Row],[peerIQR]]=0), NA(), finalData[[#This Row],[peerQ3]]+1.5*finalData[[#This Row],[peerIQR]])</f>
        <v>1.2250000000000001</v>
      </c>
      <c r="U13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5">
        <f>finalData[[#This Row],[score]]-finalData[[#This Row],[peerMedian]]</f>
        <v>-3.0000000000000027E-2</v>
      </c>
    </row>
    <row r="136" spans="1:22">
      <c r="A136" t="s">
        <v>519</v>
      </c>
      <c r="B136" t="s">
        <v>520</v>
      </c>
      <c r="C136" t="s">
        <v>407</v>
      </c>
      <c r="D136" t="s">
        <v>32</v>
      </c>
      <c r="E136">
        <v>3</v>
      </c>
      <c r="F136">
        <v>0</v>
      </c>
      <c r="G136">
        <v>10</v>
      </c>
      <c r="H136">
        <v>0</v>
      </c>
      <c r="I136">
        <v>1.04</v>
      </c>
      <c r="J136">
        <v>10</v>
      </c>
      <c r="K136">
        <v>0</v>
      </c>
      <c r="L136" t="s">
        <v>17993</v>
      </c>
      <c r="M136" t="s">
        <v>17971</v>
      </c>
      <c r="N136" cm="1">
        <f t="array" ref="N136">_xlfn.LET(_xlpm.k,finalData[[#This Row],[peer_group_key]],
     MEDIAN(_xlfn._xlws.FILTER(finalData[score], (finalData[peer_group_key]=_xlpm.k)*(ISNUMBER(finalData[score]))))
)</f>
        <v>1.04</v>
      </c>
      <c r="O136" cm="1">
        <f t="array" ref="O13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36" cm="1">
        <f t="array" ref="P13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136">
        <f>finalData[[#This Row],[peerQ3]]-finalData[[#This Row],[peerQ1]]</f>
        <v>9.000000000000008E-2</v>
      </c>
      <c r="R136" cm="1">
        <f t="array" ref="R136">_xlfn.LET(_xlpm.k,finalData[[#This Row],[peer_group_key]],
ROWS(_xlfn._xlws.FILTER(finalData[score], (finalData[peer_group_key]=_xlpm.k)*(ISNUMBER(finalData[score]))))
)</f>
        <v>23</v>
      </c>
      <c r="S136">
        <f>IF(OR(NOT(ISNUMBER(finalData[[#This Row],[peerIQR]])),finalData[[#This Row],[peerIQR]]=0), NA(), finalData[[#This Row],[peerQ1]]-1.5*finalData[[#This Row],[peerIQR]])</f>
        <v>0.86499999999999988</v>
      </c>
      <c r="T136">
        <f>IF(OR(NOT(ISNUMBER(finalData[[#This Row],[peerIQR]])),finalData[[#This Row],[peerIQR]]=0), NA(), finalData[[#This Row],[peerQ3]]+1.5*finalData[[#This Row],[peerIQR]])</f>
        <v>1.2250000000000001</v>
      </c>
      <c r="U13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6">
        <f>finalData[[#This Row],[score]]-finalData[[#This Row],[peerMedian]]</f>
        <v>0</v>
      </c>
    </row>
    <row r="137" spans="1:22">
      <c r="A137" t="s">
        <v>523</v>
      </c>
      <c r="B137" t="s">
        <v>524</v>
      </c>
      <c r="C137" t="s">
        <v>407</v>
      </c>
      <c r="D137" t="s">
        <v>27</v>
      </c>
      <c r="E137">
        <v>4</v>
      </c>
      <c r="F137">
        <v>0</v>
      </c>
      <c r="G137">
        <v>8</v>
      </c>
      <c r="H137">
        <v>0</v>
      </c>
      <c r="I137">
        <v>0.95</v>
      </c>
      <c r="J137">
        <v>8</v>
      </c>
      <c r="K137">
        <v>0</v>
      </c>
      <c r="L137" t="s">
        <v>17992</v>
      </c>
      <c r="M137" t="s">
        <v>17970</v>
      </c>
      <c r="N137" cm="1">
        <f t="array" ref="N137">_xlfn.LET(_xlpm.k,finalData[[#This Row],[peer_group_key]],
     MEDIAN(_xlfn._xlws.FILTER(finalData[score], (finalData[peer_group_key]=_xlpm.k)*(ISNUMBER(finalData[score]))))
)</f>
        <v>1.03</v>
      </c>
      <c r="O137" cm="1">
        <f t="array" ref="O13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37" cm="1">
        <f t="array" ref="P13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1.0725</v>
      </c>
      <c r="Q137">
        <f>finalData[[#This Row],[peerQ3]]-finalData[[#This Row],[peerQ1]]</f>
        <v>0.10250000000000004</v>
      </c>
      <c r="R137" cm="1">
        <f t="array" ref="R137">_xlfn.LET(_xlpm.k,finalData[[#This Row],[peer_group_key]],
ROWS(_xlfn._xlws.FILTER(finalData[score], (finalData[peer_group_key]=_xlpm.k)*(ISNUMBER(finalData[score]))))
)</f>
        <v>8</v>
      </c>
      <c r="S137">
        <f>IF(OR(NOT(ISNUMBER(finalData[[#This Row],[peerIQR]])),finalData[[#This Row],[peerIQR]]=0), NA(), finalData[[#This Row],[peerQ1]]-1.5*finalData[[#This Row],[peerIQR]])</f>
        <v>0.81624999999999992</v>
      </c>
      <c r="T137">
        <f>IF(OR(NOT(ISNUMBER(finalData[[#This Row],[peerIQR]])),finalData[[#This Row],[peerIQR]]=0), NA(), finalData[[#This Row],[peerQ3]]+1.5*finalData[[#This Row],[peerIQR]])</f>
        <v>1.2262500000000001</v>
      </c>
      <c r="U13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7">
        <f>finalData[[#This Row],[score]]-finalData[[#This Row],[peerMedian]]</f>
        <v>-8.0000000000000071E-2</v>
      </c>
    </row>
    <row r="138" spans="1:22">
      <c r="A138" t="s">
        <v>526</v>
      </c>
      <c r="B138" t="s">
        <v>527</v>
      </c>
      <c r="C138" t="s">
        <v>407</v>
      </c>
      <c r="D138" t="s">
        <v>140</v>
      </c>
      <c r="E138">
        <v>4</v>
      </c>
      <c r="F138">
        <v>0</v>
      </c>
      <c r="G138">
        <v>5</v>
      </c>
      <c r="H138">
        <v>0</v>
      </c>
      <c r="I138">
        <v>1.1299999999999999</v>
      </c>
      <c r="J138">
        <v>5</v>
      </c>
      <c r="K138">
        <v>0</v>
      </c>
      <c r="L138" t="s">
        <v>17996</v>
      </c>
      <c r="M138" t="s">
        <v>17970</v>
      </c>
      <c r="N138" cm="1">
        <f t="array" ref="N138">_xlfn.LET(_xlpm.k,finalData[[#This Row],[peer_group_key]],
     MEDIAN(_xlfn._xlws.FILTER(finalData[score], (finalData[peer_group_key]=_xlpm.k)*(ISNUMBER(finalData[score]))))
)</f>
        <v>1.1299999999999999</v>
      </c>
      <c r="O138" cm="1">
        <f t="array" ref="O13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1.1299999999999999</v>
      </c>
      <c r="P138" cm="1">
        <f t="array" ref="P13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1.1299999999999999</v>
      </c>
      <c r="Q138">
        <f>finalData[[#This Row],[peerQ3]]-finalData[[#This Row],[peerQ1]]</f>
        <v>0</v>
      </c>
      <c r="R138" cm="1">
        <f t="array" ref="R138">_xlfn.LET(_xlpm.k,finalData[[#This Row],[peer_group_key]],
ROWS(_xlfn._xlws.FILTER(finalData[score], (finalData[peer_group_key]=_xlpm.k)*(ISNUMBER(finalData[score]))))
)</f>
        <v>1</v>
      </c>
      <c r="S138" t="e">
        <f>IF(OR(NOT(ISNUMBER(finalData[[#This Row],[peerIQR]])),finalData[[#This Row],[peerIQR]]=0), NA(), finalData[[#This Row],[peerQ1]]-1.5*finalData[[#This Row],[peerIQR]])</f>
        <v>#N/A</v>
      </c>
      <c r="T138" t="e">
        <f>IF(OR(NOT(ISNUMBER(finalData[[#This Row],[peerIQR]])),finalData[[#This Row],[peerIQR]]=0), NA(), finalData[[#This Row],[peerQ3]]+1.5*finalData[[#This Row],[peerIQR]])</f>
        <v>#N/A</v>
      </c>
      <c r="U13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8">
        <f>finalData[[#This Row],[score]]-finalData[[#This Row],[peerMedian]]</f>
        <v>0</v>
      </c>
    </row>
    <row r="139" spans="1:22">
      <c r="A139" t="s">
        <v>529</v>
      </c>
      <c r="B139" t="s">
        <v>530</v>
      </c>
      <c r="C139" t="s">
        <v>407</v>
      </c>
      <c r="D139" t="s">
        <v>32</v>
      </c>
      <c r="E139">
        <v>3</v>
      </c>
      <c r="F139">
        <v>0</v>
      </c>
      <c r="G139">
        <v>7</v>
      </c>
      <c r="H139">
        <v>1</v>
      </c>
      <c r="I139">
        <v>1.01</v>
      </c>
      <c r="J139">
        <v>8</v>
      </c>
      <c r="K139">
        <v>0.125</v>
      </c>
      <c r="L139" t="s">
        <v>17993</v>
      </c>
      <c r="M139" t="s">
        <v>17971</v>
      </c>
      <c r="N139" cm="1">
        <f t="array" ref="N139">_xlfn.LET(_xlpm.k,finalData[[#This Row],[peer_group_key]],
     MEDIAN(_xlfn._xlws.FILTER(finalData[score], (finalData[peer_group_key]=_xlpm.k)*(ISNUMBER(finalData[score]))))
)</f>
        <v>1.04</v>
      </c>
      <c r="O139" cm="1">
        <f t="array" ref="O13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39" cm="1">
        <f t="array" ref="P13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139">
        <f>finalData[[#This Row],[peerQ3]]-finalData[[#This Row],[peerQ1]]</f>
        <v>9.000000000000008E-2</v>
      </c>
      <c r="R139" cm="1">
        <f t="array" ref="R139">_xlfn.LET(_xlpm.k,finalData[[#This Row],[peer_group_key]],
ROWS(_xlfn._xlws.FILTER(finalData[score], (finalData[peer_group_key]=_xlpm.k)*(ISNUMBER(finalData[score]))))
)</f>
        <v>23</v>
      </c>
      <c r="S139">
        <f>IF(OR(NOT(ISNUMBER(finalData[[#This Row],[peerIQR]])),finalData[[#This Row],[peerIQR]]=0), NA(), finalData[[#This Row],[peerQ1]]-1.5*finalData[[#This Row],[peerIQR]])</f>
        <v>0.86499999999999988</v>
      </c>
      <c r="T139">
        <f>IF(OR(NOT(ISNUMBER(finalData[[#This Row],[peerIQR]])),finalData[[#This Row],[peerIQR]]=0), NA(), finalData[[#This Row],[peerQ3]]+1.5*finalData[[#This Row],[peerIQR]])</f>
        <v>1.2250000000000001</v>
      </c>
      <c r="U13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9">
        <f>finalData[[#This Row],[score]]-finalData[[#This Row],[peerMedian]]</f>
        <v>-3.0000000000000027E-2</v>
      </c>
    </row>
    <row r="140" spans="1:22">
      <c r="A140" t="s">
        <v>532</v>
      </c>
      <c r="B140" t="s">
        <v>533</v>
      </c>
      <c r="C140" t="s">
        <v>407</v>
      </c>
      <c r="D140" t="s">
        <v>27</v>
      </c>
      <c r="E140">
        <v>3</v>
      </c>
      <c r="F140">
        <v>0</v>
      </c>
      <c r="G140">
        <v>5</v>
      </c>
      <c r="H140">
        <v>1</v>
      </c>
      <c r="I140">
        <v>0.97</v>
      </c>
      <c r="J140">
        <v>6</v>
      </c>
      <c r="K140">
        <v>0.16666666666666666</v>
      </c>
      <c r="L140" t="s">
        <v>17992</v>
      </c>
      <c r="M140" t="s">
        <v>17971</v>
      </c>
      <c r="N140" cm="1">
        <f t="array" ref="N140">_xlfn.LET(_xlpm.k,finalData[[#This Row],[peer_group_key]],
     MEDIAN(_xlfn._xlws.FILTER(finalData[score], (finalData[peer_group_key]=_xlpm.k)*(ISNUMBER(finalData[score]))))
)</f>
        <v>1.03</v>
      </c>
      <c r="O140" cm="1">
        <f t="array" ref="O14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40" cm="1">
        <f t="array" ref="P14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1.0725</v>
      </c>
      <c r="Q140">
        <f>finalData[[#This Row],[peerQ3]]-finalData[[#This Row],[peerQ1]]</f>
        <v>0.10250000000000004</v>
      </c>
      <c r="R140" cm="1">
        <f t="array" ref="R140">_xlfn.LET(_xlpm.k,finalData[[#This Row],[peer_group_key]],
ROWS(_xlfn._xlws.FILTER(finalData[score], (finalData[peer_group_key]=_xlpm.k)*(ISNUMBER(finalData[score]))))
)</f>
        <v>8</v>
      </c>
      <c r="S140">
        <f>IF(OR(NOT(ISNUMBER(finalData[[#This Row],[peerIQR]])),finalData[[#This Row],[peerIQR]]=0), NA(), finalData[[#This Row],[peerQ1]]-1.5*finalData[[#This Row],[peerIQR]])</f>
        <v>0.81624999999999992</v>
      </c>
      <c r="T140">
        <f>IF(OR(NOT(ISNUMBER(finalData[[#This Row],[peerIQR]])),finalData[[#This Row],[peerIQR]]=0), NA(), finalData[[#This Row],[peerQ3]]+1.5*finalData[[#This Row],[peerIQR]])</f>
        <v>1.2262500000000001</v>
      </c>
      <c r="U14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0">
        <f>finalData[[#This Row],[score]]-finalData[[#This Row],[peerMedian]]</f>
        <v>-6.0000000000000053E-2</v>
      </c>
    </row>
    <row r="141" spans="1:22">
      <c r="A141" t="s">
        <v>547</v>
      </c>
      <c r="B141" t="s">
        <v>548</v>
      </c>
      <c r="C141" t="s">
        <v>549</v>
      </c>
      <c r="D141" t="s">
        <v>140</v>
      </c>
      <c r="E141">
        <v>1</v>
      </c>
      <c r="F141">
        <v>0</v>
      </c>
      <c r="G141">
        <v>6</v>
      </c>
      <c r="H141">
        <v>0</v>
      </c>
      <c r="I141">
        <v>1.04</v>
      </c>
      <c r="J141">
        <v>6</v>
      </c>
      <c r="K141">
        <v>0</v>
      </c>
      <c r="L141" t="s">
        <v>17997</v>
      </c>
      <c r="M141" t="s">
        <v>17973</v>
      </c>
      <c r="N141" cm="1">
        <f t="array" ref="N141">_xlfn.LET(_xlpm.k,finalData[[#This Row],[peer_group_key]],
     MEDIAN(_xlfn._xlws.FILTER(finalData[score], (finalData[peer_group_key]=_xlpm.k)*(ISNUMBER(finalData[score]))))
)</f>
        <v>0.99</v>
      </c>
      <c r="O141" cm="1">
        <f t="array" ref="O14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141" cm="1">
        <f t="array" ref="P14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41">
        <f>finalData[[#This Row],[peerQ3]]-finalData[[#This Row],[peerQ1]]</f>
        <v>7.5000000000000067E-2</v>
      </c>
      <c r="R141" cm="1">
        <f t="array" ref="R141">_xlfn.LET(_xlpm.k,finalData[[#This Row],[peer_group_key]],
ROWS(_xlfn._xlws.FILTER(finalData[score], (finalData[peer_group_key]=_xlpm.k)*(ISNUMBER(finalData[score]))))
)</f>
        <v>17</v>
      </c>
      <c r="S141">
        <f>IF(OR(NOT(ISNUMBER(finalData[[#This Row],[peerIQR]])),finalData[[#This Row],[peerIQR]]=0), NA(), finalData[[#This Row],[peerQ1]]-1.5*finalData[[#This Row],[peerIQR]])</f>
        <v>0.8424999999999998</v>
      </c>
      <c r="T141">
        <f>IF(OR(NOT(ISNUMBER(finalData[[#This Row],[peerIQR]])),finalData[[#This Row],[peerIQR]]=0), NA(), finalData[[#This Row],[peerQ3]]+1.5*finalData[[#This Row],[peerIQR]])</f>
        <v>1.1425000000000001</v>
      </c>
      <c r="U14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1">
        <f>finalData[[#This Row],[score]]-finalData[[#This Row],[peerMedian]]</f>
        <v>5.0000000000000044E-2</v>
      </c>
    </row>
    <row r="142" spans="1:22">
      <c r="A142" t="s">
        <v>552</v>
      </c>
      <c r="B142" t="s">
        <v>553</v>
      </c>
      <c r="C142" t="s">
        <v>549</v>
      </c>
      <c r="D142" t="s">
        <v>32</v>
      </c>
      <c r="E142">
        <v>3</v>
      </c>
      <c r="F142">
        <v>2</v>
      </c>
      <c r="G142">
        <v>9</v>
      </c>
      <c r="H142">
        <v>0</v>
      </c>
      <c r="I142">
        <v>0.95</v>
      </c>
      <c r="J142">
        <v>11</v>
      </c>
      <c r="K142">
        <v>0</v>
      </c>
      <c r="L142" t="s">
        <v>17998</v>
      </c>
      <c r="M142" t="s">
        <v>17971</v>
      </c>
      <c r="N142" cm="1">
        <f t="array" ref="N142">_xlfn.LET(_xlpm.k,finalData[[#This Row],[peer_group_key]],
     MEDIAN(_xlfn._xlws.FILTER(finalData[score], (finalData[peer_group_key]=_xlpm.k)*(ISNUMBER(finalData[score]))))
)</f>
        <v>0.98</v>
      </c>
      <c r="O142" cm="1">
        <f t="array" ref="O14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42" cm="1">
        <f t="array" ref="P14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42">
        <f>finalData[[#This Row],[peerQ3]]-finalData[[#This Row],[peerQ1]]</f>
        <v>8.0000000000000071E-2</v>
      </c>
      <c r="R142" cm="1">
        <f t="array" ref="R142">_xlfn.LET(_xlpm.k,finalData[[#This Row],[peer_group_key]],
ROWS(_xlfn._xlws.FILTER(finalData[score], (finalData[peer_group_key]=_xlpm.k)*(ISNUMBER(finalData[score]))))
)</f>
        <v>109</v>
      </c>
      <c r="S142">
        <f>IF(OR(NOT(ISNUMBER(finalData[[#This Row],[peerIQR]])),finalData[[#This Row],[peerIQR]]=0), NA(), finalData[[#This Row],[peerQ1]]-1.5*finalData[[#This Row],[peerIQR]])</f>
        <v>0.81999999999999984</v>
      </c>
      <c r="T142">
        <f>IF(OR(NOT(ISNUMBER(finalData[[#This Row],[peerIQR]])),finalData[[#This Row],[peerIQR]]=0), NA(), finalData[[#This Row],[peerQ3]]+1.5*finalData[[#This Row],[peerIQR]])</f>
        <v>1.1400000000000001</v>
      </c>
      <c r="U14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2">
        <f>finalData[[#This Row],[score]]-finalData[[#This Row],[peerMedian]]</f>
        <v>-3.0000000000000027E-2</v>
      </c>
    </row>
    <row r="143" spans="1:22">
      <c r="A143" t="s">
        <v>556</v>
      </c>
      <c r="B143" t="s">
        <v>557</v>
      </c>
      <c r="C143" t="s">
        <v>549</v>
      </c>
      <c r="D143" t="s">
        <v>32</v>
      </c>
      <c r="E143">
        <v>5</v>
      </c>
      <c r="F143">
        <v>1</v>
      </c>
      <c r="G143">
        <v>10</v>
      </c>
      <c r="H143">
        <v>0</v>
      </c>
      <c r="I143">
        <v>0.98</v>
      </c>
      <c r="J143">
        <v>11</v>
      </c>
      <c r="K143">
        <v>0</v>
      </c>
      <c r="L143" t="s">
        <v>17998</v>
      </c>
      <c r="M143" t="s">
        <v>17970</v>
      </c>
      <c r="N143" cm="1">
        <f t="array" ref="N143">_xlfn.LET(_xlpm.k,finalData[[#This Row],[peer_group_key]],
     MEDIAN(_xlfn._xlws.FILTER(finalData[score], (finalData[peer_group_key]=_xlpm.k)*(ISNUMBER(finalData[score]))))
)</f>
        <v>0.98</v>
      </c>
      <c r="O143" cm="1">
        <f t="array" ref="O14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43" cm="1">
        <f t="array" ref="P14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43">
        <f>finalData[[#This Row],[peerQ3]]-finalData[[#This Row],[peerQ1]]</f>
        <v>8.0000000000000071E-2</v>
      </c>
      <c r="R143" cm="1">
        <f t="array" ref="R143">_xlfn.LET(_xlpm.k,finalData[[#This Row],[peer_group_key]],
ROWS(_xlfn._xlws.FILTER(finalData[score], (finalData[peer_group_key]=_xlpm.k)*(ISNUMBER(finalData[score]))))
)</f>
        <v>109</v>
      </c>
      <c r="S143">
        <f>IF(OR(NOT(ISNUMBER(finalData[[#This Row],[peerIQR]])),finalData[[#This Row],[peerIQR]]=0), NA(), finalData[[#This Row],[peerQ1]]-1.5*finalData[[#This Row],[peerIQR]])</f>
        <v>0.81999999999999984</v>
      </c>
      <c r="T143">
        <f>IF(OR(NOT(ISNUMBER(finalData[[#This Row],[peerIQR]])),finalData[[#This Row],[peerIQR]]=0), NA(), finalData[[#This Row],[peerQ3]]+1.5*finalData[[#This Row],[peerIQR]])</f>
        <v>1.1400000000000001</v>
      </c>
      <c r="U14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3">
        <f>finalData[[#This Row],[score]]-finalData[[#This Row],[peerMedian]]</f>
        <v>0</v>
      </c>
    </row>
    <row r="144" spans="1:22">
      <c r="A144" t="s">
        <v>560</v>
      </c>
      <c r="B144" t="s">
        <v>561</v>
      </c>
      <c r="C144" t="s">
        <v>549</v>
      </c>
      <c r="D144" t="s">
        <v>87</v>
      </c>
      <c r="E144">
        <v>3</v>
      </c>
      <c r="F144">
        <v>0</v>
      </c>
      <c r="G144">
        <v>5</v>
      </c>
      <c r="H144">
        <v>0</v>
      </c>
      <c r="I144">
        <v>0.97</v>
      </c>
      <c r="J144">
        <v>5</v>
      </c>
      <c r="K144">
        <v>0</v>
      </c>
      <c r="L144" t="s">
        <v>17999</v>
      </c>
      <c r="M144" t="s">
        <v>17971</v>
      </c>
      <c r="N144" cm="1">
        <f t="array" ref="N144">_xlfn.LET(_xlpm.k,finalData[[#This Row],[peer_group_key]],
     MEDIAN(_xlfn._xlws.FILTER(finalData[score], (finalData[peer_group_key]=_xlpm.k)*(ISNUMBER(finalData[score]))))
)</f>
        <v>0.97</v>
      </c>
      <c r="O144" cm="1">
        <f t="array" ref="O14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144" cm="1">
        <f t="array" ref="P14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44">
        <f>finalData[[#This Row],[peerQ3]]-finalData[[#This Row],[peerQ1]]</f>
        <v>9.9999999999999978E-2</v>
      </c>
      <c r="R144" cm="1">
        <f t="array" ref="R144">_xlfn.LET(_xlpm.k,finalData[[#This Row],[peer_group_key]],
ROWS(_xlfn._xlws.FILTER(finalData[score], (finalData[peer_group_key]=_xlpm.k)*(ISNUMBER(finalData[score]))))
)</f>
        <v>31</v>
      </c>
      <c r="S144">
        <f>IF(OR(NOT(ISNUMBER(finalData[[#This Row],[peerIQR]])),finalData[[#This Row],[peerIQR]]=0), NA(), finalData[[#This Row],[peerQ1]]-1.5*finalData[[#This Row],[peerIQR]])</f>
        <v>0.77</v>
      </c>
      <c r="T144">
        <f>IF(OR(NOT(ISNUMBER(finalData[[#This Row],[peerIQR]])),finalData[[#This Row],[peerIQR]]=0), NA(), finalData[[#This Row],[peerQ3]]+1.5*finalData[[#This Row],[peerIQR]])</f>
        <v>1.17</v>
      </c>
      <c r="U14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4">
        <f>finalData[[#This Row],[score]]-finalData[[#This Row],[peerMedian]]</f>
        <v>0</v>
      </c>
    </row>
    <row r="145" spans="1:22">
      <c r="A145" t="s">
        <v>564</v>
      </c>
      <c r="B145" t="s">
        <v>565</v>
      </c>
      <c r="C145" t="s">
        <v>549</v>
      </c>
      <c r="D145" t="s">
        <v>140</v>
      </c>
      <c r="E145">
        <v>4</v>
      </c>
      <c r="F145">
        <v>1</v>
      </c>
      <c r="G145">
        <v>8</v>
      </c>
      <c r="H145">
        <v>1</v>
      </c>
      <c r="I145">
        <v>0.94</v>
      </c>
      <c r="J145">
        <v>10</v>
      </c>
      <c r="K145">
        <v>0.1</v>
      </c>
      <c r="L145" t="s">
        <v>17997</v>
      </c>
      <c r="M145" t="s">
        <v>17970</v>
      </c>
      <c r="N145" cm="1">
        <f t="array" ref="N145">_xlfn.LET(_xlpm.k,finalData[[#This Row],[peer_group_key]],
     MEDIAN(_xlfn._xlws.FILTER(finalData[score], (finalData[peer_group_key]=_xlpm.k)*(ISNUMBER(finalData[score]))))
)</f>
        <v>0.99</v>
      </c>
      <c r="O145" cm="1">
        <f t="array" ref="O14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145" cm="1">
        <f t="array" ref="P14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45">
        <f>finalData[[#This Row],[peerQ3]]-finalData[[#This Row],[peerQ1]]</f>
        <v>7.5000000000000067E-2</v>
      </c>
      <c r="R145" cm="1">
        <f t="array" ref="R145">_xlfn.LET(_xlpm.k,finalData[[#This Row],[peer_group_key]],
ROWS(_xlfn._xlws.FILTER(finalData[score], (finalData[peer_group_key]=_xlpm.k)*(ISNUMBER(finalData[score]))))
)</f>
        <v>17</v>
      </c>
      <c r="S145">
        <f>IF(OR(NOT(ISNUMBER(finalData[[#This Row],[peerIQR]])),finalData[[#This Row],[peerIQR]]=0), NA(), finalData[[#This Row],[peerQ1]]-1.5*finalData[[#This Row],[peerIQR]])</f>
        <v>0.8424999999999998</v>
      </c>
      <c r="T145">
        <f>IF(OR(NOT(ISNUMBER(finalData[[#This Row],[peerIQR]])),finalData[[#This Row],[peerIQR]]=0), NA(), finalData[[#This Row],[peerQ3]]+1.5*finalData[[#This Row],[peerIQR]])</f>
        <v>1.1425000000000001</v>
      </c>
      <c r="U14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5">
        <f>finalData[[#This Row],[score]]-finalData[[#This Row],[peerMedian]]</f>
        <v>-5.0000000000000044E-2</v>
      </c>
    </row>
    <row r="146" spans="1:22">
      <c r="A146" t="s">
        <v>568</v>
      </c>
      <c r="B146" t="s">
        <v>569</v>
      </c>
      <c r="C146" t="s">
        <v>549</v>
      </c>
      <c r="D146" t="s">
        <v>32</v>
      </c>
      <c r="E146">
        <v>4</v>
      </c>
      <c r="F146">
        <v>1</v>
      </c>
      <c r="G146">
        <v>10</v>
      </c>
      <c r="H146">
        <v>0</v>
      </c>
      <c r="I146">
        <v>1.0900000000000001</v>
      </c>
      <c r="J146">
        <v>11</v>
      </c>
      <c r="K146">
        <v>0</v>
      </c>
      <c r="L146" t="s">
        <v>17998</v>
      </c>
      <c r="M146" t="s">
        <v>17970</v>
      </c>
      <c r="N146" cm="1">
        <f t="array" ref="N146">_xlfn.LET(_xlpm.k,finalData[[#This Row],[peer_group_key]],
     MEDIAN(_xlfn._xlws.FILTER(finalData[score], (finalData[peer_group_key]=_xlpm.k)*(ISNUMBER(finalData[score]))))
)</f>
        <v>0.98</v>
      </c>
      <c r="O146" cm="1">
        <f t="array" ref="O14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46" cm="1">
        <f t="array" ref="P14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46">
        <f>finalData[[#This Row],[peerQ3]]-finalData[[#This Row],[peerQ1]]</f>
        <v>8.0000000000000071E-2</v>
      </c>
      <c r="R146" cm="1">
        <f t="array" ref="R146">_xlfn.LET(_xlpm.k,finalData[[#This Row],[peer_group_key]],
ROWS(_xlfn._xlws.FILTER(finalData[score], (finalData[peer_group_key]=_xlpm.k)*(ISNUMBER(finalData[score]))))
)</f>
        <v>109</v>
      </c>
      <c r="S146">
        <f>IF(OR(NOT(ISNUMBER(finalData[[#This Row],[peerIQR]])),finalData[[#This Row],[peerIQR]]=0), NA(), finalData[[#This Row],[peerQ1]]-1.5*finalData[[#This Row],[peerIQR]])</f>
        <v>0.81999999999999984</v>
      </c>
      <c r="T146">
        <f>IF(OR(NOT(ISNUMBER(finalData[[#This Row],[peerIQR]])),finalData[[#This Row],[peerIQR]]=0), NA(), finalData[[#This Row],[peerQ3]]+1.5*finalData[[#This Row],[peerIQR]])</f>
        <v>1.1400000000000001</v>
      </c>
      <c r="U14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6">
        <f>finalData[[#This Row],[score]]-finalData[[#This Row],[peerMedian]]</f>
        <v>0.1100000000000001</v>
      </c>
    </row>
    <row r="147" spans="1:22">
      <c r="A147" t="s">
        <v>571</v>
      </c>
      <c r="B147" t="s">
        <v>572</v>
      </c>
      <c r="C147" t="s">
        <v>549</v>
      </c>
      <c r="D147" t="s">
        <v>32</v>
      </c>
      <c r="E147">
        <v>4</v>
      </c>
      <c r="F147">
        <v>0</v>
      </c>
      <c r="G147">
        <v>9</v>
      </c>
      <c r="H147">
        <v>0</v>
      </c>
      <c r="I147">
        <v>0.95</v>
      </c>
      <c r="J147">
        <v>9</v>
      </c>
      <c r="K147">
        <v>0</v>
      </c>
      <c r="L147" t="s">
        <v>17998</v>
      </c>
      <c r="M147" t="s">
        <v>17970</v>
      </c>
      <c r="N147" cm="1">
        <f t="array" ref="N147">_xlfn.LET(_xlpm.k,finalData[[#This Row],[peer_group_key]],
     MEDIAN(_xlfn._xlws.FILTER(finalData[score], (finalData[peer_group_key]=_xlpm.k)*(ISNUMBER(finalData[score]))))
)</f>
        <v>0.98</v>
      </c>
      <c r="O147" cm="1">
        <f t="array" ref="O14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47" cm="1">
        <f t="array" ref="P14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47">
        <f>finalData[[#This Row],[peerQ3]]-finalData[[#This Row],[peerQ1]]</f>
        <v>8.0000000000000071E-2</v>
      </c>
      <c r="R147" cm="1">
        <f t="array" ref="R147">_xlfn.LET(_xlpm.k,finalData[[#This Row],[peer_group_key]],
ROWS(_xlfn._xlws.FILTER(finalData[score], (finalData[peer_group_key]=_xlpm.k)*(ISNUMBER(finalData[score]))))
)</f>
        <v>109</v>
      </c>
      <c r="S147">
        <f>IF(OR(NOT(ISNUMBER(finalData[[#This Row],[peerIQR]])),finalData[[#This Row],[peerIQR]]=0), NA(), finalData[[#This Row],[peerQ1]]-1.5*finalData[[#This Row],[peerIQR]])</f>
        <v>0.81999999999999984</v>
      </c>
      <c r="T147">
        <f>IF(OR(NOT(ISNUMBER(finalData[[#This Row],[peerIQR]])),finalData[[#This Row],[peerIQR]]=0), NA(), finalData[[#This Row],[peerQ3]]+1.5*finalData[[#This Row],[peerIQR]])</f>
        <v>1.1400000000000001</v>
      </c>
      <c r="U14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7">
        <f>finalData[[#This Row],[score]]-finalData[[#This Row],[peerMedian]]</f>
        <v>-3.0000000000000027E-2</v>
      </c>
    </row>
    <row r="148" spans="1:22">
      <c r="A148" t="s">
        <v>575</v>
      </c>
      <c r="B148" t="s">
        <v>576</v>
      </c>
      <c r="C148" t="s">
        <v>549</v>
      </c>
      <c r="D148" t="s">
        <v>32</v>
      </c>
      <c r="E148">
        <v>4</v>
      </c>
      <c r="F148">
        <v>0</v>
      </c>
      <c r="G148">
        <v>7</v>
      </c>
      <c r="H148">
        <v>2</v>
      </c>
      <c r="I148">
        <v>0.97</v>
      </c>
      <c r="J148">
        <v>9</v>
      </c>
      <c r="K148">
        <v>0.22222222222222221</v>
      </c>
      <c r="L148" t="s">
        <v>17998</v>
      </c>
      <c r="M148" t="s">
        <v>17970</v>
      </c>
      <c r="N148" cm="1">
        <f t="array" ref="N148">_xlfn.LET(_xlpm.k,finalData[[#This Row],[peer_group_key]],
     MEDIAN(_xlfn._xlws.FILTER(finalData[score], (finalData[peer_group_key]=_xlpm.k)*(ISNUMBER(finalData[score]))))
)</f>
        <v>0.98</v>
      </c>
      <c r="O148" cm="1">
        <f t="array" ref="O14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48" cm="1">
        <f t="array" ref="P14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48">
        <f>finalData[[#This Row],[peerQ3]]-finalData[[#This Row],[peerQ1]]</f>
        <v>8.0000000000000071E-2</v>
      </c>
      <c r="R148" cm="1">
        <f t="array" ref="R148">_xlfn.LET(_xlpm.k,finalData[[#This Row],[peer_group_key]],
ROWS(_xlfn._xlws.FILTER(finalData[score], (finalData[peer_group_key]=_xlpm.k)*(ISNUMBER(finalData[score]))))
)</f>
        <v>109</v>
      </c>
      <c r="S148">
        <f>IF(OR(NOT(ISNUMBER(finalData[[#This Row],[peerIQR]])),finalData[[#This Row],[peerIQR]]=0), NA(), finalData[[#This Row],[peerQ1]]-1.5*finalData[[#This Row],[peerIQR]])</f>
        <v>0.81999999999999984</v>
      </c>
      <c r="T148">
        <f>IF(OR(NOT(ISNUMBER(finalData[[#This Row],[peerIQR]])),finalData[[#This Row],[peerIQR]]=0), NA(), finalData[[#This Row],[peerQ3]]+1.5*finalData[[#This Row],[peerIQR]])</f>
        <v>1.1400000000000001</v>
      </c>
      <c r="U14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8">
        <f>finalData[[#This Row],[score]]-finalData[[#This Row],[peerMedian]]</f>
        <v>-1.0000000000000009E-2</v>
      </c>
    </row>
    <row r="149" spans="1:22">
      <c r="A149" t="s">
        <v>579</v>
      </c>
      <c r="B149" t="s">
        <v>580</v>
      </c>
      <c r="C149" t="s">
        <v>549</v>
      </c>
      <c r="D149" t="s">
        <v>27</v>
      </c>
      <c r="E149">
        <v>3</v>
      </c>
      <c r="F149">
        <v>0</v>
      </c>
      <c r="G149">
        <v>8</v>
      </c>
      <c r="H149">
        <v>1</v>
      </c>
      <c r="I149">
        <v>1.06</v>
      </c>
      <c r="J149">
        <v>9</v>
      </c>
      <c r="K149">
        <v>0.1111111111111111</v>
      </c>
      <c r="L149" t="s">
        <v>18000</v>
      </c>
      <c r="M149" t="s">
        <v>17971</v>
      </c>
      <c r="N149" cm="1">
        <f t="array" ref="N149">_xlfn.LET(_xlpm.k,finalData[[#This Row],[peer_group_key]],
     MEDIAN(_xlfn._xlws.FILTER(finalData[score], (finalData[peer_group_key]=_xlpm.k)*(ISNUMBER(finalData[score]))))
)</f>
        <v>1.05</v>
      </c>
      <c r="O149" cm="1">
        <f t="array" ref="O14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149" cm="1">
        <f t="array" ref="P14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149">
        <f>finalData[[#This Row],[peerQ3]]-finalData[[#This Row],[peerQ1]]</f>
        <v>0.19500000000000006</v>
      </c>
      <c r="R149" cm="1">
        <f t="array" ref="R149">_xlfn.LET(_xlpm.k,finalData[[#This Row],[peer_group_key]],
ROWS(_xlfn._xlws.FILTER(finalData[score], (finalData[peer_group_key]=_xlpm.k)*(ISNUMBER(finalData[score]))))
)</f>
        <v>56</v>
      </c>
      <c r="S149">
        <f>IF(OR(NOT(ISNUMBER(finalData[[#This Row],[peerIQR]])),finalData[[#This Row],[peerIQR]]=0), NA(), finalData[[#This Row],[peerQ1]]-1.5*finalData[[#This Row],[peerIQR]])</f>
        <v>0.67999999999999983</v>
      </c>
      <c r="T149">
        <f>IF(OR(NOT(ISNUMBER(finalData[[#This Row],[peerIQR]])),finalData[[#This Row],[peerIQR]]=0), NA(), finalData[[#This Row],[peerQ3]]+1.5*finalData[[#This Row],[peerIQR]])</f>
        <v>1.46</v>
      </c>
      <c r="U14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9">
        <f>finalData[[#This Row],[score]]-finalData[[#This Row],[peerMedian]]</f>
        <v>1.0000000000000009E-2</v>
      </c>
    </row>
    <row r="150" spans="1:22">
      <c r="A150" t="s">
        <v>583</v>
      </c>
      <c r="B150" t="s">
        <v>584</v>
      </c>
      <c r="C150" t="s">
        <v>549</v>
      </c>
      <c r="D150" t="s">
        <v>27</v>
      </c>
      <c r="E150">
        <v>3</v>
      </c>
      <c r="F150">
        <v>0</v>
      </c>
      <c r="G150">
        <v>4</v>
      </c>
      <c r="H150">
        <v>0</v>
      </c>
      <c r="I150">
        <v>1.05</v>
      </c>
      <c r="J150">
        <v>4</v>
      </c>
      <c r="K150">
        <v>0</v>
      </c>
      <c r="L150" t="s">
        <v>18000</v>
      </c>
      <c r="M150" t="s">
        <v>17971</v>
      </c>
      <c r="N150" cm="1">
        <f t="array" ref="N150">_xlfn.LET(_xlpm.k,finalData[[#This Row],[peer_group_key]],
     MEDIAN(_xlfn._xlws.FILTER(finalData[score], (finalData[peer_group_key]=_xlpm.k)*(ISNUMBER(finalData[score]))))
)</f>
        <v>1.05</v>
      </c>
      <c r="O150" cm="1">
        <f t="array" ref="O15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150" cm="1">
        <f t="array" ref="P15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150">
        <f>finalData[[#This Row],[peerQ3]]-finalData[[#This Row],[peerQ1]]</f>
        <v>0.19500000000000006</v>
      </c>
      <c r="R150" cm="1">
        <f t="array" ref="R150">_xlfn.LET(_xlpm.k,finalData[[#This Row],[peer_group_key]],
ROWS(_xlfn._xlws.FILTER(finalData[score], (finalData[peer_group_key]=_xlpm.k)*(ISNUMBER(finalData[score]))))
)</f>
        <v>56</v>
      </c>
      <c r="S150">
        <f>IF(OR(NOT(ISNUMBER(finalData[[#This Row],[peerIQR]])),finalData[[#This Row],[peerIQR]]=0), NA(), finalData[[#This Row],[peerQ1]]-1.5*finalData[[#This Row],[peerIQR]])</f>
        <v>0.67999999999999983</v>
      </c>
      <c r="T150">
        <f>IF(OR(NOT(ISNUMBER(finalData[[#This Row],[peerIQR]])),finalData[[#This Row],[peerIQR]]=0), NA(), finalData[[#This Row],[peerQ3]]+1.5*finalData[[#This Row],[peerIQR]])</f>
        <v>1.46</v>
      </c>
      <c r="U15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0">
        <f>finalData[[#This Row],[score]]-finalData[[#This Row],[peerMedian]]</f>
        <v>0</v>
      </c>
    </row>
    <row r="151" spans="1:22">
      <c r="A151" t="s">
        <v>587</v>
      </c>
      <c r="B151" t="s">
        <v>588</v>
      </c>
      <c r="C151" t="s">
        <v>549</v>
      </c>
      <c r="D151" t="s">
        <v>87</v>
      </c>
      <c r="E151">
        <v>5</v>
      </c>
      <c r="F151">
        <v>1</v>
      </c>
      <c r="G151">
        <v>8</v>
      </c>
      <c r="H151">
        <v>2</v>
      </c>
      <c r="I151">
        <v>1.02</v>
      </c>
      <c r="J151">
        <v>11</v>
      </c>
      <c r="K151">
        <v>0.18181818181818182</v>
      </c>
      <c r="L151" t="s">
        <v>17999</v>
      </c>
      <c r="M151" t="s">
        <v>17970</v>
      </c>
      <c r="N151" cm="1">
        <f t="array" ref="N151">_xlfn.LET(_xlpm.k,finalData[[#This Row],[peer_group_key]],
     MEDIAN(_xlfn._xlws.FILTER(finalData[score], (finalData[peer_group_key]=_xlpm.k)*(ISNUMBER(finalData[score]))))
)</f>
        <v>0.97</v>
      </c>
      <c r="O151" cm="1">
        <f t="array" ref="O15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151" cm="1">
        <f t="array" ref="P15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51">
        <f>finalData[[#This Row],[peerQ3]]-finalData[[#This Row],[peerQ1]]</f>
        <v>9.9999999999999978E-2</v>
      </c>
      <c r="R151" cm="1">
        <f t="array" ref="R151">_xlfn.LET(_xlpm.k,finalData[[#This Row],[peer_group_key]],
ROWS(_xlfn._xlws.FILTER(finalData[score], (finalData[peer_group_key]=_xlpm.k)*(ISNUMBER(finalData[score]))))
)</f>
        <v>31</v>
      </c>
      <c r="S151">
        <f>IF(OR(NOT(ISNUMBER(finalData[[#This Row],[peerIQR]])),finalData[[#This Row],[peerIQR]]=0), NA(), finalData[[#This Row],[peerQ1]]-1.5*finalData[[#This Row],[peerIQR]])</f>
        <v>0.77</v>
      </c>
      <c r="T151">
        <f>IF(OR(NOT(ISNUMBER(finalData[[#This Row],[peerIQR]])),finalData[[#This Row],[peerIQR]]=0), NA(), finalData[[#This Row],[peerQ3]]+1.5*finalData[[#This Row],[peerIQR]])</f>
        <v>1.17</v>
      </c>
      <c r="U15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1">
        <f>finalData[[#This Row],[score]]-finalData[[#This Row],[peerMedian]]</f>
        <v>5.0000000000000044E-2</v>
      </c>
    </row>
    <row r="152" spans="1:22">
      <c r="A152" t="s">
        <v>590</v>
      </c>
      <c r="B152" t="s">
        <v>591</v>
      </c>
      <c r="C152" t="s">
        <v>549</v>
      </c>
      <c r="D152" t="s">
        <v>18</v>
      </c>
      <c r="E152">
        <v>3</v>
      </c>
      <c r="F152">
        <v>0</v>
      </c>
      <c r="G152">
        <v>8</v>
      </c>
      <c r="H152">
        <v>1</v>
      </c>
      <c r="I152">
        <v>1.04</v>
      </c>
      <c r="J152">
        <v>9</v>
      </c>
      <c r="K152">
        <v>0.1111111111111111</v>
      </c>
      <c r="L152" t="s">
        <v>18001</v>
      </c>
      <c r="M152" t="s">
        <v>17971</v>
      </c>
      <c r="N152" cm="1">
        <f t="array" ref="N152">_xlfn.LET(_xlpm.k,finalData[[#This Row],[peer_group_key]],
     MEDIAN(_xlfn._xlws.FILTER(finalData[score], (finalData[peer_group_key]=_xlpm.k)*(ISNUMBER(finalData[score]))))
)</f>
        <v>1.0150000000000001</v>
      </c>
      <c r="O152" cm="1">
        <f t="array" ref="O15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0.99750000000000005</v>
      </c>
      <c r="P152" cm="1">
        <f t="array" ref="P15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1.0425</v>
      </c>
      <c r="Q152">
        <f>finalData[[#This Row],[peerQ3]]-finalData[[#This Row],[peerQ1]]</f>
        <v>4.4999999999999929E-2</v>
      </c>
      <c r="R152" cm="1">
        <f t="array" ref="R152">_xlfn.LET(_xlpm.k,finalData[[#This Row],[peer_group_key]],
ROWS(_xlfn._xlws.FILTER(finalData[score], (finalData[peer_group_key]=_xlpm.k)*(ISNUMBER(finalData[score]))))
)</f>
        <v>18</v>
      </c>
      <c r="S152">
        <f>IF(OR(NOT(ISNUMBER(finalData[[#This Row],[peerIQR]])),finalData[[#This Row],[peerIQR]]=0), NA(), finalData[[#This Row],[peerQ1]]-1.5*finalData[[#This Row],[peerIQR]])</f>
        <v>0.93000000000000016</v>
      </c>
      <c r="T152">
        <f>IF(OR(NOT(ISNUMBER(finalData[[#This Row],[peerIQR]])),finalData[[#This Row],[peerIQR]]=0), NA(), finalData[[#This Row],[peerQ3]]+1.5*finalData[[#This Row],[peerIQR]])</f>
        <v>1.1099999999999999</v>
      </c>
      <c r="U15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2">
        <f>finalData[[#This Row],[score]]-finalData[[#This Row],[peerMedian]]</f>
        <v>2.4999999999999911E-2</v>
      </c>
    </row>
    <row r="153" spans="1:22">
      <c r="A153" t="s">
        <v>593</v>
      </c>
      <c r="B153" t="s">
        <v>594</v>
      </c>
      <c r="C153" t="s">
        <v>549</v>
      </c>
      <c r="D153" t="s">
        <v>27</v>
      </c>
      <c r="E153">
        <v>3</v>
      </c>
      <c r="F153">
        <v>0</v>
      </c>
      <c r="G153">
        <v>6</v>
      </c>
      <c r="H153">
        <v>0</v>
      </c>
      <c r="I153">
        <v>0.86</v>
      </c>
      <c r="J153">
        <v>6</v>
      </c>
      <c r="K153">
        <v>0</v>
      </c>
      <c r="L153" t="s">
        <v>18000</v>
      </c>
      <c r="M153" t="s">
        <v>17971</v>
      </c>
      <c r="N153" cm="1">
        <f t="array" ref="N153">_xlfn.LET(_xlpm.k,finalData[[#This Row],[peer_group_key]],
     MEDIAN(_xlfn._xlws.FILTER(finalData[score], (finalData[peer_group_key]=_xlpm.k)*(ISNUMBER(finalData[score]))))
)</f>
        <v>1.05</v>
      </c>
      <c r="O153" cm="1">
        <f t="array" ref="O15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153" cm="1">
        <f t="array" ref="P15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153">
        <f>finalData[[#This Row],[peerQ3]]-finalData[[#This Row],[peerQ1]]</f>
        <v>0.19500000000000006</v>
      </c>
      <c r="R153" cm="1">
        <f t="array" ref="R153">_xlfn.LET(_xlpm.k,finalData[[#This Row],[peer_group_key]],
ROWS(_xlfn._xlws.FILTER(finalData[score], (finalData[peer_group_key]=_xlpm.k)*(ISNUMBER(finalData[score]))))
)</f>
        <v>56</v>
      </c>
      <c r="S153">
        <f>IF(OR(NOT(ISNUMBER(finalData[[#This Row],[peerIQR]])),finalData[[#This Row],[peerIQR]]=0), NA(), finalData[[#This Row],[peerQ1]]-1.5*finalData[[#This Row],[peerIQR]])</f>
        <v>0.67999999999999983</v>
      </c>
      <c r="T153">
        <f>IF(OR(NOT(ISNUMBER(finalData[[#This Row],[peerIQR]])),finalData[[#This Row],[peerIQR]]=0), NA(), finalData[[#This Row],[peerQ3]]+1.5*finalData[[#This Row],[peerIQR]])</f>
        <v>1.46</v>
      </c>
      <c r="U15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3">
        <f>finalData[[#This Row],[score]]-finalData[[#This Row],[peerMedian]]</f>
        <v>-0.19000000000000006</v>
      </c>
    </row>
    <row r="154" spans="1:22">
      <c r="A154" t="s">
        <v>596</v>
      </c>
      <c r="B154" t="s">
        <v>597</v>
      </c>
      <c r="C154" t="s">
        <v>549</v>
      </c>
      <c r="D154" t="s">
        <v>32</v>
      </c>
      <c r="E154">
        <v>1</v>
      </c>
      <c r="F154">
        <v>0</v>
      </c>
      <c r="G154">
        <v>4</v>
      </c>
      <c r="H154">
        <v>6</v>
      </c>
      <c r="I154">
        <v>0.89</v>
      </c>
      <c r="J154">
        <v>10</v>
      </c>
      <c r="K154">
        <v>0.6</v>
      </c>
      <c r="L154" t="s">
        <v>17998</v>
      </c>
      <c r="M154" t="s">
        <v>17973</v>
      </c>
      <c r="N154" cm="1">
        <f t="array" ref="N154">_xlfn.LET(_xlpm.k,finalData[[#This Row],[peer_group_key]],
     MEDIAN(_xlfn._xlws.FILTER(finalData[score], (finalData[peer_group_key]=_xlpm.k)*(ISNUMBER(finalData[score]))))
)</f>
        <v>0.98</v>
      </c>
      <c r="O154" cm="1">
        <f t="array" ref="O15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54" cm="1">
        <f t="array" ref="P15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54">
        <f>finalData[[#This Row],[peerQ3]]-finalData[[#This Row],[peerQ1]]</f>
        <v>8.0000000000000071E-2</v>
      </c>
      <c r="R154" cm="1">
        <f t="array" ref="R154">_xlfn.LET(_xlpm.k,finalData[[#This Row],[peer_group_key]],
ROWS(_xlfn._xlws.FILTER(finalData[score], (finalData[peer_group_key]=_xlpm.k)*(ISNUMBER(finalData[score]))))
)</f>
        <v>109</v>
      </c>
      <c r="S154">
        <f>IF(OR(NOT(ISNUMBER(finalData[[#This Row],[peerIQR]])),finalData[[#This Row],[peerIQR]]=0), NA(), finalData[[#This Row],[peerQ1]]-1.5*finalData[[#This Row],[peerIQR]])</f>
        <v>0.81999999999999984</v>
      </c>
      <c r="T154">
        <f>IF(OR(NOT(ISNUMBER(finalData[[#This Row],[peerIQR]])),finalData[[#This Row],[peerIQR]]=0), NA(), finalData[[#This Row],[peerQ3]]+1.5*finalData[[#This Row],[peerIQR]])</f>
        <v>1.1400000000000001</v>
      </c>
      <c r="U15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4">
        <f>finalData[[#This Row],[score]]-finalData[[#This Row],[peerMedian]]</f>
        <v>-8.9999999999999969E-2</v>
      </c>
    </row>
    <row r="155" spans="1:22">
      <c r="A155" t="s">
        <v>600</v>
      </c>
      <c r="B155" t="s">
        <v>601</v>
      </c>
      <c r="C155" t="s">
        <v>549</v>
      </c>
      <c r="D155" t="s">
        <v>32</v>
      </c>
      <c r="E155">
        <v>2</v>
      </c>
      <c r="F155">
        <v>0</v>
      </c>
      <c r="G155">
        <v>9</v>
      </c>
      <c r="H155">
        <v>1</v>
      </c>
      <c r="I155">
        <v>1.06</v>
      </c>
      <c r="J155">
        <v>10</v>
      </c>
      <c r="K155">
        <v>0.1</v>
      </c>
      <c r="L155" t="s">
        <v>17998</v>
      </c>
      <c r="M155" t="s">
        <v>17973</v>
      </c>
      <c r="N155" cm="1">
        <f t="array" ref="N155">_xlfn.LET(_xlpm.k,finalData[[#This Row],[peer_group_key]],
     MEDIAN(_xlfn._xlws.FILTER(finalData[score], (finalData[peer_group_key]=_xlpm.k)*(ISNUMBER(finalData[score]))))
)</f>
        <v>0.98</v>
      </c>
      <c r="O155" cm="1">
        <f t="array" ref="O15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55" cm="1">
        <f t="array" ref="P15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55">
        <f>finalData[[#This Row],[peerQ3]]-finalData[[#This Row],[peerQ1]]</f>
        <v>8.0000000000000071E-2</v>
      </c>
      <c r="R155" cm="1">
        <f t="array" ref="R155">_xlfn.LET(_xlpm.k,finalData[[#This Row],[peer_group_key]],
ROWS(_xlfn._xlws.FILTER(finalData[score], (finalData[peer_group_key]=_xlpm.k)*(ISNUMBER(finalData[score]))))
)</f>
        <v>109</v>
      </c>
      <c r="S155">
        <f>IF(OR(NOT(ISNUMBER(finalData[[#This Row],[peerIQR]])),finalData[[#This Row],[peerIQR]]=0), NA(), finalData[[#This Row],[peerQ1]]-1.5*finalData[[#This Row],[peerIQR]])</f>
        <v>0.81999999999999984</v>
      </c>
      <c r="T155">
        <f>IF(OR(NOT(ISNUMBER(finalData[[#This Row],[peerIQR]])),finalData[[#This Row],[peerIQR]]=0), NA(), finalData[[#This Row],[peerQ3]]+1.5*finalData[[#This Row],[peerIQR]])</f>
        <v>1.1400000000000001</v>
      </c>
      <c r="U15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5">
        <f>finalData[[#This Row],[score]]-finalData[[#This Row],[peerMedian]]</f>
        <v>8.0000000000000071E-2</v>
      </c>
    </row>
    <row r="156" spans="1:22">
      <c r="A156" t="s">
        <v>604</v>
      </c>
      <c r="B156" t="s">
        <v>605</v>
      </c>
      <c r="C156" t="s">
        <v>549</v>
      </c>
      <c r="D156" t="s">
        <v>113</v>
      </c>
      <c r="E156">
        <v>3</v>
      </c>
      <c r="F156">
        <v>0</v>
      </c>
      <c r="G156">
        <v>11</v>
      </c>
      <c r="H156">
        <v>0</v>
      </c>
      <c r="I156">
        <v>1.02</v>
      </c>
      <c r="J156">
        <v>11</v>
      </c>
      <c r="K156">
        <v>0</v>
      </c>
      <c r="L156" t="s">
        <v>18002</v>
      </c>
      <c r="M156" t="s">
        <v>17971</v>
      </c>
      <c r="N156" cm="1">
        <f t="array" ref="N156">_xlfn.LET(_xlpm.k,finalData[[#This Row],[peer_group_key]],
     MEDIAN(_xlfn._xlws.FILTER(finalData[score], (finalData[peer_group_key]=_xlpm.k)*(ISNUMBER(finalData[score]))))
)</f>
        <v>0.96</v>
      </c>
      <c r="O156" cm="1">
        <f t="array" ref="O15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0.91500000000000004</v>
      </c>
      <c r="P156" cm="1">
        <f t="array" ref="P15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56">
        <f>finalData[[#This Row],[peerQ3]]-finalData[[#This Row],[peerQ1]]</f>
        <v>0.10000000000000009</v>
      </c>
      <c r="R156" cm="1">
        <f t="array" ref="R156">_xlfn.LET(_xlpm.k,finalData[[#This Row],[peer_group_key]],
ROWS(_xlfn._xlws.FILTER(finalData[score], (finalData[peer_group_key]=_xlpm.k)*(ISNUMBER(finalData[score]))))
)</f>
        <v>13</v>
      </c>
      <c r="S156">
        <f>IF(OR(NOT(ISNUMBER(finalData[[#This Row],[peerIQR]])),finalData[[#This Row],[peerIQR]]=0), NA(), finalData[[#This Row],[peerQ1]]-1.5*finalData[[#This Row],[peerIQR]])</f>
        <v>0.7649999999999999</v>
      </c>
      <c r="T156">
        <f>IF(OR(NOT(ISNUMBER(finalData[[#This Row],[peerIQR]])),finalData[[#This Row],[peerIQR]]=0), NA(), finalData[[#This Row],[peerQ3]]+1.5*finalData[[#This Row],[peerIQR]])</f>
        <v>1.1650000000000003</v>
      </c>
      <c r="U15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6">
        <f>finalData[[#This Row],[score]]-finalData[[#This Row],[peerMedian]]</f>
        <v>6.0000000000000053E-2</v>
      </c>
    </row>
    <row r="157" spans="1:22">
      <c r="A157" t="s">
        <v>608</v>
      </c>
      <c r="B157" t="s">
        <v>609</v>
      </c>
      <c r="C157" t="s">
        <v>549</v>
      </c>
      <c r="D157" t="s">
        <v>32</v>
      </c>
      <c r="E157">
        <v>2</v>
      </c>
      <c r="F157">
        <v>0</v>
      </c>
      <c r="G157">
        <v>7</v>
      </c>
      <c r="H157">
        <v>4</v>
      </c>
      <c r="I157">
        <v>0.97</v>
      </c>
      <c r="J157">
        <v>11</v>
      </c>
      <c r="K157">
        <v>0.36363636363636365</v>
      </c>
      <c r="L157" t="s">
        <v>17998</v>
      </c>
      <c r="M157" t="s">
        <v>17973</v>
      </c>
      <c r="N157" cm="1">
        <f t="array" ref="N157">_xlfn.LET(_xlpm.k,finalData[[#This Row],[peer_group_key]],
     MEDIAN(_xlfn._xlws.FILTER(finalData[score], (finalData[peer_group_key]=_xlpm.k)*(ISNUMBER(finalData[score]))))
)</f>
        <v>0.98</v>
      </c>
      <c r="O157" cm="1">
        <f t="array" ref="O15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57" cm="1">
        <f t="array" ref="P15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57">
        <f>finalData[[#This Row],[peerQ3]]-finalData[[#This Row],[peerQ1]]</f>
        <v>8.0000000000000071E-2</v>
      </c>
      <c r="R157" cm="1">
        <f t="array" ref="R157">_xlfn.LET(_xlpm.k,finalData[[#This Row],[peer_group_key]],
ROWS(_xlfn._xlws.FILTER(finalData[score], (finalData[peer_group_key]=_xlpm.k)*(ISNUMBER(finalData[score]))))
)</f>
        <v>109</v>
      </c>
      <c r="S157">
        <f>IF(OR(NOT(ISNUMBER(finalData[[#This Row],[peerIQR]])),finalData[[#This Row],[peerIQR]]=0), NA(), finalData[[#This Row],[peerQ1]]-1.5*finalData[[#This Row],[peerIQR]])</f>
        <v>0.81999999999999984</v>
      </c>
      <c r="T157">
        <f>IF(OR(NOT(ISNUMBER(finalData[[#This Row],[peerIQR]])),finalData[[#This Row],[peerIQR]]=0), NA(), finalData[[#This Row],[peerQ3]]+1.5*finalData[[#This Row],[peerIQR]])</f>
        <v>1.1400000000000001</v>
      </c>
      <c r="U15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7">
        <f>finalData[[#This Row],[score]]-finalData[[#This Row],[peerMedian]]</f>
        <v>-1.0000000000000009E-2</v>
      </c>
    </row>
    <row r="158" spans="1:22">
      <c r="A158" t="s">
        <v>611</v>
      </c>
      <c r="B158" t="s">
        <v>612</v>
      </c>
      <c r="C158" t="s">
        <v>549</v>
      </c>
      <c r="D158" t="s">
        <v>87</v>
      </c>
      <c r="E158">
        <v>2</v>
      </c>
      <c r="F158">
        <v>0</v>
      </c>
      <c r="G158">
        <v>5</v>
      </c>
      <c r="H158">
        <v>0</v>
      </c>
      <c r="I158">
        <v>0.85</v>
      </c>
      <c r="J158">
        <v>5</v>
      </c>
      <c r="K158">
        <v>0</v>
      </c>
      <c r="L158" t="s">
        <v>17999</v>
      </c>
      <c r="M158" t="s">
        <v>17973</v>
      </c>
      <c r="N158" cm="1">
        <f t="array" ref="N158">_xlfn.LET(_xlpm.k,finalData[[#This Row],[peer_group_key]],
     MEDIAN(_xlfn._xlws.FILTER(finalData[score], (finalData[peer_group_key]=_xlpm.k)*(ISNUMBER(finalData[score]))))
)</f>
        <v>0.97</v>
      </c>
      <c r="O158" cm="1">
        <f t="array" ref="O15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158" cm="1">
        <f t="array" ref="P15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58">
        <f>finalData[[#This Row],[peerQ3]]-finalData[[#This Row],[peerQ1]]</f>
        <v>9.9999999999999978E-2</v>
      </c>
      <c r="R158" cm="1">
        <f t="array" ref="R158">_xlfn.LET(_xlpm.k,finalData[[#This Row],[peer_group_key]],
ROWS(_xlfn._xlws.FILTER(finalData[score], (finalData[peer_group_key]=_xlpm.k)*(ISNUMBER(finalData[score]))))
)</f>
        <v>31</v>
      </c>
      <c r="S158">
        <f>IF(OR(NOT(ISNUMBER(finalData[[#This Row],[peerIQR]])),finalData[[#This Row],[peerIQR]]=0), NA(), finalData[[#This Row],[peerQ1]]-1.5*finalData[[#This Row],[peerIQR]])</f>
        <v>0.77</v>
      </c>
      <c r="T158">
        <f>IF(OR(NOT(ISNUMBER(finalData[[#This Row],[peerIQR]])),finalData[[#This Row],[peerIQR]]=0), NA(), finalData[[#This Row],[peerQ3]]+1.5*finalData[[#This Row],[peerIQR]])</f>
        <v>1.17</v>
      </c>
      <c r="U15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8">
        <f>finalData[[#This Row],[score]]-finalData[[#This Row],[peerMedian]]</f>
        <v>-0.12</v>
      </c>
    </row>
    <row r="159" spans="1:22">
      <c r="A159" t="s">
        <v>615</v>
      </c>
      <c r="B159" t="s">
        <v>616</v>
      </c>
      <c r="C159" t="s">
        <v>549</v>
      </c>
      <c r="D159" t="s">
        <v>140</v>
      </c>
      <c r="E159">
        <v>4</v>
      </c>
      <c r="F159">
        <v>0</v>
      </c>
      <c r="G159">
        <v>8</v>
      </c>
      <c r="H159">
        <v>0</v>
      </c>
      <c r="I159">
        <v>0.96</v>
      </c>
      <c r="J159">
        <v>8</v>
      </c>
      <c r="K159">
        <v>0</v>
      </c>
      <c r="L159" t="s">
        <v>17997</v>
      </c>
      <c r="M159" t="s">
        <v>17970</v>
      </c>
      <c r="N159" cm="1">
        <f t="array" ref="N159">_xlfn.LET(_xlpm.k,finalData[[#This Row],[peer_group_key]],
     MEDIAN(_xlfn._xlws.FILTER(finalData[score], (finalData[peer_group_key]=_xlpm.k)*(ISNUMBER(finalData[score]))))
)</f>
        <v>0.99</v>
      </c>
      <c r="O159" cm="1">
        <f t="array" ref="O15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159" cm="1">
        <f t="array" ref="P15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59">
        <f>finalData[[#This Row],[peerQ3]]-finalData[[#This Row],[peerQ1]]</f>
        <v>7.5000000000000067E-2</v>
      </c>
      <c r="R159" cm="1">
        <f t="array" ref="R159">_xlfn.LET(_xlpm.k,finalData[[#This Row],[peer_group_key]],
ROWS(_xlfn._xlws.FILTER(finalData[score], (finalData[peer_group_key]=_xlpm.k)*(ISNUMBER(finalData[score]))))
)</f>
        <v>17</v>
      </c>
      <c r="S159">
        <f>IF(OR(NOT(ISNUMBER(finalData[[#This Row],[peerIQR]])),finalData[[#This Row],[peerIQR]]=0), NA(), finalData[[#This Row],[peerQ1]]-1.5*finalData[[#This Row],[peerIQR]])</f>
        <v>0.8424999999999998</v>
      </c>
      <c r="T159">
        <f>IF(OR(NOT(ISNUMBER(finalData[[#This Row],[peerIQR]])),finalData[[#This Row],[peerIQR]]=0), NA(), finalData[[#This Row],[peerQ3]]+1.5*finalData[[#This Row],[peerIQR]])</f>
        <v>1.1425000000000001</v>
      </c>
      <c r="U15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9">
        <f>finalData[[#This Row],[score]]-finalData[[#This Row],[peerMedian]]</f>
        <v>-3.0000000000000027E-2</v>
      </c>
    </row>
    <row r="160" spans="1:22">
      <c r="A160" t="s">
        <v>619</v>
      </c>
      <c r="B160" t="s">
        <v>620</v>
      </c>
      <c r="C160" t="s">
        <v>549</v>
      </c>
      <c r="D160" t="s">
        <v>32</v>
      </c>
      <c r="E160">
        <v>5</v>
      </c>
      <c r="F160">
        <v>2</v>
      </c>
      <c r="G160">
        <v>9</v>
      </c>
      <c r="H160">
        <v>0</v>
      </c>
      <c r="I160">
        <v>1.01</v>
      </c>
      <c r="J160">
        <v>11</v>
      </c>
      <c r="K160">
        <v>0</v>
      </c>
      <c r="L160" t="s">
        <v>17998</v>
      </c>
      <c r="M160" t="s">
        <v>17970</v>
      </c>
      <c r="N160" cm="1">
        <f t="array" ref="N160">_xlfn.LET(_xlpm.k,finalData[[#This Row],[peer_group_key]],
     MEDIAN(_xlfn._xlws.FILTER(finalData[score], (finalData[peer_group_key]=_xlpm.k)*(ISNUMBER(finalData[score]))))
)</f>
        <v>0.98</v>
      </c>
      <c r="O160" cm="1">
        <f t="array" ref="O16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60" cm="1">
        <f t="array" ref="P16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0">
        <f>finalData[[#This Row],[peerQ3]]-finalData[[#This Row],[peerQ1]]</f>
        <v>8.0000000000000071E-2</v>
      </c>
      <c r="R160" cm="1">
        <f t="array" ref="R160">_xlfn.LET(_xlpm.k,finalData[[#This Row],[peer_group_key]],
ROWS(_xlfn._xlws.FILTER(finalData[score], (finalData[peer_group_key]=_xlpm.k)*(ISNUMBER(finalData[score]))))
)</f>
        <v>109</v>
      </c>
      <c r="S160">
        <f>IF(OR(NOT(ISNUMBER(finalData[[#This Row],[peerIQR]])),finalData[[#This Row],[peerIQR]]=0), NA(), finalData[[#This Row],[peerQ1]]-1.5*finalData[[#This Row],[peerIQR]])</f>
        <v>0.81999999999999984</v>
      </c>
      <c r="T160">
        <f>IF(OR(NOT(ISNUMBER(finalData[[#This Row],[peerIQR]])),finalData[[#This Row],[peerIQR]]=0), NA(), finalData[[#This Row],[peerQ3]]+1.5*finalData[[#This Row],[peerIQR]])</f>
        <v>1.1400000000000001</v>
      </c>
      <c r="U16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0">
        <f>finalData[[#This Row],[score]]-finalData[[#This Row],[peerMedian]]</f>
        <v>3.0000000000000027E-2</v>
      </c>
    </row>
    <row r="161" spans="1:22">
      <c r="A161" t="s">
        <v>622</v>
      </c>
      <c r="B161" t="s">
        <v>623</v>
      </c>
      <c r="C161" t="s">
        <v>549</v>
      </c>
      <c r="D161" t="s">
        <v>113</v>
      </c>
      <c r="E161">
        <v>1</v>
      </c>
      <c r="F161">
        <v>0</v>
      </c>
      <c r="G161">
        <v>7</v>
      </c>
      <c r="H161">
        <v>1</v>
      </c>
      <c r="I161">
        <v>0.94</v>
      </c>
      <c r="J161">
        <v>8</v>
      </c>
      <c r="K161">
        <v>0.125</v>
      </c>
      <c r="L161" t="s">
        <v>18002</v>
      </c>
      <c r="M161" t="s">
        <v>17973</v>
      </c>
      <c r="N161" cm="1">
        <f t="array" ref="N161">_xlfn.LET(_xlpm.k,finalData[[#This Row],[peer_group_key]],
     MEDIAN(_xlfn._xlws.FILTER(finalData[score], (finalData[peer_group_key]=_xlpm.k)*(ISNUMBER(finalData[score]))))
)</f>
        <v>0.96</v>
      </c>
      <c r="O161" cm="1">
        <f t="array" ref="O16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0.91500000000000004</v>
      </c>
      <c r="P161" cm="1">
        <f t="array" ref="P16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61">
        <f>finalData[[#This Row],[peerQ3]]-finalData[[#This Row],[peerQ1]]</f>
        <v>0.10000000000000009</v>
      </c>
      <c r="R161" cm="1">
        <f t="array" ref="R161">_xlfn.LET(_xlpm.k,finalData[[#This Row],[peer_group_key]],
ROWS(_xlfn._xlws.FILTER(finalData[score], (finalData[peer_group_key]=_xlpm.k)*(ISNUMBER(finalData[score]))))
)</f>
        <v>13</v>
      </c>
      <c r="S161">
        <f>IF(OR(NOT(ISNUMBER(finalData[[#This Row],[peerIQR]])),finalData[[#This Row],[peerIQR]]=0), NA(), finalData[[#This Row],[peerQ1]]-1.5*finalData[[#This Row],[peerIQR]])</f>
        <v>0.7649999999999999</v>
      </c>
      <c r="T161">
        <f>IF(OR(NOT(ISNUMBER(finalData[[#This Row],[peerIQR]])),finalData[[#This Row],[peerIQR]]=0), NA(), finalData[[#This Row],[peerQ3]]+1.5*finalData[[#This Row],[peerIQR]])</f>
        <v>1.1650000000000003</v>
      </c>
      <c r="U16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1">
        <f>finalData[[#This Row],[score]]-finalData[[#This Row],[peerMedian]]</f>
        <v>-2.0000000000000018E-2</v>
      </c>
    </row>
    <row r="162" spans="1:22">
      <c r="A162" t="s">
        <v>626</v>
      </c>
      <c r="B162" t="s">
        <v>627</v>
      </c>
      <c r="C162" t="s">
        <v>549</v>
      </c>
      <c r="D162" t="s">
        <v>32</v>
      </c>
      <c r="E162">
        <v>3</v>
      </c>
      <c r="F162">
        <v>0</v>
      </c>
      <c r="G162">
        <v>9</v>
      </c>
      <c r="H162">
        <v>1</v>
      </c>
      <c r="I162">
        <v>0.97</v>
      </c>
      <c r="J162">
        <v>10</v>
      </c>
      <c r="K162">
        <v>0.1</v>
      </c>
      <c r="L162" t="s">
        <v>17998</v>
      </c>
      <c r="M162" t="s">
        <v>17971</v>
      </c>
      <c r="N162" cm="1">
        <f t="array" ref="N162">_xlfn.LET(_xlpm.k,finalData[[#This Row],[peer_group_key]],
     MEDIAN(_xlfn._xlws.FILTER(finalData[score], (finalData[peer_group_key]=_xlpm.k)*(ISNUMBER(finalData[score]))))
)</f>
        <v>0.98</v>
      </c>
      <c r="O162" cm="1">
        <f t="array" ref="O16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62" cm="1">
        <f t="array" ref="P16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2">
        <f>finalData[[#This Row],[peerQ3]]-finalData[[#This Row],[peerQ1]]</f>
        <v>8.0000000000000071E-2</v>
      </c>
      <c r="R162" cm="1">
        <f t="array" ref="R162">_xlfn.LET(_xlpm.k,finalData[[#This Row],[peer_group_key]],
ROWS(_xlfn._xlws.FILTER(finalData[score], (finalData[peer_group_key]=_xlpm.k)*(ISNUMBER(finalData[score]))))
)</f>
        <v>109</v>
      </c>
      <c r="S162">
        <f>IF(OR(NOT(ISNUMBER(finalData[[#This Row],[peerIQR]])),finalData[[#This Row],[peerIQR]]=0), NA(), finalData[[#This Row],[peerQ1]]-1.5*finalData[[#This Row],[peerIQR]])</f>
        <v>0.81999999999999984</v>
      </c>
      <c r="T162">
        <f>IF(OR(NOT(ISNUMBER(finalData[[#This Row],[peerIQR]])),finalData[[#This Row],[peerIQR]]=0), NA(), finalData[[#This Row],[peerQ3]]+1.5*finalData[[#This Row],[peerIQR]])</f>
        <v>1.1400000000000001</v>
      </c>
      <c r="U16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2">
        <f>finalData[[#This Row],[score]]-finalData[[#This Row],[peerMedian]]</f>
        <v>-1.0000000000000009E-2</v>
      </c>
    </row>
    <row r="163" spans="1:22">
      <c r="A163" t="s">
        <v>629</v>
      </c>
      <c r="B163" t="s">
        <v>630</v>
      </c>
      <c r="C163" t="s">
        <v>549</v>
      </c>
      <c r="D163" t="s">
        <v>18</v>
      </c>
      <c r="E163">
        <v>5</v>
      </c>
      <c r="F163">
        <v>2</v>
      </c>
      <c r="G163">
        <v>2</v>
      </c>
      <c r="H163">
        <v>0</v>
      </c>
      <c r="I163">
        <v>1.06</v>
      </c>
      <c r="J163">
        <v>4</v>
      </c>
      <c r="K163">
        <v>0</v>
      </c>
      <c r="L163" t="s">
        <v>18001</v>
      </c>
      <c r="M163" t="s">
        <v>17970</v>
      </c>
      <c r="N163" cm="1">
        <f t="array" ref="N163">_xlfn.LET(_xlpm.k,finalData[[#This Row],[peer_group_key]],
     MEDIAN(_xlfn._xlws.FILTER(finalData[score], (finalData[peer_group_key]=_xlpm.k)*(ISNUMBER(finalData[score]))))
)</f>
        <v>1.0150000000000001</v>
      </c>
      <c r="O163" cm="1">
        <f t="array" ref="O16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0.99750000000000005</v>
      </c>
      <c r="P163" cm="1">
        <f t="array" ref="P16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1.0425</v>
      </c>
      <c r="Q163">
        <f>finalData[[#This Row],[peerQ3]]-finalData[[#This Row],[peerQ1]]</f>
        <v>4.4999999999999929E-2</v>
      </c>
      <c r="R163" cm="1">
        <f t="array" ref="R163">_xlfn.LET(_xlpm.k,finalData[[#This Row],[peer_group_key]],
ROWS(_xlfn._xlws.FILTER(finalData[score], (finalData[peer_group_key]=_xlpm.k)*(ISNUMBER(finalData[score]))))
)</f>
        <v>18</v>
      </c>
      <c r="S163">
        <f>IF(OR(NOT(ISNUMBER(finalData[[#This Row],[peerIQR]])),finalData[[#This Row],[peerIQR]]=0), NA(), finalData[[#This Row],[peerQ1]]-1.5*finalData[[#This Row],[peerIQR]])</f>
        <v>0.93000000000000016</v>
      </c>
      <c r="T163">
        <f>IF(OR(NOT(ISNUMBER(finalData[[#This Row],[peerIQR]])),finalData[[#This Row],[peerIQR]]=0), NA(), finalData[[#This Row],[peerQ3]]+1.5*finalData[[#This Row],[peerIQR]])</f>
        <v>1.1099999999999999</v>
      </c>
      <c r="U16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3">
        <f>finalData[[#This Row],[score]]-finalData[[#This Row],[peerMedian]]</f>
        <v>4.4999999999999929E-2</v>
      </c>
    </row>
    <row r="164" spans="1:22">
      <c r="A164" t="s">
        <v>632</v>
      </c>
      <c r="B164" t="s">
        <v>633</v>
      </c>
      <c r="C164" t="s">
        <v>549</v>
      </c>
      <c r="D164" t="s">
        <v>140</v>
      </c>
      <c r="E164">
        <v>4</v>
      </c>
      <c r="F164">
        <v>0</v>
      </c>
      <c r="G164">
        <v>6</v>
      </c>
      <c r="H164">
        <v>0</v>
      </c>
      <c r="I164">
        <v>0.96</v>
      </c>
      <c r="J164">
        <v>6</v>
      </c>
      <c r="K164">
        <v>0</v>
      </c>
      <c r="L164" t="s">
        <v>17997</v>
      </c>
      <c r="M164" t="s">
        <v>17970</v>
      </c>
      <c r="N164" cm="1">
        <f t="array" ref="N164">_xlfn.LET(_xlpm.k,finalData[[#This Row],[peer_group_key]],
     MEDIAN(_xlfn._xlws.FILTER(finalData[score], (finalData[peer_group_key]=_xlpm.k)*(ISNUMBER(finalData[score]))))
)</f>
        <v>0.99</v>
      </c>
      <c r="O164" cm="1">
        <f t="array" ref="O16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164" cm="1">
        <f t="array" ref="P16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64">
        <f>finalData[[#This Row],[peerQ3]]-finalData[[#This Row],[peerQ1]]</f>
        <v>7.5000000000000067E-2</v>
      </c>
      <c r="R164" cm="1">
        <f t="array" ref="R164">_xlfn.LET(_xlpm.k,finalData[[#This Row],[peer_group_key]],
ROWS(_xlfn._xlws.FILTER(finalData[score], (finalData[peer_group_key]=_xlpm.k)*(ISNUMBER(finalData[score]))))
)</f>
        <v>17</v>
      </c>
      <c r="S164">
        <f>IF(OR(NOT(ISNUMBER(finalData[[#This Row],[peerIQR]])),finalData[[#This Row],[peerIQR]]=0), NA(), finalData[[#This Row],[peerQ1]]-1.5*finalData[[#This Row],[peerIQR]])</f>
        <v>0.8424999999999998</v>
      </c>
      <c r="T164">
        <f>IF(OR(NOT(ISNUMBER(finalData[[#This Row],[peerIQR]])),finalData[[#This Row],[peerIQR]]=0), NA(), finalData[[#This Row],[peerQ3]]+1.5*finalData[[#This Row],[peerIQR]])</f>
        <v>1.1425000000000001</v>
      </c>
      <c r="U16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4">
        <f>finalData[[#This Row],[score]]-finalData[[#This Row],[peerMedian]]</f>
        <v>-3.0000000000000027E-2</v>
      </c>
    </row>
    <row r="165" spans="1:22">
      <c r="A165" t="s">
        <v>635</v>
      </c>
      <c r="B165" t="s">
        <v>636</v>
      </c>
      <c r="C165" t="s">
        <v>549</v>
      </c>
      <c r="D165" t="s">
        <v>18</v>
      </c>
      <c r="E165">
        <v>1</v>
      </c>
      <c r="F165">
        <v>0</v>
      </c>
      <c r="G165">
        <v>6</v>
      </c>
      <c r="H165">
        <v>2</v>
      </c>
      <c r="I165">
        <v>1.02</v>
      </c>
      <c r="J165">
        <v>8</v>
      </c>
      <c r="K165">
        <v>0.25</v>
      </c>
      <c r="L165" t="s">
        <v>18001</v>
      </c>
      <c r="M165" t="s">
        <v>17973</v>
      </c>
      <c r="N165" cm="1">
        <f t="array" ref="N165">_xlfn.LET(_xlpm.k,finalData[[#This Row],[peer_group_key]],
     MEDIAN(_xlfn._xlws.FILTER(finalData[score], (finalData[peer_group_key]=_xlpm.k)*(ISNUMBER(finalData[score]))))
)</f>
        <v>1.0150000000000001</v>
      </c>
      <c r="O165" cm="1">
        <f t="array" ref="O16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0.99750000000000005</v>
      </c>
      <c r="P165" cm="1">
        <f t="array" ref="P16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1.0425</v>
      </c>
      <c r="Q165">
        <f>finalData[[#This Row],[peerQ3]]-finalData[[#This Row],[peerQ1]]</f>
        <v>4.4999999999999929E-2</v>
      </c>
      <c r="R165" cm="1">
        <f t="array" ref="R165">_xlfn.LET(_xlpm.k,finalData[[#This Row],[peer_group_key]],
ROWS(_xlfn._xlws.FILTER(finalData[score], (finalData[peer_group_key]=_xlpm.k)*(ISNUMBER(finalData[score]))))
)</f>
        <v>18</v>
      </c>
      <c r="S165">
        <f>IF(OR(NOT(ISNUMBER(finalData[[#This Row],[peerIQR]])),finalData[[#This Row],[peerIQR]]=0), NA(), finalData[[#This Row],[peerQ1]]-1.5*finalData[[#This Row],[peerIQR]])</f>
        <v>0.93000000000000016</v>
      </c>
      <c r="T165">
        <f>IF(OR(NOT(ISNUMBER(finalData[[#This Row],[peerIQR]])),finalData[[#This Row],[peerIQR]]=0), NA(), finalData[[#This Row],[peerQ3]]+1.5*finalData[[#This Row],[peerIQR]])</f>
        <v>1.1099999999999999</v>
      </c>
      <c r="U16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5">
        <f>finalData[[#This Row],[score]]-finalData[[#This Row],[peerMedian]]</f>
        <v>4.9999999999998934E-3</v>
      </c>
    </row>
    <row r="166" spans="1:22">
      <c r="A166" t="s">
        <v>638</v>
      </c>
      <c r="B166" t="s">
        <v>639</v>
      </c>
      <c r="C166" t="s">
        <v>549</v>
      </c>
      <c r="D166" t="s">
        <v>18</v>
      </c>
      <c r="E166">
        <v>3</v>
      </c>
      <c r="F166">
        <v>0</v>
      </c>
      <c r="G166">
        <v>10</v>
      </c>
      <c r="H166">
        <v>1</v>
      </c>
      <c r="I166">
        <v>1.02</v>
      </c>
      <c r="J166">
        <v>11</v>
      </c>
      <c r="K166">
        <v>9.0909090909090912E-2</v>
      </c>
      <c r="L166" t="s">
        <v>18001</v>
      </c>
      <c r="M166" t="s">
        <v>17971</v>
      </c>
      <c r="N166" cm="1">
        <f t="array" ref="N166">_xlfn.LET(_xlpm.k,finalData[[#This Row],[peer_group_key]],
     MEDIAN(_xlfn._xlws.FILTER(finalData[score], (finalData[peer_group_key]=_xlpm.k)*(ISNUMBER(finalData[score]))))
)</f>
        <v>1.0150000000000001</v>
      </c>
      <c r="O166" cm="1">
        <f t="array" ref="O16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0.99750000000000005</v>
      </c>
      <c r="P166" cm="1">
        <f t="array" ref="P16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1.0425</v>
      </c>
      <c r="Q166">
        <f>finalData[[#This Row],[peerQ3]]-finalData[[#This Row],[peerQ1]]</f>
        <v>4.4999999999999929E-2</v>
      </c>
      <c r="R166" cm="1">
        <f t="array" ref="R166">_xlfn.LET(_xlpm.k,finalData[[#This Row],[peer_group_key]],
ROWS(_xlfn._xlws.FILTER(finalData[score], (finalData[peer_group_key]=_xlpm.k)*(ISNUMBER(finalData[score]))))
)</f>
        <v>18</v>
      </c>
      <c r="S166">
        <f>IF(OR(NOT(ISNUMBER(finalData[[#This Row],[peerIQR]])),finalData[[#This Row],[peerIQR]]=0), NA(), finalData[[#This Row],[peerQ1]]-1.5*finalData[[#This Row],[peerIQR]])</f>
        <v>0.93000000000000016</v>
      </c>
      <c r="T166">
        <f>IF(OR(NOT(ISNUMBER(finalData[[#This Row],[peerIQR]])),finalData[[#This Row],[peerIQR]]=0), NA(), finalData[[#This Row],[peerQ3]]+1.5*finalData[[#This Row],[peerIQR]])</f>
        <v>1.1099999999999999</v>
      </c>
      <c r="U16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6">
        <f>finalData[[#This Row],[score]]-finalData[[#This Row],[peerMedian]]</f>
        <v>4.9999999999998934E-3</v>
      </c>
    </row>
    <row r="167" spans="1:22">
      <c r="A167" t="s">
        <v>642</v>
      </c>
      <c r="B167" t="s">
        <v>643</v>
      </c>
      <c r="C167" t="s">
        <v>549</v>
      </c>
      <c r="D167" t="s">
        <v>32</v>
      </c>
      <c r="E167">
        <v>3</v>
      </c>
      <c r="F167">
        <v>0</v>
      </c>
      <c r="G167">
        <v>8</v>
      </c>
      <c r="H167">
        <v>1</v>
      </c>
      <c r="I167">
        <v>1.1399999999999999</v>
      </c>
      <c r="J167">
        <v>9</v>
      </c>
      <c r="K167">
        <v>0.1111111111111111</v>
      </c>
      <c r="L167" t="s">
        <v>17998</v>
      </c>
      <c r="M167" t="s">
        <v>17971</v>
      </c>
      <c r="N167" cm="1">
        <f t="array" ref="N167">_xlfn.LET(_xlpm.k,finalData[[#This Row],[peer_group_key]],
     MEDIAN(_xlfn._xlws.FILTER(finalData[score], (finalData[peer_group_key]=_xlpm.k)*(ISNUMBER(finalData[score]))))
)</f>
        <v>0.98</v>
      </c>
      <c r="O167" cm="1">
        <f t="array" ref="O16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67" cm="1">
        <f t="array" ref="P16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7">
        <f>finalData[[#This Row],[peerQ3]]-finalData[[#This Row],[peerQ1]]</f>
        <v>8.0000000000000071E-2</v>
      </c>
      <c r="R167" cm="1">
        <f t="array" ref="R167">_xlfn.LET(_xlpm.k,finalData[[#This Row],[peer_group_key]],
ROWS(_xlfn._xlws.FILTER(finalData[score], (finalData[peer_group_key]=_xlpm.k)*(ISNUMBER(finalData[score]))))
)</f>
        <v>109</v>
      </c>
      <c r="S167">
        <f>IF(OR(NOT(ISNUMBER(finalData[[#This Row],[peerIQR]])),finalData[[#This Row],[peerIQR]]=0), NA(), finalData[[#This Row],[peerQ1]]-1.5*finalData[[#This Row],[peerIQR]])</f>
        <v>0.81999999999999984</v>
      </c>
      <c r="T167">
        <f>IF(OR(NOT(ISNUMBER(finalData[[#This Row],[peerIQR]])),finalData[[#This Row],[peerIQR]]=0), NA(), finalData[[#This Row],[peerQ3]]+1.5*finalData[[#This Row],[peerIQR]])</f>
        <v>1.1400000000000001</v>
      </c>
      <c r="U16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7">
        <f>finalData[[#This Row],[score]]-finalData[[#This Row],[peerMedian]]</f>
        <v>0.15999999999999992</v>
      </c>
    </row>
    <row r="168" spans="1:22">
      <c r="A168" t="s">
        <v>645</v>
      </c>
      <c r="B168" t="s">
        <v>646</v>
      </c>
      <c r="C168" t="s">
        <v>549</v>
      </c>
      <c r="D168" t="s">
        <v>32</v>
      </c>
      <c r="E168">
        <v>1</v>
      </c>
      <c r="F168">
        <v>0</v>
      </c>
      <c r="G168">
        <v>6</v>
      </c>
      <c r="H168">
        <v>4</v>
      </c>
      <c r="I168">
        <v>1.01</v>
      </c>
      <c r="J168">
        <v>10</v>
      </c>
      <c r="K168">
        <v>0.4</v>
      </c>
      <c r="L168" t="s">
        <v>17998</v>
      </c>
      <c r="M168" t="s">
        <v>17973</v>
      </c>
      <c r="N168" cm="1">
        <f t="array" ref="N168">_xlfn.LET(_xlpm.k,finalData[[#This Row],[peer_group_key]],
     MEDIAN(_xlfn._xlws.FILTER(finalData[score], (finalData[peer_group_key]=_xlpm.k)*(ISNUMBER(finalData[score]))))
)</f>
        <v>0.98</v>
      </c>
      <c r="O168" cm="1">
        <f t="array" ref="O16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68" cm="1">
        <f t="array" ref="P16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8">
        <f>finalData[[#This Row],[peerQ3]]-finalData[[#This Row],[peerQ1]]</f>
        <v>8.0000000000000071E-2</v>
      </c>
      <c r="R168" cm="1">
        <f t="array" ref="R168">_xlfn.LET(_xlpm.k,finalData[[#This Row],[peer_group_key]],
ROWS(_xlfn._xlws.FILTER(finalData[score], (finalData[peer_group_key]=_xlpm.k)*(ISNUMBER(finalData[score]))))
)</f>
        <v>109</v>
      </c>
      <c r="S168">
        <f>IF(OR(NOT(ISNUMBER(finalData[[#This Row],[peerIQR]])),finalData[[#This Row],[peerIQR]]=0), NA(), finalData[[#This Row],[peerQ1]]-1.5*finalData[[#This Row],[peerIQR]])</f>
        <v>0.81999999999999984</v>
      </c>
      <c r="T168">
        <f>IF(OR(NOT(ISNUMBER(finalData[[#This Row],[peerIQR]])),finalData[[#This Row],[peerIQR]]=0), NA(), finalData[[#This Row],[peerQ3]]+1.5*finalData[[#This Row],[peerIQR]])</f>
        <v>1.1400000000000001</v>
      </c>
      <c r="U16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8">
        <f>finalData[[#This Row],[score]]-finalData[[#This Row],[peerMedian]]</f>
        <v>3.0000000000000027E-2</v>
      </c>
    </row>
    <row r="169" spans="1:22">
      <c r="A169" t="s">
        <v>649</v>
      </c>
      <c r="B169" t="s">
        <v>650</v>
      </c>
      <c r="C169" t="s">
        <v>549</v>
      </c>
      <c r="D169" t="s">
        <v>27</v>
      </c>
      <c r="E169">
        <v>3</v>
      </c>
      <c r="F169">
        <v>0</v>
      </c>
      <c r="G169">
        <v>5</v>
      </c>
      <c r="H169">
        <v>3</v>
      </c>
      <c r="I169">
        <v>1.1399999999999999</v>
      </c>
      <c r="J169">
        <v>8</v>
      </c>
      <c r="K169">
        <v>0.375</v>
      </c>
      <c r="L169" t="s">
        <v>18000</v>
      </c>
      <c r="M169" t="s">
        <v>17971</v>
      </c>
      <c r="N169" cm="1">
        <f t="array" ref="N169">_xlfn.LET(_xlpm.k,finalData[[#This Row],[peer_group_key]],
     MEDIAN(_xlfn._xlws.FILTER(finalData[score], (finalData[peer_group_key]=_xlpm.k)*(ISNUMBER(finalData[score]))))
)</f>
        <v>1.05</v>
      </c>
      <c r="O169" cm="1">
        <f t="array" ref="O16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169" cm="1">
        <f t="array" ref="P16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169">
        <f>finalData[[#This Row],[peerQ3]]-finalData[[#This Row],[peerQ1]]</f>
        <v>0.19500000000000006</v>
      </c>
      <c r="R169" cm="1">
        <f t="array" ref="R169">_xlfn.LET(_xlpm.k,finalData[[#This Row],[peer_group_key]],
ROWS(_xlfn._xlws.FILTER(finalData[score], (finalData[peer_group_key]=_xlpm.k)*(ISNUMBER(finalData[score]))))
)</f>
        <v>56</v>
      </c>
      <c r="S169">
        <f>IF(OR(NOT(ISNUMBER(finalData[[#This Row],[peerIQR]])),finalData[[#This Row],[peerIQR]]=0), NA(), finalData[[#This Row],[peerQ1]]-1.5*finalData[[#This Row],[peerIQR]])</f>
        <v>0.67999999999999983</v>
      </c>
      <c r="T169">
        <f>IF(OR(NOT(ISNUMBER(finalData[[#This Row],[peerIQR]])),finalData[[#This Row],[peerIQR]]=0), NA(), finalData[[#This Row],[peerQ3]]+1.5*finalData[[#This Row],[peerIQR]])</f>
        <v>1.46</v>
      </c>
      <c r="U16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9">
        <f>finalData[[#This Row],[score]]-finalData[[#This Row],[peerMedian]]</f>
        <v>8.9999999999999858E-2</v>
      </c>
    </row>
    <row r="170" spans="1:22">
      <c r="A170" t="s">
        <v>652</v>
      </c>
      <c r="B170" t="s">
        <v>653</v>
      </c>
      <c r="C170" t="s">
        <v>549</v>
      </c>
      <c r="D170" t="s">
        <v>140</v>
      </c>
      <c r="E170">
        <v>4</v>
      </c>
      <c r="F170">
        <v>0</v>
      </c>
      <c r="G170">
        <v>9</v>
      </c>
      <c r="H170">
        <v>0</v>
      </c>
      <c r="I170">
        <v>0.99</v>
      </c>
      <c r="J170">
        <v>9</v>
      </c>
      <c r="K170">
        <v>0</v>
      </c>
      <c r="L170" t="s">
        <v>17997</v>
      </c>
      <c r="M170" t="s">
        <v>17970</v>
      </c>
      <c r="N170" cm="1">
        <f t="array" ref="N170">_xlfn.LET(_xlpm.k,finalData[[#This Row],[peer_group_key]],
     MEDIAN(_xlfn._xlws.FILTER(finalData[score], (finalData[peer_group_key]=_xlpm.k)*(ISNUMBER(finalData[score]))))
)</f>
        <v>0.99</v>
      </c>
      <c r="O170" cm="1">
        <f t="array" ref="O17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170" cm="1">
        <f t="array" ref="P17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70">
        <f>finalData[[#This Row],[peerQ3]]-finalData[[#This Row],[peerQ1]]</f>
        <v>7.5000000000000067E-2</v>
      </c>
      <c r="R170" cm="1">
        <f t="array" ref="R170">_xlfn.LET(_xlpm.k,finalData[[#This Row],[peer_group_key]],
ROWS(_xlfn._xlws.FILTER(finalData[score], (finalData[peer_group_key]=_xlpm.k)*(ISNUMBER(finalData[score]))))
)</f>
        <v>17</v>
      </c>
      <c r="S170">
        <f>IF(OR(NOT(ISNUMBER(finalData[[#This Row],[peerIQR]])),finalData[[#This Row],[peerIQR]]=0), NA(), finalData[[#This Row],[peerQ1]]-1.5*finalData[[#This Row],[peerIQR]])</f>
        <v>0.8424999999999998</v>
      </c>
      <c r="T170">
        <f>IF(OR(NOT(ISNUMBER(finalData[[#This Row],[peerIQR]])),finalData[[#This Row],[peerIQR]]=0), NA(), finalData[[#This Row],[peerQ3]]+1.5*finalData[[#This Row],[peerIQR]])</f>
        <v>1.1425000000000001</v>
      </c>
      <c r="U17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0">
        <f>finalData[[#This Row],[score]]-finalData[[#This Row],[peerMedian]]</f>
        <v>0</v>
      </c>
    </row>
    <row r="171" spans="1:22">
      <c r="A171" t="s">
        <v>656</v>
      </c>
      <c r="B171" t="s">
        <v>657</v>
      </c>
      <c r="C171" t="s">
        <v>549</v>
      </c>
      <c r="D171" t="s">
        <v>32</v>
      </c>
      <c r="E171">
        <v>5</v>
      </c>
      <c r="F171">
        <v>0</v>
      </c>
      <c r="G171">
        <v>1</v>
      </c>
      <c r="H171">
        <v>0</v>
      </c>
      <c r="I171">
        <v>0.86</v>
      </c>
      <c r="J171">
        <v>1</v>
      </c>
      <c r="K171">
        <v>0</v>
      </c>
      <c r="L171" t="s">
        <v>17998</v>
      </c>
      <c r="M171" t="s">
        <v>17970</v>
      </c>
      <c r="N171" cm="1">
        <f t="array" ref="N171">_xlfn.LET(_xlpm.k,finalData[[#This Row],[peer_group_key]],
     MEDIAN(_xlfn._xlws.FILTER(finalData[score], (finalData[peer_group_key]=_xlpm.k)*(ISNUMBER(finalData[score]))))
)</f>
        <v>0.98</v>
      </c>
      <c r="O171" cm="1">
        <f t="array" ref="O17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71" cm="1">
        <f t="array" ref="P17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1">
        <f>finalData[[#This Row],[peerQ3]]-finalData[[#This Row],[peerQ1]]</f>
        <v>8.0000000000000071E-2</v>
      </c>
      <c r="R171" cm="1">
        <f t="array" ref="R171">_xlfn.LET(_xlpm.k,finalData[[#This Row],[peer_group_key]],
ROWS(_xlfn._xlws.FILTER(finalData[score], (finalData[peer_group_key]=_xlpm.k)*(ISNUMBER(finalData[score]))))
)</f>
        <v>109</v>
      </c>
      <c r="S171">
        <f>IF(OR(NOT(ISNUMBER(finalData[[#This Row],[peerIQR]])),finalData[[#This Row],[peerIQR]]=0), NA(), finalData[[#This Row],[peerQ1]]-1.5*finalData[[#This Row],[peerIQR]])</f>
        <v>0.81999999999999984</v>
      </c>
      <c r="T171">
        <f>IF(OR(NOT(ISNUMBER(finalData[[#This Row],[peerIQR]])),finalData[[#This Row],[peerIQR]]=0), NA(), finalData[[#This Row],[peerQ3]]+1.5*finalData[[#This Row],[peerIQR]])</f>
        <v>1.1400000000000001</v>
      </c>
      <c r="U17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1">
        <f>finalData[[#This Row],[score]]-finalData[[#This Row],[peerMedian]]</f>
        <v>-0.12</v>
      </c>
    </row>
    <row r="172" spans="1:22">
      <c r="A172" t="s">
        <v>659</v>
      </c>
      <c r="B172" t="s">
        <v>660</v>
      </c>
      <c r="C172" t="s">
        <v>549</v>
      </c>
      <c r="D172" t="s">
        <v>32</v>
      </c>
      <c r="E172">
        <v>3</v>
      </c>
      <c r="F172">
        <v>0</v>
      </c>
      <c r="G172">
        <v>2</v>
      </c>
      <c r="H172">
        <v>0</v>
      </c>
      <c r="I172">
        <v>0.99</v>
      </c>
      <c r="J172">
        <v>2</v>
      </c>
      <c r="K172">
        <v>0</v>
      </c>
      <c r="L172" t="s">
        <v>17998</v>
      </c>
      <c r="M172" t="s">
        <v>17971</v>
      </c>
      <c r="N172" cm="1">
        <f t="array" ref="N172">_xlfn.LET(_xlpm.k,finalData[[#This Row],[peer_group_key]],
     MEDIAN(_xlfn._xlws.FILTER(finalData[score], (finalData[peer_group_key]=_xlpm.k)*(ISNUMBER(finalData[score]))))
)</f>
        <v>0.98</v>
      </c>
      <c r="O172" cm="1">
        <f t="array" ref="O17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72" cm="1">
        <f t="array" ref="P17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2">
        <f>finalData[[#This Row],[peerQ3]]-finalData[[#This Row],[peerQ1]]</f>
        <v>8.0000000000000071E-2</v>
      </c>
      <c r="R172" cm="1">
        <f t="array" ref="R172">_xlfn.LET(_xlpm.k,finalData[[#This Row],[peer_group_key]],
ROWS(_xlfn._xlws.FILTER(finalData[score], (finalData[peer_group_key]=_xlpm.k)*(ISNUMBER(finalData[score]))))
)</f>
        <v>109</v>
      </c>
      <c r="S172">
        <f>IF(OR(NOT(ISNUMBER(finalData[[#This Row],[peerIQR]])),finalData[[#This Row],[peerIQR]]=0), NA(), finalData[[#This Row],[peerQ1]]-1.5*finalData[[#This Row],[peerIQR]])</f>
        <v>0.81999999999999984</v>
      </c>
      <c r="T172">
        <f>IF(OR(NOT(ISNUMBER(finalData[[#This Row],[peerIQR]])),finalData[[#This Row],[peerIQR]]=0), NA(), finalData[[#This Row],[peerQ3]]+1.5*finalData[[#This Row],[peerIQR]])</f>
        <v>1.1400000000000001</v>
      </c>
      <c r="U17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2">
        <f>finalData[[#This Row],[score]]-finalData[[#This Row],[peerMedian]]</f>
        <v>1.0000000000000009E-2</v>
      </c>
    </row>
    <row r="173" spans="1:22">
      <c r="A173" t="s">
        <v>662</v>
      </c>
      <c r="B173" t="s">
        <v>663</v>
      </c>
      <c r="C173" t="s">
        <v>549</v>
      </c>
      <c r="D173" t="s">
        <v>32</v>
      </c>
      <c r="E173">
        <v>3</v>
      </c>
      <c r="F173">
        <v>0</v>
      </c>
      <c r="G173">
        <v>1</v>
      </c>
      <c r="H173">
        <v>0</v>
      </c>
      <c r="I173">
        <v>0.87</v>
      </c>
      <c r="J173">
        <v>1</v>
      </c>
      <c r="K173">
        <v>0</v>
      </c>
      <c r="L173" t="s">
        <v>17998</v>
      </c>
      <c r="M173" t="s">
        <v>17971</v>
      </c>
      <c r="N173" cm="1">
        <f t="array" ref="N173">_xlfn.LET(_xlpm.k,finalData[[#This Row],[peer_group_key]],
     MEDIAN(_xlfn._xlws.FILTER(finalData[score], (finalData[peer_group_key]=_xlpm.k)*(ISNUMBER(finalData[score]))))
)</f>
        <v>0.98</v>
      </c>
      <c r="O173" cm="1">
        <f t="array" ref="O17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73" cm="1">
        <f t="array" ref="P17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3">
        <f>finalData[[#This Row],[peerQ3]]-finalData[[#This Row],[peerQ1]]</f>
        <v>8.0000000000000071E-2</v>
      </c>
      <c r="R173" cm="1">
        <f t="array" ref="R173">_xlfn.LET(_xlpm.k,finalData[[#This Row],[peer_group_key]],
ROWS(_xlfn._xlws.FILTER(finalData[score], (finalData[peer_group_key]=_xlpm.k)*(ISNUMBER(finalData[score]))))
)</f>
        <v>109</v>
      </c>
      <c r="S173">
        <f>IF(OR(NOT(ISNUMBER(finalData[[#This Row],[peerIQR]])),finalData[[#This Row],[peerIQR]]=0), NA(), finalData[[#This Row],[peerQ1]]-1.5*finalData[[#This Row],[peerIQR]])</f>
        <v>0.81999999999999984</v>
      </c>
      <c r="T173">
        <f>IF(OR(NOT(ISNUMBER(finalData[[#This Row],[peerIQR]])),finalData[[#This Row],[peerIQR]]=0), NA(), finalData[[#This Row],[peerQ3]]+1.5*finalData[[#This Row],[peerIQR]])</f>
        <v>1.1400000000000001</v>
      </c>
      <c r="U17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3">
        <f>finalData[[#This Row],[score]]-finalData[[#This Row],[peerMedian]]</f>
        <v>-0.10999999999999999</v>
      </c>
    </row>
    <row r="174" spans="1:22">
      <c r="A174" t="s">
        <v>666</v>
      </c>
      <c r="B174" t="s">
        <v>667</v>
      </c>
      <c r="C174" t="s">
        <v>549</v>
      </c>
      <c r="D174" t="s">
        <v>32</v>
      </c>
      <c r="E174">
        <v>4</v>
      </c>
      <c r="F174">
        <v>0</v>
      </c>
      <c r="G174">
        <v>2</v>
      </c>
      <c r="H174">
        <v>0</v>
      </c>
      <c r="I174">
        <v>0.94</v>
      </c>
      <c r="J174">
        <v>2</v>
      </c>
      <c r="K174">
        <v>0</v>
      </c>
      <c r="L174" t="s">
        <v>17998</v>
      </c>
      <c r="M174" t="s">
        <v>17970</v>
      </c>
      <c r="N174" cm="1">
        <f t="array" ref="N174">_xlfn.LET(_xlpm.k,finalData[[#This Row],[peer_group_key]],
     MEDIAN(_xlfn._xlws.FILTER(finalData[score], (finalData[peer_group_key]=_xlpm.k)*(ISNUMBER(finalData[score]))))
)</f>
        <v>0.98</v>
      </c>
      <c r="O174" cm="1">
        <f t="array" ref="O17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74" cm="1">
        <f t="array" ref="P17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4">
        <f>finalData[[#This Row],[peerQ3]]-finalData[[#This Row],[peerQ1]]</f>
        <v>8.0000000000000071E-2</v>
      </c>
      <c r="R174" cm="1">
        <f t="array" ref="R174">_xlfn.LET(_xlpm.k,finalData[[#This Row],[peer_group_key]],
ROWS(_xlfn._xlws.FILTER(finalData[score], (finalData[peer_group_key]=_xlpm.k)*(ISNUMBER(finalData[score]))))
)</f>
        <v>109</v>
      </c>
      <c r="S174">
        <f>IF(OR(NOT(ISNUMBER(finalData[[#This Row],[peerIQR]])),finalData[[#This Row],[peerIQR]]=0), NA(), finalData[[#This Row],[peerQ1]]-1.5*finalData[[#This Row],[peerIQR]])</f>
        <v>0.81999999999999984</v>
      </c>
      <c r="T174">
        <f>IF(OR(NOT(ISNUMBER(finalData[[#This Row],[peerIQR]])),finalData[[#This Row],[peerIQR]]=0), NA(), finalData[[#This Row],[peerQ3]]+1.5*finalData[[#This Row],[peerIQR]])</f>
        <v>1.1400000000000001</v>
      </c>
      <c r="U17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4">
        <f>finalData[[#This Row],[score]]-finalData[[#This Row],[peerMedian]]</f>
        <v>-4.0000000000000036E-2</v>
      </c>
    </row>
    <row r="175" spans="1:22">
      <c r="A175" t="s">
        <v>670</v>
      </c>
      <c r="B175" t="s">
        <v>671</v>
      </c>
      <c r="C175" t="s">
        <v>549</v>
      </c>
      <c r="D175" t="s">
        <v>32</v>
      </c>
      <c r="E175">
        <v>2</v>
      </c>
      <c r="F175">
        <v>0</v>
      </c>
      <c r="G175">
        <v>4</v>
      </c>
      <c r="H175">
        <v>0</v>
      </c>
      <c r="I175">
        <v>0.92</v>
      </c>
      <c r="J175">
        <v>4</v>
      </c>
      <c r="K175">
        <v>0</v>
      </c>
      <c r="L175" t="s">
        <v>17998</v>
      </c>
      <c r="M175" t="s">
        <v>17973</v>
      </c>
      <c r="N175" cm="1">
        <f t="array" ref="N175">_xlfn.LET(_xlpm.k,finalData[[#This Row],[peer_group_key]],
     MEDIAN(_xlfn._xlws.FILTER(finalData[score], (finalData[peer_group_key]=_xlpm.k)*(ISNUMBER(finalData[score]))))
)</f>
        <v>0.98</v>
      </c>
      <c r="O175" cm="1">
        <f t="array" ref="O17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75" cm="1">
        <f t="array" ref="P17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5">
        <f>finalData[[#This Row],[peerQ3]]-finalData[[#This Row],[peerQ1]]</f>
        <v>8.0000000000000071E-2</v>
      </c>
      <c r="R175" cm="1">
        <f t="array" ref="R175">_xlfn.LET(_xlpm.k,finalData[[#This Row],[peer_group_key]],
ROWS(_xlfn._xlws.FILTER(finalData[score], (finalData[peer_group_key]=_xlpm.k)*(ISNUMBER(finalData[score]))))
)</f>
        <v>109</v>
      </c>
      <c r="S175">
        <f>IF(OR(NOT(ISNUMBER(finalData[[#This Row],[peerIQR]])),finalData[[#This Row],[peerIQR]]=0), NA(), finalData[[#This Row],[peerQ1]]-1.5*finalData[[#This Row],[peerIQR]])</f>
        <v>0.81999999999999984</v>
      </c>
      <c r="T175">
        <f>IF(OR(NOT(ISNUMBER(finalData[[#This Row],[peerIQR]])),finalData[[#This Row],[peerIQR]]=0), NA(), finalData[[#This Row],[peerQ3]]+1.5*finalData[[#This Row],[peerIQR]])</f>
        <v>1.1400000000000001</v>
      </c>
      <c r="U17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5">
        <f>finalData[[#This Row],[score]]-finalData[[#This Row],[peerMedian]]</f>
        <v>-5.9999999999999942E-2</v>
      </c>
    </row>
    <row r="176" spans="1:22">
      <c r="A176" t="s">
        <v>673</v>
      </c>
      <c r="B176" t="s">
        <v>674</v>
      </c>
      <c r="C176" t="s">
        <v>549</v>
      </c>
      <c r="D176" t="s">
        <v>32</v>
      </c>
      <c r="E176">
        <v>4</v>
      </c>
      <c r="F176">
        <v>0</v>
      </c>
      <c r="G176">
        <v>1</v>
      </c>
      <c r="H176">
        <v>0</v>
      </c>
      <c r="I176">
        <v>0.82</v>
      </c>
      <c r="J176">
        <v>1</v>
      </c>
      <c r="K176">
        <v>0</v>
      </c>
      <c r="L176" t="s">
        <v>17998</v>
      </c>
      <c r="M176" t="s">
        <v>17970</v>
      </c>
      <c r="N176" cm="1">
        <f t="array" ref="N176">_xlfn.LET(_xlpm.k,finalData[[#This Row],[peer_group_key]],
     MEDIAN(_xlfn._xlws.FILTER(finalData[score], (finalData[peer_group_key]=_xlpm.k)*(ISNUMBER(finalData[score]))))
)</f>
        <v>0.98</v>
      </c>
      <c r="O176" cm="1">
        <f t="array" ref="O17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76" cm="1">
        <f t="array" ref="P17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6">
        <f>finalData[[#This Row],[peerQ3]]-finalData[[#This Row],[peerQ1]]</f>
        <v>8.0000000000000071E-2</v>
      </c>
      <c r="R176" cm="1">
        <f t="array" ref="R176">_xlfn.LET(_xlpm.k,finalData[[#This Row],[peer_group_key]],
ROWS(_xlfn._xlws.FILTER(finalData[score], (finalData[peer_group_key]=_xlpm.k)*(ISNUMBER(finalData[score]))))
)</f>
        <v>109</v>
      </c>
      <c r="S176">
        <f>IF(OR(NOT(ISNUMBER(finalData[[#This Row],[peerIQR]])),finalData[[#This Row],[peerIQR]]=0), NA(), finalData[[#This Row],[peerQ1]]-1.5*finalData[[#This Row],[peerIQR]])</f>
        <v>0.81999999999999984</v>
      </c>
      <c r="T176">
        <f>IF(OR(NOT(ISNUMBER(finalData[[#This Row],[peerIQR]])),finalData[[#This Row],[peerIQR]]=0), NA(), finalData[[#This Row],[peerQ3]]+1.5*finalData[[#This Row],[peerIQR]])</f>
        <v>1.1400000000000001</v>
      </c>
      <c r="U17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6">
        <f>finalData[[#This Row],[score]]-finalData[[#This Row],[peerMedian]]</f>
        <v>-0.16000000000000003</v>
      </c>
    </row>
    <row r="177" spans="1:22">
      <c r="A177" t="s">
        <v>676</v>
      </c>
      <c r="B177" t="s">
        <v>677</v>
      </c>
      <c r="C177" t="s">
        <v>549</v>
      </c>
      <c r="D177" t="s">
        <v>32</v>
      </c>
      <c r="E177">
        <v>3</v>
      </c>
      <c r="F177">
        <v>1</v>
      </c>
      <c r="G177">
        <v>9</v>
      </c>
      <c r="H177">
        <v>1</v>
      </c>
      <c r="I177">
        <v>1.02</v>
      </c>
      <c r="J177">
        <v>11</v>
      </c>
      <c r="K177">
        <v>9.0909090909090912E-2</v>
      </c>
      <c r="L177" t="s">
        <v>17998</v>
      </c>
      <c r="M177" t="s">
        <v>17971</v>
      </c>
      <c r="N177" cm="1">
        <f t="array" ref="N177">_xlfn.LET(_xlpm.k,finalData[[#This Row],[peer_group_key]],
     MEDIAN(_xlfn._xlws.FILTER(finalData[score], (finalData[peer_group_key]=_xlpm.k)*(ISNUMBER(finalData[score]))))
)</f>
        <v>0.98</v>
      </c>
      <c r="O177" cm="1">
        <f t="array" ref="O17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77" cm="1">
        <f t="array" ref="P17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7">
        <f>finalData[[#This Row],[peerQ3]]-finalData[[#This Row],[peerQ1]]</f>
        <v>8.0000000000000071E-2</v>
      </c>
      <c r="R177" cm="1">
        <f t="array" ref="R177">_xlfn.LET(_xlpm.k,finalData[[#This Row],[peer_group_key]],
ROWS(_xlfn._xlws.FILTER(finalData[score], (finalData[peer_group_key]=_xlpm.k)*(ISNUMBER(finalData[score]))))
)</f>
        <v>109</v>
      </c>
      <c r="S177">
        <f>IF(OR(NOT(ISNUMBER(finalData[[#This Row],[peerIQR]])),finalData[[#This Row],[peerIQR]]=0), NA(), finalData[[#This Row],[peerQ1]]-1.5*finalData[[#This Row],[peerIQR]])</f>
        <v>0.81999999999999984</v>
      </c>
      <c r="T177">
        <f>IF(OR(NOT(ISNUMBER(finalData[[#This Row],[peerIQR]])),finalData[[#This Row],[peerIQR]]=0), NA(), finalData[[#This Row],[peerQ3]]+1.5*finalData[[#This Row],[peerIQR]])</f>
        <v>1.1400000000000001</v>
      </c>
      <c r="U17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7">
        <f>finalData[[#This Row],[score]]-finalData[[#This Row],[peerMedian]]</f>
        <v>4.0000000000000036E-2</v>
      </c>
    </row>
    <row r="178" spans="1:22">
      <c r="A178" t="s">
        <v>678</v>
      </c>
      <c r="B178" t="s">
        <v>679</v>
      </c>
      <c r="C178" t="s">
        <v>549</v>
      </c>
      <c r="D178" t="s">
        <v>32</v>
      </c>
      <c r="E178">
        <v>4</v>
      </c>
      <c r="F178">
        <v>0</v>
      </c>
      <c r="G178">
        <v>6</v>
      </c>
      <c r="H178">
        <v>0</v>
      </c>
      <c r="I178">
        <v>1</v>
      </c>
      <c r="J178">
        <v>6</v>
      </c>
      <c r="K178">
        <v>0</v>
      </c>
      <c r="L178" t="s">
        <v>17998</v>
      </c>
      <c r="M178" t="s">
        <v>17970</v>
      </c>
      <c r="N178" cm="1">
        <f t="array" ref="N178">_xlfn.LET(_xlpm.k,finalData[[#This Row],[peer_group_key]],
     MEDIAN(_xlfn._xlws.FILTER(finalData[score], (finalData[peer_group_key]=_xlpm.k)*(ISNUMBER(finalData[score]))))
)</f>
        <v>0.98</v>
      </c>
      <c r="O178" cm="1">
        <f t="array" ref="O17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78" cm="1">
        <f t="array" ref="P17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8">
        <f>finalData[[#This Row],[peerQ3]]-finalData[[#This Row],[peerQ1]]</f>
        <v>8.0000000000000071E-2</v>
      </c>
      <c r="R178" cm="1">
        <f t="array" ref="R178">_xlfn.LET(_xlpm.k,finalData[[#This Row],[peer_group_key]],
ROWS(_xlfn._xlws.FILTER(finalData[score], (finalData[peer_group_key]=_xlpm.k)*(ISNUMBER(finalData[score]))))
)</f>
        <v>109</v>
      </c>
      <c r="S178">
        <f>IF(OR(NOT(ISNUMBER(finalData[[#This Row],[peerIQR]])),finalData[[#This Row],[peerIQR]]=0), NA(), finalData[[#This Row],[peerQ1]]-1.5*finalData[[#This Row],[peerIQR]])</f>
        <v>0.81999999999999984</v>
      </c>
      <c r="T178">
        <f>IF(OR(NOT(ISNUMBER(finalData[[#This Row],[peerIQR]])),finalData[[#This Row],[peerIQR]]=0), NA(), finalData[[#This Row],[peerQ3]]+1.5*finalData[[#This Row],[peerIQR]])</f>
        <v>1.1400000000000001</v>
      </c>
      <c r="U17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8">
        <f>finalData[[#This Row],[score]]-finalData[[#This Row],[peerMedian]]</f>
        <v>2.0000000000000018E-2</v>
      </c>
    </row>
    <row r="179" spans="1:22">
      <c r="A179" t="s">
        <v>681</v>
      </c>
      <c r="B179" t="s">
        <v>682</v>
      </c>
      <c r="C179" t="s">
        <v>549</v>
      </c>
      <c r="D179" t="s">
        <v>32</v>
      </c>
      <c r="E179">
        <v>3</v>
      </c>
      <c r="F179">
        <v>0</v>
      </c>
      <c r="G179">
        <v>10</v>
      </c>
      <c r="H179">
        <v>1</v>
      </c>
      <c r="I179">
        <v>1.01</v>
      </c>
      <c r="J179">
        <v>11</v>
      </c>
      <c r="K179">
        <v>9.0909090909090912E-2</v>
      </c>
      <c r="L179" t="s">
        <v>17998</v>
      </c>
      <c r="M179" t="s">
        <v>17971</v>
      </c>
      <c r="N179" cm="1">
        <f t="array" ref="N179">_xlfn.LET(_xlpm.k,finalData[[#This Row],[peer_group_key]],
     MEDIAN(_xlfn._xlws.FILTER(finalData[score], (finalData[peer_group_key]=_xlpm.k)*(ISNUMBER(finalData[score]))))
)</f>
        <v>0.98</v>
      </c>
      <c r="O179" cm="1">
        <f t="array" ref="O17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79" cm="1">
        <f t="array" ref="P17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9">
        <f>finalData[[#This Row],[peerQ3]]-finalData[[#This Row],[peerQ1]]</f>
        <v>8.0000000000000071E-2</v>
      </c>
      <c r="R179" cm="1">
        <f t="array" ref="R179">_xlfn.LET(_xlpm.k,finalData[[#This Row],[peer_group_key]],
ROWS(_xlfn._xlws.FILTER(finalData[score], (finalData[peer_group_key]=_xlpm.k)*(ISNUMBER(finalData[score]))))
)</f>
        <v>109</v>
      </c>
      <c r="S179">
        <f>IF(OR(NOT(ISNUMBER(finalData[[#This Row],[peerIQR]])),finalData[[#This Row],[peerIQR]]=0), NA(), finalData[[#This Row],[peerQ1]]-1.5*finalData[[#This Row],[peerIQR]])</f>
        <v>0.81999999999999984</v>
      </c>
      <c r="T179">
        <f>IF(OR(NOT(ISNUMBER(finalData[[#This Row],[peerIQR]])),finalData[[#This Row],[peerIQR]]=0), NA(), finalData[[#This Row],[peerQ3]]+1.5*finalData[[#This Row],[peerIQR]])</f>
        <v>1.1400000000000001</v>
      </c>
      <c r="U17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9">
        <f>finalData[[#This Row],[score]]-finalData[[#This Row],[peerMedian]]</f>
        <v>3.0000000000000027E-2</v>
      </c>
    </row>
    <row r="180" spans="1:22">
      <c r="A180" t="s">
        <v>685</v>
      </c>
      <c r="B180" t="s">
        <v>686</v>
      </c>
      <c r="C180" t="s">
        <v>549</v>
      </c>
      <c r="D180" t="s">
        <v>32</v>
      </c>
      <c r="E180">
        <v>4</v>
      </c>
      <c r="F180">
        <v>0</v>
      </c>
      <c r="G180">
        <v>7</v>
      </c>
      <c r="H180">
        <v>1</v>
      </c>
      <c r="I180">
        <v>1.01</v>
      </c>
      <c r="J180">
        <v>8</v>
      </c>
      <c r="K180">
        <v>0.125</v>
      </c>
      <c r="L180" t="s">
        <v>17998</v>
      </c>
      <c r="M180" t="s">
        <v>17970</v>
      </c>
      <c r="N180" cm="1">
        <f t="array" ref="N180">_xlfn.LET(_xlpm.k,finalData[[#This Row],[peer_group_key]],
     MEDIAN(_xlfn._xlws.FILTER(finalData[score], (finalData[peer_group_key]=_xlpm.k)*(ISNUMBER(finalData[score]))))
)</f>
        <v>0.98</v>
      </c>
      <c r="O180" cm="1">
        <f t="array" ref="O18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80" cm="1">
        <f t="array" ref="P18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0">
        <f>finalData[[#This Row],[peerQ3]]-finalData[[#This Row],[peerQ1]]</f>
        <v>8.0000000000000071E-2</v>
      </c>
      <c r="R180" cm="1">
        <f t="array" ref="R180">_xlfn.LET(_xlpm.k,finalData[[#This Row],[peer_group_key]],
ROWS(_xlfn._xlws.FILTER(finalData[score], (finalData[peer_group_key]=_xlpm.k)*(ISNUMBER(finalData[score]))))
)</f>
        <v>109</v>
      </c>
      <c r="S180">
        <f>IF(OR(NOT(ISNUMBER(finalData[[#This Row],[peerIQR]])),finalData[[#This Row],[peerIQR]]=0), NA(), finalData[[#This Row],[peerQ1]]-1.5*finalData[[#This Row],[peerIQR]])</f>
        <v>0.81999999999999984</v>
      </c>
      <c r="T180">
        <f>IF(OR(NOT(ISNUMBER(finalData[[#This Row],[peerIQR]])),finalData[[#This Row],[peerIQR]]=0), NA(), finalData[[#This Row],[peerQ3]]+1.5*finalData[[#This Row],[peerIQR]])</f>
        <v>1.1400000000000001</v>
      </c>
      <c r="U18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0">
        <f>finalData[[#This Row],[score]]-finalData[[#This Row],[peerMedian]]</f>
        <v>3.0000000000000027E-2</v>
      </c>
    </row>
    <row r="181" spans="1:22">
      <c r="A181" t="s">
        <v>689</v>
      </c>
      <c r="B181" t="s">
        <v>690</v>
      </c>
      <c r="C181" t="s">
        <v>549</v>
      </c>
      <c r="D181" t="s">
        <v>32</v>
      </c>
      <c r="E181">
        <v>3</v>
      </c>
      <c r="F181">
        <v>0</v>
      </c>
      <c r="G181">
        <v>3</v>
      </c>
      <c r="H181">
        <v>0</v>
      </c>
      <c r="I181">
        <v>1.1399999999999999</v>
      </c>
      <c r="J181">
        <v>3</v>
      </c>
      <c r="K181">
        <v>0</v>
      </c>
      <c r="L181" t="s">
        <v>17998</v>
      </c>
      <c r="M181" t="s">
        <v>17971</v>
      </c>
      <c r="N181" cm="1">
        <f t="array" ref="N181">_xlfn.LET(_xlpm.k,finalData[[#This Row],[peer_group_key]],
     MEDIAN(_xlfn._xlws.FILTER(finalData[score], (finalData[peer_group_key]=_xlpm.k)*(ISNUMBER(finalData[score]))))
)</f>
        <v>0.98</v>
      </c>
      <c r="O181" cm="1">
        <f t="array" ref="O18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81" cm="1">
        <f t="array" ref="P18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1">
        <f>finalData[[#This Row],[peerQ3]]-finalData[[#This Row],[peerQ1]]</f>
        <v>8.0000000000000071E-2</v>
      </c>
      <c r="R181" cm="1">
        <f t="array" ref="R181">_xlfn.LET(_xlpm.k,finalData[[#This Row],[peer_group_key]],
ROWS(_xlfn._xlws.FILTER(finalData[score], (finalData[peer_group_key]=_xlpm.k)*(ISNUMBER(finalData[score]))))
)</f>
        <v>109</v>
      </c>
      <c r="S181">
        <f>IF(OR(NOT(ISNUMBER(finalData[[#This Row],[peerIQR]])),finalData[[#This Row],[peerIQR]]=0), NA(), finalData[[#This Row],[peerQ1]]-1.5*finalData[[#This Row],[peerIQR]])</f>
        <v>0.81999999999999984</v>
      </c>
      <c r="T181">
        <f>IF(OR(NOT(ISNUMBER(finalData[[#This Row],[peerIQR]])),finalData[[#This Row],[peerIQR]]=0), NA(), finalData[[#This Row],[peerQ3]]+1.5*finalData[[#This Row],[peerIQR]])</f>
        <v>1.1400000000000001</v>
      </c>
      <c r="U18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1">
        <f>finalData[[#This Row],[score]]-finalData[[#This Row],[peerMedian]]</f>
        <v>0.15999999999999992</v>
      </c>
    </row>
    <row r="182" spans="1:22">
      <c r="A182" t="s">
        <v>693</v>
      </c>
      <c r="B182" t="s">
        <v>694</v>
      </c>
      <c r="C182" t="s">
        <v>549</v>
      </c>
      <c r="D182" t="s">
        <v>18</v>
      </c>
      <c r="E182">
        <v>1</v>
      </c>
      <c r="F182">
        <v>0</v>
      </c>
      <c r="G182">
        <v>6</v>
      </c>
      <c r="H182">
        <v>0</v>
      </c>
      <c r="I182">
        <v>1</v>
      </c>
      <c r="J182">
        <v>6</v>
      </c>
      <c r="K182">
        <v>0</v>
      </c>
      <c r="L182" t="s">
        <v>18001</v>
      </c>
      <c r="M182" t="s">
        <v>17973</v>
      </c>
      <c r="N182" cm="1">
        <f t="array" ref="N182">_xlfn.LET(_xlpm.k,finalData[[#This Row],[peer_group_key]],
     MEDIAN(_xlfn._xlws.FILTER(finalData[score], (finalData[peer_group_key]=_xlpm.k)*(ISNUMBER(finalData[score]))))
)</f>
        <v>1.0150000000000001</v>
      </c>
      <c r="O182" cm="1">
        <f t="array" ref="O18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0.99750000000000005</v>
      </c>
      <c r="P182" cm="1">
        <f t="array" ref="P18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1.0425</v>
      </c>
      <c r="Q182">
        <f>finalData[[#This Row],[peerQ3]]-finalData[[#This Row],[peerQ1]]</f>
        <v>4.4999999999999929E-2</v>
      </c>
      <c r="R182" cm="1">
        <f t="array" ref="R182">_xlfn.LET(_xlpm.k,finalData[[#This Row],[peer_group_key]],
ROWS(_xlfn._xlws.FILTER(finalData[score], (finalData[peer_group_key]=_xlpm.k)*(ISNUMBER(finalData[score]))))
)</f>
        <v>18</v>
      </c>
      <c r="S182">
        <f>IF(OR(NOT(ISNUMBER(finalData[[#This Row],[peerIQR]])),finalData[[#This Row],[peerIQR]]=0), NA(), finalData[[#This Row],[peerQ1]]-1.5*finalData[[#This Row],[peerIQR]])</f>
        <v>0.93000000000000016</v>
      </c>
      <c r="T182">
        <f>IF(OR(NOT(ISNUMBER(finalData[[#This Row],[peerIQR]])),finalData[[#This Row],[peerIQR]]=0), NA(), finalData[[#This Row],[peerQ3]]+1.5*finalData[[#This Row],[peerIQR]])</f>
        <v>1.1099999999999999</v>
      </c>
      <c r="U18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2">
        <f>finalData[[#This Row],[score]]-finalData[[#This Row],[peerMedian]]</f>
        <v>-1.5000000000000124E-2</v>
      </c>
    </row>
    <row r="183" spans="1:22">
      <c r="A183" t="s">
        <v>697</v>
      </c>
      <c r="B183" t="s">
        <v>698</v>
      </c>
      <c r="C183" t="s">
        <v>549</v>
      </c>
      <c r="D183" t="s">
        <v>140</v>
      </c>
      <c r="E183">
        <v>2</v>
      </c>
      <c r="F183">
        <v>0</v>
      </c>
      <c r="G183">
        <v>7</v>
      </c>
      <c r="H183">
        <v>2</v>
      </c>
      <c r="I183">
        <v>0.99</v>
      </c>
      <c r="J183">
        <v>9</v>
      </c>
      <c r="K183">
        <v>0.22222222222222221</v>
      </c>
      <c r="L183" t="s">
        <v>17997</v>
      </c>
      <c r="M183" t="s">
        <v>17973</v>
      </c>
      <c r="N183" cm="1">
        <f t="array" ref="N183">_xlfn.LET(_xlpm.k,finalData[[#This Row],[peer_group_key]],
     MEDIAN(_xlfn._xlws.FILTER(finalData[score], (finalData[peer_group_key]=_xlpm.k)*(ISNUMBER(finalData[score]))))
)</f>
        <v>0.99</v>
      </c>
      <c r="O183" cm="1">
        <f t="array" ref="O18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183" cm="1">
        <f t="array" ref="P18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83">
        <f>finalData[[#This Row],[peerQ3]]-finalData[[#This Row],[peerQ1]]</f>
        <v>7.5000000000000067E-2</v>
      </c>
      <c r="R183" cm="1">
        <f t="array" ref="R183">_xlfn.LET(_xlpm.k,finalData[[#This Row],[peer_group_key]],
ROWS(_xlfn._xlws.FILTER(finalData[score], (finalData[peer_group_key]=_xlpm.k)*(ISNUMBER(finalData[score]))))
)</f>
        <v>17</v>
      </c>
      <c r="S183">
        <f>IF(OR(NOT(ISNUMBER(finalData[[#This Row],[peerIQR]])),finalData[[#This Row],[peerIQR]]=0), NA(), finalData[[#This Row],[peerQ1]]-1.5*finalData[[#This Row],[peerIQR]])</f>
        <v>0.8424999999999998</v>
      </c>
      <c r="T183">
        <f>IF(OR(NOT(ISNUMBER(finalData[[#This Row],[peerIQR]])),finalData[[#This Row],[peerIQR]]=0), NA(), finalData[[#This Row],[peerQ3]]+1.5*finalData[[#This Row],[peerIQR]])</f>
        <v>1.1425000000000001</v>
      </c>
      <c r="U18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3">
        <f>finalData[[#This Row],[score]]-finalData[[#This Row],[peerMedian]]</f>
        <v>0</v>
      </c>
    </row>
    <row r="184" spans="1:22">
      <c r="A184" t="s">
        <v>700</v>
      </c>
      <c r="B184" t="s">
        <v>701</v>
      </c>
      <c r="C184" t="s">
        <v>549</v>
      </c>
      <c r="D184" t="s">
        <v>87</v>
      </c>
      <c r="E184">
        <v>3</v>
      </c>
      <c r="F184">
        <v>0</v>
      </c>
      <c r="G184">
        <v>8</v>
      </c>
      <c r="H184">
        <v>0</v>
      </c>
      <c r="I184">
        <v>1.03</v>
      </c>
      <c r="J184">
        <v>8</v>
      </c>
      <c r="K184">
        <v>0</v>
      </c>
      <c r="L184" t="s">
        <v>17999</v>
      </c>
      <c r="M184" t="s">
        <v>17971</v>
      </c>
      <c r="N184" cm="1">
        <f t="array" ref="N184">_xlfn.LET(_xlpm.k,finalData[[#This Row],[peer_group_key]],
     MEDIAN(_xlfn._xlws.FILTER(finalData[score], (finalData[peer_group_key]=_xlpm.k)*(ISNUMBER(finalData[score]))))
)</f>
        <v>0.97</v>
      </c>
      <c r="O184" cm="1">
        <f t="array" ref="O18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184" cm="1">
        <f t="array" ref="P18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4">
        <f>finalData[[#This Row],[peerQ3]]-finalData[[#This Row],[peerQ1]]</f>
        <v>9.9999999999999978E-2</v>
      </c>
      <c r="R184" cm="1">
        <f t="array" ref="R184">_xlfn.LET(_xlpm.k,finalData[[#This Row],[peer_group_key]],
ROWS(_xlfn._xlws.FILTER(finalData[score], (finalData[peer_group_key]=_xlpm.k)*(ISNUMBER(finalData[score]))))
)</f>
        <v>31</v>
      </c>
      <c r="S184">
        <f>IF(OR(NOT(ISNUMBER(finalData[[#This Row],[peerIQR]])),finalData[[#This Row],[peerIQR]]=0), NA(), finalData[[#This Row],[peerQ1]]-1.5*finalData[[#This Row],[peerIQR]])</f>
        <v>0.77</v>
      </c>
      <c r="T184">
        <f>IF(OR(NOT(ISNUMBER(finalData[[#This Row],[peerIQR]])),finalData[[#This Row],[peerIQR]]=0), NA(), finalData[[#This Row],[peerQ3]]+1.5*finalData[[#This Row],[peerIQR]])</f>
        <v>1.17</v>
      </c>
      <c r="U18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4">
        <f>finalData[[#This Row],[score]]-finalData[[#This Row],[peerMedian]]</f>
        <v>6.0000000000000053E-2</v>
      </c>
    </row>
    <row r="185" spans="1:22">
      <c r="A185" t="s">
        <v>703</v>
      </c>
      <c r="B185" t="s">
        <v>704</v>
      </c>
      <c r="C185" t="s">
        <v>549</v>
      </c>
      <c r="D185" t="s">
        <v>32</v>
      </c>
      <c r="E185">
        <v>4</v>
      </c>
      <c r="F185">
        <v>0</v>
      </c>
      <c r="G185">
        <v>10</v>
      </c>
      <c r="H185">
        <v>1</v>
      </c>
      <c r="I185">
        <v>0.98</v>
      </c>
      <c r="J185">
        <v>11</v>
      </c>
      <c r="K185">
        <v>9.0909090909090912E-2</v>
      </c>
      <c r="L185" t="s">
        <v>17998</v>
      </c>
      <c r="M185" t="s">
        <v>17970</v>
      </c>
      <c r="N185" cm="1">
        <f t="array" ref="N185">_xlfn.LET(_xlpm.k,finalData[[#This Row],[peer_group_key]],
     MEDIAN(_xlfn._xlws.FILTER(finalData[score], (finalData[peer_group_key]=_xlpm.k)*(ISNUMBER(finalData[score]))))
)</f>
        <v>0.98</v>
      </c>
      <c r="O185" cm="1">
        <f t="array" ref="O18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85" cm="1">
        <f t="array" ref="P18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5">
        <f>finalData[[#This Row],[peerQ3]]-finalData[[#This Row],[peerQ1]]</f>
        <v>8.0000000000000071E-2</v>
      </c>
      <c r="R185" cm="1">
        <f t="array" ref="R185">_xlfn.LET(_xlpm.k,finalData[[#This Row],[peer_group_key]],
ROWS(_xlfn._xlws.FILTER(finalData[score], (finalData[peer_group_key]=_xlpm.k)*(ISNUMBER(finalData[score]))))
)</f>
        <v>109</v>
      </c>
      <c r="S185">
        <f>IF(OR(NOT(ISNUMBER(finalData[[#This Row],[peerIQR]])),finalData[[#This Row],[peerIQR]]=0), NA(), finalData[[#This Row],[peerQ1]]-1.5*finalData[[#This Row],[peerIQR]])</f>
        <v>0.81999999999999984</v>
      </c>
      <c r="T185">
        <f>IF(OR(NOT(ISNUMBER(finalData[[#This Row],[peerIQR]])),finalData[[#This Row],[peerIQR]]=0), NA(), finalData[[#This Row],[peerQ3]]+1.5*finalData[[#This Row],[peerIQR]])</f>
        <v>1.1400000000000001</v>
      </c>
      <c r="U18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5">
        <f>finalData[[#This Row],[score]]-finalData[[#This Row],[peerMedian]]</f>
        <v>0</v>
      </c>
    </row>
    <row r="186" spans="1:22">
      <c r="A186" t="s">
        <v>706</v>
      </c>
      <c r="B186" t="s">
        <v>707</v>
      </c>
      <c r="C186" t="s">
        <v>549</v>
      </c>
      <c r="D186" t="s">
        <v>32</v>
      </c>
      <c r="E186">
        <v>3</v>
      </c>
      <c r="F186">
        <v>0</v>
      </c>
      <c r="G186">
        <v>9</v>
      </c>
      <c r="H186">
        <v>0</v>
      </c>
      <c r="I186">
        <v>0.97</v>
      </c>
      <c r="J186">
        <v>9</v>
      </c>
      <c r="K186">
        <v>0</v>
      </c>
      <c r="L186" t="s">
        <v>17998</v>
      </c>
      <c r="M186" t="s">
        <v>17971</v>
      </c>
      <c r="N186" cm="1">
        <f t="array" ref="N186">_xlfn.LET(_xlpm.k,finalData[[#This Row],[peer_group_key]],
     MEDIAN(_xlfn._xlws.FILTER(finalData[score], (finalData[peer_group_key]=_xlpm.k)*(ISNUMBER(finalData[score]))))
)</f>
        <v>0.98</v>
      </c>
      <c r="O186" cm="1">
        <f t="array" ref="O18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86" cm="1">
        <f t="array" ref="P18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6">
        <f>finalData[[#This Row],[peerQ3]]-finalData[[#This Row],[peerQ1]]</f>
        <v>8.0000000000000071E-2</v>
      </c>
      <c r="R186" cm="1">
        <f t="array" ref="R186">_xlfn.LET(_xlpm.k,finalData[[#This Row],[peer_group_key]],
ROWS(_xlfn._xlws.FILTER(finalData[score], (finalData[peer_group_key]=_xlpm.k)*(ISNUMBER(finalData[score]))))
)</f>
        <v>109</v>
      </c>
      <c r="S186">
        <f>IF(OR(NOT(ISNUMBER(finalData[[#This Row],[peerIQR]])),finalData[[#This Row],[peerIQR]]=0), NA(), finalData[[#This Row],[peerQ1]]-1.5*finalData[[#This Row],[peerIQR]])</f>
        <v>0.81999999999999984</v>
      </c>
      <c r="T186">
        <f>IF(OR(NOT(ISNUMBER(finalData[[#This Row],[peerIQR]])),finalData[[#This Row],[peerIQR]]=0), NA(), finalData[[#This Row],[peerQ3]]+1.5*finalData[[#This Row],[peerIQR]])</f>
        <v>1.1400000000000001</v>
      </c>
      <c r="U18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6">
        <f>finalData[[#This Row],[score]]-finalData[[#This Row],[peerMedian]]</f>
        <v>-1.0000000000000009E-2</v>
      </c>
    </row>
    <row r="187" spans="1:22">
      <c r="A187" t="s">
        <v>708</v>
      </c>
      <c r="B187" t="s">
        <v>709</v>
      </c>
      <c r="C187" t="s">
        <v>549</v>
      </c>
      <c r="D187" t="s">
        <v>27</v>
      </c>
      <c r="E187">
        <v>2</v>
      </c>
      <c r="F187">
        <v>0</v>
      </c>
      <c r="G187">
        <v>3</v>
      </c>
      <c r="H187">
        <v>2</v>
      </c>
      <c r="I187">
        <v>1.25</v>
      </c>
      <c r="J187">
        <v>5</v>
      </c>
      <c r="K187">
        <v>0.4</v>
      </c>
      <c r="L187" t="s">
        <v>18000</v>
      </c>
      <c r="M187" t="s">
        <v>17973</v>
      </c>
      <c r="N187" cm="1">
        <f t="array" ref="N187">_xlfn.LET(_xlpm.k,finalData[[#This Row],[peer_group_key]],
     MEDIAN(_xlfn._xlws.FILTER(finalData[score], (finalData[peer_group_key]=_xlpm.k)*(ISNUMBER(finalData[score]))))
)</f>
        <v>1.05</v>
      </c>
      <c r="O187" cm="1">
        <f t="array" ref="O18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187" cm="1">
        <f t="array" ref="P18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187">
        <f>finalData[[#This Row],[peerQ3]]-finalData[[#This Row],[peerQ1]]</f>
        <v>0.19500000000000006</v>
      </c>
      <c r="R187" cm="1">
        <f t="array" ref="R187">_xlfn.LET(_xlpm.k,finalData[[#This Row],[peer_group_key]],
ROWS(_xlfn._xlws.FILTER(finalData[score], (finalData[peer_group_key]=_xlpm.k)*(ISNUMBER(finalData[score]))))
)</f>
        <v>56</v>
      </c>
      <c r="S187">
        <f>IF(OR(NOT(ISNUMBER(finalData[[#This Row],[peerIQR]])),finalData[[#This Row],[peerIQR]]=0), NA(), finalData[[#This Row],[peerQ1]]-1.5*finalData[[#This Row],[peerIQR]])</f>
        <v>0.67999999999999983</v>
      </c>
      <c r="T187">
        <f>IF(OR(NOT(ISNUMBER(finalData[[#This Row],[peerIQR]])),finalData[[#This Row],[peerIQR]]=0), NA(), finalData[[#This Row],[peerQ3]]+1.5*finalData[[#This Row],[peerIQR]])</f>
        <v>1.46</v>
      </c>
      <c r="U18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7">
        <f>finalData[[#This Row],[score]]-finalData[[#This Row],[peerMedian]]</f>
        <v>0.19999999999999996</v>
      </c>
    </row>
    <row r="188" spans="1:22">
      <c r="A188" t="s">
        <v>711</v>
      </c>
      <c r="B188" t="s">
        <v>712</v>
      </c>
      <c r="C188" t="s">
        <v>549</v>
      </c>
      <c r="D188" t="s">
        <v>140</v>
      </c>
      <c r="E188">
        <v>3</v>
      </c>
      <c r="F188">
        <v>0</v>
      </c>
      <c r="G188">
        <v>7</v>
      </c>
      <c r="H188">
        <v>0</v>
      </c>
      <c r="I188">
        <v>1</v>
      </c>
      <c r="J188">
        <v>7</v>
      </c>
      <c r="K188">
        <v>0</v>
      </c>
      <c r="L188" t="s">
        <v>17997</v>
      </c>
      <c r="M188" t="s">
        <v>17971</v>
      </c>
      <c r="N188" cm="1">
        <f t="array" ref="N188">_xlfn.LET(_xlpm.k,finalData[[#This Row],[peer_group_key]],
     MEDIAN(_xlfn._xlws.FILTER(finalData[score], (finalData[peer_group_key]=_xlpm.k)*(ISNUMBER(finalData[score]))))
)</f>
        <v>0.99</v>
      </c>
      <c r="O188" cm="1">
        <f t="array" ref="O18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188" cm="1">
        <f t="array" ref="P18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88">
        <f>finalData[[#This Row],[peerQ3]]-finalData[[#This Row],[peerQ1]]</f>
        <v>7.5000000000000067E-2</v>
      </c>
      <c r="R188" cm="1">
        <f t="array" ref="R188">_xlfn.LET(_xlpm.k,finalData[[#This Row],[peer_group_key]],
ROWS(_xlfn._xlws.FILTER(finalData[score], (finalData[peer_group_key]=_xlpm.k)*(ISNUMBER(finalData[score]))))
)</f>
        <v>17</v>
      </c>
      <c r="S188">
        <f>IF(OR(NOT(ISNUMBER(finalData[[#This Row],[peerIQR]])),finalData[[#This Row],[peerIQR]]=0), NA(), finalData[[#This Row],[peerQ1]]-1.5*finalData[[#This Row],[peerIQR]])</f>
        <v>0.8424999999999998</v>
      </c>
      <c r="T188">
        <f>IF(OR(NOT(ISNUMBER(finalData[[#This Row],[peerIQR]])),finalData[[#This Row],[peerIQR]]=0), NA(), finalData[[#This Row],[peerQ3]]+1.5*finalData[[#This Row],[peerIQR]])</f>
        <v>1.1425000000000001</v>
      </c>
      <c r="U18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8">
        <f>finalData[[#This Row],[score]]-finalData[[#This Row],[peerMedian]]</f>
        <v>1.0000000000000009E-2</v>
      </c>
    </row>
    <row r="189" spans="1:22">
      <c r="A189" t="s">
        <v>714</v>
      </c>
      <c r="B189" t="s">
        <v>715</v>
      </c>
      <c r="C189" t="s">
        <v>549</v>
      </c>
      <c r="D189" t="s">
        <v>140</v>
      </c>
      <c r="E189">
        <v>4</v>
      </c>
      <c r="F189">
        <v>1</v>
      </c>
      <c r="G189">
        <v>3</v>
      </c>
      <c r="H189">
        <v>0</v>
      </c>
      <c r="I189">
        <v>1.08</v>
      </c>
      <c r="J189">
        <v>4</v>
      </c>
      <c r="K189">
        <v>0</v>
      </c>
      <c r="L189" t="s">
        <v>17997</v>
      </c>
      <c r="M189" t="s">
        <v>17970</v>
      </c>
      <c r="N189" cm="1">
        <f t="array" ref="N189">_xlfn.LET(_xlpm.k,finalData[[#This Row],[peer_group_key]],
     MEDIAN(_xlfn._xlws.FILTER(finalData[score], (finalData[peer_group_key]=_xlpm.k)*(ISNUMBER(finalData[score]))))
)</f>
        <v>0.99</v>
      </c>
      <c r="O189" cm="1">
        <f t="array" ref="O18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189" cm="1">
        <f t="array" ref="P18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89">
        <f>finalData[[#This Row],[peerQ3]]-finalData[[#This Row],[peerQ1]]</f>
        <v>7.5000000000000067E-2</v>
      </c>
      <c r="R189" cm="1">
        <f t="array" ref="R189">_xlfn.LET(_xlpm.k,finalData[[#This Row],[peer_group_key]],
ROWS(_xlfn._xlws.FILTER(finalData[score], (finalData[peer_group_key]=_xlpm.k)*(ISNUMBER(finalData[score]))))
)</f>
        <v>17</v>
      </c>
      <c r="S189">
        <f>IF(OR(NOT(ISNUMBER(finalData[[#This Row],[peerIQR]])),finalData[[#This Row],[peerIQR]]=0), NA(), finalData[[#This Row],[peerQ1]]-1.5*finalData[[#This Row],[peerIQR]])</f>
        <v>0.8424999999999998</v>
      </c>
      <c r="T189">
        <f>IF(OR(NOT(ISNUMBER(finalData[[#This Row],[peerIQR]])),finalData[[#This Row],[peerIQR]]=0), NA(), finalData[[#This Row],[peerQ3]]+1.5*finalData[[#This Row],[peerIQR]])</f>
        <v>1.1425000000000001</v>
      </c>
      <c r="U18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9">
        <f>finalData[[#This Row],[score]]-finalData[[#This Row],[peerMedian]]</f>
        <v>9.000000000000008E-2</v>
      </c>
    </row>
    <row r="190" spans="1:22">
      <c r="A190" t="s">
        <v>717</v>
      </c>
      <c r="B190" t="s">
        <v>718</v>
      </c>
      <c r="C190" t="s">
        <v>549</v>
      </c>
      <c r="D190" t="s">
        <v>140</v>
      </c>
      <c r="E190">
        <v>2</v>
      </c>
      <c r="F190">
        <v>0</v>
      </c>
      <c r="G190">
        <v>10</v>
      </c>
      <c r="H190">
        <v>1</v>
      </c>
      <c r="I190">
        <v>0.94</v>
      </c>
      <c r="J190">
        <v>11</v>
      </c>
      <c r="K190">
        <v>9.0909090909090912E-2</v>
      </c>
      <c r="L190" t="s">
        <v>17997</v>
      </c>
      <c r="M190" t="s">
        <v>17973</v>
      </c>
      <c r="N190" cm="1">
        <f t="array" ref="N190">_xlfn.LET(_xlpm.k,finalData[[#This Row],[peer_group_key]],
     MEDIAN(_xlfn._xlws.FILTER(finalData[score], (finalData[peer_group_key]=_xlpm.k)*(ISNUMBER(finalData[score]))))
)</f>
        <v>0.99</v>
      </c>
      <c r="O190" cm="1">
        <f t="array" ref="O19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190" cm="1">
        <f t="array" ref="P19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90">
        <f>finalData[[#This Row],[peerQ3]]-finalData[[#This Row],[peerQ1]]</f>
        <v>7.5000000000000067E-2</v>
      </c>
      <c r="R190" cm="1">
        <f t="array" ref="R190">_xlfn.LET(_xlpm.k,finalData[[#This Row],[peer_group_key]],
ROWS(_xlfn._xlws.FILTER(finalData[score], (finalData[peer_group_key]=_xlpm.k)*(ISNUMBER(finalData[score]))))
)</f>
        <v>17</v>
      </c>
      <c r="S190">
        <f>IF(OR(NOT(ISNUMBER(finalData[[#This Row],[peerIQR]])),finalData[[#This Row],[peerIQR]]=0), NA(), finalData[[#This Row],[peerQ1]]-1.5*finalData[[#This Row],[peerIQR]])</f>
        <v>0.8424999999999998</v>
      </c>
      <c r="T190">
        <f>IF(OR(NOT(ISNUMBER(finalData[[#This Row],[peerIQR]])),finalData[[#This Row],[peerIQR]]=0), NA(), finalData[[#This Row],[peerQ3]]+1.5*finalData[[#This Row],[peerIQR]])</f>
        <v>1.1425000000000001</v>
      </c>
      <c r="U19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0">
        <f>finalData[[#This Row],[score]]-finalData[[#This Row],[peerMedian]]</f>
        <v>-5.0000000000000044E-2</v>
      </c>
    </row>
    <row r="191" spans="1:22">
      <c r="A191" t="s">
        <v>721</v>
      </c>
      <c r="B191" t="s">
        <v>722</v>
      </c>
      <c r="C191" t="s">
        <v>549</v>
      </c>
      <c r="D191" t="s">
        <v>32</v>
      </c>
      <c r="E191">
        <v>4</v>
      </c>
      <c r="F191">
        <v>0</v>
      </c>
      <c r="G191">
        <v>11</v>
      </c>
      <c r="H191">
        <v>0</v>
      </c>
      <c r="I191">
        <v>0.98</v>
      </c>
      <c r="J191">
        <v>11</v>
      </c>
      <c r="K191">
        <v>0</v>
      </c>
      <c r="L191" t="s">
        <v>17998</v>
      </c>
      <c r="M191" t="s">
        <v>17970</v>
      </c>
      <c r="N191" cm="1">
        <f t="array" ref="N191">_xlfn.LET(_xlpm.k,finalData[[#This Row],[peer_group_key]],
     MEDIAN(_xlfn._xlws.FILTER(finalData[score], (finalData[peer_group_key]=_xlpm.k)*(ISNUMBER(finalData[score]))))
)</f>
        <v>0.98</v>
      </c>
      <c r="O191" cm="1">
        <f t="array" ref="O19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91" cm="1">
        <f t="array" ref="P19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1">
        <f>finalData[[#This Row],[peerQ3]]-finalData[[#This Row],[peerQ1]]</f>
        <v>8.0000000000000071E-2</v>
      </c>
      <c r="R191" cm="1">
        <f t="array" ref="R191">_xlfn.LET(_xlpm.k,finalData[[#This Row],[peer_group_key]],
ROWS(_xlfn._xlws.FILTER(finalData[score], (finalData[peer_group_key]=_xlpm.k)*(ISNUMBER(finalData[score]))))
)</f>
        <v>109</v>
      </c>
      <c r="S191">
        <f>IF(OR(NOT(ISNUMBER(finalData[[#This Row],[peerIQR]])),finalData[[#This Row],[peerIQR]]=0), NA(), finalData[[#This Row],[peerQ1]]-1.5*finalData[[#This Row],[peerIQR]])</f>
        <v>0.81999999999999984</v>
      </c>
      <c r="T191">
        <f>IF(OR(NOT(ISNUMBER(finalData[[#This Row],[peerIQR]])),finalData[[#This Row],[peerIQR]]=0), NA(), finalData[[#This Row],[peerQ3]]+1.5*finalData[[#This Row],[peerIQR]])</f>
        <v>1.1400000000000001</v>
      </c>
      <c r="U19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1">
        <f>finalData[[#This Row],[score]]-finalData[[#This Row],[peerMedian]]</f>
        <v>0</v>
      </c>
    </row>
    <row r="192" spans="1:22">
      <c r="A192" t="s">
        <v>724</v>
      </c>
      <c r="B192" t="s">
        <v>725</v>
      </c>
      <c r="C192" t="s">
        <v>549</v>
      </c>
      <c r="D192" t="s">
        <v>18</v>
      </c>
      <c r="E192">
        <v>1</v>
      </c>
      <c r="F192">
        <v>0</v>
      </c>
      <c r="G192">
        <v>6</v>
      </c>
      <c r="H192">
        <v>1</v>
      </c>
      <c r="I192">
        <v>1.1100000000000001</v>
      </c>
      <c r="J192">
        <v>7</v>
      </c>
      <c r="K192">
        <v>0.14285714285714285</v>
      </c>
      <c r="L192" t="s">
        <v>18001</v>
      </c>
      <c r="M192" t="s">
        <v>17973</v>
      </c>
      <c r="N192" cm="1">
        <f t="array" ref="N192">_xlfn.LET(_xlpm.k,finalData[[#This Row],[peer_group_key]],
     MEDIAN(_xlfn._xlws.FILTER(finalData[score], (finalData[peer_group_key]=_xlpm.k)*(ISNUMBER(finalData[score]))))
)</f>
        <v>1.0150000000000001</v>
      </c>
      <c r="O192" cm="1">
        <f t="array" ref="O19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0.99750000000000005</v>
      </c>
      <c r="P192" cm="1">
        <f t="array" ref="P19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1.0425</v>
      </c>
      <c r="Q192">
        <f>finalData[[#This Row],[peerQ3]]-finalData[[#This Row],[peerQ1]]</f>
        <v>4.4999999999999929E-2</v>
      </c>
      <c r="R192" cm="1">
        <f t="array" ref="R192">_xlfn.LET(_xlpm.k,finalData[[#This Row],[peer_group_key]],
ROWS(_xlfn._xlws.FILTER(finalData[score], (finalData[peer_group_key]=_xlpm.k)*(ISNUMBER(finalData[score]))))
)</f>
        <v>18</v>
      </c>
      <c r="S192">
        <f>IF(OR(NOT(ISNUMBER(finalData[[#This Row],[peerIQR]])),finalData[[#This Row],[peerIQR]]=0), NA(), finalData[[#This Row],[peerQ1]]-1.5*finalData[[#This Row],[peerIQR]])</f>
        <v>0.93000000000000016</v>
      </c>
      <c r="T192">
        <f>IF(OR(NOT(ISNUMBER(finalData[[#This Row],[peerIQR]])),finalData[[#This Row],[peerIQR]]=0), NA(), finalData[[#This Row],[peerQ3]]+1.5*finalData[[#This Row],[peerIQR]])</f>
        <v>1.1099999999999999</v>
      </c>
      <c r="U19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2">
        <f>finalData[[#This Row],[score]]-finalData[[#This Row],[peerMedian]]</f>
        <v>9.4999999999999973E-2</v>
      </c>
    </row>
    <row r="193" spans="1:22">
      <c r="A193" t="s">
        <v>727</v>
      </c>
      <c r="B193" t="s">
        <v>728</v>
      </c>
      <c r="C193" t="s">
        <v>549</v>
      </c>
      <c r="D193" t="s">
        <v>32</v>
      </c>
      <c r="E193">
        <v>4</v>
      </c>
      <c r="F193">
        <v>1</v>
      </c>
      <c r="G193">
        <v>8</v>
      </c>
      <c r="H193">
        <v>1</v>
      </c>
      <c r="I193">
        <v>1.02</v>
      </c>
      <c r="J193">
        <v>10</v>
      </c>
      <c r="K193">
        <v>0.1</v>
      </c>
      <c r="L193" t="s">
        <v>17998</v>
      </c>
      <c r="M193" t="s">
        <v>17970</v>
      </c>
      <c r="N193" cm="1">
        <f t="array" ref="N193">_xlfn.LET(_xlpm.k,finalData[[#This Row],[peer_group_key]],
     MEDIAN(_xlfn._xlws.FILTER(finalData[score], (finalData[peer_group_key]=_xlpm.k)*(ISNUMBER(finalData[score]))))
)</f>
        <v>0.98</v>
      </c>
      <c r="O193" cm="1">
        <f t="array" ref="O19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93" cm="1">
        <f t="array" ref="P19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3">
        <f>finalData[[#This Row],[peerQ3]]-finalData[[#This Row],[peerQ1]]</f>
        <v>8.0000000000000071E-2</v>
      </c>
      <c r="R193" cm="1">
        <f t="array" ref="R193">_xlfn.LET(_xlpm.k,finalData[[#This Row],[peer_group_key]],
ROWS(_xlfn._xlws.FILTER(finalData[score], (finalData[peer_group_key]=_xlpm.k)*(ISNUMBER(finalData[score]))))
)</f>
        <v>109</v>
      </c>
      <c r="S193">
        <f>IF(OR(NOT(ISNUMBER(finalData[[#This Row],[peerIQR]])),finalData[[#This Row],[peerIQR]]=0), NA(), finalData[[#This Row],[peerQ1]]-1.5*finalData[[#This Row],[peerIQR]])</f>
        <v>0.81999999999999984</v>
      </c>
      <c r="T193">
        <f>IF(OR(NOT(ISNUMBER(finalData[[#This Row],[peerIQR]])),finalData[[#This Row],[peerIQR]]=0), NA(), finalData[[#This Row],[peerQ3]]+1.5*finalData[[#This Row],[peerIQR]])</f>
        <v>1.1400000000000001</v>
      </c>
      <c r="U19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3">
        <f>finalData[[#This Row],[score]]-finalData[[#This Row],[peerMedian]]</f>
        <v>4.0000000000000036E-2</v>
      </c>
    </row>
    <row r="194" spans="1:22">
      <c r="A194" t="s">
        <v>730</v>
      </c>
      <c r="B194" t="s">
        <v>731</v>
      </c>
      <c r="C194" t="s">
        <v>549</v>
      </c>
      <c r="D194" t="s">
        <v>18</v>
      </c>
      <c r="E194">
        <v>2</v>
      </c>
      <c r="F194">
        <v>1</v>
      </c>
      <c r="G194">
        <v>8</v>
      </c>
      <c r="H194">
        <v>0</v>
      </c>
      <c r="I194">
        <v>1.1100000000000001</v>
      </c>
      <c r="J194">
        <v>9</v>
      </c>
      <c r="K194">
        <v>0</v>
      </c>
      <c r="L194" t="s">
        <v>18001</v>
      </c>
      <c r="M194" t="s">
        <v>17973</v>
      </c>
      <c r="N194" cm="1">
        <f t="array" ref="N194">_xlfn.LET(_xlpm.k,finalData[[#This Row],[peer_group_key]],
     MEDIAN(_xlfn._xlws.FILTER(finalData[score], (finalData[peer_group_key]=_xlpm.k)*(ISNUMBER(finalData[score]))))
)</f>
        <v>1.0150000000000001</v>
      </c>
      <c r="O194" cm="1">
        <f t="array" ref="O19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0.99750000000000005</v>
      </c>
      <c r="P194" cm="1">
        <f t="array" ref="P19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1.0425</v>
      </c>
      <c r="Q194">
        <f>finalData[[#This Row],[peerQ3]]-finalData[[#This Row],[peerQ1]]</f>
        <v>4.4999999999999929E-2</v>
      </c>
      <c r="R194" cm="1">
        <f t="array" ref="R194">_xlfn.LET(_xlpm.k,finalData[[#This Row],[peer_group_key]],
ROWS(_xlfn._xlws.FILTER(finalData[score], (finalData[peer_group_key]=_xlpm.k)*(ISNUMBER(finalData[score]))))
)</f>
        <v>18</v>
      </c>
      <c r="S194">
        <f>IF(OR(NOT(ISNUMBER(finalData[[#This Row],[peerIQR]])),finalData[[#This Row],[peerIQR]]=0), NA(), finalData[[#This Row],[peerQ1]]-1.5*finalData[[#This Row],[peerIQR]])</f>
        <v>0.93000000000000016</v>
      </c>
      <c r="T194">
        <f>IF(OR(NOT(ISNUMBER(finalData[[#This Row],[peerIQR]])),finalData[[#This Row],[peerIQR]]=0), NA(), finalData[[#This Row],[peerQ3]]+1.5*finalData[[#This Row],[peerIQR]])</f>
        <v>1.1099999999999999</v>
      </c>
      <c r="U19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4">
        <f>finalData[[#This Row],[score]]-finalData[[#This Row],[peerMedian]]</f>
        <v>9.4999999999999973E-2</v>
      </c>
    </row>
    <row r="195" spans="1:22">
      <c r="A195" t="s">
        <v>733</v>
      </c>
      <c r="B195" t="s">
        <v>734</v>
      </c>
      <c r="C195" t="s">
        <v>549</v>
      </c>
      <c r="D195" t="s">
        <v>32</v>
      </c>
      <c r="E195">
        <v>4</v>
      </c>
      <c r="F195">
        <v>0</v>
      </c>
      <c r="G195">
        <v>7</v>
      </c>
      <c r="H195">
        <v>3</v>
      </c>
      <c r="I195">
        <v>1.1000000000000001</v>
      </c>
      <c r="J195">
        <v>10</v>
      </c>
      <c r="K195">
        <v>0.3</v>
      </c>
      <c r="L195" t="s">
        <v>17998</v>
      </c>
      <c r="M195" t="s">
        <v>17970</v>
      </c>
      <c r="N195" cm="1">
        <f t="array" ref="N195">_xlfn.LET(_xlpm.k,finalData[[#This Row],[peer_group_key]],
     MEDIAN(_xlfn._xlws.FILTER(finalData[score], (finalData[peer_group_key]=_xlpm.k)*(ISNUMBER(finalData[score]))))
)</f>
        <v>0.98</v>
      </c>
      <c r="O195" cm="1">
        <f t="array" ref="O19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95" cm="1">
        <f t="array" ref="P19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5">
        <f>finalData[[#This Row],[peerQ3]]-finalData[[#This Row],[peerQ1]]</f>
        <v>8.0000000000000071E-2</v>
      </c>
      <c r="R195" cm="1">
        <f t="array" ref="R195">_xlfn.LET(_xlpm.k,finalData[[#This Row],[peer_group_key]],
ROWS(_xlfn._xlws.FILTER(finalData[score], (finalData[peer_group_key]=_xlpm.k)*(ISNUMBER(finalData[score]))))
)</f>
        <v>109</v>
      </c>
      <c r="S195">
        <f>IF(OR(NOT(ISNUMBER(finalData[[#This Row],[peerIQR]])),finalData[[#This Row],[peerIQR]]=0), NA(), finalData[[#This Row],[peerQ1]]-1.5*finalData[[#This Row],[peerIQR]])</f>
        <v>0.81999999999999984</v>
      </c>
      <c r="T195">
        <f>IF(OR(NOT(ISNUMBER(finalData[[#This Row],[peerIQR]])),finalData[[#This Row],[peerIQR]]=0), NA(), finalData[[#This Row],[peerQ3]]+1.5*finalData[[#This Row],[peerIQR]])</f>
        <v>1.1400000000000001</v>
      </c>
      <c r="U19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5">
        <f>finalData[[#This Row],[score]]-finalData[[#This Row],[peerMedian]]</f>
        <v>0.12000000000000011</v>
      </c>
    </row>
    <row r="196" spans="1:22">
      <c r="A196" t="s">
        <v>736</v>
      </c>
      <c r="B196" t="s">
        <v>737</v>
      </c>
      <c r="C196" t="s">
        <v>549</v>
      </c>
      <c r="D196" t="s">
        <v>87</v>
      </c>
      <c r="E196">
        <v>2</v>
      </c>
      <c r="F196">
        <v>0</v>
      </c>
      <c r="G196">
        <v>6</v>
      </c>
      <c r="H196">
        <v>0</v>
      </c>
      <c r="I196">
        <v>1.01</v>
      </c>
      <c r="J196">
        <v>6</v>
      </c>
      <c r="K196">
        <v>0</v>
      </c>
      <c r="L196" t="s">
        <v>17999</v>
      </c>
      <c r="M196" t="s">
        <v>17973</v>
      </c>
      <c r="N196" cm="1">
        <f t="array" ref="N196">_xlfn.LET(_xlpm.k,finalData[[#This Row],[peer_group_key]],
     MEDIAN(_xlfn._xlws.FILTER(finalData[score], (finalData[peer_group_key]=_xlpm.k)*(ISNUMBER(finalData[score]))))
)</f>
        <v>0.97</v>
      </c>
      <c r="O196" cm="1">
        <f t="array" ref="O19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196" cm="1">
        <f t="array" ref="P19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6">
        <f>finalData[[#This Row],[peerQ3]]-finalData[[#This Row],[peerQ1]]</f>
        <v>9.9999999999999978E-2</v>
      </c>
      <c r="R196" cm="1">
        <f t="array" ref="R196">_xlfn.LET(_xlpm.k,finalData[[#This Row],[peer_group_key]],
ROWS(_xlfn._xlws.FILTER(finalData[score], (finalData[peer_group_key]=_xlpm.k)*(ISNUMBER(finalData[score]))))
)</f>
        <v>31</v>
      </c>
      <c r="S196">
        <f>IF(OR(NOT(ISNUMBER(finalData[[#This Row],[peerIQR]])),finalData[[#This Row],[peerIQR]]=0), NA(), finalData[[#This Row],[peerQ1]]-1.5*finalData[[#This Row],[peerIQR]])</f>
        <v>0.77</v>
      </c>
      <c r="T196">
        <f>IF(OR(NOT(ISNUMBER(finalData[[#This Row],[peerIQR]])),finalData[[#This Row],[peerIQR]]=0), NA(), finalData[[#This Row],[peerQ3]]+1.5*finalData[[#This Row],[peerIQR]])</f>
        <v>1.17</v>
      </c>
      <c r="U19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6">
        <f>finalData[[#This Row],[score]]-finalData[[#This Row],[peerMedian]]</f>
        <v>4.0000000000000036E-2</v>
      </c>
    </row>
    <row r="197" spans="1:22">
      <c r="A197" t="s">
        <v>739</v>
      </c>
      <c r="B197" t="s">
        <v>740</v>
      </c>
      <c r="C197" t="s">
        <v>549</v>
      </c>
      <c r="D197" t="s">
        <v>140</v>
      </c>
      <c r="E197">
        <v>2</v>
      </c>
      <c r="F197">
        <v>0</v>
      </c>
      <c r="G197">
        <v>7</v>
      </c>
      <c r="H197">
        <v>0</v>
      </c>
      <c r="I197">
        <v>0.98</v>
      </c>
      <c r="J197">
        <v>7</v>
      </c>
      <c r="K197">
        <v>0</v>
      </c>
      <c r="L197" t="s">
        <v>17997</v>
      </c>
      <c r="M197" t="s">
        <v>17973</v>
      </c>
      <c r="N197" cm="1">
        <f t="array" ref="N197">_xlfn.LET(_xlpm.k,finalData[[#This Row],[peer_group_key]],
     MEDIAN(_xlfn._xlws.FILTER(finalData[score], (finalData[peer_group_key]=_xlpm.k)*(ISNUMBER(finalData[score]))))
)</f>
        <v>0.99</v>
      </c>
      <c r="O197" cm="1">
        <f t="array" ref="O19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197" cm="1">
        <f t="array" ref="P19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97">
        <f>finalData[[#This Row],[peerQ3]]-finalData[[#This Row],[peerQ1]]</f>
        <v>7.5000000000000067E-2</v>
      </c>
      <c r="R197" cm="1">
        <f t="array" ref="R197">_xlfn.LET(_xlpm.k,finalData[[#This Row],[peer_group_key]],
ROWS(_xlfn._xlws.FILTER(finalData[score], (finalData[peer_group_key]=_xlpm.k)*(ISNUMBER(finalData[score]))))
)</f>
        <v>17</v>
      </c>
      <c r="S197">
        <f>IF(OR(NOT(ISNUMBER(finalData[[#This Row],[peerIQR]])),finalData[[#This Row],[peerIQR]]=0), NA(), finalData[[#This Row],[peerQ1]]-1.5*finalData[[#This Row],[peerIQR]])</f>
        <v>0.8424999999999998</v>
      </c>
      <c r="T197">
        <f>IF(OR(NOT(ISNUMBER(finalData[[#This Row],[peerIQR]])),finalData[[#This Row],[peerIQR]]=0), NA(), finalData[[#This Row],[peerQ3]]+1.5*finalData[[#This Row],[peerIQR]])</f>
        <v>1.1425000000000001</v>
      </c>
      <c r="U19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7">
        <f>finalData[[#This Row],[score]]-finalData[[#This Row],[peerMedian]]</f>
        <v>-1.0000000000000009E-2</v>
      </c>
    </row>
    <row r="198" spans="1:22">
      <c r="A198" t="s">
        <v>743</v>
      </c>
      <c r="B198" t="s">
        <v>744</v>
      </c>
      <c r="C198" t="s">
        <v>549</v>
      </c>
      <c r="D198" t="s">
        <v>87</v>
      </c>
      <c r="E198">
        <v>3</v>
      </c>
      <c r="F198">
        <v>0</v>
      </c>
      <c r="G198">
        <v>8</v>
      </c>
      <c r="H198">
        <v>0</v>
      </c>
      <c r="I198">
        <v>0.97</v>
      </c>
      <c r="J198">
        <v>8</v>
      </c>
      <c r="K198">
        <v>0</v>
      </c>
      <c r="L198" t="s">
        <v>17999</v>
      </c>
      <c r="M198" t="s">
        <v>17971</v>
      </c>
      <c r="N198" cm="1">
        <f t="array" ref="N198">_xlfn.LET(_xlpm.k,finalData[[#This Row],[peer_group_key]],
     MEDIAN(_xlfn._xlws.FILTER(finalData[score], (finalData[peer_group_key]=_xlpm.k)*(ISNUMBER(finalData[score]))))
)</f>
        <v>0.97</v>
      </c>
      <c r="O198" cm="1">
        <f t="array" ref="O19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198" cm="1">
        <f t="array" ref="P19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8">
        <f>finalData[[#This Row],[peerQ3]]-finalData[[#This Row],[peerQ1]]</f>
        <v>9.9999999999999978E-2</v>
      </c>
      <c r="R198" cm="1">
        <f t="array" ref="R198">_xlfn.LET(_xlpm.k,finalData[[#This Row],[peer_group_key]],
ROWS(_xlfn._xlws.FILTER(finalData[score], (finalData[peer_group_key]=_xlpm.k)*(ISNUMBER(finalData[score]))))
)</f>
        <v>31</v>
      </c>
      <c r="S198">
        <f>IF(OR(NOT(ISNUMBER(finalData[[#This Row],[peerIQR]])),finalData[[#This Row],[peerIQR]]=0), NA(), finalData[[#This Row],[peerQ1]]-1.5*finalData[[#This Row],[peerIQR]])</f>
        <v>0.77</v>
      </c>
      <c r="T198">
        <f>IF(OR(NOT(ISNUMBER(finalData[[#This Row],[peerIQR]])),finalData[[#This Row],[peerIQR]]=0), NA(), finalData[[#This Row],[peerQ3]]+1.5*finalData[[#This Row],[peerIQR]])</f>
        <v>1.17</v>
      </c>
      <c r="U19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8">
        <f>finalData[[#This Row],[score]]-finalData[[#This Row],[peerMedian]]</f>
        <v>0</v>
      </c>
    </row>
    <row r="199" spans="1:22">
      <c r="A199" t="s">
        <v>746</v>
      </c>
      <c r="B199" t="s">
        <v>747</v>
      </c>
      <c r="C199" t="s">
        <v>549</v>
      </c>
      <c r="D199" t="s">
        <v>32</v>
      </c>
      <c r="E199">
        <v>3</v>
      </c>
      <c r="F199">
        <v>1</v>
      </c>
      <c r="G199">
        <v>5</v>
      </c>
      <c r="H199">
        <v>1</v>
      </c>
      <c r="I199">
        <v>1.01</v>
      </c>
      <c r="J199">
        <v>7</v>
      </c>
      <c r="K199">
        <v>0.14285714285714285</v>
      </c>
      <c r="L199" t="s">
        <v>17998</v>
      </c>
      <c r="M199" t="s">
        <v>17971</v>
      </c>
      <c r="N199" cm="1">
        <f t="array" ref="N199">_xlfn.LET(_xlpm.k,finalData[[#This Row],[peer_group_key]],
     MEDIAN(_xlfn._xlws.FILTER(finalData[score], (finalData[peer_group_key]=_xlpm.k)*(ISNUMBER(finalData[score]))))
)</f>
        <v>0.98</v>
      </c>
      <c r="O199" cm="1">
        <f t="array" ref="O19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99" cm="1">
        <f t="array" ref="P19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9">
        <f>finalData[[#This Row],[peerQ3]]-finalData[[#This Row],[peerQ1]]</f>
        <v>8.0000000000000071E-2</v>
      </c>
      <c r="R199" cm="1">
        <f t="array" ref="R199">_xlfn.LET(_xlpm.k,finalData[[#This Row],[peer_group_key]],
ROWS(_xlfn._xlws.FILTER(finalData[score], (finalData[peer_group_key]=_xlpm.k)*(ISNUMBER(finalData[score]))))
)</f>
        <v>109</v>
      </c>
      <c r="S199">
        <f>IF(OR(NOT(ISNUMBER(finalData[[#This Row],[peerIQR]])),finalData[[#This Row],[peerIQR]]=0), NA(), finalData[[#This Row],[peerQ1]]-1.5*finalData[[#This Row],[peerIQR]])</f>
        <v>0.81999999999999984</v>
      </c>
      <c r="T199">
        <f>IF(OR(NOT(ISNUMBER(finalData[[#This Row],[peerIQR]])),finalData[[#This Row],[peerIQR]]=0), NA(), finalData[[#This Row],[peerQ3]]+1.5*finalData[[#This Row],[peerIQR]])</f>
        <v>1.1400000000000001</v>
      </c>
      <c r="U19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9">
        <f>finalData[[#This Row],[score]]-finalData[[#This Row],[peerMedian]]</f>
        <v>3.0000000000000027E-2</v>
      </c>
    </row>
    <row r="200" spans="1:22">
      <c r="A200" t="s">
        <v>749</v>
      </c>
      <c r="B200" t="s">
        <v>750</v>
      </c>
      <c r="C200" t="s">
        <v>549</v>
      </c>
      <c r="D200" t="s">
        <v>230</v>
      </c>
      <c r="E200">
        <v>3</v>
      </c>
      <c r="F200">
        <v>0</v>
      </c>
      <c r="G200">
        <v>6</v>
      </c>
      <c r="H200">
        <v>2</v>
      </c>
      <c r="I200">
        <v>0.99</v>
      </c>
      <c r="J200">
        <v>8</v>
      </c>
      <c r="K200">
        <v>0.25</v>
      </c>
      <c r="L200" t="s">
        <v>18003</v>
      </c>
      <c r="M200" t="s">
        <v>17971</v>
      </c>
      <c r="N200" cm="1">
        <f t="array" ref="N200">_xlfn.LET(_xlpm.k,finalData[[#This Row],[peer_group_key]],
     MEDIAN(_xlfn._xlws.FILTER(finalData[score], (finalData[peer_group_key]=_xlpm.k)*(ISNUMBER(finalData[score]))))
)</f>
        <v>0.99</v>
      </c>
      <c r="O200" cm="1">
        <f t="array" ref="O20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200" cm="1">
        <f t="array" ref="P20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00">
        <f>finalData[[#This Row],[peerQ3]]-finalData[[#This Row],[peerQ1]]</f>
        <v>0</v>
      </c>
      <c r="R200" cm="1">
        <f t="array" ref="R200">_xlfn.LET(_xlpm.k,finalData[[#This Row],[peer_group_key]],
ROWS(_xlfn._xlws.FILTER(finalData[score], (finalData[peer_group_key]=_xlpm.k)*(ISNUMBER(finalData[score]))))
)</f>
        <v>2</v>
      </c>
      <c r="S200" t="e">
        <f>IF(OR(NOT(ISNUMBER(finalData[[#This Row],[peerIQR]])),finalData[[#This Row],[peerIQR]]=0), NA(), finalData[[#This Row],[peerQ1]]-1.5*finalData[[#This Row],[peerIQR]])</f>
        <v>#N/A</v>
      </c>
      <c r="T200" t="e">
        <f>IF(OR(NOT(ISNUMBER(finalData[[#This Row],[peerIQR]])),finalData[[#This Row],[peerIQR]]=0), NA(), finalData[[#This Row],[peerQ3]]+1.5*finalData[[#This Row],[peerIQR]])</f>
        <v>#N/A</v>
      </c>
      <c r="U20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0">
        <f>finalData[[#This Row],[score]]-finalData[[#This Row],[peerMedian]]</f>
        <v>0</v>
      </c>
    </row>
    <row r="201" spans="1:22">
      <c r="A201" t="s">
        <v>752</v>
      </c>
      <c r="B201" t="s">
        <v>753</v>
      </c>
      <c r="C201" t="s">
        <v>549</v>
      </c>
      <c r="D201" t="s">
        <v>87</v>
      </c>
      <c r="E201">
        <v>2</v>
      </c>
      <c r="F201">
        <v>0</v>
      </c>
      <c r="G201">
        <v>6</v>
      </c>
      <c r="H201">
        <v>2</v>
      </c>
      <c r="I201">
        <v>1.1599999999999999</v>
      </c>
      <c r="J201">
        <v>8</v>
      </c>
      <c r="K201">
        <v>0.25</v>
      </c>
      <c r="L201" t="s">
        <v>17999</v>
      </c>
      <c r="M201" t="s">
        <v>17973</v>
      </c>
      <c r="N201" cm="1">
        <f t="array" ref="N201">_xlfn.LET(_xlpm.k,finalData[[#This Row],[peer_group_key]],
     MEDIAN(_xlfn._xlws.FILTER(finalData[score], (finalData[peer_group_key]=_xlpm.k)*(ISNUMBER(finalData[score]))))
)</f>
        <v>0.97</v>
      </c>
      <c r="O201" cm="1">
        <f t="array" ref="O20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201" cm="1">
        <f t="array" ref="P20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01">
        <f>finalData[[#This Row],[peerQ3]]-finalData[[#This Row],[peerQ1]]</f>
        <v>9.9999999999999978E-2</v>
      </c>
      <c r="R201" cm="1">
        <f t="array" ref="R201">_xlfn.LET(_xlpm.k,finalData[[#This Row],[peer_group_key]],
ROWS(_xlfn._xlws.FILTER(finalData[score], (finalData[peer_group_key]=_xlpm.k)*(ISNUMBER(finalData[score]))))
)</f>
        <v>31</v>
      </c>
      <c r="S201">
        <f>IF(OR(NOT(ISNUMBER(finalData[[#This Row],[peerIQR]])),finalData[[#This Row],[peerIQR]]=0), NA(), finalData[[#This Row],[peerQ1]]-1.5*finalData[[#This Row],[peerIQR]])</f>
        <v>0.77</v>
      </c>
      <c r="T201">
        <f>IF(OR(NOT(ISNUMBER(finalData[[#This Row],[peerIQR]])),finalData[[#This Row],[peerIQR]]=0), NA(), finalData[[#This Row],[peerQ3]]+1.5*finalData[[#This Row],[peerIQR]])</f>
        <v>1.17</v>
      </c>
      <c r="U20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1">
        <f>finalData[[#This Row],[score]]-finalData[[#This Row],[peerMedian]]</f>
        <v>0.18999999999999995</v>
      </c>
    </row>
    <row r="202" spans="1:22">
      <c r="A202" t="s">
        <v>755</v>
      </c>
      <c r="B202" t="s">
        <v>756</v>
      </c>
      <c r="C202" t="s">
        <v>549</v>
      </c>
      <c r="D202" t="s">
        <v>87</v>
      </c>
      <c r="E202">
        <v>5</v>
      </c>
      <c r="F202">
        <v>1</v>
      </c>
      <c r="G202">
        <v>7</v>
      </c>
      <c r="H202">
        <v>0</v>
      </c>
      <c r="I202">
        <v>0.91</v>
      </c>
      <c r="J202">
        <v>8</v>
      </c>
      <c r="K202">
        <v>0</v>
      </c>
      <c r="L202" t="s">
        <v>17999</v>
      </c>
      <c r="M202" t="s">
        <v>17970</v>
      </c>
      <c r="N202" cm="1">
        <f t="array" ref="N202">_xlfn.LET(_xlpm.k,finalData[[#This Row],[peer_group_key]],
     MEDIAN(_xlfn._xlws.FILTER(finalData[score], (finalData[peer_group_key]=_xlpm.k)*(ISNUMBER(finalData[score]))))
)</f>
        <v>0.97</v>
      </c>
      <c r="O202" cm="1">
        <f t="array" ref="O20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202" cm="1">
        <f t="array" ref="P20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02">
        <f>finalData[[#This Row],[peerQ3]]-finalData[[#This Row],[peerQ1]]</f>
        <v>9.9999999999999978E-2</v>
      </c>
      <c r="R202" cm="1">
        <f t="array" ref="R202">_xlfn.LET(_xlpm.k,finalData[[#This Row],[peer_group_key]],
ROWS(_xlfn._xlws.FILTER(finalData[score], (finalData[peer_group_key]=_xlpm.k)*(ISNUMBER(finalData[score]))))
)</f>
        <v>31</v>
      </c>
      <c r="S202">
        <f>IF(OR(NOT(ISNUMBER(finalData[[#This Row],[peerIQR]])),finalData[[#This Row],[peerIQR]]=0), NA(), finalData[[#This Row],[peerQ1]]-1.5*finalData[[#This Row],[peerIQR]])</f>
        <v>0.77</v>
      </c>
      <c r="T202">
        <f>IF(OR(NOT(ISNUMBER(finalData[[#This Row],[peerIQR]])),finalData[[#This Row],[peerIQR]]=0), NA(), finalData[[#This Row],[peerQ3]]+1.5*finalData[[#This Row],[peerIQR]])</f>
        <v>1.17</v>
      </c>
      <c r="U20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2">
        <f>finalData[[#This Row],[score]]-finalData[[#This Row],[peerMedian]]</f>
        <v>-5.9999999999999942E-2</v>
      </c>
    </row>
    <row r="203" spans="1:22">
      <c r="A203" t="s">
        <v>759</v>
      </c>
      <c r="B203" t="s">
        <v>760</v>
      </c>
      <c r="C203" t="s">
        <v>549</v>
      </c>
      <c r="D203" t="s">
        <v>18</v>
      </c>
      <c r="E203">
        <v>2</v>
      </c>
      <c r="F203">
        <v>1</v>
      </c>
      <c r="G203">
        <v>8</v>
      </c>
      <c r="H203">
        <v>0</v>
      </c>
      <c r="I203">
        <v>1.03</v>
      </c>
      <c r="J203">
        <v>9</v>
      </c>
      <c r="K203">
        <v>0</v>
      </c>
      <c r="L203" t="s">
        <v>18001</v>
      </c>
      <c r="M203" t="s">
        <v>17973</v>
      </c>
      <c r="N203" cm="1">
        <f t="array" ref="N203">_xlfn.LET(_xlpm.k,finalData[[#This Row],[peer_group_key]],
     MEDIAN(_xlfn._xlws.FILTER(finalData[score], (finalData[peer_group_key]=_xlpm.k)*(ISNUMBER(finalData[score]))))
)</f>
        <v>1.0150000000000001</v>
      </c>
      <c r="O203" cm="1">
        <f t="array" ref="O20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0.99750000000000005</v>
      </c>
      <c r="P203" cm="1">
        <f t="array" ref="P20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1.0425</v>
      </c>
      <c r="Q203">
        <f>finalData[[#This Row],[peerQ3]]-finalData[[#This Row],[peerQ1]]</f>
        <v>4.4999999999999929E-2</v>
      </c>
      <c r="R203" cm="1">
        <f t="array" ref="R203">_xlfn.LET(_xlpm.k,finalData[[#This Row],[peer_group_key]],
ROWS(_xlfn._xlws.FILTER(finalData[score], (finalData[peer_group_key]=_xlpm.k)*(ISNUMBER(finalData[score]))))
)</f>
        <v>18</v>
      </c>
      <c r="S203">
        <f>IF(OR(NOT(ISNUMBER(finalData[[#This Row],[peerIQR]])),finalData[[#This Row],[peerIQR]]=0), NA(), finalData[[#This Row],[peerQ1]]-1.5*finalData[[#This Row],[peerIQR]])</f>
        <v>0.93000000000000016</v>
      </c>
      <c r="T203">
        <f>IF(OR(NOT(ISNUMBER(finalData[[#This Row],[peerIQR]])),finalData[[#This Row],[peerIQR]]=0), NA(), finalData[[#This Row],[peerQ3]]+1.5*finalData[[#This Row],[peerIQR]])</f>
        <v>1.1099999999999999</v>
      </c>
      <c r="U20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3">
        <f>finalData[[#This Row],[score]]-finalData[[#This Row],[peerMedian]]</f>
        <v>1.4999999999999902E-2</v>
      </c>
    </row>
    <row r="204" spans="1:22">
      <c r="A204" t="s">
        <v>762</v>
      </c>
      <c r="B204" t="s">
        <v>763</v>
      </c>
      <c r="C204" t="s">
        <v>549</v>
      </c>
      <c r="D204" t="s">
        <v>32</v>
      </c>
      <c r="E204">
        <v>3</v>
      </c>
      <c r="F204">
        <v>1</v>
      </c>
      <c r="G204">
        <v>6</v>
      </c>
      <c r="H204">
        <v>0</v>
      </c>
      <c r="I204">
        <v>1.05</v>
      </c>
      <c r="J204">
        <v>7</v>
      </c>
      <c r="K204">
        <v>0</v>
      </c>
      <c r="L204" t="s">
        <v>17998</v>
      </c>
      <c r="M204" t="s">
        <v>17971</v>
      </c>
      <c r="N204" cm="1">
        <f t="array" ref="N204">_xlfn.LET(_xlpm.k,finalData[[#This Row],[peer_group_key]],
     MEDIAN(_xlfn._xlws.FILTER(finalData[score], (finalData[peer_group_key]=_xlpm.k)*(ISNUMBER(finalData[score]))))
)</f>
        <v>0.98</v>
      </c>
      <c r="O204" cm="1">
        <f t="array" ref="O20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04" cm="1">
        <f t="array" ref="P20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04">
        <f>finalData[[#This Row],[peerQ3]]-finalData[[#This Row],[peerQ1]]</f>
        <v>8.0000000000000071E-2</v>
      </c>
      <c r="R204" cm="1">
        <f t="array" ref="R204">_xlfn.LET(_xlpm.k,finalData[[#This Row],[peer_group_key]],
ROWS(_xlfn._xlws.FILTER(finalData[score], (finalData[peer_group_key]=_xlpm.k)*(ISNUMBER(finalData[score]))))
)</f>
        <v>109</v>
      </c>
      <c r="S204">
        <f>IF(OR(NOT(ISNUMBER(finalData[[#This Row],[peerIQR]])),finalData[[#This Row],[peerIQR]]=0), NA(), finalData[[#This Row],[peerQ1]]-1.5*finalData[[#This Row],[peerIQR]])</f>
        <v>0.81999999999999984</v>
      </c>
      <c r="T204">
        <f>IF(OR(NOT(ISNUMBER(finalData[[#This Row],[peerIQR]])),finalData[[#This Row],[peerIQR]]=0), NA(), finalData[[#This Row],[peerQ3]]+1.5*finalData[[#This Row],[peerIQR]])</f>
        <v>1.1400000000000001</v>
      </c>
      <c r="U20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4">
        <f>finalData[[#This Row],[score]]-finalData[[#This Row],[peerMedian]]</f>
        <v>7.0000000000000062E-2</v>
      </c>
    </row>
    <row r="205" spans="1:22">
      <c r="A205" t="s">
        <v>765</v>
      </c>
      <c r="B205" t="s">
        <v>766</v>
      </c>
      <c r="C205" t="s">
        <v>549</v>
      </c>
      <c r="D205" t="s">
        <v>87</v>
      </c>
      <c r="E205">
        <v>5</v>
      </c>
      <c r="F205">
        <v>0</v>
      </c>
      <c r="G205">
        <v>7</v>
      </c>
      <c r="H205">
        <v>0</v>
      </c>
      <c r="I205">
        <v>0.94</v>
      </c>
      <c r="J205">
        <v>7</v>
      </c>
      <c r="K205">
        <v>0</v>
      </c>
      <c r="L205" t="s">
        <v>17999</v>
      </c>
      <c r="M205" t="s">
        <v>17970</v>
      </c>
      <c r="N205" cm="1">
        <f t="array" ref="N205">_xlfn.LET(_xlpm.k,finalData[[#This Row],[peer_group_key]],
     MEDIAN(_xlfn._xlws.FILTER(finalData[score], (finalData[peer_group_key]=_xlpm.k)*(ISNUMBER(finalData[score]))))
)</f>
        <v>0.97</v>
      </c>
      <c r="O205" cm="1">
        <f t="array" ref="O20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205" cm="1">
        <f t="array" ref="P20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05">
        <f>finalData[[#This Row],[peerQ3]]-finalData[[#This Row],[peerQ1]]</f>
        <v>9.9999999999999978E-2</v>
      </c>
      <c r="R205" cm="1">
        <f t="array" ref="R205">_xlfn.LET(_xlpm.k,finalData[[#This Row],[peer_group_key]],
ROWS(_xlfn._xlws.FILTER(finalData[score], (finalData[peer_group_key]=_xlpm.k)*(ISNUMBER(finalData[score]))))
)</f>
        <v>31</v>
      </c>
      <c r="S205">
        <f>IF(OR(NOT(ISNUMBER(finalData[[#This Row],[peerIQR]])),finalData[[#This Row],[peerIQR]]=0), NA(), finalData[[#This Row],[peerQ1]]-1.5*finalData[[#This Row],[peerIQR]])</f>
        <v>0.77</v>
      </c>
      <c r="T205">
        <f>IF(OR(NOT(ISNUMBER(finalData[[#This Row],[peerIQR]])),finalData[[#This Row],[peerIQR]]=0), NA(), finalData[[#This Row],[peerQ3]]+1.5*finalData[[#This Row],[peerIQR]])</f>
        <v>1.17</v>
      </c>
      <c r="U20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5">
        <f>finalData[[#This Row],[score]]-finalData[[#This Row],[peerMedian]]</f>
        <v>-3.0000000000000027E-2</v>
      </c>
    </row>
    <row r="206" spans="1:22">
      <c r="A206" t="s">
        <v>769</v>
      </c>
      <c r="B206" t="s">
        <v>770</v>
      </c>
      <c r="C206" t="s">
        <v>549</v>
      </c>
      <c r="D206" t="s">
        <v>27</v>
      </c>
      <c r="E206">
        <v>4</v>
      </c>
      <c r="F206">
        <v>0</v>
      </c>
      <c r="G206">
        <v>6</v>
      </c>
      <c r="H206">
        <v>0</v>
      </c>
      <c r="I206">
        <v>1.21</v>
      </c>
      <c r="J206">
        <v>6</v>
      </c>
      <c r="K206">
        <v>0</v>
      </c>
      <c r="L206" t="s">
        <v>18000</v>
      </c>
      <c r="M206" t="s">
        <v>17970</v>
      </c>
      <c r="N206" cm="1">
        <f t="array" ref="N206">_xlfn.LET(_xlpm.k,finalData[[#This Row],[peer_group_key]],
     MEDIAN(_xlfn._xlws.FILTER(finalData[score], (finalData[peer_group_key]=_xlpm.k)*(ISNUMBER(finalData[score]))))
)</f>
        <v>1.05</v>
      </c>
      <c r="O206" cm="1">
        <f t="array" ref="O20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206" cm="1">
        <f t="array" ref="P20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206">
        <f>finalData[[#This Row],[peerQ3]]-finalData[[#This Row],[peerQ1]]</f>
        <v>0.19500000000000006</v>
      </c>
      <c r="R206" cm="1">
        <f t="array" ref="R206">_xlfn.LET(_xlpm.k,finalData[[#This Row],[peer_group_key]],
ROWS(_xlfn._xlws.FILTER(finalData[score], (finalData[peer_group_key]=_xlpm.k)*(ISNUMBER(finalData[score]))))
)</f>
        <v>56</v>
      </c>
      <c r="S206">
        <f>IF(OR(NOT(ISNUMBER(finalData[[#This Row],[peerIQR]])),finalData[[#This Row],[peerIQR]]=0), NA(), finalData[[#This Row],[peerQ1]]-1.5*finalData[[#This Row],[peerIQR]])</f>
        <v>0.67999999999999983</v>
      </c>
      <c r="T206">
        <f>IF(OR(NOT(ISNUMBER(finalData[[#This Row],[peerIQR]])),finalData[[#This Row],[peerIQR]]=0), NA(), finalData[[#This Row],[peerQ3]]+1.5*finalData[[#This Row],[peerIQR]])</f>
        <v>1.46</v>
      </c>
      <c r="U20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6">
        <f>finalData[[#This Row],[score]]-finalData[[#This Row],[peerMedian]]</f>
        <v>0.15999999999999992</v>
      </c>
    </row>
    <row r="207" spans="1:22">
      <c r="A207" t="s">
        <v>772</v>
      </c>
      <c r="B207" t="s">
        <v>773</v>
      </c>
      <c r="C207" t="s">
        <v>549</v>
      </c>
      <c r="D207" t="s">
        <v>230</v>
      </c>
      <c r="E207">
        <v>2</v>
      </c>
      <c r="F207">
        <v>0</v>
      </c>
      <c r="G207">
        <v>8</v>
      </c>
      <c r="H207">
        <v>3</v>
      </c>
      <c r="I207">
        <v>0.99</v>
      </c>
      <c r="J207">
        <v>11</v>
      </c>
      <c r="K207">
        <v>0.27272727272727271</v>
      </c>
      <c r="L207" t="s">
        <v>18003</v>
      </c>
      <c r="M207" t="s">
        <v>17973</v>
      </c>
      <c r="N207" cm="1">
        <f t="array" ref="N207">_xlfn.LET(_xlpm.k,finalData[[#This Row],[peer_group_key]],
     MEDIAN(_xlfn._xlws.FILTER(finalData[score], (finalData[peer_group_key]=_xlpm.k)*(ISNUMBER(finalData[score]))))
)</f>
        <v>0.99</v>
      </c>
      <c r="O207" cm="1">
        <f t="array" ref="O20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207" cm="1">
        <f t="array" ref="P20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07">
        <f>finalData[[#This Row],[peerQ3]]-finalData[[#This Row],[peerQ1]]</f>
        <v>0</v>
      </c>
      <c r="R207" cm="1">
        <f t="array" ref="R207">_xlfn.LET(_xlpm.k,finalData[[#This Row],[peer_group_key]],
ROWS(_xlfn._xlws.FILTER(finalData[score], (finalData[peer_group_key]=_xlpm.k)*(ISNUMBER(finalData[score]))))
)</f>
        <v>2</v>
      </c>
      <c r="S207" t="e">
        <f>IF(OR(NOT(ISNUMBER(finalData[[#This Row],[peerIQR]])),finalData[[#This Row],[peerIQR]]=0), NA(), finalData[[#This Row],[peerQ1]]-1.5*finalData[[#This Row],[peerIQR]])</f>
        <v>#N/A</v>
      </c>
      <c r="T207" t="e">
        <f>IF(OR(NOT(ISNUMBER(finalData[[#This Row],[peerIQR]])),finalData[[#This Row],[peerIQR]]=0), NA(), finalData[[#This Row],[peerQ3]]+1.5*finalData[[#This Row],[peerIQR]])</f>
        <v>#N/A</v>
      </c>
      <c r="U20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7">
        <f>finalData[[#This Row],[score]]-finalData[[#This Row],[peerMedian]]</f>
        <v>0</v>
      </c>
    </row>
    <row r="208" spans="1:22">
      <c r="A208" t="s">
        <v>776</v>
      </c>
      <c r="B208" t="s">
        <v>777</v>
      </c>
      <c r="C208" t="s">
        <v>549</v>
      </c>
      <c r="D208" t="s">
        <v>27</v>
      </c>
      <c r="E208">
        <v>4</v>
      </c>
      <c r="F208">
        <v>0</v>
      </c>
      <c r="G208">
        <v>5</v>
      </c>
      <c r="H208">
        <v>1</v>
      </c>
      <c r="I208">
        <v>1.3</v>
      </c>
      <c r="J208">
        <v>6</v>
      </c>
      <c r="K208">
        <v>0.16666666666666666</v>
      </c>
      <c r="L208" t="s">
        <v>18000</v>
      </c>
      <c r="M208" t="s">
        <v>17970</v>
      </c>
      <c r="N208" cm="1">
        <f t="array" ref="N208">_xlfn.LET(_xlpm.k,finalData[[#This Row],[peer_group_key]],
     MEDIAN(_xlfn._xlws.FILTER(finalData[score], (finalData[peer_group_key]=_xlpm.k)*(ISNUMBER(finalData[score]))))
)</f>
        <v>1.05</v>
      </c>
      <c r="O208" cm="1">
        <f t="array" ref="O20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208" cm="1">
        <f t="array" ref="P20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208">
        <f>finalData[[#This Row],[peerQ3]]-finalData[[#This Row],[peerQ1]]</f>
        <v>0.19500000000000006</v>
      </c>
      <c r="R208" cm="1">
        <f t="array" ref="R208">_xlfn.LET(_xlpm.k,finalData[[#This Row],[peer_group_key]],
ROWS(_xlfn._xlws.FILTER(finalData[score], (finalData[peer_group_key]=_xlpm.k)*(ISNUMBER(finalData[score]))))
)</f>
        <v>56</v>
      </c>
      <c r="S208">
        <f>IF(OR(NOT(ISNUMBER(finalData[[#This Row],[peerIQR]])),finalData[[#This Row],[peerIQR]]=0), NA(), finalData[[#This Row],[peerQ1]]-1.5*finalData[[#This Row],[peerIQR]])</f>
        <v>0.67999999999999983</v>
      </c>
      <c r="T208">
        <f>IF(OR(NOT(ISNUMBER(finalData[[#This Row],[peerIQR]])),finalData[[#This Row],[peerIQR]]=0), NA(), finalData[[#This Row],[peerQ3]]+1.5*finalData[[#This Row],[peerIQR]])</f>
        <v>1.46</v>
      </c>
      <c r="U20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8">
        <f>finalData[[#This Row],[score]]-finalData[[#This Row],[peerMedian]]</f>
        <v>0.25</v>
      </c>
    </row>
    <row r="209" spans="1:22">
      <c r="A209" t="s">
        <v>779</v>
      </c>
      <c r="B209" t="s">
        <v>780</v>
      </c>
      <c r="C209" t="s">
        <v>549</v>
      </c>
      <c r="D209" t="s">
        <v>87</v>
      </c>
      <c r="E209">
        <v>4</v>
      </c>
      <c r="F209">
        <v>0</v>
      </c>
      <c r="G209">
        <v>7</v>
      </c>
      <c r="H209">
        <v>0</v>
      </c>
      <c r="I209">
        <v>1.02</v>
      </c>
      <c r="J209">
        <v>7</v>
      </c>
      <c r="K209">
        <v>0</v>
      </c>
      <c r="L209" t="s">
        <v>17999</v>
      </c>
      <c r="M209" t="s">
        <v>17970</v>
      </c>
      <c r="N209" cm="1">
        <f t="array" ref="N209">_xlfn.LET(_xlpm.k,finalData[[#This Row],[peer_group_key]],
     MEDIAN(_xlfn._xlws.FILTER(finalData[score], (finalData[peer_group_key]=_xlpm.k)*(ISNUMBER(finalData[score]))))
)</f>
        <v>0.97</v>
      </c>
      <c r="O209" cm="1">
        <f t="array" ref="O20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209" cm="1">
        <f t="array" ref="P20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09">
        <f>finalData[[#This Row],[peerQ3]]-finalData[[#This Row],[peerQ1]]</f>
        <v>9.9999999999999978E-2</v>
      </c>
      <c r="R209" cm="1">
        <f t="array" ref="R209">_xlfn.LET(_xlpm.k,finalData[[#This Row],[peer_group_key]],
ROWS(_xlfn._xlws.FILTER(finalData[score], (finalData[peer_group_key]=_xlpm.k)*(ISNUMBER(finalData[score]))))
)</f>
        <v>31</v>
      </c>
      <c r="S209">
        <f>IF(OR(NOT(ISNUMBER(finalData[[#This Row],[peerIQR]])),finalData[[#This Row],[peerIQR]]=0), NA(), finalData[[#This Row],[peerQ1]]-1.5*finalData[[#This Row],[peerIQR]])</f>
        <v>0.77</v>
      </c>
      <c r="T209">
        <f>IF(OR(NOT(ISNUMBER(finalData[[#This Row],[peerIQR]])),finalData[[#This Row],[peerIQR]]=0), NA(), finalData[[#This Row],[peerQ3]]+1.5*finalData[[#This Row],[peerIQR]])</f>
        <v>1.17</v>
      </c>
      <c r="U20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9">
        <f>finalData[[#This Row],[score]]-finalData[[#This Row],[peerMedian]]</f>
        <v>5.0000000000000044E-2</v>
      </c>
    </row>
    <row r="210" spans="1:22">
      <c r="A210" t="s">
        <v>782</v>
      </c>
      <c r="B210" t="s">
        <v>783</v>
      </c>
      <c r="C210" t="s">
        <v>549</v>
      </c>
      <c r="D210" t="s">
        <v>32</v>
      </c>
      <c r="E210">
        <v>4</v>
      </c>
      <c r="F210">
        <v>0</v>
      </c>
      <c r="G210">
        <v>1</v>
      </c>
      <c r="H210">
        <v>0</v>
      </c>
      <c r="I210">
        <v>0.84</v>
      </c>
      <c r="J210">
        <v>1</v>
      </c>
      <c r="K210">
        <v>0</v>
      </c>
      <c r="L210" t="s">
        <v>17998</v>
      </c>
      <c r="M210" t="s">
        <v>17970</v>
      </c>
      <c r="N210" cm="1">
        <f t="array" ref="N210">_xlfn.LET(_xlpm.k,finalData[[#This Row],[peer_group_key]],
     MEDIAN(_xlfn._xlws.FILTER(finalData[score], (finalData[peer_group_key]=_xlpm.k)*(ISNUMBER(finalData[score]))))
)</f>
        <v>0.98</v>
      </c>
      <c r="O210" cm="1">
        <f t="array" ref="O21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10" cm="1">
        <f t="array" ref="P21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10">
        <f>finalData[[#This Row],[peerQ3]]-finalData[[#This Row],[peerQ1]]</f>
        <v>8.0000000000000071E-2</v>
      </c>
      <c r="R210" cm="1">
        <f t="array" ref="R210">_xlfn.LET(_xlpm.k,finalData[[#This Row],[peer_group_key]],
ROWS(_xlfn._xlws.FILTER(finalData[score], (finalData[peer_group_key]=_xlpm.k)*(ISNUMBER(finalData[score]))))
)</f>
        <v>109</v>
      </c>
      <c r="S210">
        <f>IF(OR(NOT(ISNUMBER(finalData[[#This Row],[peerIQR]])),finalData[[#This Row],[peerIQR]]=0), NA(), finalData[[#This Row],[peerQ1]]-1.5*finalData[[#This Row],[peerIQR]])</f>
        <v>0.81999999999999984</v>
      </c>
      <c r="T210">
        <f>IF(OR(NOT(ISNUMBER(finalData[[#This Row],[peerIQR]])),finalData[[#This Row],[peerIQR]]=0), NA(), finalData[[#This Row],[peerQ3]]+1.5*finalData[[#This Row],[peerIQR]])</f>
        <v>1.1400000000000001</v>
      </c>
      <c r="U21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0">
        <f>finalData[[#This Row],[score]]-finalData[[#This Row],[peerMedian]]</f>
        <v>-0.14000000000000001</v>
      </c>
    </row>
    <row r="211" spans="1:22">
      <c r="A211" t="s">
        <v>785</v>
      </c>
      <c r="B211" t="s">
        <v>786</v>
      </c>
      <c r="C211" t="s">
        <v>549</v>
      </c>
      <c r="D211" t="s">
        <v>87</v>
      </c>
      <c r="E211">
        <v>4</v>
      </c>
      <c r="F211">
        <v>0</v>
      </c>
      <c r="G211">
        <v>1</v>
      </c>
      <c r="H211">
        <v>0</v>
      </c>
      <c r="I211">
        <v>0.92</v>
      </c>
      <c r="J211">
        <v>1</v>
      </c>
      <c r="K211">
        <v>0</v>
      </c>
      <c r="L211" t="s">
        <v>17999</v>
      </c>
      <c r="M211" t="s">
        <v>17970</v>
      </c>
      <c r="N211" cm="1">
        <f t="array" ref="N211">_xlfn.LET(_xlpm.k,finalData[[#This Row],[peer_group_key]],
     MEDIAN(_xlfn._xlws.FILTER(finalData[score], (finalData[peer_group_key]=_xlpm.k)*(ISNUMBER(finalData[score]))))
)</f>
        <v>0.97</v>
      </c>
      <c r="O211" cm="1">
        <f t="array" ref="O21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211" cm="1">
        <f t="array" ref="P21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11">
        <f>finalData[[#This Row],[peerQ3]]-finalData[[#This Row],[peerQ1]]</f>
        <v>9.9999999999999978E-2</v>
      </c>
      <c r="R211" cm="1">
        <f t="array" ref="R211">_xlfn.LET(_xlpm.k,finalData[[#This Row],[peer_group_key]],
ROWS(_xlfn._xlws.FILTER(finalData[score], (finalData[peer_group_key]=_xlpm.k)*(ISNUMBER(finalData[score]))))
)</f>
        <v>31</v>
      </c>
      <c r="S211">
        <f>IF(OR(NOT(ISNUMBER(finalData[[#This Row],[peerIQR]])),finalData[[#This Row],[peerIQR]]=0), NA(), finalData[[#This Row],[peerQ1]]-1.5*finalData[[#This Row],[peerIQR]])</f>
        <v>0.77</v>
      </c>
      <c r="T211">
        <f>IF(OR(NOT(ISNUMBER(finalData[[#This Row],[peerIQR]])),finalData[[#This Row],[peerIQR]]=0), NA(), finalData[[#This Row],[peerQ3]]+1.5*finalData[[#This Row],[peerIQR]])</f>
        <v>1.17</v>
      </c>
      <c r="U21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1">
        <f>finalData[[#This Row],[score]]-finalData[[#This Row],[peerMedian]]</f>
        <v>-4.9999999999999933E-2</v>
      </c>
    </row>
    <row r="212" spans="1:22">
      <c r="A212" t="s">
        <v>787</v>
      </c>
      <c r="B212" t="s">
        <v>788</v>
      </c>
      <c r="C212" t="s">
        <v>549</v>
      </c>
      <c r="D212" t="s">
        <v>87</v>
      </c>
      <c r="E212">
        <v>2</v>
      </c>
      <c r="F212">
        <v>0</v>
      </c>
      <c r="G212">
        <v>1</v>
      </c>
      <c r="H212">
        <v>0</v>
      </c>
      <c r="I212">
        <v>0.91</v>
      </c>
      <c r="J212">
        <v>1</v>
      </c>
      <c r="K212">
        <v>0</v>
      </c>
      <c r="L212" t="s">
        <v>17999</v>
      </c>
      <c r="M212" t="s">
        <v>17973</v>
      </c>
      <c r="N212" cm="1">
        <f t="array" ref="N212">_xlfn.LET(_xlpm.k,finalData[[#This Row],[peer_group_key]],
     MEDIAN(_xlfn._xlws.FILTER(finalData[score], (finalData[peer_group_key]=_xlpm.k)*(ISNUMBER(finalData[score]))))
)</f>
        <v>0.97</v>
      </c>
      <c r="O212" cm="1">
        <f t="array" ref="O21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212" cm="1">
        <f t="array" ref="P21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12">
        <f>finalData[[#This Row],[peerQ3]]-finalData[[#This Row],[peerQ1]]</f>
        <v>9.9999999999999978E-2</v>
      </c>
      <c r="R212" cm="1">
        <f t="array" ref="R212">_xlfn.LET(_xlpm.k,finalData[[#This Row],[peer_group_key]],
ROWS(_xlfn._xlws.FILTER(finalData[score], (finalData[peer_group_key]=_xlpm.k)*(ISNUMBER(finalData[score]))))
)</f>
        <v>31</v>
      </c>
      <c r="S212">
        <f>IF(OR(NOT(ISNUMBER(finalData[[#This Row],[peerIQR]])),finalData[[#This Row],[peerIQR]]=0), NA(), finalData[[#This Row],[peerQ1]]-1.5*finalData[[#This Row],[peerIQR]])</f>
        <v>0.77</v>
      </c>
      <c r="T212">
        <f>IF(OR(NOT(ISNUMBER(finalData[[#This Row],[peerIQR]])),finalData[[#This Row],[peerIQR]]=0), NA(), finalData[[#This Row],[peerQ3]]+1.5*finalData[[#This Row],[peerIQR]])</f>
        <v>1.17</v>
      </c>
      <c r="U21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2">
        <f>finalData[[#This Row],[score]]-finalData[[#This Row],[peerMedian]]</f>
        <v>-5.9999999999999942E-2</v>
      </c>
    </row>
    <row r="213" spans="1:22">
      <c r="A213" t="s">
        <v>790</v>
      </c>
      <c r="B213" t="s">
        <v>791</v>
      </c>
      <c r="C213" t="s">
        <v>549</v>
      </c>
      <c r="D213" t="s">
        <v>32</v>
      </c>
      <c r="E213">
        <v>3</v>
      </c>
      <c r="F213">
        <v>0</v>
      </c>
      <c r="G213">
        <v>2</v>
      </c>
      <c r="H213">
        <v>0</v>
      </c>
      <c r="I213">
        <v>0.92</v>
      </c>
      <c r="J213">
        <v>2</v>
      </c>
      <c r="K213">
        <v>0</v>
      </c>
      <c r="L213" t="s">
        <v>17998</v>
      </c>
      <c r="M213" t="s">
        <v>17971</v>
      </c>
      <c r="N213" cm="1">
        <f t="array" ref="N213">_xlfn.LET(_xlpm.k,finalData[[#This Row],[peer_group_key]],
     MEDIAN(_xlfn._xlws.FILTER(finalData[score], (finalData[peer_group_key]=_xlpm.k)*(ISNUMBER(finalData[score]))))
)</f>
        <v>0.98</v>
      </c>
      <c r="O213" cm="1">
        <f t="array" ref="O21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13" cm="1">
        <f t="array" ref="P21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13">
        <f>finalData[[#This Row],[peerQ3]]-finalData[[#This Row],[peerQ1]]</f>
        <v>8.0000000000000071E-2</v>
      </c>
      <c r="R213" cm="1">
        <f t="array" ref="R213">_xlfn.LET(_xlpm.k,finalData[[#This Row],[peer_group_key]],
ROWS(_xlfn._xlws.FILTER(finalData[score], (finalData[peer_group_key]=_xlpm.k)*(ISNUMBER(finalData[score]))))
)</f>
        <v>109</v>
      </c>
      <c r="S213">
        <f>IF(OR(NOT(ISNUMBER(finalData[[#This Row],[peerIQR]])),finalData[[#This Row],[peerIQR]]=0), NA(), finalData[[#This Row],[peerQ1]]-1.5*finalData[[#This Row],[peerIQR]])</f>
        <v>0.81999999999999984</v>
      </c>
      <c r="T213">
        <f>IF(OR(NOT(ISNUMBER(finalData[[#This Row],[peerIQR]])),finalData[[#This Row],[peerIQR]]=0), NA(), finalData[[#This Row],[peerQ3]]+1.5*finalData[[#This Row],[peerIQR]])</f>
        <v>1.1400000000000001</v>
      </c>
      <c r="U21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3">
        <f>finalData[[#This Row],[score]]-finalData[[#This Row],[peerMedian]]</f>
        <v>-5.9999999999999942E-2</v>
      </c>
    </row>
    <row r="214" spans="1:22">
      <c r="A214" t="s">
        <v>793</v>
      </c>
      <c r="B214" t="s">
        <v>794</v>
      </c>
      <c r="C214" t="s">
        <v>549</v>
      </c>
      <c r="D214" t="s">
        <v>32</v>
      </c>
      <c r="E214">
        <v>3</v>
      </c>
      <c r="F214">
        <v>0</v>
      </c>
      <c r="G214">
        <v>9</v>
      </c>
      <c r="H214">
        <v>2</v>
      </c>
      <c r="I214">
        <v>0.94</v>
      </c>
      <c r="J214">
        <v>11</v>
      </c>
      <c r="K214">
        <v>0.18181818181818182</v>
      </c>
      <c r="L214" t="s">
        <v>17998</v>
      </c>
      <c r="M214" t="s">
        <v>17971</v>
      </c>
      <c r="N214" cm="1">
        <f t="array" ref="N214">_xlfn.LET(_xlpm.k,finalData[[#This Row],[peer_group_key]],
     MEDIAN(_xlfn._xlws.FILTER(finalData[score], (finalData[peer_group_key]=_xlpm.k)*(ISNUMBER(finalData[score]))))
)</f>
        <v>0.98</v>
      </c>
      <c r="O214" cm="1">
        <f t="array" ref="O21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14" cm="1">
        <f t="array" ref="P21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14">
        <f>finalData[[#This Row],[peerQ3]]-finalData[[#This Row],[peerQ1]]</f>
        <v>8.0000000000000071E-2</v>
      </c>
      <c r="R214" cm="1">
        <f t="array" ref="R214">_xlfn.LET(_xlpm.k,finalData[[#This Row],[peer_group_key]],
ROWS(_xlfn._xlws.FILTER(finalData[score], (finalData[peer_group_key]=_xlpm.k)*(ISNUMBER(finalData[score]))))
)</f>
        <v>109</v>
      </c>
      <c r="S214">
        <f>IF(OR(NOT(ISNUMBER(finalData[[#This Row],[peerIQR]])),finalData[[#This Row],[peerIQR]]=0), NA(), finalData[[#This Row],[peerQ1]]-1.5*finalData[[#This Row],[peerIQR]])</f>
        <v>0.81999999999999984</v>
      </c>
      <c r="T214">
        <f>IF(OR(NOT(ISNUMBER(finalData[[#This Row],[peerIQR]])),finalData[[#This Row],[peerIQR]]=0), NA(), finalData[[#This Row],[peerQ3]]+1.5*finalData[[#This Row],[peerIQR]])</f>
        <v>1.1400000000000001</v>
      </c>
      <c r="U21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4">
        <f>finalData[[#This Row],[score]]-finalData[[#This Row],[peerMedian]]</f>
        <v>-4.0000000000000036E-2</v>
      </c>
    </row>
    <row r="215" spans="1:22">
      <c r="A215" t="s">
        <v>797</v>
      </c>
      <c r="B215" t="s">
        <v>798</v>
      </c>
      <c r="C215" t="s">
        <v>549</v>
      </c>
      <c r="D215" t="s">
        <v>87</v>
      </c>
      <c r="E215">
        <v>3</v>
      </c>
      <c r="F215">
        <v>0</v>
      </c>
      <c r="G215">
        <v>6</v>
      </c>
      <c r="H215">
        <v>0</v>
      </c>
      <c r="I215">
        <v>0.98</v>
      </c>
      <c r="J215">
        <v>6</v>
      </c>
      <c r="K215">
        <v>0</v>
      </c>
      <c r="L215" t="s">
        <v>17999</v>
      </c>
      <c r="M215" t="s">
        <v>17971</v>
      </c>
      <c r="N215" cm="1">
        <f t="array" ref="N215">_xlfn.LET(_xlpm.k,finalData[[#This Row],[peer_group_key]],
     MEDIAN(_xlfn._xlws.FILTER(finalData[score], (finalData[peer_group_key]=_xlpm.k)*(ISNUMBER(finalData[score]))))
)</f>
        <v>0.97</v>
      </c>
      <c r="O215" cm="1">
        <f t="array" ref="O21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215" cm="1">
        <f t="array" ref="P21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15">
        <f>finalData[[#This Row],[peerQ3]]-finalData[[#This Row],[peerQ1]]</f>
        <v>9.9999999999999978E-2</v>
      </c>
      <c r="R215" cm="1">
        <f t="array" ref="R215">_xlfn.LET(_xlpm.k,finalData[[#This Row],[peer_group_key]],
ROWS(_xlfn._xlws.FILTER(finalData[score], (finalData[peer_group_key]=_xlpm.k)*(ISNUMBER(finalData[score]))))
)</f>
        <v>31</v>
      </c>
      <c r="S215">
        <f>IF(OR(NOT(ISNUMBER(finalData[[#This Row],[peerIQR]])),finalData[[#This Row],[peerIQR]]=0), NA(), finalData[[#This Row],[peerQ1]]-1.5*finalData[[#This Row],[peerIQR]])</f>
        <v>0.77</v>
      </c>
      <c r="T215">
        <f>IF(OR(NOT(ISNUMBER(finalData[[#This Row],[peerIQR]])),finalData[[#This Row],[peerIQR]]=0), NA(), finalData[[#This Row],[peerQ3]]+1.5*finalData[[#This Row],[peerIQR]])</f>
        <v>1.17</v>
      </c>
      <c r="U21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5">
        <f>finalData[[#This Row],[score]]-finalData[[#This Row],[peerMedian]]</f>
        <v>1.0000000000000009E-2</v>
      </c>
    </row>
    <row r="216" spans="1:22">
      <c r="A216" t="s">
        <v>800</v>
      </c>
      <c r="B216" t="s">
        <v>801</v>
      </c>
      <c r="C216" t="s">
        <v>549</v>
      </c>
      <c r="D216" t="s">
        <v>87</v>
      </c>
      <c r="E216">
        <v>3</v>
      </c>
      <c r="F216">
        <v>0</v>
      </c>
      <c r="G216">
        <v>9</v>
      </c>
      <c r="H216">
        <v>0</v>
      </c>
      <c r="I216">
        <v>0.97</v>
      </c>
      <c r="J216">
        <v>9</v>
      </c>
      <c r="K216">
        <v>0</v>
      </c>
      <c r="L216" t="s">
        <v>17999</v>
      </c>
      <c r="M216" t="s">
        <v>17971</v>
      </c>
      <c r="N216" cm="1">
        <f t="array" ref="N216">_xlfn.LET(_xlpm.k,finalData[[#This Row],[peer_group_key]],
     MEDIAN(_xlfn._xlws.FILTER(finalData[score], (finalData[peer_group_key]=_xlpm.k)*(ISNUMBER(finalData[score]))))
)</f>
        <v>0.97</v>
      </c>
      <c r="O216" cm="1">
        <f t="array" ref="O21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216" cm="1">
        <f t="array" ref="P21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16">
        <f>finalData[[#This Row],[peerQ3]]-finalData[[#This Row],[peerQ1]]</f>
        <v>9.9999999999999978E-2</v>
      </c>
      <c r="R216" cm="1">
        <f t="array" ref="R216">_xlfn.LET(_xlpm.k,finalData[[#This Row],[peer_group_key]],
ROWS(_xlfn._xlws.FILTER(finalData[score], (finalData[peer_group_key]=_xlpm.k)*(ISNUMBER(finalData[score]))))
)</f>
        <v>31</v>
      </c>
      <c r="S216">
        <f>IF(OR(NOT(ISNUMBER(finalData[[#This Row],[peerIQR]])),finalData[[#This Row],[peerIQR]]=0), NA(), finalData[[#This Row],[peerQ1]]-1.5*finalData[[#This Row],[peerIQR]])</f>
        <v>0.77</v>
      </c>
      <c r="T216">
        <f>IF(OR(NOT(ISNUMBER(finalData[[#This Row],[peerIQR]])),finalData[[#This Row],[peerIQR]]=0), NA(), finalData[[#This Row],[peerQ3]]+1.5*finalData[[#This Row],[peerIQR]])</f>
        <v>1.17</v>
      </c>
      <c r="U21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6">
        <f>finalData[[#This Row],[score]]-finalData[[#This Row],[peerMedian]]</f>
        <v>0</v>
      </c>
    </row>
    <row r="217" spans="1:22">
      <c r="A217" t="s">
        <v>804</v>
      </c>
      <c r="B217" t="s">
        <v>805</v>
      </c>
      <c r="C217" t="s">
        <v>549</v>
      </c>
      <c r="D217" t="s">
        <v>32</v>
      </c>
      <c r="E217">
        <v>2</v>
      </c>
      <c r="F217">
        <v>0</v>
      </c>
      <c r="G217">
        <v>6</v>
      </c>
      <c r="H217">
        <v>1</v>
      </c>
      <c r="I217">
        <v>1.06</v>
      </c>
      <c r="J217">
        <v>7</v>
      </c>
      <c r="K217">
        <v>0.14285714285714285</v>
      </c>
      <c r="L217" t="s">
        <v>17998</v>
      </c>
      <c r="M217" t="s">
        <v>17973</v>
      </c>
      <c r="N217" cm="1">
        <f t="array" ref="N217">_xlfn.LET(_xlpm.k,finalData[[#This Row],[peer_group_key]],
     MEDIAN(_xlfn._xlws.FILTER(finalData[score], (finalData[peer_group_key]=_xlpm.k)*(ISNUMBER(finalData[score]))))
)</f>
        <v>0.98</v>
      </c>
      <c r="O217" cm="1">
        <f t="array" ref="O21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17" cm="1">
        <f t="array" ref="P21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17">
        <f>finalData[[#This Row],[peerQ3]]-finalData[[#This Row],[peerQ1]]</f>
        <v>8.0000000000000071E-2</v>
      </c>
      <c r="R217" cm="1">
        <f t="array" ref="R217">_xlfn.LET(_xlpm.k,finalData[[#This Row],[peer_group_key]],
ROWS(_xlfn._xlws.FILTER(finalData[score], (finalData[peer_group_key]=_xlpm.k)*(ISNUMBER(finalData[score]))))
)</f>
        <v>109</v>
      </c>
      <c r="S217">
        <f>IF(OR(NOT(ISNUMBER(finalData[[#This Row],[peerIQR]])),finalData[[#This Row],[peerIQR]]=0), NA(), finalData[[#This Row],[peerQ1]]-1.5*finalData[[#This Row],[peerIQR]])</f>
        <v>0.81999999999999984</v>
      </c>
      <c r="T217">
        <f>IF(OR(NOT(ISNUMBER(finalData[[#This Row],[peerIQR]])),finalData[[#This Row],[peerIQR]]=0), NA(), finalData[[#This Row],[peerQ3]]+1.5*finalData[[#This Row],[peerIQR]])</f>
        <v>1.1400000000000001</v>
      </c>
      <c r="U21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7">
        <f>finalData[[#This Row],[score]]-finalData[[#This Row],[peerMedian]]</f>
        <v>8.0000000000000071E-2</v>
      </c>
    </row>
    <row r="218" spans="1:22">
      <c r="A218" t="s">
        <v>806</v>
      </c>
      <c r="B218" t="s">
        <v>807</v>
      </c>
      <c r="C218" t="s">
        <v>549</v>
      </c>
      <c r="D218" t="s">
        <v>27</v>
      </c>
      <c r="E218">
        <v>2</v>
      </c>
      <c r="F218">
        <v>0</v>
      </c>
      <c r="G218">
        <v>3</v>
      </c>
      <c r="H218">
        <v>0</v>
      </c>
      <c r="I218">
        <v>1.17</v>
      </c>
      <c r="J218">
        <v>3</v>
      </c>
      <c r="K218">
        <v>0</v>
      </c>
      <c r="L218" t="s">
        <v>18000</v>
      </c>
      <c r="M218" t="s">
        <v>17973</v>
      </c>
      <c r="N218" cm="1">
        <f t="array" ref="N218">_xlfn.LET(_xlpm.k,finalData[[#This Row],[peer_group_key]],
     MEDIAN(_xlfn._xlws.FILTER(finalData[score], (finalData[peer_group_key]=_xlpm.k)*(ISNUMBER(finalData[score]))))
)</f>
        <v>1.05</v>
      </c>
      <c r="O218" cm="1">
        <f t="array" ref="O21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218" cm="1">
        <f t="array" ref="P21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218">
        <f>finalData[[#This Row],[peerQ3]]-finalData[[#This Row],[peerQ1]]</f>
        <v>0.19500000000000006</v>
      </c>
      <c r="R218" cm="1">
        <f t="array" ref="R218">_xlfn.LET(_xlpm.k,finalData[[#This Row],[peer_group_key]],
ROWS(_xlfn._xlws.FILTER(finalData[score], (finalData[peer_group_key]=_xlpm.k)*(ISNUMBER(finalData[score]))))
)</f>
        <v>56</v>
      </c>
      <c r="S218">
        <f>IF(OR(NOT(ISNUMBER(finalData[[#This Row],[peerIQR]])),finalData[[#This Row],[peerIQR]]=0), NA(), finalData[[#This Row],[peerQ1]]-1.5*finalData[[#This Row],[peerIQR]])</f>
        <v>0.67999999999999983</v>
      </c>
      <c r="T218">
        <f>IF(OR(NOT(ISNUMBER(finalData[[#This Row],[peerIQR]])),finalData[[#This Row],[peerIQR]]=0), NA(), finalData[[#This Row],[peerQ3]]+1.5*finalData[[#This Row],[peerIQR]])</f>
        <v>1.46</v>
      </c>
      <c r="U21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8">
        <f>finalData[[#This Row],[score]]-finalData[[#This Row],[peerMedian]]</f>
        <v>0.11999999999999988</v>
      </c>
    </row>
    <row r="219" spans="1:22">
      <c r="A219" t="s">
        <v>809</v>
      </c>
      <c r="B219" t="s">
        <v>810</v>
      </c>
      <c r="C219" t="s">
        <v>549</v>
      </c>
      <c r="D219" t="s">
        <v>113</v>
      </c>
      <c r="E219">
        <v>2</v>
      </c>
      <c r="F219">
        <v>0</v>
      </c>
      <c r="G219">
        <v>9</v>
      </c>
      <c r="H219">
        <v>0</v>
      </c>
      <c r="I219">
        <v>0.96</v>
      </c>
      <c r="J219">
        <v>9</v>
      </c>
      <c r="K219">
        <v>0</v>
      </c>
      <c r="L219" t="s">
        <v>18002</v>
      </c>
      <c r="M219" t="s">
        <v>17973</v>
      </c>
      <c r="N219" cm="1">
        <f t="array" ref="N219">_xlfn.LET(_xlpm.k,finalData[[#This Row],[peer_group_key]],
     MEDIAN(_xlfn._xlws.FILTER(finalData[score], (finalData[peer_group_key]=_xlpm.k)*(ISNUMBER(finalData[score]))))
)</f>
        <v>0.96</v>
      </c>
      <c r="O219" cm="1">
        <f t="array" ref="O21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0.91500000000000004</v>
      </c>
      <c r="P219" cm="1">
        <f t="array" ref="P21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219">
        <f>finalData[[#This Row],[peerQ3]]-finalData[[#This Row],[peerQ1]]</f>
        <v>0.10000000000000009</v>
      </c>
      <c r="R219" cm="1">
        <f t="array" ref="R219">_xlfn.LET(_xlpm.k,finalData[[#This Row],[peer_group_key]],
ROWS(_xlfn._xlws.FILTER(finalData[score], (finalData[peer_group_key]=_xlpm.k)*(ISNUMBER(finalData[score]))))
)</f>
        <v>13</v>
      </c>
      <c r="S219">
        <f>IF(OR(NOT(ISNUMBER(finalData[[#This Row],[peerIQR]])),finalData[[#This Row],[peerIQR]]=0), NA(), finalData[[#This Row],[peerQ1]]-1.5*finalData[[#This Row],[peerIQR]])</f>
        <v>0.7649999999999999</v>
      </c>
      <c r="T219">
        <f>IF(OR(NOT(ISNUMBER(finalData[[#This Row],[peerIQR]])),finalData[[#This Row],[peerIQR]]=0), NA(), finalData[[#This Row],[peerQ3]]+1.5*finalData[[#This Row],[peerIQR]])</f>
        <v>1.1650000000000003</v>
      </c>
      <c r="U21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9">
        <f>finalData[[#This Row],[score]]-finalData[[#This Row],[peerMedian]]</f>
        <v>0</v>
      </c>
    </row>
    <row r="220" spans="1:22">
      <c r="A220" t="s">
        <v>812</v>
      </c>
      <c r="B220" t="s">
        <v>813</v>
      </c>
      <c r="C220" t="s">
        <v>549</v>
      </c>
      <c r="D220" t="s">
        <v>113</v>
      </c>
      <c r="E220">
        <v>2</v>
      </c>
      <c r="F220">
        <v>0</v>
      </c>
      <c r="G220">
        <v>5</v>
      </c>
      <c r="H220">
        <v>0</v>
      </c>
      <c r="I220">
        <v>1.01</v>
      </c>
      <c r="J220">
        <v>5</v>
      </c>
      <c r="K220">
        <v>0</v>
      </c>
      <c r="L220" t="s">
        <v>18002</v>
      </c>
      <c r="M220" t="s">
        <v>17973</v>
      </c>
      <c r="N220" cm="1">
        <f t="array" ref="N220">_xlfn.LET(_xlpm.k,finalData[[#This Row],[peer_group_key]],
     MEDIAN(_xlfn._xlws.FILTER(finalData[score], (finalData[peer_group_key]=_xlpm.k)*(ISNUMBER(finalData[score]))))
)</f>
        <v>0.96</v>
      </c>
      <c r="O220" cm="1">
        <f t="array" ref="O22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0.91500000000000004</v>
      </c>
      <c r="P220" cm="1">
        <f t="array" ref="P22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220">
        <f>finalData[[#This Row],[peerQ3]]-finalData[[#This Row],[peerQ1]]</f>
        <v>0.10000000000000009</v>
      </c>
      <c r="R220" cm="1">
        <f t="array" ref="R220">_xlfn.LET(_xlpm.k,finalData[[#This Row],[peer_group_key]],
ROWS(_xlfn._xlws.FILTER(finalData[score], (finalData[peer_group_key]=_xlpm.k)*(ISNUMBER(finalData[score]))))
)</f>
        <v>13</v>
      </c>
      <c r="S220">
        <f>IF(OR(NOT(ISNUMBER(finalData[[#This Row],[peerIQR]])),finalData[[#This Row],[peerIQR]]=0), NA(), finalData[[#This Row],[peerQ1]]-1.5*finalData[[#This Row],[peerIQR]])</f>
        <v>0.7649999999999999</v>
      </c>
      <c r="T220">
        <f>IF(OR(NOT(ISNUMBER(finalData[[#This Row],[peerIQR]])),finalData[[#This Row],[peerIQR]]=0), NA(), finalData[[#This Row],[peerQ3]]+1.5*finalData[[#This Row],[peerIQR]])</f>
        <v>1.1650000000000003</v>
      </c>
      <c r="U22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0">
        <f>finalData[[#This Row],[score]]-finalData[[#This Row],[peerMedian]]</f>
        <v>5.0000000000000044E-2</v>
      </c>
    </row>
    <row r="221" spans="1:22">
      <c r="A221" t="s">
        <v>815</v>
      </c>
      <c r="B221" t="s">
        <v>816</v>
      </c>
      <c r="C221" t="s">
        <v>549</v>
      </c>
      <c r="D221" t="s">
        <v>140</v>
      </c>
      <c r="E221">
        <v>4</v>
      </c>
      <c r="F221">
        <v>0</v>
      </c>
      <c r="G221">
        <v>11</v>
      </c>
      <c r="H221">
        <v>0</v>
      </c>
      <c r="I221">
        <v>1.05</v>
      </c>
      <c r="J221">
        <v>11</v>
      </c>
      <c r="K221">
        <v>0</v>
      </c>
      <c r="L221" t="s">
        <v>17997</v>
      </c>
      <c r="M221" t="s">
        <v>17970</v>
      </c>
      <c r="N221" cm="1">
        <f t="array" ref="N221">_xlfn.LET(_xlpm.k,finalData[[#This Row],[peer_group_key]],
     MEDIAN(_xlfn._xlws.FILTER(finalData[score], (finalData[peer_group_key]=_xlpm.k)*(ISNUMBER(finalData[score]))))
)</f>
        <v>0.99</v>
      </c>
      <c r="O221" cm="1">
        <f t="array" ref="O22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221" cm="1">
        <f t="array" ref="P22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221">
        <f>finalData[[#This Row],[peerQ3]]-finalData[[#This Row],[peerQ1]]</f>
        <v>7.5000000000000067E-2</v>
      </c>
      <c r="R221" cm="1">
        <f t="array" ref="R221">_xlfn.LET(_xlpm.k,finalData[[#This Row],[peer_group_key]],
ROWS(_xlfn._xlws.FILTER(finalData[score], (finalData[peer_group_key]=_xlpm.k)*(ISNUMBER(finalData[score]))))
)</f>
        <v>17</v>
      </c>
      <c r="S221">
        <f>IF(OR(NOT(ISNUMBER(finalData[[#This Row],[peerIQR]])),finalData[[#This Row],[peerIQR]]=0), NA(), finalData[[#This Row],[peerQ1]]-1.5*finalData[[#This Row],[peerIQR]])</f>
        <v>0.8424999999999998</v>
      </c>
      <c r="T221">
        <f>IF(OR(NOT(ISNUMBER(finalData[[#This Row],[peerIQR]])),finalData[[#This Row],[peerIQR]]=0), NA(), finalData[[#This Row],[peerQ3]]+1.5*finalData[[#This Row],[peerIQR]])</f>
        <v>1.1425000000000001</v>
      </c>
      <c r="U22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1">
        <f>finalData[[#This Row],[score]]-finalData[[#This Row],[peerMedian]]</f>
        <v>6.0000000000000053E-2</v>
      </c>
    </row>
    <row r="222" spans="1:22">
      <c r="A222" t="s">
        <v>818</v>
      </c>
      <c r="B222" t="s">
        <v>819</v>
      </c>
      <c r="C222" t="s">
        <v>549</v>
      </c>
      <c r="D222" t="s">
        <v>32</v>
      </c>
      <c r="E222">
        <v>3</v>
      </c>
      <c r="F222">
        <v>0</v>
      </c>
      <c r="G222">
        <v>10</v>
      </c>
      <c r="H222">
        <v>1</v>
      </c>
      <c r="I222">
        <v>1.01</v>
      </c>
      <c r="J222">
        <v>11</v>
      </c>
      <c r="K222">
        <v>9.0909090909090912E-2</v>
      </c>
      <c r="L222" t="s">
        <v>17998</v>
      </c>
      <c r="M222" t="s">
        <v>17971</v>
      </c>
      <c r="N222" cm="1">
        <f t="array" ref="N222">_xlfn.LET(_xlpm.k,finalData[[#This Row],[peer_group_key]],
     MEDIAN(_xlfn._xlws.FILTER(finalData[score], (finalData[peer_group_key]=_xlpm.k)*(ISNUMBER(finalData[score]))))
)</f>
        <v>0.98</v>
      </c>
      <c r="O222" cm="1">
        <f t="array" ref="O22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22" cm="1">
        <f t="array" ref="P22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22">
        <f>finalData[[#This Row],[peerQ3]]-finalData[[#This Row],[peerQ1]]</f>
        <v>8.0000000000000071E-2</v>
      </c>
      <c r="R222" cm="1">
        <f t="array" ref="R222">_xlfn.LET(_xlpm.k,finalData[[#This Row],[peer_group_key]],
ROWS(_xlfn._xlws.FILTER(finalData[score], (finalData[peer_group_key]=_xlpm.k)*(ISNUMBER(finalData[score]))))
)</f>
        <v>109</v>
      </c>
      <c r="S222">
        <f>IF(OR(NOT(ISNUMBER(finalData[[#This Row],[peerIQR]])),finalData[[#This Row],[peerIQR]]=0), NA(), finalData[[#This Row],[peerQ1]]-1.5*finalData[[#This Row],[peerIQR]])</f>
        <v>0.81999999999999984</v>
      </c>
      <c r="T222">
        <f>IF(OR(NOT(ISNUMBER(finalData[[#This Row],[peerIQR]])),finalData[[#This Row],[peerIQR]]=0), NA(), finalData[[#This Row],[peerQ3]]+1.5*finalData[[#This Row],[peerIQR]])</f>
        <v>1.1400000000000001</v>
      </c>
      <c r="U22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2">
        <f>finalData[[#This Row],[score]]-finalData[[#This Row],[peerMedian]]</f>
        <v>3.0000000000000027E-2</v>
      </c>
    </row>
    <row r="223" spans="1:22">
      <c r="A223" t="s">
        <v>821</v>
      </c>
      <c r="B223" t="s">
        <v>822</v>
      </c>
      <c r="C223" t="s">
        <v>549</v>
      </c>
      <c r="D223" t="s">
        <v>32</v>
      </c>
      <c r="E223">
        <v>2</v>
      </c>
      <c r="F223">
        <v>0</v>
      </c>
      <c r="G223">
        <v>9</v>
      </c>
      <c r="H223">
        <v>2</v>
      </c>
      <c r="I223">
        <v>1.01</v>
      </c>
      <c r="J223">
        <v>11</v>
      </c>
      <c r="K223">
        <v>0.18181818181818182</v>
      </c>
      <c r="L223" t="s">
        <v>17998</v>
      </c>
      <c r="M223" t="s">
        <v>17973</v>
      </c>
      <c r="N223" cm="1">
        <f t="array" ref="N223">_xlfn.LET(_xlpm.k,finalData[[#This Row],[peer_group_key]],
     MEDIAN(_xlfn._xlws.FILTER(finalData[score], (finalData[peer_group_key]=_xlpm.k)*(ISNUMBER(finalData[score]))))
)</f>
        <v>0.98</v>
      </c>
      <c r="O223" cm="1">
        <f t="array" ref="O22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23" cm="1">
        <f t="array" ref="P22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23">
        <f>finalData[[#This Row],[peerQ3]]-finalData[[#This Row],[peerQ1]]</f>
        <v>8.0000000000000071E-2</v>
      </c>
      <c r="R223" cm="1">
        <f t="array" ref="R223">_xlfn.LET(_xlpm.k,finalData[[#This Row],[peer_group_key]],
ROWS(_xlfn._xlws.FILTER(finalData[score], (finalData[peer_group_key]=_xlpm.k)*(ISNUMBER(finalData[score]))))
)</f>
        <v>109</v>
      </c>
      <c r="S223">
        <f>IF(OR(NOT(ISNUMBER(finalData[[#This Row],[peerIQR]])),finalData[[#This Row],[peerIQR]]=0), NA(), finalData[[#This Row],[peerQ1]]-1.5*finalData[[#This Row],[peerIQR]])</f>
        <v>0.81999999999999984</v>
      </c>
      <c r="T223">
        <f>IF(OR(NOT(ISNUMBER(finalData[[#This Row],[peerIQR]])),finalData[[#This Row],[peerIQR]]=0), NA(), finalData[[#This Row],[peerQ3]]+1.5*finalData[[#This Row],[peerIQR]])</f>
        <v>1.1400000000000001</v>
      </c>
      <c r="U22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3">
        <f>finalData[[#This Row],[score]]-finalData[[#This Row],[peerMedian]]</f>
        <v>3.0000000000000027E-2</v>
      </c>
    </row>
    <row r="224" spans="1:22">
      <c r="A224" t="s">
        <v>824</v>
      </c>
      <c r="B224" t="s">
        <v>825</v>
      </c>
      <c r="C224" t="s">
        <v>549</v>
      </c>
      <c r="D224" t="s">
        <v>27</v>
      </c>
      <c r="E224">
        <v>2</v>
      </c>
      <c r="F224">
        <v>0</v>
      </c>
      <c r="G224">
        <v>7</v>
      </c>
      <c r="H224">
        <v>2</v>
      </c>
      <c r="I224">
        <v>0.91</v>
      </c>
      <c r="J224">
        <v>9</v>
      </c>
      <c r="K224">
        <v>0.22222222222222221</v>
      </c>
      <c r="L224" t="s">
        <v>18000</v>
      </c>
      <c r="M224" t="s">
        <v>17973</v>
      </c>
      <c r="N224" cm="1">
        <f t="array" ref="N224">_xlfn.LET(_xlpm.k,finalData[[#This Row],[peer_group_key]],
     MEDIAN(_xlfn._xlws.FILTER(finalData[score], (finalData[peer_group_key]=_xlpm.k)*(ISNUMBER(finalData[score]))))
)</f>
        <v>1.05</v>
      </c>
      <c r="O224" cm="1">
        <f t="array" ref="O22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224" cm="1">
        <f t="array" ref="P22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224">
        <f>finalData[[#This Row],[peerQ3]]-finalData[[#This Row],[peerQ1]]</f>
        <v>0.19500000000000006</v>
      </c>
      <c r="R224" cm="1">
        <f t="array" ref="R224">_xlfn.LET(_xlpm.k,finalData[[#This Row],[peer_group_key]],
ROWS(_xlfn._xlws.FILTER(finalData[score], (finalData[peer_group_key]=_xlpm.k)*(ISNUMBER(finalData[score]))))
)</f>
        <v>56</v>
      </c>
      <c r="S224">
        <f>IF(OR(NOT(ISNUMBER(finalData[[#This Row],[peerIQR]])),finalData[[#This Row],[peerIQR]]=0), NA(), finalData[[#This Row],[peerQ1]]-1.5*finalData[[#This Row],[peerIQR]])</f>
        <v>0.67999999999999983</v>
      </c>
      <c r="T224">
        <f>IF(OR(NOT(ISNUMBER(finalData[[#This Row],[peerIQR]])),finalData[[#This Row],[peerIQR]]=0), NA(), finalData[[#This Row],[peerQ3]]+1.5*finalData[[#This Row],[peerIQR]])</f>
        <v>1.46</v>
      </c>
      <c r="U22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4">
        <f>finalData[[#This Row],[score]]-finalData[[#This Row],[peerMedian]]</f>
        <v>-0.14000000000000001</v>
      </c>
    </row>
    <row r="225" spans="1:22">
      <c r="A225" t="s">
        <v>828</v>
      </c>
      <c r="B225" t="s">
        <v>829</v>
      </c>
      <c r="C225" t="s">
        <v>549</v>
      </c>
      <c r="D225" t="s">
        <v>87</v>
      </c>
      <c r="E225">
        <v>3</v>
      </c>
      <c r="F225">
        <v>0</v>
      </c>
      <c r="G225">
        <v>9</v>
      </c>
      <c r="H225">
        <v>1</v>
      </c>
      <c r="I225">
        <v>0.98</v>
      </c>
      <c r="J225">
        <v>10</v>
      </c>
      <c r="K225">
        <v>0.1</v>
      </c>
      <c r="L225" t="s">
        <v>17999</v>
      </c>
      <c r="M225" t="s">
        <v>17971</v>
      </c>
      <c r="N225" cm="1">
        <f t="array" ref="N225">_xlfn.LET(_xlpm.k,finalData[[#This Row],[peer_group_key]],
     MEDIAN(_xlfn._xlws.FILTER(finalData[score], (finalData[peer_group_key]=_xlpm.k)*(ISNUMBER(finalData[score]))))
)</f>
        <v>0.97</v>
      </c>
      <c r="O225" cm="1">
        <f t="array" ref="O22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225" cm="1">
        <f t="array" ref="P22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25">
        <f>finalData[[#This Row],[peerQ3]]-finalData[[#This Row],[peerQ1]]</f>
        <v>9.9999999999999978E-2</v>
      </c>
      <c r="R225" cm="1">
        <f t="array" ref="R225">_xlfn.LET(_xlpm.k,finalData[[#This Row],[peer_group_key]],
ROWS(_xlfn._xlws.FILTER(finalData[score], (finalData[peer_group_key]=_xlpm.k)*(ISNUMBER(finalData[score]))))
)</f>
        <v>31</v>
      </c>
      <c r="S225">
        <f>IF(OR(NOT(ISNUMBER(finalData[[#This Row],[peerIQR]])),finalData[[#This Row],[peerIQR]]=0), NA(), finalData[[#This Row],[peerQ1]]-1.5*finalData[[#This Row],[peerIQR]])</f>
        <v>0.77</v>
      </c>
      <c r="T225">
        <f>IF(OR(NOT(ISNUMBER(finalData[[#This Row],[peerIQR]])),finalData[[#This Row],[peerIQR]]=0), NA(), finalData[[#This Row],[peerQ3]]+1.5*finalData[[#This Row],[peerIQR]])</f>
        <v>1.17</v>
      </c>
      <c r="U22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5">
        <f>finalData[[#This Row],[score]]-finalData[[#This Row],[peerMedian]]</f>
        <v>1.0000000000000009E-2</v>
      </c>
    </row>
    <row r="226" spans="1:22">
      <c r="A226" t="s">
        <v>831</v>
      </c>
      <c r="B226" t="s">
        <v>832</v>
      </c>
      <c r="C226" t="s">
        <v>549</v>
      </c>
      <c r="D226" t="s">
        <v>140</v>
      </c>
      <c r="E226">
        <v>4</v>
      </c>
      <c r="F226">
        <v>0</v>
      </c>
      <c r="G226">
        <v>5</v>
      </c>
      <c r="H226">
        <v>1</v>
      </c>
      <c r="I226">
        <v>1.1000000000000001</v>
      </c>
      <c r="J226">
        <v>6</v>
      </c>
      <c r="K226">
        <v>0.16666666666666666</v>
      </c>
      <c r="L226" t="s">
        <v>17997</v>
      </c>
      <c r="M226" t="s">
        <v>17970</v>
      </c>
      <c r="N226" cm="1">
        <f t="array" ref="N226">_xlfn.LET(_xlpm.k,finalData[[#This Row],[peer_group_key]],
     MEDIAN(_xlfn._xlws.FILTER(finalData[score], (finalData[peer_group_key]=_xlpm.k)*(ISNUMBER(finalData[score]))))
)</f>
        <v>0.99</v>
      </c>
      <c r="O226" cm="1">
        <f t="array" ref="O22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226" cm="1">
        <f t="array" ref="P22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226">
        <f>finalData[[#This Row],[peerQ3]]-finalData[[#This Row],[peerQ1]]</f>
        <v>7.5000000000000067E-2</v>
      </c>
      <c r="R226" cm="1">
        <f t="array" ref="R226">_xlfn.LET(_xlpm.k,finalData[[#This Row],[peer_group_key]],
ROWS(_xlfn._xlws.FILTER(finalData[score], (finalData[peer_group_key]=_xlpm.k)*(ISNUMBER(finalData[score]))))
)</f>
        <v>17</v>
      </c>
      <c r="S226">
        <f>IF(OR(NOT(ISNUMBER(finalData[[#This Row],[peerIQR]])),finalData[[#This Row],[peerIQR]]=0), NA(), finalData[[#This Row],[peerQ1]]-1.5*finalData[[#This Row],[peerIQR]])</f>
        <v>0.8424999999999998</v>
      </c>
      <c r="T226">
        <f>IF(OR(NOT(ISNUMBER(finalData[[#This Row],[peerIQR]])),finalData[[#This Row],[peerIQR]]=0), NA(), finalData[[#This Row],[peerQ3]]+1.5*finalData[[#This Row],[peerIQR]])</f>
        <v>1.1425000000000001</v>
      </c>
      <c r="U22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6">
        <f>finalData[[#This Row],[score]]-finalData[[#This Row],[peerMedian]]</f>
        <v>0.1100000000000001</v>
      </c>
    </row>
    <row r="227" spans="1:22">
      <c r="A227" t="s">
        <v>834</v>
      </c>
      <c r="B227" t="s">
        <v>835</v>
      </c>
      <c r="C227" t="s">
        <v>549</v>
      </c>
      <c r="D227" t="s">
        <v>27</v>
      </c>
      <c r="E227">
        <v>1</v>
      </c>
      <c r="F227">
        <v>0</v>
      </c>
      <c r="G227">
        <v>4</v>
      </c>
      <c r="H227">
        <v>2</v>
      </c>
      <c r="I227">
        <v>0.97</v>
      </c>
      <c r="J227">
        <v>6</v>
      </c>
      <c r="K227">
        <v>0.33333333333333331</v>
      </c>
      <c r="L227" t="s">
        <v>18000</v>
      </c>
      <c r="M227" t="s">
        <v>17973</v>
      </c>
      <c r="N227" cm="1">
        <f t="array" ref="N227">_xlfn.LET(_xlpm.k,finalData[[#This Row],[peer_group_key]],
     MEDIAN(_xlfn._xlws.FILTER(finalData[score], (finalData[peer_group_key]=_xlpm.k)*(ISNUMBER(finalData[score]))))
)</f>
        <v>1.05</v>
      </c>
      <c r="O227" cm="1">
        <f t="array" ref="O22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227" cm="1">
        <f t="array" ref="P22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227">
        <f>finalData[[#This Row],[peerQ3]]-finalData[[#This Row],[peerQ1]]</f>
        <v>0.19500000000000006</v>
      </c>
      <c r="R227" cm="1">
        <f t="array" ref="R227">_xlfn.LET(_xlpm.k,finalData[[#This Row],[peer_group_key]],
ROWS(_xlfn._xlws.FILTER(finalData[score], (finalData[peer_group_key]=_xlpm.k)*(ISNUMBER(finalData[score]))))
)</f>
        <v>56</v>
      </c>
      <c r="S227">
        <f>IF(OR(NOT(ISNUMBER(finalData[[#This Row],[peerIQR]])),finalData[[#This Row],[peerIQR]]=0), NA(), finalData[[#This Row],[peerQ1]]-1.5*finalData[[#This Row],[peerIQR]])</f>
        <v>0.67999999999999983</v>
      </c>
      <c r="T227">
        <f>IF(OR(NOT(ISNUMBER(finalData[[#This Row],[peerIQR]])),finalData[[#This Row],[peerIQR]]=0), NA(), finalData[[#This Row],[peerQ3]]+1.5*finalData[[#This Row],[peerIQR]])</f>
        <v>1.46</v>
      </c>
      <c r="U22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7">
        <f>finalData[[#This Row],[score]]-finalData[[#This Row],[peerMedian]]</f>
        <v>-8.0000000000000071E-2</v>
      </c>
    </row>
    <row r="228" spans="1:22">
      <c r="A228" t="s">
        <v>838</v>
      </c>
      <c r="B228" t="s">
        <v>839</v>
      </c>
      <c r="C228" t="s">
        <v>549</v>
      </c>
      <c r="D228" t="s">
        <v>18</v>
      </c>
      <c r="E228">
        <v>3</v>
      </c>
      <c r="F228">
        <v>1</v>
      </c>
      <c r="G228">
        <v>7</v>
      </c>
      <c r="H228">
        <v>3</v>
      </c>
      <c r="I228">
        <v>1.01</v>
      </c>
      <c r="J228">
        <v>11</v>
      </c>
      <c r="K228">
        <v>0.27272727272727271</v>
      </c>
      <c r="L228" t="s">
        <v>18001</v>
      </c>
      <c r="M228" t="s">
        <v>17971</v>
      </c>
      <c r="N228" cm="1">
        <f t="array" ref="N228">_xlfn.LET(_xlpm.k,finalData[[#This Row],[peer_group_key]],
     MEDIAN(_xlfn._xlws.FILTER(finalData[score], (finalData[peer_group_key]=_xlpm.k)*(ISNUMBER(finalData[score]))))
)</f>
        <v>1.0150000000000001</v>
      </c>
      <c r="O228" cm="1">
        <f t="array" ref="O22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0.99750000000000005</v>
      </c>
      <c r="P228" cm="1">
        <f t="array" ref="P22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1.0425</v>
      </c>
      <c r="Q228">
        <f>finalData[[#This Row],[peerQ3]]-finalData[[#This Row],[peerQ1]]</f>
        <v>4.4999999999999929E-2</v>
      </c>
      <c r="R228" cm="1">
        <f t="array" ref="R228">_xlfn.LET(_xlpm.k,finalData[[#This Row],[peer_group_key]],
ROWS(_xlfn._xlws.FILTER(finalData[score], (finalData[peer_group_key]=_xlpm.k)*(ISNUMBER(finalData[score]))))
)</f>
        <v>18</v>
      </c>
      <c r="S228">
        <f>IF(OR(NOT(ISNUMBER(finalData[[#This Row],[peerIQR]])),finalData[[#This Row],[peerIQR]]=0), NA(), finalData[[#This Row],[peerQ1]]-1.5*finalData[[#This Row],[peerIQR]])</f>
        <v>0.93000000000000016</v>
      </c>
      <c r="T228">
        <f>IF(OR(NOT(ISNUMBER(finalData[[#This Row],[peerIQR]])),finalData[[#This Row],[peerIQR]]=0), NA(), finalData[[#This Row],[peerQ3]]+1.5*finalData[[#This Row],[peerIQR]])</f>
        <v>1.1099999999999999</v>
      </c>
      <c r="U22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8">
        <f>finalData[[#This Row],[score]]-finalData[[#This Row],[peerMedian]]</f>
        <v>-5.0000000000001155E-3</v>
      </c>
    </row>
    <row r="229" spans="1:22">
      <c r="A229" t="s">
        <v>841</v>
      </c>
      <c r="B229" t="s">
        <v>842</v>
      </c>
      <c r="C229" t="s">
        <v>549</v>
      </c>
      <c r="D229" t="s">
        <v>32</v>
      </c>
      <c r="E229">
        <v>5</v>
      </c>
      <c r="F229">
        <v>5</v>
      </c>
      <c r="G229">
        <v>2</v>
      </c>
      <c r="H229">
        <v>1</v>
      </c>
      <c r="I229">
        <v>0.95</v>
      </c>
      <c r="J229">
        <v>8</v>
      </c>
      <c r="K229">
        <v>0.125</v>
      </c>
      <c r="L229" t="s">
        <v>17998</v>
      </c>
      <c r="M229" t="s">
        <v>17970</v>
      </c>
      <c r="N229" cm="1">
        <f t="array" ref="N229">_xlfn.LET(_xlpm.k,finalData[[#This Row],[peer_group_key]],
     MEDIAN(_xlfn._xlws.FILTER(finalData[score], (finalData[peer_group_key]=_xlpm.k)*(ISNUMBER(finalData[score]))))
)</f>
        <v>0.98</v>
      </c>
      <c r="O229" cm="1">
        <f t="array" ref="O22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29" cm="1">
        <f t="array" ref="P22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29">
        <f>finalData[[#This Row],[peerQ3]]-finalData[[#This Row],[peerQ1]]</f>
        <v>8.0000000000000071E-2</v>
      </c>
      <c r="R229" cm="1">
        <f t="array" ref="R229">_xlfn.LET(_xlpm.k,finalData[[#This Row],[peer_group_key]],
ROWS(_xlfn._xlws.FILTER(finalData[score], (finalData[peer_group_key]=_xlpm.k)*(ISNUMBER(finalData[score]))))
)</f>
        <v>109</v>
      </c>
      <c r="S229">
        <f>IF(OR(NOT(ISNUMBER(finalData[[#This Row],[peerIQR]])),finalData[[#This Row],[peerIQR]]=0), NA(), finalData[[#This Row],[peerQ1]]-1.5*finalData[[#This Row],[peerIQR]])</f>
        <v>0.81999999999999984</v>
      </c>
      <c r="T229">
        <f>IF(OR(NOT(ISNUMBER(finalData[[#This Row],[peerIQR]])),finalData[[#This Row],[peerIQR]]=0), NA(), finalData[[#This Row],[peerQ3]]+1.5*finalData[[#This Row],[peerIQR]])</f>
        <v>1.1400000000000001</v>
      </c>
      <c r="U22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9">
        <f>finalData[[#This Row],[score]]-finalData[[#This Row],[peerMedian]]</f>
        <v>-3.0000000000000027E-2</v>
      </c>
    </row>
    <row r="230" spans="1:22">
      <c r="A230" t="s">
        <v>844</v>
      </c>
      <c r="B230" t="s">
        <v>845</v>
      </c>
      <c r="C230" t="s">
        <v>549</v>
      </c>
      <c r="D230" t="s">
        <v>27</v>
      </c>
      <c r="E230">
        <v>3</v>
      </c>
      <c r="F230">
        <v>1</v>
      </c>
      <c r="G230">
        <v>6</v>
      </c>
      <c r="H230">
        <v>0</v>
      </c>
      <c r="I230">
        <v>1.02</v>
      </c>
      <c r="J230">
        <v>7</v>
      </c>
      <c r="K230">
        <v>0</v>
      </c>
      <c r="L230" t="s">
        <v>18000</v>
      </c>
      <c r="M230" t="s">
        <v>17971</v>
      </c>
      <c r="N230" cm="1">
        <f t="array" ref="N230">_xlfn.LET(_xlpm.k,finalData[[#This Row],[peer_group_key]],
     MEDIAN(_xlfn._xlws.FILTER(finalData[score], (finalData[peer_group_key]=_xlpm.k)*(ISNUMBER(finalData[score]))))
)</f>
        <v>1.05</v>
      </c>
      <c r="O230" cm="1">
        <f t="array" ref="O23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230" cm="1">
        <f t="array" ref="P23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230">
        <f>finalData[[#This Row],[peerQ3]]-finalData[[#This Row],[peerQ1]]</f>
        <v>0.19500000000000006</v>
      </c>
      <c r="R230" cm="1">
        <f t="array" ref="R230">_xlfn.LET(_xlpm.k,finalData[[#This Row],[peer_group_key]],
ROWS(_xlfn._xlws.FILTER(finalData[score], (finalData[peer_group_key]=_xlpm.k)*(ISNUMBER(finalData[score]))))
)</f>
        <v>56</v>
      </c>
      <c r="S230">
        <f>IF(OR(NOT(ISNUMBER(finalData[[#This Row],[peerIQR]])),finalData[[#This Row],[peerIQR]]=0), NA(), finalData[[#This Row],[peerQ1]]-1.5*finalData[[#This Row],[peerIQR]])</f>
        <v>0.67999999999999983</v>
      </c>
      <c r="T230">
        <f>IF(OR(NOT(ISNUMBER(finalData[[#This Row],[peerIQR]])),finalData[[#This Row],[peerIQR]]=0), NA(), finalData[[#This Row],[peerQ3]]+1.5*finalData[[#This Row],[peerIQR]])</f>
        <v>1.46</v>
      </c>
      <c r="U23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0">
        <f>finalData[[#This Row],[score]]-finalData[[#This Row],[peerMedian]]</f>
        <v>-3.0000000000000027E-2</v>
      </c>
    </row>
    <row r="231" spans="1:22">
      <c r="A231" t="s">
        <v>847</v>
      </c>
      <c r="B231" t="s">
        <v>848</v>
      </c>
      <c r="C231" t="s">
        <v>549</v>
      </c>
      <c r="D231" t="s">
        <v>18</v>
      </c>
      <c r="E231">
        <v>3</v>
      </c>
      <c r="F231">
        <v>0</v>
      </c>
      <c r="G231">
        <v>4</v>
      </c>
      <c r="H231">
        <v>0</v>
      </c>
      <c r="I231">
        <v>1</v>
      </c>
      <c r="J231">
        <v>4</v>
      </c>
      <c r="K231">
        <v>0</v>
      </c>
      <c r="L231" t="s">
        <v>18001</v>
      </c>
      <c r="M231" t="s">
        <v>17971</v>
      </c>
      <c r="N231" cm="1">
        <f t="array" ref="N231">_xlfn.LET(_xlpm.k,finalData[[#This Row],[peer_group_key]],
     MEDIAN(_xlfn._xlws.FILTER(finalData[score], (finalData[peer_group_key]=_xlpm.k)*(ISNUMBER(finalData[score]))))
)</f>
        <v>1.0150000000000001</v>
      </c>
      <c r="O231" cm="1">
        <f t="array" ref="O23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0.99750000000000005</v>
      </c>
      <c r="P231" cm="1">
        <f t="array" ref="P23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1.0425</v>
      </c>
      <c r="Q231">
        <f>finalData[[#This Row],[peerQ3]]-finalData[[#This Row],[peerQ1]]</f>
        <v>4.4999999999999929E-2</v>
      </c>
      <c r="R231" cm="1">
        <f t="array" ref="R231">_xlfn.LET(_xlpm.k,finalData[[#This Row],[peer_group_key]],
ROWS(_xlfn._xlws.FILTER(finalData[score], (finalData[peer_group_key]=_xlpm.k)*(ISNUMBER(finalData[score]))))
)</f>
        <v>18</v>
      </c>
      <c r="S231">
        <f>IF(OR(NOT(ISNUMBER(finalData[[#This Row],[peerIQR]])),finalData[[#This Row],[peerIQR]]=0), NA(), finalData[[#This Row],[peerQ1]]-1.5*finalData[[#This Row],[peerIQR]])</f>
        <v>0.93000000000000016</v>
      </c>
      <c r="T231">
        <f>IF(OR(NOT(ISNUMBER(finalData[[#This Row],[peerIQR]])),finalData[[#This Row],[peerIQR]]=0), NA(), finalData[[#This Row],[peerQ3]]+1.5*finalData[[#This Row],[peerIQR]])</f>
        <v>1.1099999999999999</v>
      </c>
      <c r="U23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1">
        <f>finalData[[#This Row],[score]]-finalData[[#This Row],[peerMedian]]</f>
        <v>-1.5000000000000124E-2</v>
      </c>
    </row>
    <row r="232" spans="1:22">
      <c r="A232" t="s">
        <v>850</v>
      </c>
      <c r="B232" t="s">
        <v>851</v>
      </c>
      <c r="C232" t="s">
        <v>549</v>
      </c>
      <c r="D232" t="s">
        <v>27</v>
      </c>
      <c r="E232">
        <v>4</v>
      </c>
      <c r="F232">
        <v>0</v>
      </c>
      <c r="G232">
        <v>10</v>
      </c>
      <c r="H232">
        <v>1</v>
      </c>
      <c r="I232">
        <v>0.96</v>
      </c>
      <c r="J232">
        <v>11</v>
      </c>
      <c r="K232">
        <v>9.0909090909090912E-2</v>
      </c>
      <c r="L232" t="s">
        <v>18000</v>
      </c>
      <c r="M232" t="s">
        <v>17970</v>
      </c>
      <c r="N232" cm="1">
        <f t="array" ref="N232">_xlfn.LET(_xlpm.k,finalData[[#This Row],[peer_group_key]],
     MEDIAN(_xlfn._xlws.FILTER(finalData[score], (finalData[peer_group_key]=_xlpm.k)*(ISNUMBER(finalData[score]))))
)</f>
        <v>1.05</v>
      </c>
      <c r="O232" cm="1">
        <f t="array" ref="O23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232" cm="1">
        <f t="array" ref="P23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232">
        <f>finalData[[#This Row],[peerQ3]]-finalData[[#This Row],[peerQ1]]</f>
        <v>0.19500000000000006</v>
      </c>
      <c r="R232" cm="1">
        <f t="array" ref="R232">_xlfn.LET(_xlpm.k,finalData[[#This Row],[peer_group_key]],
ROWS(_xlfn._xlws.FILTER(finalData[score], (finalData[peer_group_key]=_xlpm.k)*(ISNUMBER(finalData[score]))))
)</f>
        <v>56</v>
      </c>
      <c r="S232">
        <f>IF(OR(NOT(ISNUMBER(finalData[[#This Row],[peerIQR]])),finalData[[#This Row],[peerIQR]]=0), NA(), finalData[[#This Row],[peerQ1]]-1.5*finalData[[#This Row],[peerIQR]])</f>
        <v>0.67999999999999983</v>
      </c>
      <c r="T232">
        <f>IF(OR(NOT(ISNUMBER(finalData[[#This Row],[peerIQR]])),finalData[[#This Row],[peerIQR]]=0), NA(), finalData[[#This Row],[peerQ3]]+1.5*finalData[[#This Row],[peerIQR]])</f>
        <v>1.46</v>
      </c>
      <c r="U23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2">
        <f>finalData[[#This Row],[score]]-finalData[[#This Row],[peerMedian]]</f>
        <v>-9.000000000000008E-2</v>
      </c>
    </row>
    <row r="233" spans="1:22">
      <c r="A233" t="s">
        <v>853</v>
      </c>
      <c r="B233" t="s">
        <v>854</v>
      </c>
      <c r="C233" t="s">
        <v>549</v>
      </c>
      <c r="D233" t="s">
        <v>32</v>
      </c>
      <c r="E233">
        <v>5</v>
      </c>
      <c r="F233">
        <v>1</v>
      </c>
      <c r="G233">
        <v>9</v>
      </c>
      <c r="H233">
        <v>0</v>
      </c>
      <c r="I233">
        <v>1.01</v>
      </c>
      <c r="J233">
        <v>10</v>
      </c>
      <c r="K233">
        <v>0</v>
      </c>
      <c r="L233" t="s">
        <v>17998</v>
      </c>
      <c r="M233" t="s">
        <v>17970</v>
      </c>
      <c r="N233" cm="1">
        <f t="array" ref="N233">_xlfn.LET(_xlpm.k,finalData[[#This Row],[peer_group_key]],
     MEDIAN(_xlfn._xlws.FILTER(finalData[score], (finalData[peer_group_key]=_xlpm.k)*(ISNUMBER(finalData[score]))))
)</f>
        <v>0.98</v>
      </c>
      <c r="O233" cm="1">
        <f t="array" ref="O23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33" cm="1">
        <f t="array" ref="P23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33">
        <f>finalData[[#This Row],[peerQ3]]-finalData[[#This Row],[peerQ1]]</f>
        <v>8.0000000000000071E-2</v>
      </c>
      <c r="R233" cm="1">
        <f t="array" ref="R233">_xlfn.LET(_xlpm.k,finalData[[#This Row],[peer_group_key]],
ROWS(_xlfn._xlws.FILTER(finalData[score], (finalData[peer_group_key]=_xlpm.k)*(ISNUMBER(finalData[score]))))
)</f>
        <v>109</v>
      </c>
      <c r="S233">
        <f>IF(OR(NOT(ISNUMBER(finalData[[#This Row],[peerIQR]])),finalData[[#This Row],[peerIQR]]=0), NA(), finalData[[#This Row],[peerQ1]]-1.5*finalData[[#This Row],[peerIQR]])</f>
        <v>0.81999999999999984</v>
      </c>
      <c r="T233">
        <f>IF(OR(NOT(ISNUMBER(finalData[[#This Row],[peerIQR]])),finalData[[#This Row],[peerIQR]]=0), NA(), finalData[[#This Row],[peerQ3]]+1.5*finalData[[#This Row],[peerIQR]])</f>
        <v>1.1400000000000001</v>
      </c>
      <c r="U23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3">
        <f>finalData[[#This Row],[score]]-finalData[[#This Row],[peerMedian]]</f>
        <v>3.0000000000000027E-2</v>
      </c>
    </row>
    <row r="234" spans="1:22">
      <c r="A234" t="s">
        <v>856</v>
      </c>
      <c r="B234" t="s">
        <v>857</v>
      </c>
      <c r="C234" t="s">
        <v>549</v>
      </c>
      <c r="D234" t="s">
        <v>32</v>
      </c>
      <c r="E234">
        <v>3</v>
      </c>
      <c r="F234">
        <v>0</v>
      </c>
      <c r="G234">
        <v>4</v>
      </c>
      <c r="H234">
        <v>2</v>
      </c>
      <c r="I234">
        <v>1.1000000000000001</v>
      </c>
      <c r="J234">
        <v>6</v>
      </c>
      <c r="K234">
        <v>0.33333333333333331</v>
      </c>
      <c r="L234" t="s">
        <v>17998</v>
      </c>
      <c r="M234" t="s">
        <v>17971</v>
      </c>
      <c r="N234" cm="1">
        <f t="array" ref="N234">_xlfn.LET(_xlpm.k,finalData[[#This Row],[peer_group_key]],
     MEDIAN(_xlfn._xlws.FILTER(finalData[score], (finalData[peer_group_key]=_xlpm.k)*(ISNUMBER(finalData[score]))))
)</f>
        <v>0.98</v>
      </c>
      <c r="O234" cm="1">
        <f t="array" ref="O23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34" cm="1">
        <f t="array" ref="P23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34">
        <f>finalData[[#This Row],[peerQ3]]-finalData[[#This Row],[peerQ1]]</f>
        <v>8.0000000000000071E-2</v>
      </c>
      <c r="R234" cm="1">
        <f t="array" ref="R234">_xlfn.LET(_xlpm.k,finalData[[#This Row],[peer_group_key]],
ROWS(_xlfn._xlws.FILTER(finalData[score], (finalData[peer_group_key]=_xlpm.k)*(ISNUMBER(finalData[score]))))
)</f>
        <v>109</v>
      </c>
      <c r="S234">
        <f>IF(OR(NOT(ISNUMBER(finalData[[#This Row],[peerIQR]])),finalData[[#This Row],[peerIQR]]=0), NA(), finalData[[#This Row],[peerQ1]]-1.5*finalData[[#This Row],[peerIQR]])</f>
        <v>0.81999999999999984</v>
      </c>
      <c r="T234">
        <f>IF(OR(NOT(ISNUMBER(finalData[[#This Row],[peerIQR]])),finalData[[#This Row],[peerIQR]]=0), NA(), finalData[[#This Row],[peerQ3]]+1.5*finalData[[#This Row],[peerIQR]])</f>
        <v>1.1400000000000001</v>
      </c>
      <c r="U23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4">
        <f>finalData[[#This Row],[score]]-finalData[[#This Row],[peerMedian]]</f>
        <v>0.12000000000000011</v>
      </c>
    </row>
    <row r="235" spans="1:22">
      <c r="A235" t="s">
        <v>859</v>
      </c>
      <c r="B235" t="s">
        <v>860</v>
      </c>
      <c r="C235" t="s">
        <v>549</v>
      </c>
      <c r="D235" t="s">
        <v>113</v>
      </c>
      <c r="E235">
        <v>1</v>
      </c>
      <c r="F235">
        <v>0</v>
      </c>
      <c r="G235">
        <v>6</v>
      </c>
      <c r="H235">
        <v>3</v>
      </c>
      <c r="I235">
        <v>0.94</v>
      </c>
      <c r="J235">
        <v>9</v>
      </c>
      <c r="K235">
        <v>0.33333333333333331</v>
      </c>
      <c r="L235" t="s">
        <v>18002</v>
      </c>
      <c r="M235" t="s">
        <v>17973</v>
      </c>
      <c r="N235" cm="1">
        <f t="array" ref="N235">_xlfn.LET(_xlpm.k,finalData[[#This Row],[peer_group_key]],
     MEDIAN(_xlfn._xlws.FILTER(finalData[score], (finalData[peer_group_key]=_xlpm.k)*(ISNUMBER(finalData[score]))))
)</f>
        <v>0.96</v>
      </c>
      <c r="O235" cm="1">
        <f t="array" ref="O23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0.91500000000000004</v>
      </c>
      <c r="P235" cm="1">
        <f t="array" ref="P23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235">
        <f>finalData[[#This Row],[peerQ3]]-finalData[[#This Row],[peerQ1]]</f>
        <v>0.10000000000000009</v>
      </c>
      <c r="R235" cm="1">
        <f t="array" ref="R235">_xlfn.LET(_xlpm.k,finalData[[#This Row],[peer_group_key]],
ROWS(_xlfn._xlws.FILTER(finalData[score], (finalData[peer_group_key]=_xlpm.k)*(ISNUMBER(finalData[score]))))
)</f>
        <v>13</v>
      </c>
      <c r="S235">
        <f>IF(OR(NOT(ISNUMBER(finalData[[#This Row],[peerIQR]])),finalData[[#This Row],[peerIQR]]=0), NA(), finalData[[#This Row],[peerQ1]]-1.5*finalData[[#This Row],[peerIQR]])</f>
        <v>0.7649999999999999</v>
      </c>
      <c r="T235">
        <f>IF(OR(NOT(ISNUMBER(finalData[[#This Row],[peerIQR]])),finalData[[#This Row],[peerIQR]]=0), NA(), finalData[[#This Row],[peerQ3]]+1.5*finalData[[#This Row],[peerIQR]])</f>
        <v>1.1650000000000003</v>
      </c>
      <c r="U23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5">
        <f>finalData[[#This Row],[score]]-finalData[[#This Row],[peerMedian]]</f>
        <v>-2.0000000000000018E-2</v>
      </c>
    </row>
    <row r="236" spans="1:22">
      <c r="A236" t="s">
        <v>861</v>
      </c>
      <c r="B236" t="s">
        <v>862</v>
      </c>
      <c r="C236" t="s">
        <v>549</v>
      </c>
      <c r="D236" t="s">
        <v>27</v>
      </c>
      <c r="E236">
        <v>3</v>
      </c>
      <c r="F236">
        <v>0</v>
      </c>
      <c r="G236">
        <v>4</v>
      </c>
      <c r="H236">
        <v>1</v>
      </c>
      <c r="I236">
        <v>1.1599999999999999</v>
      </c>
      <c r="J236">
        <v>5</v>
      </c>
      <c r="K236">
        <v>0.2</v>
      </c>
      <c r="L236" t="s">
        <v>18000</v>
      </c>
      <c r="M236" t="s">
        <v>17971</v>
      </c>
      <c r="N236" cm="1">
        <f t="array" ref="N236">_xlfn.LET(_xlpm.k,finalData[[#This Row],[peer_group_key]],
     MEDIAN(_xlfn._xlws.FILTER(finalData[score], (finalData[peer_group_key]=_xlpm.k)*(ISNUMBER(finalData[score]))))
)</f>
        <v>1.05</v>
      </c>
      <c r="O236" cm="1">
        <f t="array" ref="O23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236" cm="1">
        <f t="array" ref="P23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236">
        <f>finalData[[#This Row],[peerQ3]]-finalData[[#This Row],[peerQ1]]</f>
        <v>0.19500000000000006</v>
      </c>
      <c r="R236" cm="1">
        <f t="array" ref="R236">_xlfn.LET(_xlpm.k,finalData[[#This Row],[peer_group_key]],
ROWS(_xlfn._xlws.FILTER(finalData[score], (finalData[peer_group_key]=_xlpm.k)*(ISNUMBER(finalData[score]))))
)</f>
        <v>56</v>
      </c>
      <c r="S236">
        <f>IF(OR(NOT(ISNUMBER(finalData[[#This Row],[peerIQR]])),finalData[[#This Row],[peerIQR]]=0), NA(), finalData[[#This Row],[peerQ1]]-1.5*finalData[[#This Row],[peerIQR]])</f>
        <v>0.67999999999999983</v>
      </c>
      <c r="T236">
        <f>IF(OR(NOT(ISNUMBER(finalData[[#This Row],[peerIQR]])),finalData[[#This Row],[peerIQR]]=0), NA(), finalData[[#This Row],[peerQ3]]+1.5*finalData[[#This Row],[peerIQR]])</f>
        <v>1.46</v>
      </c>
      <c r="U23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6">
        <f>finalData[[#This Row],[score]]-finalData[[#This Row],[peerMedian]]</f>
        <v>0.10999999999999988</v>
      </c>
    </row>
    <row r="237" spans="1:22">
      <c r="A237" t="s">
        <v>864</v>
      </c>
      <c r="B237" t="s">
        <v>865</v>
      </c>
      <c r="C237" t="s">
        <v>549</v>
      </c>
      <c r="D237" t="s">
        <v>32</v>
      </c>
      <c r="E237">
        <v>3</v>
      </c>
      <c r="F237">
        <v>1</v>
      </c>
      <c r="G237">
        <v>9</v>
      </c>
      <c r="H237">
        <v>1</v>
      </c>
      <c r="I237">
        <v>0.99</v>
      </c>
      <c r="J237">
        <v>11</v>
      </c>
      <c r="K237">
        <v>9.0909090909090912E-2</v>
      </c>
      <c r="L237" t="s">
        <v>17998</v>
      </c>
      <c r="M237" t="s">
        <v>17971</v>
      </c>
      <c r="N237" cm="1">
        <f t="array" ref="N237">_xlfn.LET(_xlpm.k,finalData[[#This Row],[peer_group_key]],
     MEDIAN(_xlfn._xlws.FILTER(finalData[score], (finalData[peer_group_key]=_xlpm.k)*(ISNUMBER(finalData[score]))))
)</f>
        <v>0.98</v>
      </c>
      <c r="O237" cm="1">
        <f t="array" ref="O23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37" cm="1">
        <f t="array" ref="P23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37">
        <f>finalData[[#This Row],[peerQ3]]-finalData[[#This Row],[peerQ1]]</f>
        <v>8.0000000000000071E-2</v>
      </c>
      <c r="R237" cm="1">
        <f t="array" ref="R237">_xlfn.LET(_xlpm.k,finalData[[#This Row],[peer_group_key]],
ROWS(_xlfn._xlws.FILTER(finalData[score], (finalData[peer_group_key]=_xlpm.k)*(ISNUMBER(finalData[score]))))
)</f>
        <v>109</v>
      </c>
      <c r="S237">
        <f>IF(OR(NOT(ISNUMBER(finalData[[#This Row],[peerIQR]])),finalData[[#This Row],[peerIQR]]=0), NA(), finalData[[#This Row],[peerQ1]]-1.5*finalData[[#This Row],[peerIQR]])</f>
        <v>0.81999999999999984</v>
      </c>
      <c r="T237">
        <f>IF(OR(NOT(ISNUMBER(finalData[[#This Row],[peerIQR]])),finalData[[#This Row],[peerIQR]]=0), NA(), finalData[[#This Row],[peerQ3]]+1.5*finalData[[#This Row],[peerIQR]])</f>
        <v>1.1400000000000001</v>
      </c>
      <c r="U23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7">
        <f>finalData[[#This Row],[score]]-finalData[[#This Row],[peerMedian]]</f>
        <v>1.0000000000000009E-2</v>
      </c>
    </row>
    <row r="238" spans="1:22">
      <c r="A238" t="s">
        <v>867</v>
      </c>
      <c r="B238" t="s">
        <v>868</v>
      </c>
      <c r="C238" t="s">
        <v>549</v>
      </c>
      <c r="D238" t="s">
        <v>32</v>
      </c>
      <c r="E238">
        <v>5</v>
      </c>
      <c r="F238">
        <v>1</v>
      </c>
      <c r="G238">
        <v>8</v>
      </c>
      <c r="H238">
        <v>0</v>
      </c>
      <c r="I238">
        <v>0.99</v>
      </c>
      <c r="J238">
        <v>9</v>
      </c>
      <c r="K238">
        <v>0</v>
      </c>
      <c r="L238" t="s">
        <v>17998</v>
      </c>
      <c r="M238" t="s">
        <v>17970</v>
      </c>
      <c r="N238" cm="1">
        <f t="array" ref="N238">_xlfn.LET(_xlpm.k,finalData[[#This Row],[peer_group_key]],
     MEDIAN(_xlfn._xlws.FILTER(finalData[score], (finalData[peer_group_key]=_xlpm.k)*(ISNUMBER(finalData[score]))))
)</f>
        <v>0.98</v>
      </c>
      <c r="O238" cm="1">
        <f t="array" ref="O23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38" cm="1">
        <f t="array" ref="P23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38">
        <f>finalData[[#This Row],[peerQ3]]-finalData[[#This Row],[peerQ1]]</f>
        <v>8.0000000000000071E-2</v>
      </c>
      <c r="R238" cm="1">
        <f t="array" ref="R238">_xlfn.LET(_xlpm.k,finalData[[#This Row],[peer_group_key]],
ROWS(_xlfn._xlws.FILTER(finalData[score], (finalData[peer_group_key]=_xlpm.k)*(ISNUMBER(finalData[score]))))
)</f>
        <v>109</v>
      </c>
      <c r="S238">
        <f>IF(OR(NOT(ISNUMBER(finalData[[#This Row],[peerIQR]])),finalData[[#This Row],[peerIQR]]=0), NA(), finalData[[#This Row],[peerQ1]]-1.5*finalData[[#This Row],[peerIQR]])</f>
        <v>0.81999999999999984</v>
      </c>
      <c r="T238">
        <f>IF(OR(NOT(ISNUMBER(finalData[[#This Row],[peerIQR]])),finalData[[#This Row],[peerIQR]]=0), NA(), finalData[[#This Row],[peerQ3]]+1.5*finalData[[#This Row],[peerIQR]])</f>
        <v>1.1400000000000001</v>
      </c>
      <c r="U23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8">
        <f>finalData[[#This Row],[score]]-finalData[[#This Row],[peerMedian]]</f>
        <v>1.0000000000000009E-2</v>
      </c>
    </row>
    <row r="239" spans="1:22">
      <c r="A239" t="s">
        <v>871</v>
      </c>
      <c r="B239" t="s">
        <v>872</v>
      </c>
      <c r="C239" t="s">
        <v>549</v>
      </c>
      <c r="D239" t="s">
        <v>27</v>
      </c>
      <c r="E239">
        <v>5</v>
      </c>
      <c r="F239">
        <v>0</v>
      </c>
      <c r="G239">
        <v>6</v>
      </c>
      <c r="H239">
        <v>0</v>
      </c>
      <c r="I239">
        <v>0.9</v>
      </c>
      <c r="J239">
        <v>6</v>
      </c>
      <c r="K239">
        <v>0</v>
      </c>
      <c r="L239" t="s">
        <v>18000</v>
      </c>
      <c r="M239" t="s">
        <v>17970</v>
      </c>
      <c r="N239" cm="1">
        <f t="array" ref="N239">_xlfn.LET(_xlpm.k,finalData[[#This Row],[peer_group_key]],
     MEDIAN(_xlfn._xlws.FILTER(finalData[score], (finalData[peer_group_key]=_xlpm.k)*(ISNUMBER(finalData[score]))))
)</f>
        <v>1.05</v>
      </c>
      <c r="O239" cm="1">
        <f t="array" ref="O23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239" cm="1">
        <f t="array" ref="P23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239">
        <f>finalData[[#This Row],[peerQ3]]-finalData[[#This Row],[peerQ1]]</f>
        <v>0.19500000000000006</v>
      </c>
      <c r="R239" cm="1">
        <f t="array" ref="R239">_xlfn.LET(_xlpm.k,finalData[[#This Row],[peer_group_key]],
ROWS(_xlfn._xlws.FILTER(finalData[score], (finalData[peer_group_key]=_xlpm.k)*(ISNUMBER(finalData[score]))))
)</f>
        <v>56</v>
      </c>
      <c r="S239">
        <f>IF(OR(NOT(ISNUMBER(finalData[[#This Row],[peerIQR]])),finalData[[#This Row],[peerIQR]]=0), NA(), finalData[[#This Row],[peerQ1]]-1.5*finalData[[#This Row],[peerIQR]])</f>
        <v>0.67999999999999983</v>
      </c>
      <c r="T239">
        <f>IF(OR(NOT(ISNUMBER(finalData[[#This Row],[peerIQR]])),finalData[[#This Row],[peerIQR]]=0), NA(), finalData[[#This Row],[peerQ3]]+1.5*finalData[[#This Row],[peerIQR]])</f>
        <v>1.46</v>
      </c>
      <c r="U23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9">
        <f>finalData[[#This Row],[score]]-finalData[[#This Row],[peerMedian]]</f>
        <v>-0.15000000000000002</v>
      </c>
    </row>
    <row r="240" spans="1:22">
      <c r="A240" t="s">
        <v>874</v>
      </c>
      <c r="B240" t="s">
        <v>875</v>
      </c>
      <c r="C240" t="s">
        <v>549</v>
      </c>
      <c r="D240" t="s">
        <v>140</v>
      </c>
      <c r="E240">
        <v>3</v>
      </c>
      <c r="F240">
        <v>1</v>
      </c>
      <c r="G240">
        <v>7</v>
      </c>
      <c r="H240">
        <v>3</v>
      </c>
      <c r="I240">
        <v>1.02</v>
      </c>
      <c r="J240">
        <v>11</v>
      </c>
      <c r="K240">
        <v>0.27272727272727271</v>
      </c>
      <c r="L240" t="s">
        <v>17997</v>
      </c>
      <c r="M240" t="s">
        <v>17971</v>
      </c>
      <c r="N240" cm="1">
        <f t="array" ref="N240">_xlfn.LET(_xlpm.k,finalData[[#This Row],[peer_group_key]],
     MEDIAN(_xlfn._xlws.FILTER(finalData[score], (finalData[peer_group_key]=_xlpm.k)*(ISNUMBER(finalData[score]))))
)</f>
        <v>0.99</v>
      </c>
      <c r="O240" cm="1">
        <f t="array" ref="O24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240" cm="1">
        <f t="array" ref="P24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240">
        <f>finalData[[#This Row],[peerQ3]]-finalData[[#This Row],[peerQ1]]</f>
        <v>7.5000000000000067E-2</v>
      </c>
      <c r="R240" cm="1">
        <f t="array" ref="R240">_xlfn.LET(_xlpm.k,finalData[[#This Row],[peer_group_key]],
ROWS(_xlfn._xlws.FILTER(finalData[score], (finalData[peer_group_key]=_xlpm.k)*(ISNUMBER(finalData[score]))))
)</f>
        <v>17</v>
      </c>
      <c r="S240">
        <f>IF(OR(NOT(ISNUMBER(finalData[[#This Row],[peerIQR]])),finalData[[#This Row],[peerIQR]]=0), NA(), finalData[[#This Row],[peerQ1]]-1.5*finalData[[#This Row],[peerIQR]])</f>
        <v>0.8424999999999998</v>
      </c>
      <c r="T240">
        <f>IF(OR(NOT(ISNUMBER(finalData[[#This Row],[peerIQR]])),finalData[[#This Row],[peerIQR]]=0), NA(), finalData[[#This Row],[peerQ3]]+1.5*finalData[[#This Row],[peerIQR]])</f>
        <v>1.1425000000000001</v>
      </c>
      <c r="U24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0">
        <f>finalData[[#This Row],[score]]-finalData[[#This Row],[peerMedian]]</f>
        <v>3.0000000000000027E-2</v>
      </c>
    </row>
    <row r="241" spans="1:22">
      <c r="A241" t="s">
        <v>877</v>
      </c>
      <c r="B241" t="s">
        <v>878</v>
      </c>
      <c r="C241" t="s">
        <v>549</v>
      </c>
      <c r="D241" t="s">
        <v>32</v>
      </c>
      <c r="E241">
        <v>2</v>
      </c>
      <c r="F241">
        <v>0</v>
      </c>
      <c r="G241">
        <v>6</v>
      </c>
      <c r="H241">
        <v>2</v>
      </c>
      <c r="I241">
        <v>1.02</v>
      </c>
      <c r="J241">
        <v>8</v>
      </c>
      <c r="K241">
        <v>0.25</v>
      </c>
      <c r="L241" t="s">
        <v>17998</v>
      </c>
      <c r="M241" t="s">
        <v>17973</v>
      </c>
      <c r="N241" cm="1">
        <f t="array" ref="N241">_xlfn.LET(_xlpm.k,finalData[[#This Row],[peer_group_key]],
     MEDIAN(_xlfn._xlws.FILTER(finalData[score], (finalData[peer_group_key]=_xlpm.k)*(ISNUMBER(finalData[score]))))
)</f>
        <v>0.98</v>
      </c>
      <c r="O241" cm="1">
        <f t="array" ref="O24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41" cm="1">
        <f t="array" ref="P24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41">
        <f>finalData[[#This Row],[peerQ3]]-finalData[[#This Row],[peerQ1]]</f>
        <v>8.0000000000000071E-2</v>
      </c>
      <c r="R241" cm="1">
        <f t="array" ref="R241">_xlfn.LET(_xlpm.k,finalData[[#This Row],[peer_group_key]],
ROWS(_xlfn._xlws.FILTER(finalData[score], (finalData[peer_group_key]=_xlpm.k)*(ISNUMBER(finalData[score]))))
)</f>
        <v>109</v>
      </c>
      <c r="S241">
        <f>IF(OR(NOT(ISNUMBER(finalData[[#This Row],[peerIQR]])),finalData[[#This Row],[peerIQR]]=0), NA(), finalData[[#This Row],[peerQ1]]-1.5*finalData[[#This Row],[peerIQR]])</f>
        <v>0.81999999999999984</v>
      </c>
      <c r="T241">
        <f>IF(OR(NOT(ISNUMBER(finalData[[#This Row],[peerIQR]])),finalData[[#This Row],[peerIQR]]=0), NA(), finalData[[#This Row],[peerQ3]]+1.5*finalData[[#This Row],[peerIQR]])</f>
        <v>1.1400000000000001</v>
      </c>
      <c r="U24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1">
        <f>finalData[[#This Row],[score]]-finalData[[#This Row],[peerMedian]]</f>
        <v>4.0000000000000036E-2</v>
      </c>
    </row>
    <row r="242" spans="1:22">
      <c r="A242" t="s">
        <v>880</v>
      </c>
      <c r="B242" t="s">
        <v>881</v>
      </c>
      <c r="C242" t="s">
        <v>549</v>
      </c>
      <c r="D242" t="s">
        <v>32</v>
      </c>
      <c r="E242">
        <v>3</v>
      </c>
      <c r="F242">
        <v>0</v>
      </c>
      <c r="G242">
        <v>7</v>
      </c>
      <c r="H242">
        <v>1</v>
      </c>
      <c r="I242">
        <v>1.1599999999999999</v>
      </c>
      <c r="J242">
        <v>8</v>
      </c>
      <c r="K242">
        <v>0.125</v>
      </c>
      <c r="L242" t="s">
        <v>17998</v>
      </c>
      <c r="M242" t="s">
        <v>17971</v>
      </c>
      <c r="N242" cm="1">
        <f t="array" ref="N242">_xlfn.LET(_xlpm.k,finalData[[#This Row],[peer_group_key]],
     MEDIAN(_xlfn._xlws.FILTER(finalData[score], (finalData[peer_group_key]=_xlpm.k)*(ISNUMBER(finalData[score]))))
)</f>
        <v>0.98</v>
      </c>
      <c r="O242" cm="1">
        <f t="array" ref="O24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42" cm="1">
        <f t="array" ref="P24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42">
        <f>finalData[[#This Row],[peerQ3]]-finalData[[#This Row],[peerQ1]]</f>
        <v>8.0000000000000071E-2</v>
      </c>
      <c r="R242" cm="1">
        <f t="array" ref="R242">_xlfn.LET(_xlpm.k,finalData[[#This Row],[peer_group_key]],
ROWS(_xlfn._xlws.FILTER(finalData[score], (finalData[peer_group_key]=_xlpm.k)*(ISNUMBER(finalData[score]))))
)</f>
        <v>109</v>
      </c>
      <c r="S242">
        <f>IF(OR(NOT(ISNUMBER(finalData[[#This Row],[peerIQR]])),finalData[[#This Row],[peerIQR]]=0), NA(), finalData[[#This Row],[peerQ1]]-1.5*finalData[[#This Row],[peerIQR]])</f>
        <v>0.81999999999999984</v>
      </c>
      <c r="T242">
        <f>IF(OR(NOT(ISNUMBER(finalData[[#This Row],[peerIQR]])),finalData[[#This Row],[peerIQR]]=0), NA(), finalData[[#This Row],[peerQ3]]+1.5*finalData[[#This Row],[peerIQR]])</f>
        <v>1.1400000000000001</v>
      </c>
      <c r="U24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242">
        <f>finalData[[#This Row],[score]]-finalData[[#This Row],[peerMedian]]</f>
        <v>0.17999999999999994</v>
      </c>
    </row>
    <row r="243" spans="1:22">
      <c r="A243" t="s">
        <v>883</v>
      </c>
      <c r="B243" t="s">
        <v>884</v>
      </c>
      <c r="C243" t="s">
        <v>549</v>
      </c>
      <c r="D243" t="s">
        <v>32</v>
      </c>
      <c r="E243">
        <v>4</v>
      </c>
      <c r="F243">
        <v>0</v>
      </c>
      <c r="G243">
        <v>8</v>
      </c>
      <c r="H243">
        <v>1</v>
      </c>
      <c r="I243">
        <v>1.07</v>
      </c>
      <c r="J243">
        <v>9</v>
      </c>
      <c r="K243">
        <v>0.1111111111111111</v>
      </c>
      <c r="L243" t="s">
        <v>17998</v>
      </c>
      <c r="M243" t="s">
        <v>17970</v>
      </c>
      <c r="N243" cm="1">
        <f t="array" ref="N243">_xlfn.LET(_xlpm.k,finalData[[#This Row],[peer_group_key]],
     MEDIAN(_xlfn._xlws.FILTER(finalData[score], (finalData[peer_group_key]=_xlpm.k)*(ISNUMBER(finalData[score]))))
)</f>
        <v>0.98</v>
      </c>
      <c r="O243" cm="1">
        <f t="array" ref="O24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43" cm="1">
        <f t="array" ref="P24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43">
        <f>finalData[[#This Row],[peerQ3]]-finalData[[#This Row],[peerQ1]]</f>
        <v>8.0000000000000071E-2</v>
      </c>
      <c r="R243" cm="1">
        <f t="array" ref="R243">_xlfn.LET(_xlpm.k,finalData[[#This Row],[peer_group_key]],
ROWS(_xlfn._xlws.FILTER(finalData[score], (finalData[peer_group_key]=_xlpm.k)*(ISNUMBER(finalData[score]))))
)</f>
        <v>109</v>
      </c>
      <c r="S243">
        <f>IF(OR(NOT(ISNUMBER(finalData[[#This Row],[peerIQR]])),finalData[[#This Row],[peerIQR]]=0), NA(), finalData[[#This Row],[peerQ1]]-1.5*finalData[[#This Row],[peerIQR]])</f>
        <v>0.81999999999999984</v>
      </c>
      <c r="T243">
        <f>IF(OR(NOT(ISNUMBER(finalData[[#This Row],[peerIQR]])),finalData[[#This Row],[peerIQR]]=0), NA(), finalData[[#This Row],[peerQ3]]+1.5*finalData[[#This Row],[peerIQR]])</f>
        <v>1.1400000000000001</v>
      </c>
      <c r="U24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3">
        <f>finalData[[#This Row],[score]]-finalData[[#This Row],[peerMedian]]</f>
        <v>9.000000000000008E-2</v>
      </c>
    </row>
    <row r="244" spans="1:22">
      <c r="A244" t="s">
        <v>886</v>
      </c>
      <c r="B244" t="s">
        <v>887</v>
      </c>
      <c r="C244" t="s">
        <v>549</v>
      </c>
      <c r="D244" t="s">
        <v>32</v>
      </c>
      <c r="E244">
        <v>5</v>
      </c>
      <c r="F244">
        <v>1</v>
      </c>
      <c r="G244">
        <v>9</v>
      </c>
      <c r="H244">
        <v>1</v>
      </c>
      <c r="I244">
        <v>1</v>
      </c>
      <c r="J244">
        <v>11</v>
      </c>
      <c r="K244">
        <v>9.0909090909090912E-2</v>
      </c>
      <c r="L244" t="s">
        <v>17998</v>
      </c>
      <c r="M244" t="s">
        <v>17970</v>
      </c>
      <c r="N244" cm="1">
        <f t="array" ref="N244">_xlfn.LET(_xlpm.k,finalData[[#This Row],[peer_group_key]],
     MEDIAN(_xlfn._xlws.FILTER(finalData[score], (finalData[peer_group_key]=_xlpm.k)*(ISNUMBER(finalData[score]))))
)</f>
        <v>0.98</v>
      </c>
      <c r="O244" cm="1">
        <f t="array" ref="O24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44" cm="1">
        <f t="array" ref="P24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44">
        <f>finalData[[#This Row],[peerQ3]]-finalData[[#This Row],[peerQ1]]</f>
        <v>8.0000000000000071E-2</v>
      </c>
      <c r="R244" cm="1">
        <f t="array" ref="R244">_xlfn.LET(_xlpm.k,finalData[[#This Row],[peer_group_key]],
ROWS(_xlfn._xlws.FILTER(finalData[score], (finalData[peer_group_key]=_xlpm.k)*(ISNUMBER(finalData[score]))))
)</f>
        <v>109</v>
      </c>
      <c r="S244">
        <f>IF(OR(NOT(ISNUMBER(finalData[[#This Row],[peerIQR]])),finalData[[#This Row],[peerIQR]]=0), NA(), finalData[[#This Row],[peerQ1]]-1.5*finalData[[#This Row],[peerIQR]])</f>
        <v>0.81999999999999984</v>
      </c>
      <c r="T244">
        <f>IF(OR(NOT(ISNUMBER(finalData[[#This Row],[peerIQR]])),finalData[[#This Row],[peerIQR]]=0), NA(), finalData[[#This Row],[peerQ3]]+1.5*finalData[[#This Row],[peerIQR]])</f>
        <v>1.1400000000000001</v>
      </c>
      <c r="U24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4">
        <f>finalData[[#This Row],[score]]-finalData[[#This Row],[peerMedian]]</f>
        <v>2.0000000000000018E-2</v>
      </c>
    </row>
    <row r="245" spans="1:22">
      <c r="A245" t="s">
        <v>889</v>
      </c>
      <c r="B245" t="s">
        <v>890</v>
      </c>
      <c r="C245" t="s">
        <v>549</v>
      </c>
      <c r="D245" t="s">
        <v>27</v>
      </c>
      <c r="E245">
        <v>2</v>
      </c>
      <c r="F245">
        <v>0</v>
      </c>
      <c r="G245">
        <v>7</v>
      </c>
      <c r="H245">
        <v>2</v>
      </c>
      <c r="I245">
        <v>1.01</v>
      </c>
      <c r="J245">
        <v>9</v>
      </c>
      <c r="K245">
        <v>0.22222222222222221</v>
      </c>
      <c r="L245" t="s">
        <v>18000</v>
      </c>
      <c r="M245" t="s">
        <v>17973</v>
      </c>
      <c r="N245" cm="1">
        <f t="array" ref="N245">_xlfn.LET(_xlpm.k,finalData[[#This Row],[peer_group_key]],
     MEDIAN(_xlfn._xlws.FILTER(finalData[score], (finalData[peer_group_key]=_xlpm.k)*(ISNUMBER(finalData[score]))))
)</f>
        <v>1.05</v>
      </c>
      <c r="O245" cm="1">
        <f t="array" ref="O24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245" cm="1">
        <f t="array" ref="P24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245">
        <f>finalData[[#This Row],[peerQ3]]-finalData[[#This Row],[peerQ1]]</f>
        <v>0.19500000000000006</v>
      </c>
      <c r="R245" cm="1">
        <f t="array" ref="R245">_xlfn.LET(_xlpm.k,finalData[[#This Row],[peer_group_key]],
ROWS(_xlfn._xlws.FILTER(finalData[score], (finalData[peer_group_key]=_xlpm.k)*(ISNUMBER(finalData[score]))))
)</f>
        <v>56</v>
      </c>
      <c r="S245">
        <f>IF(OR(NOT(ISNUMBER(finalData[[#This Row],[peerIQR]])),finalData[[#This Row],[peerIQR]]=0), NA(), finalData[[#This Row],[peerQ1]]-1.5*finalData[[#This Row],[peerIQR]])</f>
        <v>0.67999999999999983</v>
      </c>
      <c r="T245">
        <f>IF(OR(NOT(ISNUMBER(finalData[[#This Row],[peerIQR]])),finalData[[#This Row],[peerIQR]]=0), NA(), finalData[[#This Row],[peerQ3]]+1.5*finalData[[#This Row],[peerIQR]])</f>
        <v>1.46</v>
      </c>
      <c r="U24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5">
        <f>finalData[[#This Row],[score]]-finalData[[#This Row],[peerMedian]]</f>
        <v>-4.0000000000000036E-2</v>
      </c>
    </row>
    <row r="246" spans="1:22">
      <c r="A246" t="s">
        <v>892</v>
      </c>
      <c r="B246" t="s">
        <v>893</v>
      </c>
      <c r="C246" t="s">
        <v>549</v>
      </c>
      <c r="D246" t="s">
        <v>113</v>
      </c>
      <c r="E246">
        <v>2</v>
      </c>
      <c r="F246">
        <v>0</v>
      </c>
      <c r="G246">
        <v>6</v>
      </c>
      <c r="H246">
        <v>0</v>
      </c>
      <c r="I246">
        <v>1.06</v>
      </c>
      <c r="J246">
        <v>6</v>
      </c>
      <c r="K246">
        <v>0</v>
      </c>
      <c r="L246" t="s">
        <v>18002</v>
      </c>
      <c r="M246" t="s">
        <v>17973</v>
      </c>
      <c r="N246" cm="1">
        <f t="array" ref="N246">_xlfn.LET(_xlpm.k,finalData[[#This Row],[peer_group_key]],
     MEDIAN(_xlfn._xlws.FILTER(finalData[score], (finalData[peer_group_key]=_xlpm.k)*(ISNUMBER(finalData[score]))))
)</f>
        <v>0.96</v>
      </c>
      <c r="O246" cm="1">
        <f t="array" ref="O24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0.91500000000000004</v>
      </c>
      <c r="P246" cm="1">
        <f t="array" ref="P24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246">
        <f>finalData[[#This Row],[peerQ3]]-finalData[[#This Row],[peerQ1]]</f>
        <v>0.10000000000000009</v>
      </c>
      <c r="R246" cm="1">
        <f t="array" ref="R246">_xlfn.LET(_xlpm.k,finalData[[#This Row],[peer_group_key]],
ROWS(_xlfn._xlws.FILTER(finalData[score], (finalData[peer_group_key]=_xlpm.k)*(ISNUMBER(finalData[score]))))
)</f>
        <v>13</v>
      </c>
      <c r="S246">
        <f>IF(OR(NOT(ISNUMBER(finalData[[#This Row],[peerIQR]])),finalData[[#This Row],[peerIQR]]=0), NA(), finalData[[#This Row],[peerQ1]]-1.5*finalData[[#This Row],[peerIQR]])</f>
        <v>0.7649999999999999</v>
      </c>
      <c r="T246">
        <f>IF(OR(NOT(ISNUMBER(finalData[[#This Row],[peerIQR]])),finalData[[#This Row],[peerIQR]]=0), NA(), finalData[[#This Row],[peerQ3]]+1.5*finalData[[#This Row],[peerIQR]])</f>
        <v>1.1650000000000003</v>
      </c>
      <c r="U24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6">
        <f>finalData[[#This Row],[score]]-finalData[[#This Row],[peerMedian]]</f>
        <v>0.10000000000000009</v>
      </c>
    </row>
    <row r="247" spans="1:22">
      <c r="A247" t="s">
        <v>895</v>
      </c>
      <c r="B247" t="s">
        <v>896</v>
      </c>
      <c r="C247" t="s">
        <v>549</v>
      </c>
      <c r="D247" t="s">
        <v>113</v>
      </c>
      <c r="E247">
        <v>3</v>
      </c>
      <c r="F247">
        <v>0</v>
      </c>
      <c r="G247">
        <v>6</v>
      </c>
      <c r="H247">
        <v>0</v>
      </c>
      <c r="I247">
        <v>0.97</v>
      </c>
      <c r="J247">
        <v>6</v>
      </c>
      <c r="K247">
        <v>0</v>
      </c>
      <c r="L247" t="s">
        <v>18002</v>
      </c>
      <c r="M247" t="s">
        <v>17971</v>
      </c>
      <c r="N247" cm="1">
        <f t="array" ref="N247">_xlfn.LET(_xlpm.k,finalData[[#This Row],[peer_group_key]],
     MEDIAN(_xlfn._xlws.FILTER(finalData[score], (finalData[peer_group_key]=_xlpm.k)*(ISNUMBER(finalData[score]))))
)</f>
        <v>0.96</v>
      </c>
      <c r="O247" cm="1">
        <f t="array" ref="O24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0.91500000000000004</v>
      </c>
      <c r="P247" cm="1">
        <f t="array" ref="P24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247">
        <f>finalData[[#This Row],[peerQ3]]-finalData[[#This Row],[peerQ1]]</f>
        <v>0.10000000000000009</v>
      </c>
      <c r="R247" cm="1">
        <f t="array" ref="R247">_xlfn.LET(_xlpm.k,finalData[[#This Row],[peer_group_key]],
ROWS(_xlfn._xlws.FILTER(finalData[score], (finalData[peer_group_key]=_xlpm.k)*(ISNUMBER(finalData[score]))))
)</f>
        <v>13</v>
      </c>
      <c r="S247">
        <f>IF(OR(NOT(ISNUMBER(finalData[[#This Row],[peerIQR]])),finalData[[#This Row],[peerIQR]]=0), NA(), finalData[[#This Row],[peerQ1]]-1.5*finalData[[#This Row],[peerIQR]])</f>
        <v>0.7649999999999999</v>
      </c>
      <c r="T247">
        <f>IF(OR(NOT(ISNUMBER(finalData[[#This Row],[peerIQR]])),finalData[[#This Row],[peerIQR]]=0), NA(), finalData[[#This Row],[peerQ3]]+1.5*finalData[[#This Row],[peerIQR]])</f>
        <v>1.1650000000000003</v>
      </c>
      <c r="U24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7">
        <f>finalData[[#This Row],[score]]-finalData[[#This Row],[peerMedian]]</f>
        <v>1.0000000000000009E-2</v>
      </c>
    </row>
    <row r="248" spans="1:22">
      <c r="A248" t="s">
        <v>898</v>
      </c>
      <c r="B248" t="s">
        <v>899</v>
      </c>
      <c r="C248" t="s">
        <v>549</v>
      </c>
      <c r="D248" t="s">
        <v>32</v>
      </c>
      <c r="E248">
        <v>3</v>
      </c>
      <c r="F248">
        <v>1</v>
      </c>
      <c r="G248">
        <v>8</v>
      </c>
      <c r="H248">
        <v>0</v>
      </c>
      <c r="I248">
        <v>0.95</v>
      </c>
      <c r="J248">
        <v>9</v>
      </c>
      <c r="K248">
        <v>0</v>
      </c>
      <c r="L248" t="s">
        <v>17998</v>
      </c>
      <c r="M248" t="s">
        <v>17971</v>
      </c>
      <c r="N248" cm="1">
        <f t="array" ref="N248">_xlfn.LET(_xlpm.k,finalData[[#This Row],[peer_group_key]],
     MEDIAN(_xlfn._xlws.FILTER(finalData[score], (finalData[peer_group_key]=_xlpm.k)*(ISNUMBER(finalData[score]))))
)</f>
        <v>0.98</v>
      </c>
      <c r="O248" cm="1">
        <f t="array" ref="O24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48" cm="1">
        <f t="array" ref="P24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48">
        <f>finalData[[#This Row],[peerQ3]]-finalData[[#This Row],[peerQ1]]</f>
        <v>8.0000000000000071E-2</v>
      </c>
      <c r="R248" cm="1">
        <f t="array" ref="R248">_xlfn.LET(_xlpm.k,finalData[[#This Row],[peer_group_key]],
ROWS(_xlfn._xlws.FILTER(finalData[score], (finalData[peer_group_key]=_xlpm.k)*(ISNUMBER(finalData[score]))))
)</f>
        <v>109</v>
      </c>
      <c r="S248">
        <f>IF(OR(NOT(ISNUMBER(finalData[[#This Row],[peerIQR]])),finalData[[#This Row],[peerIQR]]=0), NA(), finalData[[#This Row],[peerQ1]]-1.5*finalData[[#This Row],[peerIQR]])</f>
        <v>0.81999999999999984</v>
      </c>
      <c r="T248">
        <f>IF(OR(NOT(ISNUMBER(finalData[[#This Row],[peerIQR]])),finalData[[#This Row],[peerIQR]]=0), NA(), finalData[[#This Row],[peerQ3]]+1.5*finalData[[#This Row],[peerIQR]])</f>
        <v>1.1400000000000001</v>
      </c>
      <c r="U24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8">
        <f>finalData[[#This Row],[score]]-finalData[[#This Row],[peerMedian]]</f>
        <v>-3.0000000000000027E-2</v>
      </c>
    </row>
    <row r="249" spans="1:22">
      <c r="A249" t="s">
        <v>905</v>
      </c>
      <c r="B249" t="s">
        <v>906</v>
      </c>
      <c r="C249" t="s">
        <v>549</v>
      </c>
      <c r="D249" t="s">
        <v>32</v>
      </c>
      <c r="E249">
        <v>2</v>
      </c>
      <c r="F249">
        <v>0</v>
      </c>
      <c r="G249">
        <v>10</v>
      </c>
      <c r="H249">
        <v>0</v>
      </c>
      <c r="I249">
        <v>1.02</v>
      </c>
      <c r="J249">
        <v>10</v>
      </c>
      <c r="K249">
        <v>0</v>
      </c>
      <c r="L249" t="s">
        <v>17998</v>
      </c>
      <c r="M249" t="s">
        <v>17973</v>
      </c>
      <c r="N249" cm="1">
        <f t="array" ref="N249">_xlfn.LET(_xlpm.k,finalData[[#This Row],[peer_group_key]],
     MEDIAN(_xlfn._xlws.FILTER(finalData[score], (finalData[peer_group_key]=_xlpm.k)*(ISNUMBER(finalData[score]))))
)</f>
        <v>0.98</v>
      </c>
      <c r="O249" cm="1">
        <f t="array" ref="O24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49" cm="1">
        <f t="array" ref="P24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49">
        <f>finalData[[#This Row],[peerQ3]]-finalData[[#This Row],[peerQ1]]</f>
        <v>8.0000000000000071E-2</v>
      </c>
      <c r="R249" cm="1">
        <f t="array" ref="R249">_xlfn.LET(_xlpm.k,finalData[[#This Row],[peer_group_key]],
ROWS(_xlfn._xlws.FILTER(finalData[score], (finalData[peer_group_key]=_xlpm.k)*(ISNUMBER(finalData[score]))))
)</f>
        <v>109</v>
      </c>
      <c r="S249">
        <f>IF(OR(NOT(ISNUMBER(finalData[[#This Row],[peerIQR]])),finalData[[#This Row],[peerIQR]]=0), NA(), finalData[[#This Row],[peerQ1]]-1.5*finalData[[#This Row],[peerIQR]])</f>
        <v>0.81999999999999984</v>
      </c>
      <c r="T249">
        <f>IF(OR(NOT(ISNUMBER(finalData[[#This Row],[peerIQR]])),finalData[[#This Row],[peerIQR]]=0), NA(), finalData[[#This Row],[peerQ3]]+1.5*finalData[[#This Row],[peerIQR]])</f>
        <v>1.1400000000000001</v>
      </c>
      <c r="U24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9">
        <f>finalData[[#This Row],[score]]-finalData[[#This Row],[peerMedian]]</f>
        <v>4.0000000000000036E-2</v>
      </c>
    </row>
    <row r="250" spans="1:22">
      <c r="A250" t="s">
        <v>908</v>
      </c>
      <c r="B250" t="s">
        <v>909</v>
      </c>
      <c r="C250" t="s">
        <v>549</v>
      </c>
      <c r="D250" t="s">
        <v>67</v>
      </c>
      <c r="E250">
        <v>4</v>
      </c>
      <c r="F250">
        <v>0</v>
      </c>
      <c r="G250">
        <v>8</v>
      </c>
      <c r="H250">
        <v>2</v>
      </c>
      <c r="I250">
        <v>1.02</v>
      </c>
      <c r="J250">
        <v>10</v>
      </c>
      <c r="K250">
        <v>0.2</v>
      </c>
      <c r="L250" t="s">
        <v>18004</v>
      </c>
      <c r="M250" t="s">
        <v>17970</v>
      </c>
      <c r="N250" cm="1">
        <f t="array" ref="N250">_xlfn.LET(_xlpm.k,finalData[[#This Row],[peer_group_key]],
     MEDIAN(_xlfn._xlws.FILTER(finalData[score], (finalData[peer_group_key]=_xlpm.k)*(ISNUMBER(finalData[score]))))
)</f>
        <v>1.02</v>
      </c>
      <c r="O250" cm="1">
        <f t="array" ref="O25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</v>
      </c>
      <c r="P250" cm="1">
        <f t="array" ref="P25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50">
        <f>finalData[[#This Row],[peerQ3]]-finalData[[#This Row],[peerQ1]]</f>
        <v>0</v>
      </c>
      <c r="R250" cm="1">
        <f t="array" ref="R250">_xlfn.LET(_xlpm.k,finalData[[#This Row],[peer_group_key]],
ROWS(_xlfn._xlws.FILTER(finalData[score], (finalData[peer_group_key]=_xlpm.k)*(ISNUMBER(finalData[score]))))
)</f>
        <v>1</v>
      </c>
      <c r="S250" t="e">
        <f>IF(OR(NOT(ISNUMBER(finalData[[#This Row],[peerIQR]])),finalData[[#This Row],[peerIQR]]=0), NA(), finalData[[#This Row],[peerQ1]]-1.5*finalData[[#This Row],[peerIQR]])</f>
        <v>#N/A</v>
      </c>
      <c r="T250" t="e">
        <f>IF(OR(NOT(ISNUMBER(finalData[[#This Row],[peerIQR]])),finalData[[#This Row],[peerIQR]]=0), NA(), finalData[[#This Row],[peerQ3]]+1.5*finalData[[#This Row],[peerIQR]])</f>
        <v>#N/A</v>
      </c>
      <c r="U25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50">
        <f>finalData[[#This Row],[score]]-finalData[[#This Row],[peerMedian]]</f>
        <v>0</v>
      </c>
    </row>
    <row r="251" spans="1:22">
      <c r="A251" t="s">
        <v>911</v>
      </c>
      <c r="B251" t="s">
        <v>912</v>
      </c>
      <c r="C251" t="s">
        <v>549</v>
      </c>
      <c r="D251" t="s">
        <v>32</v>
      </c>
      <c r="E251">
        <v>3</v>
      </c>
      <c r="F251">
        <v>1</v>
      </c>
      <c r="G251">
        <v>6</v>
      </c>
      <c r="H251">
        <v>0</v>
      </c>
      <c r="I251">
        <v>1</v>
      </c>
      <c r="J251">
        <v>7</v>
      </c>
      <c r="K251">
        <v>0</v>
      </c>
      <c r="L251" t="s">
        <v>17998</v>
      </c>
      <c r="M251" t="s">
        <v>17971</v>
      </c>
      <c r="N251" cm="1">
        <f t="array" ref="N251">_xlfn.LET(_xlpm.k,finalData[[#This Row],[peer_group_key]],
     MEDIAN(_xlfn._xlws.FILTER(finalData[score], (finalData[peer_group_key]=_xlpm.k)*(ISNUMBER(finalData[score]))))
)</f>
        <v>0.98</v>
      </c>
      <c r="O251" cm="1">
        <f t="array" ref="O25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51" cm="1">
        <f t="array" ref="P25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51">
        <f>finalData[[#This Row],[peerQ3]]-finalData[[#This Row],[peerQ1]]</f>
        <v>8.0000000000000071E-2</v>
      </c>
      <c r="R251" cm="1">
        <f t="array" ref="R251">_xlfn.LET(_xlpm.k,finalData[[#This Row],[peer_group_key]],
ROWS(_xlfn._xlws.FILTER(finalData[score], (finalData[peer_group_key]=_xlpm.k)*(ISNUMBER(finalData[score]))))
)</f>
        <v>109</v>
      </c>
      <c r="S251">
        <f>IF(OR(NOT(ISNUMBER(finalData[[#This Row],[peerIQR]])),finalData[[#This Row],[peerIQR]]=0), NA(), finalData[[#This Row],[peerQ1]]-1.5*finalData[[#This Row],[peerIQR]])</f>
        <v>0.81999999999999984</v>
      </c>
      <c r="T251">
        <f>IF(OR(NOT(ISNUMBER(finalData[[#This Row],[peerIQR]])),finalData[[#This Row],[peerIQR]]=0), NA(), finalData[[#This Row],[peerQ3]]+1.5*finalData[[#This Row],[peerIQR]])</f>
        <v>1.1400000000000001</v>
      </c>
      <c r="U25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51">
        <f>finalData[[#This Row],[score]]-finalData[[#This Row],[peerMedian]]</f>
        <v>2.0000000000000018E-2</v>
      </c>
    </row>
    <row r="252" spans="1:22">
      <c r="A252" t="s">
        <v>914</v>
      </c>
      <c r="B252" t="s">
        <v>915</v>
      </c>
      <c r="C252" t="s">
        <v>549</v>
      </c>
      <c r="D252" t="s">
        <v>113</v>
      </c>
      <c r="E252">
        <v>3</v>
      </c>
      <c r="F252">
        <v>0</v>
      </c>
      <c r="G252">
        <v>6</v>
      </c>
      <c r="H252">
        <v>0</v>
      </c>
      <c r="I252">
        <v>0.89</v>
      </c>
      <c r="J252">
        <v>6</v>
      </c>
      <c r="K252">
        <v>0</v>
      </c>
      <c r="L252" t="s">
        <v>18002</v>
      </c>
      <c r="M252" t="s">
        <v>17971</v>
      </c>
      <c r="N252" cm="1">
        <f t="array" ref="N252">_xlfn.LET(_xlpm.k,finalData[[#This Row],[peer_group_key]],
     MEDIAN(_xlfn._xlws.FILTER(finalData[score], (finalData[peer_group_key]=_xlpm.k)*(ISNUMBER(finalData[score]))))
)</f>
        <v>0.96</v>
      </c>
      <c r="O252" cm="1">
        <f t="array" ref="O25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0.91500000000000004</v>
      </c>
      <c r="P252" cm="1">
        <f t="array" ref="P25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252">
        <f>finalData[[#This Row],[peerQ3]]-finalData[[#This Row],[peerQ1]]</f>
        <v>0.10000000000000009</v>
      </c>
      <c r="R252" cm="1">
        <f t="array" ref="R252">_xlfn.LET(_xlpm.k,finalData[[#This Row],[peer_group_key]],
ROWS(_xlfn._xlws.FILTER(finalData[score], (finalData[peer_group_key]=_xlpm.k)*(ISNUMBER(finalData[score]))))
)</f>
        <v>13</v>
      </c>
      <c r="S252">
        <f>IF(OR(NOT(ISNUMBER(finalData[[#This Row],[peerIQR]])),finalData[[#This Row],[peerIQR]]=0), NA(), finalData[[#This Row],[peerQ1]]-1.5*finalData[[#This Row],[peerIQR]])</f>
        <v>0.7649999999999999</v>
      </c>
      <c r="T252">
        <f>IF(OR(NOT(ISNUMBER(finalData[[#This Row],[peerIQR]])),finalData[[#This Row],[peerIQR]]=0), NA(), finalData[[#This Row],[peerQ3]]+1.5*finalData[[#This Row],[peerIQR]])</f>
        <v>1.1650000000000003</v>
      </c>
      <c r="U25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52">
        <f>finalData[[#This Row],[score]]-finalData[[#This Row],[peerMedian]]</f>
        <v>-6.9999999999999951E-2</v>
      </c>
    </row>
    <row r="253" spans="1:22">
      <c r="A253" t="s">
        <v>917</v>
      </c>
      <c r="B253" t="s">
        <v>918</v>
      </c>
      <c r="C253" t="s">
        <v>549</v>
      </c>
      <c r="D253" t="s">
        <v>140</v>
      </c>
      <c r="E253">
        <v>4</v>
      </c>
      <c r="F253">
        <v>0</v>
      </c>
      <c r="G253">
        <v>10</v>
      </c>
      <c r="H253">
        <v>0</v>
      </c>
      <c r="I253">
        <v>1.02</v>
      </c>
      <c r="J253">
        <v>10</v>
      </c>
      <c r="K253">
        <v>0</v>
      </c>
      <c r="L253" t="s">
        <v>17997</v>
      </c>
      <c r="M253" t="s">
        <v>17970</v>
      </c>
      <c r="N253" cm="1">
        <f t="array" ref="N253">_xlfn.LET(_xlpm.k,finalData[[#This Row],[peer_group_key]],
     MEDIAN(_xlfn._xlws.FILTER(finalData[score], (finalData[peer_group_key]=_xlpm.k)*(ISNUMBER(finalData[score]))))
)</f>
        <v>0.99</v>
      </c>
      <c r="O253" cm="1">
        <f t="array" ref="O25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253" cm="1">
        <f t="array" ref="P25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253">
        <f>finalData[[#This Row],[peerQ3]]-finalData[[#This Row],[peerQ1]]</f>
        <v>7.5000000000000067E-2</v>
      </c>
      <c r="R253" cm="1">
        <f t="array" ref="R253">_xlfn.LET(_xlpm.k,finalData[[#This Row],[peer_group_key]],
ROWS(_xlfn._xlws.FILTER(finalData[score], (finalData[peer_group_key]=_xlpm.k)*(ISNUMBER(finalData[score]))))
)</f>
        <v>17</v>
      </c>
      <c r="S253">
        <f>IF(OR(NOT(ISNUMBER(finalData[[#This Row],[peerIQR]])),finalData[[#This Row],[peerIQR]]=0), NA(), finalData[[#This Row],[peerQ1]]-1.5*finalData[[#This Row],[peerIQR]])</f>
        <v>0.8424999999999998</v>
      </c>
      <c r="T253">
        <f>IF(OR(NOT(ISNUMBER(finalData[[#This Row],[peerIQR]])),finalData[[#This Row],[peerIQR]]=0), NA(), finalData[[#This Row],[peerQ3]]+1.5*finalData[[#This Row],[peerIQR]])</f>
        <v>1.1425000000000001</v>
      </c>
      <c r="U25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53">
        <f>finalData[[#This Row],[score]]-finalData[[#This Row],[peerMedian]]</f>
        <v>3.0000000000000027E-2</v>
      </c>
    </row>
    <row r="254" spans="1:22">
      <c r="A254" t="s">
        <v>923</v>
      </c>
      <c r="B254" t="s">
        <v>924</v>
      </c>
      <c r="C254" t="s">
        <v>549</v>
      </c>
      <c r="D254" t="s">
        <v>32</v>
      </c>
      <c r="E254">
        <v>2</v>
      </c>
      <c r="F254">
        <v>2</v>
      </c>
      <c r="G254">
        <v>7</v>
      </c>
      <c r="H254">
        <v>2</v>
      </c>
      <c r="I254">
        <v>0.98</v>
      </c>
      <c r="J254">
        <v>11</v>
      </c>
      <c r="K254">
        <v>0.18181818181818182</v>
      </c>
      <c r="L254" t="s">
        <v>17998</v>
      </c>
      <c r="M254" t="s">
        <v>17973</v>
      </c>
      <c r="N254" cm="1">
        <f t="array" ref="N254">_xlfn.LET(_xlpm.k,finalData[[#This Row],[peer_group_key]],
     MEDIAN(_xlfn._xlws.FILTER(finalData[score], (finalData[peer_group_key]=_xlpm.k)*(ISNUMBER(finalData[score]))))
)</f>
        <v>0.98</v>
      </c>
      <c r="O254" cm="1">
        <f t="array" ref="O25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54" cm="1">
        <f t="array" ref="P25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54">
        <f>finalData[[#This Row],[peerQ3]]-finalData[[#This Row],[peerQ1]]</f>
        <v>8.0000000000000071E-2</v>
      </c>
      <c r="R254" cm="1">
        <f t="array" ref="R254">_xlfn.LET(_xlpm.k,finalData[[#This Row],[peer_group_key]],
ROWS(_xlfn._xlws.FILTER(finalData[score], (finalData[peer_group_key]=_xlpm.k)*(ISNUMBER(finalData[score]))))
)</f>
        <v>109</v>
      </c>
      <c r="S254">
        <f>IF(OR(NOT(ISNUMBER(finalData[[#This Row],[peerIQR]])),finalData[[#This Row],[peerIQR]]=0), NA(), finalData[[#This Row],[peerQ1]]-1.5*finalData[[#This Row],[peerIQR]])</f>
        <v>0.81999999999999984</v>
      </c>
      <c r="T254">
        <f>IF(OR(NOT(ISNUMBER(finalData[[#This Row],[peerIQR]])),finalData[[#This Row],[peerIQR]]=0), NA(), finalData[[#This Row],[peerQ3]]+1.5*finalData[[#This Row],[peerIQR]])</f>
        <v>1.1400000000000001</v>
      </c>
      <c r="U25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54">
        <f>finalData[[#This Row],[score]]-finalData[[#This Row],[peerMedian]]</f>
        <v>0</v>
      </c>
    </row>
    <row r="255" spans="1:22">
      <c r="A255" t="s">
        <v>927</v>
      </c>
      <c r="B255" t="s">
        <v>928</v>
      </c>
      <c r="C255" t="s">
        <v>549</v>
      </c>
      <c r="D255" t="s">
        <v>27</v>
      </c>
      <c r="E255">
        <v>3</v>
      </c>
      <c r="F255">
        <v>0</v>
      </c>
      <c r="G255">
        <v>2</v>
      </c>
      <c r="H255">
        <v>1</v>
      </c>
      <c r="I255">
        <v>1.2</v>
      </c>
      <c r="J255">
        <v>3</v>
      </c>
      <c r="K255">
        <v>0.33333333333333331</v>
      </c>
      <c r="L255" t="s">
        <v>18000</v>
      </c>
      <c r="M255" t="s">
        <v>17971</v>
      </c>
      <c r="N255" cm="1">
        <f t="array" ref="N255">_xlfn.LET(_xlpm.k,finalData[[#This Row],[peer_group_key]],
     MEDIAN(_xlfn._xlws.FILTER(finalData[score], (finalData[peer_group_key]=_xlpm.k)*(ISNUMBER(finalData[score]))))
)</f>
        <v>1.05</v>
      </c>
      <c r="O255" cm="1">
        <f t="array" ref="O25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255" cm="1">
        <f t="array" ref="P25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255">
        <f>finalData[[#This Row],[peerQ3]]-finalData[[#This Row],[peerQ1]]</f>
        <v>0.19500000000000006</v>
      </c>
      <c r="R255" cm="1">
        <f t="array" ref="R255">_xlfn.LET(_xlpm.k,finalData[[#This Row],[peer_group_key]],
ROWS(_xlfn._xlws.FILTER(finalData[score], (finalData[peer_group_key]=_xlpm.k)*(ISNUMBER(finalData[score]))))
)</f>
        <v>56</v>
      </c>
      <c r="S255">
        <f>IF(OR(NOT(ISNUMBER(finalData[[#This Row],[peerIQR]])),finalData[[#This Row],[peerIQR]]=0), NA(), finalData[[#This Row],[peerQ1]]-1.5*finalData[[#This Row],[peerIQR]])</f>
        <v>0.67999999999999983</v>
      </c>
      <c r="T255">
        <f>IF(OR(NOT(ISNUMBER(finalData[[#This Row],[peerIQR]])),finalData[[#This Row],[peerIQR]]=0), NA(), finalData[[#This Row],[peerQ3]]+1.5*finalData[[#This Row],[peerIQR]])</f>
        <v>1.46</v>
      </c>
      <c r="U25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55">
        <f>finalData[[#This Row],[score]]-finalData[[#This Row],[peerMedian]]</f>
        <v>0.14999999999999991</v>
      </c>
    </row>
    <row r="256" spans="1:22">
      <c r="A256" t="s">
        <v>930</v>
      </c>
      <c r="B256" t="s">
        <v>931</v>
      </c>
      <c r="C256" t="s">
        <v>549</v>
      </c>
      <c r="D256" t="s">
        <v>32</v>
      </c>
      <c r="E256">
        <v>4</v>
      </c>
      <c r="F256">
        <v>1</v>
      </c>
      <c r="G256">
        <v>8</v>
      </c>
      <c r="H256">
        <v>0</v>
      </c>
      <c r="I256">
        <v>1</v>
      </c>
      <c r="J256">
        <v>9</v>
      </c>
      <c r="K256">
        <v>0</v>
      </c>
      <c r="L256" t="s">
        <v>17998</v>
      </c>
      <c r="M256" t="s">
        <v>17970</v>
      </c>
      <c r="N256" cm="1">
        <f t="array" ref="N256">_xlfn.LET(_xlpm.k,finalData[[#This Row],[peer_group_key]],
     MEDIAN(_xlfn._xlws.FILTER(finalData[score], (finalData[peer_group_key]=_xlpm.k)*(ISNUMBER(finalData[score]))))
)</f>
        <v>0.98</v>
      </c>
      <c r="O256" cm="1">
        <f t="array" ref="O25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56" cm="1">
        <f t="array" ref="P25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56">
        <f>finalData[[#This Row],[peerQ3]]-finalData[[#This Row],[peerQ1]]</f>
        <v>8.0000000000000071E-2</v>
      </c>
      <c r="R256" cm="1">
        <f t="array" ref="R256">_xlfn.LET(_xlpm.k,finalData[[#This Row],[peer_group_key]],
ROWS(_xlfn._xlws.FILTER(finalData[score], (finalData[peer_group_key]=_xlpm.k)*(ISNUMBER(finalData[score]))))
)</f>
        <v>109</v>
      </c>
      <c r="S256">
        <f>IF(OR(NOT(ISNUMBER(finalData[[#This Row],[peerIQR]])),finalData[[#This Row],[peerIQR]]=0), NA(), finalData[[#This Row],[peerQ1]]-1.5*finalData[[#This Row],[peerIQR]])</f>
        <v>0.81999999999999984</v>
      </c>
      <c r="T256">
        <f>IF(OR(NOT(ISNUMBER(finalData[[#This Row],[peerIQR]])),finalData[[#This Row],[peerIQR]]=0), NA(), finalData[[#This Row],[peerQ3]]+1.5*finalData[[#This Row],[peerIQR]])</f>
        <v>1.1400000000000001</v>
      </c>
      <c r="U25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56">
        <f>finalData[[#This Row],[score]]-finalData[[#This Row],[peerMedian]]</f>
        <v>2.0000000000000018E-2</v>
      </c>
    </row>
    <row r="257" spans="1:22">
      <c r="A257" t="s">
        <v>933</v>
      </c>
      <c r="B257" t="s">
        <v>934</v>
      </c>
      <c r="C257" t="s">
        <v>549</v>
      </c>
      <c r="D257" t="s">
        <v>140</v>
      </c>
      <c r="E257">
        <v>1</v>
      </c>
      <c r="F257">
        <v>0</v>
      </c>
      <c r="G257">
        <v>5</v>
      </c>
      <c r="H257">
        <v>2</v>
      </c>
      <c r="I257">
        <v>0.95</v>
      </c>
      <c r="J257">
        <v>7</v>
      </c>
      <c r="K257">
        <v>0.2857142857142857</v>
      </c>
      <c r="L257" t="s">
        <v>17997</v>
      </c>
      <c r="M257" t="s">
        <v>17973</v>
      </c>
      <c r="N257" cm="1">
        <f t="array" ref="N257">_xlfn.LET(_xlpm.k,finalData[[#This Row],[peer_group_key]],
     MEDIAN(_xlfn._xlws.FILTER(finalData[score], (finalData[peer_group_key]=_xlpm.k)*(ISNUMBER(finalData[score]))))
)</f>
        <v>0.99</v>
      </c>
      <c r="O257" cm="1">
        <f t="array" ref="O25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257" cm="1">
        <f t="array" ref="P25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257">
        <f>finalData[[#This Row],[peerQ3]]-finalData[[#This Row],[peerQ1]]</f>
        <v>7.5000000000000067E-2</v>
      </c>
      <c r="R257" cm="1">
        <f t="array" ref="R257">_xlfn.LET(_xlpm.k,finalData[[#This Row],[peer_group_key]],
ROWS(_xlfn._xlws.FILTER(finalData[score], (finalData[peer_group_key]=_xlpm.k)*(ISNUMBER(finalData[score]))))
)</f>
        <v>17</v>
      </c>
      <c r="S257">
        <f>IF(OR(NOT(ISNUMBER(finalData[[#This Row],[peerIQR]])),finalData[[#This Row],[peerIQR]]=0), NA(), finalData[[#This Row],[peerQ1]]-1.5*finalData[[#This Row],[peerIQR]])</f>
        <v>0.8424999999999998</v>
      </c>
      <c r="T257">
        <f>IF(OR(NOT(ISNUMBER(finalData[[#This Row],[peerIQR]])),finalData[[#This Row],[peerIQR]]=0), NA(), finalData[[#This Row],[peerQ3]]+1.5*finalData[[#This Row],[peerIQR]])</f>
        <v>1.1425000000000001</v>
      </c>
      <c r="U25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57">
        <f>finalData[[#This Row],[score]]-finalData[[#This Row],[peerMedian]]</f>
        <v>-4.0000000000000036E-2</v>
      </c>
    </row>
    <row r="258" spans="1:22">
      <c r="A258" t="s">
        <v>936</v>
      </c>
      <c r="B258" t="s">
        <v>937</v>
      </c>
      <c r="C258" t="s">
        <v>549</v>
      </c>
      <c r="D258" t="s">
        <v>32</v>
      </c>
      <c r="E258">
        <v>4</v>
      </c>
      <c r="F258">
        <v>1</v>
      </c>
      <c r="G258">
        <v>9</v>
      </c>
      <c r="H258">
        <v>1</v>
      </c>
      <c r="I258">
        <v>1.04</v>
      </c>
      <c r="J258">
        <v>11</v>
      </c>
      <c r="K258">
        <v>9.0909090909090912E-2</v>
      </c>
      <c r="L258" t="s">
        <v>17998</v>
      </c>
      <c r="M258" t="s">
        <v>17970</v>
      </c>
      <c r="N258" cm="1">
        <f t="array" ref="N258">_xlfn.LET(_xlpm.k,finalData[[#This Row],[peer_group_key]],
     MEDIAN(_xlfn._xlws.FILTER(finalData[score], (finalData[peer_group_key]=_xlpm.k)*(ISNUMBER(finalData[score]))))
)</f>
        <v>0.98</v>
      </c>
      <c r="O258" cm="1">
        <f t="array" ref="O25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58" cm="1">
        <f t="array" ref="P25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58">
        <f>finalData[[#This Row],[peerQ3]]-finalData[[#This Row],[peerQ1]]</f>
        <v>8.0000000000000071E-2</v>
      </c>
      <c r="R258" cm="1">
        <f t="array" ref="R258">_xlfn.LET(_xlpm.k,finalData[[#This Row],[peer_group_key]],
ROWS(_xlfn._xlws.FILTER(finalData[score], (finalData[peer_group_key]=_xlpm.k)*(ISNUMBER(finalData[score]))))
)</f>
        <v>109</v>
      </c>
      <c r="S258">
        <f>IF(OR(NOT(ISNUMBER(finalData[[#This Row],[peerIQR]])),finalData[[#This Row],[peerIQR]]=0), NA(), finalData[[#This Row],[peerQ1]]-1.5*finalData[[#This Row],[peerIQR]])</f>
        <v>0.81999999999999984</v>
      </c>
      <c r="T258">
        <f>IF(OR(NOT(ISNUMBER(finalData[[#This Row],[peerIQR]])),finalData[[#This Row],[peerIQR]]=0), NA(), finalData[[#This Row],[peerQ3]]+1.5*finalData[[#This Row],[peerIQR]])</f>
        <v>1.1400000000000001</v>
      </c>
      <c r="U25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58">
        <f>finalData[[#This Row],[score]]-finalData[[#This Row],[peerMedian]]</f>
        <v>6.0000000000000053E-2</v>
      </c>
    </row>
    <row r="259" spans="1:22">
      <c r="A259" t="s">
        <v>938</v>
      </c>
      <c r="B259" t="s">
        <v>939</v>
      </c>
      <c r="C259" t="s">
        <v>549</v>
      </c>
      <c r="D259" t="s">
        <v>87</v>
      </c>
      <c r="E259">
        <v>4</v>
      </c>
      <c r="F259">
        <v>1</v>
      </c>
      <c r="G259">
        <v>8</v>
      </c>
      <c r="H259">
        <v>1</v>
      </c>
      <c r="I259">
        <v>0.94</v>
      </c>
      <c r="J259">
        <v>10</v>
      </c>
      <c r="K259">
        <v>0.1</v>
      </c>
      <c r="L259" t="s">
        <v>17999</v>
      </c>
      <c r="M259" t="s">
        <v>17970</v>
      </c>
      <c r="N259" cm="1">
        <f t="array" ref="N259">_xlfn.LET(_xlpm.k,finalData[[#This Row],[peer_group_key]],
     MEDIAN(_xlfn._xlws.FILTER(finalData[score], (finalData[peer_group_key]=_xlpm.k)*(ISNUMBER(finalData[score]))))
)</f>
        <v>0.97</v>
      </c>
      <c r="O259" cm="1">
        <f t="array" ref="O25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259" cm="1">
        <f t="array" ref="P25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59">
        <f>finalData[[#This Row],[peerQ3]]-finalData[[#This Row],[peerQ1]]</f>
        <v>9.9999999999999978E-2</v>
      </c>
      <c r="R259" cm="1">
        <f t="array" ref="R259">_xlfn.LET(_xlpm.k,finalData[[#This Row],[peer_group_key]],
ROWS(_xlfn._xlws.FILTER(finalData[score], (finalData[peer_group_key]=_xlpm.k)*(ISNUMBER(finalData[score]))))
)</f>
        <v>31</v>
      </c>
      <c r="S259">
        <f>IF(OR(NOT(ISNUMBER(finalData[[#This Row],[peerIQR]])),finalData[[#This Row],[peerIQR]]=0), NA(), finalData[[#This Row],[peerQ1]]-1.5*finalData[[#This Row],[peerIQR]])</f>
        <v>0.77</v>
      </c>
      <c r="T259">
        <f>IF(OR(NOT(ISNUMBER(finalData[[#This Row],[peerIQR]])),finalData[[#This Row],[peerIQR]]=0), NA(), finalData[[#This Row],[peerQ3]]+1.5*finalData[[#This Row],[peerIQR]])</f>
        <v>1.17</v>
      </c>
      <c r="U25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59">
        <f>finalData[[#This Row],[score]]-finalData[[#This Row],[peerMedian]]</f>
        <v>-3.0000000000000027E-2</v>
      </c>
    </row>
    <row r="260" spans="1:22">
      <c r="A260" t="s">
        <v>941</v>
      </c>
      <c r="B260" t="s">
        <v>942</v>
      </c>
      <c r="C260" t="s">
        <v>549</v>
      </c>
      <c r="D260" t="s">
        <v>113</v>
      </c>
      <c r="E260">
        <v>3</v>
      </c>
      <c r="F260">
        <v>0</v>
      </c>
      <c r="G260">
        <v>5</v>
      </c>
      <c r="H260">
        <v>1</v>
      </c>
      <c r="I260">
        <v>1.07</v>
      </c>
      <c r="J260">
        <v>6</v>
      </c>
      <c r="K260">
        <v>0.16666666666666666</v>
      </c>
      <c r="L260" t="s">
        <v>18002</v>
      </c>
      <c r="M260" t="s">
        <v>17971</v>
      </c>
      <c r="N260" cm="1">
        <f t="array" ref="N260">_xlfn.LET(_xlpm.k,finalData[[#This Row],[peer_group_key]],
     MEDIAN(_xlfn._xlws.FILTER(finalData[score], (finalData[peer_group_key]=_xlpm.k)*(ISNUMBER(finalData[score]))))
)</f>
        <v>0.96</v>
      </c>
      <c r="O260" cm="1">
        <f t="array" ref="O26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0.91500000000000004</v>
      </c>
      <c r="P260" cm="1">
        <f t="array" ref="P26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260">
        <f>finalData[[#This Row],[peerQ3]]-finalData[[#This Row],[peerQ1]]</f>
        <v>0.10000000000000009</v>
      </c>
      <c r="R260" cm="1">
        <f t="array" ref="R260">_xlfn.LET(_xlpm.k,finalData[[#This Row],[peer_group_key]],
ROWS(_xlfn._xlws.FILTER(finalData[score], (finalData[peer_group_key]=_xlpm.k)*(ISNUMBER(finalData[score]))))
)</f>
        <v>13</v>
      </c>
      <c r="S260">
        <f>IF(OR(NOT(ISNUMBER(finalData[[#This Row],[peerIQR]])),finalData[[#This Row],[peerIQR]]=0), NA(), finalData[[#This Row],[peerQ1]]-1.5*finalData[[#This Row],[peerIQR]])</f>
        <v>0.7649999999999999</v>
      </c>
      <c r="T260">
        <f>IF(OR(NOT(ISNUMBER(finalData[[#This Row],[peerIQR]])),finalData[[#This Row],[peerIQR]]=0), NA(), finalData[[#This Row],[peerQ3]]+1.5*finalData[[#This Row],[peerIQR]])</f>
        <v>1.1650000000000003</v>
      </c>
      <c r="U26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60">
        <f>finalData[[#This Row],[score]]-finalData[[#This Row],[peerMedian]]</f>
        <v>0.1100000000000001</v>
      </c>
    </row>
    <row r="261" spans="1:22">
      <c r="A261" t="s">
        <v>944</v>
      </c>
      <c r="B261" t="s">
        <v>945</v>
      </c>
      <c r="C261" t="s">
        <v>549</v>
      </c>
      <c r="D261" t="s">
        <v>87</v>
      </c>
      <c r="E261">
        <v>3</v>
      </c>
      <c r="F261">
        <v>0</v>
      </c>
      <c r="G261">
        <v>5</v>
      </c>
      <c r="H261">
        <v>1</v>
      </c>
      <c r="I261">
        <v>1.05</v>
      </c>
      <c r="J261">
        <v>6</v>
      </c>
      <c r="K261">
        <v>0.16666666666666666</v>
      </c>
      <c r="L261" t="s">
        <v>17999</v>
      </c>
      <c r="M261" t="s">
        <v>17971</v>
      </c>
      <c r="N261" cm="1">
        <f t="array" ref="N261">_xlfn.LET(_xlpm.k,finalData[[#This Row],[peer_group_key]],
     MEDIAN(_xlfn._xlws.FILTER(finalData[score], (finalData[peer_group_key]=_xlpm.k)*(ISNUMBER(finalData[score]))))
)</f>
        <v>0.97</v>
      </c>
      <c r="O261" cm="1">
        <f t="array" ref="O26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261" cm="1">
        <f t="array" ref="P26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61">
        <f>finalData[[#This Row],[peerQ3]]-finalData[[#This Row],[peerQ1]]</f>
        <v>9.9999999999999978E-2</v>
      </c>
      <c r="R261" cm="1">
        <f t="array" ref="R261">_xlfn.LET(_xlpm.k,finalData[[#This Row],[peer_group_key]],
ROWS(_xlfn._xlws.FILTER(finalData[score], (finalData[peer_group_key]=_xlpm.k)*(ISNUMBER(finalData[score]))))
)</f>
        <v>31</v>
      </c>
      <c r="S261">
        <f>IF(OR(NOT(ISNUMBER(finalData[[#This Row],[peerIQR]])),finalData[[#This Row],[peerIQR]]=0), NA(), finalData[[#This Row],[peerQ1]]-1.5*finalData[[#This Row],[peerIQR]])</f>
        <v>0.77</v>
      </c>
      <c r="T261">
        <f>IF(OR(NOT(ISNUMBER(finalData[[#This Row],[peerIQR]])),finalData[[#This Row],[peerIQR]]=0), NA(), finalData[[#This Row],[peerQ3]]+1.5*finalData[[#This Row],[peerIQR]])</f>
        <v>1.17</v>
      </c>
      <c r="U26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61">
        <f>finalData[[#This Row],[score]]-finalData[[#This Row],[peerMedian]]</f>
        <v>8.0000000000000071E-2</v>
      </c>
    </row>
    <row r="262" spans="1:22">
      <c r="A262" t="s">
        <v>946</v>
      </c>
      <c r="B262" t="s">
        <v>947</v>
      </c>
      <c r="C262" t="s">
        <v>549</v>
      </c>
      <c r="D262" t="s">
        <v>27</v>
      </c>
      <c r="E262">
        <v>1</v>
      </c>
      <c r="F262">
        <v>0</v>
      </c>
      <c r="G262">
        <v>4</v>
      </c>
      <c r="H262">
        <v>0</v>
      </c>
      <c r="I262">
        <v>0.97</v>
      </c>
      <c r="J262">
        <v>4</v>
      </c>
      <c r="K262">
        <v>0</v>
      </c>
      <c r="L262" t="s">
        <v>18000</v>
      </c>
      <c r="M262" t="s">
        <v>17973</v>
      </c>
      <c r="N262" cm="1">
        <f t="array" ref="N262">_xlfn.LET(_xlpm.k,finalData[[#This Row],[peer_group_key]],
     MEDIAN(_xlfn._xlws.FILTER(finalData[score], (finalData[peer_group_key]=_xlpm.k)*(ISNUMBER(finalData[score]))))
)</f>
        <v>1.05</v>
      </c>
      <c r="O262" cm="1">
        <f t="array" ref="O26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262" cm="1">
        <f t="array" ref="P26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262">
        <f>finalData[[#This Row],[peerQ3]]-finalData[[#This Row],[peerQ1]]</f>
        <v>0.19500000000000006</v>
      </c>
      <c r="R262" cm="1">
        <f t="array" ref="R262">_xlfn.LET(_xlpm.k,finalData[[#This Row],[peer_group_key]],
ROWS(_xlfn._xlws.FILTER(finalData[score], (finalData[peer_group_key]=_xlpm.k)*(ISNUMBER(finalData[score]))))
)</f>
        <v>56</v>
      </c>
      <c r="S262">
        <f>IF(OR(NOT(ISNUMBER(finalData[[#This Row],[peerIQR]])),finalData[[#This Row],[peerIQR]]=0), NA(), finalData[[#This Row],[peerQ1]]-1.5*finalData[[#This Row],[peerIQR]])</f>
        <v>0.67999999999999983</v>
      </c>
      <c r="T262">
        <f>IF(OR(NOT(ISNUMBER(finalData[[#This Row],[peerIQR]])),finalData[[#This Row],[peerIQR]]=0), NA(), finalData[[#This Row],[peerQ3]]+1.5*finalData[[#This Row],[peerIQR]])</f>
        <v>1.46</v>
      </c>
      <c r="U26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62">
        <f>finalData[[#This Row],[score]]-finalData[[#This Row],[peerMedian]]</f>
        <v>-8.0000000000000071E-2</v>
      </c>
    </row>
    <row r="263" spans="1:22">
      <c r="A263" t="s">
        <v>949</v>
      </c>
      <c r="B263" t="s">
        <v>950</v>
      </c>
      <c r="C263" t="s">
        <v>549</v>
      </c>
      <c r="D263" t="s">
        <v>32</v>
      </c>
      <c r="E263">
        <v>1</v>
      </c>
      <c r="F263">
        <v>0</v>
      </c>
      <c r="G263">
        <v>6</v>
      </c>
      <c r="H263">
        <v>2</v>
      </c>
      <c r="I263">
        <v>0.97</v>
      </c>
      <c r="J263">
        <v>8</v>
      </c>
      <c r="K263">
        <v>0.25</v>
      </c>
      <c r="L263" t="s">
        <v>17998</v>
      </c>
      <c r="M263" t="s">
        <v>17973</v>
      </c>
      <c r="N263" cm="1">
        <f t="array" ref="N263">_xlfn.LET(_xlpm.k,finalData[[#This Row],[peer_group_key]],
     MEDIAN(_xlfn._xlws.FILTER(finalData[score], (finalData[peer_group_key]=_xlpm.k)*(ISNUMBER(finalData[score]))))
)</f>
        <v>0.98</v>
      </c>
      <c r="O263" cm="1">
        <f t="array" ref="O26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63" cm="1">
        <f t="array" ref="P26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63">
        <f>finalData[[#This Row],[peerQ3]]-finalData[[#This Row],[peerQ1]]</f>
        <v>8.0000000000000071E-2</v>
      </c>
      <c r="R263" cm="1">
        <f t="array" ref="R263">_xlfn.LET(_xlpm.k,finalData[[#This Row],[peer_group_key]],
ROWS(_xlfn._xlws.FILTER(finalData[score], (finalData[peer_group_key]=_xlpm.k)*(ISNUMBER(finalData[score]))))
)</f>
        <v>109</v>
      </c>
      <c r="S263">
        <f>IF(OR(NOT(ISNUMBER(finalData[[#This Row],[peerIQR]])),finalData[[#This Row],[peerIQR]]=0), NA(), finalData[[#This Row],[peerQ1]]-1.5*finalData[[#This Row],[peerIQR]])</f>
        <v>0.81999999999999984</v>
      </c>
      <c r="T263">
        <f>IF(OR(NOT(ISNUMBER(finalData[[#This Row],[peerIQR]])),finalData[[#This Row],[peerIQR]]=0), NA(), finalData[[#This Row],[peerQ3]]+1.5*finalData[[#This Row],[peerIQR]])</f>
        <v>1.1400000000000001</v>
      </c>
      <c r="U26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63">
        <f>finalData[[#This Row],[score]]-finalData[[#This Row],[peerMedian]]</f>
        <v>-1.0000000000000009E-2</v>
      </c>
    </row>
    <row r="264" spans="1:22">
      <c r="A264" t="s">
        <v>952</v>
      </c>
      <c r="B264" t="s">
        <v>953</v>
      </c>
      <c r="C264" t="s">
        <v>549</v>
      </c>
      <c r="D264" t="s">
        <v>32</v>
      </c>
      <c r="E264">
        <v>4</v>
      </c>
      <c r="F264">
        <v>1</v>
      </c>
      <c r="G264">
        <v>7</v>
      </c>
      <c r="H264">
        <v>1</v>
      </c>
      <c r="I264">
        <v>0.96</v>
      </c>
      <c r="J264">
        <v>9</v>
      </c>
      <c r="K264">
        <v>0.1111111111111111</v>
      </c>
      <c r="L264" t="s">
        <v>17998</v>
      </c>
      <c r="M264" t="s">
        <v>17970</v>
      </c>
      <c r="N264" cm="1">
        <f t="array" ref="N264">_xlfn.LET(_xlpm.k,finalData[[#This Row],[peer_group_key]],
     MEDIAN(_xlfn._xlws.FILTER(finalData[score], (finalData[peer_group_key]=_xlpm.k)*(ISNUMBER(finalData[score]))))
)</f>
        <v>0.98</v>
      </c>
      <c r="O264" cm="1">
        <f t="array" ref="O26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64" cm="1">
        <f t="array" ref="P26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64">
        <f>finalData[[#This Row],[peerQ3]]-finalData[[#This Row],[peerQ1]]</f>
        <v>8.0000000000000071E-2</v>
      </c>
      <c r="R264" cm="1">
        <f t="array" ref="R264">_xlfn.LET(_xlpm.k,finalData[[#This Row],[peer_group_key]],
ROWS(_xlfn._xlws.FILTER(finalData[score], (finalData[peer_group_key]=_xlpm.k)*(ISNUMBER(finalData[score]))))
)</f>
        <v>109</v>
      </c>
      <c r="S264">
        <f>IF(OR(NOT(ISNUMBER(finalData[[#This Row],[peerIQR]])),finalData[[#This Row],[peerIQR]]=0), NA(), finalData[[#This Row],[peerQ1]]-1.5*finalData[[#This Row],[peerIQR]])</f>
        <v>0.81999999999999984</v>
      </c>
      <c r="T264">
        <f>IF(OR(NOT(ISNUMBER(finalData[[#This Row],[peerIQR]])),finalData[[#This Row],[peerIQR]]=0), NA(), finalData[[#This Row],[peerQ3]]+1.5*finalData[[#This Row],[peerIQR]])</f>
        <v>1.1400000000000001</v>
      </c>
      <c r="U26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64">
        <f>finalData[[#This Row],[score]]-finalData[[#This Row],[peerMedian]]</f>
        <v>-2.0000000000000018E-2</v>
      </c>
    </row>
    <row r="265" spans="1:22">
      <c r="A265" t="s">
        <v>956</v>
      </c>
      <c r="B265" t="s">
        <v>957</v>
      </c>
      <c r="C265" t="s">
        <v>549</v>
      </c>
      <c r="D265" t="s">
        <v>32</v>
      </c>
      <c r="E265">
        <v>3</v>
      </c>
      <c r="F265">
        <v>1</v>
      </c>
      <c r="G265">
        <v>8</v>
      </c>
      <c r="H265">
        <v>0</v>
      </c>
      <c r="I265">
        <v>0.97</v>
      </c>
      <c r="J265">
        <v>9</v>
      </c>
      <c r="K265">
        <v>0</v>
      </c>
      <c r="L265" t="s">
        <v>17998</v>
      </c>
      <c r="M265" t="s">
        <v>17971</v>
      </c>
      <c r="N265" cm="1">
        <f t="array" ref="N265">_xlfn.LET(_xlpm.k,finalData[[#This Row],[peer_group_key]],
     MEDIAN(_xlfn._xlws.FILTER(finalData[score], (finalData[peer_group_key]=_xlpm.k)*(ISNUMBER(finalData[score]))))
)</f>
        <v>0.98</v>
      </c>
      <c r="O265" cm="1">
        <f t="array" ref="O26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65" cm="1">
        <f t="array" ref="P26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65">
        <f>finalData[[#This Row],[peerQ3]]-finalData[[#This Row],[peerQ1]]</f>
        <v>8.0000000000000071E-2</v>
      </c>
      <c r="R265" cm="1">
        <f t="array" ref="R265">_xlfn.LET(_xlpm.k,finalData[[#This Row],[peer_group_key]],
ROWS(_xlfn._xlws.FILTER(finalData[score], (finalData[peer_group_key]=_xlpm.k)*(ISNUMBER(finalData[score]))))
)</f>
        <v>109</v>
      </c>
      <c r="S265">
        <f>IF(OR(NOT(ISNUMBER(finalData[[#This Row],[peerIQR]])),finalData[[#This Row],[peerIQR]]=0), NA(), finalData[[#This Row],[peerQ1]]-1.5*finalData[[#This Row],[peerIQR]])</f>
        <v>0.81999999999999984</v>
      </c>
      <c r="T265">
        <f>IF(OR(NOT(ISNUMBER(finalData[[#This Row],[peerIQR]])),finalData[[#This Row],[peerIQR]]=0), NA(), finalData[[#This Row],[peerQ3]]+1.5*finalData[[#This Row],[peerIQR]])</f>
        <v>1.1400000000000001</v>
      </c>
      <c r="U26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65">
        <f>finalData[[#This Row],[score]]-finalData[[#This Row],[peerMedian]]</f>
        <v>-1.0000000000000009E-2</v>
      </c>
    </row>
    <row r="266" spans="1:22">
      <c r="A266" t="s">
        <v>959</v>
      </c>
      <c r="B266" t="s">
        <v>960</v>
      </c>
      <c r="C266" t="s">
        <v>549</v>
      </c>
      <c r="D266" t="s">
        <v>18</v>
      </c>
      <c r="E266">
        <v>4</v>
      </c>
      <c r="F266">
        <v>1</v>
      </c>
      <c r="G266">
        <v>10</v>
      </c>
      <c r="H266">
        <v>0</v>
      </c>
      <c r="I266">
        <v>1</v>
      </c>
      <c r="J266">
        <v>11</v>
      </c>
      <c r="K266">
        <v>0</v>
      </c>
      <c r="L266" t="s">
        <v>18001</v>
      </c>
      <c r="M266" t="s">
        <v>17970</v>
      </c>
      <c r="N266" cm="1">
        <f t="array" ref="N266">_xlfn.LET(_xlpm.k,finalData[[#This Row],[peer_group_key]],
     MEDIAN(_xlfn._xlws.FILTER(finalData[score], (finalData[peer_group_key]=_xlpm.k)*(ISNUMBER(finalData[score]))))
)</f>
        <v>1.0150000000000001</v>
      </c>
      <c r="O266" cm="1">
        <f t="array" ref="O26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0.99750000000000005</v>
      </c>
      <c r="P266" cm="1">
        <f t="array" ref="P26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1.0425</v>
      </c>
      <c r="Q266">
        <f>finalData[[#This Row],[peerQ3]]-finalData[[#This Row],[peerQ1]]</f>
        <v>4.4999999999999929E-2</v>
      </c>
      <c r="R266" cm="1">
        <f t="array" ref="R266">_xlfn.LET(_xlpm.k,finalData[[#This Row],[peer_group_key]],
ROWS(_xlfn._xlws.FILTER(finalData[score], (finalData[peer_group_key]=_xlpm.k)*(ISNUMBER(finalData[score]))))
)</f>
        <v>18</v>
      </c>
      <c r="S266">
        <f>IF(OR(NOT(ISNUMBER(finalData[[#This Row],[peerIQR]])),finalData[[#This Row],[peerIQR]]=0), NA(), finalData[[#This Row],[peerQ1]]-1.5*finalData[[#This Row],[peerIQR]])</f>
        <v>0.93000000000000016</v>
      </c>
      <c r="T266">
        <f>IF(OR(NOT(ISNUMBER(finalData[[#This Row],[peerIQR]])),finalData[[#This Row],[peerIQR]]=0), NA(), finalData[[#This Row],[peerQ3]]+1.5*finalData[[#This Row],[peerIQR]])</f>
        <v>1.1099999999999999</v>
      </c>
      <c r="U26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66">
        <f>finalData[[#This Row],[score]]-finalData[[#This Row],[peerMedian]]</f>
        <v>-1.5000000000000124E-2</v>
      </c>
    </row>
    <row r="267" spans="1:22">
      <c r="A267" t="s">
        <v>962</v>
      </c>
      <c r="B267" t="s">
        <v>963</v>
      </c>
      <c r="C267" t="s">
        <v>549</v>
      </c>
      <c r="D267" t="s">
        <v>32</v>
      </c>
      <c r="E267">
        <v>3</v>
      </c>
      <c r="F267">
        <v>2</v>
      </c>
      <c r="G267">
        <v>8</v>
      </c>
      <c r="H267">
        <v>0</v>
      </c>
      <c r="I267">
        <v>0.91</v>
      </c>
      <c r="J267">
        <v>10</v>
      </c>
      <c r="K267">
        <v>0</v>
      </c>
      <c r="L267" t="s">
        <v>17998</v>
      </c>
      <c r="M267" t="s">
        <v>17971</v>
      </c>
      <c r="N267" cm="1">
        <f t="array" ref="N267">_xlfn.LET(_xlpm.k,finalData[[#This Row],[peer_group_key]],
     MEDIAN(_xlfn._xlws.FILTER(finalData[score], (finalData[peer_group_key]=_xlpm.k)*(ISNUMBER(finalData[score]))))
)</f>
        <v>0.98</v>
      </c>
      <c r="O267" cm="1">
        <f t="array" ref="O26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67" cm="1">
        <f t="array" ref="P26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67">
        <f>finalData[[#This Row],[peerQ3]]-finalData[[#This Row],[peerQ1]]</f>
        <v>8.0000000000000071E-2</v>
      </c>
      <c r="R267" cm="1">
        <f t="array" ref="R267">_xlfn.LET(_xlpm.k,finalData[[#This Row],[peer_group_key]],
ROWS(_xlfn._xlws.FILTER(finalData[score], (finalData[peer_group_key]=_xlpm.k)*(ISNUMBER(finalData[score]))))
)</f>
        <v>109</v>
      </c>
      <c r="S267">
        <f>IF(OR(NOT(ISNUMBER(finalData[[#This Row],[peerIQR]])),finalData[[#This Row],[peerIQR]]=0), NA(), finalData[[#This Row],[peerQ1]]-1.5*finalData[[#This Row],[peerIQR]])</f>
        <v>0.81999999999999984</v>
      </c>
      <c r="T267">
        <f>IF(OR(NOT(ISNUMBER(finalData[[#This Row],[peerIQR]])),finalData[[#This Row],[peerIQR]]=0), NA(), finalData[[#This Row],[peerQ3]]+1.5*finalData[[#This Row],[peerIQR]])</f>
        <v>1.1400000000000001</v>
      </c>
      <c r="U26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67">
        <f>finalData[[#This Row],[score]]-finalData[[#This Row],[peerMedian]]</f>
        <v>-6.9999999999999951E-2</v>
      </c>
    </row>
    <row r="268" spans="1:22">
      <c r="A268" t="s">
        <v>969</v>
      </c>
      <c r="B268" t="s">
        <v>970</v>
      </c>
      <c r="C268" t="s">
        <v>549</v>
      </c>
      <c r="D268" t="s">
        <v>32</v>
      </c>
      <c r="E268">
        <v>4</v>
      </c>
      <c r="F268">
        <v>1</v>
      </c>
      <c r="G268">
        <v>5</v>
      </c>
      <c r="H268">
        <v>0</v>
      </c>
      <c r="I268">
        <v>0.96</v>
      </c>
      <c r="J268">
        <v>6</v>
      </c>
      <c r="K268">
        <v>0</v>
      </c>
      <c r="L268" t="s">
        <v>17998</v>
      </c>
      <c r="M268" t="s">
        <v>17970</v>
      </c>
      <c r="N268" cm="1">
        <f t="array" ref="N268">_xlfn.LET(_xlpm.k,finalData[[#This Row],[peer_group_key]],
     MEDIAN(_xlfn._xlws.FILTER(finalData[score], (finalData[peer_group_key]=_xlpm.k)*(ISNUMBER(finalData[score]))))
)</f>
        <v>0.98</v>
      </c>
      <c r="O268" cm="1">
        <f t="array" ref="O26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68" cm="1">
        <f t="array" ref="P26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68">
        <f>finalData[[#This Row],[peerQ3]]-finalData[[#This Row],[peerQ1]]</f>
        <v>8.0000000000000071E-2</v>
      </c>
      <c r="R268" cm="1">
        <f t="array" ref="R268">_xlfn.LET(_xlpm.k,finalData[[#This Row],[peer_group_key]],
ROWS(_xlfn._xlws.FILTER(finalData[score], (finalData[peer_group_key]=_xlpm.k)*(ISNUMBER(finalData[score]))))
)</f>
        <v>109</v>
      </c>
      <c r="S268">
        <f>IF(OR(NOT(ISNUMBER(finalData[[#This Row],[peerIQR]])),finalData[[#This Row],[peerIQR]]=0), NA(), finalData[[#This Row],[peerQ1]]-1.5*finalData[[#This Row],[peerIQR]])</f>
        <v>0.81999999999999984</v>
      </c>
      <c r="T268">
        <f>IF(OR(NOT(ISNUMBER(finalData[[#This Row],[peerIQR]])),finalData[[#This Row],[peerIQR]]=0), NA(), finalData[[#This Row],[peerQ3]]+1.5*finalData[[#This Row],[peerIQR]])</f>
        <v>1.1400000000000001</v>
      </c>
      <c r="U26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68">
        <f>finalData[[#This Row],[score]]-finalData[[#This Row],[peerMedian]]</f>
        <v>-2.0000000000000018E-2</v>
      </c>
    </row>
    <row r="269" spans="1:22">
      <c r="A269" t="s">
        <v>972</v>
      </c>
      <c r="B269" t="s">
        <v>973</v>
      </c>
      <c r="C269" t="s">
        <v>549</v>
      </c>
      <c r="D269" t="s">
        <v>18</v>
      </c>
      <c r="E269">
        <v>2</v>
      </c>
      <c r="F269">
        <v>0</v>
      </c>
      <c r="G269">
        <v>8</v>
      </c>
      <c r="H269">
        <v>0</v>
      </c>
      <c r="I269">
        <v>1.04</v>
      </c>
      <c r="J269">
        <v>8</v>
      </c>
      <c r="K269">
        <v>0</v>
      </c>
      <c r="L269" t="s">
        <v>18001</v>
      </c>
      <c r="M269" t="s">
        <v>17973</v>
      </c>
      <c r="N269" cm="1">
        <f t="array" ref="N269">_xlfn.LET(_xlpm.k,finalData[[#This Row],[peer_group_key]],
     MEDIAN(_xlfn._xlws.FILTER(finalData[score], (finalData[peer_group_key]=_xlpm.k)*(ISNUMBER(finalData[score]))))
)</f>
        <v>1.0150000000000001</v>
      </c>
      <c r="O269" cm="1">
        <f t="array" ref="O26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0.99750000000000005</v>
      </c>
      <c r="P269" cm="1">
        <f t="array" ref="P26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1.0425</v>
      </c>
      <c r="Q269">
        <f>finalData[[#This Row],[peerQ3]]-finalData[[#This Row],[peerQ1]]</f>
        <v>4.4999999999999929E-2</v>
      </c>
      <c r="R269" cm="1">
        <f t="array" ref="R269">_xlfn.LET(_xlpm.k,finalData[[#This Row],[peer_group_key]],
ROWS(_xlfn._xlws.FILTER(finalData[score], (finalData[peer_group_key]=_xlpm.k)*(ISNUMBER(finalData[score]))))
)</f>
        <v>18</v>
      </c>
      <c r="S269">
        <f>IF(OR(NOT(ISNUMBER(finalData[[#This Row],[peerIQR]])),finalData[[#This Row],[peerIQR]]=0), NA(), finalData[[#This Row],[peerQ1]]-1.5*finalData[[#This Row],[peerIQR]])</f>
        <v>0.93000000000000016</v>
      </c>
      <c r="T269">
        <f>IF(OR(NOT(ISNUMBER(finalData[[#This Row],[peerIQR]])),finalData[[#This Row],[peerIQR]]=0), NA(), finalData[[#This Row],[peerQ3]]+1.5*finalData[[#This Row],[peerIQR]])</f>
        <v>1.1099999999999999</v>
      </c>
      <c r="U26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69">
        <f>finalData[[#This Row],[score]]-finalData[[#This Row],[peerMedian]]</f>
        <v>2.4999999999999911E-2</v>
      </c>
    </row>
    <row r="270" spans="1:22">
      <c r="A270" t="s">
        <v>978</v>
      </c>
      <c r="B270" t="s">
        <v>979</v>
      </c>
      <c r="C270" t="s">
        <v>549</v>
      </c>
      <c r="D270" t="s">
        <v>18</v>
      </c>
      <c r="E270">
        <v>1</v>
      </c>
      <c r="F270">
        <v>0</v>
      </c>
      <c r="G270">
        <v>8</v>
      </c>
      <c r="H270">
        <v>1</v>
      </c>
      <c r="I270">
        <v>1.01</v>
      </c>
      <c r="J270">
        <v>9</v>
      </c>
      <c r="K270">
        <v>0.1111111111111111</v>
      </c>
      <c r="L270" t="s">
        <v>18001</v>
      </c>
      <c r="M270" t="s">
        <v>17973</v>
      </c>
      <c r="N270" cm="1">
        <f t="array" ref="N270">_xlfn.LET(_xlpm.k,finalData[[#This Row],[peer_group_key]],
     MEDIAN(_xlfn._xlws.FILTER(finalData[score], (finalData[peer_group_key]=_xlpm.k)*(ISNUMBER(finalData[score]))))
)</f>
        <v>1.0150000000000001</v>
      </c>
      <c r="O270" cm="1">
        <f t="array" ref="O27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0.99750000000000005</v>
      </c>
      <c r="P270" cm="1">
        <f t="array" ref="P27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1.0425</v>
      </c>
      <c r="Q270">
        <f>finalData[[#This Row],[peerQ3]]-finalData[[#This Row],[peerQ1]]</f>
        <v>4.4999999999999929E-2</v>
      </c>
      <c r="R270" cm="1">
        <f t="array" ref="R270">_xlfn.LET(_xlpm.k,finalData[[#This Row],[peer_group_key]],
ROWS(_xlfn._xlws.FILTER(finalData[score], (finalData[peer_group_key]=_xlpm.k)*(ISNUMBER(finalData[score]))))
)</f>
        <v>18</v>
      </c>
      <c r="S270">
        <f>IF(OR(NOT(ISNUMBER(finalData[[#This Row],[peerIQR]])),finalData[[#This Row],[peerIQR]]=0), NA(), finalData[[#This Row],[peerQ1]]-1.5*finalData[[#This Row],[peerIQR]])</f>
        <v>0.93000000000000016</v>
      </c>
      <c r="T270">
        <f>IF(OR(NOT(ISNUMBER(finalData[[#This Row],[peerIQR]])),finalData[[#This Row],[peerIQR]]=0), NA(), finalData[[#This Row],[peerQ3]]+1.5*finalData[[#This Row],[peerIQR]])</f>
        <v>1.1099999999999999</v>
      </c>
      <c r="U27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70">
        <f>finalData[[#This Row],[score]]-finalData[[#This Row],[peerMedian]]</f>
        <v>-5.0000000000001155E-3</v>
      </c>
    </row>
    <row r="271" spans="1:22">
      <c r="A271" t="s">
        <v>981</v>
      </c>
      <c r="B271" t="s">
        <v>982</v>
      </c>
      <c r="C271" t="s">
        <v>549</v>
      </c>
      <c r="D271" t="s">
        <v>282</v>
      </c>
      <c r="E271">
        <v>5</v>
      </c>
      <c r="F271">
        <v>1</v>
      </c>
      <c r="G271">
        <v>8</v>
      </c>
      <c r="H271">
        <v>0</v>
      </c>
      <c r="I271">
        <v>0.95</v>
      </c>
      <c r="J271">
        <v>9</v>
      </c>
      <c r="K271">
        <v>0</v>
      </c>
      <c r="L271" t="s">
        <v>18005</v>
      </c>
      <c r="M271" t="s">
        <v>17970</v>
      </c>
      <c r="N271" cm="1">
        <f t="array" ref="N271">_xlfn.LET(_xlpm.k,finalData[[#This Row],[peer_group_key]],
     MEDIAN(_xlfn._xlws.FILTER(finalData[score], (finalData[peer_group_key]=_xlpm.k)*(ISNUMBER(finalData[score]))))
)</f>
        <v>0.95</v>
      </c>
      <c r="O271" cm="1">
        <f t="array" ref="O27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271" cm="1">
        <f t="array" ref="P27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71">
        <f>finalData[[#This Row],[peerQ3]]-finalData[[#This Row],[peerQ1]]</f>
        <v>0</v>
      </c>
      <c r="R271" cm="1">
        <f t="array" ref="R271">_xlfn.LET(_xlpm.k,finalData[[#This Row],[peer_group_key]],
ROWS(_xlfn._xlws.FILTER(finalData[score], (finalData[peer_group_key]=_xlpm.k)*(ISNUMBER(finalData[score]))))
)</f>
        <v>1</v>
      </c>
      <c r="S271" t="e">
        <f>IF(OR(NOT(ISNUMBER(finalData[[#This Row],[peerIQR]])),finalData[[#This Row],[peerIQR]]=0), NA(), finalData[[#This Row],[peerQ1]]-1.5*finalData[[#This Row],[peerIQR]])</f>
        <v>#N/A</v>
      </c>
      <c r="T271" t="e">
        <f>IF(OR(NOT(ISNUMBER(finalData[[#This Row],[peerIQR]])),finalData[[#This Row],[peerIQR]]=0), NA(), finalData[[#This Row],[peerQ3]]+1.5*finalData[[#This Row],[peerIQR]])</f>
        <v>#N/A</v>
      </c>
      <c r="U27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71">
        <f>finalData[[#This Row],[score]]-finalData[[#This Row],[peerMedian]]</f>
        <v>0</v>
      </c>
    </row>
    <row r="272" spans="1:22">
      <c r="A272" t="s">
        <v>984</v>
      </c>
      <c r="B272" t="s">
        <v>985</v>
      </c>
      <c r="C272" t="s">
        <v>549</v>
      </c>
      <c r="D272" t="s">
        <v>32</v>
      </c>
      <c r="E272">
        <v>3</v>
      </c>
      <c r="F272">
        <v>1</v>
      </c>
      <c r="G272">
        <v>8</v>
      </c>
      <c r="H272">
        <v>1</v>
      </c>
      <c r="I272">
        <v>0.99</v>
      </c>
      <c r="J272">
        <v>10</v>
      </c>
      <c r="K272">
        <v>0.1</v>
      </c>
      <c r="L272" t="s">
        <v>17998</v>
      </c>
      <c r="M272" t="s">
        <v>17971</v>
      </c>
      <c r="N272" cm="1">
        <f t="array" ref="N272">_xlfn.LET(_xlpm.k,finalData[[#This Row],[peer_group_key]],
     MEDIAN(_xlfn._xlws.FILTER(finalData[score], (finalData[peer_group_key]=_xlpm.k)*(ISNUMBER(finalData[score]))))
)</f>
        <v>0.98</v>
      </c>
      <c r="O272" cm="1">
        <f t="array" ref="O27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72" cm="1">
        <f t="array" ref="P27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72">
        <f>finalData[[#This Row],[peerQ3]]-finalData[[#This Row],[peerQ1]]</f>
        <v>8.0000000000000071E-2</v>
      </c>
      <c r="R272" cm="1">
        <f t="array" ref="R272">_xlfn.LET(_xlpm.k,finalData[[#This Row],[peer_group_key]],
ROWS(_xlfn._xlws.FILTER(finalData[score], (finalData[peer_group_key]=_xlpm.k)*(ISNUMBER(finalData[score]))))
)</f>
        <v>109</v>
      </c>
      <c r="S272">
        <f>IF(OR(NOT(ISNUMBER(finalData[[#This Row],[peerIQR]])),finalData[[#This Row],[peerIQR]]=0), NA(), finalData[[#This Row],[peerQ1]]-1.5*finalData[[#This Row],[peerIQR]])</f>
        <v>0.81999999999999984</v>
      </c>
      <c r="T272">
        <f>IF(OR(NOT(ISNUMBER(finalData[[#This Row],[peerIQR]])),finalData[[#This Row],[peerIQR]]=0), NA(), finalData[[#This Row],[peerQ3]]+1.5*finalData[[#This Row],[peerIQR]])</f>
        <v>1.1400000000000001</v>
      </c>
      <c r="U27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72">
        <f>finalData[[#This Row],[score]]-finalData[[#This Row],[peerMedian]]</f>
        <v>1.0000000000000009E-2</v>
      </c>
    </row>
    <row r="273" spans="1:22">
      <c r="A273" t="s">
        <v>987</v>
      </c>
      <c r="B273" t="s">
        <v>988</v>
      </c>
      <c r="C273" t="s">
        <v>549</v>
      </c>
      <c r="D273" t="s">
        <v>27</v>
      </c>
      <c r="E273">
        <v>3</v>
      </c>
      <c r="F273">
        <v>0</v>
      </c>
      <c r="G273">
        <v>5</v>
      </c>
      <c r="H273">
        <v>1</v>
      </c>
      <c r="I273">
        <v>1.04</v>
      </c>
      <c r="J273">
        <v>6</v>
      </c>
      <c r="K273">
        <v>0.16666666666666666</v>
      </c>
      <c r="L273" t="s">
        <v>18000</v>
      </c>
      <c r="M273" t="s">
        <v>17971</v>
      </c>
      <c r="N273" cm="1">
        <f t="array" ref="N273">_xlfn.LET(_xlpm.k,finalData[[#This Row],[peer_group_key]],
     MEDIAN(_xlfn._xlws.FILTER(finalData[score], (finalData[peer_group_key]=_xlpm.k)*(ISNUMBER(finalData[score]))))
)</f>
        <v>1.05</v>
      </c>
      <c r="O273" cm="1">
        <f t="array" ref="O27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273" cm="1">
        <f t="array" ref="P27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273">
        <f>finalData[[#This Row],[peerQ3]]-finalData[[#This Row],[peerQ1]]</f>
        <v>0.19500000000000006</v>
      </c>
      <c r="R273" cm="1">
        <f t="array" ref="R273">_xlfn.LET(_xlpm.k,finalData[[#This Row],[peer_group_key]],
ROWS(_xlfn._xlws.FILTER(finalData[score], (finalData[peer_group_key]=_xlpm.k)*(ISNUMBER(finalData[score]))))
)</f>
        <v>56</v>
      </c>
      <c r="S273">
        <f>IF(OR(NOT(ISNUMBER(finalData[[#This Row],[peerIQR]])),finalData[[#This Row],[peerIQR]]=0), NA(), finalData[[#This Row],[peerQ1]]-1.5*finalData[[#This Row],[peerIQR]])</f>
        <v>0.67999999999999983</v>
      </c>
      <c r="T273">
        <f>IF(OR(NOT(ISNUMBER(finalData[[#This Row],[peerIQR]])),finalData[[#This Row],[peerIQR]]=0), NA(), finalData[[#This Row],[peerQ3]]+1.5*finalData[[#This Row],[peerIQR]])</f>
        <v>1.46</v>
      </c>
      <c r="U27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73">
        <f>finalData[[#This Row],[score]]-finalData[[#This Row],[peerMedian]]</f>
        <v>-1.0000000000000009E-2</v>
      </c>
    </row>
    <row r="274" spans="1:22">
      <c r="A274" t="s">
        <v>990</v>
      </c>
      <c r="B274" t="s">
        <v>991</v>
      </c>
      <c r="C274" t="s">
        <v>549</v>
      </c>
      <c r="D274" t="s">
        <v>87</v>
      </c>
      <c r="E274">
        <v>4</v>
      </c>
      <c r="F274">
        <v>1</v>
      </c>
      <c r="G274">
        <v>9</v>
      </c>
      <c r="H274">
        <v>0</v>
      </c>
      <c r="I274">
        <v>0.99</v>
      </c>
      <c r="J274">
        <v>10</v>
      </c>
      <c r="K274">
        <v>0</v>
      </c>
      <c r="L274" t="s">
        <v>17999</v>
      </c>
      <c r="M274" t="s">
        <v>17970</v>
      </c>
      <c r="N274" cm="1">
        <f t="array" ref="N274">_xlfn.LET(_xlpm.k,finalData[[#This Row],[peer_group_key]],
     MEDIAN(_xlfn._xlws.FILTER(finalData[score], (finalData[peer_group_key]=_xlpm.k)*(ISNUMBER(finalData[score]))))
)</f>
        <v>0.97</v>
      </c>
      <c r="O274" cm="1">
        <f t="array" ref="O27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274" cm="1">
        <f t="array" ref="P27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74">
        <f>finalData[[#This Row],[peerQ3]]-finalData[[#This Row],[peerQ1]]</f>
        <v>9.9999999999999978E-2</v>
      </c>
      <c r="R274" cm="1">
        <f t="array" ref="R274">_xlfn.LET(_xlpm.k,finalData[[#This Row],[peer_group_key]],
ROWS(_xlfn._xlws.FILTER(finalData[score], (finalData[peer_group_key]=_xlpm.k)*(ISNUMBER(finalData[score]))))
)</f>
        <v>31</v>
      </c>
      <c r="S274">
        <f>IF(OR(NOT(ISNUMBER(finalData[[#This Row],[peerIQR]])),finalData[[#This Row],[peerIQR]]=0), NA(), finalData[[#This Row],[peerQ1]]-1.5*finalData[[#This Row],[peerIQR]])</f>
        <v>0.77</v>
      </c>
      <c r="T274">
        <f>IF(OR(NOT(ISNUMBER(finalData[[#This Row],[peerIQR]])),finalData[[#This Row],[peerIQR]]=0), NA(), finalData[[#This Row],[peerQ3]]+1.5*finalData[[#This Row],[peerIQR]])</f>
        <v>1.17</v>
      </c>
      <c r="U27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74">
        <f>finalData[[#This Row],[score]]-finalData[[#This Row],[peerMedian]]</f>
        <v>2.0000000000000018E-2</v>
      </c>
    </row>
    <row r="275" spans="1:22">
      <c r="A275" t="s">
        <v>993</v>
      </c>
      <c r="B275" t="s">
        <v>994</v>
      </c>
      <c r="C275" t="s">
        <v>549</v>
      </c>
      <c r="D275" t="s">
        <v>140</v>
      </c>
      <c r="E275">
        <v>3</v>
      </c>
      <c r="F275">
        <v>1</v>
      </c>
      <c r="G275">
        <v>8</v>
      </c>
      <c r="H275">
        <v>1</v>
      </c>
      <c r="I275">
        <v>0.91</v>
      </c>
      <c r="J275">
        <v>10</v>
      </c>
      <c r="K275">
        <v>0.1</v>
      </c>
      <c r="L275" t="s">
        <v>17997</v>
      </c>
      <c r="M275" t="s">
        <v>17971</v>
      </c>
      <c r="N275" cm="1">
        <f t="array" ref="N275">_xlfn.LET(_xlpm.k,finalData[[#This Row],[peer_group_key]],
     MEDIAN(_xlfn._xlws.FILTER(finalData[score], (finalData[peer_group_key]=_xlpm.k)*(ISNUMBER(finalData[score]))))
)</f>
        <v>0.99</v>
      </c>
      <c r="O275" cm="1">
        <f t="array" ref="O27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275" cm="1">
        <f t="array" ref="P27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275">
        <f>finalData[[#This Row],[peerQ3]]-finalData[[#This Row],[peerQ1]]</f>
        <v>7.5000000000000067E-2</v>
      </c>
      <c r="R275" cm="1">
        <f t="array" ref="R275">_xlfn.LET(_xlpm.k,finalData[[#This Row],[peer_group_key]],
ROWS(_xlfn._xlws.FILTER(finalData[score], (finalData[peer_group_key]=_xlpm.k)*(ISNUMBER(finalData[score]))))
)</f>
        <v>17</v>
      </c>
      <c r="S275">
        <f>IF(OR(NOT(ISNUMBER(finalData[[#This Row],[peerIQR]])),finalData[[#This Row],[peerIQR]]=0), NA(), finalData[[#This Row],[peerQ1]]-1.5*finalData[[#This Row],[peerIQR]])</f>
        <v>0.8424999999999998</v>
      </c>
      <c r="T275">
        <f>IF(OR(NOT(ISNUMBER(finalData[[#This Row],[peerIQR]])),finalData[[#This Row],[peerIQR]]=0), NA(), finalData[[#This Row],[peerQ3]]+1.5*finalData[[#This Row],[peerIQR]])</f>
        <v>1.1425000000000001</v>
      </c>
      <c r="U27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75">
        <f>finalData[[#This Row],[score]]-finalData[[#This Row],[peerMedian]]</f>
        <v>-7.999999999999996E-2</v>
      </c>
    </row>
    <row r="276" spans="1:22">
      <c r="A276" t="s">
        <v>997</v>
      </c>
      <c r="B276" t="s">
        <v>998</v>
      </c>
      <c r="C276" t="s">
        <v>549</v>
      </c>
      <c r="D276" t="s">
        <v>87</v>
      </c>
      <c r="E276">
        <v>3</v>
      </c>
      <c r="F276">
        <v>1</v>
      </c>
      <c r="G276">
        <v>5</v>
      </c>
      <c r="H276">
        <v>0</v>
      </c>
      <c r="I276">
        <v>0.93</v>
      </c>
      <c r="J276">
        <v>6</v>
      </c>
      <c r="K276">
        <v>0</v>
      </c>
      <c r="L276" t="s">
        <v>17999</v>
      </c>
      <c r="M276" t="s">
        <v>17971</v>
      </c>
      <c r="N276" cm="1">
        <f t="array" ref="N276">_xlfn.LET(_xlpm.k,finalData[[#This Row],[peer_group_key]],
     MEDIAN(_xlfn._xlws.FILTER(finalData[score], (finalData[peer_group_key]=_xlpm.k)*(ISNUMBER(finalData[score]))))
)</f>
        <v>0.97</v>
      </c>
      <c r="O276" cm="1">
        <f t="array" ref="O27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276" cm="1">
        <f t="array" ref="P27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76">
        <f>finalData[[#This Row],[peerQ3]]-finalData[[#This Row],[peerQ1]]</f>
        <v>9.9999999999999978E-2</v>
      </c>
      <c r="R276" cm="1">
        <f t="array" ref="R276">_xlfn.LET(_xlpm.k,finalData[[#This Row],[peer_group_key]],
ROWS(_xlfn._xlws.FILTER(finalData[score], (finalData[peer_group_key]=_xlpm.k)*(ISNUMBER(finalData[score]))))
)</f>
        <v>31</v>
      </c>
      <c r="S276">
        <f>IF(OR(NOT(ISNUMBER(finalData[[#This Row],[peerIQR]])),finalData[[#This Row],[peerIQR]]=0), NA(), finalData[[#This Row],[peerQ1]]-1.5*finalData[[#This Row],[peerIQR]])</f>
        <v>0.77</v>
      </c>
      <c r="T276">
        <f>IF(OR(NOT(ISNUMBER(finalData[[#This Row],[peerIQR]])),finalData[[#This Row],[peerIQR]]=0), NA(), finalData[[#This Row],[peerQ3]]+1.5*finalData[[#This Row],[peerIQR]])</f>
        <v>1.17</v>
      </c>
      <c r="U27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76">
        <f>finalData[[#This Row],[score]]-finalData[[#This Row],[peerMedian]]</f>
        <v>-3.9999999999999925E-2</v>
      </c>
    </row>
    <row r="277" spans="1:22">
      <c r="A277" t="s">
        <v>1000</v>
      </c>
      <c r="B277" t="s">
        <v>1001</v>
      </c>
      <c r="C277" t="s">
        <v>549</v>
      </c>
      <c r="D277" t="s">
        <v>18</v>
      </c>
      <c r="E277">
        <v>2</v>
      </c>
      <c r="F277">
        <v>0</v>
      </c>
      <c r="G277">
        <v>8</v>
      </c>
      <c r="H277">
        <v>0</v>
      </c>
      <c r="I277">
        <v>0.94</v>
      </c>
      <c r="J277">
        <v>8</v>
      </c>
      <c r="K277">
        <v>0</v>
      </c>
      <c r="L277" t="s">
        <v>18001</v>
      </c>
      <c r="M277" t="s">
        <v>17973</v>
      </c>
      <c r="N277" cm="1">
        <f t="array" ref="N277">_xlfn.LET(_xlpm.k,finalData[[#This Row],[peer_group_key]],
     MEDIAN(_xlfn._xlws.FILTER(finalData[score], (finalData[peer_group_key]=_xlpm.k)*(ISNUMBER(finalData[score]))))
)</f>
        <v>1.0150000000000001</v>
      </c>
      <c r="O277" cm="1">
        <f t="array" ref="O27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0.99750000000000005</v>
      </c>
      <c r="P277" cm="1">
        <f t="array" ref="P27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1.0425</v>
      </c>
      <c r="Q277">
        <f>finalData[[#This Row],[peerQ3]]-finalData[[#This Row],[peerQ1]]</f>
        <v>4.4999999999999929E-2</v>
      </c>
      <c r="R277" cm="1">
        <f t="array" ref="R277">_xlfn.LET(_xlpm.k,finalData[[#This Row],[peer_group_key]],
ROWS(_xlfn._xlws.FILTER(finalData[score], (finalData[peer_group_key]=_xlpm.k)*(ISNUMBER(finalData[score]))))
)</f>
        <v>18</v>
      </c>
      <c r="S277">
        <f>IF(OR(NOT(ISNUMBER(finalData[[#This Row],[peerIQR]])),finalData[[#This Row],[peerIQR]]=0), NA(), finalData[[#This Row],[peerQ1]]-1.5*finalData[[#This Row],[peerIQR]])</f>
        <v>0.93000000000000016</v>
      </c>
      <c r="T277">
        <f>IF(OR(NOT(ISNUMBER(finalData[[#This Row],[peerIQR]])),finalData[[#This Row],[peerIQR]]=0), NA(), finalData[[#This Row],[peerQ3]]+1.5*finalData[[#This Row],[peerIQR]])</f>
        <v>1.1099999999999999</v>
      </c>
      <c r="U27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77">
        <f>finalData[[#This Row],[score]]-finalData[[#This Row],[peerMedian]]</f>
        <v>-7.5000000000000178E-2</v>
      </c>
    </row>
    <row r="278" spans="1:22">
      <c r="A278" t="s">
        <v>1003</v>
      </c>
      <c r="B278" t="s">
        <v>1004</v>
      </c>
      <c r="C278" t="s">
        <v>549</v>
      </c>
      <c r="D278" t="s">
        <v>113</v>
      </c>
      <c r="E278">
        <v>4</v>
      </c>
      <c r="F278">
        <v>2</v>
      </c>
      <c r="G278">
        <v>9</v>
      </c>
      <c r="H278">
        <v>0</v>
      </c>
      <c r="I278">
        <v>1</v>
      </c>
      <c r="J278">
        <v>11</v>
      </c>
      <c r="K278">
        <v>0</v>
      </c>
      <c r="L278" t="s">
        <v>18002</v>
      </c>
      <c r="M278" t="s">
        <v>17970</v>
      </c>
      <c r="N278" cm="1">
        <f t="array" ref="N278">_xlfn.LET(_xlpm.k,finalData[[#This Row],[peer_group_key]],
     MEDIAN(_xlfn._xlws.FILTER(finalData[score], (finalData[peer_group_key]=_xlpm.k)*(ISNUMBER(finalData[score]))))
)</f>
        <v>0.96</v>
      </c>
      <c r="O278" cm="1">
        <f t="array" ref="O27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0.91500000000000004</v>
      </c>
      <c r="P278" cm="1">
        <f t="array" ref="P27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278">
        <f>finalData[[#This Row],[peerQ3]]-finalData[[#This Row],[peerQ1]]</f>
        <v>0.10000000000000009</v>
      </c>
      <c r="R278" cm="1">
        <f t="array" ref="R278">_xlfn.LET(_xlpm.k,finalData[[#This Row],[peer_group_key]],
ROWS(_xlfn._xlws.FILTER(finalData[score], (finalData[peer_group_key]=_xlpm.k)*(ISNUMBER(finalData[score]))))
)</f>
        <v>13</v>
      </c>
      <c r="S278">
        <f>IF(OR(NOT(ISNUMBER(finalData[[#This Row],[peerIQR]])),finalData[[#This Row],[peerIQR]]=0), NA(), finalData[[#This Row],[peerQ1]]-1.5*finalData[[#This Row],[peerIQR]])</f>
        <v>0.7649999999999999</v>
      </c>
      <c r="T278">
        <f>IF(OR(NOT(ISNUMBER(finalData[[#This Row],[peerIQR]])),finalData[[#This Row],[peerIQR]]=0), NA(), finalData[[#This Row],[peerQ3]]+1.5*finalData[[#This Row],[peerIQR]])</f>
        <v>1.1650000000000003</v>
      </c>
      <c r="U27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78">
        <f>finalData[[#This Row],[score]]-finalData[[#This Row],[peerMedian]]</f>
        <v>4.0000000000000036E-2</v>
      </c>
    </row>
    <row r="279" spans="1:22">
      <c r="A279" t="s">
        <v>1005</v>
      </c>
      <c r="B279" t="s">
        <v>1006</v>
      </c>
      <c r="C279" t="s">
        <v>549</v>
      </c>
      <c r="D279" t="s">
        <v>32</v>
      </c>
      <c r="E279">
        <v>2</v>
      </c>
      <c r="F279">
        <v>0</v>
      </c>
      <c r="G279">
        <v>4</v>
      </c>
      <c r="H279">
        <v>1</v>
      </c>
      <c r="I279">
        <v>1.1299999999999999</v>
      </c>
      <c r="J279">
        <v>5</v>
      </c>
      <c r="K279">
        <v>0.2</v>
      </c>
      <c r="L279" t="s">
        <v>17998</v>
      </c>
      <c r="M279" t="s">
        <v>17973</v>
      </c>
      <c r="N279" cm="1">
        <f t="array" ref="N279">_xlfn.LET(_xlpm.k,finalData[[#This Row],[peer_group_key]],
     MEDIAN(_xlfn._xlws.FILTER(finalData[score], (finalData[peer_group_key]=_xlpm.k)*(ISNUMBER(finalData[score]))))
)</f>
        <v>0.98</v>
      </c>
      <c r="O279" cm="1">
        <f t="array" ref="O27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79" cm="1">
        <f t="array" ref="P27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79">
        <f>finalData[[#This Row],[peerQ3]]-finalData[[#This Row],[peerQ1]]</f>
        <v>8.0000000000000071E-2</v>
      </c>
      <c r="R279" cm="1">
        <f t="array" ref="R279">_xlfn.LET(_xlpm.k,finalData[[#This Row],[peer_group_key]],
ROWS(_xlfn._xlws.FILTER(finalData[score], (finalData[peer_group_key]=_xlpm.k)*(ISNUMBER(finalData[score]))))
)</f>
        <v>109</v>
      </c>
      <c r="S279">
        <f>IF(OR(NOT(ISNUMBER(finalData[[#This Row],[peerIQR]])),finalData[[#This Row],[peerIQR]]=0), NA(), finalData[[#This Row],[peerQ1]]-1.5*finalData[[#This Row],[peerIQR]])</f>
        <v>0.81999999999999984</v>
      </c>
      <c r="T279">
        <f>IF(OR(NOT(ISNUMBER(finalData[[#This Row],[peerIQR]])),finalData[[#This Row],[peerIQR]]=0), NA(), finalData[[#This Row],[peerQ3]]+1.5*finalData[[#This Row],[peerIQR]])</f>
        <v>1.1400000000000001</v>
      </c>
      <c r="U27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79">
        <f>finalData[[#This Row],[score]]-finalData[[#This Row],[peerMedian]]</f>
        <v>0.14999999999999991</v>
      </c>
    </row>
    <row r="280" spans="1:22">
      <c r="A280" t="s">
        <v>1008</v>
      </c>
      <c r="B280" t="s">
        <v>1009</v>
      </c>
      <c r="C280" t="s">
        <v>549</v>
      </c>
      <c r="D280" t="s">
        <v>87</v>
      </c>
      <c r="E280">
        <v>4</v>
      </c>
      <c r="F280">
        <v>2</v>
      </c>
      <c r="G280">
        <v>8</v>
      </c>
      <c r="H280">
        <v>1</v>
      </c>
      <c r="I280">
        <v>0.95</v>
      </c>
      <c r="J280">
        <v>11</v>
      </c>
      <c r="K280">
        <v>9.0909090909090912E-2</v>
      </c>
      <c r="L280" t="s">
        <v>17999</v>
      </c>
      <c r="M280" t="s">
        <v>17970</v>
      </c>
      <c r="N280" cm="1">
        <f t="array" ref="N280">_xlfn.LET(_xlpm.k,finalData[[#This Row],[peer_group_key]],
     MEDIAN(_xlfn._xlws.FILTER(finalData[score], (finalData[peer_group_key]=_xlpm.k)*(ISNUMBER(finalData[score]))))
)</f>
        <v>0.97</v>
      </c>
      <c r="O280" cm="1">
        <f t="array" ref="O28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280" cm="1">
        <f t="array" ref="P28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80">
        <f>finalData[[#This Row],[peerQ3]]-finalData[[#This Row],[peerQ1]]</f>
        <v>9.9999999999999978E-2</v>
      </c>
      <c r="R280" cm="1">
        <f t="array" ref="R280">_xlfn.LET(_xlpm.k,finalData[[#This Row],[peer_group_key]],
ROWS(_xlfn._xlws.FILTER(finalData[score], (finalData[peer_group_key]=_xlpm.k)*(ISNUMBER(finalData[score]))))
)</f>
        <v>31</v>
      </c>
      <c r="S280">
        <f>IF(OR(NOT(ISNUMBER(finalData[[#This Row],[peerIQR]])),finalData[[#This Row],[peerIQR]]=0), NA(), finalData[[#This Row],[peerQ1]]-1.5*finalData[[#This Row],[peerIQR]])</f>
        <v>0.77</v>
      </c>
      <c r="T280">
        <f>IF(OR(NOT(ISNUMBER(finalData[[#This Row],[peerIQR]])),finalData[[#This Row],[peerIQR]]=0), NA(), finalData[[#This Row],[peerQ3]]+1.5*finalData[[#This Row],[peerIQR]])</f>
        <v>1.17</v>
      </c>
      <c r="U28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80">
        <f>finalData[[#This Row],[score]]-finalData[[#This Row],[peerMedian]]</f>
        <v>-2.0000000000000018E-2</v>
      </c>
    </row>
    <row r="281" spans="1:22">
      <c r="A281" t="s">
        <v>1011</v>
      </c>
      <c r="B281" t="s">
        <v>1012</v>
      </c>
      <c r="C281" t="s">
        <v>549</v>
      </c>
      <c r="D281" t="s">
        <v>32</v>
      </c>
      <c r="E281">
        <v>4</v>
      </c>
      <c r="F281">
        <v>1</v>
      </c>
      <c r="G281">
        <v>4</v>
      </c>
      <c r="H281">
        <v>0</v>
      </c>
      <c r="I281">
        <v>0.9</v>
      </c>
      <c r="J281">
        <v>5</v>
      </c>
      <c r="K281">
        <v>0</v>
      </c>
      <c r="L281" t="s">
        <v>17998</v>
      </c>
      <c r="M281" t="s">
        <v>17970</v>
      </c>
      <c r="N281" cm="1">
        <f t="array" ref="N281">_xlfn.LET(_xlpm.k,finalData[[#This Row],[peer_group_key]],
     MEDIAN(_xlfn._xlws.FILTER(finalData[score], (finalData[peer_group_key]=_xlpm.k)*(ISNUMBER(finalData[score]))))
)</f>
        <v>0.98</v>
      </c>
      <c r="O281" cm="1">
        <f t="array" ref="O28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81" cm="1">
        <f t="array" ref="P28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81">
        <f>finalData[[#This Row],[peerQ3]]-finalData[[#This Row],[peerQ1]]</f>
        <v>8.0000000000000071E-2</v>
      </c>
      <c r="R281" cm="1">
        <f t="array" ref="R281">_xlfn.LET(_xlpm.k,finalData[[#This Row],[peer_group_key]],
ROWS(_xlfn._xlws.FILTER(finalData[score], (finalData[peer_group_key]=_xlpm.k)*(ISNUMBER(finalData[score]))))
)</f>
        <v>109</v>
      </c>
      <c r="S281">
        <f>IF(OR(NOT(ISNUMBER(finalData[[#This Row],[peerIQR]])),finalData[[#This Row],[peerIQR]]=0), NA(), finalData[[#This Row],[peerQ1]]-1.5*finalData[[#This Row],[peerIQR]])</f>
        <v>0.81999999999999984</v>
      </c>
      <c r="T281">
        <f>IF(OR(NOT(ISNUMBER(finalData[[#This Row],[peerIQR]])),finalData[[#This Row],[peerIQR]]=0), NA(), finalData[[#This Row],[peerQ3]]+1.5*finalData[[#This Row],[peerIQR]])</f>
        <v>1.1400000000000001</v>
      </c>
      <c r="U28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81">
        <f>finalData[[#This Row],[score]]-finalData[[#This Row],[peerMedian]]</f>
        <v>-7.999999999999996E-2</v>
      </c>
    </row>
    <row r="282" spans="1:22">
      <c r="A282" t="s">
        <v>1014</v>
      </c>
      <c r="B282" t="s">
        <v>1015</v>
      </c>
      <c r="C282" t="s">
        <v>549</v>
      </c>
      <c r="D282" t="s">
        <v>140</v>
      </c>
      <c r="E282">
        <v>4</v>
      </c>
      <c r="F282">
        <v>0</v>
      </c>
      <c r="G282">
        <v>7</v>
      </c>
      <c r="H282">
        <v>1</v>
      </c>
      <c r="I282">
        <v>0.97</v>
      </c>
      <c r="J282">
        <v>8</v>
      </c>
      <c r="K282">
        <v>0.125</v>
      </c>
      <c r="L282" t="s">
        <v>17997</v>
      </c>
      <c r="M282" t="s">
        <v>17970</v>
      </c>
      <c r="N282" cm="1">
        <f t="array" ref="N282">_xlfn.LET(_xlpm.k,finalData[[#This Row],[peer_group_key]],
     MEDIAN(_xlfn._xlws.FILTER(finalData[score], (finalData[peer_group_key]=_xlpm.k)*(ISNUMBER(finalData[score]))))
)</f>
        <v>0.99</v>
      </c>
      <c r="O282" cm="1">
        <f t="array" ref="O28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282" cm="1">
        <f t="array" ref="P28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282">
        <f>finalData[[#This Row],[peerQ3]]-finalData[[#This Row],[peerQ1]]</f>
        <v>7.5000000000000067E-2</v>
      </c>
      <c r="R282" cm="1">
        <f t="array" ref="R282">_xlfn.LET(_xlpm.k,finalData[[#This Row],[peer_group_key]],
ROWS(_xlfn._xlws.FILTER(finalData[score], (finalData[peer_group_key]=_xlpm.k)*(ISNUMBER(finalData[score]))))
)</f>
        <v>17</v>
      </c>
      <c r="S282">
        <f>IF(OR(NOT(ISNUMBER(finalData[[#This Row],[peerIQR]])),finalData[[#This Row],[peerIQR]]=0), NA(), finalData[[#This Row],[peerQ1]]-1.5*finalData[[#This Row],[peerIQR]])</f>
        <v>0.8424999999999998</v>
      </c>
      <c r="T282">
        <f>IF(OR(NOT(ISNUMBER(finalData[[#This Row],[peerIQR]])),finalData[[#This Row],[peerIQR]]=0), NA(), finalData[[#This Row],[peerQ3]]+1.5*finalData[[#This Row],[peerIQR]])</f>
        <v>1.1425000000000001</v>
      </c>
      <c r="U28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82">
        <f>finalData[[#This Row],[score]]-finalData[[#This Row],[peerMedian]]</f>
        <v>-2.0000000000000018E-2</v>
      </c>
    </row>
    <row r="283" spans="1:22">
      <c r="A283" t="s">
        <v>1017</v>
      </c>
      <c r="B283" t="s">
        <v>1018</v>
      </c>
      <c r="C283" t="s">
        <v>549</v>
      </c>
      <c r="D283" t="s">
        <v>87</v>
      </c>
      <c r="E283">
        <v>5</v>
      </c>
      <c r="F283">
        <v>1</v>
      </c>
      <c r="G283">
        <v>3</v>
      </c>
      <c r="H283">
        <v>1</v>
      </c>
      <c r="I283">
        <v>0.97</v>
      </c>
      <c r="J283">
        <v>5</v>
      </c>
      <c r="K283">
        <v>0.2</v>
      </c>
      <c r="L283" t="s">
        <v>17999</v>
      </c>
      <c r="M283" t="s">
        <v>17970</v>
      </c>
      <c r="N283" cm="1">
        <f t="array" ref="N283">_xlfn.LET(_xlpm.k,finalData[[#This Row],[peer_group_key]],
     MEDIAN(_xlfn._xlws.FILTER(finalData[score], (finalData[peer_group_key]=_xlpm.k)*(ISNUMBER(finalData[score]))))
)</f>
        <v>0.97</v>
      </c>
      <c r="O283" cm="1">
        <f t="array" ref="O28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283" cm="1">
        <f t="array" ref="P28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83">
        <f>finalData[[#This Row],[peerQ3]]-finalData[[#This Row],[peerQ1]]</f>
        <v>9.9999999999999978E-2</v>
      </c>
      <c r="R283" cm="1">
        <f t="array" ref="R283">_xlfn.LET(_xlpm.k,finalData[[#This Row],[peer_group_key]],
ROWS(_xlfn._xlws.FILTER(finalData[score], (finalData[peer_group_key]=_xlpm.k)*(ISNUMBER(finalData[score]))))
)</f>
        <v>31</v>
      </c>
      <c r="S283">
        <f>IF(OR(NOT(ISNUMBER(finalData[[#This Row],[peerIQR]])),finalData[[#This Row],[peerIQR]]=0), NA(), finalData[[#This Row],[peerQ1]]-1.5*finalData[[#This Row],[peerIQR]])</f>
        <v>0.77</v>
      </c>
      <c r="T283">
        <f>IF(OR(NOT(ISNUMBER(finalData[[#This Row],[peerIQR]])),finalData[[#This Row],[peerIQR]]=0), NA(), finalData[[#This Row],[peerQ3]]+1.5*finalData[[#This Row],[peerIQR]])</f>
        <v>1.17</v>
      </c>
      <c r="U28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83">
        <f>finalData[[#This Row],[score]]-finalData[[#This Row],[peerMedian]]</f>
        <v>0</v>
      </c>
    </row>
    <row r="284" spans="1:22">
      <c r="A284" t="s">
        <v>1020</v>
      </c>
      <c r="B284" t="s">
        <v>1021</v>
      </c>
      <c r="C284" t="s">
        <v>549</v>
      </c>
      <c r="D284" t="s">
        <v>18</v>
      </c>
      <c r="E284">
        <v>4</v>
      </c>
      <c r="F284">
        <v>2</v>
      </c>
      <c r="G284">
        <v>9</v>
      </c>
      <c r="H284">
        <v>0</v>
      </c>
      <c r="I284">
        <v>0.99</v>
      </c>
      <c r="J284">
        <v>11</v>
      </c>
      <c r="K284">
        <v>0</v>
      </c>
      <c r="L284" t="s">
        <v>18001</v>
      </c>
      <c r="M284" t="s">
        <v>17970</v>
      </c>
      <c r="N284" cm="1">
        <f t="array" ref="N284">_xlfn.LET(_xlpm.k,finalData[[#This Row],[peer_group_key]],
     MEDIAN(_xlfn._xlws.FILTER(finalData[score], (finalData[peer_group_key]=_xlpm.k)*(ISNUMBER(finalData[score]))))
)</f>
        <v>1.0150000000000001</v>
      </c>
      <c r="O284" cm="1">
        <f t="array" ref="O28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0.99750000000000005</v>
      </c>
      <c r="P284" cm="1">
        <f t="array" ref="P28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1.0425</v>
      </c>
      <c r="Q284">
        <f>finalData[[#This Row],[peerQ3]]-finalData[[#This Row],[peerQ1]]</f>
        <v>4.4999999999999929E-2</v>
      </c>
      <c r="R284" cm="1">
        <f t="array" ref="R284">_xlfn.LET(_xlpm.k,finalData[[#This Row],[peer_group_key]],
ROWS(_xlfn._xlws.FILTER(finalData[score], (finalData[peer_group_key]=_xlpm.k)*(ISNUMBER(finalData[score]))))
)</f>
        <v>18</v>
      </c>
      <c r="S284">
        <f>IF(OR(NOT(ISNUMBER(finalData[[#This Row],[peerIQR]])),finalData[[#This Row],[peerIQR]]=0), NA(), finalData[[#This Row],[peerQ1]]-1.5*finalData[[#This Row],[peerIQR]])</f>
        <v>0.93000000000000016</v>
      </c>
      <c r="T284">
        <f>IF(OR(NOT(ISNUMBER(finalData[[#This Row],[peerIQR]])),finalData[[#This Row],[peerIQR]]=0), NA(), finalData[[#This Row],[peerQ3]]+1.5*finalData[[#This Row],[peerIQR]])</f>
        <v>1.1099999999999999</v>
      </c>
      <c r="U28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84">
        <f>finalData[[#This Row],[score]]-finalData[[#This Row],[peerMedian]]</f>
        <v>-2.5000000000000133E-2</v>
      </c>
    </row>
    <row r="285" spans="1:22">
      <c r="A285" t="s">
        <v>1023</v>
      </c>
      <c r="B285" t="s">
        <v>1024</v>
      </c>
      <c r="C285" t="s">
        <v>549</v>
      </c>
      <c r="D285" t="s">
        <v>32</v>
      </c>
      <c r="E285">
        <v>3</v>
      </c>
      <c r="F285">
        <v>0</v>
      </c>
      <c r="G285">
        <v>11</v>
      </c>
      <c r="H285">
        <v>0</v>
      </c>
      <c r="I285">
        <v>0.96</v>
      </c>
      <c r="J285">
        <v>11</v>
      </c>
      <c r="K285">
        <v>0</v>
      </c>
      <c r="L285" t="s">
        <v>17998</v>
      </c>
      <c r="M285" t="s">
        <v>17971</v>
      </c>
      <c r="N285" cm="1">
        <f t="array" ref="N285">_xlfn.LET(_xlpm.k,finalData[[#This Row],[peer_group_key]],
     MEDIAN(_xlfn._xlws.FILTER(finalData[score], (finalData[peer_group_key]=_xlpm.k)*(ISNUMBER(finalData[score]))))
)</f>
        <v>0.98</v>
      </c>
      <c r="O285" cm="1">
        <f t="array" ref="O28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85" cm="1">
        <f t="array" ref="P28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85">
        <f>finalData[[#This Row],[peerQ3]]-finalData[[#This Row],[peerQ1]]</f>
        <v>8.0000000000000071E-2</v>
      </c>
      <c r="R285" cm="1">
        <f t="array" ref="R285">_xlfn.LET(_xlpm.k,finalData[[#This Row],[peer_group_key]],
ROWS(_xlfn._xlws.FILTER(finalData[score], (finalData[peer_group_key]=_xlpm.k)*(ISNUMBER(finalData[score]))))
)</f>
        <v>109</v>
      </c>
      <c r="S285">
        <f>IF(OR(NOT(ISNUMBER(finalData[[#This Row],[peerIQR]])),finalData[[#This Row],[peerIQR]]=0), NA(), finalData[[#This Row],[peerQ1]]-1.5*finalData[[#This Row],[peerIQR]])</f>
        <v>0.81999999999999984</v>
      </c>
      <c r="T285">
        <f>IF(OR(NOT(ISNUMBER(finalData[[#This Row],[peerIQR]])),finalData[[#This Row],[peerIQR]]=0), NA(), finalData[[#This Row],[peerQ3]]+1.5*finalData[[#This Row],[peerIQR]])</f>
        <v>1.1400000000000001</v>
      </c>
      <c r="U28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85">
        <f>finalData[[#This Row],[score]]-finalData[[#This Row],[peerMedian]]</f>
        <v>-2.0000000000000018E-2</v>
      </c>
    </row>
    <row r="286" spans="1:22">
      <c r="A286" t="s">
        <v>1026</v>
      </c>
      <c r="B286" t="s">
        <v>1027</v>
      </c>
      <c r="C286" t="s">
        <v>549</v>
      </c>
      <c r="D286" t="s">
        <v>113</v>
      </c>
      <c r="E286">
        <v>2</v>
      </c>
      <c r="F286">
        <v>0</v>
      </c>
      <c r="G286">
        <v>7</v>
      </c>
      <c r="H286">
        <v>0</v>
      </c>
      <c r="I286">
        <v>0.87</v>
      </c>
      <c r="J286">
        <v>7</v>
      </c>
      <c r="K286">
        <v>0</v>
      </c>
      <c r="L286" t="s">
        <v>18002</v>
      </c>
      <c r="M286" t="s">
        <v>17973</v>
      </c>
      <c r="N286" cm="1">
        <f t="array" ref="N286">_xlfn.LET(_xlpm.k,finalData[[#This Row],[peer_group_key]],
     MEDIAN(_xlfn._xlws.FILTER(finalData[score], (finalData[peer_group_key]=_xlpm.k)*(ISNUMBER(finalData[score]))))
)</f>
        <v>0.96</v>
      </c>
      <c r="O286" cm="1">
        <f t="array" ref="O28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0.91500000000000004</v>
      </c>
      <c r="P286" cm="1">
        <f t="array" ref="P28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286">
        <f>finalData[[#This Row],[peerQ3]]-finalData[[#This Row],[peerQ1]]</f>
        <v>0.10000000000000009</v>
      </c>
      <c r="R286" cm="1">
        <f t="array" ref="R286">_xlfn.LET(_xlpm.k,finalData[[#This Row],[peer_group_key]],
ROWS(_xlfn._xlws.FILTER(finalData[score], (finalData[peer_group_key]=_xlpm.k)*(ISNUMBER(finalData[score]))))
)</f>
        <v>13</v>
      </c>
      <c r="S286">
        <f>IF(OR(NOT(ISNUMBER(finalData[[#This Row],[peerIQR]])),finalData[[#This Row],[peerIQR]]=0), NA(), finalData[[#This Row],[peerQ1]]-1.5*finalData[[#This Row],[peerIQR]])</f>
        <v>0.7649999999999999</v>
      </c>
      <c r="T286">
        <f>IF(OR(NOT(ISNUMBER(finalData[[#This Row],[peerIQR]])),finalData[[#This Row],[peerIQR]]=0), NA(), finalData[[#This Row],[peerQ3]]+1.5*finalData[[#This Row],[peerIQR]])</f>
        <v>1.1650000000000003</v>
      </c>
      <c r="U28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86">
        <f>finalData[[#This Row],[score]]-finalData[[#This Row],[peerMedian]]</f>
        <v>-8.9999999999999969E-2</v>
      </c>
    </row>
    <row r="287" spans="1:22">
      <c r="A287" t="s">
        <v>1028</v>
      </c>
      <c r="B287" t="s">
        <v>1029</v>
      </c>
      <c r="C287" t="s">
        <v>549</v>
      </c>
      <c r="D287" t="s">
        <v>113</v>
      </c>
      <c r="E287">
        <v>1</v>
      </c>
      <c r="F287">
        <v>0</v>
      </c>
      <c r="G287">
        <v>8</v>
      </c>
      <c r="H287">
        <v>0</v>
      </c>
      <c r="I287">
        <v>0.88</v>
      </c>
      <c r="J287">
        <v>8</v>
      </c>
      <c r="K287">
        <v>0</v>
      </c>
      <c r="L287" t="s">
        <v>18002</v>
      </c>
      <c r="M287" t="s">
        <v>17973</v>
      </c>
      <c r="N287" cm="1">
        <f t="array" ref="N287">_xlfn.LET(_xlpm.k,finalData[[#This Row],[peer_group_key]],
     MEDIAN(_xlfn._xlws.FILTER(finalData[score], (finalData[peer_group_key]=_xlpm.k)*(ISNUMBER(finalData[score]))))
)</f>
        <v>0.96</v>
      </c>
      <c r="O287" cm="1">
        <f t="array" ref="O28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0.91500000000000004</v>
      </c>
      <c r="P287" cm="1">
        <f t="array" ref="P28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287">
        <f>finalData[[#This Row],[peerQ3]]-finalData[[#This Row],[peerQ1]]</f>
        <v>0.10000000000000009</v>
      </c>
      <c r="R287" cm="1">
        <f t="array" ref="R287">_xlfn.LET(_xlpm.k,finalData[[#This Row],[peer_group_key]],
ROWS(_xlfn._xlws.FILTER(finalData[score], (finalData[peer_group_key]=_xlpm.k)*(ISNUMBER(finalData[score]))))
)</f>
        <v>13</v>
      </c>
      <c r="S287">
        <f>IF(OR(NOT(ISNUMBER(finalData[[#This Row],[peerIQR]])),finalData[[#This Row],[peerIQR]]=0), NA(), finalData[[#This Row],[peerQ1]]-1.5*finalData[[#This Row],[peerIQR]])</f>
        <v>0.7649999999999999</v>
      </c>
      <c r="T287">
        <f>IF(OR(NOT(ISNUMBER(finalData[[#This Row],[peerIQR]])),finalData[[#This Row],[peerIQR]]=0), NA(), finalData[[#This Row],[peerQ3]]+1.5*finalData[[#This Row],[peerIQR]])</f>
        <v>1.1650000000000003</v>
      </c>
      <c r="U28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87">
        <f>finalData[[#This Row],[score]]-finalData[[#This Row],[peerMedian]]</f>
        <v>-7.999999999999996E-2</v>
      </c>
    </row>
    <row r="288" spans="1:22">
      <c r="A288" t="s">
        <v>1030</v>
      </c>
      <c r="B288" t="s">
        <v>1031</v>
      </c>
      <c r="C288" t="s">
        <v>549</v>
      </c>
      <c r="D288" t="s">
        <v>27</v>
      </c>
      <c r="E288">
        <v>1</v>
      </c>
      <c r="F288">
        <v>0</v>
      </c>
      <c r="G288">
        <v>1</v>
      </c>
      <c r="H288">
        <v>0</v>
      </c>
      <c r="I288">
        <v>1.1599999999999999</v>
      </c>
      <c r="J288">
        <v>1</v>
      </c>
      <c r="K288">
        <v>0</v>
      </c>
      <c r="L288" t="s">
        <v>18000</v>
      </c>
      <c r="M288" t="s">
        <v>17973</v>
      </c>
      <c r="N288" cm="1">
        <f t="array" ref="N288">_xlfn.LET(_xlpm.k,finalData[[#This Row],[peer_group_key]],
     MEDIAN(_xlfn._xlws.FILTER(finalData[score], (finalData[peer_group_key]=_xlpm.k)*(ISNUMBER(finalData[score]))))
)</f>
        <v>1.05</v>
      </c>
      <c r="O288" cm="1">
        <f t="array" ref="O28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288" cm="1">
        <f t="array" ref="P28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288">
        <f>finalData[[#This Row],[peerQ3]]-finalData[[#This Row],[peerQ1]]</f>
        <v>0.19500000000000006</v>
      </c>
      <c r="R288" cm="1">
        <f t="array" ref="R288">_xlfn.LET(_xlpm.k,finalData[[#This Row],[peer_group_key]],
ROWS(_xlfn._xlws.FILTER(finalData[score], (finalData[peer_group_key]=_xlpm.k)*(ISNUMBER(finalData[score]))))
)</f>
        <v>56</v>
      </c>
      <c r="S288">
        <f>IF(OR(NOT(ISNUMBER(finalData[[#This Row],[peerIQR]])),finalData[[#This Row],[peerIQR]]=0), NA(), finalData[[#This Row],[peerQ1]]-1.5*finalData[[#This Row],[peerIQR]])</f>
        <v>0.67999999999999983</v>
      </c>
      <c r="T288">
        <f>IF(OR(NOT(ISNUMBER(finalData[[#This Row],[peerIQR]])),finalData[[#This Row],[peerIQR]]=0), NA(), finalData[[#This Row],[peerQ3]]+1.5*finalData[[#This Row],[peerIQR]])</f>
        <v>1.46</v>
      </c>
      <c r="U28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88">
        <f>finalData[[#This Row],[score]]-finalData[[#This Row],[peerMedian]]</f>
        <v>0.10999999999999988</v>
      </c>
    </row>
    <row r="289" spans="1:22">
      <c r="A289" t="s">
        <v>1033</v>
      </c>
      <c r="B289" t="s">
        <v>1034</v>
      </c>
      <c r="C289" t="s">
        <v>549</v>
      </c>
      <c r="D289" t="s">
        <v>27</v>
      </c>
      <c r="E289">
        <v>2</v>
      </c>
      <c r="F289">
        <v>0</v>
      </c>
      <c r="G289">
        <v>6</v>
      </c>
      <c r="H289">
        <v>3</v>
      </c>
      <c r="I289">
        <v>1.04</v>
      </c>
      <c r="J289">
        <v>9</v>
      </c>
      <c r="K289">
        <v>0.33333333333333331</v>
      </c>
      <c r="L289" t="s">
        <v>18000</v>
      </c>
      <c r="M289" t="s">
        <v>17973</v>
      </c>
      <c r="N289" cm="1">
        <f t="array" ref="N289">_xlfn.LET(_xlpm.k,finalData[[#This Row],[peer_group_key]],
     MEDIAN(_xlfn._xlws.FILTER(finalData[score], (finalData[peer_group_key]=_xlpm.k)*(ISNUMBER(finalData[score]))))
)</f>
        <v>1.05</v>
      </c>
      <c r="O289" cm="1">
        <f t="array" ref="O28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289" cm="1">
        <f t="array" ref="P28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289">
        <f>finalData[[#This Row],[peerQ3]]-finalData[[#This Row],[peerQ1]]</f>
        <v>0.19500000000000006</v>
      </c>
      <c r="R289" cm="1">
        <f t="array" ref="R289">_xlfn.LET(_xlpm.k,finalData[[#This Row],[peer_group_key]],
ROWS(_xlfn._xlws.FILTER(finalData[score], (finalData[peer_group_key]=_xlpm.k)*(ISNUMBER(finalData[score]))))
)</f>
        <v>56</v>
      </c>
      <c r="S289">
        <f>IF(OR(NOT(ISNUMBER(finalData[[#This Row],[peerIQR]])),finalData[[#This Row],[peerIQR]]=0), NA(), finalData[[#This Row],[peerQ1]]-1.5*finalData[[#This Row],[peerIQR]])</f>
        <v>0.67999999999999983</v>
      </c>
      <c r="T289">
        <f>IF(OR(NOT(ISNUMBER(finalData[[#This Row],[peerIQR]])),finalData[[#This Row],[peerIQR]]=0), NA(), finalData[[#This Row],[peerQ3]]+1.5*finalData[[#This Row],[peerIQR]])</f>
        <v>1.46</v>
      </c>
      <c r="U28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89">
        <f>finalData[[#This Row],[score]]-finalData[[#This Row],[peerMedian]]</f>
        <v>-1.0000000000000009E-2</v>
      </c>
    </row>
    <row r="290" spans="1:22">
      <c r="A290" t="s">
        <v>1036</v>
      </c>
      <c r="B290" t="s">
        <v>1037</v>
      </c>
      <c r="C290" t="s">
        <v>549</v>
      </c>
      <c r="D290" t="s">
        <v>27</v>
      </c>
      <c r="E290">
        <v>1</v>
      </c>
      <c r="F290">
        <v>0</v>
      </c>
      <c r="G290">
        <v>7</v>
      </c>
      <c r="H290">
        <v>2</v>
      </c>
      <c r="I290">
        <v>1.22</v>
      </c>
      <c r="J290">
        <v>9</v>
      </c>
      <c r="K290">
        <v>0.22222222222222221</v>
      </c>
      <c r="L290" t="s">
        <v>18000</v>
      </c>
      <c r="M290" t="s">
        <v>17973</v>
      </c>
      <c r="N290" cm="1">
        <f t="array" ref="N290">_xlfn.LET(_xlpm.k,finalData[[#This Row],[peer_group_key]],
     MEDIAN(_xlfn._xlws.FILTER(finalData[score], (finalData[peer_group_key]=_xlpm.k)*(ISNUMBER(finalData[score]))))
)</f>
        <v>1.05</v>
      </c>
      <c r="O290" cm="1">
        <f t="array" ref="O29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290" cm="1">
        <f t="array" ref="P29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290">
        <f>finalData[[#This Row],[peerQ3]]-finalData[[#This Row],[peerQ1]]</f>
        <v>0.19500000000000006</v>
      </c>
      <c r="R290" cm="1">
        <f t="array" ref="R290">_xlfn.LET(_xlpm.k,finalData[[#This Row],[peer_group_key]],
ROWS(_xlfn._xlws.FILTER(finalData[score], (finalData[peer_group_key]=_xlpm.k)*(ISNUMBER(finalData[score]))))
)</f>
        <v>56</v>
      </c>
      <c r="S290">
        <f>IF(OR(NOT(ISNUMBER(finalData[[#This Row],[peerIQR]])),finalData[[#This Row],[peerIQR]]=0), NA(), finalData[[#This Row],[peerQ1]]-1.5*finalData[[#This Row],[peerIQR]])</f>
        <v>0.67999999999999983</v>
      </c>
      <c r="T290">
        <f>IF(OR(NOT(ISNUMBER(finalData[[#This Row],[peerIQR]])),finalData[[#This Row],[peerIQR]]=0), NA(), finalData[[#This Row],[peerQ3]]+1.5*finalData[[#This Row],[peerIQR]])</f>
        <v>1.46</v>
      </c>
      <c r="U29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90">
        <f>finalData[[#This Row],[score]]-finalData[[#This Row],[peerMedian]]</f>
        <v>0.16999999999999993</v>
      </c>
    </row>
    <row r="291" spans="1:22">
      <c r="A291" t="s">
        <v>1039</v>
      </c>
      <c r="B291" t="s">
        <v>1040</v>
      </c>
      <c r="C291" t="s">
        <v>549</v>
      </c>
      <c r="D291" t="s">
        <v>27</v>
      </c>
      <c r="E291">
        <v>1</v>
      </c>
      <c r="F291">
        <v>0</v>
      </c>
      <c r="G291">
        <v>5</v>
      </c>
      <c r="H291">
        <v>0</v>
      </c>
      <c r="I291">
        <v>1.05</v>
      </c>
      <c r="J291">
        <v>5</v>
      </c>
      <c r="K291">
        <v>0</v>
      </c>
      <c r="L291" t="s">
        <v>18000</v>
      </c>
      <c r="M291" t="s">
        <v>17973</v>
      </c>
      <c r="N291" cm="1">
        <f t="array" ref="N291">_xlfn.LET(_xlpm.k,finalData[[#This Row],[peer_group_key]],
     MEDIAN(_xlfn._xlws.FILTER(finalData[score], (finalData[peer_group_key]=_xlpm.k)*(ISNUMBER(finalData[score]))))
)</f>
        <v>1.05</v>
      </c>
      <c r="O291" cm="1">
        <f t="array" ref="O29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291" cm="1">
        <f t="array" ref="P29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291">
        <f>finalData[[#This Row],[peerQ3]]-finalData[[#This Row],[peerQ1]]</f>
        <v>0.19500000000000006</v>
      </c>
      <c r="R291" cm="1">
        <f t="array" ref="R291">_xlfn.LET(_xlpm.k,finalData[[#This Row],[peer_group_key]],
ROWS(_xlfn._xlws.FILTER(finalData[score], (finalData[peer_group_key]=_xlpm.k)*(ISNUMBER(finalData[score]))))
)</f>
        <v>56</v>
      </c>
      <c r="S291">
        <f>IF(OR(NOT(ISNUMBER(finalData[[#This Row],[peerIQR]])),finalData[[#This Row],[peerIQR]]=0), NA(), finalData[[#This Row],[peerQ1]]-1.5*finalData[[#This Row],[peerIQR]])</f>
        <v>0.67999999999999983</v>
      </c>
      <c r="T291">
        <f>IF(OR(NOT(ISNUMBER(finalData[[#This Row],[peerIQR]])),finalData[[#This Row],[peerIQR]]=0), NA(), finalData[[#This Row],[peerQ3]]+1.5*finalData[[#This Row],[peerIQR]])</f>
        <v>1.46</v>
      </c>
      <c r="U29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91">
        <f>finalData[[#This Row],[score]]-finalData[[#This Row],[peerMedian]]</f>
        <v>0</v>
      </c>
    </row>
    <row r="292" spans="1:22">
      <c r="A292" t="s">
        <v>1042</v>
      </c>
      <c r="B292" t="s">
        <v>1043</v>
      </c>
      <c r="C292" t="s">
        <v>549</v>
      </c>
      <c r="D292" t="s">
        <v>32</v>
      </c>
      <c r="E292">
        <v>3</v>
      </c>
      <c r="F292">
        <v>1</v>
      </c>
      <c r="G292">
        <v>6</v>
      </c>
      <c r="H292">
        <v>0</v>
      </c>
      <c r="I292">
        <v>1.02</v>
      </c>
      <c r="J292">
        <v>7</v>
      </c>
      <c r="K292">
        <v>0</v>
      </c>
      <c r="L292" t="s">
        <v>17998</v>
      </c>
      <c r="M292" t="s">
        <v>17971</v>
      </c>
      <c r="N292" cm="1">
        <f t="array" ref="N292">_xlfn.LET(_xlpm.k,finalData[[#This Row],[peer_group_key]],
     MEDIAN(_xlfn._xlws.FILTER(finalData[score], (finalData[peer_group_key]=_xlpm.k)*(ISNUMBER(finalData[score]))))
)</f>
        <v>0.98</v>
      </c>
      <c r="O292" cm="1">
        <f t="array" ref="O29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92" cm="1">
        <f t="array" ref="P29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92">
        <f>finalData[[#This Row],[peerQ3]]-finalData[[#This Row],[peerQ1]]</f>
        <v>8.0000000000000071E-2</v>
      </c>
      <c r="R292" cm="1">
        <f t="array" ref="R292">_xlfn.LET(_xlpm.k,finalData[[#This Row],[peer_group_key]],
ROWS(_xlfn._xlws.FILTER(finalData[score], (finalData[peer_group_key]=_xlpm.k)*(ISNUMBER(finalData[score]))))
)</f>
        <v>109</v>
      </c>
      <c r="S292">
        <f>IF(OR(NOT(ISNUMBER(finalData[[#This Row],[peerIQR]])),finalData[[#This Row],[peerIQR]]=0), NA(), finalData[[#This Row],[peerQ1]]-1.5*finalData[[#This Row],[peerIQR]])</f>
        <v>0.81999999999999984</v>
      </c>
      <c r="T292">
        <f>IF(OR(NOT(ISNUMBER(finalData[[#This Row],[peerIQR]])),finalData[[#This Row],[peerIQR]]=0), NA(), finalData[[#This Row],[peerQ3]]+1.5*finalData[[#This Row],[peerIQR]])</f>
        <v>1.1400000000000001</v>
      </c>
      <c r="U29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92">
        <f>finalData[[#This Row],[score]]-finalData[[#This Row],[peerMedian]]</f>
        <v>4.0000000000000036E-2</v>
      </c>
    </row>
    <row r="293" spans="1:22">
      <c r="A293" t="s">
        <v>1045</v>
      </c>
      <c r="B293" t="s">
        <v>1046</v>
      </c>
      <c r="C293" t="s">
        <v>549</v>
      </c>
      <c r="D293" t="s">
        <v>32</v>
      </c>
      <c r="E293">
        <v>4</v>
      </c>
      <c r="F293">
        <v>0</v>
      </c>
      <c r="G293">
        <v>11</v>
      </c>
      <c r="H293">
        <v>0</v>
      </c>
      <c r="I293">
        <v>1.07</v>
      </c>
      <c r="J293">
        <v>11</v>
      </c>
      <c r="K293">
        <v>0</v>
      </c>
      <c r="L293" t="s">
        <v>17998</v>
      </c>
      <c r="M293" t="s">
        <v>17970</v>
      </c>
      <c r="N293" cm="1">
        <f t="array" ref="N293">_xlfn.LET(_xlpm.k,finalData[[#This Row],[peer_group_key]],
     MEDIAN(_xlfn._xlws.FILTER(finalData[score], (finalData[peer_group_key]=_xlpm.k)*(ISNUMBER(finalData[score]))))
)</f>
        <v>0.98</v>
      </c>
      <c r="O293" cm="1">
        <f t="array" ref="O29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93" cm="1">
        <f t="array" ref="P29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93">
        <f>finalData[[#This Row],[peerQ3]]-finalData[[#This Row],[peerQ1]]</f>
        <v>8.0000000000000071E-2</v>
      </c>
      <c r="R293" cm="1">
        <f t="array" ref="R293">_xlfn.LET(_xlpm.k,finalData[[#This Row],[peer_group_key]],
ROWS(_xlfn._xlws.FILTER(finalData[score], (finalData[peer_group_key]=_xlpm.k)*(ISNUMBER(finalData[score]))))
)</f>
        <v>109</v>
      </c>
      <c r="S293">
        <f>IF(OR(NOT(ISNUMBER(finalData[[#This Row],[peerIQR]])),finalData[[#This Row],[peerIQR]]=0), NA(), finalData[[#This Row],[peerQ1]]-1.5*finalData[[#This Row],[peerIQR]])</f>
        <v>0.81999999999999984</v>
      </c>
      <c r="T293">
        <f>IF(OR(NOT(ISNUMBER(finalData[[#This Row],[peerIQR]])),finalData[[#This Row],[peerIQR]]=0), NA(), finalData[[#This Row],[peerQ3]]+1.5*finalData[[#This Row],[peerIQR]])</f>
        <v>1.1400000000000001</v>
      </c>
      <c r="U29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93">
        <f>finalData[[#This Row],[score]]-finalData[[#This Row],[peerMedian]]</f>
        <v>9.000000000000008E-2</v>
      </c>
    </row>
    <row r="294" spans="1:22">
      <c r="A294" t="s">
        <v>1047</v>
      </c>
      <c r="B294" t="s">
        <v>1048</v>
      </c>
      <c r="C294" t="s">
        <v>549</v>
      </c>
      <c r="D294" t="s">
        <v>32</v>
      </c>
      <c r="E294">
        <v>5</v>
      </c>
      <c r="F294">
        <v>2</v>
      </c>
      <c r="G294">
        <v>9</v>
      </c>
      <c r="H294">
        <v>0</v>
      </c>
      <c r="I294">
        <v>1</v>
      </c>
      <c r="J294">
        <v>11</v>
      </c>
      <c r="K294">
        <v>0</v>
      </c>
      <c r="L294" t="s">
        <v>17998</v>
      </c>
      <c r="M294" t="s">
        <v>17970</v>
      </c>
      <c r="N294" cm="1">
        <f t="array" ref="N294">_xlfn.LET(_xlpm.k,finalData[[#This Row],[peer_group_key]],
     MEDIAN(_xlfn._xlws.FILTER(finalData[score], (finalData[peer_group_key]=_xlpm.k)*(ISNUMBER(finalData[score]))))
)</f>
        <v>0.98</v>
      </c>
      <c r="O294" cm="1">
        <f t="array" ref="O29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94" cm="1">
        <f t="array" ref="P29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94">
        <f>finalData[[#This Row],[peerQ3]]-finalData[[#This Row],[peerQ1]]</f>
        <v>8.0000000000000071E-2</v>
      </c>
      <c r="R294" cm="1">
        <f t="array" ref="R294">_xlfn.LET(_xlpm.k,finalData[[#This Row],[peer_group_key]],
ROWS(_xlfn._xlws.FILTER(finalData[score], (finalData[peer_group_key]=_xlpm.k)*(ISNUMBER(finalData[score]))))
)</f>
        <v>109</v>
      </c>
      <c r="S294">
        <f>IF(OR(NOT(ISNUMBER(finalData[[#This Row],[peerIQR]])),finalData[[#This Row],[peerIQR]]=0), NA(), finalData[[#This Row],[peerQ1]]-1.5*finalData[[#This Row],[peerIQR]])</f>
        <v>0.81999999999999984</v>
      </c>
      <c r="T294">
        <f>IF(OR(NOT(ISNUMBER(finalData[[#This Row],[peerIQR]])),finalData[[#This Row],[peerIQR]]=0), NA(), finalData[[#This Row],[peerQ3]]+1.5*finalData[[#This Row],[peerIQR]])</f>
        <v>1.1400000000000001</v>
      </c>
      <c r="U29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94">
        <f>finalData[[#This Row],[score]]-finalData[[#This Row],[peerMedian]]</f>
        <v>2.0000000000000018E-2</v>
      </c>
    </row>
    <row r="295" spans="1:22">
      <c r="A295" t="s">
        <v>1050</v>
      </c>
      <c r="B295" t="s">
        <v>1051</v>
      </c>
      <c r="C295" t="s">
        <v>549</v>
      </c>
      <c r="D295" t="s">
        <v>32</v>
      </c>
      <c r="E295">
        <v>3</v>
      </c>
      <c r="F295">
        <v>0</v>
      </c>
      <c r="G295">
        <v>8</v>
      </c>
      <c r="H295">
        <v>0</v>
      </c>
      <c r="I295">
        <v>0.86</v>
      </c>
      <c r="J295">
        <v>8</v>
      </c>
      <c r="K295">
        <v>0</v>
      </c>
      <c r="L295" t="s">
        <v>17998</v>
      </c>
      <c r="M295" t="s">
        <v>17971</v>
      </c>
      <c r="N295" cm="1">
        <f t="array" ref="N295">_xlfn.LET(_xlpm.k,finalData[[#This Row],[peer_group_key]],
     MEDIAN(_xlfn._xlws.FILTER(finalData[score], (finalData[peer_group_key]=_xlpm.k)*(ISNUMBER(finalData[score]))))
)</f>
        <v>0.98</v>
      </c>
      <c r="O295" cm="1">
        <f t="array" ref="O29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95" cm="1">
        <f t="array" ref="P29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95">
        <f>finalData[[#This Row],[peerQ3]]-finalData[[#This Row],[peerQ1]]</f>
        <v>8.0000000000000071E-2</v>
      </c>
      <c r="R295" cm="1">
        <f t="array" ref="R295">_xlfn.LET(_xlpm.k,finalData[[#This Row],[peer_group_key]],
ROWS(_xlfn._xlws.FILTER(finalData[score], (finalData[peer_group_key]=_xlpm.k)*(ISNUMBER(finalData[score]))))
)</f>
        <v>109</v>
      </c>
      <c r="S295">
        <f>IF(OR(NOT(ISNUMBER(finalData[[#This Row],[peerIQR]])),finalData[[#This Row],[peerIQR]]=0), NA(), finalData[[#This Row],[peerQ1]]-1.5*finalData[[#This Row],[peerIQR]])</f>
        <v>0.81999999999999984</v>
      </c>
      <c r="T295">
        <f>IF(OR(NOT(ISNUMBER(finalData[[#This Row],[peerIQR]])),finalData[[#This Row],[peerIQR]]=0), NA(), finalData[[#This Row],[peerQ3]]+1.5*finalData[[#This Row],[peerIQR]])</f>
        <v>1.1400000000000001</v>
      </c>
      <c r="U29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95">
        <f>finalData[[#This Row],[score]]-finalData[[#This Row],[peerMedian]]</f>
        <v>-0.12</v>
      </c>
    </row>
    <row r="296" spans="1:22">
      <c r="A296" t="s">
        <v>1053</v>
      </c>
      <c r="B296" t="s">
        <v>1054</v>
      </c>
      <c r="C296" t="s">
        <v>549</v>
      </c>
      <c r="D296" t="s">
        <v>87</v>
      </c>
      <c r="E296">
        <v>4</v>
      </c>
      <c r="F296">
        <v>0</v>
      </c>
      <c r="G296">
        <v>2</v>
      </c>
      <c r="H296">
        <v>0</v>
      </c>
      <c r="I296">
        <v>0.84</v>
      </c>
      <c r="J296">
        <v>2</v>
      </c>
      <c r="K296">
        <v>0</v>
      </c>
      <c r="L296" t="s">
        <v>17999</v>
      </c>
      <c r="M296" t="s">
        <v>17970</v>
      </c>
      <c r="N296" cm="1">
        <f t="array" ref="N296">_xlfn.LET(_xlpm.k,finalData[[#This Row],[peer_group_key]],
     MEDIAN(_xlfn._xlws.FILTER(finalData[score], (finalData[peer_group_key]=_xlpm.k)*(ISNUMBER(finalData[score]))))
)</f>
        <v>0.97</v>
      </c>
      <c r="O296" cm="1">
        <f t="array" ref="O29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296" cm="1">
        <f t="array" ref="P29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96">
        <f>finalData[[#This Row],[peerQ3]]-finalData[[#This Row],[peerQ1]]</f>
        <v>9.9999999999999978E-2</v>
      </c>
      <c r="R296" cm="1">
        <f t="array" ref="R296">_xlfn.LET(_xlpm.k,finalData[[#This Row],[peer_group_key]],
ROWS(_xlfn._xlws.FILTER(finalData[score], (finalData[peer_group_key]=_xlpm.k)*(ISNUMBER(finalData[score]))))
)</f>
        <v>31</v>
      </c>
      <c r="S296">
        <f>IF(OR(NOT(ISNUMBER(finalData[[#This Row],[peerIQR]])),finalData[[#This Row],[peerIQR]]=0), NA(), finalData[[#This Row],[peerQ1]]-1.5*finalData[[#This Row],[peerIQR]])</f>
        <v>0.77</v>
      </c>
      <c r="T296">
        <f>IF(OR(NOT(ISNUMBER(finalData[[#This Row],[peerIQR]])),finalData[[#This Row],[peerIQR]]=0), NA(), finalData[[#This Row],[peerQ3]]+1.5*finalData[[#This Row],[peerIQR]])</f>
        <v>1.17</v>
      </c>
      <c r="U29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96">
        <f>finalData[[#This Row],[score]]-finalData[[#This Row],[peerMedian]]</f>
        <v>-0.13</v>
      </c>
    </row>
    <row r="297" spans="1:22">
      <c r="A297" t="s">
        <v>1056</v>
      </c>
      <c r="B297" t="s">
        <v>1057</v>
      </c>
      <c r="C297" t="s">
        <v>549</v>
      </c>
      <c r="D297" t="s">
        <v>32</v>
      </c>
      <c r="E297">
        <v>4</v>
      </c>
      <c r="F297">
        <v>0</v>
      </c>
      <c r="G297">
        <v>7</v>
      </c>
      <c r="H297">
        <v>0</v>
      </c>
      <c r="I297">
        <v>0.94</v>
      </c>
      <c r="J297">
        <v>7</v>
      </c>
      <c r="K297">
        <v>0</v>
      </c>
      <c r="L297" t="s">
        <v>17998</v>
      </c>
      <c r="M297" t="s">
        <v>17970</v>
      </c>
      <c r="N297" cm="1">
        <f t="array" ref="N297">_xlfn.LET(_xlpm.k,finalData[[#This Row],[peer_group_key]],
     MEDIAN(_xlfn._xlws.FILTER(finalData[score], (finalData[peer_group_key]=_xlpm.k)*(ISNUMBER(finalData[score]))))
)</f>
        <v>0.98</v>
      </c>
      <c r="O297" cm="1">
        <f t="array" ref="O29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97" cm="1">
        <f t="array" ref="P29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97">
        <f>finalData[[#This Row],[peerQ3]]-finalData[[#This Row],[peerQ1]]</f>
        <v>8.0000000000000071E-2</v>
      </c>
      <c r="R297" cm="1">
        <f t="array" ref="R297">_xlfn.LET(_xlpm.k,finalData[[#This Row],[peer_group_key]],
ROWS(_xlfn._xlws.FILTER(finalData[score], (finalData[peer_group_key]=_xlpm.k)*(ISNUMBER(finalData[score]))))
)</f>
        <v>109</v>
      </c>
      <c r="S297">
        <f>IF(OR(NOT(ISNUMBER(finalData[[#This Row],[peerIQR]])),finalData[[#This Row],[peerIQR]]=0), NA(), finalData[[#This Row],[peerQ1]]-1.5*finalData[[#This Row],[peerIQR]])</f>
        <v>0.81999999999999984</v>
      </c>
      <c r="T297">
        <f>IF(OR(NOT(ISNUMBER(finalData[[#This Row],[peerIQR]])),finalData[[#This Row],[peerIQR]]=0), NA(), finalData[[#This Row],[peerQ3]]+1.5*finalData[[#This Row],[peerIQR]])</f>
        <v>1.1400000000000001</v>
      </c>
      <c r="U29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97">
        <f>finalData[[#This Row],[score]]-finalData[[#This Row],[peerMedian]]</f>
        <v>-4.0000000000000036E-2</v>
      </c>
    </row>
    <row r="298" spans="1:22">
      <c r="A298" t="s">
        <v>1059</v>
      </c>
      <c r="B298" t="s">
        <v>1060</v>
      </c>
      <c r="C298" t="s">
        <v>549</v>
      </c>
      <c r="D298" t="s">
        <v>18</v>
      </c>
      <c r="E298">
        <v>2</v>
      </c>
      <c r="F298">
        <v>0</v>
      </c>
      <c r="G298">
        <v>8</v>
      </c>
      <c r="H298">
        <v>1</v>
      </c>
      <c r="I298">
        <v>0.87</v>
      </c>
      <c r="J298">
        <v>9</v>
      </c>
      <c r="K298">
        <v>0.1111111111111111</v>
      </c>
      <c r="L298" t="s">
        <v>18001</v>
      </c>
      <c r="M298" t="s">
        <v>17973</v>
      </c>
      <c r="N298" cm="1">
        <f t="array" ref="N298">_xlfn.LET(_xlpm.k,finalData[[#This Row],[peer_group_key]],
     MEDIAN(_xlfn._xlws.FILTER(finalData[score], (finalData[peer_group_key]=_xlpm.k)*(ISNUMBER(finalData[score]))))
)</f>
        <v>1.0150000000000001</v>
      </c>
      <c r="O298" cm="1">
        <f t="array" ref="O29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0.99750000000000005</v>
      </c>
      <c r="P298" cm="1">
        <f t="array" ref="P29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1.0425</v>
      </c>
      <c r="Q298">
        <f>finalData[[#This Row],[peerQ3]]-finalData[[#This Row],[peerQ1]]</f>
        <v>4.4999999999999929E-2</v>
      </c>
      <c r="R298" cm="1">
        <f t="array" ref="R298">_xlfn.LET(_xlpm.k,finalData[[#This Row],[peer_group_key]],
ROWS(_xlfn._xlws.FILTER(finalData[score], (finalData[peer_group_key]=_xlpm.k)*(ISNUMBER(finalData[score]))))
)</f>
        <v>18</v>
      </c>
      <c r="S298">
        <f>IF(OR(NOT(ISNUMBER(finalData[[#This Row],[peerIQR]])),finalData[[#This Row],[peerIQR]]=0), NA(), finalData[[#This Row],[peerQ1]]-1.5*finalData[[#This Row],[peerIQR]])</f>
        <v>0.93000000000000016</v>
      </c>
      <c r="T298">
        <f>IF(OR(NOT(ISNUMBER(finalData[[#This Row],[peerIQR]])),finalData[[#This Row],[peerIQR]]=0), NA(), finalData[[#This Row],[peerQ3]]+1.5*finalData[[#This Row],[peerIQR]])</f>
        <v>1.1099999999999999</v>
      </c>
      <c r="U29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Low Outlier</v>
      </c>
      <c r="V298">
        <f>finalData[[#This Row],[score]]-finalData[[#This Row],[peerMedian]]</f>
        <v>-0.14500000000000013</v>
      </c>
    </row>
    <row r="299" spans="1:22">
      <c r="A299" t="s">
        <v>1063</v>
      </c>
      <c r="B299" t="s">
        <v>1064</v>
      </c>
      <c r="C299" t="s">
        <v>549</v>
      </c>
      <c r="D299" t="s">
        <v>87</v>
      </c>
      <c r="E299">
        <v>5</v>
      </c>
      <c r="F299">
        <v>0</v>
      </c>
      <c r="G299">
        <v>5</v>
      </c>
      <c r="H299">
        <v>1</v>
      </c>
      <c r="I299">
        <v>0.91</v>
      </c>
      <c r="J299">
        <v>6</v>
      </c>
      <c r="K299">
        <v>0.16666666666666666</v>
      </c>
      <c r="L299" t="s">
        <v>17999</v>
      </c>
      <c r="M299" t="s">
        <v>17970</v>
      </c>
      <c r="N299" cm="1">
        <f t="array" ref="N299">_xlfn.LET(_xlpm.k,finalData[[#This Row],[peer_group_key]],
     MEDIAN(_xlfn._xlws.FILTER(finalData[score], (finalData[peer_group_key]=_xlpm.k)*(ISNUMBER(finalData[score]))))
)</f>
        <v>0.97</v>
      </c>
      <c r="O299" cm="1">
        <f t="array" ref="O29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299" cm="1">
        <f t="array" ref="P29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99">
        <f>finalData[[#This Row],[peerQ3]]-finalData[[#This Row],[peerQ1]]</f>
        <v>9.9999999999999978E-2</v>
      </c>
      <c r="R299" cm="1">
        <f t="array" ref="R299">_xlfn.LET(_xlpm.k,finalData[[#This Row],[peer_group_key]],
ROWS(_xlfn._xlws.FILTER(finalData[score], (finalData[peer_group_key]=_xlpm.k)*(ISNUMBER(finalData[score]))))
)</f>
        <v>31</v>
      </c>
      <c r="S299">
        <f>IF(OR(NOT(ISNUMBER(finalData[[#This Row],[peerIQR]])),finalData[[#This Row],[peerIQR]]=0), NA(), finalData[[#This Row],[peerQ1]]-1.5*finalData[[#This Row],[peerIQR]])</f>
        <v>0.77</v>
      </c>
      <c r="T299">
        <f>IF(OR(NOT(ISNUMBER(finalData[[#This Row],[peerIQR]])),finalData[[#This Row],[peerIQR]]=0), NA(), finalData[[#This Row],[peerQ3]]+1.5*finalData[[#This Row],[peerIQR]])</f>
        <v>1.17</v>
      </c>
      <c r="U29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99">
        <f>finalData[[#This Row],[score]]-finalData[[#This Row],[peerMedian]]</f>
        <v>-5.9999999999999942E-2</v>
      </c>
    </row>
    <row r="300" spans="1:22">
      <c r="A300" t="s">
        <v>1065</v>
      </c>
      <c r="B300" t="s">
        <v>1066</v>
      </c>
      <c r="C300" t="s">
        <v>549</v>
      </c>
      <c r="D300" t="s">
        <v>32</v>
      </c>
      <c r="E300">
        <v>3</v>
      </c>
      <c r="F300">
        <v>0</v>
      </c>
      <c r="G300">
        <v>3</v>
      </c>
      <c r="H300">
        <v>0</v>
      </c>
      <c r="I300">
        <v>0.95</v>
      </c>
      <c r="J300">
        <v>3</v>
      </c>
      <c r="K300">
        <v>0</v>
      </c>
      <c r="L300" t="s">
        <v>17998</v>
      </c>
      <c r="M300" t="s">
        <v>17971</v>
      </c>
      <c r="N300" cm="1">
        <f t="array" ref="N300">_xlfn.LET(_xlpm.k,finalData[[#This Row],[peer_group_key]],
     MEDIAN(_xlfn._xlws.FILTER(finalData[score], (finalData[peer_group_key]=_xlpm.k)*(ISNUMBER(finalData[score]))))
)</f>
        <v>0.98</v>
      </c>
      <c r="O300" cm="1">
        <f t="array" ref="O30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00" cm="1">
        <f t="array" ref="P30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00">
        <f>finalData[[#This Row],[peerQ3]]-finalData[[#This Row],[peerQ1]]</f>
        <v>8.0000000000000071E-2</v>
      </c>
      <c r="R300" cm="1">
        <f t="array" ref="R300">_xlfn.LET(_xlpm.k,finalData[[#This Row],[peer_group_key]],
ROWS(_xlfn._xlws.FILTER(finalData[score], (finalData[peer_group_key]=_xlpm.k)*(ISNUMBER(finalData[score]))))
)</f>
        <v>109</v>
      </c>
      <c r="S300">
        <f>IF(OR(NOT(ISNUMBER(finalData[[#This Row],[peerIQR]])),finalData[[#This Row],[peerIQR]]=0), NA(), finalData[[#This Row],[peerQ1]]-1.5*finalData[[#This Row],[peerIQR]])</f>
        <v>0.81999999999999984</v>
      </c>
      <c r="T300">
        <f>IF(OR(NOT(ISNUMBER(finalData[[#This Row],[peerIQR]])),finalData[[#This Row],[peerIQR]]=0), NA(), finalData[[#This Row],[peerQ3]]+1.5*finalData[[#This Row],[peerIQR]])</f>
        <v>1.1400000000000001</v>
      </c>
      <c r="U30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00">
        <f>finalData[[#This Row],[score]]-finalData[[#This Row],[peerMedian]]</f>
        <v>-3.0000000000000027E-2</v>
      </c>
    </row>
    <row r="301" spans="1:22">
      <c r="A301" t="s">
        <v>1068</v>
      </c>
      <c r="B301" t="s">
        <v>1069</v>
      </c>
      <c r="C301" t="s">
        <v>549</v>
      </c>
      <c r="D301" t="s">
        <v>27</v>
      </c>
      <c r="E301">
        <v>2</v>
      </c>
      <c r="F301">
        <v>0</v>
      </c>
      <c r="G301">
        <v>3</v>
      </c>
      <c r="H301">
        <v>2</v>
      </c>
      <c r="I301">
        <v>1.1100000000000001</v>
      </c>
      <c r="J301">
        <v>5</v>
      </c>
      <c r="K301">
        <v>0.4</v>
      </c>
      <c r="L301" t="s">
        <v>18000</v>
      </c>
      <c r="M301" t="s">
        <v>17973</v>
      </c>
      <c r="N301" cm="1">
        <f t="array" ref="N301">_xlfn.LET(_xlpm.k,finalData[[#This Row],[peer_group_key]],
     MEDIAN(_xlfn._xlws.FILTER(finalData[score], (finalData[peer_group_key]=_xlpm.k)*(ISNUMBER(finalData[score]))))
)</f>
        <v>1.05</v>
      </c>
      <c r="O301" cm="1">
        <f t="array" ref="O30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01" cm="1">
        <f t="array" ref="P30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01">
        <f>finalData[[#This Row],[peerQ3]]-finalData[[#This Row],[peerQ1]]</f>
        <v>0.19500000000000006</v>
      </c>
      <c r="R301" cm="1">
        <f t="array" ref="R301">_xlfn.LET(_xlpm.k,finalData[[#This Row],[peer_group_key]],
ROWS(_xlfn._xlws.FILTER(finalData[score], (finalData[peer_group_key]=_xlpm.k)*(ISNUMBER(finalData[score]))))
)</f>
        <v>56</v>
      </c>
      <c r="S301">
        <f>IF(OR(NOT(ISNUMBER(finalData[[#This Row],[peerIQR]])),finalData[[#This Row],[peerIQR]]=0), NA(), finalData[[#This Row],[peerQ1]]-1.5*finalData[[#This Row],[peerIQR]])</f>
        <v>0.67999999999999983</v>
      </c>
      <c r="T301">
        <f>IF(OR(NOT(ISNUMBER(finalData[[#This Row],[peerIQR]])),finalData[[#This Row],[peerIQR]]=0), NA(), finalData[[#This Row],[peerQ3]]+1.5*finalData[[#This Row],[peerIQR]])</f>
        <v>1.46</v>
      </c>
      <c r="U30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01">
        <f>finalData[[#This Row],[score]]-finalData[[#This Row],[peerMedian]]</f>
        <v>6.0000000000000053E-2</v>
      </c>
    </row>
    <row r="302" spans="1:22">
      <c r="A302" t="s">
        <v>1071</v>
      </c>
      <c r="B302" t="s">
        <v>1072</v>
      </c>
      <c r="C302" t="s">
        <v>549</v>
      </c>
      <c r="D302" t="s">
        <v>87</v>
      </c>
      <c r="E302">
        <v>2</v>
      </c>
      <c r="F302">
        <v>0</v>
      </c>
      <c r="G302">
        <v>7</v>
      </c>
      <c r="H302">
        <v>2</v>
      </c>
      <c r="I302">
        <v>1.03</v>
      </c>
      <c r="J302">
        <v>9</v>
      </c>
      <c r="K302">
        <v>0.22222222222222221</v>
      </c>
      <c r="L302" t="s">
        <v>17999</v>
      </c>
      <c r="M302" t="s">
        <v>17973</v>
      </c>
      <c r="N302" cm="1">
        <f t="array" ref="N302">_xlfn.LET(_xlpm.k,finalData[[#This Row],[peer_group_key]],
     MEDIAN(_xlfn._xlws.FILTER(finalData[score], (finalData[peer_group_key]=_xlpm.k)*(ISNUMBER(finalData[score]))))
)</f>
        <v>0.97</v>
      </c>
      <c r="O302" cm="1">
        <f t="array" ref="O30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302" cm="1">
        <f t="array" ref="P30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02">
        <f>finalData[[#This Row],[peerQ3]]-finalData[[#This Row],[peerQ1]]</f>
        <v>9.9999999999999978E-2</v>
      </c>
      <c r="R302" cm="1">
        <f t="array" ref="R302">_xlfn.LET(_xlpm.k,finalData[[#This Row],[peer_group_key]],
ROWS(_xlfn._xlws.FILTER(finalData[score], (finalData[peer_group_key]=_xlpm.k)*(ISNUMBER(finalData[score]))))
)</f>
        <v>31</v>
      </c>
      <c r="S302">
        <f>IF(OR(NOT(ISNUMBER(finalData[[#This Row],[peerIQR]])),finalData[[#This Row],[peerIQR]]=0), NA(), finalData[[#This Row],[peerQ1]]-1.5*finalData[[#This Row],[peerIQR]])</f>
        <v>0.77</v>
      </c>
      <c r="T302">
        <f>IF(OR(NOT(ISNUMBER(finalData[[#This Row],[peerIQR]])),finalData[[#This Row],[peerIQR]]=0), NA(), finalData[[#This Row],[peerQ3]]+1.5*finalData[[#This Row],[peerIQR]])</f>
        <v>1.17</v>
      </c>
      <c r="U30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02">
        <f>finalData[[#This Row],[score]]-finalData[[#This Row],[peerMedian]]</f>
        <v>6.0000000000000053E-2</v>
      </c>
    </row>
    <row r="303" spans="1:22">
      <c r="A303" t="s">
        <v>1074</v>
      </c>
      <c r="B303" t="s">
        <v>1075</v>
      </c>
      <c r="C303" t="s">
        <v>549</v>
      </c>
      <c r="D303" t="s">
        <v>32</v>
      </c>
      <c r="E303">
        <v>5</v>
      </c>
      <c r="F303">
        <v>2</v>
      </c>
      <c r="G303">
        <v>7</v>
      </c>
      <c r="H303">
        <v>2</v>
      </c>
      <c r="I303">
        <v>0.99</v>
      </c>
      <c r="J303">
        <v>11</v>
      </c>
      <c r="K303">
        <v>0.18181818181818182</v>
      </c>
      <c r="L303" t="s">
        <v>17998</v>
      </c>
      <c r="M303" t="s">
        <v>17970</v>
      </c>
      <c r="N303" cm="1">
        <f t="array" ref="N303">_xlfn.LET(_xlpm.k,finalData[[#This Row],[peer_group_key]],
     MEDIAN(_xlfn._xlws.FILTER(finalData[score], (finalData[peer_group_key]=_xlpm.k)*(ISNUMBER(finalData[score]))))
)</f>
        <v>0.98</v>
      </c>
      <c r="O303" cm="1">
        <f t="array" ref="O30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03" cm="1">
        <f t="array" ref="P30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03">
        <f>finalData[[#This Row],[peerQ3]]-finalData[[#This Row],[peerQ1]]</f>
        <v>8.0000000000000071E-2</v>
      </c>
      <c r="R303" cm="1">
        <f t="array" ref="R303">_xlfn.LET(_xlpm.k,finalData[[#This Row],[peer_group_key]],
ROWS(_xlfn._xlws.FILTER(finalData[score], (finalData[peer_group_key]=_xlpm.k)*(ISNUMBER(finalData[score]))))
)</f>
        <v>109</v>
      </c>
      <c r="S303">
        <f>IF(OR(NOT(ISNUMBER(finalData[[#This Row],[peerIQR]])),finalData[[#This Row],[peerIQR]]=0), NA(), finalData[[#This Row],[peerQ1]]-1.5*finalData[[#This Row],[peerIQR]])</f>
        <v>0.81999999999999984</v>
      </c>
      <c r="T303">
        <f>IF(OR(NOT(ISNUMBER(finalData[[#This Row],[peerIQR]])),finalData[[#This Row],[peerIQR]]=0), NA(), finalData[[#This Row],[peerQ3]]+1.5*finalData[[#This Row],[peerIQR]])</f>
        <v>1.1400000000000001</v>
      </c>
      <c r="U30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03">
        <f>finalData[[#This Row],[score]]-finalData[[#This Row],[peerMedian]]</f>
        <v>1.0000000000000009E-2</v>
      </c>
    </row>
    <row r="304" spans="1:22">
      <c r="A304" t="s">
        <v>1077</v>
      </c>
      <c r="B304" t="s">
        <v>1078</v>
      </c>
      <c r="C304" t="s">
        <v>549</v>
      </c>
      <c r="D304" t="s">
        <v>32</v>
      </c>
      <c r="E304">
        <v>2</v>
      </c>
      <c r="F304">
        <v>0</v>
      </c>
      <c r="G304">
        <v>8</v>
      </c>
      <c r="H304">
        <v>1</v>
      </c>
      <c r="I304">
        <v>0.97</v>
      </c>
      <c r="J304">
        <v>9</v>
      </c>
      <c r="K304">
        <v>0.1111111111111111</v>
      </c>
      <c r="L304" t="s">
        <v>17998</v>
      </c>
      <c r="M304" t="s">
        <v>17973</v>
      </c>
      <c r="N304" cm="1">
        <f t="array" ref="N304">_xlfn.LET(_xlpm.k,finalData[[#This Row],[peer_group_key]],
     MEDIAN(_xlfn._xlws.FILTER(finalData[score], (finalData[peer_group_key]=_xlpm.k)*(ISNUMBER(finalData[score]))))
)</f>
        <v>0.98</v>
      </c>
      <c r="O304" cm="1">
        <f t="array" ref="O30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04" cm="1">
        <f t="array" ref="P30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04">
        <f>finalData[[#This Row],[peerQ3]]-finalData[[#This Row],[peerQ1]]</f>
        <v>8.0000000000000071E-2</v>
      </c>
      <c r="R304" cm="1">
        <f t="array" ref="R304">_xlfn.LET(_xlpm.k,finalData[[#This Row],[peer_group_key]],
ROWS(_xlfn._xlws.FILTER(finalData[score], (finalData[peer_group_key]=_xlpm.k)*(ISNUMBER(finalData[score]))))
)</f>
        <v>109</v>
      </c>
      <c r="S304">
        <f>IF(OR(NOT(ISNUMBER(finalData[[#This Row],[peerIQR]])),finalData[[#This Row],[peerIQR]]=0), NA(), finalData[[#This Row],[peerQ1]]-1.5*finalData[[#This Row],[peerIQR]])</f>
        <v>0.81999999999999984</v>
      </c>
      <c r="T304">
        <f>IF(OR(NOT(ISNUMBER(finalData[[#This Row],[peerIQR]])),finalData[[#This Row],[peerIQR]]=0), NA(), finalData[[#This Row],[peerQ3]]+1.5*finalData[[#This Row],[peerIQR]])</f>
        <v>1.1400000000000001</v>
      </c>
      <c r="U30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04">
        <f>finalData[[#This Row],[score]]-finalData[[#This Row],[peerMedian]]</f>
        <v>-1.0000000000000009E-2</v>
      </c>
    </row>
    <row r="305" spans="1:22">
      <c r="A305" t="s">
        <v>1081</v>
      </c>
      <c r="B305" t="s">
        <v>1082</v>
      </c>
      <c r="C305" t="s">
        <v>549</v>
      </c>
      <c r="D305" t="s">
        <v>87</v>
      </c>
      <c r="E305">
        <v>5</v>
      </c>
      <c r="F305">
        <v>1</v>
      </c>
      <c r="G305">
        <v>9</v>
      </c>
      <c r="H305">
        <v>1</v>
      </c>
      <c r="I305">
        <v>0.97</v>
      </c>
      <c r="J305">
        <v>11</v>
      </c>
      <c r="K305">
        <v>9.0909090909090912E-2</v>
      </c>
      <c r="L305" t="s">
        <v>17999</v>
      </c>
      <c r="M305" t="s">
        <v>17970</v>
      </c>
      <c r="N305" cm="1">
        <f t="array" ref="N305">_xlfn.LET(_xlpm.k,finalData[[#This Row],[peer_group_key]],
     MEDIAN(_xlfn._xlws.FILTER(finalData[score], (finalData[peer_group_key]=_xlpm.k)*(ISNUMBER(finalData[score]))))
)</f>
        <v>0.97</v>
      </c>
      <c r="O305" cm="1">
        <f t="array" ref="O30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305" cm="1">
        <f t="array" ref="P30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05">
        <f>finalData[[#This Row],[peerQ3]]-finalData[[#This Row],[peerQ1]]</f>
        <v>9.9999999999999978E-2</v>
      </c>
      <c r="R305" cm="1">
        <f t="array" ref="R305">_xlfn.LET(_xlpm.k,finalData[[#This Row],[peer_group_key]],
ROWS(_xlfn._xlws.FILTER(finalData[score], (finalData[peer_group_key]=_xlpm.k)*(ISNUMBER(finalData[score]))))
)</f>
        <v>31</v>
      </c>
      <c r="S305">
        <f>IF(OR(NOT(ISNUMBER(finalData[[#This Row],[peerIQR]])),finalData[[#This Row],[peerIQR]]=0), NA(), finalData[[#This Row],[peerQ1]]-1.5*finalData[[#This Row],[peerIQR]])</f>
        <v>0.77</v>
      </c>
      <c r="T305">
        <f>IF(OR(NOT(ISNUMBER(finalData[[#This Row],[peerIQR]])),finalData[[#This Row],[peerIQR]]=0), NA(), finalData[[#This Row],[peerQ3]]+1.5*finalData[[#This Row],[peerIQR]])</f>
        <v>1.17</v>
      </c>
      <c r="U30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05">
        <f>finalData[[#This Row],[score]]-finalData[[#This Row],[peerMedian]]</f>
        <v>0</v>
      </c>
    </row>
    <row r="306" spans="1:22">
      <c r="A306" t="s">
        <v>1084</v>
      </c>
      <c r="B306" t="s">
        <v>1085</v>
      </c>
      <c r="C306" t="s">
        <v>549</v>
      </c>
      <c r="D306" t="s">
        <v>32</v>
      </c>
      <c r="E306">
        <v>1</v>
      </c>
      <c r="F306">
        <v>0</v>
      </c>
      <c r="G306">
        <v>9</v>
      </c>
      <c r="H306">
        <v>0</v>
      </c>
      <c r="I306">
        <v>1.08</v>
      </c>
      <c r="J306">
        <v>9</v>
      </c>
      <c r="K306">
        <v>0</v>
      </c>
      <c r="L306" t="s">
        <v>17998</v>
      </c>
      <c r="M306" t="s">
        <v>17973</v>
      </c>
      <c r="N306" cm="1">
        <f t="array" ref="N306">_xlfn.LET(_xlpm.k,finalData[[#This Row],[peer_group_key]],
     MEDIAN(_xlfn._xlws.FILTER(finalData[score], (finalData[peer_group_key]=_xlpm.k)*(ISNUMBER(finalData[score]))))
)</f>
        <v>0.98</v>
      </c>
      <c r="O306" cm="1">
        <f t="array" ref="O30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06" cm="1">
        <f t="array" ref="P30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06">
        <f>finalData[[#This Row],[peerQ3]]-finalData[[#This Row],[peerQ1]]</f>
        <v>8.0000000000000071E-2</v>
      </c>
      <c r="R306" cm="1">
        <f t="array" ref="R306">_xlfn.LET(_xlpm.k,finalData[[#This Row],[peer_group_key]],
ROWS(_xlfn._xlws.FILTER(finalData[score], (finalData[peer_group_key]=_xlpm.k)*(ISNUMBER(finalData[score]))))
)</f>
        <v>109</v>
      </c>
      <c r="S306">
        <f>IF(OR(NOT(ISNUMBER(finalData[[#This Row],[peerIQR]])),finalData[[#This Row],[peerIQR]]=0), NA(), finalData[[#This Row],[peerQ1]]-1.5*finalData[[#This Row],[peerIQR]])</f>
        <v>0.81999999999999984</v>
      </c>
      <c r="T306">
        <f>IF(OR(NOT(ISNUMBER(finalData[[#This Row],[peerIQR]])),finalData[[#This Row],[peerIQR]]=0), NA(), finalData[[#This Row],[peerQ3]]+1.5*finalData[[#This Row],[peerIQR]])</f>
        <v>1.1400000000000001</v>
      </c>
      <c r="U30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06">
        <f>finalData[[#This Row],[score]]-finalData[[#This Row],[peerMedian]]</f>
        <v>0.10000000000000009</v>
      </c>
    </row>
    <row r="307" spans="1:22">
      <c r="A307" t="s">
        <v>1086</v>
      </c>
      <c r="B307" t="s">
        <v>1087</v>
      </c>
      <c r="C307" t="s">
        <v>549</v>
      </c>
      <c r="D307" t="s">
        <v>32</v>
      </c>
      <c r="E307">
        <v>4</v>
      </c>
      <c r="F307">
        <v>1</v>
      </c>
      <c r="G307">
        <v>9</v>
      </c>
      <c r="H307">
        <v>0</v>
      </c>
      <c r="I307">
        <v>0.99</v>
      </c>
      <c r="J307">
        <v>10</v>
      </c>
      <c r="K307">
        <v>0</v>
      </c>
      <c r="L307" t="s">
        <v>17998</v>
      </c>
      <c r="M307" t="s">
        <v>17970</v>
      </c>
      <c r="N307" cm="1">
        <f t="array" ref="N307">_xlfn.LET(_xlpm.k,finalData[[#This Row],[peer_group_key]],
     MEDIAN(_xlfn._xlws.FILTER(finalData[score], (finalData[peer_group_key]=_xlpm.k)*(ISNUMBER(finalData[score]))))
)</f>
        <v>0.98</v>
      </c>
      <c r="O307" cm="1">
        <f t="array" ref="O30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07" cm="1">
        <f t="array" ref="P30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07">
        <f>finalData[[#This Row],[peerQ3]]-finalData[[#This Row],[peerQ1]]</f>
        <v>8.0000000000000071E-2</v>
      </c>
      <c r="R307" cm="1">
        <f t="array" ref="R307">_xlfn.LET(_xlpm.k,finalData[[#This Row],[peer_group_key]],
ROWS(_xlfn._xlws.FILTER(finalData[score], (finalData[peer_group_key]=_xlpm.k)*(ISNUMBER(finalData[score]))))
)</f>
        <v>109</v>
      </c>
      <c r="S307">
        <f>IF(OR(NOT(ISNUMBER(finalData[[#This Row],[peerIQR]])),finalData[[#This Row],[peerIQR]]=0), NA(), finalData[[#This Row],[peerQ1]]-1.5*finalData[[#This Row],[peerIQR]])</f>
        <v>0.81999999999999984</v>
      </c>
      <c r="T307">
        <f>IF(OR(NOT(ISNUMBER(finalData[[#This Row],[peerIQR]])),finalData[[#This Row],[peerIQR]]=0), NA(), finalData[[#This Row],[peerQ3]]+1.5*finalData[[#This Row],[peerIQR]])</f>
        <v>1.1400000000000001</v>
      </c>
      <c r="U30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07">
        <f>finalData[[#This Row],[score]]-finalData[[#This Row],[peerMedian]]</f>
        <v>1.0000000000000009E-2</v>
      </c>
    </row>
    <row r="308" spans="1:22">
      <c r="A308" t="s">
        <v>1088</v>
      </c>
      <c r="B308" t="s">
        <v>1089</v>
      </c>
      <c r="C308" t="s">
        <v>549</v>
      </c>
      <c r="D308" t="s">
        <v>27</v>
      </c>
      <c r="E308">
        <v>1</v>
      </c>
      <c r="F308">
        <v>0</v>
      </c>
      <c r="G308">
        <v>5</v>
      </c>
      <c r="H308">
        <v>3</v>
      </c>
      <c r="I308">
        <v>1.02</v>
      </c>
      <c r="J308">
        <v>8</v>
      </c>
      <c r="K308">
        <v>0.375</v>
      </c>
      <c r="L308" t="s">
        <v>18000</v>
      </c>
      <c r="M308" t="s">
        <v>17973</v>
      </c>
      <c r="N308" cm="1">
        <f t="array" ref="N308">_xlfn.LET(_xlpm.k,finalData[[#This Row],[peer_group_key]],
     MEDIAN(_xlfn._xlws.FILTER(finalData[score], (finalData[peer_group_key]=_xlpm.k)*(ISNUMBER(finalData[score]))))
)</f>
        <v>1.05</v>
      </c>
      <c r="O308" cm="1">
        <f t="array" ref="O30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08" cm="1">
        <f t="array" ref="P30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08">
        <f>finalData[[#This Row],[peerQ3]]-finalData[[#This Row],[peerQ1]]</f>
        <v>0.19500000000000006</v>
      </c>
      <c r="R308" cm="1">
        <f t="array" ref="R308">_xlfn.LET(_xlpm.k,finalData[[#This Row],[peer_group_key]],
ROWS(_xlfn._xlws.FILTER(finalData[score], (finalData[peer_group_key]=_xlpm.k)*(ISNUMBER(finalData[score]))))
)</f>
        <v>56</v>
      </c>
      <c r="S308">
        <f>IF(OR(NOT(ISNUMBER(finalData[[#This Row],[peerIQR]])),finalData[[#This Row],[peerIQR]]=0), NA(), finalData[[#This Row],[peerQ1]]-1.5*finalData[[#This Row],[peerIQR]])</f>
        <v>0.67999999999999983</v>
      </c>
      <c r="T308">
        <f>IF(OR(NOT(ISNUMBER(finalData[[#This Row],[peerIQR]])),finalData[[#This Row],[peerIQR]]=0), NA(), finalData[[#This Row],[peerQ3]]+1.5*finalData[[#This Row],[peerIQR]])</f>
        <v>1.46</v>
      </c>
      <c r="U30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08">
        <f>finalData[[#This Row],[score]]-finalData[[#This Row],[peerMedian]]</f>
        <v>-3.0000000000000027E-2</v>
      </c>
    </row>
    <row r="309" spans="1:22">
      <c r="A309" t="s">
        <v>1091</v>
      </c>
      <c r="B309" t="s">
        <v>1092</v>
      </c>
      <c r="C309" t="s">
        <v>549</v>
      </c>
      <c r="D309" t="s">
        <v>27</v>
      </c>
      <c r="E309">
        <v>1</v>
      </c>
      <c r="F309">
        <v>0</v>
      </c>
      <c r="G309">
        <v>3</v>
      </c>
      <c r="H309">
        <v>1</v>
      </c>
      <c r="I309">
        <v>1.1599999999999999</v>
      </c>
      <c r="J309">
        <v>4</v>
      </c>
      <c r="K309">
        <v>0.25</v>
      </c>
      <c r="L309" t="s">
        <v>18000</v>
      </c>
      <c r="M309" t="s">
        <v>17973</v>
      </c>
      <c r="N309" cm="1">
        <f t="array" ref="N309">_xlfn.LET(_xlpm.k,finalData[[#This Row],[peer_group_key]],
     MEDIAN(_xlfn._xlws.FILTER(finalData[score], (finalData[peer_group_key]=_xlpm.k)*(ISNUMBER(finalData[score]))))
)</f>
        <v>1.05</v>
      </c>
      <c r="O309" cm="1">
        <f t="array" ref="O30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09" cm="1">
        <f t="array" ref="P30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09">
        <f>finalData[[#This Row],[peerQ3]]-finalData[[#This Row],[peerQ1]]</f>
        <v>0.19500000000000006</v>
      </c>
      <c r="R309" cm="1">
        <f t="array" ref="R309">_xlfn.LET(_xlpm.k,finalData[[#This Row],[peer_group_key]],
ROWS(_xlfn._xlws.FILTER(finalData[score], (finalData[peer_group_key]=_xlpm.k)*(ISNUMBER(finalData[score]))))
)</f>
        <v>56</v>
      </c>
      <c r="S309">
        <f>IF(OR(NOT(ISNUMBER(finalData[[#This Row],[peerIQR]])),finalData[[#This Row],[peerIQR]]=0), NA(), finalData[[#This Row],[peerQ1]]-1.5*finalData[[#This Row],[peerIQR]])</f>
        <v>0.67999999999999983</v>
      </c>
      <c r="T309">
        <f>IF(OR(NOT(ISNUMBER(finalData[[#This Row],[peerIQR]])),finalData[[#This Row],[peerIQR]]=0), NA(), finalData[[#This Row],[peerQ3]]+1.5*finalData[[#This Row],[peerIQR]])</f>
        <v>1.46</v>
      </c>
      <c r="U30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09">
        <f>finalData[[#This Row],[score]]-finalData[[#This Row],[peerMedian]]</f>
        <v>0.10999999999999988</v>
      </c>
    </row>
    <row r="310" spans="1:22">
      <c r="A310" t="s">
        <v>1094</v>
      </c>
      <c r="B310" t="s">
        <v>1095</v>
      </c>
      <c r="C310" t="s">
        <v>549</v>
      </c>
      <c r="D310" t="s">
        <v>27</v>
      </c>
      <c r="E310">
        <v>2</v>
      </c>
      <c r="F310">
        <v>0</v>
      </c>
      <c r="G310">
        <v>6</v>
      </c>
      <c r="H310">
        <v>3</v>
      </c>
      <c r="I310">
        <v>1.19</v>
      </c>
      <c r="J310">
        <v>9</v>
      </c>
      <c r="K310">
        <v>0.33333333333333331</v>
      </c>
      <c r="L310" t="s">
        <v>18000</v>
      </c>
      <c r="M310" t="s">
        <v>17973</v>
      </c>
      <c r="N310" cm="1">
        <f t="array" ref="N310">_xlfn.LET(_xlpm.k,finalData[[#This Row],[peer_group_key]],
     MEDIAN(_xlfn._xlws.FILTER(finalData[score], (finalData[peer_group_key]=_xlpm.k)*(ISNUMBER(finalData[score]))))
)</f>
        <v>1.05</v>
      </c>
      <c r="O310" cm="1">
        <f t="array" ref="O31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10" cm="1">
        <f t="array" ref="P31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10">
        <f>finalData[[#This Row],[peerQ3]]-finalData[[#This Row],[peerQ1]]</f>
        <v>0.19500000000000006</v>
      </c>
      <c r="R310" cm="1">
        <f t="array" ref="R310">_xlfn.LET(_xlpm.k,finalData[[#This Row],[peer_group_key]],
ROWS(_xlfn._xlws.FILTER(finalData[score], (finalData[peer_group_key]=_xlpm.k)*(ISNUMBER(finalData[score]))))
)</f>
        <v>56</v>
      </c>
      <c r="S310">
        <f>IF(OR(NOT(ISNUMBER(finalData[[#This Row],[peerIQR]])),finalData[[#This Row],[peerIQR]]=0), NA(), finalData[[#This Row],[peerQ1]]-1.5*finalData[[#This Row],[peerIQR]])</f>
        <v>0.67999999999999983</v>
      </c>
      <c r="T310">
        <f>IF(OR(NOT(ISNUMBER(finalData[[#This Row],[peerIQR]])),finalData[[#This Row],[peerIQR]]=0), NA(), finalData[[#This Row],[peerQ3]]+1.5*finalData[[#This Row],[peerIQR]])</f>
        <v>1.46</v>
      </c>
      <c r="U31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10">
        <f>finalData[[#This Row],[score]]-finalData[[#This Row],[peerMedian]]</f>
        <v>0.1399999999999999</v>
      </c>
    </row>
    <row r="311" spans="1:22">
      <c r="A311" t="s">
        <v>1097</v>
      </c>
      <c r="B311" t="s">
        <v>1098</v>
      </c>
      <c r="C311" t="s">
        <v>549</v>
      </c>
      <c r="D311" t="s">
        <v>27</v>
      </c>
      <c r="E311">
        <v>2</v>
      </c>
      <c r="F311">
        <v>0</v>
      </c>
      <c r="G311">
        <v>4</v>
      </c>
      <c r="H311">
        <v>4</v>
      </c>
      <c r="I311">
        <v>1.08</v>
      </c>
      <c r="J311">
        <v>8</v>
      </c>
      <c r="K311">
        <v>0.5</v>
      </c>
      <c r="L311" t="s">
        <v>18000</v>
      </c>
      <c r="M311" t="s">
        <v>17973</v>
      </c>
      <c r="N311" cm="1">
        <f t="array" ref="N311">_xlfn.LET(_xlpm.k,finalData[[#This Row],[peer_group_key]],
     MEDIAN(_xlfn._xlws.FILTER(finalData[score], (finalData[peer_group_key]=_xlpm.k)*(ISNUMBER(finalData[score]))))
)</f>
        <v>1.05</v>
      </c>
      <c r="O311" cm="1">
        <f t="array" ref="O31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11" cm="1">
        <f t="array" ref="P31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11">
        <f>finalData[[#This Row],[peerQ3]]-finalData[[#This Row],[peerQ1]]</f>
        <v>0.19500000000000006</v>
      </c>
      <c r="R311" cm="1">
        <f t="array" ref="R311">_xlfn.LET(_xlpm.k,finalData[[#This Row],[peer_group_key]],
ROWS(_xlfn._xlws.FILTER(finalData[score], (finalData[peer_group_key]=_xlpm.k)*(ISNUMBER(finalData[score]))))
)</f>
        <v>56</v>
      </c>
      <c r="S311">
        <f>IF(OR(NOT(ISNUMBER(finalData[[#This Row],[peerIQR]])),finalData[[#This Row],[peerIQR]]=0), NA(), finalData[[#This Row],[peerQ1]]-1.5*finalData[[#This Row],[peerIQR]])</f>
        <v>0.67999999999999983</v>
      </c>
      <c r="T311">
        <f>IF(OR(NOT(ISNUMBER(finalData[[#This Row],[peerIQR]])),finalData[[#This Row],[peerIQR]]=0), NA(), finalData[[#This Row],[peerQ3]]+1.5*finalData[[#This Row],[peerIQR]])</f>
        <v>1.46</v>
      </c>
      <c r="U31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11">
        <f>finalData[[#This Row],[score]]-finalData[[#This Row],[peerMedian]]</f>
        <v>3.0000000000000027E-2</v>
      </c>
    </row>
    <row r="312" spans="1:22">
      <c r="A312" t="s">
        <v>1100</v>
      </c>
      <c r="B312" t="s">
        <v>1101</v>
      </c>
      <c r="C312" t="s">
        <v>549</v>
      </c>
      <c r="D312" t="s">
        <v>87</v>
      </c>
      <c r="E312">
        <v>2</v>
      </c>
      <c r="F312">
        <v>0</v>
      </c>
      <c r="G312">
        <v>11</v>
      </c>
      <c r="H312">
        <v>0</v>
      </c>
      <c r="I312">
        <v>1.08</v>
      </c>
      <c r="J312">
        <v>11</v>
      </c>
      <c r="K312">
        <v>0</v>
      </c>
      <c r="L312" t="s">
        <v>17999</v>
      </c>
      <c r="M312" t="s">
        <v>17973</v>
      </c>
      <c r="N312" cm="1">
        <f t="array" ref="N312">_xlfn.LET(_xlpm.k,finalData[[#This Row],[peer_group_key]],
     MEDIAN(_xlfn._xlws.FILTER(finalData[score], (finalData[peer_group_key]=_xlpm.k)*(ISNUMBER(finalData[score]))))
)</f>
        <v>0.97</v>
      </c>
      <c r="O312" cm="1">
        <f t="array" ref="O31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312" cm="1">
        <f t="array" ref="P31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12">
        <f>finalData[[#This Row],[peerQ3]]-finalData[[#This Row],[peerQ1]]</f>
        <v>9.9999999999999978E-2</v>
      </c>
      <c r="R312" cm="1">
        <f t="array" ref="R312">_xlfn.LET(_xlpm.k,finalData[[#This Row],[peer_group_key]],
ROWS(_xlfn._xlws.FILTER(finalData[score], (finalData[peer_group_key]=_xlpm.k)*(ISNUMBER(finalData[score]))))
)</f>
        <v>31</v>
      </c>
      <c r="S312">
        <f>IF(OR(NOT(ISNUMBER(finalData[[#This Row],[peerIQR]])),finalData[[#This Row],[peerIQR]]=0), NA(), finalData[[#This Row],[peerQ1]]-1.5*finalData[[#This Row],[peerIQR]])</f>
        <v>0.77</v>
      </c>
      <c r="T312">
        <f>IF(OR(NOT(ISNUMBER(finalData[[#This Row],[peerIQR]])),finalData[[#This Row],[peerIQR]]=0), NA(), finalData[[#This Row],[peerQ3]]+1.5*finalData[[#This Row],[peerIQR]])</f>
        <v>1.17</v>
      </c>
      <c r="U31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12">
        <f>finalData[[#This Row],[score]]-finalData[[#This Row],[peerMedian]]</f>
        <v>0.1100000000000001</v>
      </c>
    </row>
    <row r="313" spans="1:22">
      <c r="A313" t="s">
        <v>1103</v>
      </c>
      <c r="B313" t="s">
        <v>1104</v>
      </c>
      <c r="C313" t="s">
        <v>549</v>
      </c>
      <c r="D313" t="s">
        <v>87</v>
      </c>
      <c r="E313">
        <v>4</v>
      </c>
      <c r="F313">
        <v>0</v>
      </c>
      <c r="G313">
        <v>7</v>
      </c>
      <c r="H313">
        <v>0</v>
      </c>
      <c r="I313">
        <v>1.07</v>
      </c>
      <c r="J313">
        <v>7</v>
      </c>
      <c r="K313">
        <v>0</v>
      </c>
      <c r="L313" t="s">
        <v>17999</v>
      </c>
      <c r="M313" t="s">
        <v>17970</v>
      </c>
      <c r="N313" cm="1">
        <f t="array" ref="N313">_xlfn.LET(_xlpm.k,finalData[[#This Row],[peer_group_key]],
     MEDIAN(_xlfn._xlws.FILTER(finalData[score], (finalData[peer_group_key]=_xlpm.k)*(ISNUMBER(finalData[score]))))
)</f>
        <v>0.97</v>
      </c>
      <c r="O313" cm="1">
        <f t="array" ref="O31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313" cm="1">
        <f t="array" ref="P31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13">
        <f>finalData[[#This Row],[peerQ3]]-finalData[[#This Row],[peerQ1]]</f>
        <v>9.9999999999999978E-2</v>
      </c>
      <c r="R313" cm="1">
        <f t="array" ref="R313">_xlfn.LET(_xlpm.k,finalData[[#This Row],[peer_group_key]],
ROWS(_xlfn._xlws.FILTER(finalData[score], (finalData[peer_group_key]=_xlpm.k)*(ISNUMBER(finalData[score]))))
)</f>
        <v>31</v>
      </c>
      <c r="S313">
        <f>IF(OR(NOT(ISNUMBER(finalData[[#This Row],[peerIQR]])),finalData[[#This Row],[peerIQR]]=0), NA(), finalData[[#This Row],[peerQ1]]-1.5*finalData[[#This Row],[peerIQR]])</f>
        <v>0.77</v>
      </c>
      <c r="T313">
        <f>IF(OR(NOT(ISNUMBER(finalData[[#This Row],[peerIQR]])),finalData[[#This Row],[peerIQR]]=0), NA(), finalData[[#This Row],[peerQ3]]+1.5*finalData[[#This Row],[peerIQR]])</f>
        <v>1.17</v>
      </c>
      <c r="U31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13">
        <f>finalData[[#This Row],[score]]-finalData[[#This Row],[peerMedian]]</f>
        <v>0.10000000000000009</v>
      </c>
    </row>
    <row r="314" spans="1:22">
      <c r="A314" t="s">
        <v>1106</v>
      </c>
      <c r="B314" t="s">
        <v>1107</v>
      </c>
      <c r="C314" t="s">
        <v>549</v>
      </c>
      <c r="D314" t="s">
        <v>32</v>
      </c>
      <c r="E314">
        <v>2</v>
      </c>
      <c r="F314">
        <v>1</v>
      </c>
      <c r="G314">
        <v>8</v>
      </c>
      <c r="H314">
        <v>1</v>
      </c>
      <c r="I314">
        <v>1.03</v>
      </c>
      <c r="J314">
        <v>10</v>
      </c>
      <c r="K314">
        <v>0.1</v>
      </c>
      <c r="L314" t="s">
        <v>17998</v>
      </c>
      <c r="M314" t="s">
        <v>17973</v>
      </c>
      <c r="N314" cm="1">
        <f t="array" ref="N314">_xlfn.LET(_xlpm.k,finalData[[#This Row],[peer_group_key]],
     MEDIAN(_xlfn._xlws.FILTER(finalData[score], (finalData[peer_group_key]=_xlpm.k)*(ISNUMBER(finalData[score]))))
)</f>
        <v>0.98</v>
      </c>
      <c r="O314" cm="1">
        <f t="array" ref="O31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14" cm="1">
        <f t="array" ref="P31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14">
        <f>finalData[[#This Row],[peerQ3]]-finalData[[#This Row],[peerQ1]]</f>
        <v>8.0000000000000071E-2</v>
      </c>
      <c r="R314" cm="1">
        <f t="array" ref="R314">_xlfn.LET(_xlpm.k,finalData[[#This Row],[peer_group_key]],
ROWS(_xlfn._xlws.FILTER(finalData[score], (finalData[peer_group_key]=_xlpm.k)*(ISNUMBER(finalData[score]))))
)</f>
        <v>109</v>
      </c>
      <c r="S314">
        <f>IF(OR(NOT(ISNUMBER(finalData[[#This Row],[peerIQR]])),finalData[[#This Row],[peerIQR]]=0), NA(), finalData[[#This Row],[peerQ1]]-1.5*finalData[[#This Row],[peerIQR]])</f>
        <v>0.81999999999999984</v>
      </c>
      <c r="T314">
        <f>IF(OR(NOT(ISNUMBER(finalData[[#This Row],[peerIQR]])),finalData[[#This Row],[peerIQR]]=0), NA(), finalData[[#This Row],[peerQ3]]+1.5*finalData[[#This Row],[peerIQR]])</f>
        <v>1.1400000000000001</v>
      </c>
      <c r="U31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14">
        <f>finalData[[#This Row],[score]]-finalData[[#This Row],[peerMedian]]</f>
        <v>5.0000000000000044E-2</v>
      </c>
    </row>
    <row r="315" spans="1:22">
      <c r="A315" t="s">
        <v>1109</v>
      </c>
      <c r="B315" t="s">
        <v>1110</v>
      </c>
      <c r="C315" t="s">
        <v>549</v>
      </c>
      <c r="D315" t="s">
        <v>32</v>
      </c>
      <c r="E315">
        <v>4</v>
      </c>
      <c r="F315">
        <v>2</v>
      </c>
      <c r="G315">
        <v>9</v>
      </c>
      <c r="H315">
        <v>0</v>
      </c>
      <c r="I315">
        <v>0.98</v>
      </c>
      <c r="J315">
        <v>11</v>
      </c>
      <c r="K315">
        <v>0</v>
      </c>
      <c r="L315" t="s">
        <v>17998</v>
      </c>
      <c r="M315" t="s">
        <v>17970</v>
      </c>
      <c r="N315" cm="1">
        <f t="array" ref="N315">_xlfn.LET(_xlpm.k,finalData[[#This Row],[peer_group_key]],
     MEDIAN(_xlfn._xlws.FILTER(finalData[score], (finalData[peer_group_key]=_xlpm.k)*(ISNUMBER(finalData[score]))))
)</f>
        <v>0.98</v>
      </c>
      <c r="O315" cm="1">
        <f t="array" ref="O31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15" cm="1">
        <f t="array" ref="P31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15">
        <f>finalData[[#This Row],[peerQ3]]-finalData[[#This Row],[peerQ1]]</f>
        <v>8.0000000000000071E-2</v>
      </c>
      <c r="R315" cm="1">
        <f t="array" ref="R315">_xlfn.LET(_xlpm.k,finalData[[#This Row],[peer_group_key]],
ROWS(_xlfn._xlws.FILTER(finalData[score], (finalData[peer_group_key]=_xlpm.k)*(ISNUMBER(finalData[score]))))
)</f>
        <v>109</v>
      </c>
      <c r="S315">
        <f>IF(OR(NOT(ISNUMBER(finalData[[#This Row],[peerIQR]])),finalData[[#This Row],[peerIQR]]=0), NA(), finalData[[#This Row],[peerQ1]]-1.5*finalData[[#This Row],[peerIQR]])</f>
        <v>0.81999999999999984</v>
      </c>
      <c r="T315">
        <f>IF(OR(NOT(ISNUMBER(finalData[[#This Row],[peerIQR]])),finalData[[#This Row],[peerIQR]]=0), NA(), finalData[[#This Row],[peerQ3]]+1.5*finalData[[#This Row],[peerIQR]])</f>
        <v>1.1400000000000001</v>
      </c>
      <c r="U31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15">
        <f>finalData[[#This Row],[score]]-finalData[[#This Row],[peerMedian]]</f>
        <v>0</v>
      </c>
    </row>
    <row r="316" spans="1:22">
      <c r="A316" t="s">
        <v>1112</v>
      </c>
      <c r="B316" t="s">
        <v>1113</v>
      </c>
      <c r="C316" t="s">
        <v>549</v>
      </c>
      <c r="D316" t="s">
        <v>32</v>
      </c>
      <c r="E316">
        <v>4</v>
      </c>
      <c r="F316">
        <v>0</v>
      </c>
      <c r="G316">
        <v>8</v>
      </c>
      <c r="H316">
        <v>1</v>
      </c>
      <c r="I316">
        <v>0.91</v>
      </c>
      <c r="J316">
        <v>9</v>
      </c>
      <c r="K316">
        <v>0.1111111111111111</v>
      </c>
      <c r="L316" t="s">
        <v>17998</v>
      </c>
      <c r="M316" t="s">
        <v>17970</v>
      </c>
      <c r="N316" cm="1">
        <f t="array" ref="N316">_xlfn.LET(_xlpm.k,finalData[[#This Row],[peer_group_key]],
     MEDIAN(_xlfn._xlws.FILTER(finalData[score], (finalData[peer_group_key]=_xlpm.k)*(ISNUMBER(finalData[score]))))
)</f>
        <v>0.98</v>
      </c>
      <c r="O316" cm="1">
        <f t="array" ref="O31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16" cm="1">
        <f t="array" ref="P31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16">
        <f>finalData[[#This Row],[peerQ3]]-finalData[[#This Row],[peerQ1]]</f>
        <v>8.0000000000000071E-2</v>
      </c>
      <c r="R316" cm="1">
        <f t="array" ref="R316">_xlfn.LET(_xlpm.k,finalData[[#This Row],[peer_group_key]],
ROWS(_xlfn._xlws.FILTER(finalData[score], (finalData[peer_group_key]=_xlpm.k)*(ISNUMBER(finalData[score]))))
)</f>
        <v>109</v>
      </c>
      <c r="S316">
        <f>IF(OR(NOT(ISNUMBER(finalData[[#This Row],[peerIQR]])),finalData[[#This Row],[peerIQR]]=0), NA(), finalData[[#This Row],[peerQ1]]-1.5*finalData[[#This Row],[peerIQR]])</f>
        <v>0.81999999999999984</v>
      </c>
      <c r="T316">
        <f>IF(OR(NOT(ISNUMBER(finalData[[#This Row],[peerIQR]])),finalData[[#This Row],[peerIQR]]=0), NA(), finalData[[#This Row],[peerQ3]]+1.5*finalData[[#This Row],[peerIQR]])</f>
        <v>1.1400000000000001</v>
      </c>
      <c r="U31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16">
        <f>finalData[[#This Row],[score]]-finalData[[#This Row],[peerMedian]]</f>
        <v>-6.9999999999999951E-2</v>
      </c>
    </row>
    <row r="317" spans="1:22">
      <c r="A317" t="s">
        <v>1115</v>
      </c>
      <c r="B317" t="s">
        <v>1116</v>
      </c>
      <c r="C317" t="s">
        <v>549</v>
      </c>
      <c r="D317" t="s">
        <v>32</v>
      </c>
      <c r="E317">
        <v>5</v>
      </c>
      <c r="F317">
        <v>4</v>
      </c>
      <c r="G317">
        <v>3</v>
      </c>
      <c r="H317">
        <v>1</v>
      </c>
      <c r="I317">
        <v>0.95</v>
      </c>
      <c r="J317">
        <v>8</v>
      </c>
      <c r="K317">
        <v>0.125</v>
      </c>
      <c r="L317" t="s">
        <v>17998</v>
      </c>
      <c r="M317" t="s">
        <v>17970</v>
      </c>
      <c r="N317" cm="1">
        <f t="array" ref="N317">_xlfn.LET(_xlpm.k,finalData[[#This Row],[peer_group_key]],
     MEDIAN(_xlfn._xlws.FILTER(finalData[score], (finalData[peer_group_key]=_xlpm.k)*(ISNUMBER(finalData[score]))))
)</f>
        <v>0.98</v>
      </c>
      <c r="O317" cm="1">
        <f t="array" ref="O31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17" cm="1">
        <f t="array" ref="P31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17">
        <f>finalData[[#This Row],[peerQ3]]-finalData[[#This Row],[peerQ1]]</f>
        <v>8.0000000000000071E-2</v>
      </c>
      <c r="R317" cm="1">
        <f t="array" ref="R317">_xlfn.LET(_xlpm.k,finalData[[#This Row],[peer_group_key]],
ROWS(_xlfn._xlws.FILTER(finalData[score], (finalData[peer_group_key]=_xlpm.k)*(ISNUMBER(finalData[score]))))
)</f>
        <v>109</v>
      </c>
      <c r="S317">
        <f>IF(OR(NOT(ISNUMBER(finalData[[#This Row],[peerIQR]])),finalData[[#This Row],[peerIQR]]=0), NA(), finalData[[#This Row],[peerQ1]]-1.5*finalData[[#This Row],[peerIQR]])</f>
        <v>0.81999999999999984</v>
      </c>
      <c r="T317">
        <f>IF(OR(NOT(ISNUMBER(finalData[[#This Row],[peerIQR]])),finalData[[#This Row],[peerIQR]]=0), NA(), finalData[[#This Row],[peerQ3]]+1.5*finalData[[#This Row],[peerIQR]])</f>
        <v>1.1400000000000001</v>
      </c>
      <c r="U31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17">
        <f>finalData[[#This Row],[score]]-finalData[[#This Row],[peerMedian]]</f>
        <v>-3.0000000000000027E-2</v>
      </c>
    </row>
    <row r="318" spans="1:22">
      <c r="A318" t="s">
        <v>1118</v>
      </c>
      <c r="B318" t="s">
        <v>1119</v>
      </c>
      <c r="C318" t="s">
        <v>549</v>
      </c>
      <c r="D318" t="s">
        <v>27</v>
      </c>
      <c r="E318">
        <v>3</v>
      </c>
      <c r="F318">
        <v>0</v>
      </c>
      <c r="G318">
        <v>7</v>
      </c>
      <c r="H318">
        <v>0</v>
      </c>
      <c r="I318">
        <v>0.95</v>
      </c>
      <c r="J318">
        <v>7</v>
      </c>
      <c r="K318">
        <v>0</v>
      </c>
      <c r="L318" t="s">
        <v>18000</v>
      </c>
      <c r="M318" t="s">
        <v>17971</v>
      </c>
      <c r="N318" cm="1">
        <f t="array" ref="N318">_xlfn.LET(_xlpm.k,finalData[[#This Row],[peer_group_key]],
     MEDIAN(_xlfn._xlws.FILTER(finalData[score], (finalData[peer_group_key]=_xlpm.k)*(ISNUMBER(finalData[score]))))
)</f>
        <v>1.05</v>
      </c>
      <c r="O318" cm="1">
        <f t="array" ref="O31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18" cm="1">
        <f t="array" ref="P31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18">
        <f>finalData[[#This Row],[peerQ3]]-finalData[[#This Row],[peerQ1]]</f>
        <v>0.19500000000000006</v>
      </c>
      <c r="R318" cm="1">
        <f t="array" ref="R318">_xlfn.LET(_xlpm.k,finalData[[#This Row],[peer_group_key]],
ROWS(_xlfn._xlws.FILTER(finalData[score], (finalData[peer_group_key]=_xlpm.k)*(ISNUMBER(finalData[score]))))
)</f>
        <v>56</v>
      </c>
      <c r="S318">
        <f>IF(OR(NOT(ISNUMBER(finalData[[#This Row],[peerIQR]])),finalData[[#This Row],[peerIQR]]=0), NA(), finalData[[#This Row],[peerQ1]]-1.5*finalData[[#This Row],[peerIQR]])</f>
        <v>0.67999999999999983</v>
      </c>
      <c r="T318">
        <f>IF(OR(NOT(ISNUMBER(finalData[[#This Row],[peerIQR]])),finalData[[#This Row],[peerIQR]]=0), NA(), finalData[[#This Row],[peerQ3]]+1.5*finalData[[#This Row],[peerIQR]])</f>
        <v>1.46</v>
      </c>
      <c r="U31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18">
        <f>finalData[[#This Row],[score]]-finalData[[#This Row],[peerMedian]]</f>
        <v>-0.10000000000000009</v>
      </c>
    </row>
    <row r="319" spans="1:22">
      <c r="A319" t="s">
        <v>1121</v>
      </c>
      <c r="B319" t="s">
        <v>1122</v>
      </c>
      <c r="C319" t="s">
        <v>549</v>
      </c>
      <c r="D319" t="s">
        <v>32</v>
      </c>
      <c r="E319">
        <v>4</v>
      </c>
      <c r="F319">
        <v>0</v>
      </c>
      <c r="G319">
        <v>1</v>
      </c>
      <c r="H319">
        <v>0</v>
      </c>
      <c r="I319">
        <v>0.89</v>
      </c>
      <c r="J319">
        <v>1</v>
      </c>
      <c r="K319">
        <v>0</v>
      </c>
      <c r="L319" t="s">
        <v>17998</v>
      </c>
      <c r="M319" t="s">
        <v>17970</v>
      </c>
      <c r="N319" cm="1">
        <f t="array" ref="N319">_xlfn.LET(_xlpm.k,finalData[[#This Row],[peer_group_key]],
     MEDIAN(_xlfn._xlws.FILTER(finalData[score], (finalData[peer_group_key]=_xlpm.k)*(ISNUMBER(finalData[score]))))
)</f>
        <v>0.98</v>
      </c>
      <c r="O319" cm="1">
        <f t="array" ref="O31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19" cm="1">
        <f t="array" ref="P31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19">
        <f>finalData[[#This Row],[peerQ3]]-finalData[[#This Row],[peerQ1]]</f>
        <v>8.0000000000000071E-2</v>
      </c>
      <c r="R319" cm="1">
        <f t="array" ref="R319">_xlfn.LET(_xlpm.k,finalData[[#This Row],[peer_group_key]],
ROWS(_xlfn._xlws.FILTER(finalData[score], (finalData[peer_group_key]=_xlpm.k)*(ISNUMBER(finalData[score]))))
)</f>
        <v>109</v>
      </c>
      <c r="S319">
        <f>IF(OR(NOT(ISNUMBER(finalData[[#This Row],[peerIQR]])),finalData[[#This Row],[peerIQR]]=0), NA(), finalData[[#This Row],[peerQ1]]-1.5*finalData[[#This Row],[peerIQR]])</f>
        <v>0.81999999999999984</v>
      </c>
      <c r="T319">
        <f>IF(OR(NOT(ISNUMBER(finalData[[#This Row],[peerIQR]])),finalData[[#This Row],[peerIQR]]=0), NA(), finalData[[#This Row],[peerQ3]]+1.5*finalData[[#This Row],[peerIQR]])</f>
        <v>1.1400000000000001</v>
      </c>
      <c r="U31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19">
        <f>finalData[[#This Row],[score]]-finalData[[#This Row],[peerMedian]]</f>
        <v>-8.9999999999999969E-2</v>
      </c>
    </row>
    <row r="320" spans="1:22">
      <c r="A320" t="s">
        <v>1124</v>
      </c>
      <c r="B320" t="s">
        <v>1125</v>
      </c>
      <c r="C320" t="s">
        <v>549</v>
      </c>
      <c r="D320" t="s">
        <v>32</v>
      </c>
      <c r="E320">
        <v>4</v>
      </c>
      <c r="F320">
        <v>0</v>
      </c>
      <c r="G320">
        <v>1</v>
      </c>
      <c r="H320">
        <v>0</v>
      </c>
      <c r="I320">
        <v>0.7</v>
      </c>
      <c r="J320">
        <v>1</v>
      </c>
      <c r="K320">
        <v>0</v>
      </c>
      <c r="L320" t="s">
        <v>17998</v>
      </c>
      <c r="M320" t="s">
        <v>17970</v>
      </c>
      <c r="N320" cm="1">
        <f t="array" ref="N320">_xlfn.LET(_xlpm.k,finalData[[#This Row],[peer_group_key]],
     MEDIAN(_xlfn._xlws.FILTER(finalData[score], (finalData[peer_group_key]=_xlpm.k)*(ISNUMBER(finalData[score]))))
)</f>
        <v>0.98</v>
      </c>
      <c r="O320" cm="1">
        <f t="array" ref="O32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20" cm="1">
        <f t="array" ref="P32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20">
        <f>finalData[[#This Row],[peerQ3]]-finalData[[#This Row],[peerQ1]]</f>
        <v>8.0000000000000071E-2</v>
      </c>
      <c r="R320" cm="1">
        <f t="array" ref="R320">_xlfn.LET(_xlpm.k,finalData[[#This Row],[peer_group_key]],
ROWS(_xlfn._xlws.FILTER(finalData[score], (finalData[peer_group_key]=_xlpm.k)*(ISNUMBER(finalData[score]))))
)</f>
        <v>109</v>
      </c>
      <c r="S320">
        <f>IF(OR(NOT(ISNUMBER(finalData[[#This Row],[peerIQR]])),finalData[[#This Row],[peerIQR]]=0), NA(), finalData[[#This Row],[peerQ1]]-1.5*finalData[[#This Row],[peerIQR]])</f>
        <v>0.81999999999999984</v>
      </c>
      <c r="T320">
        <f>IF(OR(NOT(ISNUMBER(finalData[[#This Row],[peerIQR]])),finalData[[#This Row],[peerIQR]]=0), NA(), finalData[[#This Row],[peerQ3]]+1.5*finalData[[#This Row],[peerIQR]])</f>
        <v>1.1400000000000001</v>
      </c>
      <c r="U32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Low Outlier</v>
      </c>
      <c r="V320">
        <f>finalData[[#This Row],[score]]-finalData[[#This Row],[peerMedian]]</f>
        <v>-0.28000000000000003</v>
      </c>
    </row>
    <row r="321" spans="1:22">
      <c r="A321" t="s">
        <v>1126</v>
      </c>
      <c r="B321" t="s">
        <v>1127</v>
      </c>
      <c r="C321" t="s">
        <v>549</v>
      </c>
      <c r="D321" t="s">
        <v>32</v>
      </c>
      <c r="E321">
        <v>4</v>
      </c>
      <c r="F321">
        <v>0</v>
      </c>
      <c r="G321">
        <v>2</v>
      </c>
      <c r="H321">
        <v>0</v>
      </c>
      <c r="I321">
        <v>0.81</v>
      </c>
      <c r="J321">
        <v>2</v>
      </c>
      <c r="K321">
        <v>0</v>
      </c>
      <c r="L321" t="s">
        <v>17998</v>
      </c>
      <c r="M321" t="s">
        <v>17970</v>
      </c>
      <c r="N321" cm="1">
        <f t="array" ref="N321">_xlfn.LET(_xlpm.k,finalData[[#This Row],[peer_group_key]],
     MEDIAN(_xlfn._xlws.FILTER(finalData[score], (finalData[peer_group_key]=_xlpm.k)*(ISNUMBER(finalData[score]))))
)</f>
        <v>0.98</v>
      </c>
      <c r="O321" cm="1">
        <f t="array" ref="O32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21" cm="1">
        <f t="array" ref="P32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21">
        <f>finalData[[#This Row],[peerQ3]]-finalData[[#This Row],[peerQ1]]</f>
        <v>8.0000000000000071E-2</v>
      </c>
      <c r="R321" cm="1">
        <f t="array" ref="R321">_xlfn.LET(_xlpm.k,finalData[[#This Row],[peer_group_key]],
ROWS(_xlfn._xlws.FILTER(finalData[score], (finalData[peer_group_key]=_xlpm.k)*(ISNUMBER(finalData[score]))))
)</f>
        <v>109</v>
      </c>
      <c r="S321">
        <f>IF(OR(NOT(ISNUMBER(finalData[[#This Row],[peerIQR]])),finalData[[#This Row],[peerIQR]]=0), NA(), finalData[[#This Row],[peerQ1]]-1.5*finalData[[#This Row],[peerIQR]])</f>
        <v>0.81999999999999984</v>
      </c>
      <c r="T321">
        <f>IF(OR(NOT(ISNUMBER(finalData[[#This Row],[peerIQR]])),finalData[[#This Row],[peerIQR]]=0), NA(), finalData[[#This Row],[peerQ3]]+1.5*finalData[[#This Row],[peerIQR]])</f>
        <v>1.1400000000000001</v>
      </c>
      <c r="U32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Low Outlier</v>
      </c>
      <c r="V321">
        <f>finalData[[#This Row],[score]]-finalData[[#This Row],[peerMedian]]</f>
        <v>-0.16999999999999993</v>
      </c>
    </row>
    <row r="322" spans="1:22">
      <c r="A322" t="s">
        <v>1129</v>
      </c>
      <c r="B322" t="s">
        <v>1130</v>
      </c>
      <c r="C322" t="s">
        <v>549</v>
      </c>
      <c r="D322" t="s">
        <v>32</v>
      </c>
      <c r="E322">
        <v>3</v>
      </c>
      <c r="F322">
        <v>0</v>
      </c>
      <c r="G322">
        <v>10</v>
      </c>
      <c r="H322">
        <v>1</v>
      </c>
      <c r="I322">
        <v>0.98</v>
      </c>
      <c r="J322">
        <v>11</v>
      </c>
      <c r="K322">
        <v>9.0909090909090912E-2</v>
      </c>
      <c r="L322" t="s">
        <v>17998</v>
      </c>
      <c r="M322" t="s">
        <v>17971</v>
      </c>
      <c r="N322" cm="1">
        <f t="array" ref="N322">_xlfn.LET(_xlpm.k,finalData[[#This Row],[peer_group_key]],
     MEDIAN(_xlfn._xlws.FILTER(finalData[score], (finalData[peer_group_key]=_xlpm.k)*(ISNUMBER(finalData[score]))))
)</f>
        <v>0.98</v>
      </c>
      <c r="O322" cm="1">
        <f t="array" ref="O32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22" cm="1">
        <f t="array" ref="P32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22">
        <f>finalData[[#This Row],[peerQ3]]-finalData[[#This Row],[peerQ1]]</f>
        <v>8.0000000000000071E-2</v>
      </c>
      <c r="R322" cm="1">
        <f t="array" ref="R322">_xlfn.LET(_xlpm.k,finalData[[#This Row],[peer_group_key]],
ROWS(_xlfn._xlws.FILTER(finalData[score], (finalData[peer_group_key]=_xlpm.k)*(ISNUMBER(finalData[score]))))
)</f>
        <v>109</v>
      </c>
      <c r="S322">
        <f>IF(OR(NOT(ISNUMBER(finalData[[#This Row],[peerIQR]])),finalData[[#This Row],[peerIQR]]=0), NA(), finalData[[#This Row],[peerQ1]]-1.5*finalData[[#This Row],[peerIQR]])</f>
        <v>0.81999999999999984</v>
      </c>
      <c r="T322">
        <f>IF(OR(NOT(ISNUMBER(finalData[[#This Row],[peerIQR]])),finalData[[#This Row],[peerIQR]]=0), NA(), finalData[[#This Row],[peerQ3]]+1.5*finalData[[#This Row],[peerIQR]])</f>
        <v>1.1400000000000001</v>
      </c>
      <c r="U32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22">
        <f>finalData[[#This Row],[score]]-finalData[[#This Row],[peerMedian]]</f>
        <v>0</v>
      </c>
    </row>
    <row r="323" spans="1:22">
      <c r="A323" t="s">
        <v>1132</v>
      </c>
      <c r="B323" t="s">
        <v>1133</v>
      </c>
      <c r="C323" t="s">
        <v>549</v>
      </c>
      <c r="D323" t="s">
        <v>32</v>
      </c>
      <c r="E323">
        <v>1</v>
      </c>
      <c r="F323">
        <v>0</v>
      </c>
      <c r="G323">
        <v>5</v>
      </c>
      <c r="H323">
        <v>1</v>
      </c>
      <c r="I323">
        <v>1.02</v>
      </c>
      <c r="J323">
        <v>6</v>
      </c>
      <c r="K323">
        <v>0.16666666666666666</v>
      </c>
      <c r="L323" t="s">
        <v>17998</v>
      </c>
      <c r="M323" t="s">
        <v>17973</v>
      </c>
      <c r="N323" cm="1">
        <f t="array" ref="N323">_xlfn.LET(_xlpm.k,finalData[[#This Row],[peer_group_key]],
     MEDIAN(_xlfn._xlws.FILTER(finalData[score], (finalData[peer_group_key]=_xlpm.k)*(ISNUMBER(finalData[score]))))
)</f>
        <v>0.98</v>
      </c>
      <c r="O323" cm="1">
        <f t="array" ref="O32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23" cm="1">
        <f t="array" ref="P32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23">
        <f>finalData[[#This Row],[peerQ3]]-finalData[[#This Row],[peerQ1]]</f>
        <v>8.0000000000000071E-2</v>
      </c>
      <c r="R323" cm="1">
        <f t="array" ref="R323">_xlfn.LET(_xlpm.k,finalData[[#This Row],[peer_group_key]],
ROWS(_xlfn._xlws.FILTER(finalData[score], (finalData[peer_group_key]=_xlpm.k)*(ISNUMBER(finalData[score]))))
)</f>
        <v>109</v>
      </c>
      <c r="S323">
        <f>IF(OR(NOT(ISNUMBER(finalData[[#This Row],[peerIQR]])),finalData[[#This Row],[peerIQR]]=0), NA(), finalData[[#This Row],[peerQ1]]-1.5*finalData[[#This Row],[peerIQR]])</f>
        <v>0.81999999999999984</v>
      </c>
      <c r="T323">
        <f>IF(OR(NOT(ISNUMBER(finalData[[#This Row],[peerIQR]])),finalData[[#This Row],[peerIQR]]=0), NA(), finalData[[#This Row],[peerQ3]]+1.5*finalData[[#This Row],[peerIQR]])</f>
        <v>1.1400000000000001</v>
      </c>
      <c r="U32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23">
        <f>finalData[[#This Row],[score]]-finalData[[#This Row],[peerMedian]]</f>
        <v>4.0000000000000036E-2</v>
      </c>
    </row>
    <row r="324" spans="1:22">
      <c r="A324" t="s">
        <v>1135</v>
      </c>
      <c r="B324" t="s">
        <v>1136</v>
      </c>
      <c r="C324" t="s">
        <v>549</v>
      </c>
      <c r="D324" t="s">
        <v>32</v>
      </c>
      <c r="E324">
        <v>3</v>
      </c>
      <c r="F324">
        <v>0</v>
      </c>
      <c r="G324">
        <v>7</v>
      </c>
      <c r="H324">
        <v>0</v>
      </c>
      <c r="I324">
        <v>1.05</v>
      </c>
      <c r="J324">
        <v>7</v>
      </c>
      <c r="K324">
        <v>0</v>
      </c>
      <c r="L324" t="s">
        <v>17998</v>
      </c>
      <c r="M324" t="s">
        <v>17971</v>
      </c>
      <c r="N324" cm="1">
        <f t="array" ref="N324">_xlfn.LET(_xlpm.k,finalData[[#This Row],[peer_group_key]],
     MEDIAN(_xlfn._xlws.FILTER(finalData[score], (finalData[peer_group_key]=_xlpm.k)*(ISNUMBER(finalData[score]))))
)</f>
        <v>0.98</v>
      </c>
      <c r="O324" cm="1">
        <f t="array" ref="O32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24" cm="1">
        <f t="array" ref="P32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24">
        <f>finalData[[#This Row],[peerQ3]]-finalData[[#This Row],[peerQ1]]</f>
        <v>8.0000000000000071E-2</v>
      </c>
      <c r="R324" cm="1">
        <f t="array" ref="R324">_xlfn.LET(_xlpm.k,finalData[[#This Row],[peer_group_key]],
ROWS(_xlfn._xlws.FILTER(finalData[score], (finalData[peer_group_key]=_xlpm.k)*(ISNUMBER(finalData[score]))))
)</f>
        <v>109</v>
      </c>
      <c r="S324">
        <f>IF(OR(NOT(ISNUMBER(finalData[[#This Row],[peerIQR]])),finalData[[#This Row],[peerIQR]]=0), NA(), finalData[[#This Row],[peerQ1]]-1.5*finalData[[#This Row],[peerIQR]])</f>
        <v>0.81999999999999984</v>
      </c>
      <c r="T324">
        <f>IF(OR(NOT(ISNUMBER(finalData[[#This Row],[peerIQR]])),finalData[[#This Row],[peerIQR]]=0), NA(), finalData[[#This Row],[peerQ3]]+1.5*finalData[[#This Row],[peerIQR]])</f>
        <v>1.1400000000000001</v>
      </c>
      <c r="U32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24">
        <f>finalData[[#This Row],[score]]-finalData[[#This Row],[peerMedian]]</f>
        <v>7.0000000000000062E-2</v>
      </c>
    </row>
    <row r="325" spans="1:22">
      <c r="A325" t="s">
        <v>1138</v>
      </c>
      <c r="B325" t="s">
        <v>1139</v>
      </c>
      <c r="C325" t="s">
        <v>549</v>
      </c>
      <c r="D325" t="s">
        <v>27</v>
      </c>
      <c r="E325">
        <v>3</v>
      </c>
      <c r="F325">
        <v>0</v>
      </c>
      <c r="G325">
        <v>5</v>
      </c>
      <c r="H325">
        <v>0</v>
      </c>
      <c r="I325">
        <v>0.92</v>
      </c>
      <c r="J325">
        <v>5</v>
      </c>
      <c r="K325">
        <v>0</v>
      </c>
      <c r="L325" t="s">
        <v>18000</v>
      </c>
      <c r="M325" t="s">
        <v>17971</v>
      </c>
      <c r="N325" cm="1">
        <f t="array" ref="N325">_xlfn.LET(_xlpm.k,finalData[[#This Row],[peer_group_key]],
     MEDIAN(_xlfn._xlws.FILTER(finalData[score], (finalData[peer_group_key]=_xlpm.k)*(ISNUMBER(finalData[score]))))
)</f>
        <v>1.05</v>
      </c>
      <c r="O325" cm="1">
        <f t="array" ref="O32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25" cm="1">
        <f t="array" ref="P32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25">
        <f>finalData[[#This Row],[peerQ3]]-finalData[[#This Row],[peerQ1]]</f>
        <v>0.19500000000000006</v>
      </c>
      <c r="R325" cm="1">
        <f t="array" ref="R325">_xlfn.LET(_xlpm.k,finalData[[#This Row],[peer_group_key]],
ROWS(_xlfn._xlws.FILTER(finalData[score], (finalData[peer_group_key]=_xlpm.k)*(ISNUMBER(finalData[score]))))
)</f>
        <v>56</v>
      </c>
      <c r="S325">
        <f>IF(OR(NOT(ISNUMBER(finalData[[#This Row],[peerIQR]])),finalData[[#This Row],[peerIQR]]=0), NA(), finalData[[#This Row],[peerQ1]]-1.5*finalData[[#This Row],[peerIQR]])</f>
        <v>0.67999999999999983</v>
      </c>
      <c r="T325">
        <f>IF(OR(NOT(ISNUMBER(finalData[[#This Row],[peerIQR]])),finalData[[#This Row],[peerIQR]]=0), NA(), finalData[[#This Row],[peerQ3]]+1.5*finalData[[#This Row],[peerIQR]])</f>
        <v>1.46</v>
      </c>
      <c r="U32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25">
        <f>finalData[[#This Row],[score]]-finalData[[#This Row],[peerMedian]]</f>
        <v>-0.13</v>
      </c>
    </row>
    <row r="326" spans="1:22">
      <c r="A326" t="s">
        <v>1141</v>
      </c>
      <c r="B326" t="s">
        <v>1142</v>
      </c>
      <c r="C326" t="s">
        <v>549</v>
      </c>
      <c r="D326" t="s">
        <v>32</v>
      </c>
      <c r="E326">
        <v>4</v>
      </c>
      <c r="F326">
        <v>0</v>
      </c>
      <c r="G326">
        <v>8</v>
      </c>
      <c r="H326">
        <v>0</v>
      </c>
      <c r="I326">
        <v>0.89</v>
      </c>
      <c r="J326">
        <v>8</v>
      </c>
      <c r="K326">
        <v>0</v>
      </c>
      <c r="L326" t="s">
        <v>17998</v>
      </c>
      <c r="M326" t="s">
        <v>17970</v>
      </c>
      <c r="N326" cm="1">
        <f t="array" ref="N326">_xlfn.LET(_xlpm.k,finalData[[#This Row],[peer_group_key]],
     MEDIAN(_xlfn._xlws.FILTER(finalData[score], (finalData[peer_group_key]=_xlpm.k)*(ISNUMBER(finalData[score]))))
)</f>
        <v>0.98</v>
      </c>
      <c r="O326" cm="1">
        <f t="array" ref="O32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26" cm="1">
        <f t="array" ref="P32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26">
        <f>finalData[[#This Row],[peerQ3]]-finalData[[#This Row],[peerQ1]]</f>
        <v>8.0000000000000071E-2</v>
      </c>
      <c r="R326" cm="1">
        <f t="array" ref="R326">_xlfn.LET(_xlpm.k,finalData[[#This Row],[peer_group_key]],
ROWS(_xlfn._xlws.FILTER(finalData[score], (finalData[peer_group_key]=_xlpm.k)*(ISNUMBER(finalData[score]))))
)</f>
        <v>109</v>
      </c>
      <c r="S326">
        <f>IF(OR(NOT(ISNUMBER(finalData[[#This Row],[peerIQR]])),finalData[[#This Row],[peerIQR]]=0), NA(), finalData[[#This Row],[peerQ1]]-1.5*finalData[[#This Row],[peerIQR]])</f>
        <v>0.81999999999999984</v>
      </c>
      <c r="T326">
        <f>IF(OR(NOT(ISNUMBER(finalData[[#This Row],[peerIQR]])),finalData[[#This Row],[peerIQR]]=0), NA(), finalData[[#This Row],[peerQ3]]+1.5*finalData[[#This Row],[peerIQR]])</f>
        <v>1.1400000000000001</v>
      </c>
      <c r="U32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26">
        <f>finalData[[#This Row],[score]]-finalData[[#This Row],[peerMedian]]</f>
        <v>-8.9999999999999969E-2</v>
      </c>
    </row>
    <row r="327" spans="1:22">
      <c r="A327" t="s">
        <v>1144</v>
      </c>
      <c r="B327" t="s">
        <v>1145</v>
      </c>
      <c r="C327" t="s">
        <v>549</v>
      </c>
      <c r="D327" t="s">
        <v>32</v>
      </c>
      <c r="E327">
        <v>4</v>
      </c>
      <c r="F327">
        <v>0</v>
      </c>
      <c r="G327">
        <v>1</v>
      </c>
      <c r="H327">
        <v>0</v>
      </c>
      <c r="I327">
        <v>0.89</v>
      </c>
      <c r="J327">
        <v>1</v>
      </c>
      <c r="K327">
        <v>0</v>
      </c>
      <c r="L327" t="s">
        <v>17998</v>
      </c>
      <c r="M327" t="s">
        <v>17970</v>
      </c>
      <c r="N327" cm="1">
        <f t="array" ref="N327">_xlfn.LET(_xlpm.k,finalData[[#This Row],[peer_group_key]],
     MEDIAN(_xlfn._xlws.FILTER(finalData[score], (finalData[peer_group_key]=_xlpm.k)*(ISNUMBER(finalData[score]))))
)</f>
        <v>0.98</v>
      </c>
      <c r="O327" cm="1">
        <f t="array" ref="O32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27" cm="1">
        <f t="array" ref="P32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27">
        <f>finalData[[#This Row],[peerQ3]]-finalData[[#This Row],[peerQ1]]</f>
        <v>8.0000000000000071E-2</v>
      </c>
      <c r="R327" cm="1">
        <f t="array" ref="R327">_xlfn.LET(_xlpm.k,finalData[[#This Row],[peer_group_key]],
ROWS(_xlfn._xlws.FILTER(finalData[score], (finalData[peer_group_key]=_xlpm.k)*(ISNUMBER(finalData[score]))))
)</f>
        <v>109</v>
      </c>
      <c r="S327">
        <f>IF(OR(NOT(ISNUMBER(finalData[[#This Row],[peerIQR]])),finalData[[#This Row],[peerIQR]]=0), NA(), finalData[[#This Row],[peerQ1]]-1.5*finalData[[#This Row],[peerIQR]])</f>
        <v>0.81999999999999984</v>
      </c>
      <c r="T327">
        <f>IF(OR(NOT(ISNUMBER(finalData[[#This Row],[peerIQR]])),finalData[[#This Row],[peerIQR]]=0), NA(), finalData[[#This Row],[peerQ3]]+1.5*finalData[[#This Row],[peerIQR]])</f>
        <v>1.1400000000000001</v>
      </c>
      <c r="U32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27">
        <f>finalData[[#This Row],[score]]-finalData[[#This Row],[peerMedian]]</f>
        <v>-8.9999999999999969E-2</v>
      </c>
    </row>
    <row r="328" spans="1:22">
      <c r="A328" t="s">
        <v>1147</v>
      </c>
      <c r="B328" t="s">
        <v>1148</v>
      </c>
      <c r="C328" t="s">
        <v>549</v>
      </c>
      <c r="D328" t="s">
        <v>27</v>
      </c>
      <c r="E328">
        <v>4</v>
      </c>
      <c r="F328">
        <v>0</v>
      </c>
      <c r="G328">
        <v>6</v>
      </c>
      <c r="H328">
        <v>3</v>
      </c>
      <c r="I328">
        <v>1</v>
      </c>
      <c r="J328">
        <v>9</v>
      </c>
      <c r="K328">
        <v>0.33333333333333331</v>
      </c>
      <c r="L328" t="s">
        <v>18000</v>
      </c>
      <c r="M328" t="s">
        <v>17970</v>
      </c>
      <c r="N328" cm="1">
        <f t="array" ref="N328">_xlfn.LET(_xlpm.k,finalData[[#This Row],[peer_group_key]],
     MEDIAN(_xlfn._xlws.FILTER(finalData[score], (finalData[peer_group_key]=_xlpm.k)*(ISNUMBER(finalData[score]))))
)</f>
        <v>1.05</v>
      </c>
      <c r="O328" cm="1">
        <f t="array" ref="O32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28" cm="1">
        <f t="array" ref="P32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28">
        <f>finalData[[#This Row],[peerQ3]]-finalData[[#This Row],[peerQ1]]</f>
        <v>0.19500000000000006</v>
      </c>
      <c r="R328" cm="1">
        <f t="array" ref="R328">_xlfn.LET(_xlpm.k,finalData[[#This Row],[peer_group_key]],
ROWS(_xlfn._xlws.FILTER(finalData[score], (finalData[peer_group_key]=_xlpm.k)*(ISNUMBER(finalData[score]))))
)</f>
        <v>56</v>
      </c>
      <c r="S328">
        <f>IF(OR(NOT(ISNUMBER(finalData[[#This Row],[peerIQR]])),finalData[[#This Row],[peerIQR]]=0), NA(), finalData[[#This Row],[peerQ1]]-1.5*finalData[[#This Row],[peerIQR]])</f>
        <v>0.67999999999999983</v>
      </c>
      <c r="T328">
        <f>IF(OR(NOT(ISNUMBER(finalData[[#This Row],[peerIQR]])),finalData[[#This Row],[peerIQR]]=0), NA(), finalData[[#This Row],[peerQ3]]+1.5*finalData[[#This Row],[peerIQR]])</f>
        <v>1.46</v>
      </c>
      <c r="U32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28">
        <f>finalData[[#This Row],[score]]-finalData[[#This Row],[peerMedian]]</f>
        <v>-5.0000000000000044E-2</v>
      </c>
    </row>
    <row r="329" spans="1:22">
      <c r="A329" t="s">
        <v>1150</v>
      </c>
      <c r="B329" t="s">
        <v>1151</v>
      </c>
      <c r="C329" t="s">
        <v>549</v>
      </c>
      <c r="D329" t="s">
        <v>27</v>
      </c>
      <c r="E329">
        <v>3</v>
      </c>
      <c r="F329">
        <v>0</v>
      </c>
      <c r="G329">
        <v>7</v>
      </c>
      <c r="H329">
        <v>0</v>
      </c>
      <c r="I329">
        <v>1.03</v>
      </c>
      <c r="J329">
        <v>7</v>
      </c>
      <c r="K329">
        <v>0</v>
      </c>
      <c r="L329" t="s">
        <v>18000</v>
      </c>
      <c r="M329" t="s">
        <v>17971</v>
      </c>
      <c r="N329" cm="1">
        <f t="array" ref="N329">_xlfn.LET(_xlpm.k,finalData[[#This Row],[peer_group_key]],
     MEDIAN(_xlfn._xlws.FILTER(finalData[score], (finalData[peer_group_key]=_xlpm.k)*(ISNUMBER(finalData[score]))))
)</f>
        <v>1.05</v>
      </c>
      <c r="O329" cm="1">
        <f t="array" ref="O32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29" cm="1">
        <f t="array" ref="P32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29">
        <f>finalData[[#This Row],[peerQ3]]-finalData[[#This Row],[peerQ1]]</f>
        <v>0.19500000000000006</v>
      </c>
      <c r="R329" cm="1">
        <f t="array" ref="R329">_xlfn.LET(_xlpm.k,finalData[[#This Row],[peer_group_key]],
ROWS(_xlfn._xlws.FILTER(finalData[score], (finalData[peer_group_key]=_xlpm.k)*(ISNUMBER(finalData[score]))))
)</f>
        <v>56</v>
      </c>
      <c r="S329">
        <f>IF(OR(NOT(ISNUMBER(finalData[[#This Row],[peerIQR]])),finalData[[#This Row],[peerIQR]]=0), NA(), finalData[[#This Row],[peerQ1]]-1.5*finalData[[#This Row],[peerIQR]])</f>
        <v>0.67999999999999983</v>
      </c>
      <c r="T329">
        <f>IF(OR(NOT(ISNUMBER(finalData[[#This Row],[peerIQR]])),finalData[[#This Row],[peerIQR]]=0), NA(), finalData[[#This Row],[peerQ3]]+1.5*finalData[[#This Row],[peerIQR]])</f>
        <v>1.46</v>
      </c>
      <c r="U32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29">
        <f>finalData[[#This Row],[score]]-finalData[[#This Row],[peerMedian]]</f>
        <v>-2.0000000000000018E-2</v>
      </c>
    </row>
    <row r="330" spans="1:22">
      <c r="A330" t="s">
        <v>1153</v>
      </c>
      <c r="B330" t="s">
        <v>1154</v>
      </c>
      <c r="C330" t="s">
        <v>549</v>
      </c>
      <c r="D330" t="s">
        <v>32</v>
      </c>
      <c r="E330">
        <v>2</v>
      </c>
      <c r="F330">
        <v>0</v>
      </c>
      <c r="G330">
        <v>9</v>
      </c>
      <c r="H330">
        <v>2</v>
      </c>
      <c r="I330">
        <v>0.96</v>
      </c>
      <c r="J330">
        <v>11</v>
      </c>
      <c r="K330">
        <v>0.18181818181818182</v>
      </c>
      <c r="L330" t="s">
        <v>17998</v>
      </c>
      <c r="M330" t="s">
        <v>17973</v>
      </c>
      <c r="N330" cm="1">
        <f t="array" ref="N330">_xlfn.LET(_xlpm.k,finalData[[#This Row],[peer_group_key]],
     MEDIAN(_xlfn._xlws.FILTER(finalData[score], (finalData[peer_group_key]=_xlpm.k)*(ISNUMBER(finalData[score]))))
)</f>
        <v>0.98</v>
      </c>
      <c r="O330" cm="1">
        <f t="array" ref="O33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30" cm="1">
        <f t="array" ref="P33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30">
        <f>finalData[[#This Row],[peerQ3]]-finalData[[#This Row],[peerQ1]]</f>
        <v>8.0000000000000071E-2</v>
      </c>
      <c r="R330" cm="1">
        <f t="array" ref="R330">_xlfn.LET(_xlpm.k,finalData[[#This Row],[peer_group_key]],
ROWS(_xlfn._xlws.FILTER(finalData[score], (finalData[peer_group_key]=_xlpm.k)*(ISNUMBER(finalData[score]))))
)</f>
        <v>109</v>
      </c>
      <c r="S330">
        <f>IF(OR(NOT(ISNUMBER(finalData[[#This Row],[peerIQR]])),finalData[[#This Row],[peerIQR]]=0), NA(), finalData[[#This Row],[peerQ1]]-1.5*finalData[[#This Row],[peerIQR]])</f>
        <v>0.81999999999999984</v>
      </c>
      <c r="T330">
        <f>IF(OR(NOT(ISNUMBER(finalData[[#This Row],[peerIQR]])),finalData[[#This Row],[peerIQR]]=0), NA(), finalData[[#This Row],[peerQ3]]+1.5*finalData[[#This Row],[peerIQR]])</f>
        <v>1.1400000000000001</v>
      </c>
      <c r="U33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30">
        <f>finalData[[#This Row],[score]]-finalData[[#This Row],[peerMedian]]</f>
        <v>-2.0000000000000018E-2</v>
      </c>
    </row>
    <row r="331" spans="1:22">
      <c r="A331" t="s">
        <v>1156</v>
      </c>
      <c r="B331" t="s">
        <v>1157</v>
      </c>
      <c r="C331" t="s">
        <v>549</v>
      </c>
      <c r="D331" t="s">
        <v>32</v>
      </c>
      <c r="E331">
        <v>3</v>
      </c>
      <c r="F331">
        <v>0</v>
      </c>
      <c r="G331">
        <v>1</v>
      </c>
      <c r="H331">
        <v>0</v>
      </c>
      <c r="I331">
        <v>0.98</v>
      </c>
      <c r="J331">
        <v>1</v>
      </c>
      <c r="K331">
        <v>0</v>
      </c>
      <c r="L331" t="s">
        <v>17998</v>
      </c>
      <c r="M331" t="s">
        <v>17971</v>
      </c>
      <c r="N331" cm="1">
        <f t="array" ref="N331">_xlfn.LET(_xlpm.k,finalData[[#This Row],[peer_group_key]],
     MEDIAN(_xlfn._xlws.FILTER(finalData[score], (finalData[peer_group_key]=_xlpm.k)*(ISNUMBER(finalData[score]))))
)</f>
        <v>0.98</v>
      </c>
      <c r="O331" cm="1">
        <f t="array" ref="O33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31" cm="1">
        <f t="array" ref="P33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31">
        <f>finalData[[#This Row],[peerQ3]]-finalData[[#This Row],[peerQ1]]</f>
        <v>8.0000000000000071E-2</v>
      </c>
      <c r="R331" cm="1">
        <f t="array" ref="R331">_xlfn.LET(_xlpm.k,finalData[[#This Row],[peer_group_key]],
ROWS(_xlfn._xlws.FILTER(finalData[score], (finalData[peer_group_key]=_xlpm.k)*(ISNUMBER(finalData[score]))))
)</f>
        <v>109</v>
      </c>
      <c r="S331">
        <f>IF(OR(NOT(ISNUMBER(finalData[[#This Row],[peerIQR]])),finalData[[#This Row],[peerIQR]]=0), NA(), finalData[[#This Row],[peerQ1]]-1.5*finalData[[#This Row],[peerIQR]])</f>
        <v>0.81999999999999984</v>
      </c>
      <c r="T331">
        <f>IF(OR(NOT(ISNUMBER(finalData[[#This Row],[peerIQR]])),finalData[[#This Row],[peerIQR]]=0), NA(), finalData[[#This Row],[peerQ3]]+1.5*finalData[[#This Row],[peerIQR]])</f>
        <v>1.1400000000000001</v>
      </c>
      <c r="U33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31">
        <f>finalData[[#This Row],[score]]-finalData[[#This Row],[peerMedian]]</f>
        <v>0</v>
      </c>
    </row>
    <row r="332" spans="1:22">
      <c r="A332" t="s">
        <v>1159</v>
      </c>
      <c r="B332" t="s">
        <v>1160</v>
      </c>
      <c r="C332" t="s">
        <v>549</v>
      </c>
      <c r="D332" t="s">
        <v>32</v>
      </c>
      <c r="E332">
        <v>4</v>
      </c>
      <c r="F332">
        <v>2</v>
      </c>
      <c r="G332">
        <v>9</v>
      </c>
      <c r="H332">
        <v>0</v>
      </c>
      <c r="I332">
        <v>1.01</v>
      </c>
      <c r="J332">
        <v>11</v>
      </c>
      <c r="K332">
        <v>0</v>
      </c>
      <c r="L332" t="s">
        <v>17998</v>
      </c>
      <c r="M332" t="s">
        <v>17970</v>
      </c>
      <c r="N332" cm="1">
        <f t="array" ref="N332">_xlfn.LET(_xlpm.k,finalData[[#This Row],[peer_group_key]],
     MEDIAN(_xlfn._xlws.FILTER(finalData[score], (finalData[peer_group_key]=_xlpm.k)*(ISNUMBER(finalData[score]))))
)</f>
        <v>0.98</v>
      </c>
      <c r="O332" cm="1">
        <f t="array" ref="O33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32" cm="1">
        <f t="array" ref="P33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32">
        <f>finalData[[#This Row],[peerQ3]]-finalData[[#This Row],[peerQ1]]</f>
        <v>8.0000000000000071E-2</v>
      </c>
      <c r="R332" cm="1">
        <f t="array" ref="R332">_xlfn.LET(_xlpm.k,finalData[[#This Row],[peer_group_key]],
ROWS(_xlfn._xlws.FILTER(finalData[score], (finalData[peer_group_key]=_xlpm.k)*(ISNUMBER(finalData[score]))))
)</f>
        <v>109</v>
      </c>
      <c r="S332">
        <f>IF(OR(NOT(ISNUMBER(finalData[[#This Row],[peerIQR]])),finalData[[#This Row],[peerIQR]]=0), NA(), finalData[[#This Row],[peerQ1]]-1.5*finalData[[#This Row],[peerIQR]])</f>
        <v>0.81999999999999984</v>
      </c>
      <c r="T332">
        <f>IF(OR(NOT(ISNUMBER(finalData[[#This Row],[peerIQR]])),finalData[[#This Row],[peerIQR]]=0), NA(), finalData[[#This Row],[peerQ3]]+1.5*finalData[[#This Row],[peerIQR]])</f>
        <v>1.1400000000000001</v>
      </c>
      <c r="U33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32">
        <f>finalData[[#This Row],[score]]-finalData[[#This Row],[peerMedian]]</f>
        <v>3.0000000000000027E-2</v>
      </c>
    </row>
    <row r="333" spans="1:22">
      <c r="A333" t="s">
        <v>1162</v>
      </c>
      <c r="B333" t="s">
        <v>1163</v>
      </c>
      <c r="C333" t="s">
        <v>549</v>
      </c>
      <c r="D333" t="s">
        <v>27</v>
      </c>
      <c r="E333">
        <v>2</v>
      </c>
      <c r="F333">
        <v>0</v>
      </c>
      <c r="G333">
        <v>7</v>
      </c>
      <c r="H333">
        <v>1</v>
      </c>
      <c r="I333">
        <v>1.0900000000000001</v>
      </c>
      <c r="J333">
        <v>8</v>
      </c>
      <c r="K333">
        <v>0.125</v>
      </c>
      <c r="L333" t="s">
        <v>18000</v>
      </c>
      <c r="M333" t="s">
        <v>17973</v>
      </c>
      <c r="N333" cm="1">
        <f t="array" ref="N333">_xlfn.LET(_xlpm.k,finalData[[#This Row],[peer_group_key]],
     MEDIAN(_xlfn._xlws.FILTER(finalData[score], (finalData[peer_group_key]=_xlpm.k)*(ISNUMBER(finalData[score]))))
)</f>
        <v>1.05</v>
      </c>
      <c r="O333" cm="1">
        <f t="array" ref="O33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33" cm="1">
        <f t="array" ref="P33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33">
        <f>finalData[[#This Row],[peerQ3]]-finalData[[#This Row],[peerQ1]]</f>
        <v>0.19500000000000006</v>
      </c>
      <c r="R333" cm="1">
        <f t="array" ref="R333">_xlfn.LET(_xlpm.k,finalData[[#This Row],[peer_group_key]],
ROWS(_xlfn._xlws.FILTER(finalData[score], (finalData[peer_group_key]=_xlpm.k)*(ISNUMBER(finalData[score]))))
)</f>
        <v>56</v>
      </c>
      <c r="S333">
        <f>IF(OR(NOT(ISNUMBER(finalData[[#This Row],[peerIQR]])),finalData[[#This Row],[peerIQR]]=0), NA(), finalData[[#This Row],[peerQ1]]-1.5*finalData[[#This Row],[peerIQR]])</f>
        <v>0.67999999999999983</v>
      </c>
      <c r="T333">
        <f>IF(OR(NOT(ISNUMBER(finalData[[#This Row],[peerIQR]])),finalData[[#This Row],[peerIQR]]=0), NA(), finalData[[#This Row],[peerQ3]]+1.5*finalData[[#This Row],[peerIQR]])</f>
        <v>1.46</v>
      </c>
      <c r="U33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33">
        <f>finalData[[#This Row],[score]]-finalData[[#This Row],[peerMedian]]</f>
        <v>4.0000000000000036E-2</v>
      </c>
    </row>
    <row r="334" spans="1:22">
      <c r="A334" t="s">
        <v>1165</v>
      </c>
      <c r="B334" t="s">
        <v>1166</v>
      </c>
      <c r="C334" t="s">
        <v>549</v>
      </c>
      <c r="D334" t="s">
        <v>27</v>
      </c>
      <c r="E334">
        <v>4</v>
      </c>
      <c r="F334">
        <v>3</v>
      </c>
      <c r="G334">
        <v>8</v>
      </c>
      <c r="H334">
        <v>0</v>
      </c>
      <c r="I334">
        <v>0.97</v>
      </c>
      <c r="J334">
        <v>11</v>
      </c>
      <c r="K334">
        <v>0</v>
      </c>
      <c r="L334" t="s">
        <v>18000</v>
      </c>
      <c r="M334" t="s">
        <v>17970</v>
      </c>
      <c r="N334" cm="1">
        <f t="array" ref="N334">_xlfn.LET(_xlpm.k,finalData[[#This Row],[peer_group_key]],
     MEDIAN(_xlfn._xlws.FILTER(finalData[score], (finalData[peer_group_key]=_xlpm.k)*(ISNUMBER(finalData[score]))))
)</f>
        <v>1.05</v>
      </c>
      <c r="O334" cm="1">
        <f t="array" ref="O33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34" cm="1">
        <f t="array" ref="P33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34">
        <f>finalData[[#This Row],[peerQ3]]-finalData[[#This Row],[peerQ1]]</f>
        <v>0.19500000000000006</v>
      </c>
      <c r="R334" cm="1">
        <f t="array" ref="R334">_xlfn.LET(_xlpm.k,finalData[[#This Row],[peer_group_key]],
ROWS(_xlfn._xlws.FILTER(finalData[score], (finalData[peer_group_key]=_xlpm.k)*(ISNUMBER(finalData[score]))))
)</f>
        <v>56</v>
      </c>
      <c r="S334">
        <f>IF(OR(NOT(ISNUMBER(finalData[[#This Row],[peerIQR]])),finalData[[#This Row],[peerIQR]]=0), NA(), finalData[[#This Row],[peerQ1]]-1.5*finalData[[#This Row],[peerIQR]])</f>
        <v>0.67999999999999983</v>
      </c>
      <c r="T334">
        <f>IF(OR(NOT(ISNUMBER(finalData[[#This Row],[peerIQR]])),finalData[[#This Row],[peerIQR]]=0), NA(), finalData[[#This Row],[peerQ3]]+1.5*finalData[[#This Row],[peerIQR]])</f>
        <v>1.46</v>
      </c>
      <c r="U33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34">
        <f>finalData[[#This Row],[score]]-finalData[[#This Row],[peerMedian]]</f>
        <v>-8.0000000000000071E-2</v>
      </c>
    </row>
    <row r="335" spans="1:22">
      <c r="A335" t="s">
        <v>1168</v>
      </c>
      <c r="B335" t="s">
        <v>1169</v>
      </c>
      <c r="C335" t="s">
        <v>549</v>
      </c>
      <c r="D335" t="s">
        <v>27</v>
      </c>
      <c r="E335">
        <v>3</v>
      </c>
      <c r="F335">
        <v>0</v>
      </c>
      <c r="G335">
        <v>4</v>
      </c>
      <c r="H335">
        <v>0</v>
      </c>
      <c r="I335">
        <v>1.1100000000000001</v>
      </c>
      <c r="J335">
        <v>4</v>
      </c>
      <c r="K335">
        <v>0</v>
      </c>
      <c r="L335" t="s">
        <v>18000</v>
      </c>
      <c r="M335" t="s">
        <v>17971</v>
      </c>
      <c r="N335" cm="1">
        <f t="array" ref="N335">_xlfn.LET(_xlpm.k,finalData[[#This Row],[peer_group_key]],
     MEDIAN(_xlfn._xlws.FILTER(finalData[score], (finalData[peer_group_key]=_xlpm.k)*(ISNUMBER(finalData[score]))))
)</f>
        <v>1.05</v>
      </c>
      <c r="O335" cm="1">
        <f t="array" ref="O33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35" cm="1">
        <f t="array" ref="P33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35">
        <f>finalData[[#This Row],[peerQ3]]-finalData[[#This Row],[peerQ1]]</f>
        <v>0.19500000000000006</v>
      </c>
      <c r="R335" cm="1">
        <f t="array" ref="R335">_xlfn.LET(_xlpm.k,finalData[[#This Row],[peer_group_key]],
ROWS(_xlfn._xlws.FILTER(finalData[score], (finalData[peer_group_key]=_xlpm.k)*(ISNUMBER(finalData[score]))))
)</f>
        <v>56</v>
      </c>
      <c r="S335">
        <f>IF(OR(NOT(ISNUMBER(finalData[[#This Row],[peerIQR]])),finalData[[#This Row],[peerIQR]]=0), NA(), finalData[[#This Row],[peerQ1]]-1.5*finalData[[#This Row],[peerIQR]])</f>
        <v>0.67999999999999983</v>
      </c>
      <c r="T335">
        <f>IF(OR(NOT(ISNUMBER(finalData[[#This Row],[peerIQR]])),finalData[[#This Row],[peerIQR]]=0), NA(), finalData[[#This Row],[peerQ3]]+1.5*finalData[[#This Row],[peerIQR]])</f>
        <v>1.46</v>
      </c>
      <c r="U33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35">
        <f>finalData[[#This Row],[score]]-finalData[[#This Row],[peerMedian]]</f>
        <v>6.0000000000000053E-2</v>
      </c>
    </row>
    <row r="336" spans="1:22">
      <c r="A336" t="s">
        <v>1171</v>
      </c>
      <c r="B336" t="s">
        <v>1172</v>
      </c>
      <c r="C336" t="s">
        <v>549</v>
      </c>
      <c r="D336" t="s">
        <v>27</v>
      </c>
      <c r="E336">
        <v>2</v>
      </c>
      <c r="F336">
        <v>0</v>
      </c>
      <c r="G336">
        <v>5</v>
      </c>
      <c r="H336">
        <v>2</v>
      </c>
      <c r="I336">
        <v>1.1200000000000001</v>
      </c>
      <c r="J336">
        <v>7</v>
      </c>
      <c r="K336">
        <v>0.2857142857142857</v>
      </c>
      <c r="L336" t="s">
        <v>18000</v>
      </c>
      <c r="M336" t="s">
        <v>17973</v>
      </c>
      <c r="N336" cm="1">
        <f t="array" ref="N336">_xlfn.LET(_xlpm.k,finalData[[#This Row],[peer_group_key]],
     MEDIAN(_xlfn._xlws.FILTER(finalData[score], (finalData[peer_group_key]=_xlpm.k)*(ISNUMBER(finalData[score]))))
)</f>
        <v>1.05</v>
      </c>
      <c r="O336" cm="1">
        <f t="array" ref="O33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36" cm="1">
        <f t="array" ref="P33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36">
        <f>finalData[[#This Row],[peerQ3]]-finalData[[#This Row],[peerQ1]]</f>
        <v>0.19500000000000006</v>
      </c>
      <c r="R336" cm="1">
        <f t="array" ref="R336">_xlfn.LET(_xlpm.k,finalData[[#This Row],[peer_group_key]],
ROWS(_xlfn._xlws.FILTER(finalData[score], (finalData[peer_group_key]=_xlpm.k)*(ISNUMBER(finalData[score]))))
)</f>
        <v>56</v>
      </c>
      <c r="S336">
        <f>IF(OR(NOT(ISNUMBER(finalData[[#This Row],[peerIQR]])),finalData[[#This Row],[peerIQR]]=0), NA(), finalData[[#This Row],[peerQ1]]-1.5*finalData[[#This Row],[peerIQR]])</f>
        <v>0.67999999999999983</v>
      </c>
      <c r="T336">
        <f>IF(OR(NOT(ISNUMBER(finalData[[#This Row],[peerIQR]])),finalData[[#This Row],[peerIQR]]=0), NA(), finalData[[#This Row],[peerQ3]]+1.5*finalData[[#This Row],[peerIQR]])</f>
        <v>1.46</v>
      </c>
      <c r="U33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36">
        <f>finalData[[#This Row],[score]]-finalData[[#This Row],[peerMedian]]</f>
        <v>7.0000000000000062E-2</v>
      </c>
    </row>
    <row r="337" spans="1:22">
      <c r="A337" t="s">
        <v>1174</v>
      </c>
      <c r="B337" t="s">
        <v>1175</v>
      </c>
      <c r="C337" t="s">
        <v>549</v>
      </c>
      <c r="D337" t="s">
        <v>27</v>
      </c>
      <c r="E337">
        <v>2</v>
      </c>
      <c r="F337">
        <v>0</v>
      </c>
      <c r="G337">
        <v>3</v>
      </c>
      <c r="H337">
        <v>0</v>
      </c>
      <c r="I337">
        <v>0.97</v>
      </c>
      <c r="J337">
        <v>3</v>
      </c>
      <c r="K337">
        <v>0</v>
      </c>
      <c r="L337" t="s">
        <v>18000</v>
      </c>
      <c r="M337" t="s">
        <v>17973</v>
      </c>
      <c r="N337" cm="1">
        <f t="array" ref="N337">_xlfn.LET(_xlpm.k,finalData[[#This Row],[peer_group_key]],
     MEDIAN(_xlfn._xlws.FILTER(finalData[score], (finalData[peer_group_key]=_xlpm.k)*(ISNUMBER(finalData[score]))))
)</f>
        <v>1.05</v>
      </c>
      <c r="O337" cm="1">
        <f t="array" ref="O33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37" cm="1">
        <f t="array" ref="P33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37">
        <f>finalData[[#This Row],[peerQ3]]-finalData[[#This Row],[peerQ1]]</f>
        <v>0.19500000000000006</v>
      </c>
      <c r="R337" cm="1">
        <f t="array" ref="R337">_xlfn.LET(_xlpm.k,finalData[[#This Row],[peer_group_key]],
ROWS(_xlfn._xlws.FILTER(finalData[score], (finalData[peer_group_key]=_xlpm.k)*(ISNUMBER(finalData[score]))))
)</f>
        <v>56</v>
      </c>
      <c r="S337">
        <f>IF(OR(NOT(ISNUMBER(finalData[[#This Row],[peerIQR]])),finalData[[#This Row],[peerIQR]]=0), NA(), finalData[[#This Row],[peerQ1]]-1.5*finalData[[#This Row],[peerIQR]])</f>
        <v>0.67999999999999983</v>
      </c>
      <c r="T337">
        <f>IF(OR(NOT(ISNUMBER(finalData[[#This Row],[peerIQR]])),finalData[[#This Row],[peerIQR]]=0), NA(), finalData[[#This Row],[peerQ3]]+1.5*finalData[[#This Row],[peerIQR]])</f>
        <v>1.46</v>
      </c>
      <c r="U33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37">
        <f>finalData[[#This Row],[score]]-finalData[[#This Row],[peerMedian]]</f>
        <v>-8.0000000000000071E-2</v>
      </c>
    </row>
    <row r="338" spans="1:22">
      <c r="A338" t="s">
        <v>1177</v>
      </c>
      <c r="B338" t="s">
        <v>1178</v>
      </c>
      <c r="C338" t="s">
        <v>549</v>
      </c>
      <c r="D338" t="s">
        <v>27</v>
      </c>
      <c r="E338">
        <v>1</v>
      </c>
      <c r="F338">
        <v>0</v>
      </c>
      <c r="G338">
        <v>4</v>
      </c>
      <c r="H338">
        <v>1</v>
      </c>
      <c r="I338">
        <v>1.18</v>
      </c>
      <c r="J338">
        <v>5</v>
      </c>
      <c r="K338">
        <v>0.2</v>
      </c>
      <c r="L338" t="s">
        <v>18000</v>
      </c>
      <c r="M338" t="s">
        <v>17973</v>
      </c>
      <c r="N338" cm="1">
        <f t="array" ref="N338">_xlfn.LET(_xlpm.k,finalData[[#This Row],[peer_group_key]],
     MEDIAN(_xlfn._xlws.FILTER(finalData[score], (finalData[peer_group_key]=_xlpm.k)*(ISNUMBER(finalData[score]))))
)</f>
        <v>1.05</v>
      </c>
      <c r="O338" cm="1">
        <f t="array" ref="O33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38" cm="1">
        <f t="array" ref="P33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38">
        <f>finalData[[#This Row],[peerQ3]]-finalData[[#This Row],[peerQ1]]</f>
        <v>0.19500000000000006</v>
      </c>
      <c r="R338" cm="1">
        <f t="array" ref="R338">_xlfn.LET(_xlpm.k,finalData[[#This Row],[peer_group_key]],
ROWS(_xlfn._xlws.FILTER(finalData[score], (finalData[peer_group_key]=_xlpm.k)*(ISNUMBER(finalData[score]))))
)</f>
        <v>56</v>
      </c>
      <c r="S338">
        <f>IF(OR(NOT(ISNUMBER(finalData[[#This Row],[peerIQR]])),finalData[[#This Row],[peerIQR]]=0), NA(), finalData[[#This Row],[peerQ1]]-1.5*finalData[[#This Row],[peerIQR]])</f>
        <v>0.67999999999999983</v>
      </c>
      <c r="T338">
        <f>IF(OR(NOT(ISNUMBER(finalData[[#This Row],[peerIQR]])),finalData[[#This Row],[peerIQR]]=0), NA(), finalData[[#This Row],[peerQ3]]+1.5*finalData[[#This Row],[peerIQR]])</f>
        <v>1.46</v>
      </c>
      <c r="U33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38">
        <f>finalData[[#This Row],[score]]-finalData[[#This Row],[peerMedian]]</f>
        <v>0.12999999999999989</v>
      </c>
    </row>
    <row r="339" spans="1:22">
      <c r="A339" t="s">
        <v>1180</v>
      </c>
      <c r="B339" t="s">
        <v>1181</v>
      </c>
      <c r="C339" t="s">
        <v>549</v>
      </c>
      <c r="D339" t="s">
        <v>27</v>
      </c>
      <c r="E339">
        <v>2</v>
      </c>
      <c r="F339">
        <v>0</v>
      </c>
      <c r="G339">
        <v>4</v>
      </c>
      <c r="H339">
        <v>1</v>
      </c>
      <c r="I339">
        <v>1.02</v>
      </c>
      <c r="J339">
        <v>5</v>
      </c>
      <c r="K339">
        <v>0.2</v>
      </c>
      <c r="L339" t="s">
        <v>18000</v>
      </c>
      <c r="M339" t="s">
        <v>17973</v>
      </c>
      <c r="N339" cm="1">
        <f t="array" ref="N339">_xlfn.LET(_xlpm.k,finalData[[#This Row],[peer_group_key]],
     MEDIAN(_xlfn._xlws.FILTER(finalData[score], (finalData[peer_group_key]=_xlpm.k)*(ISNUMBER(finalData[score]))))
)</f>
        <v>1.05</v>
      </c>
      <c r="O339" cm="1">
        <f t="array" ref="O33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39" cm="1">
        <f t="array" ref="P33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39">
        <f>finalData[[#This Row],[peerQ3]]-finalData[[#This Row],[peerQ1]]</f>
        <v>0.19500000000000006</v>
      </c>
      <c r="R339" cm="1">
        <f t="array" ref="R339">_xlfn.LET(_xlpm.k,finalData[[#This Row],[peer_group_key]],
ROWS(_xlfn._xlws.FILTER(finalData[score], (finalData[peer_group_key]=_xlpm.k)*(ISNUMBER(finalData[score]))))
)</f>
        <v>56</v>
      </c>
      <c r="S339">
        <f>IF(OR(NOT(ISNUMBER(finalData[[#This Row],[peerIQR]])),finalData[[#This Row],[peerIQR]]=0), NA(), finalData[[#This Row],[peerQ1]]-1.5*finalData[[#This Row],[peerIQR]])</f>
        <v>0.67999999999999983</v>
      </c>
      <c r="T339">
        <f>IF(OR(NOT(ISNUMBER(finalData[[#This Row],[peerIQR]])),finalData[[#This Row],[peerIQR]]=0), NA(), finalData[[#This Row],[peerQ3]]+1.5*finalData[[#This Row],[peerIQR]])</f>
        <v>1.46</v>
      </c>
      <c r="U33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39">
        <f>finalData[[#This Row],[score]]-finalData[[#This Row],[peerMedian]]</f>
        <v>-3.0000000000000027E-2</v>
      </c>
    </row>
    <row r="340" spans="1:22">
      <c r="A340" t="s">
        <v>1183</v>
      </c>
      <c r="B340" t="s">
        <v>1184</v>
      </c>
      <c r="C340" t="s">
        <v>549</v>
      </c>
      <c r="D340" t="s">
        <v>32</v>
      </c>
      <c r="E340">
        <v>3</v>
      </c>
      <c r="F340">
        <v>0</v>
      </c>
      <c r="G340">
        <v>5</v>
      </c>
      <c r="H340">
        <v>1</v>
      </c>
      <c r="I340">
        <v>0.95</v>
      </c>
      <c r="J340">
        <v>6</v>
      </c>
      <c r="K340">
        <v>0.16666666666666666</v>
      </c>
      <c r="L340" t="s">
        <v>17998</v>
      </c>
      <c r="M340" t="s">
        <v>17971</v>
      </c>
      <c r="N340" cm="1">
        <f t="array" ref="N340">_xlfn.LET(_xlpm.k,finalData[[#This Row],[peer_group_key]],
     MEDIAN(_xlfn._xlws.FILTER(finalData[score], (finalData[peer_group_key]=_xlpm.k)*(ISNUMBER(finalData[score]))))
)</f>
        <v>0.98</v>
      </c>
      <c r="O340" cm="1">
        <f t="array" ref="O34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40" cm="1">
        <f t="array" ref="P34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40">
        <f>finalData[[#This Row],[peerQ3]]-finalData[[#This Row],[peerQ1]]</f>
        <v>8.0000000000000071E-2</v>
      </c>
      <c r="R340" cm="1">
        <f t="array" ref="R340">_xlfn.LET(_xlpm.k,finalData[[#This Row],[peer_group_key]],
ROWS(_xlfn._xlws.FILTER(finalData[score], (finalData[peer_group_key]=_xlpm.k)*(ISNUMBER(finalData[score]))))
)</f>
        <v>109</v>
      </c>
      <c r="S340">
        <f>IF(OR(NOT(ISNUMBER(finalData[[#This Row],[peerIQR]])),finalData[[#This Row],[peerIQR]]=0), NA(), finalData[[#This Row],[peerQ1]]-1.5*finalData[[#This Row],[peerIQR]])</f>
        <v>0.81999999999999984</v>
      </c>
      <c r="T340">
        <f>IF(OR(NOT(ISNUMBER(finalData[[#This Row],[peerIQR]])),finalData[[#This Row],[peerIQR]]=0), NA(), finalData[[#This Row],[peerQ3]]+1.5*finalData[[#This Row],[peerIQR]])</f>
        <v>1.1400000000000001</v>
      </c>
      <c r="U34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40">
        <f>finalData[[#This Row],[score]]-finalData[[#This Row],[peerMedian]]</f>
        <v>-3.0000000000000027E-2</v>
      </c>
    </row>
    <row r="341" spans="1:22">
      <c r="A341" t="s">
        <v>1186</v>
      </c>
      <c r="B341" t="s">
        <v>1187</v>
      </c>
      <c r="C341" t="s">
        <v>549</v>
      </c>
      <c r="D341" t="s">
        <v>32</v>
      </c>
      <c r="E341">
        <v>3</v>
      </c>
      <c r="F341">
        <v>0</v>
      </c>
      <c r="G341">
        <v>6</v>
      </c>
      <c r="H341">
        <v>0</v>
      </c>
      <c r="I341">
        <v>1.24</v>
      </c>
      <c r="J341">
        <v>6</v>
      </c>
      <c r="K341">
        <v>0</v>
      </c>
      <c r="L341" t="s">
        <v>17998</v>
      </c>
      <c r="M341" t="s">
        <v>17971</v>
      </c>
      <c r="N341" cm="1">
        <f t="array" ref="N341">_xlfn.LET(_xlpm.k,finalData[[#This Row],[peer_group_key]],
     MEDIAN(_xlfn._xlws.FILTER(finalData[score], (finalData[peer_group_key]=_xlpm.k)*(ISNUMBER(finalData[score]))))
)</f>
        <v>0.98</v>
      </c>
      <c r="O341" cm="1">
        <f t="array" ref="O34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41" cm="1">
        <f t="array" ref="P34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41">
        <f>finalData[[#This Row],[peerQ3]]-finalData[[#This Row],[peerQ1]]</f>
        <v>8.0000000000000071E-2</v>
      </c>
      <c r="R341" cm="1">
        <f t="array" ref="R341">_xlfn.LET(_xlpm.k,finalData[[#This Row],[peer_group_key]],
ROWS(_xlfn._xlws.FILTER(finalData[score], (finalData[peer_group_key]=_xlpm.k)*(ISNUMBER(finalData[score]))))
)</f>
        <v>109</v>
      </c>
      <c r="S341">
        <f>IF(OR(NOT(ISNUMBER(finalData[[#This Row],[peerIQR]])),finalData[[#This Row],[peerIQR]]=0), NA(), finalData[[#This Row],[peerQ1]]-1.5*finalData[[#This Row],[peerIQR]])</f>
        <v>0.81999999999999984</v>
      </c>
      <c r="T341">
        <f>IF(OR(NOT(ISNUMBER(finalData[[#This Row],[peerIQR]])),finalData[[#This Row],[peerIQR]]=0), NA(), finalData[[#This Row],[peerQ3]]+1.5*finalData[[#This Row],[peerIQR]])</f>
        <v>1.1400000000000001</v>
      </c>
      <c r="U34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341">
        <f>finalData[[#This Row],[score]]-finalData[[#This Row],[peerMedian]]</f>
        <v>0.26</v>
      </c>
    </row>
    <row r="342" spans="1:22">
      <c r="A342" t="s">
        <v>1189</v>
      </c>
      <c r="B342" t="s">
        <v>1190</v>
      </c>
      <c r="C342" t="s">
        <v>549</v>
      </c>
      <c r="D342" t="s">
        <v>18</v>
      </c>
      <c r="E342">
        <v>3</v>
      </c>
      <c r="F342">
        <v>0</v>
      </c>
      <c r="G342">
        <v>11</v>
      </c>
      <c r="H342">
        <v>0</v>
      </c>
      <c r="I342">
        <v>0.94</v>
      </c>
      <c r="J342">
        <v>11</v>
      </c>
      <c r="K342">
        <v>0</v>
      </c>
      <c r="L342" t="s">
        <v>18001</v>
      </c>
      <c r="M342" t="s">
        <v>17971</v>
      </c>
      <c r="N342" cm="1">
        <f t="array" ref="N342">_xlfn.LET(_xlpm.k,finalData[[#This Row],[peer_group_key]],
     MEDIAN(_xlfn._xlws.FILTER(finalData[score], (finalData[peer_group_key]=_xlpm.k)*(ISNUMBER(finalData[score]))))
)</f>
        <v>1.0150000000000001</v>
      </c>
      <c r="O342" cm="1">
        <f t="array" ref="O34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0.99750000000000005</v>
      </c>
      <c r="P342" cm="1">
        <f t="array" ref="P34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1.0425</v>
      </c>
      <c r="Q342">
        <f>finalData[[#This Row],[peerQ3]]-finalData[[#This Row],[peerQ1]]</f>
        <v>4.4999999999999929E-2</v>
      </c>
      <c r="R342" cm="1">
        <f t="array" ref="R342">_xlfn.LET(_xlpm.k,finalData[[#This Row],[peer_group_key]],
ROWS(_xlfn._xlws.FILTER(finalData[score], (finalData[peer_group_key]=_xlpm.k)*(ISNUMBER(finalData[score]))))
)</f>
        <v>18</v>
      </c>
      <c r="S342">
        <f>IF(OR(NOT(ISNUMBER(finalData[[#This Row],[peerIQR]])),finalData[[#This Row],[peerIQR]]=0), NA(), finalData[[#This Row],[peerQ1]]-1.5*finalData[[#This Row],[peerIQR]])</f>
        <v>0.93000000000000016</v>
      </c>
      <c r="T342">
        <f>IF(OR(NOT(ISNUMBER(finalData[[#This Row],[peerIQR]])),finalData[[#This Row],[peerIQR]]=0), NA(), finalData[[#This Row],[peerQ3]]+1.5*finalData[[#This Row],[peerIQR]])</f>
        <v>1.1099999999999999</v>
      </c>
      <c r="U34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42">
        <f>finalData[[#This Row],[score]]-finalData[[#This Row],[peerMedian]]</f>
        <v>-7.5000000000000178E-2</v>
      </c>
    </row>
    <row r="343" spans="1:22">
      <c r="A343" t="s">
        <v>1192</v>
      </c>
      <c r="B343" t="s">
        <v>1193</v>
      </c>
      <c r="C343" t="s">
        <v>549</v>
      </c>
      <c r="D343" t="s">
        <v>32</v>
      </c>
      <c r="E343">
        <v>4</v>
      </c>
      <c r="F343">
        <v>0</v>
      </c>
      <c r="G343">
        <v>7</v>
      </c>
      <c r="H343">
        <v>0</v>
      </c>
      <c r="I343">
        <v>1.06</v>
      </c>
      <c r="J343">
        <v>7</v>
      </c>
      <c r="K343">
        <v>0</v>
      </c>
      <c r="L343" t="s">
        <v>17998</v>
      </c>
      <c r="M343" t="s">
        <v>17970</v>
      </c>
      <c r="N343" cm="1">
        <f t="array" ref="N343">_xlfn.LET(_xlpm.k,finalData[[#This Row],[peer_group_key]],
     MEDIAN(_xlfn._xlws.FILTER(finalData[score], (finalData[peer_group_key]=_xlpm.k)*(ISNUMBER(finalData[score]))))
)</f>
        <v>0.98</v>
      </c>
      <c r="O343" cm="1">
        <f t="array" ref="O34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43" cm="1">
        <f t="array" ref="P34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43">
        <f>finalData[[#This Row],[peerQ3]]-finalData[[#This Row],[peerQ1]]</f>
        <v>8.0000000000000071E-2</v>
      </c>
      <c r="R343" cm="1">
        <f t="array" ref="R343">_xlfn.LET(_xlpm.k,finalData[[#This Row],[peer_group_key]],
ROWS(_xlfn._xlws.FILTER(finalData[score], (finalData[peer_group_key]=_xlpm.k)*(ISNUMBER(finalData[score]))))
)</f>
        <v>109</v>
      </c>
      <c r="S343">
        <f>IF(OR(NOT(ISNUMBER(finalData[[#This Row],[peerIQR]])),finalData[[#This Row],[peerIQR]]=0), NA(), finalData[[#This Row],[peerQ1]]-1.5*finalData[[#This Row],[peerIQR]])</f>
        <v>0.81999999999999984</v>
      </c>
      <c r="T343">
        <f>IF(OR(NOT(ISNUMBER(finalData[[#This Row],[peerIQR]])),finalData[[#This Row],[peerIQR]]=0), NA(), finalData[[#This Row],[peerQ3]]+1.5*finalData[[#This Row],[peerIQR]])</f>
        <v>1.1400000000000001</v>
      </c>
      <c r="U34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43">
        <f>finalData[[#This Row],[score]]-finalData[[#This Row],[peerMedian]]</f>
        <v>8.0000000000000071E-2</v>
      </c>
    </row>
    <row r="344" spans="1:22">
      <c r="A344" t="s">
        <v>1195</v>
      </c>
      <c r="B344" t="s">
        <v>1196</v>
      </c>
      <c r="C344" t="s">
        <v>549</v>
      </c>
      <c r="D344" t="s">
        <v>32</v>
      </c>
      <c r="E344">
        <v>4</v>
      </c>
      <c r="F344">
        <v>0</v>
      </c>
      <c r="G344">
        <v>2</v>
      </c>
      <c r="H344">
        <v>0</v>
      </c>
      <c r="I344">
        <v>0.83</v>
      </c>
      <c r="J344">
        <v>2</v>
      </c>
      <c r="K344">
        <v>0</v>
      </c>
      <c r="L344" t="s">
        <v>17998</v>
      </c>
      <c r="M344" t="s">
        <v>17970</v>
      </c>
      <c r="N344" cm="1">
        <f t="array" ref="N344">_xlfn.LET(_xlpm.k,finalData[[#This Row],[peer_group_key]],
     MEDIAN(_xlfn._xlws.FILTER(finalData[score], (finalData[peer_group_key]=_xlpm.k)*(ISNUMBER(finalData[score]))))
)</f>
        <v>0.98</v>
      </c>
      <c r="O344" cm="1">
        <f t="array" ref="O34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44" cm="1">
        <f t="array" ref="P34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44">
        <f>finalData[[#This Row],[peerQ3]]-finalData[[#This Row],[peerQ1]]</f>
        <v>8.0000000000000071E-2</v>
      </c>
      <c r="R344" cm="1">
        <f t="array" ref="R344">_xlfn.LET(_xlpm.k,finalData[[#This Row],[peer_group_key]],
ROWS(_xlfn._xlws.FILTER(finalData[score], (finalData[peer_group_key]=_xlpm.k)*(ISNUMBER(finalData[score]))))
)</f>
        <v>109</v>
      </c>
      <c r="S344">
        <f>IF(OR(NOT(ISNUMBER(finalData[[#This Row],[peerIQR]])),finalData[[#This Row],[peerIQR]]=0), NA(), finalData[[#This Row],[peerQ1]]-1.5*finalData[[#This Row],[peerIQR]])</f>
        <v>0.81999999999999984</v>
      </c>
      <c r="T344">
        <f>IF(OR(NOT(ISNUMBER(finalData[[#This Row],[peerIQR]])),finalData[[#This Row],[peerIQR]]=0), NA(), finalData[[#This Row],[peerQ3]]+1.5*finalData[[#This Row],[peerIQR]])</f>
        <v>1.1400000000000001</v>
      </c>
      <c r="U34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44">
        <f>finalData[[#This Row],[score]]-finalData[[#This Row],[peerMedian]]</f>
        <v>-0.15000000000000002</v>
      </c>
    </row>
    <row r="345" spans="1:22">
      <c r="A345" t="s">
        <v>1198</v>
      </c>
      <c r="B345" t="s">
        <v>1199</v>
      </c>
      <c r="C345" t="s">
        <v>549</v>
      </c>
      <c r="D345" t="s">
        <v>32</v>
      </c>
      <c r="E345">
        <v>4</v>
      </c>
      <c r="F345">
        <v>0</v>
      </c>
      <c r="G345">
        <v>1</v>
      </c>
      <c r="H345">
        <v>0</v>
      </c>
      <c r="I345">
        <v>0.81</v>
      </c>
      <c r="J345">
        <v>1</v>
      </c>
      <c r="K345">
        <v>0</v>
      </c>
      <c r="L345" t="s">
        <v>17998</v>
      </c>
      <c r="M345" t="s">
        <v>17970</v>
      </c>
      <c r="N345" cm="1">
        <f t="array" ref="N345">_xlfn.LET(_xlpm.k,finalData[[#This Row],[peer_group_key]],
     MEDIAN(_xlfn._xlws.FILTER(finalData[score], (finalData[peer_group_key]=_xlpm.k)*(ISNUMBER(finalData[score]))))
)</f>
        <v>0.98</v>
      </c>
      <c r="O345" cm="1">
        <f t="array" ref="O34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45" cm="1">
        <f t="array" ref="P34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45">
        <f>finalData[[#This Row],[peerQ3]]-finalData[[#This Row],[peerQ1]]</f>
        <v>8.0000000000000071E-2</v>
      </c>
      <c r="R345" cm="1">
        <f t="array" ref="R345">_xlfn.LET(_xlpm.k,finalData[[#This Row],[peer_group_key]],
ROWS(_xlfn._xlws.FILTER(finalData[score], (finalData[peer_group_key]=_xlpm.k)*(ISNUMBER(finalData[score]))))
)</f>
        <v>109</v>
      </c>
      <c r="S345">
        <f>IF(OR(NOT(ISNUMBER(finalData[[#This Row],[peerIQR]])),finalData[[#This Row],[peerIQR]]=0), NA(), finalData[[#This Row],[peerQ1]]-1.5*finalData[[#This Row],[peerIQR]])</f>
        <v>0.81999999999999984</v>
      </c>
      <c r="T345">
        <f>IF(OR(NOT(ISNUMBER(finalData[[#This Row],[peerIQR]])),finalData[[#This Row],[peerIQR]]=0), NA(), finalData[[#This Row],[peerQ3]]+1.5*finalData[[#This Row],[peerIQR]])</f>
        <v>1.1400000000000001</v>
      </c>
      <c r="U34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Low Outlier</v>
      </c>
      <c r="V345">
        <f>finalData[[#This Row],[score]]-finalData[[#This Row],[peerMedian]]</f>
        <v>-0.16999999999999993</v>
      </c>
    </row>
    <row r="346" spans="1:22">
      <c r="A346" t="s">
        <v>1201</v>
      </c>
      <c r="B346" t="s">
        <v>1202</v>
      </c>
      <c r="C346" t="s">
        <v>549</v>
      </c>
      <c r="D346" t="s">
        <v>32</v>
      </c>
      <c r="E346">
        <v>2</v>
      </c>
      <c r="F346">
        <v>0</v>
      </c>
      <c r="G346">
        <v>7</v>
      </c>
      <c r="H346">
        <v>2</v>
      </c>
      <c r="I346">
        <v>1.07</v>
      </c>
      <c r="J346">
        <v>9</v>
      </c>
      <c r="K346">
        <v>0.22222222222222221</v>
      </c>
      <c r="L346" t="s">
        <v>17998</v>
      </c>
      <c r="M346" t="s">
        <v>17973</v>
      </c>
      <c r="N346" cm="1">
        <f t="array" ref="N346">_xlfn.LET(_xlpm.k,finalData[[#This Row],[peer_group_key]],
     MEDIAN(_xlfn._xlws.FILTER(finalData[score], (finalData[peer_group_key]=_xlpm.k)*(ISNUMBER(finalData[score]))))
)</f>
        <v>0.98</v>
      </c>
      <c r="O346" cm="1">
        <f t="array" ref="O34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46" cm="1">
        <f t="array" ref="P34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46">
        <f>finalData[[#This Row],[peerQ3]]-finalData[[#This Row],[peerQ1]]</f>
        <v>8.0000000000000071E-2</v>
      </c>
      <c r="R346" cm="1">
        <f t="array" ref="R346">_xlfn.LET(_xlpm.k,finalData[[#This Row],[peer_group_key]],
ROWS(_xlfn._xlws.FILTER(finalData[score], (finalData[peer_group_key]=_xlpm.k)*(ISNUMBER(finalData[score]))))
)</f>
        <v>109</v>
      </c>
      <c r="S346">
        <f>IF(OR(NOT(ISNUMBER(finalData[[#This Row],[peerIQR]])),finalData[[#This Row],[peerIQR]]=0), NA(), finalData[[#This Row],[peerQ1]]-1.5*finalData[[#This Row],[peerIQR]])</f>
        <v>0.81999999999999984</v>
      </c>
      <c r="T346">
        <f>IF(OR(NOT(ISNUMBER(finalData[[#This Row],[peerIQR]])),finalData[[#This Row],[peerIQR]]=0), NA(), finalData[[#This Row],[peerQ3]]+1.5*finalData[[#This Row],[peerIQR]])</f>
        <v>1.1400000000000001</v>
      </c>
      <c r="U34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46">
        <f>finalData[[#This Row],[score]]-finalData[[#This Row],[peerMedian]]</f>
        <v>9.000000000000008E-2</v>
      </c>
    </row>
    <row r="347" spans="1:22">
      <c r="A347" t="s">
        <v>1204</v>
      </c>
      <c r="B347" t="s">
        <v>1205</v>
      </c>
      <c r="C347" t="s">
        <v>549</v>
      </c>
      <c r="D347" t="s">
        <v>87</v>
      </c>
      <c r="E347">
        <v>5</v>
      </c>
      <c r="F347">
        <v>2</v>
      </c>
      <c r="G347">
        <v>6</v>
      </c>
      <c r="H347">
        <v>3</v>
      </c>
      <c r="I347">
        <v>1.05</v>
      </c>
      <c r="J347">
        <v>11</v>
      </c>
      <c r="K347">
        <v>0.27272727272727271</v>
      </c>
      <c r="L347" t="s">
        <v>17999</v>
      </c>
      <c r="M347" t="s">
        <v>17970</v>
      </c>
      <c r="N347" cm="1">
        <f t="array" ref="N347">_xlfn.LET(_xlpm.k,finalData[[#This Row],[peer_group_key]],
     MEDIAN(_xlfn._xlws.FILTER(finalData[score], (finalData[peer_group_key]=_xlpm.k)*(ISNUMBER(finalData[score]))))
)</f>
        <v>0.97</v>
      </c>
      <c r="O347" cm="1">
        <f t="array" ref="O34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347" cm="1">
        <f t="array" ref="P34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47">
        <f>finalData[[#This Row],[peerQ3]]-finalData[[#This Row],[peerQ1]]</f>
        <v>9.9999999999999978E-2</v>
      </c>
      <c r="R347" cm="1">
        <f t="array" ref="R347">_xlfn.LET(_xlpm.k,finalData[[#This Row],[peer_group_key]],
ROWS(_xlfn._xlws.FILTER(finalData[score], (finalData[peer_group_key]=_xlpm.k)*(ISNUMBER(finalData[score]))))
)</f>
        <v>31</v>
      </c>
      <c r="S347">
        <f>IF(OR(NOT(ISNUMBER(finalData[[#This Row],[peerIQR]])),finalData[[#This Row],[peerIQR]]=0), NA(), finalData[[#This Row],[peerQ1]]-1.5*finalData[[#This Row],[peerIQR]])</f>
        <v>0.77</v>
      </c>
      <c r="T347">
        <f>IF(OR(NOT(ISNUMBER(finalData[[#This Row],[peerIQR]])),finalData[[#This Row],[peerIQR]]=0), NA(), finalData[[#This Row],[peerQ3]]+1.5*finalData[[#This Row],[peerIQR]])</f>
        <v>1.17</v>
      </c>
      <c r="U34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47">
        <f>finalData[[#This Row],[score]]-finalData[[#This Row],[peerMedian]]</f>
        <v>8.0000000000000071E-2</v>
      </c>
    </row>
    <row r="348" spans="1:22">
      <c r="A348" t="s">
        <v>1207</v>
      </c>
      <c r="B348" t="s">
        <v>1208</v>
      </c>
      <c r="C348" t="s">
        <v>549</v>
      </c>
      <c r="D348" t="s">
        <v>27</v>
      </c>
      <c r="E348">
        <v>2</v>
      </c>
      <c r="F348">
        <v>0</v>
      </c>
      <c r="G348">
        <v>6</v>
      </c>
      <c r="H348">
        <v>1</v>
      </c>
      <c r="I348">
        <v>0.96</v>
      </c>
      <c r="J348">
        <v>7</v>
      </c>
      <c r="K348">
        <v>0.14285714285714285</v>
      </c>
      <c r="L348" t="s">
        <v>18000</v>
      </c>
      <c r="M348" t="s">
        <v>17973</v>
      </c>
      <c r="N348" cm="1">
        <f t="array" ref="N348">_xlfn.LET(_xlpm.k,finalData[[#This Row],[peer_group_key]],
     MEDIAN(_xlfn._xlws.FILTER(finalData[score], (finalData[peer_group_key]=_xlpm.k)*(ISNUMBER(finalData[score]))))
)</f>
        <v>1.05</v>
      </c>
      <c r="O348" cm="1">
        <f t="array" ref="O34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48" cm="1">
        <f t="array" ref="P34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48">
        <f>finalData[[#This Row],[peerQ3]]-finalData[[#This Row],[peerQ1]]</f>
        <v>0.19500000000000006</v>
      </c>
      <c r="R348" cm="1">
        <f t="array" ref="R348">_xlfn.LET(_xlpm.k,finalData[[#This Row],[peer_group_key]],
ROWS(_xlfn._xlws.FILTER(finalData[score], (finalData[peer_group_key]=_xlpm.k)*(ISNUMBER(finalData[score]))))
)</f>
        <v>56</v>
      </c>
      <c r="S348">
        <f>IF(OR(NOT(ISNUMBER(finalData[[#This Row],[peerIQR]])),finalData[[#This Row],[peerIQR]]=0), NA(), finalData[[#This Row],[peerQ1]]-1.5*finalData[[#This Row],[peerIQR]])</f>
        <v>0.67999999999999983</v>
      </c>
      <c r="T348">
        <f>IF(OR(NOT(ISNUMBER(finalData[[#This Row],[peerIQR]])),finalData[[#This Row],[peerIQR]]=0), NA(), finalData[[#This Row],[peerQ3]]+1.5*finalData[[#This Row],[peerIQR]])</f>
        <v>1.46</v>
      </c>
      <c r="U34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48">
        <f>finalData[[#This Row],[score]]-finalData[[#This Row],[peerMedian]]</f>
        <v>-9.000000000000008E-2</v>
      </c>
    </row>
    <row r="349" spans="1:22">
      <c r="A349" t="s">
        <v>1210</v>
      </c>
      <c r="B349" t="s">
        <v>1211</v>
      </c>
      <c r="C349" t="s">
        <v>549</v>
      </c>
      <c r="D349" t="s">
        <v>18</v>
      </c>
      <c r="E349">
        <v>4</v>
      </c>
      <c r="F349">
        <v>0</v>
      </c>
      <c r="G349">
        <v>6</v>
      </c>
      <c r="H349">
        <v>0</v>
      </c>
      <c r="I349">
        <v>1.05</v>
      </c>
      <c r="J349">
        <v>6</v>
      </c>
      <c r="K349">
        <v>0</v>
      </c>
      <c r="L349" t="s">
        <v>18001</v>
      </c>
      <c r="M349" t="s">
        <v>17970</v>
      </c>
      <c r="N349" cm="1">
        <f t="array" ref="N349">_xlfn.LET(_xlpm.k,finalData[[#This Row],[peer_group_key]],
     MEDIAN(_xlfn._xlws.FILTER(finalData[score], (finalData[peer_group_key]=_xlpm.k)*(ISNUMBER(finalData[score]))))
)</f>
        <v>1.0150000000000001</v>
      </c>
      <c r="O349" cm="1">
        <f t="array" ref="O34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0.99750000000000005</v>
      </c>
      <c r="P349" cm="1">
        <f t="array" ref="P34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1.0425</v>
      </c>
      <c r="Q349">
        <f>finalData[[#This Row],[peerQ3]]-finalData[[#This Row],[peerQ1]]</f>
        <v>4.4999999999999929E-2</v>
      </c>
      <c r="R349" cm="1">
        <f t="array" ref="R349">_xlfn.LET(_xlpm.k,finalData[[#This Row],[peer_group_key]],
ROWS(_xlfn._xlws.FILTER(finalData[score], (finalData[peer_group_key]=_xlpm.k)*(ISNUMBER(finalData[score]))))
)</f>
        <v>18</v>
      </c>
      <c r="S349">
        <f>IF(OR(NOT(ISNUMBER(finalData[[#This Row],[peerIQR]])),finalData[[#This Row],[peerIQR]]=0), NA(), finalData[[#This Row],[peerQ1]]-1.5*finalData[[#This Row],[peerIQR]])</f>
        <v>0.93000000000000016</v>
      </c>
      <c r="T349">
        <f>IF(OR(NOT(ISNUMBER(finalData[[#This Row],[peerIQR]])),finalData[[#This Row],[peerIQR]]=0), NA(), finalData[[#This Row],[peerQ3]]+1.5*finalData[[#This Row],[peerIQR]])</f>
        <v>1.1099999999999999</v>
      </c>
      <c r="U34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49">
        <f>finalData[[#This Row],[score]]-finalData[[#This Row],[peerMedian]]</f>
        <v>3.499999999999992E-2</v>
      </c>
    </row>
    <row r="350" spans="1:22">
      <c r="A350" t="s">
        <v>1213</v>
      </c>
      <c r="B350" t="s">
        <v>1214</v>
      </c>
      <c r="C350" t="s">
        <v>549</v>
      </c>
      <c r="D350" t="s">
        <v>27</v>
      </c>
      <c r="E350">
        <v>2</v>
      </c>
      <c r="F350">
        <v>0</v>
      </c>
      <c r="G350">
        <v>4</v>
      </c>
      <c r="H350">
        <v>1</v>
      </c>
      <c r="I350">
        <v>1.32</v>
      </c>
      <c r="J350">
        <v>5</v>
      </c>
      <c r="K350">
        <v>0.2</v>
      </c>
      <c r="L350" t="s">
        <v>18000</v>
      </c>
      <c r="M350" t="s">
        <v>17973</v>
      </c>
      <c r="N350" cm="1">
        <f t="array" ref="N350">_xlfn.LET(_xlpm.k,finalData[[#This Row],[peer_group_key]],
     MEDIAN(_xlfn._xlws.FILTER(finalData[score], (finalData[peer_group_key]=_xlpm.k)*(ISNUMBER(finalData[score]))))
)</f>
        <v>1.05</v>
      </c>
      <c r="O350" cm="1">
        <f t="array" ref="O35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50" cm="1">
        <f t="array" ref="P35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50">
        <f>finalData[[#This Row],[peerQ3]]-finalData[[#This Row],[peerQ1]]</f>
        <v>0.19500000000000006</v>
      </c>
      <c r="R350" cm="1">
        <f t="array" ref="R350">_xlfn.LET(_xlpm.k,finalData[[#This Row],[peer_group_key]],
ROWS(_xlfn._xlws.FILTER(finalData[score], (finalData[peer_group_key]=_xlpm.k)*(ISNUMBER(finalData[score]))))
)</f>
        <v>56</v>
      </c>
      <c r="S350">
        <f>IF(OR(NOT(ISNUMBER(finalData[[#This Row],[peerIQR]])),finalData[[#This Row],[peerIQR]]=0), NA(), finalData[[#This Row],[peerQ1]]-1.5*finalData[[#This Row],[peerIQR]])</f>
        <v>0.67999999999999983</v>
      </c>
      <c r="T350">
        <f>IF(OR(NOT(ISNUMBER(finalData[[#This Row],[peerIQR]])),finalData[[#This Row],[peerIQR]]=0), NA(), finalData[[#This Row],[peerQ3]]+1.5*finalData[[#This Row],[peerIQR]])</f>
        <v>1.46</v>
      </c>
      <c r="U35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50">
        <f>finalData[[#This Row],[score]]-finalData[[#This Row],[peerMedian]]</f>
        <v>0.27</v>
      </c>
    </row>
    <row r="351" spans="1:22">
      <c r="A351" t="s">
        <v>1216</v>
      </c>
      <c r="B351" t="s">
        <v>1217</v>
      </c>
      <c r="C351" t="s">
        <v>549</v>
      </c>
      <c r="D351" t="s">
        <v>32</v>
      </c>
      <c r="E351">
        <v>3</v>
      </c>
      <c r="F351">
        <v>0</v>
      </c>
      <c r="G351">
        <v>3</v>
      </c>
      <c r="H351">
        <v>0</v>
      </c>
      <c r="I351">
        <v>0.92</v>
      </c>
      <c r="J351">
        <v>3</v>
      </c>
      <c r="K351">
        <v>0</v>
      </c>
      <c r="L351" t="s">
        <v>17998</v>
      </c>
      <c r="M351" t="s">
        <v>17971</v>
      </c>
      <c r="N351" cm="1">
        <f t="array" ref="N351">_xlfn.LET(_xlpm.k,finalData[[#This Row],[peer_group_key]],
     MEDIAN(_xlfn._xlws.FILTER(finalData[score], (finalData[peer_group_key]=_xlpm.k)*(ISNUMBER(finalData[score]))))
)</f>
        <v>0.98</v>
      </c>
      <c r="O351" cm="1">
        <f t="array" ref="O35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51" cm="1">
        <f t="array" ref="P35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51">
        <f>finalData[[#This Row],[peerQ3]]-finalData[[#This Row],[peerQ1]]</f>
        <v>8.0000000000000071E-2</v>
      </c>
      <c r="R351" cm="1">
        <f t="array" ref="R351">_xlfn.LET(_xlpm.k,finalData[[#This Row],[peer_group_key]],
ROWS(_xlfn._xlws.FILTER(finalData[score], (finalData[peer_group_key]=_xlpm.k)*(ISNUMBER(finalData[score]))))
)</f>
        <v>109</v>
      </c>
      <c r="S351">
        <f>IF(OR(NOT(ISNUMBER(finalData[[#This Row],[peerIQR]])),finalData[[#This Row],[peerIQR]]=0), NA(), finalData[[#This Row],[peerQ1]]-1.5*finalData[[#This Row],[peerIQR]])</f>
        <v>0.81999999999999984</v>
      </c>
      <c r="T351">
        <f>IF(OR(NOT(ISNUMBER(finalData[[#This Row],[peerIQR]])),finalData[[#This Row],[peerIQR]]=0), NA(), finalData[[#This Row],[peerQ3]]+1.5*finalData[[#This Row],[peerIQR]])</f>
        <v>1.1400000000000001</v>
      </c>
      <c r="U35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51">
        <f>finalData[[#This Row],[score]]-finalData[[#This Row],[peerMedian]]</f>
        <v>-5.9999999999999942E-2</v>
      </c>
    </row>
    <row r="352" spans="1:22">
      <c r="A352" t="s">
        <v>1218</v>
      </c>
      <c r="B352" t="s">
        <v>1219</v>
      </c>
      <c r="C352" t="s">
        <v>549</v>
      </c>
      <c r="D352" t="s">
        <v>32</v>
      </c>
      <c r="E352">
        <v>3</v>
      </c>
      <c r="F352">
        <v>0</v>
      </c>
      <c r="G352">
        <v>1</v>
      </c>
      <c r="H352">
        <v>0</v>
      </c>
      <c r="I352">
        <v>0.87</v>
      </c>
      <c r="J352">
        <v>1</v>
      </c>
      <c r="K352">
        <v>0</v>
      </c>
      <c r="L352" t="s">
        <v>17998</v>
      </c>
      <c r="M352" t="s">
        <v>17971</v>
      </c>
      <c r="N352" cm="1">
        <f t="array" ref="N352">_xlfn.LET(_xlpm.k,finalData[[#This Row],[peer_group_key]],
     MEDIAN(_xlfn._xlws.FILTER(finalData[score], (finalData[peer_group_key]=_xlpm.k)*(ISNUMBER(finalData[score]))))
)</f>
        <v>0.98</v>
      </c>
      <c r="O352" cm="1">
        <f t="array" ref="O35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52" cm="1">
        <f t="array" ref="P35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52">
        <f>finalData[[#This Row],[peerQ3]]-finalData[[#This Row],[peerQ1]]</f>
        <v>8.0000000000000071E-2</v>
      </c>
      <c r="R352" cm="1">
        <f t="array" ref="R352">_xlfn.LET(_xlpm.k,finalData[[#This Row],[peer_group_key]],
ROWS(_xlfn._xlws.FILTER(finalData[score], (finalData[peer_group_key]=_xlpm.k)*(ISNUMBER(finalData[score]))))
)</f>
        <v>109</v>
      </c>
      <c r="S352">
        <f>IF(OR(NOT(ISNUMBER(finalData[[#This Row],[peerIQR]])),finalData[[#This Row],[peerIQR]]=0), NA(), finalData[[#This Row],[peerQ1]]-1.5*finalData[[#This Row],[peerIQR]])</f>
        <v>0.81999999999999984</v>
      </c>
      <c r="T352">
        <f>IF(OR(NOT(ISNUMBER(finalData[[#This Row],[peerIQR]])),finalData[[#This Row],[peerIQR]]=0), NA(), finalData[[#This Row],[peerQ3]]+1.5*finalData[[#This Row],[peerIQR]])</f>
        <v>1.1400000000000001</v>
      </c>
      <c r="U35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52">
        <f>finalData[[#This Row],[score]]-finalData[[#This Row],[peerMedian]]</f>
        <v>-0.10999999999999999</v>
      </c>
    </row>
    <row r="353" spans="1:22">
      <c r="A353" t="s">
        <v>1221</v>
      </c>
      <c r="B353" t="s">
        <v>1222</v>
      </c>
      <c r="C353" t="s">
        <v>549</v>
      </c>
      <c r="D353" t="s">
        <v>27</v>
      </c>
      <c r="E353">
        <v>3</v>
      </c>
      <c r="F353">
        <v>0</v>
      </c>
      <c r="G353">
        <v>9</v>
      </c>
      <c r="H353">
        <v>0</v>
      </c>
      <c r="I353">
        <v>1.02</v>
      </c>
      <c r="J353">
        <v>9</v>
      </c>
      <c r="K353">
        <v>0</v>
      </c>
      <c r="L353" t="s">
        <v>18000</v>
      </c>
      <c r="M353" t="s">
        <v>17971</v>
      </c>
      <c r="N353" cm="1">
        <f t="array" ref="N353">_xlfn.LET(_xlpm.k,finalData[[#This Row],[peer_group_key]],
     MEDIAN(_xlfn._xlws.FILTER(finalData[score], (finalData[peer_group_key]=_xlpm.k)*(ISNUMBER(finalData[score]))))
)</f>
        <v>1.05</v>
      </c>
      <c r="O353" cm="1">
        <f t="array" ref="O35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53" cm="1">
        <f t="array" ref="P35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53">
        <f>finalData[[#This Row],[peerQ3]]-finalData[[#This Row],[peerQ1]]</f>
        <v>0.19500000000000006</v>
      </c>
      <c r="R353" cm="1">
        <f t="array" ref="R353">_xlfn.LET(_xlpm.k,finalData[[#This Row],[peer_group_key]],
ROWS(_xlfn._xlws.FILTER(finalData[score], (finalData[peer_group_key]=_xlpm.k)*(ISNUMBER(finalData[score]))))
)</f>
        <v>56</v>
      </c>
      <c r="S353">
        <f>IF(OR(NOT(ISNUMBER(finalData[[#This Row],[peerIQR]])),finalData[[#This Row],[peerIQR]]=0), NA(), finalData[[#This Row],[peerQ1]]-1.5*finalData[[#This Row],[peerIQR]])</f>
        <v>0.67999999999999983</v>
      </c>
      <c r="T353">
        <f>IF(OR(NOT(ISNUMBER(finalData[[#This Row],[peerIQR]])),finalData[[#This Row],[peerIQR]]=0), NA(), finalData[[#This Row],[peerQ3]]+1.5*finalData[[#This Row],[peerIQR]])</f>
        <v>1.46</v>
      </c>
      <c r="U35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53">
        <f>finalData[[#This Row],[score]]-finalData[[#This Row],[peerMedian]]</f>
        <v>-3.0000000000000027E-2</v>
      </c>
    </row>
    <row r="354" spans="1:22">
      <c r="A354" t="s">
        <v>1223</v>
      </c>
      <c r="B354" t="s">
        <v>1224</v>
      </c>
      <c r="C354" t="s">
        <v>549</v>
      </c>
      <c r="D354" t="s">
        <v>32</v>
      </c>
      <c r="E354">
        <v>5</v>
      </c>
      <c r="F354">
        <v>0</v>
      </c>
      <c r="G354">
        <v>1</v>
      </c>
      <c r="H354">
        <v>0</v>
      </c>
      <c r="I354">
        <v>0.95</v>
      </c>
      <c r="J354">
        <v>1</v>
      </c>
      <c r="K354">
        <v>0</v>
      </c>
      <c r="L354" t="s">
        <v>17998</v>
      </c>
      <c r="M354" t="s">
        <v>17970</v>
      </c>
      <c r="N354" cm="1">
        <f t="array" ref="N354">_xlfn.LET(_xlpm.k,finalData[[#This Row],[peer_group_key]],
     MEDIAN(_xlfn._xlws.FILTER(finalData[score], (finalData[peer_group_key]=_xlpm.k)*(ISNUMBER(finalData[score]))))
)</f>
        <v>0.98</v>
      </c>
      <c r="O354" cm="1">
        <f t="array" ref="O35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54" cm="1">
        <f t="array" ref="P35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54">
        <f>finalData[[#This Row],[peerQ3]]-finalData[[#This Row],[peerQ1]]</f>
        <v>8.0000000000000071E-2</v>
      </c>
      <c r="R354" cm="1">
        <f t="array" ref="R354">_xlfn.LET(_xlpm.k,finalData[[#This Row],[peer_group_key]],
ROWS(_xlfn._xlws.FILTER(finalData[score], (finalData[peer_group_key]=_xlpm.k)*(ISNUMBER(finalData[score]))))
)</f>
        <v>109</v>
      </c>
      <c r="S354">
        <f>IF(OR(NOT(ISNUMBER(finalData[[#This Row],[peerIQR]])),finalData[[#This Row],[peerIQR]]=0), NA(), finalData[[#This Row],[peerQ1]]-1.5*finalData[[#This Row],[peerIQR]])</f>
        <v>0.81999999999999984</v>
      </c>
      <c r="T354">
        <f>IF(OR(NOT(ISNUMBER(finalData[[#This Row],[peerIQR]])),finalData[[#This Row],[peerIQR]]=0), NA(), finalData[[#This Row],[peerQ3]]+1.5*finalData[[#This Row],[peerIQR]])</f>
        <v>1.1400000000000001</v>
      </c>
      <c r="U35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54">
        <f>finalData[[#This Row],[score]]-finalData[[#This Row],[peerMedian]]</f>
        <v>-3.0000000000000027E-2</v>
      </c>
    </row>
    <row r="355" spans="1:22">
      <c r="A355" t="s">
        <v>1226</v>
      </c>
      <c r="B355" t="s">
        <v>1227</v>
      </c>
      <c r="C355" t="s">
        <v>549</v>
      </c>
      <c r="D355" t="s">
        <v>27</v>
      </c>
      <c r="E355">
        <v>3</v>
      </c>
      <c r="F355">
        <v>0</v>
      </c>
      <c r="G355">
        <v>7</v>
      </c>
      <c r="H355">
        <v>1</v>
      </c>
      <c r="I355">
        <v>0.93</v>
      </c>
      <c r="J355">
        <v>8</v>
      </c>
      <c r="K355">
        <v>0.125</v>
      </c>
      <c r="L355" t="s">
        <v>18000</v>
      </c>
      <c r="M355" t="s">
        <v>17971</v>
      </c>
      <c r="N355" cm="1">
        <f t="array" ref="N355">_xlfn.LET(_xlpm.k,finalData[[#This Row],[peer_group_key]],
     MEDIAN(_xlfn._xlws.FILTER(finalData[score], (finalData[peer_group_key]=_xlpm.k)*(ISNUMBER(finalData[score]))))
)</f>
        <v>1.05</v>
      </c>
      <c r="O355" cm="1">
        <f t="array" ref="O35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55" cm="1">
        <f t="array" ref="P35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55">
        <f>finalData[[#This Row],[peerQ3]]-finalData[[#This Row],[peerQ1]]</f>
        <v>0.19500000000000006</v>
      </c>
      <c r="R355" cm="1">
        <f t="array" ref="R355">_xlfn.LET(_xlpm.k,finalData[[#This Row],[peer_group_key]],
ROWS(_xlfn._xlws.FILTER(finalData[score], (finalData[peer_group_key]=_xlpm.k)*(ISNUMBER(finalData[score]))))
)</f>
        <v>56</v>
      </c>
      <c r="S355">
        <f>IF(OR(NOT(ISNUMBER(finalData[[#This Row],[peerIQR]])),finalData[[#This Row],[peerIQR]]=0), NA(), finalData[[#This Row],[peerQ1]]-1.5*finalData[[#This Row],[peerIQR]])</f>
        <v>0.67999999999999983</v>
      </c>
      <c r="T355">
        <f>IF(OR(NOT(ISNUMBER(finalData[[#This Row],[peerIQR]])),finalData[[#This Row],[peerIQR]]=0), NA(), finalData[[#This Row],[peerQ3]]+1.5*finalData[[#This Row],[peerIQR]])</f>
        <v>1.46</v>
      </c>
      <c r="U35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55">
        <f>finalData[[#This Row],[score]]-finalData[[#This Row],[peerMedian]]</f>
        <v>-0.12</v>
      </c>
    </row>
    <row r="356" spans="1:22">
      <c r="A356" t="s">
        <v>1229</v>
      </c>
      <c r="B356" t="s">
        <v>1230</v>
      </c>
      <c r="C356" t="s">
        <v>549</v>
      </c>
      <c r="D356" t="s">
        <v>32</v>
      </c>
      <c r="E356">
        <v>4</v>
      </c>
      <c r="F356">
        <v>0</v>
      </c>
      <c r="G356">
        <v>1</v>
      </c>
      <c r="H356">
        <v>0</v>
      </c>
      <c r="I356">
        <v>0.94</v>
      </c>
      <c r="J356">
        <v>1</v>
      </c>
      <c r="K356">
        <v>0</v>
      </c>
      <c r="L356" t="s">
        <v>17998</v>
      </c>
      <c r="M356" t="s">
        <v>17970</v>
      </c>
      <c r="N356" cm="1">
        <f t="array" ref="N356">_xlfn.LET(_xlpm.k,finalData[[#This Row],[peer_group_key]],
     MEDIAN(_xlfn._xlws.FILTER(finalData[score], (finalData[peer_group_key]=_xlpm.k)*(ISNUMBER(finalData[score]))))
)</f>
        <v>0.98</v>
      </c>
      <c r="O356" cm="1">
        <f t="array" ref="O35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56" cm="1">
        <f t="array" ref="P35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56">
        <f>finalData[[#This Row],[peerQ3]]-finalData[[#This Row],[peerQ1]]</f>
        <v>8.0000000000000071E-2</v>
      </c>
      <c r="R356" cm="1">
        <f t="array" ref="R356">_xlfn.LET(_xlpm.k,finalData[[#This Row],[peer_group_key]],
ROWS(_xlfn._xlws.FILTER(finalData[score], (finalData[peer_group_key]=_xlpm.k)*(ISNUMBER(finalData[score]))))
)</f>
        <v>109</v>
      </c>
      <c r="S356">
        <f>IF(OR(NOT(ISNUMBER(finalData[[#This Row],[peerIQR]])),finalData[[#This Row],[peerIQR]]=0), NA(), finalData[[#This Row],[peerQ1]]-1.5*finalData[[#This Row],[peerIQR]])</f>
        <v>0.81999999999999984</v>
      </c>
      <c r="T356">
        <f>IF(OR(NOT(ISNUMBER(finalData[[#This Row],[peerIQR]])),finalData[[#This Row],[peerIQR]]=0), NA(), finalData[[#This Row],[peerQ3]]+1.5*finalData[[#This Row],[peerIQR]])</f>
        <v>1.1400000000000001</v>
      </c>
      <c r="U35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56">
        <f>finalData[[#This Row],[score]]-finalData[[#This Row],[peerMedian]]</f>
        <v>-4.0000000000000036E-2</v>
      </c>
    </row>
    <row r="357" spans="1:22">
      <c r="A357" t="s">
        <v>1231</v>
      </c>
      <c r="B357" t="s">
        <v>1232</v>
      </c>
      <c r="C357" t="s">
        <v>549</v>
      </c>
      <c r="D357" t="s">
        <v>87</v>
      </c>
      <c r="E357">
        <v>4</v>
      </c>
      <c r="F357">
        <v>1</v>
      </c>
      <c r="G357">
        <v>8</v>
      </c>
      <c r="H357">
        <v>1</v>
      </c>
      <c r="I357">
        <v>0.98</v>
      </c>
      <c r="J357">
        <v>10</v>
      </c>
      <c r="K357">
        <v>0.1</v>
      </c>
      <c r="L357" t="s">
        <v>17999</v>
      </c>
      <c r="M357" t="s">
        <v>17970</v>
      </c>
      <c r="N357" cm="1">
        <f t="array" ref="N357">_xlfn.LET(_xlpm.k,finalData[[#This Row],[peer_group_key]],
     MEDIAN(_xlfn._xlws.FILTER(finalData[score], (finalData[peer_group_key]=_xlpm.k)*(ISNUMBER(finalData[score]))))
)</f>
        <v>0.97</v>
      </c>
      <c r="O357" cm="1">
        <f t="array" ref="O35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357" cm="1">
        <f t="array" ref="P35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57">
        <f>finalData[[#This Row],[peerQ3]]-finalData[[#This Row],[peerQ1]]</f>
        <v>9.9999999999999978E-2</v>
      </c>
      <c r="R357" cm="1">
        <f t="array" ref="R357">_xlfn.LET(_xlpm.k,finalData[[#This Row],[peer_group_key]],
ROWS(_xlfn._xlws.FILTER(finalData[score], (finalData[peer_group_key]=_xlpm.k)*(ISNUMBER(finalData[score]))))
)</f>
        <v>31</v>
      </c>
      <c r="S357">
        <f>IF(OR(NOT(ISNUMBER(finalData[[#This Row],[peerIQR]])),finalData[[#This Row],[peerIQR]]=0), NA(), finalData[[#This Row],[peerQ1]]-1.5*finalData[[#This Row],[peerIQR]])</f>
        <v>0.77</v>
      </c>
      <c r="T357">
        <f>IF(OR(NOT(ISNUMBER(finalData[[#This Row],[peerIQR]])),finalData[[#This Row],[peerIQR]]=0), NA(), finalData[[#This Row],[peerQ3]]+1.5*finalData[[#This Row],[peerIQR]])</f>
        <v>1.17</v>
      </c>
      <c r="U35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57">
        <f>finalData[[#This Row],[score]]-finalData[[#This Row],[peerMedian]]</f>
        <v>1.0000000000000009E-2</v>
      </c>
    </row>
    <row r="358" spans="1:22">
      <c r="A358" t="s">
        <v>1233</v>
      </c>
      <c r="B358" t="s">
        <v>1234</v>
      </c>
      <c r="C358" t="s">
        <v>549</v>
      </c>
      <c r="D358" t="s">
        <v>27</v>
      </c>
      <c r="E358">
        <v>3</v>
      </c>
      <c r="F358">
        <v>0</v>
      </c>
      <c r="G358">
        <v>5</v>
      </c>
      <c r="H358">
        <v>1</v>
      </c>
      <c r="I358">
        <v>1.03</v>
      </c>
      <c r="J358">
        <v>6</v>
      </c>
      <c r="K358">
        <v>0.16666666666666666</v>
      </c>
      <c r="L358" t="s">
        <v>18000</v>
      </c>
      <c r="M358" t="s">
        <v>17971</v>
      </c>
      <c r="N358" cm="1">
        <f t="array" ref="N358">_xlfn.LET(_xlpm.k,finalData[[#This Row],[peer_group_key]],
     MEDIAN(_xlfn._xlws.FILTER(finalData[score], (finalData[peer_group_key]=_xlpm.k)*(ISNUMBER(finalData[score]))))
)</f>
        <v>1.05</v>
      </c>
      <c r="O358" cm="1">
        <f t="array" ref="O35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58" cm="1">
        <f t="array" ref="P35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58">
        <f>finalData[[#This Row],[peerQ3]]-finalData[[#This Row],[peerQ1]]</f>
        <v>0.19500000000000006</v>
      </c>
      <c r="R358" cm="1">
        <f t="array" ref="R358">_xlfn.LET(_xlpm.k,finalData[[#This Row],[peer_group_key]],
ROWS(_xlfn._xlws.FILTER(finalData[score], (finalData[peer_group_key]=_xlpm.k)*(ISNUMBER(finalData[score]))))
)</f>
        <v>56</v>
      </c>
      <c r="S358">
        <f>IF(OR(NOT(ISNUMBER(finalData[[#This Row],[peerIQR]])),finalData[[#This Row],[peerIQR]]=0), NA(), finalData[[#This Row],[peerQ1]]-1.5*finalData[[#This Row],[peerIQR]])</f>
        <v>0.67999999999999983</v>
      </c>
      <c r="T358">
        <f>IF(OR(NOT(ISNUMBER(finalData[[#This Row],[peerIQR]])),finalData[[#This Row],[peerIQR]]=0), NA(), finalData[[#This Row],[peerQ3]]+1.5*finalData[[#This Row],[peerIQR]])</f>
        <v>1.46</v>
      </c>
      <c r="U35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58">
        <f>finalData[[#This Row],[score]]-finalData[[#This Row],[peerMedian]]</f>
        <v>-2.0000000000000018E-2</v>
      </c>
    </row>
    <row r="359" spans="1:22">
      <c r="A359" t="s">
        <v>1236</v>
      </c>
      <c r="B359" t="s">
        <v>1237</v>
      </c>
      <c r="C359" t="s">
        <v>549</v>
      </c>
      <c r="D359" t="s">
        <v>32</v>
      </c>
      <c r="E359">
        <v>1</v>
      </c>
      <c r="F359">
        <v>0</v>
      </c>
      <c r="G359">
        <v>4</v>
      </c>
      <c r="H359">
        <v>1</v>
      </c>
      <c r="I359">
        <v>1.24</v>
      </c>
      <c r="J359">
        <v>5</v>
      </c>
      <c r="K359">
        <v>0.2</v>
      </c>
      <c r="L359" t="s">
        <v>17998</v>
      </c>
      <c r="M359" t="s">
        <v>17973</v>
      </c>
      <c r="N359" cm="1">
        <f t="array" ref="N359">_xlfn.LET(_xlpm.k,finalData[[#This Row],[peer_group_key]],
     MEDIAN(_xlfn._xlws.FILTER(finalData[score], (finalData[peer_group_key]=_xlpm.k)*(ISNUMBER(finalData[score]))))
)</f>
        <v>0.98</v>
      </c>
      <c r="O359" cm="1">
        <f t="array" ref="O35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59" cm="1">
        <f t="array" ref="P35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59">
        <f>finalData[[#This Row],[peerQ3]]-finalData[[#This Row],[peerQ1]]</f>
        <v>8.0000000000000071E-2</v>
      </c>
      <c r="R359" cm="1">
        <f t="array" ref="R359">_xlfn.LET(_xlpm.k,finalData[[#This Row],[peer_group_key]],
ROWS(_xlfn._xlws.FILTER(finalData[score], (finalData[peer_group_key]=_xlpm.k)*(ISNUMBER(finalData[score]))))
)</f>
        <v>109</v>
      </c>
      <c r="S359">
        <f>IF(OR(NOT(ISNUMBER(finalData[[#This Row],[peerIQR]])),finalData[[#This Row],[peerIQR]]=0), NA(), finalData[[#This Row],[peerQ1]]-1.5*finalData[[#This Row],[peerIQR]])</f>
        <v>0.81999999999999984</v>
      </c>
      <c r="T359">
        <f>IF(OR(NOT(ISNUMBER(finalData[[#This Row],[peerIQR]])),finalData[[#This Row],[peerIQR]]=0), NA(), finalData[[#This Row],[peerQ3]]+1.5*finalData[[#This Row],[peerIQR]])</f>
        <v>1.1400000000000001</v>
      </c>
      <c r="U35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359">
        <f>finalData[[#This Row],[score]]-finalData[[#This Row],[peerMedian]]</f>
        <v>0.26</v>
      </c>
    </row>
    <row r="360" spans="1:22">
      <c r="A360" t="s">
        <v>1238</v>
      </c>
      <c r="B360" t="s">
        <v>1239</v>
      </c>
      <c r="C360" t="s">
        <v>549</v>
      </c>
      <c r="D360" t="s">
        <v>27</v>
      </c>
      <c r="E360">
        <v>3</v>
      </c>
      <c r="F360">
        <v>0</v>
      </c>
      <c r="G360">
        <v>8</v>
      </c>
      <c r="H360">
        <v>0</v>
      </c>
      <c r="I360">
        <v>0.95</v>
      </c>
      <c r="J360">
        <v>8</v>
      </c>
      <c r="K360">
        <v>0</v>
      </c>
      <c r="L360" t="s">
        <v>18000</v>
      </c>
      <c r="M360" t="s">
        <v>17971</v>
      </c>
      <c r="N360" cm="1">
        <f t="array" ref="N360">_xlfn.LET(_xlpm.k,finalData[[#This Row],[peer_group_key]],
     MEDIAN(_xlfn._xlws.FILTER(finalData[score], (finalData[peer_group_key]=_xlpm.k)*(ISNUMBER(finalData[score]))))
)</f>
        <v>1.05</v>
      </c>
      <c r="O360" cm="1">
        <f t="array" ref="O36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60" cm="1">
        <f t="array" ref="P36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60">
        <f>finalData[[#This Row],[peerQ3]]-finalData[[#This Row],[peerQ1]]</f>
        <v>0.19500000000000006</v>
      </c>
      <c r="R360" cm="1">
        <f t="array" ref="R360">_xlfn.LET(_xlpm.k,finalData[[#This Row],[peer_group_key]],
ROWS(_xlfn._xlws.FILTER(finalData[score], (finalData[peer_group_key]=_xlpm.k)*(ISNUMBER(finalData[score]))))
)</f>
        <v>56</v>
      </c>
      <c r="S360">
        <f>IF(OR(NOT(ISNUMBER(finalData[[#This Row],[peerIQR]])),finalData[[#This Row],[peerIQR]]=0), NA(), finalData[[#This Row],[peerQ1]]-1.5*finalData[[#This Row],[peerIQR]])</f>
        <v>0.67999999999999983</v>
      </c>
      <c r="T360">
        <f>IF(OR(NOT(ISNUMBER(finalData[[#This Row],[peerIQR]])),finalData[[#This Row],[peerIQR]]=0), NA(), finalData[[#This Row],[peerQ3]]+1.5*finalData[[#This Row],[peerIQR]])</f>
        <v>1.46</v>
      </c>
      <c r="U36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60">
        <f>finalData[[#This Row],[score]]-finalData[[#This Row],[peerMedian]]</f>
        <v>-0.10000000000000009</v>
      </c>
    </row>
    <row r="361" spans="1:22">
      <c r="A361" t="s">
        <v>1240</v>
      </c>
      <c r="B361" t="s">
        <v>1241</v>
      </c>
      <c r="C361" t="s">
        <v>549</v>
      </c>
      <c r="D361" t="s">
        <v>32</v>
      </c>
      <c r="E361">
        <v>4</v>
      </c>
      <c r="F361">
        <v>0</v>
      </c>
      <c r="G361">
        <v>1</v>
      </c>
      <c r="H361">
        <v>0</v>
      </c>
      <c r="I361">
        <v>0.85</v>
      </c>
      <c r="J361">
        <v>1</v>
      </c>
      <c r="K361">
        <v>0</v>
      </c>
      <c r="L361" t="s">
        <v>17998</v>
      </c>
      <c r="M361" t="s">
        <v>17970</v>
      </c>
      <c r="N361" cm="1">
        <f t="array" ref="N361">_xlfn.LET(_xlpm.k,finalData[[#This Row],[peer_group_key]],
     MEDIAN(_xlfn._xlws.FILTER(finalData[score], (finalData[peer_group_key]=_xlpm.k)*(ISNUMBER(finalData[score]))))
)</f>
        <v>0.98</v>
      </c>
      <c r="O361" cm="1">
        <f t="array" ref="O36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61" cm="1">
        <f t="array" ref="P36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61">
        <f>finalData[[#This Row],[peerQ3]]-finalData[[#This Row],[peerQ1]]</f>
        <v>8.0000000000000071E-2</v>
      </c>
      <c r="R361" cm="1">
        <f t="array" ref="R361">_xlfn.LET(_xlpm.k,finalData[[#This Row],[peer_group_key]],
ROWS(_xlfn._xlws.FILTER(finalData[score], (finalData[peer_group_key]=_xlpm.k)*(ISNUMBER(finalData[score]))))
)</f>
        <v>109</v>
      </c>
      <c r="S361">
        <f>IF(OR(NOT(ISNUMBER(finalData[[#This Row],[peerIQR]])),finalData[[#This Row],[peerIQR]]=0), NA(), finalData[[#This Row],[peerQ1]]-1.5*finalData[[#This Row],[peerIQR]])</f>
        <v>0.81999999999999984</v>
      </c>
      <c r="T361">
        <f>IF(OR(NOT(ISNUMBER(finalData[[#This Row],[peerIQR]])),finalData[[#This Row],[peerIQR]]=0), NA(), finalData[[#This Row],[peerQ3]]+1.5*finalData[[#This Row],[peerIQR]])</f>
        <v>1.1400000000000001</v>
      </c>
      <c r="U36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61">
        <f>finalData[[#This Row],[score]]-finalData[[#This Row],[peerMedian]]</f>
        <v>-0.13</v>
      </c>
    </row>
    <row r="362" spans="1:22">
      <c r="A362" t="s">
        <v>1242</v>
      </c>
      <c r="B362" t="s">
        <v>1243</v>
      </c>
      <c r="C362" t="s">
        <v>549</v>
      </c>
      <c r="D362" t="s">
        <v>113</v>
      </c>
      <c r="E362">
        <v>3</v>
      </c>
      <c r="F362">
        <v>0</v>
      </c>
      <c r="G362">
        <v>1</v>
      </c>
      <c r="H362">
        <v>0</v>
      </c>
      <c r="I362">
        <v>0.95</v>
      </c>
      <c r="J362">
        <v>1</v>
      </c>
      <c r="K362">
        <v>0</v>
      </c>
      <c r="L362" t="s">
        <v>18002</v>
      </c>
      <c r="M362" t="s">
        <v>17971</v>
      </c>
      <c r="N362" cm="1">
        <f t="array" ref="N362">_xlfn.LET(_xlpm.k,finalData[[#This Row],[peer_group_key]],
     MEDIAN(_xlfn._xlws.FILTER(finalData[score], (finalData[peer_group_key]=_xlpm.k)*(ISNUMBER(finalData[score]))))
)</f>
        <v>0.96</v>
      </c>
      <c r="O362" cm="1">
        <f t="array" ref="O36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0.91500000000000004</v>
      </c>
      <c r="P362" cm="1">
        <f t="array" ref="P36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362">
        <f>finalData[[#This Row],[peerQ3]]-finalData[[#This Row],[peerQ1]]</f>
        <v>0.10000000000000009</v>
      </c>
      <c r="R362" cm="1">
        <f t="array" ref="R362">_xlfn.LET(_xlpm.k,finalData[[#This Row],[peer_group_key]],
ROWS(_xlfn._xlws.FILTER(finalData[score], (finalData[peer_group_key]=_xlpm.k)*(ISNUMBER(finalData[score]))))
)</f>
        <v>13</v>
      </c>
      <c r="S362">
        <f>IF(OR(NOT(ISNUMBER(finalData[[#This Row],[peerIQR]])),finalData[[#This Row],[peerIQR]]=0), NA(), finalData[[#This Row],[peerQ1]]-1.5*finalData[[#This Row],[peerIQR]])</f>
        <v>0.7649999999999999</v>
      </c>
      <c r="T362">
        <f>IF(OR(NOT(ISNUMBER(finalData[[#This Row],[peerIQR]])),finalData[[#This Row],[peerIQR]]=0), NA(), finalData[[#This Row],[peerQ3]]+1.5*finalData[[#This Row],[peerIQR]])</f>
        <v>1.1650000000000003</v>
      </c>
      <c r="U36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62">
        <f>finalData[[#This Row],[score]]-finalData[[#This Row],[peerMedian]]</f>
        <v>-1.0000000000000009E-2</v>
      </c>
    </row>
    <row r="363" spans="1:22">
      <c r="A363" t="s">
        <v>1244</v>
      </c>
      <c r="B363" t="s">
        <v>1245</v>
      </c>
      <c r="C363" t="s">
        <v>549</v>
      </c>
      <c r="D363" t="s">
        <v>87</v>
      </c>
      <c r="E363">
        <v>2</v>
      </c>
      <c r="F363">
        <v>0</v>
      </c>
      <c r="G363">
        <v>1</v>
      </c>
      <c r="H363">
        <v>0</v>
      </c>
      <c r="I363">
        <v>0.92</v>
      </c>
      <c r="J363">
        <v>1</v>
      </c>
      <c r="K363">
        <v>0</v>
      </c>
      <c r="L363" t="s">
        <v>17999</v>
      </c>
      <c r="M363" t="s">
        <v>17973</v>
      </c>
      <c r="N363" cm="1">
        <f t="array" ref="N363">_xlfn.LET(_xlpm.k,finalData[[#This Row],[peer_group_key]],
     MEDIAN(_xlfn._xlws.FILTER(finalData[score], (finalData[peer_group_key]=_xlpm.k)*(ISNUMBER(finalData[score]))))
)</f>
        <v>0.97</v>
      </c>
      <c r="O363" cm="1">
        <f t="array" ref="O36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363" cm="1">
        <f t="array" ref="P36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63">
        <f>finalData[[#This Row],[peerQ3]]-finalData[[#This Row],[peerQ1]]</f>
        <v>9.9999999999999978E-2</v>
      </c>
      <c r="R363" cm="1">
        <f t="array" ref="R363">_xlfn.LET(_xlpm.k,finalData[[#This Row],[peer_group_key]],
ROWS(_xlfn._xlws.FILTER(finalData[score], (finalData[peer_group_key]=_xlpm.k)*(ISNUMBER(finalData[score]))))
)</f>
        <v>31</v>
      </c>
      <c r="S363">
        <f>IF(OR(NOT(ISNUMBER(finalData[[#This Row],[peerIQR]])),finalData[[#This Row],[peerIQR]]=0), NA(), finalData[[#This Row],[peerQ1]]-1.5*finalData[[#This Row],[peerIQR]])</f>
        <v>0.77</v>
      </c>
      <c r="T363">
        <f>IF(OR(NOT(ISNUMBER(finalData[[#This Row],[peerIQR]])),finalData[[#This Row],[peerIQR]]=0), NA(), finalData[[#This Row],[peerQ3]]+1.5*finalData[[#This Row],[peerIQR]])</f>
        <v>1.17</v>
      </c>
      <c r="U36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63">
        <f>finalData[[#This Row],[score]]-finalData[[#This Row],[peerMedian]]</f>
        <v>-4.9999999999999933E-2</v>
      </c>
    </row>
    <row r="364" spans="1:22">
      <c r="A364" t="s">
        <v>1247</v>
      </c>
      <c r="B364" t="s">
        <v>1248</v>
      </c>
      <c r="C364" t="s">
        <v>549</v>
      </c>
      <c r="D364" t="s">
        <v>27</v>
      </c>
      <c r="E364">
        <v>2</v>
      </c>
      <c r="F364">
        <v>0</v>
      </c>
      <c r="G364">
        <v>4</v>
      </c>
      <c r="H364">
        <v>1</v>
      </c>
      <c r="I364">
        <v>1.21</v>
      </c>
      <c r="J364">
        <v>5</v>
      </c>
      <c r="K364">
        <v>0.2</v>
      </c>
      <c r="L364" t="s">
        <v>18000</v>
      </c>
      <c r="M364" t="s">
        <v>17973</v>
      </c>
      <c r="N364" cm="1">
        <f t="array" ref="N364">_xlfn.LET(_xlpm.k,finalData[[#This Row],[peer_group_key]],
     MEDIAN(_xlfn._xlws.FILTER(finalData[score], (finalData[peer_group_key]=_xlpm.k)*(ISNUMBER(finalData[score]))))
)</f>
        <v>1.05</v>
      </c>
      <c r="O364" cm="1">
        <f t="array" ref="O36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64" cm="1">
        <f t="array" ref="P36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64">
        <f>finalData[[#This Row],[peerQ3]]-finalData[[#This Row],[peerQ1]]</f>
        <v>0.19500000000000006</v>
      </c>
      <c r="R364" cm="1">
        <f t="array" ref="R364">_xlfn.LET(_xlpm.k,finalData[[#This Row],[peer_group_key]],
ROWS(_xlfn._xlws.FILTER(finalData[score], (finalData[peer_group_key]=_xlpm.k)*(ISNUMBER(finalData[score]))))
)</f>
        <v>56</v>
      </c>
      <c r="S364">
        <f>IF(OR(NOT(ISNUMBER(finalData[[#This Row],[peerIQR]])),finalData[[#This Row],[peerIQR]]=0), NA(), finalData[[#This Row],[peerQ1]]-1.5*finalData[[#This Row],[peerIQR]])</f>
        <v>0.67999999999999983</v>
      </c>
      <c r="T364">
        <f>IF(OR(NOT(ISNUMBER(finalData[[#This Row],[peerIQR]])),finalData[[#This Row],[peerIQR]]=0), NA(), finalData[[#This Row],[peerQ3]]+1.5*finalData[[#This Row],[peerIQR]])</f>
        <v>1.46</v>
      </c>
      <c r="U36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64">
        <f>finalData[[#This Row],[score]]-finalData[[#This Row],[peerMedian]]</f>
        <v>0.15999999999999992</v>
      </c>
    </row>
    <row r="365" spans="1:22">
      <c r="A365" t="s">
        <v>1250</v>
      </c>
      <c r="B365" t="s">
        <v>1251</v>
      </c>
      <c r="C365" t="s">
        <v>549</v>
      </c>
      <c r="D365" t="s">
        <v>27</v>
      </c>
      <c r="E365">
        <v>1</v>
      </c>
      <c r="F365">
        <v>0</v>
      </c>
      <c r="G365">
        <v>4</v>
      </c>
      <c r="H365">
        <v>0</v>
      </c>
      <c r="I365">
        <v>1.08</v>
      </c>
      <c r="J365">
        <v>4</v>
      </c>
      <c r="K365">
        <v>0</v>
      </c>
      <c r="L365" t="s">
        <v>18000</v>
      </c>
      <c r="M365" t="s">
        <v>17973</v>
      </c>
      <c r="N365" cm="1">
        <f t="array" ref="N365">_xlfn.LET(_xlpm.k,finalData[[#This Row],[peer_group_key]],
     MEDIAN(_xlfn._xlws.FILTER(finalData[score], (finalData[peer_group_key]=_xlpm.k)*(ISNUMBER(finalData[score]))))
)</f>
        <v>1.05</v>
      </c>
      <c r="O365" cm="1">
        <f t="array" ref="O36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65" cm="1">
        <f t="array" ref="P36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65">
        <f>finalData[[#This Row],[peerQ3]]-finalData[[#This Row],[peerQ1]]</f>
        <v>0.19500000000000006</v>
      </c>
      <c r="R365" cm="1">
        <f t="array" ref="R365">_xlfn.LET(_xlpm.k,finalData[[#This Row],[peer_group_key]],
ROWS(_xlfn._xlws.FILTER(finalData[score], (finalData[peer_group_key]=_xlpm.k)*(ISNUMBER(finalData[score]))))
)</f>
        <v>56</v>
      </c>
      <c r="S365">
        <f>IF(OR(NOT(ISNUMBER(finalData[[#This Row],[peerIQR]])),finalData[[#This Row],[peerIQR]]=0), NA(), finalData[[#This Row],[peerQ1]]-1.5*finalData[[#This Row],[peerIQR]])</f>
        <v>0.67999999999999983</v>
      </c>
      <c r="T365">
        <f>IF(OR(NOT(ISNUMBER(finalData[[#This Row],[peerIQR]])),finalData[[#This Row],[peerIQR]]=0), NA(), finalData[[#This Row],[peerQ3]]+1.5*finalData[[#This Row],[peerIQR]])</f>
        <v>1.46</v>
      </c>
      <c r="U36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65">
        <f>finalData[[#This Row],[score]]-finalData[[#This Row],[peerMedian]]</f>
        <v>3.0000000000000027E-2</v>
      </c>
    </row>
    <row r="366" spans="1:22">
      <c r="A366" t="s">
        <v>1253</v>
      </c>
      <c r="B366" t="s">
        <v>1254</v>
      </c>
      <c r="C366" t="s">
        <v>549</v>
      </c>
      <c r="D366" t="s">
        <v>27</v>
      </c>
      <c r="E366">
        <v>1</v>
      </c>
      <c r="F366">
        <v>0</v>
      </c>
      <c r="G366">
        <v>5</v>
      </c>
      <c r="H366">
        <v>3</v>
      </c>
      <c r="I366">
        <v>1.17</v>
      </c>
      <c r="J366">
        <v>8</v>
      </c>
      <c r="K366">
        <v>0.375</v>
      </c>
      <c r="L366" t="s">
        <v>18000</v>
      </c>
      <c r="M366" t="s">
        <v>17973</v>
      </c>
      <c r="N366" cm="1">
        <f t="array" ref="N366">_xlfn.LET(_xlpm.k,finalData[[#This Row],[peer_group_key]],
     MEDIAN(_xlfn._xlws.FILTER(finalData[score], (finalData[peer_group_key]=_xlpm.k)*(ISNUMBER(finalData[score]))))
)</f>
        <v>1.05</v>
      </c>
      <c r="O366" cm="1">
        <f t="array" ref="O36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66" cm="1">
        <f t="array" ref="P36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66">
        <f>finalData[[#This Row],[peerQ3]]-finalData[[#This Row],[peerQ1]]</f>
        <v>0.19500000000000006</v>
      </c>
      <c r="R366" cm="1">
        <f t="array" ref="R366">_xlfn.LET(_xlpm.k,finalData[[#This Row],[peer_group_key]],
ROWS(_xlfn._xlws.FILTER(finalData[score], (finalData[peer_group_key]=_xlpm.k)*(ISNUMBER(finalData[score]))))
)</f>
        <v>56</v>
      </c>
      <c r="S366">
        <f>IF(OR(NOT(ISNUMBER(finalData[[#This Row],[peerIQR]])),finalData[[#This Row],[peerIQR]]=0), NA(), finalData[[#This Row],[peerQ1]]-1.5*finalData[[#This Row],[peerIQR]])</f>
        <v>0.67999999999999983</v>
      </c>
      <c r="T366">
        <f>IF(OR(NOT(ISNUMBER(finalData[[#This Row],[peerIQR]])),finalData[[#This Row],[peerIQR]]=0), NA(), finalData[[#This Row],[peerQ3]]+1.5*finalData[[#This Row],[peerIQR]])</f>
        <v>1.46</v>
      </c>
      <c r="U36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66">
        <f>finalData[[#This Row],[score]]-finalData[[#This Row],[peerMedian]]</f>
        <v>0.11999999999999988</v>
      </c>
    </row>
    <row r="367" spans="1:22">
      <c r="A367" t="s">
        <v>1255</v>
      </c>
      <c r="B367" t="s">
        <v>1256</v>
      </c>
      <c r="C367" t="s">
        <v>549</v>
      </c>
      <c r="D367" t="s">
        <v>32</v>
      </c>
      <c r="E367">
        <v>2</v>
      </c>
      <c r="F367">
        <v>0</v>
      </c>
      <c r="G367">
        <v>3</v>
      </c>
      <c r="H367">
        <v>0</v>
      </c>
      <c r="I367">
        <v>1.29</v>
      </c>
      <c r="J367">
        <v>3</v>
      </c>
      <c r="K367">
        <v>0</v>
      </c>
      <c r="L367" t="s">
        <v>17998</v>
      </c>
      <c r="M367" t="s">
        <v>17973</v>
      </c>
      <c r="N367" cm="1">
        <f t="array" ref="N367">_xlfn.LET(_xlpm.k,finalData[[#This Row],[peer_group_key]],
     MEDIAN(_xlfn._xlws.FILTER(finalData[score], (finalData[peer_group_key]=_xlpm.k)*(ISNUMBER(finalData[score]))))
)</f>
        <v>0.98</v>
      </c>
      <c r="O367" cm="1">
        <f t="array" ref="O36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67" cm="1">
        <f t="array" ref="P36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67">
        <f>finalData[[#This Row],[peerQ3]]-finalData[[#This Row],[peerQ1]]</f>
        <v>8.0000000000000071E-2</v>
      </c>
      <c r="R367" cm="1">
        <f t="array" ref="R367">_xlfn.LET(_xlpm.k,finalData[[#This Row],[peer_group_key]],
ROWS(_xlfn._xlws.FILTER(finalData[score], (finalData[peer_group_key]=_xlpm.k)*(ISNUMBER(finalData[score]))))
)</f>
        <v>109</v>
      </c>
      <c r="S367">
        <f>IF(OR(NOT(ISNUMBER(finalData[[#This Row],[peerIQR]])),finalData[[#This Row],[peerIQR]]=0), NA(), finalData[[#This Row],[peerQ1]]-1.5*finalData[[#This Row],[peerIQR]])</f>
        <v>0.81999999999999984</v>
      </c>
      <c r="T367">
        <f>IF(OR(NOT(ISNUMBER(finalData[[#This Row],[peerIQR]])),finalData[[#This Row],[peerIQR]]=0), NA(), finalData[[#This Row],[peerQ3]]+1.5*finalData[[#This Row],[peerIQR]])</f>
        <v>1.1400000000000001</v>
      </c>
      <c r="U36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367">
        <f>finalData[[#This Row],[score]]-finalData[[#This Row],[peerMedian]]</f>
        <v>0.31000000000000005</v>
      </c>
    </row>
    <row r="368" spans="1:22">
      <c r="A368" t="s">
        <v>1258</v>
      </c>
      <c r="B368" t="s">
        <v>1259</v>
      </c>
      <c r="C368" t="s">
        <v>549</v>
      </c>
      <c r="D368" t="s">
        <v>27</v>
      </c>
      <c r="E368">
        <v>2</v>
      </c>
      <c r="F368">
        <v>0</v>
      </c>
      <c r="G368">
        <v>3</v>
      </c>
      <c r="H368">
        <v>2</v>
      </c>
      <c r="I368">
        <v>1.03</v>
      </c>
      <c r="J368">
        <v>5</v>
      </c>
      <c r="K368">
        <v>0.4</v>
      </c>
      <c r="L368" t="s">
        <v>18000</v>
      </c>
      <c r="M368" t="s">
        <v>17973</v>
      </c>
      <c r="N368" cm="1">
        <f t="array" ref="N368">_xlfn.LET(_xlpm.k,finalData[[#This Row],[peer_group_key]],
     MEDIAN(_xlfn._xlws.FILTER(finalData[score], (finalData[peer_group_key]=_xlpm.k)*(ISNUMBER(finalData[score]))))
)</f>
        <v>1.05</v>
      </c>
      <c r="O368" cm="1">
        <f t="array" ref="O36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68" cm="1">
        <f t="array" ref="P36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68">
        <f>finalData[[#This Row],[peerQ3]]-finalData[[#This Row],[peerQ1]]</f>
        <v>0.19500000000000006</v>
      </c>
      <c r="R368" cm="1">
        <f t="array" ref="R368">_xlfn.LET(_xlpm.k,finalData[[#This Row],[peer_group_key]],
ROWS(_xlfn._xlws.FILTER(finalData[score], (finalData[peer_group_key]=_xlpm.k)*(ISNUMBER(finalData[score]))))
)</f>
        <v>56</v>
      </c>
      <c r="S368">
        <f>IF(OR(NOT(ISNUMBER(finalData[[#This Row],[peerIQR]])),finalData[[#This Row],[peerIQR]]=0), NA(), finalData[[#This Row],[peerQ1]]-1.5*finalData[[#This Row],[peerIQR]])</f>
        <v>0.67999999999999983</v>
      </c>
      <c r="T368">
        <f>IF(OR(NOT(ISNUMBER(finalData[[#This Row],[peerIQR]])),finalData[[#This Row],[peerIQR]]=0), NA(), finalData[[#This Row],[peerQ3]]+1.5*finalData[[#This Row],[peerIQR]])</f>
        <v>1.46</v>
      </c>
      <c r="U36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68">
        <f>finalData[[#This Row],[score]]-finalData[[#This Row],[peerMedian]]</f>
        <v>-2.0000000000000018E-2</v>
      </c>
    </row>
    <row r="369" spans="1:22">
      <c r="A369" t="s">
        <v>1261</v>
      </c>
      <c r="B369" t="s">
        <v>1262</v>
      </c>
      <c r="C369" t="s">
        <v>549</v>
      </c>
      <c r="D369" t="s">
        <v>27</v>
      </c>
      <c r="E369">
        <v>4</v>
      </c>
      <c r="F369">
        <v>0</v>
      </c>
      <c r="G369">
        <v>4</v>
      </c>
      <c r="H369">
        <v>2</v>
      </c>
      <c r="I369">
        <v>1.07</v>
      </c>
      <c r="J369">
        <v>6</v>
      </c>
      <c r="K369">
        <v>0.33333333333333331</v>
      </c>
      <c r="L369" t="s">
        <v>18000</v>
      </c>
      <c r="M369" t="s">
        <v>17970</v>
      </c>
      <c r="N369" cm="1">
        <f t="array" ref="N369">_xlfn.LET(_xlpm.k,finalData[[#This Row],[peer_group_key]],
     MEDIAN(_xlfn._xlws.FILTER(finalData[score], (finalData[peer_group_key]=_xlpm.k)*(ISNUMBER(finalData[score]))))
)</f>
        <v>1.05</v>
      </c>
      <c r="O369" cm="1">
        <f t="array" ref="O36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69" cm="1">
        <f t="array" ref="P36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69">
        <f>finalData[[#This Row],[peerQ3]]-finalData[[#This Row],[peerQ1]]</f>
        <v>0.19500000000000006</v>
      </c>
      <c r="R369" cm="1">
        <f t="array" ref="R369">_xlfn.LET(_xlpm.k,finalData[[#This Row],[peer_group_key]],
ROWS(_xlfn._xlws.FILTER(finalData[score], (finalData[peer_group_key]=_xlpm.k)*(ISNUMBER(finalData[score]))))
)</f>
        <v>56</v>
      </c>
      <c r="S369">
        <f>IF(OR(NOT(ISNUMBER(finalData[[#This Row],[peerIQR]])),finalData[[#This Row],[peerIQR]]=0), NA(), finalData[[#This Row],[peerQ1]]-1.5*finalData[[#This Row],[peerIQR]])</f>
        <v>0.67999999999999983</v>
      </c>
      <c r="T369">
        <f>IF(OR(NOT(ISNUMBER(finalData[[#This Row],[peerIQR]])),finalData[[#This Row],[peerIQR]]=0), NA(), finalData[[#This Row],[peerQ3]]+1.5*finalData[[#This Row],[peerIQR]])</f>
        <v>1.46</v>
      </c>
      <c r="U36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69">
        <f>finalData[[#This Row],[score]]-finalData[[#This Row],[peerMedian]]</f>
        <v>2.0000000000000018E-2</v>
      </c>
    </row>
    <row r="370" spans="1:22">
      <c r="A370" t="s">
        <v>1264</v>
      </c>
      <c r="B370" t="s">
        <v>1265</v>
      </c>
      <c r="C370" t="s">
        <v>549</v>
      </c>
      <c r="D370" t="s">
        <v>27</v>
      </c>
      <c r="E370">
        <v>1</v>
      </c>
      <c r="F370">
        <v>0</v>
      </c>
      <c r="G370">
        <v>3</v>
      </c>
      <c r="H370">
        <v>1</v>
      </c>
      <c r="I370">
        <v>1.23</v>
      </c>
      <c r="J370">
        <v>4</v>
      </c>
      <c r="K370">
        <v>0.25</v>
      </c>
      <c r="L370" t="s">
        <v>18000</v>
      </c>
      <c r="M370" t="s">
        <v>17973</v>
      </c>
      <c r="N370" cm="1">
        <f t="array" ref="N370">_xlfn.LET(_xlpm.k,finalData[[#This Row],[peer_group_key]],
     MEDIAN(_xlfn._xlws.FILTER(finalData[score], (finalData[peer_group_key]=_xlpm.k)*(ISNUMBER(finalData[score]))))
)</f>
        <v>1.05</v>
      </c>
      <c r="O370" cm="1">
        <f t="array" ref="O37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70" cm="1">
        <f t="array" ref="P37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70">
        <f>finalData[[#This Row],[peerQ3]]-finalData[[#This Row],[peerQ1]]</f>
        <v>0.19500000000000006</v>
      </c>
      <c r="R370" cm="1">
        <f t="array" ref="R370">_xlfn.LET(_xlpm.k,finalData[[#This Row],[peer_group_key]],
ROWS(_xlfn._xlws.FILTER(finalData[score], (finalData[peer_group_key]=_xlpm.k)*(ISNUMBER(finalData[score]))))
)</f>
        <v>56</v>
      </c>
      <c r="S370">
        <f>IF(OR(NOT(ISNUMBER(finalData[[#This Row],[peerIQR]])),finalData[[#This Row],[peerIQR]]=0), NA(), finalData[[#This Row],[peerQ1]]-1.5*finalData[[#This Row],[peerIQR]])</f>
        <v>0.67999999999999983</v>
      </c>
      <c r="T370">
        <f>IF(OR(NOT(ISNUMBER(finalData[[#This Row],[peerIQR]])),finalData[[#This Row],[peerIQR]]=0), NA(), finalData[[#This Row],[peerQ3]]+1.5*finalData[[#This Row],[peerIQR]])</f>
        <v>1.46</v>
      </c>
      <c r="U37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70">
        <f>finalData[[#This Row],[score]]-finalData[[#This Row],[peerMedian]]</f>
        <v>0.17999999999999994</v>
      </c>
    </row>
    <row r="371" spans="1:22">
      <c r="A371" t="s">
        <v>1267</v>
      </c>
      <c r="B371" t="s">
        <v>1268</v>
      </c>
      <c r="C371" t="s">
        <v>549</v>
      </c>
      <c r="D371" t="s">
        <v>27</v>
      </c>
      <c r="E371">
        <v>2</v>
      </c>
      <c r="F371">
        <v>0</v>
      </c>
      <c r="G371">
        <v>3</v>
      </c>
      <c r="H371">
        <v>0</v>
      </c>
      <c r="I371">
        <v>1.08</v>
      </c>
      <c r="J371">
        <v>3</v>
      </c>
      <c r="K371">
        <v>0</v>
      </c>
      <c r="L371" t="s">
        <v>18000</v>
      </c>
      <c r="M371" t="s">
        <v>17973</v>
      </c>
      <c r="N371" cm="1">
        <f t="array" ref="N371">_xlfn.LET(_xlpm.k,finalData[[#This Row],[peer_group_key]],
     MEDIAN(_xlfn._xlws.FILTER(finalData[score], (finalData[peer_group_key]=_xlpm.k)*(ISNUMBER(finalData[score]))))
)</f>
        <v>1.05</v>
      </c>
      <c r="O371" cm="1">
        <f t="array" ref="O37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71" cm="1">
        <f t="array" ref="P37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71">
        <f>finalData[[#This Row],[peerQ3]]-finalData[[#This Row],[peerQ1]]</f>
        <v>0.19500000000000006</v>
      </c>
      <c r="R371" cm="1">
        <f t="array" ref="R371">_xlfn.LET(_xlpm.k,finalData[[#This Row],[peer_group_key]],
ROWS(_xlfn._xlws.FILTER(finalData[score], (finalData[peer_group_key]=_xlpm.k)*(ISNUMBER(finalData[score]))))
)</f>
        <v>56</v>
      </c>
      <c r="S371">
        <f>IF(OR(NOT(ISNUMBER(finalData[[#This Row],[peerIQR]])),finalData[[#This Row],[peerIQR]]=0), NA(), finalData[[#This Row],[peerQ1]]-1.5*finalData[[#This Row],[peerIQR]])</f>
        <v>0.67999999999999983</v>
      </c>
      <c r="T371">
        <f>IF(OR(NOT(ISNUMBER(finalData[[#This Row],[peerIQR]])),finalData[[#This Row],[peerIQR]]=0), NA(), finalData[[#This Row],[peerQ3]]+1.5*finalData[[#This Row],[peerIQR]])</f>
        <v>1.46</v>
      </c>
      <c r="U37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71">
        <f>finalData[[#This Row],[score]]-finalData[[#This Row],[peerMedian]]</f>
        <v>3.0000000000000027E-2</v>
      </c>
    </row>
    <row r="372" spans="1:22">
      <c r="A372" t="s">
        <v>1270</v>
      </c>
      <c r="B372" t="s">
        <v>1271</v>
      </c>
      <c r="C372" t="s">
        <v>549</v>
      </c>
      <c r="D372" t="s">
        <v>32</v>
      </c>
      <c r="E372">
        <v>4</v>
      </c>
      <c r="F372">
        <v>0</v>
      </c>
      <c r="G372">
        <v>1</v>
      </c>
      <c r="H372">
        <v>0</v>
      </c>
      <c r="I372">
        <v>0.9</v>
      </c>
      <c r="J372">
        <v>1</v>
      </c>
      <c r="K372">
        <v>0</v>
      </c>
      <c r="L372" t="s">
        <v>17998</v>
      </c>
      <c r="M372" t="s">
        <v>17970</v>
      </c>
      <c r="N372" cm="1">
        <f t="array" ref="N372">_xlfn.LET(_xlpm.k,finalData[[#This Row],[peer_group_key]],
     MEDIAN(_xlfn._xlws.FILTER(finalData[score], (finalData[peer_group_key]=_xlpm.k)*(ISNUMBER(finalData[score]))))
)</f>
        <v>0.98</v>
      </c>
      <c r="O372" cm="1">
        <f t="array" ref="O37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72" cm="1">
        <f t="array" ref="P37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72">
        <f>finalData[[#This Row],[peerQ3]]-finalData[[#This Row],[peerQ1]]</f>
        <v>8.0000000000000071E-2</v>
      </c>
      <c r="R372" cm="1">
        <f t="array" ref="R372">_xlfn.LET(_xlpm.k,finalData[[#This Row],[peer_group_key]],
ROWS(_xlfn._xlws.FILTER(finalData[score], (finalData[peer_group_key]=_xlpm.k)*(ISNUMBER(finalData[score]))))
)</f>
        <v>109</v>
      </c>
      <c r="S372">
        <f>IF(OR(NOT(ISNUMBER(finalData[[#This Row],[peerIQR]])),finalData[[#This Row],[peerIQR]]=0), NA(), finalData[[#This Row],[peerQ1]]-1.5*finalData[[#This Row],[peerIQR]])</f>
        <v>0.81999999999999984</v>
      </c>
      <c r="T372">
        <f>IF(OR(NOT(ISNUMBER(finalData[[#This Row],[peerIQR]])),finalData[[#This Row],[peerIQR]]=0), NA(), finalData[[#This Row],[peerQ3]]+1.5*finalData[[#This Row],[peerIQR]])</f>
        <v>1.1400000000000001</v>
      </c>
      <c r="U37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72">
        <f>finalData[[#This Row],[score]]-finalData[[#This Row],[peerMedian]]</f>
        <v>-7.999999999999996E-2</v>
      </c>
    </row>
    <row r="373" spans="1:22">
      <c r="A373" t="s">
        <v>1273</v>
      </c>
      <c r="B373" t="s">
        <v>1274</v>
      </c>
      <c r="C373" t="s">
        <v>549</v>
      </c>
      <c r="D373" t="s">
        <v>32</v>
      </c>
      <c r="E373">
        <v>2</v>
      </c>
      <c r="F373">
        <v>0</v>
      </c>
      <c r="G373">
        <v>3</v>
      </c>
      <c r="H373">
        <v>3</v>
      </c>
      <c r="I373">
        <v>1.18</v>
      </c>
      <c r="J373">
        <v>6</v>
      </c>
      <c r="K373">
        <v>0.5</v>
      </c>
      <c r="L373" t="s">
        <v>17998</v>
      </c>
      <c r="M373" t="s">
        <v>17973</v>
      </c>
      <c r="N373" cm="1">
        <f t="array" ref="N373">_xlfn.LET(_xlpm.k,finalData[[#This Row],[peer_group_key]],
     MEDIAN(_xlfn._xlws.FILTER(finalData[score], (finalData[peer_group_key]=_xlpm.k)*(ISNUMBER(finalData[score]))))
)</f>
        <v>0.98</v>
      </c>
      <c r="O373" cm="1">
        <f t="array" ref="O37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73" cm="1">
        <f t="array" ref="P37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73">
        <f>finalData[[#This Row],[peerQ3]]-finalData[[#This Row],[peerQ1]]</f>
        <v>8.0000000000000071E-2</v>
      </c>
      <c r="R373" cm="1">
        <f t="array" ref="R373">_xlfn.LET(_xlpm.k,finalData[[#This Row],[peer_group_key]],
ROWS(_xlfn._xlws.FILTER(finalData[score], (finalData[peer_group_key]=_xlpm.k)*(ISNUMBER(finalData[score]))))
)</f>
        <v>109</v>
      </c>
      <c r="S373">
        <f>IF(OR(NOT(ISNUMBER(finalData[[#This Row],[peerIQR]])),finalData[[#This Row],[peerIQR]]=0), NA(), finalData[[#This Row],[peerQ1]]-1.5*finalData[[#This Row],[peerIQR]])</f>
        <v>0.81999999999999984</v>
      </c>
      <c r="T373">
        <f>IF(OR(NOT(ISNUMBER(finalData[[#This Row],[peerIQR]])),finalData[[#This Row],[peerIQR]]=0), NA(), finalData[[#This Row],[peerQ3]]+1.5*finalData[[#This Row],[peerIQR]])</f>
        <v>1.1400000000000001</v>
      </c>
      <c r="U37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373">
        <f>finalData[[#This Row],[score]]-finalData[[#This Row],[peerMedian]]</f>
        <v>0.19999999999999996</v>
      </c>
    </row>
    <row r="374" spans="1:22">
      <c r="A374" t="s">
        <v>1276</v>
      </c>
      <c r="B374" t="s">
        <v>1277</v>
      </c>
      <c r="C374" t="s">
        <v>549</v>
      </c>
      <c r="D374" t="s">
        <v>32</v>
      </c>
      <c r="E374">
        <v>3</v>
      </c>
      <c r="F374">
        <v>0</v>
      </c>
      <c r="G374">
        <v>4</v>
      </c>
      <c r="H374">
        <v>0</v>
      </c>
      <c r="I374">
        <v>1</v>
      </c>
      <c r="J374">
        <v>4</v>
      </c>
      <c r="K374">
        <v>0</v>
      </c>
      <c r="L374" t="s">
        <v>17998</v>
      </c>
      <c r="M374" t="s">
        <v>17971</v>
      </c>
      <c r="N374" cm="1">
        <f t="array" ref="N374">_xlfn.LET(_xlpm.k,finalData[[#This Row],[peer_group_key]],
     MEDIAN(_xlfn._xlws.FILTER(finalData[score], (finalData[peer_group_key]=_xlpm.k)*(ISNUMBER(finalData[score]))))
)</f>
        <v>0.98</v>
      </c>
      <c r="O374" cm="1">
        <f t="array" ref="O37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74" cm="1">
        <f t="array" ref="P37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74">
        <f>finalData[[#This Row],[peerQ3]]-finalData[[#This Row],[peerQ1]]</f>
        <v>8.0000000000000071E-2</v>
      </c>
      <c r="R374" cm="1">
        <f t="array" ref="R374">_xlfn.LET(_xlpm.k,finalData[[#This Row],[peer_group_key]],
ROWS(_xlfn._xlws.FILTER(finalData[score], (finalData[peer_group_key]=_xlpm.k)*(ISNUMBER(finalData[score]))))
)</f>
        <v>109</v>
      </c>
      <c r="S374">
        <f>IF(OR(NOT(ISNUMBER(finalData[[#This Row],[peerIQR]])),finalData[[#This Row],[peerIQR]]=0), NA(), finalData[[#This Row],[peerQ1]]-1.5*finalData[[#This Row],[peerIQR]])</f>
        <v>0.81999999999999984</v>
      </c>
      <c r="T374">
        <f>IF(OR(NOT(ISNUMBER(finalData[[#This Row],[peerIQR]])),finalData[[#This Row],[peerIQR]]=0), NA(), finalData[[#This Row],[peerQ3]]+1.5*finalData[[#This Row],[peerIQR]])</f>
        <v>1.1400000000000001</v>
      </c>
      <c r="U37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74">
        <f>finalData[[#This Row],[score]]-finalData[[#This Row],[peerMedian]]</f>
        <v>2.0000000000000018E-2</v>
      </c>
    </row>
    <row r="375" spans="1:22">
      <c r="A375" t="s">
        <v>1279</v>
      </c>
      <c r="B375" t="s">
        <v>1280</v>
      </c>
      <c r="C375" t="s">
        <v>549</v>
      </c>
      <c r="D375" t="s">
        <v>32</v>
      </c>
      <c r="E375">
        <v>3</v>
      </c>
      <c r="F375">
        <v>0</v>
      </c>
      <c r="G375">
        <v>2</v>
      </c>
      <c r="H375">
        <v>0</v>
      </c>
      <c r="I375">
        <v>0.94</v>
      </c>
      <c r="J375">
        <v>2</v>
      </c>
      <c r="K375">
        <v>0</v>
      </c>
      <c r="L375" t="s">
        <v>17998</v>
      </c>
      <c r="M375" t="s">
        <v>17971</v>
      </c>
      <c r="N375" cm="1">
        <f t="array" ref="N375">_xlfn.LET(_xlpm.k,finalData[[#This Row],[peer_group_key]],
     MEDIAN(_xlfn._xlws.FILTER(finalData[score], (finalData[peer_group_key]=_xlpm.k)*(ISNUMBER(finalData[score]))))
)</f>
        <v>0.98</v>
      </c>
      <c r="O375" cm="1">
        <f t="array" ref="O37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75" cm="1">
        <f t="array" ref="P37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75">
        <f>finalData[[#This Row],[peerQ3]]-finalData[[#This Row],[peerQ1]]</f>
        <v>8.0000000000000071E-2</v>
      </c>
      <c r="R375" cm="1">
        <f t="array" ref="R375">_xlfn.LET(_xlpm.k,finalData[[#This Row],[peer_group_key]],
ROWS(_xlfn._xlws.FILTER(finalData[score], (finalData[peer_group_key]=_xlpm.k)*(ISNUMBER(finalData[score]))))
)</f>
        <v>109</v>
      </c>
      <c r="S375">
        <f>IF(OR(NOT(ISNUMBER(finalData[[#This Row],[peerIQR]])),finalData[[#This Row],[peerIQR]]=0), NA(), finalData[[#This Row],[peerQ1]]-1.5*finalData[[#This Row],[peerIQR]])</f>
        <v>0.81999999999999984</v>
      </c>
      <c r="T375">
        <f>IF(OR(NOT(ISNUMBER(finalData[[#This Row],[peerIQR]])),finalData[[#This Row],[peerIQR]]=0), NA(), finalData[[#This Row],[peerQ3]]+1.5*finalData[[#This Row],[peerIQR]])</f>
        <v>1.1400000000000001</v>
      </c>
      <c r="U37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75">
        <f>finalData[[#This Row],[score]]-finalData[[#This Row],[peerMedian]]</f>
        <v>-4.0000000000000036E-2</v>
      </c>
    </row>
    <row r="376" spans="1:22">
      <c r="A376" t="s">
        <v>1282</v>
      </c>
      <c r="B376" t="s">
        <v>1283</v>
      </c>
      <c r="C376" t="s">
        <v>549</v>
      </c>
      <c r="D376" t="s">
        <v>32</v>
      </c>
      <c r="E376">
        <v>3</v>
      </c>
      <c r="F376">
        <v>0</v>
      </c>
      <c r="G376">
        <v>7</v>
      </c>
      <c r="H376">
        <v>3</v>
      </c>
      <c r="I376">
        <v>1.01</v>
      </c>
      <c r="J376">
        <v>10</v>
      </c>
      <c r="K376">
        <v>0.3</v>
      </c>
      <c r="L376" t="s">
        <v>17998</v>
      </c>
      <c r="M376" t="s">
        <v>17971</v>
      </c>
      <c r="N376" cm="1">
        <f t="array" ref="N376">_xlfn.LET(_xlpm.k,finalData[[#This Row],[peer_group_key]],
     MEDIAN(_xlfn._xlws.FILTER(finalData[score], (finalData[peer_group_key]=_xlpm.k)*(ISNUMBER(finalData[score]))))
)</f>
        <v>0.98</v>
      </c>
      <c r="O376" cm="1">
        <f t="array" ref="O37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76" cm="1">
        <f t="array" ref="P37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76">
        <f>finalData[[#This Row],[peerQ3]]-finalData[[#This Row],[peerQ1]]</f>
        <v>8.0000000000000071E-2</v>
      </c>
      <c r="R376" cm="1">
        <f t="array" ref="R376">_xlfn.LET(_xlpm.k,finalData[[#This Row],[peer_group_key]],
ROWS(_xlfn._xlws.FILTER(finalData[score], (finalData[peer_group_key]=_xlpm.k)*(ISNUMBER(finalData[score]))))
)</f>
        <v>109</v>
      </c>
      <c r="S376">
        <f>IF(OR(NOT(ISNUMBER(finalData[[#This Row],[peerIQR]])),finalData[[#This Row],[peerIQR]]=0), NA(), finalData[[#This Row],[peerQ1]]-1.5*finalData[[#This Row],[peerIQR]])</f>
        <v>0.81999999999999984</v>
      </c>
      <c r="T376">
        <f>IF(OR(NOT(ISNUMBER(finalData[[#This Row],[peerIQR]])),finalData[[#This Row],[peerIQR]]=0), NA(), finalData[[#This Row],[peerQ3]]+1.5*finalData[[#This Row],[peerIQR]])</f>
        <v>1.1400000000000001</v>
      </c>
      <c r="U37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76">
        <f>finalData[[#This Row],[score]]-finalData[[#This Row],[peerMedian]]</f>
        <v>3.0000000000000027E-2</v>
      </c>
    </row>
    <row r="377" spans="1:22">
      <c r="A377" t="s">
        <v>1288</v>
      </c>
      <c r="B377" t="s">
        <v>1289</v>
      </c>
      <c r="C377" t="s">
        <v>549</v>
      </c>
      <c r="D377" t="s">
        <v>27</v>
      </c>
      <c r="E377">
        <v>1</v>
      </c>
      <c r="F377">
        <v>0</v>
      </c>
      <c r="G377">
        <v>8</v>
      </c>
      <c r="H377">
        <v>1</v>
      </c>
      <c r="I377">
        <v>0.95</v>
      </c>
      <c r="J377">
        <v>9</v>
      </c>
      <c r="K377">
        <v>0.1111111111111111</v>
      </c>
      <c r="L377" t="s">
        <v>18000</v>
      </c>
      <c r="M377" t="s">
        <v>17973</v>
      </c>
      <c r="N377" cm="1">
        <f t="array" ref="N377">_xlfn.LET(_xlpm.k,finalData[[#This Row],[peer_group_key]],
     MEDIAN(_xlfn._xlws.FILTER(finalData[score], (finalData[peer_group_key]=_xlpm.k)*(ISNUMBER(finalData[score]))))
)</f>
        <v>1.05</v>
      </c>
      <c r="O377" cm="1">
        <f t="array" ref="O37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77" cm="1">
        <f t="array" ref="P37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77">
        <f>finalData[[#This Row],[peerQ3]]-finalData[[#This Row],[peerQ1]]</f>
        <v>0.19500000000000006</v>
      </c>
      <c r="R377" cm="1">
        <f t="array" ref="R377">_xlfn.LET(_xlpm.k,finalData[[#This Row],[peer_group_key]],
ROWS(_xlfn._xlws.FILTER(finalData[score], (finalData[peer_group_key]=_xlpm.k)*(ISNUMBER(finalData[score]))))
)</f>
        <v>56</v>
      </c>
      <c r="S377">
        <f>IF(OR(NOT(ISNUMBER(finalData[[#This Row],[peerIQR]])),finalData[[#This Row],[peerIQR]]=0), NA(), finalData[[#This Row],[peerQ1]]-1.5*finalData[[#This Row],[peerIQR]])</f>
        <v>0.67999999999999983</v>
      </c>
      <c r="T377">
        <f>IF(OR(NOT(ISNUMBER(finalData[[#This Row],[peerIQR]])),finalData[[#This Row],[peerIQR]]=0), NA(), finalData[[#This Row],[peerQ3]]+1.5*finalData[[#This Row],[peerIQR]])</f>
        <v>1.46</v>
      </c>
      <c r="U37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77">
        <f>finalData[[#This Row],[score]]-finalData[[#This Row],[peerMedian]]</f>
        <v>-0.10000000000000009</v>
      </c>
    </row>
    <row r="378" spans="1:22">
      <c r="A378" t="s">
        <v>1290</v>
      </c>
      <c r="B378" t="s">
        <v>1291</v>
      </c>
      <c r="C378" t="s">
        <v>549</v>
      </c>
      <c r="D378" t="s">
        <v>87</v>
      </c>
      <c r="E378">
        <v>4</v>
      </c>
      <c r="F378">
        <v>0</v>
      </c>
      <c r="G378">
        <v>1</v>
      </c>
      <c r="H378">
        <v>0</v>
      </c>
      <c r="I378">
        <v>0.68</v>
      </c>
      <c r="J378">
        <v>1</v>
      </c>
      <c r="K378">
        <v>0</v>
      </c>
      <c r="L378" t="s">
        <v>17999</v>
      </c>
      <c r="M378" t="s">
        <v>17970</v>
      </c>
      <c r="N378" cm="1">
        <f t="array" ref="N378">_xlfn.LET(_xlpm.k,finalData[[#This Row],[peer_group_key]],
     MEDIAN(_xlfn._xlws.FILTER(finalData[score], (finalData[peer_group_key]=_xlpm.k)*(ISNUMBER(finalData[score]))))
)</f>
        <v>0.97</v>
      </c>
      <c r="O378" cm="1">
        <f t="array" ref="O37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378" cm="1">
        <f t="array" ref="P37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78">
        <f>finalData[[#This Row],[peerQ3]]-finalData[[#This Row],[peerQ1]]</f>
        <v>9.9999999999999978E-2</v>
      </c>
      <c r="R378" cm="1">
        <f t="array" ref="R378">_xlfn.LET(_xlpm.k,finalData[[#This Row],[peer_group_key]],
ROWS(_xlfn._xlws.FILTER(finalData[score], (finalData[peer_group_key]=_xlpm.k)*(ISNUMBER(finalData[score]))))
)</f>
        <v>31</v>
      </c>
      <c r="S378">
        <f>IF(OR(NOT(ISNUMBER(finalData[[#This Row],[peerIQR]])),finalData[[#This Row],[peerIQR]]=0), NA(), finalData[[#This Row],[peerQ1]]-1.5*finalData[[#This Row],[peerIQR]])</f>
        <v>0.77</v>
      </c>
      <c r="T378">
        <f>IF(OR(NOT(ISNUMBER(finalData[[#This Row],[peerIQR]])),finalData[[#This Row],[peerIQR]]=0), NA(), finalData[[#This Row],[peerQ3]]+1.5*finalData[[#This Row],[peerIQR]])</f>
        <v>1.17</v>
      </c>
      <c r="U37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Low Outlier</v>
      </c>
      <c r="V378">
        <f>finalData[[#This Row],[score]]-finalData[[#This Row],[peerMedian]]</f>
        <v>-0.28999999999999992</v>
      </c>
    </row>
    <row r="379" spans="1:22">
      <c r="A379" t="s">
        <v>1292</v>
      </c>
      <c r="B379" t="s">
        <v>1293</v>
      </c>
      <c r="C379" t="s">
        <v>549</v>
      </c>
      <c r="D379" t="s">
        <v>32</v>
      </c>
      <c r="E379">
        <v>4</v>
      </c>
      <c r="F379">
        <v>0</v>
      </c>
      <c r="G379">
        <v>1</v>
      </c>
      <c r="H379">
        <v>0</v>
      </c>
      <c r="I379">
        <v>0.9</v>
      </c>
      <c r="J379">
        <v>1</v>
      </c>
      <c r="K379">
        <v>0</v>
      </c>
      <c r="L379" t="s">
        <v>17998</v>
      </c>
      <c r="M379" t="s">
        <v>17970</v>
      </c>
      <c r="N379" cm="1">
        <f t="array" ref="N379">_xlfn.LET(_xlpm.k,finalData[[#This Row],[peer_group_key]],
     MEDIAN(_xlfn._xlws.FILTER(finalData[score], (finalData[peer_group_key]=_xlpm.k)*(ISNUMBER(finalData[score]))))
)</f>
        <v>0.98</v>
      </c>
      <c r="O379" cm="1">
        <f t="array" ref="O37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79" cm="1">
        <f t="array" ref="P37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79">
        <f>finalData[[#This Row],[peerQ3]]-finalData[[#This Row],[peerQ1]]</f>
        <v>8.0000000000000071E-2</v>
      </c>
      <c r="R379" cm="1">
        <f t="array" ref="R379">_xlfn.LET(_xlpm.k,finalData[[#This Row],[peer_group_key]],
ROWS(_xlfn._xlws.FILTER(finalData[score], (finalData[peer_group_key]=_xlpm.k)*(ISNUMBER(finalData[score]))))
)</f>
        <v>109</v>
      </c>
      <c r="S379">
        <f>IF(OR(NOT(ISNUMBER(finalData[[#This Row],[peerIQR]])),finalData[[#This Row],[peerIQR]]=0), NA(), finalData[[#This Row],[peerQ1]]-1.5*finalData[[#This Row],[peerIQR]])</f>
        <v>0.81999999999999984</v>
      </c>
      <c r="T379">
        <f>IF(OR(NOT(ISNUMBER(finalData[[#This Row],[peerIQR]])),finalData[[#This Row],[peerIQR]]=0), NA(), finalData[[#This Row],[peerQ3]]+1.5*finalData[[#This Row],[peerIQR]])</f>
        <v>1.1400000000000001</v>
      </c>
      <c r="U37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79">
        <f>finalData[[#This Row],[score]]-finalData[[#This Row],[peerMedian]]</f>
        <v>-7.999999999999996E-2</v>
      </c>
    </row>
    <row r="380" spans="1:22">
      <c r="A380" t="s">
        <v>1295</v>
      </c>
      <c r="B380" t="s">
        <v>1296</v>
      </c>
      <c r="C380" t="s">
        <v>549</v>
      </c>
      <c r="D380" t="s">
        <v>32</v>
      </c>
      <c r="E380">
        <v>2</v>
      </c>
      <c r="F380">
        <v>0</v>
      </c>
      <c r="G380">
        <v>4</v>
      </c>
      <c r="H380">
        <v>3</v>
      </c>
      <c r="I380">
        <v>1.02</v>
      </c>
      <c r="J380">
        <v>7</v>
      </c>
      <c r="K380">
        <v>0.42857142857142855</v>
      </c>
      <c r="L380" t="s">
        <v>17998</v>
      </c>
      <c r="M380" t="s">
        <v>17973</v>
      </c>
      <c r="N380" cm="1">
        <f t="array" ref="N380">_xlfn.LET(_xlpm.k,finalData[[#This Row],[peer_group_key]],
     MEDIAN(_xlfn._xlws.FILTER(finalData[score], (finalData[peer_group_key]=_xlpm.k)*(ISNUMBER(finalData[score]))))
)</f>
        <v>0.98</v>
      </c>
      <c r="O380" cm="1">
        <f t="array" ref="O38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80" cm="1">
        <f t="array" ref="P38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80">
        <f>finalData[[#This Row],[peerQ3]]-finalData[[#This Row],[peerQ1]]</f>
        <v>8.0000000000000071E-2</v>
      </c>
      <c r="R380" cm="1">
        <f t="array" ref="R380">_xlfn.LET(_xlpm.k,finalData[[#This Row],[peer_group_key]],
ROWS(_xlfn._xlws.FILTER(finalData[score], (finalData[peer_group_key]=_xlpm.k)*(ISNUMBER(finalData[score]))))
)</f>
        <v>109</v>
      </c>
      <c r="S380">
        <f>IF(OR(NOT(ISNUMBER(finalData[[#This Row],[peerIQR]])),finalData[[#This Row],[peerIQR]]=0), NA(), finalData[[#This Row],[peerQ1]]-1.5*finalData[[#This Row],[peerIQR]])</f>
        <v>0.81999999999999984</v>
      </c>
      <c r="T380">
        <f>IF(OR(NOT(ISNUMBER(finalData[[#This Row],[peerIQR]])),finalData[[#This Row],[peerIQR]]=0), NA(), finalData[[#This Row],[peerQ3]]+1.5*finalData[[#This Row],[peerIQR]])</f>
        <v>1.1400000000000001</v>
      </c>
      <c r="U38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80">
        <f>finalData[[#This Row],[score]]-finalData[[#This Row],[peerMedian]]</f>
        <v>4.0000000000000036E-2</v>
      </c>
    </row>
    <row r="381" spans="1:22">
      <c r="A381" t="s">
        <v>1298</v>
      </c>
      <c r="B381" t="s">
        <v>1299</v>
      </c>
      <c r="C381" t="s">
        <v>549</v>
      </c>
      <c r="D381" t="s">
        <v>27</v>
      </c>
      <c r="E381">
        <v>1</v>
      </c>
      <c r="F381">
        <v>0</v>
      </c>
      <c r="G381">
        <v>2</v>
      </c>
      <c r="H381">
        <v>1</v>
      </c>
      <c r="I381">
        <v>1.3</v>
      </c>
      <c r="J381">
        <v>3</v>
      </c>
      <c r="K381">
        <v>0.33333333333333331</v>
      </c>
      <c r="L381" t="s">
        <v>18000</v>
      </c>
      <c r="M381" t="s">
        <v>17973</v>
      </c>
      <c r="N381" cm="1">
        <f t="array" ref="N381">_xlfn.LET(_xlpm.k,finalData[[#This Row],[peer_group_key]],
     MEDIAN(_xlfn._xlws.FILTER(finalData[score], (finalData[peer_group_key]=_xlpm.k)*(ISNUMBER(finalData[score]))))
)</f>
        <v>1.05</v>
      </c>
      <c r="O381" cm="1">
        <f t="array" ref="O38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81" cm="1">
        <f t="array" ref="P38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81">
        <f>finalData[[#This Row],[peerQ3]]-finalData[[#This Row],[peerQ1]]</f>
        <v>0.19500000000000006</v>
      </c>
      <c r="R381" cm="1">
        <f t="array" ref="R381">_xlfn.LET(_xlpm.k,finalData[[#This Row],[peer_group_key]],
ROWS(_xlfn._xlws.FILTER(finalData[score], (finalData[peer_group_key]=_xlpm.k)*(ISNUMBER(finalData[score]))))
)</f>
        <v>56</v>
      </c>
      <c r="S381">
        <f>IF(OR(NOT(ISNUMBER(finalData[[#This Row],[peerIQR]])),finalData[[#This Row],[peerIQR]]=0), NA(), finalData[[#This Row],[peerQ1]]-1.5*finalData[[#This Row],[peerIQR]])</f>
        <v>0.67999999999999983</v>
      </c>
      <c r="T381">
        <f>IF(OR(NOT(ISNUMBER(finalData[[#This Row],[peerIQR]])),finalData[[#This Row],[peerIQR]]=0), NA(), finalData[[#This Row],[peerQ3]]+1.5*finalData[[#This Row],[peerIQR]])</f>
        <v>1.46</v>
      </c>
      <c r="U38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81">
        <f>finalData[[#This Row],[score]]-finalData[[#This Row],[peerMedian]]</f>
        <v>0.25</v>
      </c>
    </row>
    <row r="382" spans="1:22">
      <c r="A382" t="s">
        <v>1301</v>
      </c>
      <c r="B382" t="s">
        <v>1302</v>
      </c>
      <c r="C382" t="s">
        <v>549</v>
      </c>
      <c r="D382" t="s">
        <v>32</v>
      </c>
      <c r="E382">
        <v>4</v>
      </c>
      <c r="F382">
        <v>0</v>
      </c>
      <c r="G382">
        <v>1</v>
      </c>
      <c r="H382">
        <v>0</v>
      </c>
      <c r="I382">
        <v>0.88</v>
      </c>
      <c r="J382">
        <v>1</v>
      </c>
      <c r="K382">
        <v>0</v>
      </c>
      <c r="L382" t="s">
        <v>17998</v>
      </c>
      <c r="M382" t="s">
        <v>17970</v>
      </c>
      <c r="N382" cm="1">
        <f t="array" ref="N382">_xlfn.LET(_xlpm.k,finalData[[#This Row],[peer_group_key]],
     MEDIAN(_xlfn._xlws.FILTER(finalData[score], (finalData[peer_group_key]=_xlpm.k)*(ISNUMBER(finalData[score]))))
)</f>
        <v>0.98</v>
      </c>
      <c r="O382" cm="1">
        <f t="array" ref="O38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82" cm="1">
        <f t="array" ref="P38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82">
        <f>finalData[[#This Row],[peerQ3]]-finalData[[#This Row],[peerQ1]]</f>
        <v>8.0000000000000071E-2</v>
      </c>
      <c r="R382" cm="1">
        <f t="array" ref="R382">_xlfn.LET(_xlpm.k,finalData[[#This Row],[peer_group_key]],
ROWS(_xlfn._xlws.FILTER(finalData[score], (finalData[peer_group_key]=_xlpm.k)*(ISNUMBER(finalData[score]))))
)</f>
        <v>109</v>
      </c>
      <c r="S382">
        <f>IF(OR(NOT(ISNUMBER(finalData[[#This Row],[peerIQR]])),finalData[[#This Row],[peerIQR]]=0), NA(), finalData[[#This Row],[peerQ1]]-1.5*finalData[[#This Row],[peerIQR]])</f>
        <v>0.81999999999999984</v>
      </c>
      <c r="T382">
        <f>IF(OR(NOT(ISNUMBER(finalData[[#This Row],[peerIQR]])),finalData[[#This Row],[peerIQR]]=0), NA(), finalData[[#This Row],[peerQ3]]+1.5*finalData[[#This Row],[peerIQR]])</f>
        <v>1.1400000000000001</v>
      </c>
      <c r="U38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82">
        <f>finalData[[#This Row],[score]]-finalData[[#This Row],[peerMedian]]</f>
        <v>-9.9999999999999978E-2</v>
      </c>
    </row>
    <row r="383" spans="1:22">
      <c r="A383" t="s">
        <v>1303</v>
      </c>
      <c r="B383" t="s">
        <v>1304</v>
      </c>
      <c r="C383" t="s">
        <v>549</v>
      </c>
      <c r="D383" t="s">
        <v>27</v>
      </c>
      <c r="E383">
        <v>3</v>
      </c>
      <c r="F383">
        <v>1</v>
      </c>
      <c r="G383">
        <v>7</v>
      </c>
      <c r="H383">
        <v>0</v>
      </c>
      <c r="I383">
        <v>1.01</v>
      </c>
      <c r="J383">
        <v>8</v>
      </c>
      <c r="K383">
        <v>0</v>
      </c>
      <c r="L383" t="s">
        <v>18000</v>
      </c>
      <c r="M383" t="s">
        <v>17971</v>
      </c>
      <c r="N383" cm="1">
        <f t="array" ref="N383">_xlfn.LET(_xlpm.k,finalData[[#This Row],[peer_group_key]],
     MEDIAN(_xlfn._xlws.FILTER(finalData[score], (finalData[peer_group_key]=_xlpm.k)*(ISNUMBER(finalData[score]))))
)</f>
        <v>1.05</v>
      </c>
      <c r="O383" cm="1">
        <f t="array" ref="O38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83" cm="1">
        <f t="array" ref="P38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83">
        <f>finalData[[#This Row],[peerQ3]]-finalData[[#This Row],[peerQ1]]</f>
        <v>0.19500000000000006</v>
      </c>
      <c r="R383" cm="1">
        <f t="array" ref="R383">_xlfn.LET(_xlpm.k,finalData[[#This Row],[peer_group_key]],
ROWS(_xlfn._xlws.FILTER(finalData[score], (finalData[peer_group_key]=_xlpm.k)*(ISNUMBER(finalData[score]))))
)</f>
        <v>56</v>
      </c>
      <c r="S383">
        <f>IF(OR(NOT(ISNUMBER(finalData[[#This Row],[peerIQR]])),finalData[[#This Row],[peerIQR]]=0), NA(), finalData[[#This Row],[peerQ1]]-1.5*finalData[[#This Row],[peerIQR]])</f>
        <v>0.67999999999999983</v>
      </c>
      <c r="T383">
        <f>IF(OR(NOT(ISNUMBER(finalData[[#This Row],[peerIQR]])),finalData[[#This Row],[peerIQR]]=0), NA(), finalData[[#This Row],[peerQ3]]+1.5*finalData[[#This Row],[peerIQR]])</f>
        <v>1.46</v>
      </c>
      <c r="U38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83">
        <f>finalData[[#This Row],[score]]-finalData[[#This Row],[peerMedian]]</f>
        <v>-4.0000000000000036E-2</v>
      </c>
    </row>
    <row r="384" spans="1:22">
      <c r="A384" t="s">
        <v>1306</v>
      </c>
      <c r="B384" t="s">
        <v>1307</v>
      </c>
      <c r="C384" t="s">
        <v>549</v>
      </c>
      <c r="D384" t="s">
        <v>27</v>
      </c>
      <c r="E384">
        <v>2</v>
      </c>
      <c r="F384">
        <v>0</v>
      </c>
      <c r="G384">
        <v>5</v>
      </c>
      <c r="H384">
        <v>0</v>
      </c>
      <c r="I384">
        <v>1.31</v>
      </c>
      <c r="J384">
        <v>5</v>
      </c>
      <c r="K384">
        <v>0</v>
      </c>
      <c r="L384" t="s">
        <v>18000</v>
      </c>
      <c r="M384" t="s">
        <v>17973</v>
      </c>
      <c r="N384" cm="1">
        <f t="array" ref="N384">_xlfn.LET(_xlpm.k,finalData[[#This Row],[peer_group_key]],
     MEDIAN(_xlfn._xlws.FILTER(finalData[score], (finalData[peer_group_key]=_xlpm.k)*(ISNUMBER(finalData[score]))))
)</f>
        <v>1.05</v>
      </c>
      <c r="O384" cm="1">
        <f t="array" ref="O38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84" cm="1">
        <f t="array" ref="P38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84">
        <f>finalData[[#This Row],[peerQ3]]-finalData[[#This Row],[peerQ1]]</f>
        <v>0.19500000000000006</v>
      </c>
      <c r="R384" cm="1">
        <f t="array" ref="R384">_xlfn.LET(_xlpm.k,finalData[[#This Row],[peer_group_key]],
ROWS(_xlfn._xlws.FILTER(finalData[score], (finalData[peer_group_key]=_xlpm.k)*(ISNUMBER(finalData[score]))))
)</f>
        <v>56</v>
      </c>
      <c r="S384">
        <f>IF(OR(NOT(ISNUMBER(finalData[[#This Row],[peerIQR]])),finalData[[#This Row],[peerIQR]]=0), NA(), finalData[[#This Row],[peerQ1]]-1.5*finalData[[#This Row],[peerIQR]])</f>
        <v>0.67999999999999983</v>
      </c>
      <c r="T384">
        <f>IF(OR(NOT(ISNUMBER(finalData[[#This Row],[peerIQR]])),finalData[[#This Row],[peerIQR]]=0), NA(), finalData[[#This Row],[peerQ3]]+1.5*finalData[[#This Row],[peerIQR]])</f>
        <v>1.46</v>
      </c>
      <c r="U38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84">
        <f>finalData[[#This Row],[score]]-finalData[[#This Row],[peerMedian]]</f>
        <v>0.26</v>
      </c>
    </row>
    <row r="385" spans="1:22">
      <c r="A385" t="s">
        <v>1308</v>
      </c>
      <c r="B385" t="s">
        <v>1309</v>
      </c>
      <c r="C385" t="s">
        <v>549</v>
      </c>
      <c r="D385" t="s">
        <v>32</v>
      </c>
      <c r="E385">
        <v>2</v>
      </c>
      <c r="F385">
        <v>0</v>
      </c>
      <c r="G385">
        <v>2</v>
      </c>
      <c r="H385">
        <v>0</v>
      </c>
      <c r="I385">
        <v>0.89</v>
      </c>
      <c r="J385">
        <v>2</v>
      </c>
      <c r="K385">
        <v>0</v>
      </c>
      <c r="L385" t="s">
        <v>17998</v>
      </c>
      <c r="M385" t="s">
        <v>17973</v>
      </c>
      <c r="N385" cm="1">
        <f t="array" ref="N385">_xlfn.LET(_xlpm.k,finalData[[#This Row],[peer_group_key]],
     MEDIAN(_xlfn._xlws.FILTER(finalData[score], (finalData[peer_group_key]=_xlpm.k)*(ISNUMBER(finalData[score]))))
)</f>
        <v>0.98</v>
      </c>
      <c r="O385" cm="1">
        <f t="array" ref="O38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85" cm="1">
        <f t="array" ref="P38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85">
        <f>finalData[[#This Row],[peerQ3]]-finalData[[#This Row],[peerQ1]]</f>
        <v>8.0000000000000071E-2</v>
      </c>
      <c r="R385" cm="1">
        <f t="array" ref="R385">_xlfn.LET(_xlpm.k,finalData[[#This Row],[peer_group_key]],
ROWS(_xlfn._xlws.FILTER(finalData[score], (finalData[peer_group_key]=_xlpm.k)*(ISNUMBER(finalData[score]))))
)</f>
        <v>109</v>
      </c>
      <c r="S385">
        <f>IF(OR(NOT(ISNUMBER(finalData[[#This Row],[peerIQR]])),finalData[[#This Row],[peerIQR]]=0), NA(), finalData[[#This Row],[peerQ1]]-1.5*finalData[[#This Row],[peerIQR]])</f>
        <v>0.81999999999999984</v>
      </c>
      <c r="T385">
        <f>IF(OR(NOT(ISNUMBER(finalData[[#This Row],[peerIQR]])),finalData[[#This Row],[peerIQR]]=0), NA(), finalData[[#This Row],[peerQ3]]+1.5*finalData[[#This Row],[peerIQR]])</f>
        <v>1.1400000000000001</v>
      </c>
      <c r="U38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85">
        <f>finalData[[#This Row],[score]]-finalData[[#This Row],[peerMedian]]</f>
        <v>-8.9999999999999969E-2</v>
      </c>
    </row>
    <row r="386" spans="1:22">
      <c r="A386" t="s">
        <v>1311</v>
      </c>
      <c r="B386" t="s">
        <v>1312</v>
      </c>
      <c r="C386" t="s">
        <v>549</v>
      </c>
      <c r="D386" t="s">
        <v>32</v>
      </c>
      <c r="E386">
        <v>3</v>
      </c>
      <c r="F386">
        <v>0</v>
      </c>
      <c r="G386">
        <v>3</v>
      </c>
      <c r="H386">
        <v>1</v>
      </c>
      <c r="I386">
        <v>1.03</v>
      </c>
      <c r="J386">
        <v>4</v>
      </c>
      <c r="K386">
        <v>0.25</v>
      </c>
      <c r="L386" t="s">
        <v>17998</v>
      </c>
      <c r="M386" t="s">
        <v>17971</v>
      </c>
      <c r="N386" cm="1">
        <f t="array" ref="N386">_xlfn.LET(_xlpm.k,finalData[[#This Row],[peer_group_key]],
     MEDIAN(_xlfn._xlws.FILTER(finalData[score], (finalData[peer_group_key]=_xlpm.k)*(ISNUMBER(finalData[score]))))
)</f>
        <v>0.98</v>
      </c>
      <c r="O386" cm="1">
        <f t="array" ref="O38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86" cm="1">
        <f t="array" ref="P38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86">
        <f>finalData[[#This Row],[peerQ3]]-finalData[[#This Row],[peerQ1]]</f>
        <v>8.0000000000000071E-2</v>
      </c>
      <c r="R386" cm="1">
        <f t="array" ref="R386">_xlfn.LET(_xlpm.k,finalData[[#This Row],[peer_group_key]],
ROWS(_xlfn._xlws.FILTER(finalData[score], (finalData[peer_group_key]=_xlpm.k)*(ISNUMBER(finalData[score]))))
)</f>
        <v>109</v>
      </c>
      <c r="S386">
        <f>IF(OR(NOT(ISNUMBER(finalData[[#This Row],[peerIQR]])),finalData[[#This Row],[peerIQR]]=0), NA(), finalData[[#This Row],[peerQ1]]-1.5*finalData[[#This Row],[peerIQR]])</f>
        <v>0.81999999999999984</v>
      </c>
      <c r="T386">
        <f>IF(OR(NOT(ISNUMBER(finalData[[#This Row],[peerIQR]])),finalData[[#This Row],[peerIQR]]=0), NA(), finalData[[#This Row],[peerQ3]]+1.5*finalData[[#This Row],[peerIQR]])</f>
        <v>1.1400000000000001</v>
      </c>
      <c r="U38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86">
        <f>finalData[[#This Row],[score]]-finalData[[#This Row],[peerMedian]]</f>
        <v>5.0000000000000044E-2</v>
      </c>
    </row>
    <row r="387" spans="1:22">
      <c r="A387" t="s">
        <v>1314</v>
      </c>
      <c r="B387" t="s">
        <v>1315</v>
      </c>
      <c r="C387" t="s">
        <v>549</v>
      </c>
      <c r="D387" t="s">
        <v>32</v>
      </c>
      <c r="E387">
        <v>3</v>
      </c>
      <c r="F387">
        <v>1</v>
      </c>
      <c r="G387">
        <v>5</v>
      </c>
      <c r="H387">
        <v>0</v>
      </c>
      <c r="I387">
        <v>1.21</v>
      </c>
      <c r="J387">
        <v>6</v>
      </c>
      <c r="K387">
        <v>0</v>
      </c>
      <c r="L387" t="s">
        <v>17998</v>
      </c>
      <c r="M387" t="s">
        <v>17971</v>
      </c>
      <c r="N387" cm="1">
        <f t="array" ref="N387">_xlfn.LET(_xlpm.k,finalData[[#This Row],[peer_group_key]],
     MEDIAN(_xlfn._xlws.FILTER(finalData[score], (finalData[peer_group_key]=_xlpm.k)*(ISNUMBER(finalData[score]))))
)</f>
        <v>0.98</v>
      </c>
      <c r="O387" cm="1">
        <f t="array" ref="O38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387" cm="1">
        <f t="array" ref="P38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387">
        <f>finalData[[#This Row],[peerQ3]]-finalData[[#This Row],[peerQ1]]</f>
        <v>8.0000000000000071E-2</v>
      </c>
      <c r="R387" cm="1">
        <f t="array" ref="R387">_xlfn.LET(_xlpm.k,finalData[[#This Row],[peer_group_key]],
ROWS(_xlfn._xlws.FILTER(finalData[score], (finalData[peer_group_key]=_xlpm.k)*(ISNUMBER(finalData[score]))))
)</f>
        <v>109</v>
      </c>
      <c r="S387">
        <f>IF(OR(NOT(ISNUMBER(finalData[[#This Row],[peerIQR]])),finalData[[#This Row],[peerIQR]]=0), NA(), finalData[[#This Row],[peerQ1]]-1.5*finalData[[#This Row],[peerIQR]])</f>
        <v>0.81999999999999984</v>
      </c>
      <c r="T387">
        <f>IF(OR(NOT(ISNUMBER(finalData[[#This Row],[peerIQR]])),finalData[[#This Row],[peerIQR]]=0), NA(), finalData[[#This Row],[peerQ3]]+1.5*finalData[[#This Row],[peerIQR]])</f>
        <v>1.1400000000000001</v>
      </c>
      <c r="U38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387">
        <f>finalData[[#This Row],[score]]-finalData[[#This Row],[peerMedian]]</f>
        <v>0.22999999999999998</v>
      </c>
    </row>
    <row r="388" spans="1:22">
      <c r="A388" t="s">
        <v>1316</v>
      </c>
      <c r="B388" t="s">
        <v>1317</v>
      </c>
      <c r="C388" t="s">
        <v>549</v>
      </c>
      <c r="D388" t="s">
        <v>27</v>
      </c>
      <c r="E388">
        <v>4</v>
      </c>
      <c r="F388">
        <v>0</v>
      </c>
      <c r="G388">
        <v>4</v>
      </c>
      <c r="H388">
        <v>0</v>
      </c>
      <c r="I388">
        <v>0.98</v>
      </c>
      <c r="J388">
        <v>4</v>
      </c>
      <c r="K388">
        <v>0</v>
      </c>
      <c r="L388" t="s">
        <v>18000</v>
      </c>
      <c r="M388" t="s">
        <v>17970</v>
      </c>
      <c r="N388" cm="1">
        <f t="array" ref="N388">_xlfn.LET(_xlpm.k,finalData[[#This Row],[peer_group_key]],
     MEDIAN(_xlfn._xlws.FILTER(finalData[score], (finalData[peer_group_key]=_xlpm.k)*(ISNUMBER(finalData[score]))))
)</f>
        <v>1.05</v>
      </c>
      <c r="O388" cm="1">
        <f t="array" ref="O38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388" cm="1">
        <f t="array" ref="P38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1.1675</v>
      </c>
      <c r="Q388">
        <f>finalData[[#This Row],[peerQ3]]-finalData[[#This Row],[peerQ1]]</f>
        <v>0.19500000000000006</v>
      </c>
      <c r="R388" cm="1">
        <f t="array" ref="R388">_xlfn.LET(_xlpm.k,finalData[[#This Row],[peer_group_key]],
ROWS(_xlfn._xlws.FILTER(finalData[score], (finalData[peer_group_key]=_xlpm.k)*(ISNUMBER(finalData[score]))))
)</f>
        <v>56</v>
      </c>
      <c r="S388">
        <f>IF(OR(NOT(ISNUMBER(finalData[[#This Row],[peerIQR]])),finalData[[#This Row],[peerIQR]]=0), NA(), finalData[[#This Row],[peerQ1]]-1.5*finalData[[#This Row],[peerIQR]])</f>
        <v>0.67999999999999983</v>
      </c>
      <c r="T388">
        <f>IF(OR(NOT(ISNUMBER(finalData[[#This Row],[peerIQR]])),finalData[[#This Row],[peerIQR]]=0), NA(), finalData[[#This Row],[peerQ3]]+1.5*finalData[[#This Row],[peerIQR]])</f>
        <v>1.46</v>
      </c>
      <c r="U38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88">
        <f>finalData[[#This Row],[score]]-finalData[[#This Row],[peerMedian]]</f>
        <v>-7.0000000000000062E-2</v>
      </c>
    </row>
    <row r="389" spans="1:22">
      <c r="A389" t="s">
        <v>1360</v>
      </c>
      <c r="B389" t="s">
        <v>1361</v>
      </c>
      <c r="C389" t="s">
        <v>1362</v>
      </c>
      <c r="D389" t="s">
        <v>32</v>
      </c>
      <c r="E389">
        <v>4</v>
      </c>
      <c r="F389">
        <v>0</v>
      </c>
      <c r="G389">
        <v>11</v>
      </c>
      <c r="H389">
        <v>0</v>
      </c>
      <c r="I389">
        <v>1.04</v>
      </c>
      <c r="J389">
        <v>11</v>
      </c>
      <c r="K389">
        <v>0</v>
      </c>
      <c r="L389" t="s">
        <v>18006</v>
      </c>
      <c r="M389" t="s">
        <v>17970</v>
      </c>
      <c r="N389" cm="1">
        <f t="array" ref="N389">_xlfn.LET(_xlpm.k,finalData[[#This Row],[peer_group_key]],
     MEDIAN(_xlfn._xlws.FILTER(finalData[score], (finalData[peer_group_key]=_xlpm.k)*(ISNUMBER(finalData[score]))))
)</f>
        <v>0.98499999999999999</v>
      </c>
      <c r="O389" cm="1">
        <f t="array" ref="O38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389" cm="1">
        <f t="array" ref="P38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389">
        <f>finalData[[#This Row],[peerQ3]]-finalData[[#This Row],[peerQ1]]</f>
        <v>5.7500000000000107E-2</v>
      </c>
      <c r="R389" cm="1">
        <f t="array" ref="R389">_xlfn.LET(_xlpm.k,finalData[[#This Row],[peer_group_key]],
ROWS(_xlfn._xlws.FILTER(finalData[score], (finalData[peer_group_key]=_xlpm.k)*(ISNUMBER(finalData[score]))))
)</f>
        <v>24</v>
      </c>
      <c r="S389">
        <f>IF(OR(NOT(ISNUMBER(finalData[[#This Row],[peerIQR]])),finalData[[#This Row],[peerIQR]]=0), NA(), finalData[[#This Row],[peerQ1]]-1.5*finalData[[#This Row],[peerIQR]])</f>
        <v>0.8737499999999998</v>
      </c>
      <c r="T389">
        <f>IF(OR(NOT(ISNUMBER(finalData[[#This Row],[peerIQR]])),finalData[[#This Row],[peerIQR]]=0), NA(), finalData[[#This Row],[peerQ3]]+1.5*finalData[[#This Row],[peerIQR]])</f>
        <v>1.1037500000000002</v>
      </c>
      <c r="U38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89">
        <f>finalData[[#This Row],[score]]-finalData[[#This Row],[peerMedian]]</f>
        <v>5.5000000000000049E-2</v>
      </c>
    </row>
    <row r="390" spans="1:22">
      <c r="A390" t="s">
        <v>1365</v>
      </c>
      <c r="B390" t="s">
        <v>1366</v>
      </c>
      <c r="C390" t="s">
        <v>1362</v>
      </c>
      <c r="D390" t="s">
        <v>32</v>
      </c>
      <c r="E390">
        <v>4</v>
      </c>
      <c r="F390">
        <v>0</v>
      </c>
      <c r="G390">
        <v>5</v>
      </c>
      <c r="H390">
        <v>1</v>
      </c>
      <c r="I390">
        <v>0.98</v>
      </c>
      <c r="J390">
        <v>6</v>
      </c>
      <c r="K390">
        <v>0.16666666666666666</v>
      </c>
      <c r="L390" t="s">
        <v>18006</v>
      </c>
      <c r="M390" t="s">
        <v>17970</v>
      </c>
      <c r="N390" cm="1">
        <f t="array" ref="N390">_xlfn.LET(_xlpm.k,finalData[[#This Row],[peer_group_key]],
     MEDIAN(_xlfn._xlws.FILTER(finalData[score], (finalData[peer_group_key]=_xlpm.k)*(ISNUMBER(finalData[score]))))
)</f>
        <v>0.98499999999999999</v>
      </c>
      <c r="O390" cm="1">
        <f t="array" ref="O39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390" cm="1">
        <f t="array" ref="P39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390">
        <f>finalData[[#This Row],[peerQ3]]-finalData[[#This Row],[peerQ1]]</f>
        <v>5.7500000000000107E-2</v>
      </c>
      <c r="R390" cm="1">
        <f t="array" ref="R390">_xlfn.LET(_xlpm.k,finalData[[#This Row],[peer_group_key]],
ROWS(_xlfn._xlws.FILTER(finalData[score], (finalData[peer_group_key]=_xlpm.k)*(ISNUMBER(finalData[score]))))
)</f>
        <v>24</v>
      </c>
      <c r="S390">
        <f>IF(OR(NOT(ISNUMBER(finalData[[#This Row],[peerIQR]])),finalData[[#This Row],[peerIQR]]=0), NA(), finalData[[#This Row],[peerQ1]]-1.5*finalData[[#This Row],[peerIQR]])</f>
        <v>0.8737499999999998</v>
      </c>
      <c r="T390">
        <f>IF(OR(NOT(ISNUMBER(finalData[[#This Row],[peerIQR]])),finalData[[#This Row],[peerIQR]]=0), NA(), finalData[[#This Row],[peerQ3]]+1.5*finalData[[#This Row],[peerIQR]])</f>
        <v>1.1037500000000002</v>
      </c>
      <c r="U39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90">
        <f>finalData[[#This Row],[score]]-finalData[[#This Row],[peerMedian]]</f>
        <v>-5.0000000000000044E-3</v>
      </c>
    </row>
    <row r="391" spans="1:22">
      <c r="A391" t="s">
        <v>1369</v>
      </c>
      <c r="B391" t="s">
        <v>1370</v>
      </c>
      <c r="C391" t="s">
        <v>1362</v>
      </c>
      <c r="D391" t="s">
        <v>32</v>
      </c>
      <c r="E391">
        <v>3</v>
      </c>
      <c r="F391">
        <v>0</v>
      </c>
      <c r="G391">
        <v>5</v>
      </c>
      <c r="H391">
        <v>0</v>
      </c>
      <c r="I391">
        <v>0.96</v>
      </c>
      <c r="J391">
        <v>5</v>
      </c>
      <c r="K391">
        <v>0</v>
      </c>
      <c r="L391" t="s">
        <v>18006</v>
      </c>
      <c r="M391" t="s">
        <v>17971</v>
      </c>
      <c r="N391" cm="1">
        <f t="array" ref="N391">_xlfn.LET(_xlpm.k,finalData[[#This Row],[peer_group_key]],
     MEDIAN(_xlfn._xlws.FILTER(finalData[score], (finalData[peer_group_key]=_xlpm.k)*(ISNUMBER(finalData[score]))))
)</f>
        <v>0.98499999999999999</v>
      </c>
      <c r="O391" cm="1">
        <f t="array" ref="O39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391" cm="1">
        <f t="array" ref="P39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391">
        <f>finalData[[#This Row],[peerQ3]]-finalData[[#This Row],[peerQ1]]</f>
        <v>5.7500000000000107E-2</v>
      </c>
      <c r="R391" cm="1">
        <f t="array" ref="R391">_xlfn.LET(_xlpm.k,finalData[[#This Row],[peer_group_key]],
ROWS(_xlfn._xlws.FILTER(finalData[score], (finalData[peer_group_key]=_xlpm.k)*(ISNUMBER(finalData[score]))))
)</f>
        <v>24</v>
      </c>
      <c r="S391">
        <f>IF(OR(NOT(ISNUMBER(finalData[[#This Row],[peerIQR]])),finalData[[#This Row],[peerIQR]]=0), NA(), finalData[[#This Row],[peerQ1]]-1.5*finalData[[#This Row],[peerIQR]])</f>
        <v>0.8737499999999998</v>
      </c>
      <c r="T391">
        <f>IF(OR(NOT(ISNUMBER(finalData[[#This Row],[peerIQR]])),finalData[[#This Row],[peerIQR]]=0), NA(), finalData[[#This Row],[peerQ3]]+1.5*finalData[[#This Row],[peerIQR]])</f>
        <v>1.1037500000000002</v>
      </c>
      <c r="U39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91">
        <f>finalData[[#This Row],[score]]-finalData[[#This Row],[peerMedian]]</f>
        <v>-2.5000000000000022E-2</v>
      </c>
    </row>
    <row r="392" spans="1:22">
      <c r="A392" t="s">
        <v>1373</v>
      </c>
      <c r="B392" t="s">
        <v>1374</v>
      </c>
      <c r="C392" t="s">
        <v>1362</v>
      </c>
      <c r="D392" t="s">
        <v>32</v>
      </c>
      <c r="E392">
        <v>3</v>
      </c>
      <c r="F392">
        <v>1</v>
      </c>
      <c r="G392">
        <v>8</v>
      </c>
      <c r="H392">
        <v>0</v>
      </c>
      <c r="I392">
        <v>0.96</v>
      </c>
      <c r="J392">
        <v>9</v>
      </c>
      <c r="K392">
        <v>0</v>
      </c>
      <c r="L392" t="s">
        <v>18006</v>
      </c>
      <c r="M392" t="s">
        <v>17971</v>
      </c>
      <c r="N392" cm="1">
        <f t="array" ref="N392">_xlfn.LET(_xlpm.k,finalData[[#This Row],[peer_group_key]],
     MEDIAN(_xlfn._xlws.FILTER(finalData[score], (finalData[peer_group_key]=_xlpm.k)*(ISNUMBER(finalData[score]))))
)</f>
        <v>0.98499999999999999</v>
      </c>
      <c r="O392" cm="1">
        <f t="array" ref="O39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392" cm="1">
        <f t="array" ref="P39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392">
        <f>finalData[[#This Row],[peerQ3]]-finalData[[#This Row],[peerQ1]]</f>
        <v>5.7500000000000107E-2</v>
      </c>
      <c r="R392" cm="1">
        <f t="array" ref="R392">_xlfn.LET(_xlpm.k,finalData[[#This Row],[peer_group_key]],
ROWS(_xlfn._xlws.FILTER(finalData[score], (finalData[peer_group_key]=_xlpm.k)*(ISNUMBER(finalData[score]))))
)</f>
        <v>24</v>
      </c>
      <c r="S392">
        <f>IF(OR(NOT(ISNUMBER(finalData[[#This Row],[peerIQR]])),finalData[[#This Row],[peerIQR]]=0), NA(), finalData[[#This Row],[peerQ1]]-1.5*finalData[[#This Row],[peerIQR]])</f>
        <v>0.8737499999999998</v>
      </c>
      <c r="T392">
        <f>IF(OR(NOT(ISNUMBER(finalData[[#This Row],[peerIQR]])),finalData[[#This Row],[peerIQR]]=0), NA(), finalData[[#This Row],[peerQ3]]+1.5*finalData[[#This Row],[peerIQR]])</f>
        <v>1.1037500000000002</v>
      </c>
      <c r="U39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92">
        <f>finalData[[#This Row],[score]]-finalData[[#This Row],[peerMedian]]</f>
        <v>-2.5000000000000022E-2</v>
      </c>
    </row>
    <row r="393" spans="1:22">
      <c r="A393" t="s">
        <v>1377</v>
      </c>
      <c r="B393" t="s">
        <v>1378</v>
      </c>
      <c r="C393" t="s">
        <v>1362</v>
      </c>
      <c r="D393" t="s">
        <v>32</v>
      </c>
      <c r="E393">
        <v>1</v>
      </c>
      <c r="F393">
        <v>0</v>
      </c>
      <c r="G393">
        <v>6</v>
      </c>
      <c r="H393">
        <v>1</v>
      </c>
      <c r="I393">
        <v>1.03</v>
      </c>
      <c r="J393">
        <v>7</v>
      </c>
      <c r="K393">
        <v>0.14285714285714285</v>
      </c>
      <c r="L393" t="s">
        <v>18006</v>
      </c>
      <c r="M393" t="s">
        <v>17973</v>
      </c>
      <c r="N393" cm="1">
        <f t="array" ref="N393">_xlfn.LET(_xlpm.k,finalData[[#This Row],[peer_group_key]],
     MEDIAN(_xlfn._xlws.FILTER(finalData[score], (finalData[peer_group_key]=_xlpm.k)*(ISNUMBER(finalData[score]))))
)</f>
        <v>0.98499999999999999</v>
      </c>
      <c r="O393" cm="1">
        <f t="array" ref="O39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393" cm="1">
        <f t="array" ref="P39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393">
        <f>finalData[[#This Row],[peerQ3]]-finalData[[#This Row],[peerQ1]]</f>
        <v>5.7500000000000107E-2</v>
      </c>
      <c r="R393" cm="1">
        <f t="array" ref="R393">_xlfn.LET(_xlpm.k,finalData[[#This Row],[peer_group_key]],
ROWS(_xlfn._xlws.FILTER(finalData[score], (finalData[peer_group_key]=_xlpm.k)*(ISNUMBER(finalData[score]))))
)</f>
        <v>24</v>
      </c>
      <c r="S393">
        <f>IF(OR(NOT(ISNUMBER(finalData[[#This Row],[peerIQR]])),finalData[[#This Row],[peerIQR]]=0), NA(), finalData[[#This Row],[peerQ1]]-1.5*finalData[[#This Row],[peerIQR]])</f>
        <v>0.8737499999999998</v>
      </c>
      <c r="T393">
        <f>IF(OR(NOT(ISNUMBER(finalData[[#This Row],[peerIQR]])),finalData[[#This Row],[peerIQR]]=0), NA(), finalData[[#This Row],[peerQ3]]+1.5*finalData[[#This Row],[peerIQR]])</f>
        <v>1.1037500000000002</v>
      </c>
      <c r="U39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93">
        <f>finalData[[#This Row],[score]]-finalData[[#This Row],[peerMedian]]</f>
        <v>4.500000000000004E-2</v>
      </c>
    </row>
    <row r="394" spans="1:22">
      <c r="A394" t="s">
        <v>1381</v>
      </c>
      <c r="B394" t="s">
        <v>1382</v>
      </c>
      <c r="C394" t="s">
        <v>1362</v>
      </c>
      <c r="D394" t="s">
        <v>32</v>
      </c>
      <c r="E394">
        <v>4</v>
      </c>
      <c r="F394">
        <v>1</v>
      </c>
      <c r="G394">
        <v>8</v>
      </c>
      <c r="H394">
        <v>0</v>
      </c>
      <c r="I394">
        <v>0.99</v>
      </c>
      <c r="J394">
        <v>9</v>
      </c>
      <c r="K394">
        <v>0</v>
      </c>
      <c r="L394" t="s">
        <v>18006</v>
      </c>
      <c r="M394" t="s">
        <v>17970</v>
      </c>
      <c r="N394" cm="1">
        <f t="array" ref="N394">_xlfn.LET(_xlpm.k,finalData[[#This Row],[peer_group_key]],
     MEDIAN(_xlfn._xlws.FILTER(finalData[score], (finalData[peer_group_key]=_xlpm.k)*(ISNUMBER(finalData[score]))))
)</f>
        <v>0.98499999999999999</v>
      </c>
      <c r="O394" cm="1">
        <f t="array" ref="O39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394" cm="1">
        <f t="array" ref="P39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394">
        <f>finalData[[#This Row],[peerQ3]]-finalData[[#This Row],[peerQ1]]</f>
        <v>5.7500000000000107E-2</v>
      </c>
      <c r="R394" cm="1">
        <f t="array" ref="R394">_xlfn.LET(_xlpm.k,finalData[[#This Row],[peer_group_key]],
ROWS(_xlfn._xlws.FILTER(finalData[score], (finalData[peer_group_key]=_xlpm.k)*(ISNUMBER(finalData[score]))))
)</f>
        <v>24</v>
      </c>
      <c r="S394">
        <f>IF(OR(NOT(ISNUMBER(finalData[[#This Row],[peerIQR]])),finalData[[#This Row],[peerIQR]]=0), NA(), finalData[[#This Row],[peerQ1]]-1.5*finalData[[#This Row],[peerIQR]])</f>
        <v>0.8737499999999998</v>
      </c>
      <c r="T394">
        <f>IF(OR(NOT(ISNUMBER(finalData[[#This Row],[peerIQR]])),finalData[[#This Row],[peerIQR]]=0), NA(), finalData[[#This Row],[peerQ3]]+1.5*finalData[[#This Row],[peerIQR]])</f>
        <v>1.1037500000000002</v>
      </c>
      <c r="U39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94">
        <f>finalData[[#This Row],[score]]-finalData[[#This Row],[peerMedian]]</f>
        <v>5.0000000000000044E-3</v>
      </c>
    </row>
    <row r="395" spans="1:22">
      <c r="A395" t="s">
        <v>1384</v>
      </c>
      <c r="B395" t="s">
        <v>1385</v>
      </c>
      <c r="C395" t="s">
        <v>1362</v>
      </c>
      <c r="D395" t="s">
        <v>32</v>
      </c>
      <c r="E395">
        <v>5</v>
      </c>
      <c r="F395">
        <v>2</v>
      </c>
      <c r="G395">
        <v>8</v>
      </c>
      <c r="H395">
        <v>0</v>
      </c>
      <c r="I395">
        <v>1.01</v>
      </c>
      <c r="J395">
        <v>10</v>
      </c>
      <c r="K395">
        <v>0</v>
      </c>
      <c r="L395" t="s">
        <v>18006</v>
      </c>
      <c r="M395" t="s">
        <v>17970</v>
      </c>
      <c r="N395" cm="1">
        <f t="array" ref="N395">_xlfn.LET(_xlpm.k,finalData[[#This Row],[peer_group_key]],
     MEDIAN(_xlfn._xlws.FILTER(finalData[score], (finalData[peer_group_key]=_xlpm.k)*(ISNUMBER(finalData[score]))))
)</f>
        <v>0.98499999999999999</v>
      </c>
      <c r="O395" cm="1">
        <f t="array" ref="O39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395" cm="1">
        <f t="array" ref="P39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395">
        <f>finalData[[#This Row],[peerQ3]]-finalData[[#This Row],[peerQ1]]</f>
        <v>5.7500000000000107E-2</v>
      </c>
      <c r="R395" cm="1">
        <f t="array" ref="R395">_xlfn.LET(_xlpm.k,finalData[[#This Row],[peer_group_key]],
ROWS(_xlfn._xlws.FILTER(finalData[score], (finalData[peer_group_key]=_xlpm.k)*(ISNUMBER(finalData[score]))))
)</f>
        <v>24</v>
      </c>
      <c r="S395">
        <f>IF(OR(NOT(ISNUMBER(finalData[[#This Row],[peerIQR]])),finalData[[#This Row],[peerIQR]]=0), NA(), finalData[[#This Row],[peerQ1]]-1.5*finalData[[#This Row],[peerIQR]])</f>
        <v>0.8737499999999998</v>
      </c>
      <c r="T395">
        <f>IF(OR(NOT(ISNUMBER(finalData[[#This Row],[peerIQR]])),finalData[[#This Row],[peerIQR]]=0), NA(), finalData[[#This Row],[peerQ3]]+1.5*finalData[[#This Row],[peerIQR]])</f>
        <v>1.1037500000000002</v>
      </c>
      <c r="U39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395">
        <f>finalData[[#This Row],[score]]-finalData[[#This Row],[peerMedian]]</f>
        <v>2.5000000000000022E-2</v>
      </c>
    </row>
    <row r="396" spans="1:22">
      <c r="A396" t="s">
        <v>1388</v>
      </c>
      <c r="B396" t="s">
        <v>1389</v>
      </c>
      <c r="C396" t="s">
        <v>1362</v>
      </c>
      <c r="D396" t="s">
        <v>67</v>
      </c>
      <c r="E396">
        <v>3</v>
      </c>
      <c r="F396">
        <v>0</v>
      </c>
      <c r="G396">
        <v>8</v>
      </c>
      <c r="H396">
        <v>0</v>
      </c>
      <c r="I396">
        <v>0.95</v>
      </c>
      <c r="J396">
        <v>8</v>
      </c>
      <c r="K396">
        <v>0</v>
      </c>
      <c r="L396" t="s">
        <v>18007</v>
      </c>
      <c r="M396" t="s">
        <v>17971</v>
      </c>
      <c r="N396" cm="1">
        <f t="array" ref="N396">_xlfn.LET(_xlpm.k,finalData[[#This Row],[peer_group_key]],
     MEDIAN(_xlfn._xlws.FILTER(finalData[score], (finalData[peer_group_key]=_xlpm.k)*(ISNUMBER(finalData[score]))))
)</f>
        <v>1.0049999999999999</v>
      </c>
      <c r="O396" cm="1">
        <f t="array" ref="O39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0.97750000000000004</v>
      </c>
      <c r="P396" cm="1">
        <f t="array" ref="P39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1.0325</v>
      </c>
      <c r="Q396">
        <f>finalData[[#This Row],[peerQ3]]-finalData[[#This Row],[peerQ1]]</f>
        <v>5.4999999999999938E-2</v>
      </c>
      <c r="R396" cm="1">
        <f t="array" ref="R396">_xlfn.LET(_xlpm.k,finalData[[#This Row],[peer_group_key]],
ROWS(_xlfn._xlws.FILTER(finalData[score], (finalData[peer_group_key]=_xlpm.k)*(ISNUMBER(finalData[score]))))
)</f>
        <v>2</v>
      </c>
      <c r="S396">
        <f>IF(OR(NOT(ISNUMBER(finalData[[#This Row],[peerIQR]])),finalData[[#This Row],[peerIQR]]=0), NA(), finalData[[#This Row],[peerQ1]]-1.5*finalData[[#This Row],[peerIQR]])</f>
        <v>0.89500000000000013</v>
      </c>
      <c r="T396">
        <f>IF(OR(NOT(ISNUMBER(finalData[[#This Row],[peerIQR]])),finalData[[#This Row],[peerIQR]]=0), NA(), finalData[[#This Row],[peerQ3]]+1.5*finalData[[#This Row],[peerIQR]])</f>
        <v>1.1149999999999998</v>
      </c>
      <c r="U39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396">
        <f>finalData[[#This Row],[score]]-finalData[[#This Row],[peerMedian]]</f>
        <v>-5.4999999999999938E-2</v>
      </c>
    </row>
    <row r="397" spans="1:22">
      <c r="A397" t="s">
        <v>1392</v>
      </c>
      <c r="B397" t="s">
        <v>1393</v>
      </c>
      <c r="C397" t="s">
        <v>1362</v>
      </c>
      <c r="D397" t="s">
        <v>140</v>
      </c>
      <c r="E397">
        <v>3</v>
      </c>
      <c r="F397">
        <v>0</v>
      </c>
      <c r="G397">
        <v>7</v>
      </c>
      <c r="H397">
        <v>0</v>
      </c>
      <c r="I397">
        <v>0.93</v>
      </c>
      <c r="J397">
        <v>7</v>
      </c>
      <c r="K397">
        <v>0</v>
      </c>
      <c r="L397" t="s">
        <v>18008</v>
      </c>
      <c r="M397" t="s">
        <v>17971</v>
      </c>
      <c r="N397" cm="1">
        <f t="array" ref="N397">_xlfn.LET(_xlpm.k,finalData[[#This Row],[peer_group_key]],
     MEDIAN(_xlfn._xlws.FILTER(finalData[score], (finalData[peer_group_key]=_xlpm.k)*(ISNUMBER(finalData[score]))))
)</f>
        <v>0.95499999999999996</v>
      </c>
      <c r="O397" cm="1">
        <f t="array" ref="O39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0.93500000000000005</v>
      </c>
      <c r="P397" cm="1">
        <f t="array" ref="P39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0.99750000000000005</v>
      </c>
      <c r="Q397">
        <f>finalData[[#This Row],[peerQ3]]-finalData[[#This Row],[peerQ1]]</f>
        <v>6.25E-2</v>
      </c>
      <c r="R397" cm="1">
        <f t="array" ref="R397">_xlfn.LET(_xlpm.k,finalData[[#This Row],[peer_group_key]],
ROWS(_xlfn._xlws.FILTER(finalData[score], (finalData[peer_group_key]=_xlpm.k)*(ISNUMBER(finalData[score]))))
)</f>
        <v>6</v>
      </c>
      <c r="S397">
        <f>IF(OR(NOT(ISNUMBER(finalData[[#This Row],[peerIQR]])),finalData[[#This Row],[peerIQR]]=0), NA(), finalData[[#This Row],[peerQ1]]-1.5*finalData[[#This Row],[peerIQR]])</f>
        <v>0.84125000000000005</v>
      </c>
      <c r="T397">
        <f>IF(OR(NOT(ISNUMBER(finalData[[#This Row],[peerIQR]])),finalData[[#This Row],[peerIQR]]=0), NA(), finalData[[#This Row],[peerQ3]]+1.5*finalData[[#This Row],[peerIQR]])</f>
        <v>1.0912500000000001</v>
      </c>
      <c r="U39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397">
        <f>finalData[[#This Row],[score]]-finalData[[#This Row],[peerMedian]]</f>
        <v>-2.4999999999999911E-2</v>
      </c>
    </row>
    <row r="398" spans="1:22">
      <c r="A398" t="s">
        <v>1396</v>
      </c>
      <c r="B398" t="s">
        <v>1397</v>
      </c>
      <c r="C398" t="s">
        <v>1362</v>
      </c>
      <c r="D398" t="s">
        <v>140</v>
      </c>
      <c r="E398">
        <v>5</v>
      </c>
      <c r="F398">
        <v>1</v>
      </c>
      <c r="G398">
        <v>8</v>
      </c>
      <c r="H398">
        <v>0</v>
      </c>
      <c r="I398">
        <v>0.91</v>
      </c>
      <c r="J398">
        <v>9</v>
      </c>
      <c r="K398">
        <v>0</v>
      </c>
      <c r="L398" t="s">
        <v>18008</v>
      </c>
      <c r="M398" t="s">
        <v>17970</v>
      </c>
      <c r="N398" cm="1">
        <f t="array" ref="N398">_xlfn.LET(_xlpm.k,finalData[[#This Row],[peer_group_key]],
     MEDIAN(_xlfn._xlws.FILTER(finalData[score], (finalData[peer_group_key]=_xlpm.k)*(ISNUMBER(finalData[score]))))
)</f>
        <v>0.95499999999999996</v>
      </c>
      <c r="O398" cm="1">
        <f t="array" ref="O39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0.93500000000000005</v>
      </c>
      <c r="P398" cm="1">
        <f t="array" ref="P39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0.99750000000000005</v>
      </c>
      <c r="Q398">
        <f>finalData[[#This Row],[peerQ3]]-finalData[[#This Row],[peerQ1]]</f>
        <v>6.25E-2</v>
      </c>
      <c r="R398" cm="1">
        <f t="array" ref="R398">_xlfn.LET(_xlpm.k,finalData[[#This Row],[peer_group_key]],
ROWS(_xlfn._xlws.FILTER(finalData[score], (finalData[peer_group_key]=_xlpm.k)*(ISNUMBER(finalData[score]))))
)</f>
        <v>6</v>
      </c>
      <c r="S398">
        <f>IF(OR(NOT(ISNUMBER(finalData[[#This Row],[peerIQR]])),finalData[[#This Row],[peerIQR]]=0), NA(), finalData[[#This Row],[peerQ1]]-1.5*finalData[[#This Row],[peerIQR]])</f>
        <v>0.84125000000000005</v>
      </c>
      <c r="T398">
        <f>IF(OR(NOT(ISNUMBER(finalData[[#This Row],[peerIQR]])),finalData[[#This Row],[peerIQR]]=0), NA(), finalData[[#This Row],[peerQ3]]+1.5*finalData[[#This Row],[peerIQR]])</f>
        <v>1.0912500000000001</v>
      </c>
      <c r="U39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398">
        <f>finalData[[#This Row],[score]]-finalData[[#This Row],[peerMedian]]</f>
        <v>-4.4999999999999929E-2</v>
      </c>
    </row>
    <row r="399" spans="1:22">
      <c r="A399" t="s">
        <v>1400</v>
      </c>
      <c r="B399" t="s">
        <v>1401</v>
      </c>
      <c r="C399" t="s">
        <v>1362</v>
      </c>
      <c r="D399" t="s">
        <v>67</v>
      </c>
      <c r="E399">
        <v>3</v>
      </c>
      <c r="F399">
        <v>0</v>
      </c>
      <c r="G399">
        <v>6</v>
      </c>
      <c r="H399">
        <v>1</v>
      </c>
      <c r="I399">
        <v>1.06</v>
      </c>
      <c r="J399">
        <v>7</v>
      </c>
      <c r="K399">
        <v>0.14285714285714285</v>
      </c>
      <c r="L399" t="s">
        <v>18007</v>
      </c>
      <c r="M399" t="s">
        <v>17971</v>
      </c>
      <c r="N399" cm="1">
        <f t="array" ref="N399">_xlfn.LET(_xlpm.k,finalData[[#This Row],[peer_group_key]],
     MEDIAN(_xlfn._xlws.FILTER(finalData[score], (finalData[peer_group_key]=_xlpm.k)*(ISNUMBER(finalData[score]))))
)</f>
        <v>1.0049999999999999</v>
      </c>
      <c r="O399" cm="1">
        <f t="array" ref="O39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0.97750000000000004</v>
      </c>
      <c r="P399" cm="1">
        <f t="array" ref="P39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1.0325</v>
      </c>
      <c r="Q399">
        <f>finalData[[#This Row],[peerQ3]]-finalData[[#This Row],[peerQ1]]</f>
        <v>5.4999999999999938E-2</v>
      </c>
      <c r="R399" cm="1">
        <f t="array" ref="R399">_xlfn.LET(_xlpm.k,finalData[[#This Row],[peer_group_key]],
ROWS(_xlfn._xlws.FILTER(finalData[score], (finalData[peer_group_key]=_xlpm.k)*(ISNUMBER(finalData[score]))))
)</f>
        <v>2</v>
      </c>
      <c r="S399">
        <f>IF(OR(NOT(ISNUMBER(finalData[[#This Row],[peerIQR]])),finalData[[#This Row],[peerIQR]]=0), NA(), finalData[[#This Row],[peerQ1]]-1.5*finalData[[#This Row],[peerIQR]])</f>
        <v>0.89500000000000013</v>
      </c>
      <c r="T399">
        <f>IF(OR(NOT(ISNUMBER(finalData[[#This Row],[peerIQR]])),finalData[[#This Row],[peerIQR]]=0), NA(), finalData[[#This Row],[peerQ3]]+1.5*finalData[[#This Row],[peerIQR]])</f>
        <v>1.1149999999999998</v>
      </c>
      <c r="U39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399">
        <f>finalData[[#This Row],[score]]-finalData[[#This Row],[peerMedian]]</f>
        <v>5.500000000000016E-2</v>
      </c>
    </row>
    <row r="400" spans="1:22">
      <c r="A400" t="s">
        <v>1403</v>
      </c>
      <c r="B400" t="s">
        <v>1404</v>
      </c>
      <c r="C400" t="s">
        <v>1362</v>
      </c>
      <c r="D400" t="s">
        <v>140</v>
      </c>
      <c r="E400">
        <v>4</v>
      </c>
      <c r="F400">
        <v>1</v>
      </c>
      <c r="G400">
        <v>6</v>
      </c>
      <c r="H400">
        <v>1</v>
      </c>
      <c r="I400">
        <v>1.01</v>
      </c>
      <c r="J400">
        <v>8</v>
      </c>
      <c r="K400">
        <v>0.125</v>
      </c>
      <c r="L400" t="s">
        <v>18008</v>
      </c>
      <c r="M400" t="s">
        <v>17970</v>
      </c>
      <c r="N400" cm="1">
        <f t="array" ref="N400">_xlfn.LET(_xlpm.k,finalData[[#This Row],[peer_group_key]],
     MEDIAN(_xlfn._xlws.FILTER(finalData[score], (finalData[peer_group_key]=_xlpm.k)*(ISNUMBER(finalData[score]))))
)</f>
        <v>0.95499999999999996</v>
      </c>
      <c r="O400" cm="1">
        <f t="array" ref="O40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0.93500000000000005</v>
      </c>
      <c r="P400" cm="1">
        <f t="array" ref="P40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0.99750000000000005</v>
      </c>
      <c r="Q400">
        <f>finalData[[#This Row],[peerQ3]]-finalData[[#This Row],[peerQ1]]</f>
        <v>6.25E-2</v>
      </c>
      <c r="R400" cm="1">
        <f t="array" ref="R400">_xlfn.LET(_xlpm.k,finalData[[#This Row],[peer_group_key]],
ROWS(_xlfn._xlws.FILTER(finalData[score], (finalData[peer_group_key]=_xlpm.k)*(ISNUMBER(finalData[score]))))
)</f>
        <v>6</v>
      </c>
      <c r="S400">
        <f>IF(OR(NOT(ISNUMBER(finalData[[#This Row],[peerIQR]])),finalData[[#This Row],[peerIQR]]=0), NA(), finalData[[#This Row],[peerQ1]]-1.5*finalData[[#This Row],[peerIQR]])</f>
        <v>0.84125000000000005</v>
      </c>
      <c r="T400">
        <f>IF(OR(NOT(ISNUMBER(finalData[[#This Row],[peerIQR]])),finalData[[#This Row],[peerIQR]]=0), NA(), finalData[[#This Row],[peerQ3]]+1.5*finalData[[#This Row],[peerIQR]])</f>
        <v>1.0912500000000001</v>
      </c>
      <c r="U40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00">
        <f>finalData[[#This Row],[score]]-finalData[[#This Row],[peerMedian]]</f>
        <v>5.5000000000000049E-2</v>
      </c>
    </row>
    <row r="401" spans="1:22">
      <c r="A401" t="s">
        <v>1406</v>
      </c>
      <c r="B401" t="s">
        <v>1407</v>
      </c>
      <c r="C401" t="s">
        <v>1362</v>
      </c>
      <c r="D401" t="s">
        <v>32</v>
      </c>
      <c r="E401">
        <v>2</v>
      </c>
      <c r="F401">
        <v>1</v>
      </c>
      <c r="G401">
        <v>7</v>
      </c>
      <c r="H401">
        <v>1</v>
      </c>
      <c r="I401">
        <v>0.99</v>
      </c>
      <c r="J401">
        <v>9</v>
      </c>
      <c r="K401">
        <v>0.1111111111111111</v>
      </c>
      <c r="L401" t="s">
        <v>18006</v>
      </c>
      <c r="M401" t="s">
        <v>17973</v>
      </c>
      <c r="N401" cm="1">
        <f t="array" ref="N401">_xlfn.LET(_xlpm.k,finalData[[#This Row],[peer_group_key]],
     MEDIAN(_xlfn._xlws.FILTER(finalData[score], (finalData[peer_group_key]=_xlpm.k)*(ISNUMBER(finalData[score]))))
)</f>
        <v>0.98499999999999999</v>
      </c>
      <c r="O401" cm="1">
        <f t="array" ref="O40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401" cm="1">
        <f t="array" ref="P40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01">
        <f>finalData[[#This Row],[peerQ3]]-finalData[[#This Row],[peerQ1]]</f>
        <v>5.7500000000000107E-2</v>
      </c>
      <c r="R401" cm="1">
        <f t="array" ref="R401">_xlfn.LET(_xlpm.k,finalData[[#This Row],[peer_group_key]],
ROWS(_xlfn._xlws.FILTER(finalData[score], (finalData[peer_group_key]=_xlpm.k)*(ISNUMBER(finalData[score]))))
)</f>
        <v>24</v>
      </c>
      <c r="S401">
        <f>IF(OR(NOT(ISNUMBER(finalData[[#This Row],[peerIQR]])),finalData[[#This Row],[peerIQR]]=0), NA(), finalData[[#This Row],[peerQ1]]-1.5*finalData[[#This Row],[peerIQR]])</f>
        <v>0.8737499999999998</v>
      </c>
      <c r="T401">
        <f>IF(OR(NOT(ISNUMBER(finalData[[#This Row],[peerIQR]])),finalData[[#This Row],[peerIQR]]=0), NA(), finalData[[#This Row],[peerQ3]]+1.5*finalData[[#This Row],[peerIQR]])</f>
        <v>1.1037500000000002</v>
      </c>
      <c r="U40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01">
        <f>finalData[[#This Row],[score]]-finalData[[#This Row],[peerMedian]]</f>
        <v>5.0000000000000044E-3</v>
      </c>
    </row>
    <row r="402" spans="1:22">
      <c r="A402" t="s">
        <v>1409</v>
      </c>
      <c r="B402" t="s">
        <v>1410</v>
      </c>
      <c r="C402" t="s">
        <v>1362</v>
      </c>
      <c r="D402" t="s">
        <v>113</v>
      </c>
      <c r="E402">
        <v>4</v>
      </c>
      <c r="F402">
        <v>1</v>
      </c>
      <c r="G402">
        <v>10</v>
      </c>
      <c r="H402">
        <v>0</v>
      </c>
      <c r="I402">
        <v>1</v>
      </c>
      <c r="J402">
        <v>11</v>
      </c>
      <c r="K402">
        <v>0</v>
      </c>
      <c r="L402" t="s">
        <v>18009</v>
      </c>
      <c r="M402" t="s">
        <v>17970</v>
      </c>
      <c r="N402" cm="1">
        <f t="array" ref="N402">_xlfn.LET(_xlpm.k,finalData[[#This Row],[peer_group_key]],
     MEDIAN(_xlfn._xlws.FILTER(finalData[score], (finalData[peer_group_key]=_xlpm.k)*(ISNUMBER(finalData[score]))))
)</f>
        <v>0.95500000000000007</v>
      </c>
      <c r="O402" cm="1">
        <f t="array" ref="O40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0.9325</v>
      </c>
      <c r="P402" cm="1">
        <f t="array" ref="P40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402">
        <f>finalData[[#This Row],[peerQ3]]-finalData[[#This Row],[peerQ1]]</f>
        <v>4.500000000000004E-2</v>
      </c>
      <c r="R402" cm="1">
        <f t="array" ref="R402">_xlfn.LET(_xlpm.k,finalData[[#This Row],[peer_group_key]],
ROWS(_xlfn._xlws.FILTER(finalData[score], (finalData[peer_group_key]=_xlpm.k)*(ISNUMBER(finalData[score]))))
)</f>
        <v>2</v>
      </c>
      <c r="S402">
        <f>IF(OR(NOT(ISNUMBER(finalData[[#This Row],[peerIQR]])),finalData[[#This Row],[peerIQR]]=0), NA(), finalData[[#This Row],[peerQ1]]-1.5*finalData[[#This Row],[peerIQR]])</f>
        <v>0.86499999999999999</v>
      </c>
      <c r="T402">
        <f>IF(OR(NOT(ISNUMBER(finalData[[#This Row],[peerIQR]])),finalData[[#This Row],[peerIQR]]=0), NA(), finalData[[#This Row],[peerQ3]]+1.5*finalData[[#This Row],[peerIQR]])</f>
        <v>1.0450000000000002</v>
      </c>
      <c r="U40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02">
        <f>finalData[[#This Row],[score]]-finalData[[#This Row],[peerMedian]]</f>
        <v>4.4999999999999929E-2</v>
      </c>
    </row>
    <row r="403" spans="1:22">
      <c r="A403" t="s">
        <v>1413</v>
      </c>
      <c r="B403" t="s">
        <v>1414</v>
      </c>
      <c r="C403" t="s">
        <v>1362</v>
      </c>
      <c r="D403" t="s">
        <v>140</v>
      </c>
      <c r="E403">
        <v>4</v>
      </c>
      <c r="F403">
        <v>3</v>
      </c>
      <c r="G403">
        <v>8</v>
      </c>
      <c r="H403">
        <v>0</v>
      </c>
      <c r="I403">
        <v>1.01</v>
      </c>
      <c r="J403">
        <v>11</v>
      </c>
      <c r="K403">
        <v>0</v>
      </c>
      <c r="L403" t="s">
        <v>18008</v>
      </c>
      <c r="M403" t="s">
        <v>17970</v>
      </c>
      <c r="N403" cm="1">
        <f t="array" ref="N403">_xlfn.LET(_xlpm.k,finalData[[#This Row],[peer_group_key]],
     MEDIAN(_xlfn._xlws.FILTER(finalData[score], (finalData[peer_group_key]=_xlpm.k)*(ISNUMBER(finalData[score]))))
)</f>
        <v>0.95499999999999996</v>
      </c>
      <c r="O403" cm="1">
        <f t="array" ref="O40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0.93500000000000005</v>
      </c>
      <c r="P403" cm="1">
        <f t="array" ref="P40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0.99750000000000005</v>
      </c>
      <c r="Q403">
        <f>finalData[[#This Row],[peerQ3]]-finalData[[#This Row],[peerQ1]]</f>
        <v>6.25E-2</v>
      </c>
      <c r="R403" cm="1">
        <f t="array" ref="R403">_xlfn.LET(_xlpm.k,finalData[[#This Row],[peer_group_key]],
ROWS(_xlfn._xlws.FILTER(finalData[score], (finalData[peer_group_key]=_xlpm.k)*(ISNUMBER(finalData[score]))))
)</f>
        <v>6</v>
      </c>
      <c r="S403">
        <f>IF(OR(NOT(ISNUMBER(finalData[[#This Row],[peerIQR]])),finalData[[#This Row],[peerIQR]]=0), NA(), finalData[[#This Row],[peerQ1]]-1.5*finalData[[#This Row],[peerIQR]])</f>
        <v>0.84125000000000005</v>
      </c>
      <c r="T403">
        <f>IF(OR(NOT(ISNUMBER(finalData[[#This Row],[peerIQR]])),finalData[[#This Row],[peerIQR]]=0), NA(), finalData[[#This Row],[peerQ3]]+1.5*finalData[[#This Row],[peerIQR]])</f>
        <v>1.0912500000000001</v>
      </c>
      <c r="U40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03">
        <f>finalData[[#This Row],[score]]-finalData[[#This Row],[peerMedian]]</f>
        <v>5.5000000000000049E-2</v>
      </c>
    </row>
    <row r="404" spans="1:22">
      <c r="A404" t="s">
        <v>1417</v>
      </c>
      <c r="B404" t="s">
        <v>1418</v>
      </c>
      <c r="C404" t="s">
        <v>1362</v>
      </c>
      <c r="D404" t="s">
        <v>18</v>
      </c>
      <c r="E404">
        <v>5</v>
      </c>
      <c r="F404">
        <v>1</v>
      </c>
      <c r="G404">
        <v>10</v>
      </c>
      <c r="H404">
        <v>0</v>
      </c>
      <c r="I404">
        <v>0.97</v>
      </c>
      <c r="J404">
        <v>11</v>
      </c>
      <c r="K404">
        <v>0</v>
      </c>
      <c r="L404" t="s">
        <v>18010</v>
      </c>
      <c r="M404" t="s">
        <v>17970</v>
      </c>
      <c r="N404" cm="1">
        <f t="array" ref="N404">_xlfn.LET(_xlpm.k,finalData[[#This Row],[peer_group_key]],
     MEDIAN(_xlfn._xlws.FILTER(finalData[score], (finalData[peer_group_key]=_xlpm.k)*(ISNUMBER(finalData[score]))))
)</f>
        <v>0.97</v>
      </c>
      <c r="O404" cm="1">
        <f t="array" ref="O40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404" cm="1">
        <f t="array" ref="P40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404">
        <f>finalData[[#This Row],[peerQ3]]-finalData[[#This Row],[peerQ1]]</f>
        <v>0</v>
      </c>
      <c r="R404" cm="1">
        <f t="array" ref="R404">_xlfn.LET(_xlpm.k,finalData[[#This Row],[peer_group_key]],
ROWS(_xlfn._xlws.FILTER(finalData[score], (finalData[peer_group_key]=_xlpm.k)*(ISNUMBER(finalData[score]))))
)</f>
        <v>1</v>
      </c>
      <c r="S404" t="e">
        <f>IF(OR(NOT(ISNUMBER(finalData[[#This Row],[peerIQR]])),finalData[[#This Row],[peerIQR]]=0), NA(), finalData[[#This Row],[peerQ1]]-1.5*finalData[[#This Row],[peerIQR]])</f>
        <v>#N/A</v>
      </c>
      <c r="T404" t="e">
        <f>IF(OR(NOT(ISNUMBER(finalData[[#This Row],[peerIQR]])),finalData[[#This Row],[peerIQR]]=0), NA(), finalData[[#This Row],[peerQ3]]+1.5*finalData[[#This Row],[peerIQR]])</f>
        <v>#N/A</v>
      </c>
      <c r="U40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04">
        <f>finalData[[#This Row],[score]]-finalData[[#This Row],[peerMedian]]</f>
        <v>0</v>
      </c>
    </row>
    <row r="405" spans="1:22">
      <c r="A405" t="s">
        <v>1420</v>
      </c>
      <c r="B405" t="s">
        <v>1421</v>
      </c>
      <c r="C405" t="s">
        <v>1362</v>
      </c>
      <c r="D405" t="s">
        <v>32</v>
      </c>
      <c r="E405">
        <v>4</v>
      </c>
      <c r="F405">
        <v>0</v>
      </c>
      <c r="G405">
        <v>9</v>
      </c>
      <c r="H405">
        <v>0</v>
      </c>
      <c r="I405">
        <v>0.93</v>
      </c>
      <c r="J405">
        <v>9</v>
      </c>
      <c r="K405">
        <v>0</v>
      </c>
      <c r="L405" t="s">
        <v>18006</v>
      </c>
      <c r="M405" t="s">
        <v>17970</v>
      </c>
      <c r="N405" cm="1">
        <f t="array" ref="N405">_xlfn.LET(_xlpm.k,finalData[[#This Row],[peer_group_key]],
     MEDIAN(_xlfn._xlws.FILTER(finalData[score], (finalData[peer_group_key]=_xlpm.k)*(ISNUMBER(finalData[score]))))
)</f>
        <v>0.98499999999999999</v>
      </c>
      <c r="O405" cm="1">
        <f t="array" ref="O40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405" cm="1">
        <f t="array" ref="P40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05">
        <f>finalData[[#This Row],[peerQ3]]-finalData[[#This Row],[peerQ1]]</f>
        <v>5.7500000000000107E-2</v>
      </c>
      <c r="R405" cm="1">
        <f t="array" ref="R405">_xlfn.LET(_xlpm.k,finalData[[#This Row],[peer_group_key]],
ROWS(_xlfn._xlws.FILTER(finalData[score], (finalData[peer_group_key]=_xlpm.k)*(ISNUMBER(finalData[score]))))
)</f>
        <v>24</v>
      </c>
      <c r="S405">
        <f>IF(OR(NOT(ISNUMBER(finalData[[#This Row],[peerIQR]])),finalData[[#This Row],[peerIQR]]=0), NA(), finalData[[#This Row],[peerQ1]]-1.5*finalData[[#This Row],[peerIQR]])</f>
        <v>0.8737499999999998</v>
      </c>
      <c r="T405">
        <f>IF(OR(NOT(ISNUMBER(finalData[[#This Row],[peerIQR]])),finalData[[#This Row],[peerIQR]]=0), NA(), finalData[[#This Row],[peerQ3]]+1.5*finalData[[#This Row],[peerIQR]])</f>
        <v>1.1037500000000002</v>
      </c>
      <c r="U40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05">
        <f>finalData[[#This Row],[score]]-finalData[[#This Row],[peerMedian]]</f>
        <v>-5.4999999999999938E-2</v>
      </c>
    </row>
    <row r="406" spans="1:22">
      <c r="A406" t="s">
        <v>1423</v>
      </c>
      <c r="B406" t="s">
        <v>1424</v>
      </c>
      <c r="C406" t="s">
        <v>1362</v>
      </c>
      <c r="D406" t="s">
        <v>32</v>
      </c>
      <c r="E406">
        <v>5</v>
      </c>
      <c r="F406">
        <v>0</v>
      </c>
      <c r="G406">
        <v>9</v>
      </c>
      <c r="H406">
        <v>0</v>
      </c>
      <c r="I406">
        <v>0.93</v>
      </c>
      <c r="J406">
        <v>9</v>
      </c>
      <c r="K406">
        <v>0</v>
      </c>
      <c r="L406" t="s">
        <v>18006</v>
      </c>
      <c r="M406" t="s">
        <v>17970</v>
      </c>
      <c r="N406" cm="1">
        <f t="array" ref="N406">_xlfn.LET(_xlpm.k,finalData[[#This Row],[peer_group_key]],
     MEDIAN(_xlfn._xlws.FILTER(finalData[score], (finalData[peer_group_key]=_xlpm.k)*(ISNUMBER(finalData[score]))))
)</f>
        <v>0.98499999999999999</v>
      </c>
      <c r="O406" cm="1">
        <f t="array" ref="O40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406" cm="1">
        <f t="array" ref="P40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06">
        <f>finalData[[#This Row],[peerQ3]]-finalData[[#This Row],[peerQ1]]</f>
        <v>5.7500000000000107E-2</v>
      </c>
      <c r="R406" cm="1">
        <f t="array" ref="R406">_xlfn.LET(_xlpm.k,finalData[[#This Row],[peer_group_key]],
ROWS(_xlfn._xlws.FILTER(finalData[score], (finalData[peer_group_key]=_xlpm.k)*(ISNUMBER(finalData[score]))))
)</f>
        <v>24</v>
      </c>
      <c r="S406">
        <f>IF(OR(NOT(ISNUMBER(finalData[[#This Row],[peerIQR]])),finalData[[#This Row],[peerIQR]]=0), NA(), finalData[[#This Row],[peerQ1]]-1.5*finalData[[#This Row],[peerIQR]])</f>
        <v>0.8737499999999998</v>
      </c>
      <c r="T406">
        <f>IF(OR(NOT(ISNUMBER(finalData[[#This Row],[peerIQR]])),finalData[[#This Row],[peerIQR]]=0), NA(), finalData[[#This Row],[peerQ3]]+1.5*finalData[[#This Row],[peerIQR]])</f>
        <v>1.1037500000000002</v>
      </c>
      <c r="U40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06">
        <f>finalData[[#This Row],[score]]-finalData[[#This Row],[peerMedian]]</f>
        <v>-5.4999999999999938E-2</v>
      </c>
    </row>
    <row r="407" spans="1:22">
      <c r="A407" t="s">
        <v>1425</v>
      </c>
      <c r="B407" t="s">
        <v>1426</v>
      </c>
      <c r="C407" t="s">
        <v>1362</v>
      </c>
      <c r="D407" t="s">
        <v>32</v>
      </c>
      <c r="E407">
        <v>4</v>
      </c>
      <c r="F407">
        <v>0</v>
      </c>
      <c r="G407">
        <v>7</v>
      </c>
      <c r="H407">
        <v>0</v>
      </c>
      <c r="I407">
        <v>0.98</v>
      </c>
      <c r="J407">
        <v>7</v>
      </c>
      <c r="K407">
        <v>0</v>
      </c>
      <c r="L407" t="s">
        <v>18006</v>
      </c>
      <c r="M407" t="s">
        <v>17970</v>
      </c>
      <c r="N407" cm="1">
        <f t="array" ref="N407">_xlfn.LET(_xlpm.k,finalData[[#This Row],[peer_group_key]],
     MEDIAN(_xlfn._xlws.FILTER(finalData[score], (finalData[peer_group_key]=_xlpm.k)*(ISNUMBER(finalData[score]))))
)</f>
        <v>0.98499999999999999</v>
      </c>
      <c r="O407" cm="1">
        <f t="array" ref="O40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407" cm="1">
        <f t="array" ref="P40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07">
        <f>finalData[[#This Row],[peerQ3]]-finalData[[#This Row],[peerQ1]]</f>
        <v>5.7500000000000107E-2</v>
      </c>
      <c r="R407" cm="1">
        <f t="array" ref="R407">_xlfn.LET(_xlpm.k,finalData[[#This Row],[peer_group_key]],
ROWS(_xlfn._xlws.FILTER(finalData[score], (finalData[peer_group_key]=_xlpm.k)*(ISNUMBER(finalData[score]))))
)</f>
        <v>24</v>
      </c>
      <c r="S407">
        <f>IF(OR(NOT(ISNUMBER(finalData[[#This Row],[peerIQR]])),finalData[[#This Row],[peerIQR]]=0), NA(), finalData[[#This Row],[peerQ1]]-1.5*finalData[[#This Row],[peerIQR]])</f>
        <v>0.8737499999999998</v>
      </c>
      <c r="T407">
        <f>IF(OR(NOT(ISNUMBER(finalData[[#This Row],[peerIQR]])),finalData[[#This Row],[peerIQR]]=0), NA(), finalData[[#This Row],[peerQ3]]+1.5*finalData[[#This Row],[peerIQR]])</f>
        <v>1.1037500000000002</v>
      </c>
      <c r="U40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07">
        <f>finalData[[#This Row],[score]]-finalData[[#This Row],[peerMedian]]</f>
        <v>-5.0000000000000044E-3</v>
      </c>
    </row>
    <row r="408" spans="1:22">
      <c r="A408" t="s">
        <v>1428</v>
      </c>
      <c r="B408" t="s">
        <v>1429</v>
      </c>
      <c r="C408" t="s">
        <v>1362</v>
      </c>
      <c r="D408" t="s">
        <v>32</v>
      </c>
      <c r="E408">
        <v>4</v>
      </c>
      <c r="F408">
        <v>3</v>
      </c>
      <c r="G408">
        <v>7</v>
      </c>
      <c r="H408">
        <v>1</v>
      </c>
      <c r="I408">
        <v>1.01</v>
      </c>
      <c r="J408">
        <v>11</v>
      </c>
      <c r="K408">
        <v>9.0909090909090912E-2</v>
      </c>
      <c r="L408" t="s">
        <v>18006</v>
      </c>
      <c r="M408" t="s">
        <v>17970</v>
      </c>
      <c r="N408" cm="1">
        <f t="array" ref="N408">_xlfn.LET(_xlpm.k,finalData[[#This Row],[peer_group_key]],
     MEDIAN(_xlfn._xlws.FILTER(finalData[score], (finalData[peer_group_key]=_xlpm.k)*(ISNUMBER(finalData[score]))))
)</f>
        <v>0.98499999999999999</v>
      </c>
      <c r="O408" cm="1">
        <f t="array" ref="O40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408" cm="1">
        <f t="array" ref="P40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08">
        <f>finalData[[#This Row],[peerQ3]]-finalData[[#This Row],[peerQ1]]</f>
        <v>5.7500000000000107E-2</v>
      </c>
      <c r="R408" cm="1">
        <f t="array" ref="R408">_xlfn.LET(_xlpm.k,finalData[[#This Row],[peer_group_key]],
ROWS(_xlfn._xlws.FILTER(finalData[score], (finalData[peer_group_key]=_xlpm.k)*(ISNUMBER(finalData[score]))))
)</f>
        <v>24</v>
      </c>
      <c r="S408">
        <f>IF(OR(NOT(ISNUMBER(finalData[[#This Row],[peerIQR]])),finalData[[#This Row],[peerIQR]]=0), NA(), finalData[[#This Row],[peerQ1]]-1.5*finalData[[#This Row],[peerIQR]])</f>
        <v>0.8737499999999998</v>
      </c>
      <c r="T408">
        <f>IF(OR(NOT(ISNUMBER(finalData[[#This Row],[peerIQR]])),finalData[[#This Row],[peerIQR]]=0), NA(), finalData[[#This Row],[peerQ3]]+1.5*finalData[[#This Row],[peerIQR]])</f>
        <v>1.1037500000000002</v>
      </c>
      <c r="U40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08">
        <f>finalData[[#This Row],[score]]-finalData[[#This Row],[peerMedian]]</f>
        <v>2.5000000000000022E-2</v>
      </c>
    </row>
    <row r="409" spans="1:22">
      <c r="A409" t="s">
        <v>1431</v>
      </c>
      <c r="B409" t="s">
        <v>1432</v>
      </c>
      <c r="C409" t="s">
        <v>1362</v>
      </c>
      <c r="D409" t="s">
        <v>27</v>
      </c>
      <c r="E409">
        <v>3</v>
      </c>
      <c r="F409">
        <v>0</v>
      </c>
      <c r="G409">
        <v>7</v>
      </c>
      <c r="H409">
        <v>0</v>
      </c>
      <c r="I409">
        <v>1.02</v>
      </c>
      <c r="J409">
        <v>7</v>
      </c>
      <c r="K409">
        <v>0</v>
      </c>
      <c r="L409" t="s">
        <v>18011</v>
      </c>
      <c r="M409" t="s">
        <v>17971</v>
      </c>
      <c r="N409" cm="1">
        <f t="array" ref="N409">_xlfn.LET(_xlpm.k,finalData[[#This Row],[peer_group_key]],
     MEDIAN(_xlfn._xlws.FILTER(finalData[score], (finalData[peer_group_key]=_xlpm.k)*(ISNUMBER(finalData[score]))))
)</f>
        <v>1.0249999999999999</v>
      </c>
      <c r="O409" cm="1">
        <f t="array" ref="O40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409" cm="1">
        <f t="array" ref="P40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409">
        <f>finalData[[#This Row],[peerQ3]]-finalData[[#This Row],[peerQ1]]</f>
        <v>2.2499999999999964E-2</v>
      </c>
      <c r="R409" cm="1">
        <f t="array" ref="R409">_xlfn.LET(_xlpm.k,finalData[[#This Row],[peer_group_key]],
ROWS(_xlfn._xlws.FILTER(finalData[score], (finalData[peer_group_key]=_xlpm.k)*(ISNUMBER(finalData[score]))))
)</f>
        <v>4</v>
      </c>
      <c r="S409">
        <f>IF(OR(NOT(ISNUMBER(finalData[[#This Row],[peerIQR]])),finalData[[#This Row],[peerIQR]]=0), NA(), finalData[[#This Row],[peerQ1]]-1.5*finalData[[#This Row],[peerIQR]])</f>
        <v>0.98375000000000012</v>
      </c>
      <c r="T409">
        <f>IF(OR(NOT(ISNUMBER(finalData[[#This Row],[peerIQR]])),finalData[[#This Row],[peerIQR]]=0), NA(), finalData[[#This Row],[peerQ3]]+1.5*finalData[[#This Row],[peerIQR]])</f>
        <v>1.07375</v>
      </c>
      <c r="U40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09">
        <f>finalData[[#This Row],[score]]-finalData[[#This Row],[peerMedian]]</f>
        <v>-4.9999999999998934E-3</v>
      </c>
    </row>
    <row r="410" spans="1:22">
      <c r="A410" t="s">
        <v>1434</v>
      </c>
      <c r="B410" t="s">
        <v>1435</v>
      </c>
      <c r="C410" t="s">
        <v>1362</v>
      </c>
      <c r="D410" t="s">
        <v>27</v>
      </c>
      <c r="E410">
        <v>4</v>
      </c>
      <c r="F410">
        <v>0</v>
      </c>
      <c r="G410">
        <v>10</v>
      </c>
      <c r="H410">
        <v>1</v>
      </c>
      <c r="I410">
        <v>1.07</v>
      </c>
      <c r="J410">
        <v>11</v>
      </c>
      <c r="K410">
        <v>9.0909090909090912E-2</v>
      </c>
      <c r="L410" t="s">
        <v>18011</v>
      </c>
      <c r="M410" t="s">
        <v>17970</v>
      </c>
      <c r="N410" cm="1">
        <f t="array" ref="N410">_xlfn.LET(_xlpm.k,finalData[[#This Row],[peer_group_key]],
     MEDIAN(_xlfn._xlws.FILTER(finalData[score], (finalData[peer_group_key]=_xlpm.k)*(ISNUMBER(finalData[score]))))
)</f>
        <v>1.0249999999999999</v>
      </c>
      <c r="O410" cm="1">
        <f t="array" ref="O41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410" cm="1">
        <f t="array" ref="P41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410">
        <f>finalData[[#This Row],[peerQ3]]-finalData[[#This Row],[peerQ1]]</f>
        <v>2.2499999999999964E-2</v>
      </c>
      <c r="R410" cm="1">
        <f t="array" ref="R410">_xlfn.LET(_xlpm.k,finalData[[#This Row],[peer_group_key]],
ROWS(_xlfn._xlws.FILTER(finalData[score], (finalData[peer_group_key]=_xlpm.k)*(ISNUMBER(finalData[score]))))
)</f>
        <v>4</v>
      </c>
      <c r="S410">
        <f>IF(OR(NOT(ISNUMBER(finalData[[#This Row],[peerIQR]])),finalData[[#This Row],[peerIQR]]=0), NA(), finalData[[#This Row],[peerQ1]]-1.5*finalData[[#This Row],[peerIQR]])</f>
        <v>0.98375000000000012</v>
      </c>
      <c r="T410">
        <f>IF(OR(NOT(ISNUMBER(finalData[[#This Row],[peerIQR]])),finalData[[#This Row],[peerIQR]]=0), NA(), finalData[[#This Row],[peerQ3]]+1.5*finalData[[#This Row],[peerIQR]])</f>
        <v>1.07375</v>
      </c>
      <c r="U41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10">
        <f>finalData[[#This Row],[score]]-finalData[[#This Row],[peerMedian]]</f>
        <v>4.5000000000000151E-2</v>
      </c>
    </row>
    <row r="411" spans="1:22">
      <c r="A411" t="s">
        <v>1438</v>
      </c>
      <c r="B411" t="s">
        <v>1439</v>
      </c>
      <c r="C411" t="s">
        <v>1362</v>
      </c>
      <c r="D411" t="s">
        <v>32</v>
      </c>
      <c r="E411">
        <v>4</v>
      </c>
      <c r="F411">
        <v>1</v>
      </c>
      <c r="G411">
        <v>6</v>
      </c>
      <c r="H411">
        <v>1</v>
      </c>
      <c r="I411">
        <v>1.01</v>
      </c>
      <c r="J411">
        <v>8</v>
      </c>
      <c r="K411">
        <v>0.125</v>
      </c>
      <c r="L411" t="s">
        <v>18006</v>
      </c>
      <c r="M411" t="s">
        <v>17970</v>
      </c>
      <c r="N411" cm="1">
        <f t="array" ref="N411">_xlfn.LET(_xlpm.k,finalData[[#This Row],[peer_group_key]],
     MEDIAN(_xlfn._xlws.FILTER(finalData[score], (finalData[peer_group_key]=_xlpm.k)*(ISNUMBER(finalData[score]))))
)</f>
        <v>0.98499999999999999</v>
      </c>
      <c r="O411" cm="1">
        <f t="array" ref="O41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411" cm="1">
        <f t="array" ref="P41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11">
        <f>finalData[[#This Row],[peerQ3]]-finalData[[#This Row],[peerQ1]]</f>
        <v>5.7500000000000107E-2</v>
      </c>
      <c r="R411" cm="1">
        <f t="array" ref="R411">_xlfn.LET(_xlpm.k,finalData[[#This Row],[peer_group_key]],
ROWS(_xlfn._xlws.FILTER(finalData[score], (finalData[peer_group_key]=_xlpm.k)*(ISNUMBER(finalData[score]))))
)</f>
        <v>24</v>
      </c>
      <c r="S411">
        <f>IF(OR(NOT(ISNUMBER(finalData[[#This Row],[peerIQR]])),finalData[[#This Row],[peerIQR]]=0), NA(), finalData[[#This Row],[peerQ1]]-1.5*finalData[[#This Row],[peerIQR]])</f>
        <v>0.8737499999999998</v>
      </c>
      <c r="T411">
        <f>IF(OR(NOT(ISNUMBER(finalData[[#This Row],[peerIQR]])),finalData[[#This Row],[peerIQR]]=0), NA(), finalData[[#This Row],[peerQ3]]+1.5*finalData[[#This Row],[peerIQR]])</f>
        <v>1.1037500000000002</v>
      </c>
      <c r="U41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11">
        <f>finalData[[#This Row],[score]]-finalData[[#This Row],[peerMedian]]</f>
        <v>2.5000000000000022E-2</v>
      </c>
    </row>
    <row r="412" spans="1:22">
      <c r="A412" t="s">
        <v>1443</v>
      </c>
      <c r="B412" t="s">
        <v>1444</v>
      </c>
      <c r="C412" t="s">
        <v>1362</v>
      </c>
      <c r="D412" t="s">
        <v>32</v>
      </c>
      <c r="E412">
        <v>4</v>
      </c>
      <c r="F412">
        <v>1</v>
      </c>
      <c r="G412">
        <v>8</v>
      </c>
      <c r="H412">
        <v>0</v>
      </c>
      <c r="I412">
        <v>0.95</v>
      </c>
      <c r="J412">
        <v>9</v>
      </c>
      <c r="K412">
        <v>0</v>
      </c>
      <c r="L412" t="s">
        <v>18006</v>
      </c>
      <c r="M412" t="s">
        <v>17970</v>
      </c>
      <c r="N412" cm="1">
        <f t="array" ref="N412">_xlfn.LET(_xlpm.k,finalData[[#This Row],[peer_group_key]],
     MEDIAN(_xlfn._xlws.FILTER(finalData[score], (finalData[peer_group_key]=_xlpm.k)*(ISNUMBER(finalData[score]))))
)</f>
        <v>0.98499999999999999</v>
      </c>
      <c r="O412" cm="1">
        <f t="array" ref="O41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412" cm="1">
        <f t="array" ref="P41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12">
        <f>finalData[[#This Row],[peerQ3]]-finalData[[#This Row],[peerQ1]]</f>
        <v>5.7500000000000107E-2</v>
      </c>
      <c r="R412" cm="1">
        <f t="array" ref="R412">_xlfn.LET(_xlpm.k,finalData[[#This Row],[peer_group_key]],
ROWS(_xlfn._xlws.FILTER(finalData[score], (finalData[peer_group_key]=_xlpm.k)*(ISNUMBER(finalData[score]))))
)</f>
        <v>24</v>
      </c>
      <c r="S412">
        <f>IF(OR(NOT(ISNUMBER(finalData[[#This Row],[peerIQR]])),finalData[[#This Row],[peerIQR]]=0), NA(), finalData[[#This Row],[peerQ1]]-1.5*finalData[[#This Row],[peerIQR]])</f>
        <v>0.8737499999999998</v>
      </c>
      <c r="T412">
        <f>IF(OR(NOT(ISNUMBER(finalData[[#This Row],[peerIQR]])),finalData[[#This Row],[peerIQR]]=0), NA(), finalData[[#This Row],[peerQ3]]+1.5*finalData[[#This Row],[peerIQR]])</f>
        <v>1.1037500000000002</v>
      </c>
      <c r="U41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12">
        <f>finalData[[#This Row],[score]]-finalData[[#This Row],[peerMedian]]</f>
        <v>-3.5000000000000031E-2</v>
      </c>
    </row>
    <row r="413" spans="1:22">
      <c r="A413" t="s">
        <v>1446</v>
      </c>
      <c r="B413" t="s">
        <v>1447</v>
      </c>
      <c r="C413" t="s">
        <v>1362</v>
      </c>
      <c r="D413" t="s">
        <v>32</v>
      </c>
      <c r="E413">
        <v>2</v>
      </c>
      <c r="F413">
        <v>0</v>
      </c>
      <c r="G413">
        <v>6</v>
      </c>
      <c r="H413">
        <v>0</v>
      </c>
      <c r="I413">
        <v>1.05</v>
      </c>
      <c r="J413">
        <v>6</v>
      </c>
      <c r="K413">
        <v>0</v>
      </c>
      <c r="L413" t="s">
        <v>18006</v>
      </c>
      <c r="M413" t="s">
        <v>17973</v>
      </c>
      <c r="N413" cm="1">
        <f t="array" ref="N413">_xlfn.LET(_xlpm.k,finalData[[#This Row],[peer_group_key]],
     MEDIAN(_xlfn._xlws.FILTER(finalData[score], (finalData[peer_group_key]=_xlpm.k)*(ISNUMBER(finalData[score]))))
)</f>
        <v>0.98499999999999999</v>
      </c>
      <c r="O413" cm="1">
        <f t="array" ref="O41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413" cm="1">
        <f t="array" ref="P41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13">
        <f>finalData[[#This Row],[peerQ3]]-finalData[[#This Row],[peerQ1]]</f>
        <v>5.7500000000000107E-2</v>
      </c>
      <c r="R413" cm="1">
        <f t="array" ref="R413">_xlfn.LET(_xlpm.k,finalData[[#This Row],[peer_group_key]],
ROWS(_xlfn._xlws.FILTER(finalData[score], (finalData[peer_group_key]=_xlpm.k)*(ISNUMBER(finalData[score]))))
)</f>
        <v>24</v>
      </c>
      <c r="S413">
        <f>IF(OR(NOT(ISNUMBER(finalData[[#This Row],[peerIQR]])),finalData[[#This Row],[peerIQR]]=0), NA(), finalData[[#This Row],[peerQ1]]-1.5*finalData[[#This Row],[peerIQR]])</f>
        <v>0.8737499999999998</v>
      </c>
      <c r="T413">
        <f>IF(OR(NOT(ISNUMBER(finalData[[#This Row],[peerIQR]])),finalData[[#This Row],[peerIQR]]=0), NA(), finalData[[#This Row],[peerQ3]]+1.5*finalData[[#This Row],[peerIQR]])</f>
        <v>1.1037500000000002</v>
      </c>
      <c r="U41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13">
        <f>finalData[[#This Row],[score]]-finalData[[#This Row],[peerMedian]]</f>
        <v>6.5000000000000058E-2</v>
      </c>
    </row>
    <row r="414" spans="1:22">
      <c r="A414" t="s">
        <v>1449</v>
      </c>
      <c r="B414" t="s">
        <v>1450</v>
      </c>
      <c r="C414" t="s">
        <v>1362</v>
      </c>
      <c r="D414" t="s">
        <v>113</v>
      </c>
      <c r="E414">
        <v>3</v>
      </c>
      <c r="F414">
        <v>0</v>
      </c>
      <c r="G414">
        <v>8</v>
      </c>
      <c r="H414">
        <v>0</v>
      </c>
      <c r="I414">
        <v>0.91</v>
      </c>
      <c r="J414">
        <v>8</v>
      </c>
      <c r="K414">
        <v>0</v>
      </c>
      <c r="L414" t="s">
        <v>18009</v>
      </c>
      <c r="M414" t="s">
        <v>17971</v>
      </c>
      <c r="N414" cm="1">
        <f t="array" ref="N414">_xlfn.LET(_xlpm.k,finalData[[#This Row],[peer_group_key]],
     MEDIAN(_xlfn._xlws.FILTER(finalData[score], (finalData[peer_group_key]=_xlpm.k)*(ISNUMBER(finalData[score]))))
)</f>
        <v>0.95500000000000007</v>
      </c>
      <c r="O414" cm="1">
        <f t="array" ref="O41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0.9325</v>
      </c>
      <c r="P414" cm="1">
        <f t="array" ref="P41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414">
        <f>finalData[[#This Row],[peerQ3]]-finalData[[#This Row],[peerQ1]]</f>
        <v>4.500000000000004E-2</v>
      </c>
      <c r="R414" cm="1">
        <f t="array" ref="R414">_xlfn.LET(_xlpm.k,finalData[[#This Row],[peer_group_key]],
ROWS(_xlfn._xlws.FILTER(finalData[score], (finalData[peer_group_key]=_xlpm.k)*(ISNUMBER(finalData[score]))))
)</f>
        <v>2</v>
      </c>
      <c r="S414">
        <f>IF(OR(NOT(ISNUMBER(finalData[[#This Row],[peerIQR]])),finalData[[#This Row],[peerIQR]]=0), NA(), finalData[[#This Row],[peerQ1]]-1.5*finalData[[#This Row],[peerIQR]])</f>
        <v>0.86499999999999999</v>
      </c>
      <c r="T414">
        <f>IF(OR(NOT(ISNUMBER(finalData[[#This Row],[peerIQR]])),finalData[[#This Row],[peerIQR]]=0), NA(), finalData[[#This Row],[peerQ3]]+1.5*finalData[[#This Row],[peerIQR]])</f>
        <v>1.0450000000000002</v>
      </c>
      <c r="U41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14">
        <f>finalData[[#This Row],[score]]-finalData[[#This Row],[peerMedian]]</f>
        <v>-4.500000000000004E-2</v>
      </c>
    </row>
    <row r="415" spans="1:22">
      <c r="A415" t="s">
        <v>1453</v>
      </c>
      <c r="B415" t="s">
        <v>1454</v>
      </c>
      <c r="C415" t="s">
        <v>1362</v>
      </c>
      <c r="D415" t="s">
        <v>32</v>
      </c>
      <c r="E415">
        <v>5</v>
      </c>
      <c r="F415">
        <v>1</v>
      </c>
      <c r="G415">
        <v>9</v>
      </c>
      <c r="H415">
        <v>0</v>
      </c>
      <c r="I415">
        <v>1.01</v>
      </c>
      <c r="J415">
        <v>10</v>
      </c>
      <c r="K415">
        <v>0</v>
      </c>
      <c r="L415" t="s">
        <v>18006</v>
      </c>
      <c r="M415" t="s">
        <v>17970</v>
      </c>
      <c r="N415" cm="1">
        <f t="array" ref="N415">_xlfn.LET(_xlpm.k,finalData[[#This Row],[peer_group_key]],
     MEDIAN(_xlfn._xlws.FILTER(finalData[score], (finalData[peer_group_key]=_xlpm.k)*(ISNUMBER(finalData[score]))))
)</f>
        <v>0.98499999999999999</v>
      </c>
      <c r="O415" cm="1">
        <f t="array" ref="O41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415" cm="1">
        <f t="array" ref="P41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15">
        <f>finalData[[#This Row],[peerQ3]]-finalData[[#This Row],[peerQ1]]</f>
        <v>5.7500000000000107E-2</v>
      </c>
      <c r="R415" cm="1">
        <f t="array" ref="R415">_xlfn.LET(_xlpm.k,finalData[[#This Row],[peer_group_key]],
ROWS(_xlfn._xlws.FILTER(finalData[score], (finalData[peer_group_key]=_xlpm.k)*(ISNUMBER(finalData[score]))))
)</f>
        <v>24</v>
      </c>
      <c r="S415">
        <f>IF(OR(NOT(ISNUMBER(finalData[[#This Row],[peerIQR]])),finalData[[#This Row],[peerIQR]]=0), NA(), finalData[[#This Row],[peerQ1]]-1.5*finalData[[#This Row],[peerIQR]])</f>
        <v>0.8737499999999998</v>
      </c>
      <c r="T415">
        <f>IF(OR(NOT(ISNUMBER(finalData[[#This Row],[peerIQR]])),finalData[[#This Row],[peerIQR]]=0), NA(), finalData[[#This Row],[peerQ3]]+1.5*finalData[[#This Row],[peerIQR]])</f>
        <v>1.1037500000000002</v>
      </c>
      <c r="U41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15">
        <f>finalData[[#This Row],[score]]-finalData[[#This Row],[peerMedian]]</f>
        <v>2.5000000000000022E-2</v>
      </c>
    </row>
    <row r="416" spans="1:22">
      <c r="A416" t="s">
        <v>1459</v>
      </c>
      <c r="B416" t="s">
        <v>1460</v>
      </c>
      <c r="C416" t="s">
        <v>1362</v>
      </c>
      <c r="D416" t="s">
        <v>87</v>
      </c>
      <c r="E416">
        <v>5</v>
      </c>
      <c r="F416">
        <v>0</v>
      </c>
      <c r="G416">
        <v>8</v>
      </c>
      <c r="H416">
        <v>0</v>
      </c>
      <c r="I416">
        <v>0.98</v>
      </c>
      <c r="J416">
        <v>8</v>
      </c>
      <c r="K416">
        <v>0</v>
      </c>
      <c r="L416" t="s">
        <v>18012</v>
      </c>
      <c r="M416" t="s">
        <v>17970</v>
      </c>
      <c r="N416" cm="1">
        <f t="array" ref="N416">_xlfn.LET(_xlpm.k,finalData[[#This Row],[peer_group_key]],
     MEDIAN(_xlfn._xlws.FILTER(finalData[score], (finalData[peer_group_key]=_xlpm.k)*(ISNUMBER(finalData[score]))))
)</f>
        <v>0.99</v>
      </c>
      <c r="O416" cm="1">
        <f t="array" ref="O41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0.98499999999999999</v>
      </c>
      <c r="P416" cm="1">
        <f t="array" ref="P41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0.995</v>
      </c>
      <c r="Q416">
        <f>finalData[[#This Row],[peerQ3]]-finalData[[#This Row],[peerQ1]]</f>
        <v>1.0000000000000009E-2</v>
      </c>
      <c r="R416" cm="1">
        <f t="array" ref="R416">_xlfn.LET(_xlpm.k,finalData[[#This Row],[peer_group_key]],
ROWS(_xlfn._xlws.FILTER(finalData[score], (finalData[peer_group_key]=_xlpm.k)*(ISNUMBER(finalData[score]))))
)</f>
        <v>2</v>
      </c>
      <c r="S416">
        <f>IF(OR(NOT(ISNUMBER(finalData[[#This Row],[peerIQR]])),finalData[[#This Row],[peerIQR]]=0), NA(), finalData[[#This Row],[peerQ1]]-1.5*finalData[[#This Row],[peerIQR]])</f>
        <v>0.97</v>
      </c>
      <c r="T416">
        <f>IF(OR(NOT(ISNUMBER(finalData[[#This Row],[peerIQR]])),finalData[[#This Row],[peerIQR]]=0), NA(), finalData[[#This Row],[peerQ3]]+1.5*finalData[[#This Row],[peerIQR]])</f>
        <v>1.01</v>
      </c>
      <c r="U41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16">
        <f>finalData[[#This Row],[score]]-finalData[[#This Row],[peerMedian]]</f>
        <v>-1.0000000000000009E-2</v>
      </c>
    </row>
    <row r="417" spans="1:22">
      <c r="A417" t="s">
        <v>1463</v>
      </c>
      <c r="B417" t="s">
        <v>1464</v>
      </c>
      <c r="C417" t="s">
        <v>1362</v>
      </c>
      <c r="D417" t="s">
        <v>27</v>
      </c>
      <c r="E417">
        <v>3</v>
      </c>
      <c r="F417">
        <v>2</v>
      </c>
      <c r="G417">
        <v>6</v>
      </c>
      <c r="H417">
        <v>1</v>
      </c>
      <c r="I417">
        <v>1.01</v>
      </c>
      <c r="J417">
        <v>9</v>
      </c>
      <c r="K417">
        <v>0.1111111111111111</v>
      </c>
      <c r="L417" t="s">
        <v>18011</v>
      </c>
      <c r="M417" t="s">
        <v>17971</v>
      </c>
      <c r="N417" cm="1">
        <f t="array" ref="N417">_xlfn.LET(_xlpm.k,finalData[[#This Row],[peer_group_key]],
     MEDIAN(_xlfn._xlws.FILTER(finalData[score], (finalData[peer_group_key]=_xlpm.k)*(ISNUMBER(finalData[score]))))
)</f>
        <v>1.0249999999999999</v>
      </c>
      <c r="O417" cm="1">
        <f t="array" ref="O41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417" cm="1">
        <f t="array" ref="P41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417">
        <f>finalData[[#This Row],[peerQ3]]-finalData[[#This Row],[peerQ1]]</f>
        <v>2.2499999999999964E-2</v>
      </c>
      <c r="R417" cm="1">
        <f t="array" ref="R417">_xlfn.LET(_xlpm.k,finalData[[#This Row],[peer_group_key]],
ROWS(_xlfn._xlws.FILTER(finalData[score], (finalData[peer_group_key]=_xlpm.k)*(ISNUMBER(finalData[score]))))
)</f>
        <v>4</v>
      </c>
      <c r="S417">
        <f>IF(OR(NOT(ISNUMBER(finalData[[#This Row],[peerIQR]])),finalData[[#This Row],[peerIQR]]=0), NA(), finalData[[#This Row],[peerQ1]]-1.5*finalData[[#This Row],[peerIQR]])</f>
        <v>0.98375000000000012</v>
      </c>
      <c r="T417">
        <f>IF(OR(NOT(ISNUMBER(finalData[[#This Row],[peerIQR]])),finalData[[#This Row],[peerIQR]]=0), NA(), finalData[[#This Row],[peerQ3]]+1.5*finalData[[#This Row],[peerIQR]])</f>
        <v>1.07375</v>
      </c>
      <c r="U41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17">
        <f>finalData[[#This Row],[score]]-finalData[[#This Row],[peerMedian]]</f>
        <v>-1.4999999999999902E-2</v>
      </c>
    </row>
    <row r="418" spans="1:22">
      <c r="A418" t="s">
        <v>1466</v>
      </c>
      <c r="B418" t="s">
        <v>1467</v>
      </c>
      <c r="C418" t="s">
        <v>1362</v>
      </c>
      <c r="D418" t="s">
        <v>140</v>
      </c>
      <c r="E418">
        <v>4</v>
      </c>
      <c r="F418">
        <v>2</v>
      </c>
      <c r="G418">
        <v>5</v>
      </c>
      <c r="H418">
        <v>0</v>
      </c>
      <c r="I418">
        <v>0.95</v>
      </c>
      <c r="J418">
        <v>7</v>
      </c>
      <c r="K418">
        <v>0</v>
      </c>
      <c r="L418" t="s">
        <v>18008</v>
      </c>
      <c r="M418" t="s">
        <v>17970</v>
      </c>
      <c r="N418" cm="1">
        <f t="array" ref="N418">_xlfn.LET(_xlpm.k,finalData[[#This Row],[peer_group_key]],
     MEDIAN(_xlfn._xlws.FILTER(finalData[score], (finalData[peer_group_key]=_xlpm.k)*(ISNUMBER(finalData[score]))))
)</f>
        <v>0.95499999999999996</v>
      </c>
      <c r="O418" cm="1">
        <f t="array" ref="O41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0.93500000000000005</v>
      </c>
      <c r="P418" cm="1">
        <f t="array" ref="P41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0.99750000000000005</v>
      </c>
      <c r="Q418">
        <f>finalData[[#This Row],[peerQ3]]-finalData[[#This Row],[peerQ1]]</f>
        <v>6.25E-2</v>
      </c>
      <c r="R418" cm="1">
        <f t="array" ref="R418">_xlfn.LET(_xlpm.k,finalData[[#This Row],[peer_group_key]],
ROWS(_xlfn._xlws.FILTER(finalData[score], (finalData[peer_group_key]=_xlpm.k)*(ISNUMBER(finalData[score]))))
)</f>
        <v>6</v>
      </c>
      <c r="S418">
        <f>IF(OR(NOT(ISNUMBER(finalData[[#This Row],[peerIQR]])),finalData[[#This Row],[peerIQR]]=0), NA(), finalData[[#This Row],[peerQ1]]-1.5*finalData[[#This Row],[peerIQR]])</f>
        <v>0.84125000000000005</v>
      </c>
      <c r="T418">
        <f>IF(OR(NOT(ISNUMBER(finalData[[#This Row],[peerIQR]])),finalData[[#This Row],[peerIQR]]=0), NA(), finalData[[#This Row],[peerQ3]]+1.5*finalData[[#This Row],[peerIQR]])</f>
        <v>1.0912500000000001</v>
      </c>
      <c r="U41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18">
        <f>finalData[[#This Row],[score]]-finalData[[#This Row],[peerMedian]]</f>
        <v>-5.0000000000000044E-3</v>
      </c>
    </row>
    <row r="419" spans="1:22">
      <c r="A419" t="s">
        <v>1469</v>
      </c>
      <c r="B419" t="s">
        <v>1470</v>
      </c>
      <c r="C419" t="s">
        <v>1362</v>
      </c>
      <c r="D419" t="s">
        <v>32</v>
      </c>
      <c r="E419">
        <v>4</v>
      </c>
      <c r="F419">
        <v>2</v>
      </c>
      <c r="G419">
        <v>5</v>
      </c>
      <c r="H419">
        <v>0</v>
      </c>
      <c r="I419">
        <v>0.96</v>
      </c>
      <c r="J419">
        <v>7</v>
      </c>
      <c r="K419">
        <v>0</v>
      </c>
      <c r="L419" t="s">
        <v>18006</v>
      </c>
      <c r="M419" t="s">
        <v>17970</v>
      </c>
      <c r="N419" cm="1">
        <f t="array" ref="N419">_xlfn.LET(_xlpm.k,finalData[[#This Row],[peer_group_key]],
     MEDIAN(_xlfn._xlws.FILTER(finalData[score], (finalData[peer_group_key]=_xlpm.k)*(ISNUMBER(finalData[score]))))
)</f>
        <v>0.98499999999999999</v>
      </c>
      <c r="O419" cm="1">
        <f t="array" ref="O41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419" cm="1">
        <f t="array" ref="P41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19">
        <f>finalData[[#This Row],[peerQ3]]-finalData[[#This Row],[peerQ1]]</f>
        <v>5.7500000000000107E-2</v>
      </c>
      <c r="R419" cm="1">
        <f t="array" ref="R419">_xlfn.LET(_xlpm.k,finalData[[#This Row],[peer_group_key]],
ROWS(_xlfn._xlws.FILTER(finalData[score], (finalData[peer_group_key]=_xlpm.k)*(ISNUMBER(finalData[score]))))
)</f>
        <v>24</v>
      </c>
      <c r="S419">
        <f>IF(OR(NOT(ISNUMBER(finalData[[#This Row],[peerIQR]])),finalData[[#This Row],[peerIQR]]=0), NA(), finalData[[#This Row],[peerQ1]]-1.5*finalData[[#This Row],[peerIQR]])</f>
        <v>0.8737499999999998</v>
      </c>
      <c r="T419">
        <f>IF(OR(NOT(ISNUMBER(finalData[[#This Row],[peerIQR]])),finalData[[#This Row],[peerIQR]]=0), NA(), finalData[[#This Row],[peerQ3]]+1.5*finalData[[#This Row],[peerIQR]])</f>
        <v>1.1037500000000002</v>
      </c>
      <c r="U41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19">
        <f>finalData[[#This Row],[score]]-finalData[[#This Row],[peerMedian]]</f>
        <v>-2.5000000000000022E-2</v>
      </c>
    </row>
    <row r="420" spans="1:22">
      <c r="A420" t="s">
        <v>1473</v>
      </c>
      <c r="B420" t="s">
        <v>1474</v>
      </c>
      <c r="C420" t="s">
        <v>1362</v>
      </c>
      <c r="D420" t="s">
        <v>87</v>
      </c>
      <c r="E420">
        <v>3</v>
      </c>
      <c r="F420">
        <v>0</v>
      </c>
      <c r="G420">
        <v>10</v>
      </c>
      <c r="H420">
        <v>0</v>
      </c>
      <c r="I420">
        <v>1</v>
      </c>
      <c r="J420">
        <v>10</v>
      </c>
      <c r="K420">
        <v>0</v>
      </c>
      <c r="L420" t="s">
        <v>18012</v>
      </c>
      <c r="M420" t="s">
        <v>17971</v>
      </c>
      <c r="N420" cm="1">
        <f t="array" ref="N420">_xlfn.LET(_xlpm.k,finalData[[#This Row],[peer_group_key]],
     MEDIAN(_xlfn._xlws.FILTER(finalData[score], (finalData[peer_group_key]=_xlpm.k)*(ISNUMBER(finalData[score]))))
)</f>
        <v>0.99</v>
      </c>
      <c r="O420" cm="1">
        <f t="array" ref="O42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0.98499999999999999</v>
      </c>
      <c r="P420" cm="1">
        <f t="array" ref="P42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0.995</v>
      </c>
      <c r="Q420">
        <f>finalData[[#This Row],[peerQ3]]-finalData[[#This Row],[peerQ1]]</f>
        <v>1.0000000000000009E-2</v>
      </c>
      <c r="R420" cm="1">
        <f t="array" ref="R420">_xlfn.LET(_xlpm.k,finalData[[#This Row],[peer_group_key]],
ROWS(_xlfn._xlws.FILTER(finalData[score], (finalData[peer_group_key]=_xlpm.k)*(ISNUMBER(finalData[score]))))
)</f>
        <v>2</v>
      </c>
      <c r="S420">
        <f>IF(OR(NOT(ISNUMBER(finalData[[#This Row],[peerIQR]])),finalData[[#This Row],[peerIQR]]=0), NA(), finalData[[#This Row],[peerQ1]]-1.5*finalData[[#This Row],[peerIQR]])</f>
        <v>0.97</v>
      </c>
      <c r="T420">
        <f>IF(OR(NOT(ISNUMBER(finalData[[#This Row],[peerIQR]])),finalData[[#This Row],[peerIQR]]=0), NA(), finalData[[#This Row],[peerQ3]]+1.5*finalData[[#This Row],[peerIQR]])</f>
        <v>1.01</v>
      </c>
      <c r="U42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20">
        <f>finalData[[#This Row],[score]]-finalData[[#This Row],[peerMedian]]</f>
        <v>1.0000000000000009E-2</v>
      </c>
    </row>
    <row r="421" spans="1:22">
      <c r="A421" t="s">
        <v>1477</v>
      </c>
      <c r="B421" t="s">
        <v>1478</v>
      </c>
      <c r="C421" t="s">
        <v>1362</v>
      </c>
      <c r="D421" t="s">
        <v>140</v>
      </c>
      <c r="E421">
        <v>4</v>
      </c>
      <c r="F421">
        <v>0</v>
      </c>
      <c r="G421">
        <v>7</v>
      </c>
      <c r="H421">
        <v>1</v>
      </c>
      <c r="I421">
        <v>0.96</v>
      </c>
      <c r="J421">
        <v>8</v>
      </c>
      <c r="K421">
        <v>0.125</v>
      </c>
      <c r="L421" t="s">
        <v>18008</v>
      </c>
      <c r="M421" t="s">
        <v>17970</v>
      </c>
      <c r="N421" cm="1">
        <f t="array" ref="N421">_xlfn.LET(_xlpm.k,finalData[[#This Row],[peer_group_key]],
     MEDIAN(_xlfn._xlws.FILTER(finalData[score], (finalData[peer_group_key]=_xlpm.k)*(ISNUMBER(finalData[score]))))
)</f>
        <v>0.95499999999999996</v>
      </c>
      <c r="O421" cm="1">
        <f t="array" ref="O42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0.93500000000000005</v>
      </c>
      <c r="P421" cm="1">
        <f t="array" ref="P42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0.99750000000000005</v>
      </c>
      <c r="Q421">
        <f>finalData[[#This Row],[peerQ3]]-finalData[[#This Row],[peerQ1]]</f>
        <v>6.25E-2</v>
      </c>
      <c r="R421" cm="1">
        <f t="array" ref="R421">_xlfn.LET(_xlpm.k,finalData[[#This Row],[peer_group_key]],
ROWS(_xlfn._xlws.FILTER(finalData[score], (finalData[peer_group_key]=_xlpm.k)*(ISNUMBER(finalData[score]))))
)</f>
        <v>6</v>
      </c>
      <c r="S421">
        <f>IF(OR(NOT(ISNUMBER(finalData[[#This Row],[peerIQR]])),finalData[[#This Row],[peerIQR]]=0), NA(), finalData[[#This Row],[peerQ1]]-1.5*finalData[[#This Row],[peerIQR]])</f>
        <v>0.84125000000000005</v>
      </c>
      <c r="T421">
        <f>IF(OR(NOT(ISNUMBER(finalData[[#This Row],[peerIQR]])),finalData[[#This Row],[peerIQR]]=0), NA(), finalData[[#This Row],[peerQ3]]+1.5*finalData[[#This Row],[peerIQR]])</f>
        <v>1.0912500000000001</v>
      </c>
      <c r="U42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21">
        <f>finalData[[#This Row],[score]]-finalData[[#This Row],[peerMedian]]</f>
        <v>5.0000000000000044E-3</v>
      </c>
    </row>
    <row r="422" spans="1:22">
      <c r="A422" t="s">
        <v>1480</v>
      </c>
      <c r="B422" t="s">
        <v>1481</v>
      </c>
      <c r="C422" t="s">
        <v>1362</v>
      </c>
      <c r="D422" t="s">
        <v>32</v>
      </c>
      <c r="E422">
        <v>4</v>
      </c>
      <c r="F422">
        <v>2</v>
      </c>
      <c r="G422">
        <v>8</v>
      </c>
      <c r="H422">
        <v>0</v>
      </c>
      <c r="I422">
        <v>0.95</v>
      </c>
      <c r="J422">
        <v>10</v>
      </c>
      <c r="K422">
        <v>0</v>
      </c>
      <c r="L422" t="s">
        <v>18006</v>
      </c>
      <c r="M422" t="s">
        <v>17970</v>
      </c>
      <c r="N422" cm="1">
        <f t="array" ref="N422">_xlfn.LET(_xlpm.k,finalData[[#This Row],[peer_group_key]],
     MEDIAN(_xlfn._xlws.FILTER(finalData[score], (finalData[peer_group_key]=_xlpm.k)*(ISNUMBER(finalData[score]))))
)</f>
        <v>0.98499999999999999</v>
      </c>
      <c r="O422" cm="1">
        <f t="array" ref="O42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422" cm="1">
        <f t="array" ref="P42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22">
        <f>finalData[[#This Row],[peerQ3]]-finalData[[#This Row],[peerQ1]]</f>
        <v>5.7500000000000107E-2</v>
      </c>
      <c r="R422" cm="1">
        <f t="array" ref="R422">_xlfn.LET(_xlpm.k,finalData[[#This Row],[peer_group_key]],
ROWS(_xlfn._xlws.FILTER(finalData[score], (finalData[peer_group_key]=_xlpm.k)*(ISNUMBER(finalData[score]))))
)</f>
        <v>24</v>
      </c>
      <c r="S422">
        <f>IF(OR(NOT(ISNUMBER(finalData[[#This Row],[peerIQR]])),finalData[[#This Row],[peerIQR]]=0), NA(), finalData[[#This Row],[peerQ1]]-1.5*finalData[[#This Row],[peerIQR]])</f>
        <v>0.8737499999999998</v>
      </c>
      <c r="T422">
        <f>IF(OR(NOT(ISNUMBER(finalData[[#This Row],[peerIQR]])),finalData[[#This Row],[peerIQR]]=0), NA(), finalData[[#This Row],[peerQ3]]+1.5*finalData[[#This Row],[peerIQR]])</f>
        <v>1.1037500000000002</v>
      </c>
      <c r="U42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22">
        <f>finalData[[#This Row],[score]]-finalData[[#This Row],[peerMedian]]</f>
        <v>-3.5000000000000031E-2</v>
      </c>
    </row>
    <row r="423" spans="1:22">
      <c r="A423" t="s">
        <v>1483</v>
      </c>
      <c r="B423" t="s">
        <v>1484</v>
      </c>
      <c r="C423" t="s">
        <v>1362</v>
      </c>
      <c r="D423" t="s">
        <v>32</v>
      </c>
      <c r="E423">
        <v>4</v>
      </c>
      <c r="F423">
        <v>0</v>
      </c>
      <c r="G423">
        <v>8</v>
      </c>
      <c r="H423">
        <v>0</v>
      </c>
      <c r="I423">
        <v>1.04</v>
      </c>
      <c r="J423">
        <v>8</v>
      </c>
      <c r="K423">
        <v>0</v>
      </c>
      <c r="L423" t="s">
        <v>18006</v>
      </c>
      <c r="M423" t="s">
        <v>17970</v>
      </c>
      <c r="N423" cm="1">
        <f t="array" ref="N423">_xlfn.LET(_xlpm.k,finalData[[#This Row],[peer_group_key]],
     MEDIAN(_xlfn._xlws.FILTER(finalData[score], (finalData[peer_group_key]=_xlpm.k)*(ISNUMBER(finalData[score]))))
)</f>
        <v>0.98499999999999999</v>
      </c>
      <c r="O423" cm="1">
        <f t="array" ref="O42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423" cm="1">
        <f t="array" ref="P42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23">
        <f>finalData[[#This Row],[peerQ3]]-finalData[[#This Row],[peerQ1]]</f>
        <v>5.7500000000000107E-2</v>
      </c>
      <c r="R423" cm="1">
        <f t="array" ref="R423">_xlfn.LET(_xlpm.k,finalData[[#This Row],[peer_group_key]],
ROWS(_xlfn._xlws.FILTER(finalData[score], (finalData[peer_group_key]=_xlpm.k)*(ISNUMBER(finalData[score]))))
)</f>
        <v>24</v>
      </c>
      <c r="S423">
        <f>IF(OR(NOT(ISNUMBER(finalData[[#This Row],[peerIQR]])),finalData[[#This Row],[peerIQR]]=0), NA(), finalData[[#This Row],[peerQ1]]-1.5*finalData[[#This Row],[peerIQR]])</f>
        <v>0.8737499999999998</v>
      </c>
      <c r="T423">
        <f>IF(OR(NOT(ISNUMBER(finalData[[#This Row],[peerIQR]])),finalData[[#This Row],[peerIQR]]=0), NA(), finalData[[#This Row],[peerQ3]]+1.5*finalData[[#This Row],[peerIQR]])</f>
        <v>1.1037500000000002</v>
      </c>
      <c r="U42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23">
        <f>finalData[[#This Row],[score]]-finalData[[#This Row],[peerMedian]]</f>
        <v>5.5000000000000049E-2</v>
      </c>
    </row>
    <row r="424" spans="1:22">
      <c r="A424" t="s">
        <v>1486</v>
      </c>
      <c r="B424" t="s">
        <v>1487</v>
      </c>
      <c r="C424" t="s">
        <v>1362</v>
      </c>
      <c r="D424" t="s">
        <v>32</v>
      </c>
      <c r="E424">
        <v>4</v>
      </c>
      <c r="F424">
        <v>1</v>
      </c>
      <c r="G424">
        <v>10</v>
      </c>
      <c r="H424">
        <v>0</v>
      </c>
      <c r="I424">
        <v>1.04</v>
      </c>
      <c r="J424">
        <v>11</v>
      </c>
      <c r="K424">
        <v>0</v>
      </c>
      <c r="L424" t="s">
        <v>18006</v>
      </c>
      <c r="M424" t="s">
        <v>17970</v>
      </c>
      <c r="N424" cm="1">
        <f t="array" ref="N424">_xlfn.LET(_xlpm.k,finalData[[#This Row],[peer_group_key]],
     MEDIAN(_xlfn._xlws.FILTER(finalData[score], (finalData[peer_group_key]=_xlpm.k)*(ISNUMBER(finalData[score]))))
)</f>
        <v>0.98499999999999999</v>
      </c>
      <c r="O424" cm="1">
        <f t="array" ref="O42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424" cm="1">
        <f t="array" ref="P42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24">
        <f>finalData[[#This Row],[peerQ3]]-finalData[[#This Row],[peerQ1]]</f>
        <v>5.7500000000000107E-2</v>
      </c>
      <c r="R424" cm="1">
        <f t="array" ref="R424">_xlfn.LET(_xlpm.k,finalData[[#This Row],[peer_group_key]],
ROWS(_xlfn._xlws.FILTER(finalData[score], (finalData[peer_group_key]=_xlpm.k)*(ISNUMBER(finalData[score]))))
)</f>
        <v>24</v>
      </c>
      <c r="S424">
        <f>IF(OR(NOT(ISNUMBER(finalData[[#This Row],[peerIQR]])),finalData[[#This Row],[peerIQR]]=0), NA(), finalData[[#This Row],[peerQ1]]-1.5*finalData[[#This Row],[peerIQR]])</f>
        <v>0.8737499999999998</v>
      </c>
      <c r="T424">
        <f>IF(OR(NOT(ISNUMBER(finalData[[#This Row],[peerIQR]])),finalData[[#This Row],[peerIQR]]=0), NA(), finalData[[#This Row],[peerQ3]]+1.5*finalData[[#This Row],[peerIQR]])</f>
        <v>1.1037500000000002</v>
      </c>
      <c r="U42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24">
        <f>finalData[[#This Row],[score]]-finalData[[#This Row],[peerMedian]]</f>
        <v>5.5000000000000049E-2</v>
      </c>
    </row>
    <row r="425" spans="1:22">
      <c r="A425" t="s">
        <v>1488</v>
      </c>
      <c r="B425" t="s">
        <v>1489</v>
      </c>
      <c r="C425" t="s">
        <v>1362</v>
      </c>
      <c r="D425" t="s">
        <v>32</v>
      </c>
      <c r="E425">
        <v>4</v>
      </c>
      <c r="F425">
        <v>0</v>
      </c>
      <c r="G425">
        <v>6</v>
      </c>
      <c r="H425">
        <v>0</v>
      </c>
      <c r="I425">
        <v>0.95</v>
      </c>
      <c r="J425">
        <v>6</v>
      </c>
      <c r="K425">
        <v>0</v>
      </c>
      <c r="L425" t="s">
        <v>18006</v>
      </c>
      <c r="M425" t="s">
        <v>17970</v>
      </c>
      <c r="N425" cm="1">
        <f t="array" ref="N425">_xlfn.LET(_xlpm.k,finalData[[#This Row],[peer_group_key]],
     MEDIAN(_xlfn._xlws.FILTER(finalData[score], (finalData[peer_group_key]=_xlpm.k)*(ISNUMBER(finalData[score]))))
)</f>
        <v>0.98499999999999999</v>
      </c>
      <c r="O425" cm="1">
        <f t="array" ref="O42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425" cm="1">
        <f t="array" ref="P42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25">
        <f>finalData[[#This Row],[peerQ3]]-finalData[[#This Row],[peerQ1]]</f>
        <v>5.7500000000000107E-2</v>
      </c>
      <c r="R425" cm="1">
        <f t="array" ref="R425">_xlfn.LET(_xlpm.k,finalData[[#This Row],[peer_group_key]],
ROWS(_xlfn._xlws.FILTER(finalData[score], (finalData[peer_group_key]=_xlpm.k)*(ISNUMBER(finalData[score]))))
)</f>
        <v>24</v>
      </c>
      <c r="S425">
        <f>IF(OR(NOT(ISNUMBER(finalData[[#This Row],[peerIQR]])),finalData[[#This Row],[peerIQR]]=0), NA(), finalData[[#This Row],[peerQ1]]-1.5*finalData[[#This Row],[peerIQR]])</f>
        <v>0.8737499999999998</v>
      </c>
      <c r="T425">
        <f>IF(OR(NOT(ISNUMBER(finalData[[#This Row],[peerIQR]])),finalData[[#This Row],[peerIQR]]=0), NA(), finalData[[#This Row],[peerQ3]]+1.5*finalData[[#This Row],[peerIQR]])</f>
        <v>1.1037500000000002</v>
      </c>
      <c r="U42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25">
        <f>finalData[[#This Row],[score]]-finalData[[#This Row],[peerMedian]]</f>
        <v>-3.5000000000000031E-2</v>
      </c>
    </row>
    <row r="426" spans="1:22">
      <c r="A426" t="s">
        <v>1491</v>
      </c>
      <c r="B426" t="s">
        <v>1492</v>
      </c>
      <c r="C426" t="s">
        <v>1362</v>
      </c>
      <c r="D426" t="s">
        <v>32</v>
      </c>
      <c r="E426">
        <v>5</v>
      </c>
      <c r="F426">
        <v>1</v>
      </c>
      <c r="G426">
        <v>6</v>
      </c>
      <c r="H426">
        <v>0</v>
      </c>
      <c r="I426">
        <v>0.98</v>
      </c>
      <c r="J426">
        <v>7</v>
      </c>
      <c r="K426">
        <v>0</v>
      </c>
      <c r="L426" t="s">
        <v>18006</v>
      </c>
      <c r="M426" t="s">
        <v>17970</v>
      </c>
      <c r="N426" cm="1">
        <f t="array" ref="N426">_xlfn.LET(_xlpm.k,finalData[[#This Row],[peer_group_key]],
     MEDIAN(_xlfn._xlws.FILTER(finalData[score], (finalData[peer_group_key]=_xlpm.k)*(ISNUMBER(finalData[score]))))
)</f>
        <v>0.98499999999999999</v>
      </c>
      <c r="O426" cm="1">
        <f t="array" ref="O42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426" cm="1">
        <f t="array" ref="P42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26">
        <f>finalData[[#This Row],[peerQ3]]-finalData[[#This Row],[peerQ1]]</f>
        <v>5.7500000000000107E-2</v>
      </c>
      <c r="R426" cm="1">
        <f t="array" ref="R426">_xlfn.LET(_xlpm.k,finalData[[#This Row],[peer_group_key]],
ROWS(_xlfn._xlws.FILTER(finalData[score], (finalData[peer_group_key]=_xlpm.k)*(ISNUMBER(finalData[score]))))
)</f>
        <v>24</v>
      </c>
      <c r="S426">
        <f>IF(OR(NOT(ISNUMBER(finalData[[#This Row],[peerIQR]])),finalData[[#This Row],[peerIQR]]=0), NA(), finalData[[#This Row],[peerQ1]]-1.5*finalData[[#This Row],[peerIQR]])</f>
        <v>0.8737499999999998</v>
      </c>
      <c r="T426">
        <f>IF(OR(NOT(ISNUMBER(finalData[[#This Row],[peerIQR]])),finalData[[#This Row],[peerIQR]]=0), NA(), finalData[[#This Row],[peerQ3]]+1.5*finalData[[#This Row],[peerIQR]])</f>
        <v>1.1037500000000002</v>
      </c>
      <c r="U42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26">
        <f>finalData[[#This Row],[score]]-finalData[[#This Row],[peerMedian]]</f>
        <v>-5.0000000000000044E-3</v>
      </c>
    </row>
    <row r="427" spans="1:22">
      <c r="A427" t="s">
        <v>1494</v>
      </c>
      <c r="B427" t="s">
        <v>1495</v>
      </c>
      <c r="C427" t="s">
        <v>1362</v>
      </c>
      <c r="D427" t="s">
        <v>27</v>
      </c>
      <c r="E427">
        <v>5</v>
      </c>
      <c r="F427">
        <v>0</v>
      </c>
      <c r="G427">
        <v>3</v>
      </c>
      <c r="H427">
        <v>0</v>
      </c>
      <c r="I427">
        <v>1.03</v>
      </c>
      <c r="J427">
        <v>3</v>
      </c>
      <c r="K427">
        <v>0</v>
      </c>
      <c r="L427" t="s">
        <v>18011</v>
      </c>
      <c r="M427" t="s">
        <v>17970</v>
      </c>
      <c r="N427" cm="1">
        <f t="array" ref="N427">_xlfn.LET(_xlpm.k,finalData[[#This Row],[peer_group_key]],
     MEDIAN(_xlfn._xlws.FILTER(finalData[score], (finalData[peer_group_key]=_xlpm.k)*(ISNUMBER(finalData[score]))))
)</f>
        <v>1.0249999999999999</v>
      </c>
      <c r="O427" cm="1">
        <f t="array" ref="O42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427" cm="1">
        <f t="array" ref="P42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427">
        <f>finalData[[#This Row],[peerQ3]]-finalData[[#This Row],[peerQ1]]</f>
        <v>2.2499999999999964E-2</v>
      </c>
      <c r="R427" cm="1">
        <f t="array" ref="R427">_xlfn.LET(_xlpm.k,finalData[[#This Row],[peer_group_key]],
ROWS(_xlfn._xlws.FILTER(finalData[score], (finalData[peer_group_key]=_xlpm.k)*(ISNUMBER(finalData[score]))))
)</f>
        <v>4</v>
      </c>
      <c r="S427">
        <f>IF(OR(NOT(ISNUMBER(finalData[[#This Row],[peerIQR]])),finalData[[#This Row],[peerIQR]]=0), NA(), finalData[[#This Row],[peerQ1]]-1.5*finalData[[#This Row],[peerIQR]])</f>
        <v>0.98375000000000012</v>
      </c>
      <c r="T427">
        <f>IF(OR(NOT(ISNUMBER(finalData[[#This Row],[peerIQR]])),finalData[[#This Row],[peerIQR]]=0), NA(), finalData[[#This Row],[peerQ3]]+1.5*finalData[[#This Row],[peerIQR]])</f>
        <v>1.07375</v>
      </c>
      <c r="U42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27">
        <f>finalData[[#This Row],[score]]-finalData[[#This Row],[peerMedian]]</f>
        <v>5.0000000000001155E-3</v>
      </c>
    </row>
    <row r="428" spans="1:22">
      <c r="A428" t="s">
        <v>1497</v>
      </c>
      <c r="B428" t="s">
        <v>1498</v>
      </c>
      <c r="C428" t="s">
        <v>1362</v>
      </c>
      <c r="D428" t="s">
        <v>32</v>
      </c>
      <c r="E428">
        <v>3</v>
      </c>
      <c r="F428">
        <v>0</v>
      </c>
      <c r="G428">
        <v>8</v>
      </c>
      <c r="H428">
        <v>1</v>
      </c>
      <c r="I428">
        <v>1.02</v>
      </c>
      <c r="J428">
        <v>9</v>
      </c>
      <c r="K428">
        <v>0.1111111111111111</v>
      </c>
      <c r="L428" t="s">
        <v>18006</v>
      </c>
      <c r="M428" t="s">
        <v>17971</v>
      </c>
      <c r="N428" cm="1">
        <f t="array" ref="N428">_xlfn.LET(_xlpm.k,finalData[[#This Row],[peer_group_key]],
     MEDIAN(_xlfn._xlws.FILTER(finalData[score], (finalData[peer_group_key]=_xlpm.k)*(ISNUMBER(finalData[score]))))
)</f>
        <v>0.98499999999999999</v>
      </c>
      <c r="O428" cm="1">
        <f t="array" ref="O42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428" cm="1">
        <f t="array" ref="P42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28">
        <f>finalData[[#This Row],[peerQ3]]-finalData[[#This Row],[peerQ1]]</f>
        <v>5.7500000000000107E-2</v>
      </c>
      <c r="R428" cm="1">
        <f t="array" ref="R428">_xlfn.LET(_xlpm.k,finalData[[#This Row],[peer_group_key]],
ROWS(_xlfn._xlws.FILTER(finalData[score], (finalData[peer_group_key]=_xlpm.k)*(ISNUMBER(finalData[score]))))
)</f>
        <v>24</v>
      </c>
      <c r="S428">
        <f>IF(OR(NOT(ISNUMBER(finalData[[#This Row],[peerIQR]])),finalData[[#This Row],[peerIQR]]=0), NA(), finalData[[#This Row],[peerQ1]]-1.5*finalData[[#This Row],[peerIQR]])</f>
        <v>0.8737499999999998</v>
      </c>
      <c r="T428">
        <f>IF(OR(NOT(ISNUMBER(finalData[[#This Row],[peerIQR]])),finalData[[#This Row],[peerIQR]]=0), NA(), finalData[[#This Row],[peerQ3]]+1.5*finalData[[#This Row],[peerIQR]])</f>
        <v>1.1037500000000002</v>
      </c>
      <c r="U42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28">
        <f>finalData[[#This Row],[score]]-finalData[[#This Row],[peerMedian]]</f>
        <v>3.5000000000000031E-2</v>
      </c>
    </row>
    <row r="429" spans="1:22">
      <c r="A429" t="s">
        <v>1500</v>
      </c>
      <c r="B429" t="s">
        <v>1501</v>
      </c>
      <c r="C429" t="s">
        <v>1362</v>
      </c>
      <c r="D429" t="s">
        <v>32</v>
      </c>
      <c r="E429">
        <v>5</v>
      </c>
      <c r="F429">
        <v>0</v>
      </c>
      <c r="G429">
        <v>8</v>
      </c>
      <c r="H429">
        <v>0</v>
      </c>
      <c r="I429">
        <v>0.98</v>
      </c>
      <c r="J429">
        <v>8</v>
      </c>
      <c r="K429">
        <v>0</v>
      </c>
      <c r="L429" t="s">
        <v>18006</v>
      </c>
      <c r="M429" t="s">
        <v>17970</v>
      </c>
      <c r="N429" cm="1">
        <f t="array" ref="N429">_xlfn.LET(_xlpm.k,finalData[[#This Row],[peer_group_key]],
     MEDIAN(_xlfn._xlws.FILTER(finalData[score], (finalData[peer_group_key]=_xlpm.k)*(ISNUMBER(finalData[score]))))
)</f>
        <v>0.98499999999999999</v>
      </c>
      <c r="O429" cm="1">
        <f t="array" ref="O42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429" cm="1">
        <f t="array" ref="P42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29">
        <f>finalData[[#This Row],[peerQ3]]-finalData[[#This Row],[peerQ1]]</f>
        <v>5.7500000000000107E-2</v>
      </c>
      <c r="R429" cm="1">
        <f t="array" ref="R429">_xlfn.LET(_xlpm.k,finalData[[#This Row],[peer_group_key]],
ROWS(_xlfn._xlws.FILTER(finalData[score], (finalData[peer_group_key]=_xlpm.k)*(ISNUMBER(finalData[score]))))
)</f>
        <v>24</v>
      </c>
      <c r="S429">
        <f>IF(OR(NOT(ISNUMBER(finalData[[#This Row],[peerIQR]])),finalData[[#This Row],[peerIQR]]=0), NA(), finalData[[#This Row],[peerQ1]]-1.5*finalData[[#This Row],[peerIQR]])</f>
        <v>0.8737499999999998</v>
      </c>
      <c r="T429">
        <f>IF(OR(NOT(ISNUMBER(finalData[[#This Row],[peerIQR]])),finalData[[#This Row],[peerIQR]]=0), NA(), finalData[[#This Row],[peerQ3]]+1.5*finalData[[#This Row],[peerIQR]])</f>
        <v>1.1037500000000002</v>
      </c>
      <c r="U42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29">
        <f>finalData[[#This Row],[score]]-finalData[[#This Row],[peerMedian]]</f>
        <v>-5.0000000000000044E-3</v>
      </c>
    </row>
    <row r="430" spans="1:22">
      <c r="A430" t="s">
        <v>1511</v>
      </c>
      <c r="B430" t="s">
        <v>1512</v>
      </c>
      <c r="C430" t="s">
        <v>1513</v>
      </c>
      <c r="D430" t="s">
        <v>140</v>
      </c>
      <c r="E430">
        <v>2</v>
      </c>
      <c r="F430">
        <v>1</v>
      </c>
      <c r="G430">
        <v>8</v>
      </c>
      <c r="H430">
        <v>2</v>
      </c>
      <c r="I430">
        <v>1.04</v>
      </c>
      <c r="J430">
        <v>11</v>
      </c>
      <c r="K430">
        <v>0.18181818181818182</v>
      </c>
      <c r="L430" t="s">
        <v>18013</v>
      </c>
      <c r="M430" t="s">
        <v>17973</v>
      </c>
      <c r="N430" cm="1">
        <f t="array" ref="N430">_xlfn.LET(_xlpm.k,finalData[[#This Row],[peer_group_key]],
     MEDIAN(_xlfn._xlws.FILTER(finalData[score], (finalData[peer_group_key]=_xlpm.k)*(ISNUMBER(finalData[score]))))
)</f>
        <v>1.0350000000000001</v>
      </c>
      <c r="O430" cm="1">
        <f t="array" ref="O43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1.0325</v>
      </c>
      <c r="P430" cm="1">
        <f t="array" ref="P43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1.0375000000000001</v>
      </c>
      <c r="Q430">
        <f>finalData[[#This Row],[peerQ3]]-finalData[[#This Row],[peerQ1]]</f>
        <v>5.0000000000001155E-3</v>
      </c>
      <c r="R430" cm="1">
        <f t="array" ref="R430">_xlfn.LET(_xlpm.k,finalData[[#This Row],[peer_group_key]],
ROWS(_xlfn._xlws.FILTER(finalData[score], (finalData[peer_group_key]=_xlpm.k)*(ISNUMBER(finalData[score]))))
)</f>
        <v>2</v>
      </c>
      <c r="S430">
        <f>IF(OR(NOT(ISNUMBER(finalData[[#This Row],[peerIQR]])),finalData[[#This Row],[peerIQR]]=0), NA(), finalData[[#This Row],[peerQ1]]-1.5*finalData[[#This Row],[peerIQR]])</f>
        <v>1.0249999999999999</v>
      </c>
      <c r="T430">
        <f>IF(OR(NOT(ISNUMBER(finalData[[#This Row],[peerIQR]])),finalData[[#This Row],[peerIQR]]=0), NA(), finalData[[#This Row],[peerQ3]]+1.5*finalData[[#This Row],[peerIQR]])</f>
        <v>1.0450000000000004</v>
      </c>
      <c r="U43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30">
        <f>finalData[[#This Row],[score]]-finalData[[#This Row],[peerMedian]]</f>
        <v>4.9999999999998934E-3</v>
      </c>
    </row>
    <row r="431" spans="1:22">
      <c r="A431" t="s">
        <v>1516</v>
      </c>
      <c r="B431" t="s">
        <v>1517</v>
      </c>
      <c r="C431" t="s">
        <v>1513</v>
      </c>
      <c r="D431" t="s">
        <v>32</v>
      </c>
      <c r="E431">
        <v>3</v>
      </c>
      <c r="F431">
        <v>0</v>
      </c>
      <c r="G431">
        <v>8</v>
      </c>
      <c r="H431">
        <v>1</v>
      </c>
      <c r="I431">
        <v>0.98</v>
      </c>
      <c r="J431">
        <v>9</v>
      </c>
      <c r="K431">
        <v>0.1111111111111111</v>
      </c>
      <c r="L431" t="s">
        <v>18014</v>
      </c>
      <c r="M431" t="s">
        <v>17971</v>
      </c>
      <c r="N431" cm="1">
        <f t="array" ref="N431">_xlfn.LET(_xlpm.k,finalData[[#This Row],[peer_group_key]],
     MEDIAN(_xlfn._xlws.FILTER(finalData[score], (finalData[peer_group_key]=_xlpm.k)*(ISNUMBER(finalData[score]))))
)</f>
        <v>1.0049999999999999</v>
      </c>
      <c r="O431" cm="1">
        <f t="array" ref="O43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431" cm="1">
        <f t="array" ref="P43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31">
        <f>finalData[[#This Row],[peerQ3]]-finalData[[#This Row],[peerQ1]]</f>
        <v>5.2500000000000102E-2</v>
      </c>
      <c r="R431" cm="1">
        <f t="array" ref="R431">_xlfn.LET(_xlpm.k,finalData[[#This Row],[peer_group_key]],
ROWS(_xlfn._xlws.FILTER(finalData[score], (finalData[peer_group_key]=_xlpm.k)*(ISNUMBER(finalData[score]))))
)</f>
        <v>16</v>
      </c>
      <c r="S431">
        <f>IF(OR(NOT(ISNUMBER(finalData[[#This Row],[peerIQR]])),finalData[[#This Row],[peerIQR]]=0), NA(), finalData[[#This Row],[peerQ1]]-1.5*finalData[[#This Row],[peerIQR]])</f>
        <v>0.88624999999999976</v>
      </c>
      <c r="T431">
        <f>IF(OR(NOT(ISNUMBER(finalData[[#This Row],[peerIQR]])),finalData[[#This Row],[peerIQR]]=0), NA(), finalData[[#This Row],[peerQ3]]+1.5*finalData[[#This Row],[peerIQR]])</f>
        <v>1.0962500000000002</v>
      </c>
      <c r="U43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31">
        <f>finalData[[#This Row],[score]]-finalData[[#This Row],[peerMedian]]</f>
        <v>-2.4999999999999911E-2</v>
      </c>
    </row>
    <row r="432" spans="1:22">
      <c r="A432" t="s">
        <v>1520</v>
      </c>
      <c r="B432" t="s">
        <v>1521</v>
      </c>
      <c r="C432" t="s">
        <v>1513</v>
      </c>
      <c r="D432" t="s">
        <v>27</v>
      </c>
      <c r="E432">
        <v>5</v>
      </c>
      <c r="F432">
        <v>0</v>
      </c>
      <c r="G432">
        <v>7</v>
      </c>
      <c r="H432">
        <v>0</v>
      </c>
      <c r="I432">
        <v>0.94</v>
      </c>
      <c r="J432">
        <v>7</v>
      </c>
      <c r="K432">
        <v>0</v>
      </c>
      <c r="L432" t="s">
        <v>18015</v>
      </c>
      <c r="M432" t="s">
        <v>17970</v>
      </c>
      <c r="N432" cm="1">
        <f t="array" ref="N432">_xlfn.LET(_xlpm.k,finalData[[#This Row],[peer_group_key]],
     MEDIAN(_xlfn._xlws.FILTER(finalData[score], (finalData[peer_group_key]=_xlpm.k)*(ISNUMBER(finalData[score]))))
)</f>
        <v>0.95</v>
      </c>
      <c r="O432" cm="1">
        <f t="array" ref="O43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0.94499999999999995</v>
      </c>
      <c r="P432" cm="1">
        <f t="array" ref="P43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0.96499999999999997</v>
      </c>
      <c r="Q432">
        <f>finalData[[#This Row],[peerQ3]]-finalData[[#This Row],[peerQ1]]</f>
        <v>2.0000000000000018E-2</v>
      </c>
      <c r="R432" cm="1">
        <f t="array" ref="R432">_xlfn.LET(_xlpm.k,finalData[[#This Row],[peer_group_key]],
ROWS(_xlfn._xlws.FILTER(finalData[score], (finalData[peer_group_key]=_xlpm.k)*(ISNUMBER(finalData[score]))))
)</f>
        <v>3</v>
      </c>
      <c r="S432">
        <f>IF(OR(NOT(ISNUMBER(finalData[[#This Row],[peerIQR]])),finalData[[#This Row],[peerIQR]]=0), NA(), finalData[[#This Row],[peerQ1]]-1.5*finalData[[#This Row],[peerIQR]])</f>
        <v>0.91499999999999992</v>
      </c>
      <c r="T432">
        <f>IF(OR(NOT(ISNUMBER(finalData[[#This Row],[peerIQR]])),finalData[[#This Row],[peerIQR]]=0), NA(), finalData[[#This Row],[peerQ3]]+1.5*finalData[[#This Row],[peerIQR]])</f>
        <v>0.995</v>
      </c>
      <c r="U43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32">
        <f>finalData[[#This Row],[score]]-finalData[[#This Row],[peerMedian]]</f>
        <v>-1.0000000000000009E-2</v>
      </c>
    </row>
    <row r="433" spans="1:22">
      <c r="A433" t="s">
        <v>1524</v>
      </c>
      <c r="B433" t="s">
        <v>1525</v>
      </c>
      <c r="C433" t="s">
        <v>1513</v>
      </c>
      <c r="D433" t="s">
        <v>27</v>
      </c>
      <c r="E433">
        <v>3</v>
      </c>
      <c r="F433">
        <v>0</v>
      </c>
      <c r="G433">
        <v>8</v>
      </c>
      <c r="H433">
        <v>0</v>
      </c>
      <c r="I433">
        <v>0.95</v>
      </c>
      <c r="J433">
        <v>8</v>
      </c>
      <c r="K433">
        <v>0</v>
      </c>
      <c r="L433" t="s">
        <v>18015</v>
      </c>
      <c r="M433" t="s">
        <v>17971</v>
      </c>
      <c r="N433" cm="1">
        <f t="array" ref="N433">_xlfn.LET(_xlpm.k,finalData[[#This Row],[peer_group_key]],
     MEDIAN(_xlfn._xlws.FILTER(finalData[score], (finalData[peer_group_key]=_xlpm.k)*(ISNUMBER(finalData[score]))))
)</f>
        <v>0.95</v>
      </c>
      <c r="O433" cm="1">
        <f t="array" ref="O43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0.94499999999999995</v>
      </c>
      <c r="P433" cm="1">
        <f t="array" ref="P43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0.96499999999999997</v>
      </c>
      <c r="Q433">
        <f>finalData[[#This Row],[peerQ3]]-finalData[[#This Row],[peerQ1]]</f>
        <v>2.0000000000000018E-2</v>
      </c>
      <c r="R433" cm="1">
        <f t="array" ref="R433">_xlfn.LET(_xlpm.k,finalData[[#This Row],[peer_group_key]],
ROWS(_xlfn._xlws.FILTER(finalData[score], (finalData[peer_group_key]=_xlpm.k)*(ISNUMBER(finalData[score]))))
)</f>
        <v>3</v>
      </c>
      <c r="S433">
        <f>IF(OR(NOT(ISNUMBER(finalData[[#This Row],[peerIQR]])),finalData[[#This Row],[peerIQR]]=0), NA(), finalData[[#This Row],[peerQ1]]-1.5*finalData[[#This Row],[peerIQR]])</f>
        <v>0.91499999999999992</v>
      </c>
      <c r="T433">
        <f>IF(OR(NOT(ISNUMBER(finalData[[#This Row],[peerIQR]])),finalData[[#This Row],[peerIQR]]=0), NA(), finalData[[#This Row],[peerQ3]]+1.5*finalData[[#This Row],[peerIQR]])</f>
        <v>0.995</v>
      </c>
      <c r="U43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33">
        <f>finalData[[#This Row],[score]]-finalData[[#This Row],[peerMedian]]</f>
        <v>0</v>
      </c>
    </row>
    <row r="434" spans="1:22">
      <c r="A434" t="s">
        <v>1528</v>
      </c>
      <c r="B434" t="s">
        <v>1529</v>
      </c>
      <c r="C434" t="s">
        <v>1513</v>
      </c>
      <c r="D434" t="s">
        <v>32</v>
      </c>
      <c r="E434">
        <v>4</v>
      </c>
      <c r="F434">
        <v>0</v>
      </c>
      <c r="G434">
        <v>11</v>
      </c>
      <c r="H434">
        <v>0</v>
      </c>
      <c r="I434">
        <v>1.02</v>
      </c>
      <c r="J434">
        <v>11</v>
      </c>
      <c r="K434">
        <v>0</v>
      </c>
      <c r="L434" t="s">
        <v>18014</v>
      </c>
      <c r="M434" t="s">
        <v>17970</v>
      </c>
      <c r="N434" cm="1">
        <f t="array" ref="N434">_xlfn.LET(_xlpm.k,finalData[[#This Row],[peer_group_key]],
     MEDIAN(_xlfn._xlws.FILTER(finalData[score], (finalData[peer_group_key]=_xlpm.k)*(ISNUMBER(finalData[score]))))
)</f>
        <v>1.0049999999999999</v>
      </c>
      <c r="O434" cm="1">
        <f t="array" ref="O43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434" cm="1">
        <f t="array" ref="P43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34">
        <f>finalData[[#This Row],[peerQ3]]-finalData[[#This Row],[peerQ1]]</f>
        <v>5.2500000000000102E-2</v>
      </c>
      <c r="R434" cm="1">
        <f t="array" ref="R434">_xlfn.LET(_xlpm.k,finalData[[#This Row],[peer_group_key]],
ROWS(_xlfn._xlws.FILTER(finalData[score], (finalData[peer_group_key]=_xlpm.k)*(ISNUMBER(finalData[score]))))
)</f>
        <v>16</v>
      </c>
      <c r="S434">
        <f>IF(OR(NOT(ISNUMBER(finalData[[#This Row],[peerIQR]])),finalData[[#This Row],[peerIQR]]=0), NA(), finalData[[#This Row],[peerQ1]]-1.5*finalData[[#This Row],[peerIQR]])</f>
        <v>0.88624999999999976</v>
      </c>
      <c r="T434">
        <f>IF(OR(NOT(ISNUMBER(finalData[[#This Row],[peerIQR]])),finalData[[#This Row],[peerIQR]]=0), NA(), finalData[[#This Row],[peerQ3]]+1.5*finalData[[#This Row],[peerIQR]])</f>
        <v>1.0962500000000002</v>
      </c>
      <c r="U43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34">
        <f>finalData[[#This Row],[score]]-finalData[[#This Row],[peerMedian]]</f>
        <v>1.5000000000000124E-2</v>
      </c>
    </row>
    <row r="435" spans="1:22">
      <c r="A435" t="s">
        <v>1532</v>
      </c>
      <c r="B435" t="s">
        <v>1533</v>
      </c>
      <c r="C435" t="s">
        <v>1513</v>
      </c>
      <c r="D435" t="s">
        <v>32</v>
      </c>
      <c r="E435">
        <v>3</v>
      </c>
      <c r="F435">
        <v>0</v>
      </c>
      <c r="G435">
        <v>8</v>
      </c>
      <c r="H435">
        <v>2</v>
      </c>
      <c r="I435">
        <v>0.98</v>
      </c>
      <c r="J435">
        <v>10</v>
      </c>
      <c r="K435">
        <v>0.2</v>
      </c>
      <c r="L435" t="s">
        <v>18014</v>
      </c>
      <c r="M435" t="s">
        <v>17971</v>
      </c>
      <c r="N435" cm="1">
        <f t="array" ref="N435">_xlfn.LET(_xlpm.k,finalData[[#This Row],[peer_group_key]],
     MEDIAN(_xlfn._xlws.FILTER(finalData[score], (finalData[peer_group_key]=_xlpm.k)*(ISNUMBER(finalData[score]))))
)</f>
        <v>1.0049999999999999</v>
      </c>
      <c r="O435" cm="1">
        <f t="array" ref="O43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435" cm="1">
        <f t="array" ref="P43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35">
        <f>finalData[[#This Row],[peerQ3]]-finalData[[#This Row],[peerQ1]]</f>
        <v>5.2500000000000102E-2</v>
      </c>
      <c r="R435" cm="1">
        <f t="array" ref="R435">_xlfn.LET(_xlpm.k,finalData[[#This Row],[peer_group_key]],
ROWS(_xlfn._xlws.FILTER(finalData[score], (finalData[peer_group_key]=_xlpm.k)*(ISNUMBER(finalData[score]))))
)</f>
        <v>16</v>
      </c>
      <c r="S435">
        <f>IF(OR(NOT(ISNUMBER(finalData[[#This Row],[peerIQR]])),finalData[[#This Row],[peerIQR]]=0), NA(), finalData[[#This Row],[peerQ1]]-1.5*finalData[[#This Row],[peerIQR]])</f>
        <v>0.88624999999999976</v>
      </c>
      <c r="T435">
        <f>IF(OR(NOT(ISNUMBER(finalData[[#This Row],[peerIQR]])),finalData[[#This Row],[peerIQR]]=0), NA(), finalData[[#This Row],[peerQ3]]+1.5*finalData[[#This Row],[peerIQR]])</f>
        <v>1.0962500000000002</v>
      </c>
      <c r="U43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35">
        <f>finalData[[#This Row],[score]]-finalData[[#This Row],[peerMedian]]</f>
        <v>-2.4999999999999911E-2</v>
      </c>
    </row>
    <row r="436" spans="1:22">
      <c r="A436" t="s">
        <v>1536</v>
      </c>
      <c r="B436" t="s">
        <v>1537</v>
      </c>
      <c r="C436" t="s">
        <v>1513</v>
      </c>
      <c r="D436" t="s">
        <v>32</v>
      </c>
      <c r="E436">
        <v>3</v>
      </c>
      <c r="F436">
        <v>0</v>
      </c>
      <c r="G436">
        <v>8</v>
      </c>
      <c r="H436">
        <v>0</v>
      </c>
      <c r="I436">
        <v>0.94</v>
      </c>
      <c r="J436">
        <v>8</v>
      </c>
      <c r="K436">
        <v>0</v>
      </c>
      <c r="L436" t="s">
        <v>18014</v>
      </c>
      <c r="M436" t="s">
        <v>17971</v>
      </c>
      <c r="N436" cm="1">
        <f t="array" ref="N436">_xlfn.LET(_xlpm.k,finalData[[#This Row],[peer_group_key]],
     MEDIAN(_xlfn._xlws.FILTER(finalData[score], (finalData[peer_group_key]=_xlpm.k)*(ISNUMBER(finalData[score]))))
)</f>
        <v>1.0049999999999999</v>
      </c>
      <c r="O436" cm="1">
        <f t="array" ref="O43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436" cm="1">
        <f t="array" ref="P43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36">
        <f>finalData[[#This Row],[peerQ3]]-finalData[[#This Row],[peerQ1]]</f>
        <v>5.2500000000000102E-2</v>
      </c>
      <c r="R436" cm="1">
        <f t="array" ref="R436">_xlfn.LET(_xlpm.k,finalData[[#This Row],[peer_group_key]],
ROWS(_xlfn._xlws.FILTER(finalData[score], (finalData[peer_group_key]=_xlpm.k)*(ISNUMBER(finalData[score]))))
)</f>
        <v>16</v>
      </c>
      <c r="S436">
        <f>IF(OR(NOT(ISNUMBER(finalData[[#This Row],[peerIQR]])),finalData[[#This Row],[peerIQR]]=0), NA(), finalData[[#This Row],[peerQ1]]-1.5*finalData[[#This Row],[peerIQR]])</f>
        <v>0.88624999999999976</v>
      </c>
      <c r="T436">
        <f>IF(OR(NOT(ISNUMBER(finalData[[#This Row],[peerIQR]])),finalData[[#This Row],[peerIQR]]=0), NA(), finalData[[#This Row],[peerQ3]]+1.5*finalData[[#This Row],[peerIQR]])</f>
        <v>1.0962500000000002</v>
      </c>
      <c r="U43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36">
        <f>finalData[[#This Row],[score]]-finalData[[#This Row],[peerMedian]]</f>
        <v>-6.4999999999999947E-2</v>
      </c>
    </row>
    <row r="437" spans="1:22">
      <c r="A437" t="s">
        <v>1540</v>
      </c>
      <c r="B437" t="s">
        <v>1541</v>
      </c>
      <c r="C437" t="s">
        <v>1513</v>
      </c>
      <c r="D437" t="s">
        <v>32</v>
      </c>
      <c r="E437">
        <v>3</v>
      </c>
      <c r="F437">
        <v>1</v>
      </c>
      <c r="G437">
        <v>9</v>
      </c>
      <c r="H437">
        <v>1</v>
      </c>
      <c r="I437">
        <v>0.98</v>
      </c>
      <c r="J437">
        <v>11</v>
      </c>
      <c r="K437">
        <v>9.0909090909090912E-2</v>
      </c>
      <c r="L437" t="s">
        <v>18014</v>
      </c>
      <c r="M437" t="s">
        <v>17971</v>
      </c>
      <c r="N437" cm="1">
        <f t="array" ref="N437">_xlfn.LET(_xlpm.k,finalData[[#This Row],[peer_group_key]],
     MEDIAN(_xlfn._xlws.FILTER(finalData[score], (finalData[peer_group_key]=_xlpm.k)*(ISNUMBER(finalData[score]))))
)</f>
        <v>1.0049999999999999</v>
      </c>
      <c r="O437" cm="1">
        <f t="array" ref="O43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437" cm="1">
        <f t="array" ref="P43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37">
        <f>finalData[[#This Row],[peerQ3]]-finalData[[#This Row],[peerQ1]]</f>
        <v>5.2500000000000102E-2</v>
      </c>
      <c r="R437" cm="1">
        <f t="array" ref="R437">_xlfn.LET(_xlpm.k,finalData[[#This Row],[peer_group_key]],
ROWS(_xlfn._xlws.FILTER(finalData[score], (finalData[peer_group_key]=_xlpm.k)*(ISNUMBER(finalData[score]))))
)</f>
        <v>16</v>
      </c>
      <c r="S437">
        <f>IF(OR(NOT(ISNUMBER(finalData[[#This Row],[peerIQR]])),finalData[[#This Row],[peerIQR]]=0), NA(), finalData[[#This Row],[peerQ1]]-1.5*finalData[[#This Row],[peerIQR]])</f>
        <v>0.88624999999999976</v>
      </c>
      <c r="T437">
        <f>IF(OR(NOT(ISNUMBER(finalData[[#This Row],[peerIQR]])),finalData[[#This Row],[peerIQR]]=0), NA(), finalData[[#This Row],[peerQ3]]+1.5*finalData[[#This Row],[peerIQR]])</f>
        <v>1.0962500000000002</v>
      </c>
      <c r="U43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37">
        <f>finalData[[#This Row],[score]]-finalData[[#This Row],[peerMedian]]</f>
        <v>-2.4999999999999911E-2</v>
      </c>
    </row>
    <row r="438" spans="1:22">
      <c r="A438" t="s">
        <v>1543</v>
      </c>
      <c r="B438" t="s">
        <v>1544</v>
      </c>
      <c r="C438" t="s">
        <v>1513</v>
      </c>
      <c r="D438" t="s">
        <v>32</v>
      </c>
      <c r="E438">
        <v>3</v>
      </c>
      <c r="F438">
        <v>0</v>
      </c>
      <c r="G438">
        <v>7</v>
      </c>
      <c r="H438">
        <v>1</v>
      </c>
      <c r="I438">
        <v>1.01</v>
      </c>
      <c r="J438">
        <v>8</v>
      </c>
      <c r="K438">
        <v>0.125</v>
      </c>
      <c r="L438" t="s">
        <v>18014</v>
      </c>
      <c r="M438" t="s">
        <v>17971</v>
      </c>
      <c r="N438" cm="1">
        <f t="array" ref="N438">_xlfn.LET(_xlpm.k,finalData[[#This Row],[peer_group_key]],
     MEDIAN(_xlfn._xlws.FILTER(finalData[score], (finalData[peer_group_key]=_xlpm.k)*(ISNUMBER(finalData[score]))))
)</f>
        <v>1.0049999999999999</v>
      </c>
      <c r="O438" cm="1">
        <f t="array" ref="O43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438" cm="1">
        <f t="array" ref="P43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38">
        <f>finalData[[#This Row],[peerQ3]]-finalData[[#This Row],[peerQ1]]</f>
        <v>5.2500000000000102E-2</v>
      </c>
      <c r="R438" cm="1">
        <f t="array" ref="R438">_xlfn.LET(_xlpm.k,finalData[[#This Row],[peer_group_key]],
ROWS(_xlfn._xlws.FILTER(finalData[score], (finalData[peer_group_key]=_xlpm.k)*(ISNUMBER(finalData[score]))))
)</f>
        <v>16</v>
      </c>
      <c r="S438">
        <f>IF(OR(NOT(ISNUMBER(finalData[[#This Row],[peerIQR]])),finalData[[#This Row],[peerIQR]]=0), NA(), finalData[[#This Row],[peerQ1]]-1.5*finalData[[#This Row],[peerIQR]])</f>
        <v>0.88624999999999976</v>
      </c>
      <c r="T438">
        <f>IF(OR(NOT(ISNUMBER(finalData[[#This Row],[peerIQR]])),finalData[[#This Row],[peerIQR]]=0), NA(), finalData[[#This Row],[peerQ3]]+1.5*finalData[[#This Row],[peerIQR]])</f>
        <v>1.0962500000000002</v>
      </c>
      <c r="U43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38">
        <f>finalData[[#This Row],[score]]-finalData[[#This Row],[peerMedian]]</f>
        <v>5.0000000000001155E-3</v>
      </c>
    </row>
    <row r="439" spans="1:22">
      <c r="A439" t="s">
        <v>1546</v>
      </c>
      <c r="B439" t="s">
        <v>1547</v>
      </c>
      <c r="C439" t="s">
        <v>1513</v>
      </c>
      <c r="D439" t="s">
        <v>140</v>
      </c>
      <c r="E439">
        <v>3</v>
      </c>
      <c r="F439">
        <v>2</v>
      </c>
      <c r="G439">
        <v>7</v>
      </c>
      <c r="H439">
        <v>0</v>
      </c>
      <c r="I439">
        <v>1.03</v>
      </c>
      <c r="J439">
        <v>9</v>
      </c>
      <c r="K439">
        <v>0</v>
      </c>
      <c r="L439" t="s">
        <v>18013</v>
      </c>
      <c r="M439" t="s">
        <v>17971</v>
      </c>
      <c r="N439" cm="1">
        <f t="array" ref="N439">_xlfn.LET(_xlpm.k,finalData[[#This Row],[peer_group_key]],
     MEDIAN(_xlfn._xlws.FILTER(finalData[score], (finalData[peer_group_key]=_xlpm.k)*(ISNUMBER(finalData[score]))))
)</f>
        <v>1.0350000000000001</v>
      </c>
      <c r="O439" cm="1">
        <f t="array" ref="O43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1.0325</v>
      </c>
      <c r="P439" cm="1">
        <f t="array" ref="P43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1.0375000000000001</v>
      </c>
      <c r="Q439">
        <f>finalData[[#This Row],[peerQ3]]-finalData[[#This Row],[peerQ1]]</f>
        <v>5.0000000000001155E-3</v>
      </c>
      <c r="R439" cm="1">
        <f t="array" ref="R439">_xlfn.LET(_xlpm.k,finalData[[#This Row],[peer_group_key]],
ROWS(_xlfn._xlws.FILTER(finalData[score], (finalData[peer_group_key]=_xlpm.k)*(ISNUMBER(finalData[score]))))
)</f>
        <v>2</v>
      </c>
      <c r="S439">
        <f>IF(OR(NOT(ISNUMBER(finalData[[#This Row],[peerIQR]])),finalData[[#This Row],[peerIQR]]=0), NA(), finalData[[#This Row],[peerQ1]]-1.5*finalData[[#This Row],[peerIQR]])</f>
        <v>1.0249999999999999</v>
      </c>
      <c r="T439">
        <f>IF(OR(NOT(ISNUMBER(finalData[[#This Row],[peerIQR]])),finalData[[#This Row],[peerIQR]]=0), NA(), finalData[[#This Row],[peerQ3]]+1.5*finalData[[#This Row],[peerIQR]])</f>
        <v>1.0450000000000004</v>
      </c>
      <c r="U43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39">
        <f>finalData[[#This Row],[score]]-finalData[[#This Row],[peerMedian]]</f>
        <v>-5.0000000000001155E-3</v>
      </c>
    </row>
    <row r="440" spans="1:22">
      <c r="A440" t="s">
        <v>1549</v>
      </c>
      <c r="B440" t="s">
        <v>1550</v>
      </c>
      <c r="C440" t="s">
        <v>1513</v>
      </c>
      <c r="D440" t="s">
        <v>32</v>
      </c>
      <c r="E440">
        <v>4</v>
      </c>
      <c r="F440">
        <v>0</v>
      </c>
      <c r="G440">
        <v>7</v>
      </c>
      <c r="H440">
        <v>0</v>
      </c>
      <c r="I440">
        <v>1.01</v>
      </c>
      <c r="J440">
        <v>7</v>
      </c>
      <c r="K440">
        <v>0</v>
      </c>
      <c r="L440" t="s">
        <v>18014</v>
      </c>
      <c r="M440" t="s">
        <v>17970</v>
      </c>
      <c r="N440" cm="1">
        <f t="array" ref="N440">_xlfn.LET(_xlpm.k,finalData[[#This Row],[peer_group_key]],
     MEDIAN(_xlfn._xlws.FILTER(finalData[score], (finalData[peer_group_key]=_xlpm.k)*(ISNUMBER(finalData[score]))))
)</f>
        <v>1.0049999999999999</v>
      </c>
      <c r="O440" cm="1">
        <f t="array" ref="O44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440" cm="1">
        <f t="array" ref="P44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40">
        <f>finalData[[#This Row],[peerQ3]]-finalData[[#This Row],[peerQ1]]</f>
        <v>5.2500000000000102E-2</v>
      </c>
      <c r="R440" cm="1">
        <f t="array" ref="R440">_xlfn.LET(_xlpm.k,finalData[[#This Row],[peer_group_key]],
ROWS(_xlfn._xlws.FILTER(finalData[score], (finalData[peer_group_key]=_xlpm.k)*(ISNUMBER(finalData[score]))))
)</f>
        <v>16</v>
      </c>
      <c r="S440">
        <f>IF(OR(NOT(ISNUMBER(finalData[[#This Row],[peerIQR]])),finalData[[#This Row],[peerIQR]]=0), NA(), finalData[[#This Row],[peerQ1]]-1.5*finalData[[#This Row],[peerIQR]])</f>
        <v>0.88624999999999976</v>
      </c>
      <c r="T440">
        <f>IF(OR(NOT(ISNUMBER(finalData[[#This Row],[peerIQR]])),finalData[[#This Row],[peerIQR]]=0), NA(), finalData[[#This Row],[peerQ3]]+1.5*finalData[[#This Row],[peerIQR]])</f>
        <v>1.0962500000000002</v>
      </c>
      <c r="U44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40">
        <f>finalData[[#This Row],[score]]-finalData[[#This Row],[peerMedian]]</f>
        <v>5.0000000000001155E-3</v>
      </c>
    </row>
    <row r="441" spans="1:22">
      <c r="A441" t="s">
        <v>1552</v>
      </c>
      <c r="B441" t="s">
        <v>1553</v>
      </c>
      <c r="C441" t="s">
        <v>1513</v>
      </c>
      <c r="D441" t="s">
        <v>32</v>
      </c>
      <c r="E441">
        <v>4</v>
      </c>
      <c r="F441">
        <v>1</v>
      </c>
      <c r="G441">
        <v>7</v>
      </c>
      <c r="H441">
        <v>2</v>
      </c>
      <c r="I441">
        <v>0.95</v>
      </c>
      <c r="J441">
        <v>10</v>
      </c>
      <c r="K441">
        <v>0.2</v>
      </c>
      <c r="L441" t="s">
        <v>18014</v>
      </c>
      <c r="M441" t="s">
        <v>17970</v>
      </c>
      <c r="N441" cm="1">
        <f t="array" ref="N441">_xlfn.LET(_xlpm.k,finalData[[#This Row],[peer_group_key]],
     MEDIAN(_xlfn._xlws.FILTER(finalData[score], (finalData[peer_group_key]=_xlpm.k)*(ISNUMBER(finalData[score]))))
)</f>
        <v>1.0049999999999999</v>
      </c>
      <c r="O441" cm="1">
        <f t="array" ref="O44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441" cm="1">
        <f t="array" ref="P44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41">
        <f>finalData[[#This Row],[peerQ3]]-finalData[[#This Row],[peerQ1]]</f>
        <v>5.2500000000000102E-2</v>
      </c>
      <c r="R441" cm="1">
        <f t="array" ref="R441">_xlfn.LET(_xlpm.k,finalData[[#This Row],[peer_group_key]],
ROWS(_xlfn._xlws.FILTER(finalData[score], (finalData[peer_group_key]=_xlpm.k)*(ISNUMBER(finalData[score]))))
)</f>
        <v>16</v>
      </c>
      <c r="S441">
        <f>IF(OR(NOT(ISNUMBER(finalData[[#This Row],[peerIQR]])),finalData[[#This Row],[peerIQR]]=0), NA(), finalData[[#This Row],[peerQ1]]-1.5*finalData[[#This Row],[peerIQR]])</f>
        <v>0.88624999999999976</v>
      </c>
      <c r="T441">
        <f>IF(OR(NOT(ISNUMBER(finalData[[#This Row],[peerIQR]])),finalData[[#This Row],[peerIQR]]=0), NA(), finalData[[#This Row],[peerQ3]]+1.5*finalData[[#This Row],[peerIQR]])</f>
        <v>1.0962500000000002</v>
      </c>
      <c r="U44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41">
        <f>finalData[[#This Row],[score]]-finalData[[#This Row],[peerMedian]]</f>
        <v>-5.4999999999999938E-2</v>
      </c>
    </row>
    <row r="442" spans="1:22">
      <c r="A442" t="s">
        <v>1555</v>
      </c>
      <c r="B442" t="s">
        <v>1556</v>
      </c>
      <c r="C442" t="s">
        <v>1513</v>
      </c>
      <c r="D442" t="s">
        <v>32</v>
      </c>
      <c r="E442">
        <v>3</v>
      </c>
      <c r="F442">
        <v>0</v>
      </c>
      <c r="G442">
        <v>6</v>
      </c>
      <c r="H442">
        <v>1</v>
      </c>
      <c r="I442">
        <v>0.96</v>
      </c>
      <c r="J442">
        <v>7</v>
      </c>
      <c r="K442">
        <v>0.14285714285714285</v>
      </c>
      <c r="L442" t="s">
        <v>18014</v>
      </c>
      <c r="M442" t="s">
        <v>17971</v>
      </c>
      <c r="N442" cm="1">
        <f t="array" ref="N442">_xlfn.LET(_xlpm.k,finalData[[#This Row],[peer_group_key]],
     MEDIAN(_xlfn._xlws.FILTER(finalData[score], (finalData[peer_group_key]=_xlpm.k)*(ISNUMBER(finalData[score]))))
)</f>
        <v>1.0049999999999999</v>
      </c>
      <c r="O442" cm="1">
        <f t="array" ref="O44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442" cm="1">
        <f t="array" ref="P44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42">
        <f>finalData[[#This Row],[peerQ3]]-finalData[[#This Row],[peerQ1]]</f>
        <v>5.2500000000000102E-2</v>
      </c>
      <c r="R442" cm="1">
        <f t="array" ref="R442">_xlfn.LET(_xlpm.k,finalData[[#This Row],[peer_group_key]],
ROWS(_xlfn._xlws.FILTER(finalData[score], (finalData[peer_group_key]=_xlpm.k)*(ISNUMBER(finalData[score]))))
)</f>
        <v>16</v>
      </c>
      <c r="S442">
        <f>IF(OR(NOT(ISNUMBER(finalData[[#This Row],[peerIQR]])),finalData[[#This Row],[peerIQR]]=0), NA(), finalData[[#This Row],[peerQ1]]-1.5*finalData[[#This Row],[peerIQR]])</f>
        <v>0.88624999999999976</v>
      </c>
      <c r="T442">
        <f>IF(OR(NOT(ISNUMBER(finalData[[#This Row],[peerIQR]])),finalData[[#This Row],[peerIQR]]=0), NA(), finalData[[#This Row],[peerQ3]]+1.5*finalData[[#This Row],[peerIQR]])</f>
        <v>1.0962500000000002</v>
      </c>
      <c r="U44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42">
        <f>finalData[[#This Row],[score]]-finalData[[#This Row],[peerMedian]]</f>
        <v>-4.4999999999999929E-2</v>
      </c>
    </row>
    <row r="443" spans="1:22">
      <c r="A443" t="s">
        <v>1559</v>
      </c>
      <c r="B443" t="s">
        <v>1560</v>
      </c>
      <c r="C443" t="s">
        <v>1513</v>
      </c>
      <c r="D443" t="s">
        <v>32</v>
      </c>
      <c r="E443">
        <v>3</v>
      </c>
      <c r="F443">
        <v>0</v>
      </c>
      <c r="G443">
        <v>9</v>
      </c>
      <c r="H443">
        <v>0</v>
      </c>
      <c r="I443">
        <v>0.92</v>
      </c>
      <c r="J443">
        <v>9</v>
      </c>
      <c r="K443">
        <v>0</v>
      </c>
      <c r="L443" t="s">
        <v>18014</v>
      </c>
      <c r="M443" t="s">
        <v>17971</v>
      </c>
      <c r="N443" cm="1">
        <f t="array" ref="N443">_xlfn.LET(_xlpm.k,finalData[[#This Row],[peer_group_key]],
     MEDIAN(_xlfn._xlws.FILTER(finalData[score], (finalData[peer_group_key]=_xlpm.k)*(ISNUMBER(finalData[score]))))
)</f>
        <v>1.0049999999999999</v>
      </c>
      <c r="O443" cm="1">
        <f t="array" ref="O44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443" cm="1">
        <f t="array" ref="P44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43">
        <f>finalData[[#This Row],[peerQ3]]-finalData[[#This Row],[peerQ1]]</f>
        <v>5.2500000000000102E-2</v>
      </c>
      <c r="R443" cm="1">
        <f t="array" ref="R443">_xlfn.LET(_xlpm.k,finalData[[#This Row],[peer_group_key]],
ROWS(_xlfn._xlws.FILTER(finalData[score], (finalData[peer_group_key]=_xlpm.k)*(ISNUMBER(finalData[score]))))
)</f>
        <v>16</v>
      </c>
      <c r="S443">
        <f>IF(OR(NOT(ISNUMBER(finalData[[#This Row],[peerIQR]])),finalData[[#This Row],[peerIQR]]=0), NA(), finalData[[#This Row],[peerQ1]]-1.5*finalData[[#This Row],[peerIQR]])</f>
        <v>0.88624999999999976</v>
      </c>
      <c r="T443">
        <f>IF(OR(NOT(ISNUMBER(finalData[[#This Row],[peerIQR]])),finalData[[#This Row],[peerIQR]]=0), NA(), finalData[[#This Row],[peerQ3]]+1.5*finalData[[#This Row],[peerIQR]])</f>
        <v>1.0962500000000002</v>
      </c>
      <c r="U44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43">
        <f>finalData[[#This Row],[score]]-finalData[[#This Row],[peerMedian]]</f>
        <v>-8.4999999999999853E-2</v>
      </c>
    </row>
    <row r="444" spans="1:22">
      <c r="A444" t="s">
        <v>1562</v>
      </c>
      <c r="B444" t="s">
        <v>1563</v>
      </c>
      <c r="C444" t="s">
        <v>1513</v>
      </c>
      <c r="D444" t="s">
        <v>32</v>
      </c>
      <c r="E444">
        <v>3</v>
      </c>
      <c r="F444">
        <v>1</v>
      </c>
      <c r="G444">
        <v>7</v>
      </c>
      <c r="H444">
        <v>3</v>
      </c>
      <c r="I444">
        <v>1.01</v>
      </c>
      <c r="J444">
        <v>11</v>
      </c>
      <c r="K444">
        <v>0.27272727272727271</v>
      </c>
      <c r="L444" t="s">
        <v>18014</v>
      </c>
      <c r="M444" t="s">
        <v>17971</v>
      </c>
      <c r="N444" cm="1">
        <f t="array" ref="N444">_xlfn.LET(_xlpm.k,finalData[[#This Row],[peer_group_key]],
     MEDIAN(_xlfn._xlws.FILTER(finalData[score], (finalData[peer_group_key]=_xlpm.k)*(ISNUMBER(finalData[score]))))
)</f>
        <v>1.0049999999999999</v>
      </c>
      <c r="O444" cm="1">
        <f t="array" ref="O44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444" cm="1">
        <f t="array" ref="P44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44">
        <f>finalData[[#This Row],[peerQ3]]-finalData[[#This Row],[peerQ1]]</f>
        <v>5.2500000000000102E-2</v>
      </c>
      <c r="R444" cm="1">
        <f t="array" ref="R444">_xlfn.LET(_xlpm.k,finalData[[#This Row],[peer_group_key]],
ROWS(_xlfn._xlws.FILTER(finalData[score], (finalData[peer_group_key]=_xlpm.k)*(ISNUMBER(finalData[score]))))
)</f>
        <v>16</v>
      </c>
      <c r="S444">
        <f>IF(OR(NOT(ISNUMBER(finalData[[#This Row],[peerIQR]])),finalData[[#This Row],[peerIQR]]=0), NA(), finalData[[#This Row],[peerQ1]]-1.5*finalData[[#This Row],[peerIQR]])</f>
        <v>0.88624999999999976</v>
      </c>
      <c r="T444">
        <f>IF(OR(NOT(ISNUMBER(finalData[[#This Row],[peerIQR]])),finalData[[#This Row],[peerIQR]]=0), NA(), finalData[[#This Row],[peerQ3]]+1.5*finalData[[#This Row],[peerIQR]])</f>
        <v>1.0962500000000002</v>
      </c>
      <c r="U44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44">
        <f>finalData[[#This Row],[score]]-finalData[[#This Row],[peerMedian]]</f>
        <v>5.0000000000001155E-3</v>
      </c>
    </row>
    <row r="445" spans="1:22">
      <c r="A445" t="s">
        <v>1565</v>
      </c>
      <c r="B445" t="s">
        <v>1566</v>
      </c>
      <c r="C445" t="s">
        <v>1513</v>
      </c>
      <c r="D445" t="s">
        <v>87</v>
      </c>
      <c r="E445">
        <v>4</v>
      </c>
      <c r="F445">
        <v>0</v>
      </c>
      <c r="G445">
        <v>8</v>
      </c>
      <c r="H445">
        <v>1</v>
      </c>
      <c r="I445">
        <v>0.96</v>
      </c>
      <c r="J445">
        <v>9</v>
      </c>
      <c r="K445">
        <v>0.1111111111111111</v>
      </c>
      <c r="L445" t="s">
        <v>18016</v>
      </c>
      <c r="M445" t="s">
        <v>17970</v>
      </c>
      <c r="N445" cm="1">
        <f t="array" ref="N445">_xlfn.LET(_xlpm.k,finalData[[#This Row],[peer_group_key]],
     MEDIAN(_xlfn._xlws.FILTER(finalData[score], (finalData[peer_group_key]=_xlpm.k)*(ISNUMBER(finalData[score]))))
)</f>
        <v>0.98</v>
      </c>
      <c r="O445" cm="1">
        <f t="array" ref="O44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445" cm="1">
        <f t="array" ref="P44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445">
        <f>finalData[[#This Row],[peerQ3]]-finalData[[#This Row],[peerQ1]]</f>
        <v>4.0000000000000036E-2</v>
      </c>
      <c r="R445" cm="1">
        <f t="array" ref="R445">_xlfn.LET(_xlpm.k,finalData[[#This Row],[peer_group_key]],
ROWS(_xlfn._xlws.FILTER(finalData[score], (finalData[peer_group_key]=_xlpm.k)*(ISNUMBER(finalData[score]))))
)</f>
        <v>3</v>
      </c>
      <c r="S445">
        <f>IF(OR(NOT(ISNUMBER(finalData[[#This Row],[peerIQR]])),finalData[[#This Row],[peerIQR]]=0), NA(), finalData[[#This Row],[peerQ1]]-1.5*finalData[[#This Row],[peerIQR]])</f>
        <v>0.90999999999999992</v>
      </c>
      <c r="T445">
        <f>IF(OR(NOT(ISNUMBER(finalData[[#This Row],[peerIQR]])),finalData[[#This Row],[peerIQR]]=0), NA(), finalData[[#This Row],[peerQ3]]+1.5*finalData[[#This Row],[peerIQR]])</f>
        <v>1.07</v>
      </c>
      <c r="U44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45">
        <f>finalData[[#This Row],[score]]-finalData[[#This Row],[peerMedian]]</f>
        <v>-2.0000000000000018E-2</v>
      </c>
    </row>
    <row r="446" spans="1:22">
      <c r="A446" t="s">
        <v>1568</v>
      </c>
      <c r="B446" t="s">
        <v>1569</v>
      </c>
      <c r="C446" t="s">
        <v>1513</v>
      </c>
      <c r="D446" t="s">
        <v>32</v>
      </c>
      <c r="E446">
        <v>4</v>
      </c>
      <c r="F446">
        <v>0</v>
      </c>
      <c r="G446">
        <v>9</v>
      </c>
      <c r="H446">
        <v>2</v>
      </c>
      <c r="I446">
        <v>1.01</v>
      </c>
      <c r="J446">
        <v>11</v>
      </c>
      <c r="K446">
        <v>0.18181818181818182</v>
      </c>
      <c r="L446" t="s">
        <v>18014</v>
      </c>
      <c r="M446" t="s">
        <v>17970</v>
      </c>
      <c r="N446" cm="1">
        <f t="array" ref="N446">_xlfn.LET(_xlpm.k,finalData[[#This Row],[peer_group_key]],
     MEDIAN(_xlfn._xlws.FILTER(finalData[score], (finalData[peer_group_key]=_xlpm.k)*(ISNUMBER(finalData[score]))))
)</f>
        <v>1.0049999999999999</v>
      </c>
      <c r="O446" cm="1">
        <f t="array" ref="O44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446" cm="1">
        <f t="array" ref="P44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46">
        <f>finalData[[#This Row],[peerQ3]]-finalData[[#This Row],[peerQ1]]</f>
        <v>5.2500000000000102E-2</v>
      </c>
      <c r="R446" cm="1">
        <f t="array" ref="R446">_xlfn.LET(_xlpm.k,finalData[[#This Row],[peer_group_key]],
ROWS(_xlfn._xlws.FILTER(finalData[score], (finalData[peer_group_key]=_xlpm.k)*(ISNUMBER(finalData[score]))))
)</f>
        <v>16</v>
      </c>
      <c r="S446">
        <f>IF(OR(NOT(ISNUMBER(finalData[[#This Row],[peerIQR]])),finalData[[#This Row],[peerIQR]]=0), NA(), finalData[[#This Row],[peerQ1]]-1.5*finalData[[#This Row],[peerIQR]])</f>
        <v>0.88624999999999976</v>
      </c>
      <c r="T446">
        <f>IF(OR(NOT(ISNUMBER(finalData[[#This Row],[peerIQR]])),finalData[[#This Row],[peerIQR]]=0), NA(), finalData[[#This Row],[peerQ3]]+1.5*finalData[[#This Row],[peerIQR]])</f>
        <v>1.0962500000000002</v>
      </c>
      <c r="U44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46">
        <f>finalData[[#This Row],[score]]-finalData[[#This Row],[peerMedian]]</f>
        <v>5.0000000000001155E-3</v>
      </c>
    </row>
    <row r="447" spans="1:22">
      <c r="A447" t="s">
        <v>1571</v>
      </c>
      <c r="B447" t="s">
        <v>1572</v>
      </c>
      <c r="C447" t="s">
        <v>1513</v>
      </c>
      <c r="D447" t="s">
        <v>27</v>
      </c>
      <c r="E447">
        <v>3</v>
      </c>
      <c r="F447">
        <v>0</v>
      </c>
      <c r="G447">
        <v>7</v>
      </c>
      <c r="H447">
        <v>0</v>
      </c>
      <c r="I447">
        <v>0.98</v>
      </c>
      <c r="J447">
        <v>7</v>
      </c>
      <c r="K447">
        <v>0</v>
      </c>
      <c r="L447" t="s">
        <v>18015</v>
      </c>
      <c r="M447" t="s">
        <v>17971</v>
      </c>
      <c r="N447" cm="1">
        <f t="array" ref="N447">_xlfn.LET(_xlpm.k,finalData[[#This Row],[peer_group_key]],
     MEDIAN(_xlfn._xlws.FILTER(finalData[score], (finalData[peer_group_key]=_xlpm.k)*(ISNUMBER(finalData[score]))))
)</f>
        <v>0.95</v>
      </c>
      <c r="O447" cm="1">
        <f t="array" ref="O44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0.94499999999999995</v>
      </c>
      <c r="P447" cm="1">
        <f t="array" ref="P44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0.96499999999999997</v>
      </c>
      <c r="Q447">
        <f>finalData[[#This Row],[peerQ3]]-finalData[[#This Row],[peerQ1]]</f>
        <v>2.0000000000000018E-2</v>
      </c>
      <c r="R447" cm="1">
        <f t="array" ref="R447">_xlfn.LET(_xlpm.k,finalData[[#This Row],[peer_group_key]],
ROWS(_xlfn._xlws.FILTER(finalData[score], (finalData[peer_group_key]=_xlpm.k)*(ISNUMBER(finalData[score]))))
)</f>
        <v>3</v>
      </c>
      <c r="S447">
        <f>IF(OR(NOT(ISNUMBER(finalData[[#This Row],[peerIQR]])),finalData[[#This Row],[peerIQR]]=0), NA(), finalData[[#This Row],[peerQ1]]-1.5*finalData[[#This Row],[peerIQR]])</f>
        <v>0.91499999999999992</v>
      </c>
      <c r="T447">
        <f>IF(OR(NOT(ISNUMBER(finalData[[#This Row],[peerIQR]])),finalData[[#This Row],[peerIQR]]=0), NA(), finalData[[#This Row],[peerQ3]]+1.5*finalData[[#This Row],[peerIQR]])</f>
        <v>0.995</v>
      </c>
      <c r="U44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47">
        <f>finalData[[#This Row],[score]]-finalData[[#This Row],[peerMedian]]</f>
        <v>3.0000000000000027E-2</v>
      </c>
    </row>
    <row r="448" spans="1:22">
      <c r="A448" t="s">
        <v>1574</v>
      </c>
      <c r="B448" t="s">
        <v>1575</v>
      </c>
      <c r="C448" t="s">
        <v>1513</v>
      </c>
      <c r="D448" t="s">
        <v>32</v>
      </c>
      <c r="E448">
        <v>3</v>
      </c>
      <c r="F448">
        <v>0</v>
      </c>
      <c r="G448">
        <v>11</v>
      </c>
      <c r="H448">
        <v>0</v>
      </c>
      <c r="I448">
        <v>1.04</v>
      </c>
      <c r="J448">
        <v>11</v>
      </c>
      <c r="K448">
        <v>0</v>
      </c>
      <c r="L448" t="s">
        <v>18014</v>
      </c>
      <c r="M448" t="s">
        <v>17971</v>
      </c>
      <c r="N448" cm="1">
        <f t="array" ref="N448">_xlfn.LET(_xlpm.k,finalData[[#This Row],[peer_group_key]],
     MEDIAN(_xlfn._xlws.FILTER(finalData[score], (finalData[peer_group_key]=_xlpm.k)*(ISNUMBER(finalData[score]))))
)</f>
        <v>1.0049999999999999</v>
      </c>
      <c r="O448" cm="1">
        <f t="array" ref="O44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448" cm="1">
        <f t="array" ref="P44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48">
        <f>finalData[[#This Row],[peerQ3]]-finalData[[#This Row],[peerQ1]]</f>
        <v>5.2500000000000102E-2</v>
      </c>
      <c r="R448" cm="1">
        <f t="array" ref="R448">_xlfn.LET(_xlpm.k,finalData[[#This Row],[peer_group_key]],
ROWS(_xlfn._xlws.FILTER(finalData[score], (finalData[peer_group_key]=_xlpm.k)*(ISNUMBER(finalData[score]))))
)</f>
        <v>16</v>
      </c>
      <c r="S448">
        <f>IF(OR(NOT(ISNUMBER(finalData[[#This Row],[peerIQR]])),finalData[[#This Row],[peerIQR]]=0), NA(), finalData[[#This Row],[peerQ1]]-1.5*finalData[[#This Row],[peerIQR]])</f>
        <v>0.88624999999999976</v>
      </c>
      <c r="T448">
        <f>IF(OR(NOT(ISNUMBER(finalData[[#This Row],[peerIQR]])),finalData[[#This Row],[peerIQR]]=0), NA(), finalData[[#This Row],[peerQ3]]+1.5*finalData[[#This Row],[peerIQR]])</f>
        <v>1.0962500000000002</v>
      </c>
      <c r="U44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48">
        <f>finalData[[#This Row],[score]]-finalData[[#This Row],[peerMedian]]</f>
        <v>3.5000000000000142E-2</v>
      </c>
    </row>
    <row r="449" spans="1:22">
      <c r="A449" t="s">
        <v>1577</v>
      </c>
      <c r="B449" t="s">
        <v>1578</v>
      </c>
      <c r="C449" t="s">
        <v>1513</v>
      </c>
      <c r="D449" t="s">
        <v>32</v>
      </c>
      <c r="E449">
        <v>2</v>
      </c>
      <c r="F449">
        <v>0</v>
      </c>
      <c r="G449">
        <v>8</v>
      </c>
      <c r="H449">
        <v>0</v>
      </c>
      <c r="I449">
        <v>1.03</v>
      </c>
      <c r="J449">
        <v>8</v>
      </c>
      <c r="K449">
        <v>0</v>
      </c>
      <c r="L449" t="s">
        <v>18014</v>
      </c>
      <c r="M449" t="s">
        <v>17973</v>
      </c>
      <c r="N449" cm="1">
        <f t="array" ref="N449">_xlfn.LET(_xlpm.k,finalData[[#This Row],[peer_group_key]],
     MEDIAN(_xlfn._xlws.FILTER(finalData[score], (finalData[peer_group_key]=_xlpm.k)*(ISNUMBER(finalData[score]))))
)</f>
        <v>1.0049999999999999</v>
      </c>
      <c r="O449" cm="1">
        <f t="array" ref="O44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449" cm="1">
        <f t="array" ref="P44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49">
        <f>finalData[[#This Row],[peerQ3]]-finalData[[#This Row],[peerQ1]]</f>
        <v>5.2500000000000102E-2</v>
      </c>
      <c r="R449" cm="1">
        <f t="array" ref="R449">_xlfn.LET(_xlpm.k,finalData[[#This Row],[peer_group_key]],
ROWS(_xlfn._xlws.FILTER(finalData[score], (finalData[peer_group_key]=_xlpm.k)*(ISNUMBER(finalData[score]))))
)</f>
        <v>16</v>
      </c>
      <c r="S449">
        <f>IF(OR(NOT(ISNUMBER(finalData[[#This Row],[peerIQR]])),finalData[[#This Row],[peerIQR]]=0), NA(), finalData[[#This Row],[peerQ1]]-1.5*finalData[[#This Row],[peerIQR]])</f>
        <v>0.88624999999999976</v>
      </c>
      <c r="T449">
        <f>IF(OR(NOT(ISNUMBER(finalData[[#This Row],[peerIQR]])),finalData[[#This Row],[peerIQR]]=0), NA(), finalData[[#This Row],[peerQ3]]+1.5*finalData[[#This Row],[peerIQR]])</f>
        <v>1.0962500000000002</v>
      </c>
      <c r="U44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49">
        <f>finalData[[#This Row],[score]]-finalData[[#This Row],[peerMedian]]</f>
        <v>2.5000000000000133E-2</v>
      </c>
    </row>
    <row r="450" spans="1:22">
      <c r="A450" t="s">
        <v>1580</v>
      </c>
      <c r="B450" t="s">
        <v>1581</v>
      </c>
      <c r="C450" t="s">
        <v>1513</v>
      </c>
      <c r="D450" t="s">
        <v>87</v>
      </c>
      <c r="E450">
        <v>4</v>
      </c>
      <c r="F450">
        <v>0</v>
      </c>
      <c r="G450">
        <v>7</v>
      </c>
      <c r="H450">
        <v>2</v>
      </c>
      <c r="I450">
        <v>0.98</v>
      </c>
      <c r="J450">
        <v>9</v>
      </c>
      <c r="K450">
        <v>0.22222222222222221</v>
      </c>
      <c r="L450" t="s">
        <v>18016</v>
      </c>
      <c r="M450" t="s">
        <v>17970</v>
      </c>
      <c r="N450" cm="1">
        <f t="array" ref="N450">_xlfn.LET(_xlpm.k,finalData[[#This Row],[peer_group_key]],
     MEDIAN(_xlfn._xlws.FILTER(finalData[score], (finalData[peer_group_key]=_xlpm.k)*(ISNUMBER(finalData[score]))))
)</f>
        <v>0.98</v>
      </c>
      <c r="O450" cm="1">
        <f t="array" ref="O45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450" cm="1">
        <f t="array" ref="P45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450">
        <f>finalData[[#This Row],[peerQ3]]-finalData[[#This Row],[peerQ1]]</f>
        <v>4.0000000000000036E-2</v>
      </c>
      <c r="R450" cm="1">
        <f t="array" ref="R450">_xlfn.LET(_xlpm.k,finalData[[#This Row],[peer_group_key]],
ROWS(_xlfn._xlws.FILTER(finalData[score], (finalData[peer_group_key]=_xlpm.k)*(ISNUMBER(finalData[score]))))
)</f>
        <v>3</v>
      </c>
      <c r="S450">
        <f>IF(OR(NOT(ISNUMBER(finalData[[#This Row],[peerIQR]])),finalData[[#This Row],[peerIQR]]=0), NA(), finalData[[#This Row],[peerQ1]]-1.5*finalData[[#This Row],[peerIQR]])</f>
        <v>0.90999999999999992</v>
      </c>
      <c r="T450">
        <f>IF(OR(NOT(ISNUMBER(finalData[[#This Row],[peerIQR]])),finalData[[#This Row],[peerIQR]]=0), NA(), finalData[[#This Row],[peerQ3]]+1.5*finalData[[#This Row],[peerIQR]])</f>
        <v>1.07</v>
      </c>
      <c r="U45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50">
        <f>finalData[[#This Row],[score]]-finalData[[#This Row],[peerMedian]]</f>
        <v>0</v>
      </c>
    </row>
    <row r="451" spans="1:22">
      <c r="A451" t="s">
        <v>1583</v>
      </c>
      <c r="B451" t="s">
        <v>1584</v>
      </c>
      <c r="C451" t="s">
        <v>1513</v>
      </c>
      <c r="D451" t="s">
        <v>32</v>
      </c>
      <c r="E451">
        <v>3</v>
      </c>
      <c r="F451">
        <v>0</v>
      </c>
      <c r="G451">
        <v>8</v>
      </c>
      <c r="H451">
        <v>3</v>
      </c>
      <c r="I451">
        <v>1</v>
      </c>
      <c r="J451">
        <v>11</v>
      </c>
      <c r="K451">
        <v>0.27272727272727271</v>
      </c>
      <c r="L451" t="s">
        <v>18014</v>
      </c>
      <c r="M451" t="s">
        <v>17971</v>
      </c>
      <c r="N451" cm="1">
        <f t="array" ref="N451">_xlfn.LET(_xlpm.k,finalData[[#This Row],[peer_group_key]],
     MEDIAN(_xlfn._xlws.FILTER(finalData[score], (finalData[peer_group_key]=_xlpm.k)*(ISNUMBER(finalData[score]))))
)</f>
        <v>1.0049999999999999</v>
      </c>
      <c r="O451" cm="1">
        <f t="array" ref="O45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451" cm="1">
        <f t="array" ref="P45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51">
        <f>finalData[[#This Row],[peerQ3]]-finalData[[#This Row],[peerQ1]]</f>
        <v>5.2500000000000102E-2</v>
      </c>
      <c r="R451" cm="1">
        <f t="array" ref="R451">_xlfn.LET(_xlpm.k,finalData[[#This Row],[peer_group_key]],
ROWS(_xlfn._xlws.FILTER(finalData[score], (finalData[peer_group_key]=_xlpm.k)*(ISNUMBER(finalData[score]))))
)</f>
        <v>16</v>
      </c>
      <c r="S451">
        <f>IF(OR(NOT(ISNUMBER(finalData[[#This Row],[peerIQR]])),finalData[[#This Row],[peerIQR]]=0), NA(), finalData[[#This Row],[peerQ1]]-1.5*finalData[[#This Row],[peerIQR]])</f>
        <v>0.88624999999999976</v>
      </c>
      <c r="T451">
        <f>IF(OR(NOT(ISNUMBER(finalData[[#This Row],[peerIQR]])),finalData[[#This Row],[peerIQR]]=0), NA(), finalData[[#This Row],[peerQ3]]+1.5*finalData[[#This Row],[peerIQR]])</f>
        <v>1.0962500000000002</v>
      </c>
      <c r="U45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51">
        <f>finalData[[#This Row],[score]]-finalData[[#This Row],[peerMedian]]</f>
        <v>-4.9999999999998934E-3</v>
      </c>
    </row>
    <row r="452" spans="1:22">
      <c r="A452" t="s">
        <v>1586</v>
      </c>
      <c r="B452" t="s">
        <v>1587</v>
      </c>
      <c r="C452" t="s">
        <v>1513</v>
      </c>
      <c r="D452" t="s">
        <v>32</v>
      </c>
      <c r="E452">
        <v>3</v>
      </c>
      <c r="F452">
        <v>0</v>
      </c>
      <c r="G452">
        <v>7</v>
      </c>
      <c r="H452">
        <v>2</v>
      </c>
      <c r="I452">
        <v>1.03</v>
      </c>
      <c r="J452">
        <v>9</v>
      </c>
      <c r="K452">
        <v>0.22222222222222221</v>
      </c>
      <c r="L452" t="s">
        <v>18014</v>
      </c>
      <c r="M452" t="s">
        <v>17971</v>
      </c>
      <c r="N452" cm="1">
        <f t="array" ref="N452">_xlfn.LET(_xlpm.k,finalData[[#This Row],[peer_group_key]],
     MEDIAN(_xlfn._xlws.FILTER(finalData[score], (finalData[peer_group_key]=_xlpm.k)*(ISNUMBER(finalData[score]))))
)</f>
        <v>1.0049999999999999</v>
      </c>
      <c r="O452" cm="1">
        <f t="array" ref="O45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452" cm="1">
        <f t="array" ref="P45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452">
        <f>finalData[[#This Row],[peerQ3]]-finalData[[#This Row],[peerQ1]]</f>
        <v>5.2500000000000102E-2</v>
      </c>
      <c r="R452" cm="1">
        <f t="array" ref="R452">_xlfn.LET(_xlpm.k,finalData[[#This Row],[peer_group_key]],
ROWS(_xlfn._xlws.FILTER(finalData[score], (finalData[peer_group_key]=_xlpm.k)*(ISNUMBER(finalData[score]))))
)</f>
        <v>16</v>
      </c>
      <c r="S452">
        <f>IF(OR(NOT(ISNUMBER(finalData[[#This Row],[peerIQR]])),finalData[[#This Row],[peerIQR]]=0), NA(), finalData[[#This Row],[peerQ1]]-1.5*finalData[[#This Row],[peerIQR]])</f>
        <v>0.88624999999999976</v>
      </c>
      <c r="T452">
        <f>IF(OR(NOT(ISNUMBER(finalData[[#This Row],[peerIQR]])),finalData[[#This Row],[peerIQR]]=0), NA(), finalData[[#This Row],[peerQ3]]+1.5*finalData[[#This Row],[peerIQR]])</f>
        <v>1.0962500000000002</v>
      </c>
      <c r="U45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52">
        <f>finalData[[#This Row],[score]]-finalData[[#This Row],[peerMedian]]</f>
        <v>2.5000000000000133E-2</v>
      </c>
    </row>
    <row r="453" spans="1:22">
      <c r="A453" t="s">
        <v>1589</v>
      </c>
      <c r="B453" t="s">
        <v>1590</v>
      </c>
      <c r="C453" t="s">
        <v>1513</v>
      </c>
      <c r="D453" t="s">
        <v>87</v>
      </c>
      <c r="E453">
        <v>2</v>
      </c>
      <c r="F453">
        <v>0</v>
      </c>
      <c r="G453">
        <v>7</v>
      </c>
      <c r="H453">
        <v>1</v>
      </c>
      <c r="I453">
        <v>1.04</v>
      </c>
      <c r="J453">
        <v>8</v>
      </c>
      <c r="K453">
        <v>0.125</v>
      </c>
      <c r="L453" t="s">
        <v>18016</v>
      </c>
      <c r="M453" t="s">
        <v>17973</v>
      </c>
      <c r="N453" cm="1">
        <f t="array" ref="N453">_xlfn.LET(_xlpm.k,finalData[[#This Row],[peer_group_key]],
     MEDIAN(_xlfn._xlws.FILTER(finalData[score], (finalData[peer_group_key]=_xlpm.k)*(ISNUMBER(finalData[score]))))
)</f>
        <v>0.98</v>
      </c>
      <c r="O453" cm="1">
        <f t="array" ref="O45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453" cm="1">
        <f t="array" ref="P45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453">
        <f>finalData[[#This Row],[peerQ3]]-finalData[[#This Row],[peerQ1]]</f>
        <v>4.0000000000000036E-2</v>
      </c>
      <c r="R453" cm="1">
        <f t="array" ref="R453">_xlfn.LET(_xlpm.k,finalData[[#This Row],[peer_group_key]],
ROWS(_xlfn._xlws.FILTER(finalData[score], (finalData[peer_group_key]=_xlpm.k)*(ISNUMBER(finalData[score]))))
)</f>
        <v>3</v>
      </c>
      <c r="S453">
        <f>IF(OR(NOT(ISNUMBER(finalData[[#This Row],[peerIQR]])),finalData[[#This Row],[peerIQR]]=0), NA(), finalData[[#This Row],[peerQ1]]-1.5*finalData[[#This Row],[peerIQR]])</f>
        <v>0.90999999999999992</v>
      </c>
      <c r="T453">
        <f>IF(OR(NOT(ISNUMBER(finalData[[#This Row],[peerIQR]])),finalData[[#This Row],[peerIQR]]=0), NA(), finalData[[#This Row],[peerQ3]]+1.5*finalData[[#This Row],[peerIQR]])</f>
        <v>1.07</v>
      </c>
      <c r="U45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53">
        <f>finalData[[#This Row],[score]]-finalData[[#This Row],[peerMedian]]</f>
        <v>6.0000000000000053E-2</v>
      </c>
    </row>
    <row r="454" spans="1:22">
      <c r="A454" t="s">
        <v>1592</v>
      </c>
      <c r="B454" t="s">
        <v>1593</v>
      </c>
      <c r="C454" t="s">
        <v>1513</v>
      </c>
      <c r="D454" t="s">
        <v>113</v>
      </c>
      <c r="E454">
        <v>3</v>
      </c>
      <c r="F454">
        <v>0</v>
      </c>
      <c r="G454">
        <v>8</v>
      </c>
      <c r="H454">
        <v>1</v>
      </c>
      <c r="I454">
        <v>0.99</v>
      </c>
      <c r="J454">
        <v>9</v>
      </c>
      <c r="K454">
        <v>0.1111111111111111</v>
      </c>
      <c r="L454" t="s">
        <v>18017</v>
      </c>
      <c r="M454" t="s">
        <v>17971</v>
      </c>
      <c r="N454" cm="1">
        <f t="array" ref="N454">_xlfn.LET(_xlpm.k,finalData[[#This Row],[peer_group_key]],
     MEDIAN(_xlfn._xlws.FILTER(finalData[score], (finalData[peer_group_key]=_xlpm.k)*(ISNUMBER(finalData[score]))))
)</f>
        <v>0.99</v>
      </c>
      <c r="O454" cm="1">
        <f t="array" ref="O45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54" cm="1">
        <f t="array" ref="P45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454">
        <f>finalData[[#This Row],[peerQ3]]-finalData[[#This Row],[peerQ1]]</f>
        <v>0</v>
      </c>
      <c r="R454" cm="1">
        <f t="array" ref="R454">_xlfn.LET(_xlpm.k,finalData[[#This Row],[peer_group_key]],
ROWS(_xlfn._xlws.FILTER(finalData[score], (finalData[peer_group_key]=_xlpm.k)*(ISNUMBER(finalData[score]))))
)</f>
        <v>1</v>
      </c>
      <c r="S454" t="e">
        <f>IF(OR(NOT(ISNUMBER(finalData[[#This Row],[peerIQR]])),finalData[[#This Row],[peerIQR]]=0), NA(), finalData[[#This Row],[peerQ1]]-1.5*finalData[[#This Row],[peerIQR]])</f>
        <v>#N/A</v>
      </c>
      <c r="T454" t="e">
        <f>IF(OR(NOT(ISNUMBER(finalData[[#This Row],[peerIQR]])),finalData[[#This Row],[peerIQR]]=0), NA(), finalData[[#This Row],[peerQ3]]+1.5*finalData[[#This Row],[peerIQR]])</f>
        <v>#N/A</v>
      </c>
      <c r="U45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54">
        <f>finalData[[#This Row],[score]]-finalData[[#This Row],[peerMedian]]</f>
        <v>0</v>
      </c>
    </row>
    <row r="455" spans="1:22">
      <c r="A455" t="s">
        <v>1598</v>
      </c>
      <c r="B455" t="s">
        <v>1599</v>
      </c>
      <c r="C455" t="s">
        <v>1600</v>
      </c>
      <c r="D455" t="s">
        <v>32</v>
      </c>
      <c r="E455">
        <v>4</v>
      </c>
      <c r="F455">
        <v>2</v>
      </c>
      <c r="G455">
        <v>9</v>
      </c>
      <c r="H455">
        <v>0</v>
      </c>
      <c r="I455">
        <v>1.04</v>
      </c>
      <c r="J455">
        <v>11</v>
      </c>
      <c r="K455">
        <v>0</v>
      </c>
      <c r="L455" t="s">
        <v>18018</v>
      </c>
      <c r="M455" t="s">
        <v>17970</v>
      </c>
      <c r="N455" cm="1">
        <f t="array" ref="N455">_xlfn.LET(_xlpm.k,finalData[[#This Row],[peer_group_key]],
     MEDIAN(_xlfn._xlws.FILTER(finalData[score], (finalData[peer_group_key]=_xlpm.k)*(ISNUMBER(finalData[score]))))
)</f>
        <v>1.02</v>
      </c>
      <c r="O455" cm="1">
        <f t="array" ref="O45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1.0125</v>
      </c>
      <c r="P455" cm="1">
        <f t="array" ref="P45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455">
        <f>finalData[[#This Row],[peerQ3]]-finalData[[#This Row],[peerQ1]]</f>
        <v>2.2500000000000187E-2</v>
      </c>
      <c r="R455" cm="1">
        <f t="array" ref="R455">_xlfn.LET(_xlpm.k,finalData[[#This Row],[peer_group_key]],
ROWS(_xlfn._xlws.FILTER(finalData[score], (finalData[peer_group_key]=_xlpm.k)*(ISNUMBER(finalData[score]))))
)</f>
        <v>6</v>
      </c>
      <c r="S455">
        <f>IF(OR(NOT(ISNUMBER(finalData[[#This Row],[peerIQR]])),finalData[[#This Row],[peerIQR]]=0), NA(), finalData[[#This Row],[peerQ1]]-1.5*finalData[[#This Row],[peerIQR]])</f>
        <v>0.97874999999999968</v>
      </c>
      <c r="T455">
        <f>IF(OR(NOT(ISNUMBER(finalData[[#This Row],[peerIQR]])),finalData[[#This Row],[peerIQR]]=0), NA(), finalData[[#This Row],[peerQ3]]+1.5*finalData[[#This Row],[peerIQR]])</f>
        <v>1.0687500000000005</v>
      </c>
      <c r="U45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55">
        <f>finalData[[#This Row],[score]]-finalData[[#This Row],[peerMedian]]</f>
        <v>2.0000000000000018E-2</v>
      </c>
    </row>
    <row r="456" spans="1:22">
      <c r="A456" t="s">
        <v>1603</v>
      </c>
      <c r="B456" t="s">
        <v>1604</v>
      </c>
      <c r="C456" t="s">
        <v>1600</v>
      </c>
      <c r="D456" t="s">
        <v>32</v>
      </c>
      <c r="E456">
        <v>3</v>
      </c>
      <c r="F456">
        <v>0</v>
      </c>
      <c r="G456">
        <v>6</v>
      </c>
      <c r="H456">
        <v>0</v>
      </c>
      <c r="I456">
        <v>1.02</v>
      </c>
      <c r="J456">
        <v>6</v>
      </c>
      <c r="K456">
        <v>0</v>
      </c>
      <c r="L456" t="s">
        <v>18018</v>
      </c>
      <c r="M456" t="s">
        <v>17971</v>
      </c>
      <c r="N456" cm="1">
        <f t="array" ref="N456">_xlfn.LET(_xlpm.k,finalData[[#This Row],[peer_group_key]],
     MEDIAN(_xlfn._xlws.FILTER(finalData[score], (finalData[peer_group_key]=_xlpm.k)*(ISNUMBER(finalData[score]))))
)</f>
        <v>1.02</v>
      </c>
      <c r="O456" cm="1">
        <f t="array" ref="O45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1.0125</v>
      </c>
      <c r="P456" cm="1">
        <f t="array" ref="P45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456">
        <f>finalData[[#This Row],[peerQ3]]-finalData[[#This Row],[peerQ1]]</f>
        <v>2.2500000000000187E-2</v>
      </c>
      <c r="R456" cm="1">
        <f t="array" ref="R456">_xlfn.LET(_xlpm.k,finalData[[#This Row],[peer_group_key]],
ROWS(_xlfn._xlws.FILTER(finalData[score], (finalData[peer_group_key]=_xlpm.k)*(ISNUMBER(finalData[score]))))
)</f>
        <v>6</v>
      </c>
      <c r="S456">
        <f>IF(OR(NOT(ISNUMBER(finalData[[#This Row],[peerIQR]])),finalData[[#This Row],[peerIQR]]=0), NA(), finalData[[#This Row],[peerQ1]]-1.5*finalData[[#This Row],[peerIQR]])</f>
        <v>0.97874999999999968</v>
      </c>
      <c r="T456">
        <f>IF(OR(NOT(ISNUMBER(finalData[[#This Row],[peerIQR]])),finalData[[#This Row],[peerIQR]]=0), NA(), finalData[[#This Row],[peerQ3]]+1.5*finalData[[#This Row],[peerIQR]])</f>
        <v>1.0687500000000005</v>
      </c>
      <c r="U45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56">
        <f>finalData[[#This Row],[score]]-finalData[[#This Row],[peerMedian]]</f>
        <v>0</v>
      </c>
    </row>
    <row r="457" spans="1:22">
      <c r="A457" t="s">
        <v>1606</v>
      </c>
      <c r="B457" t="s">
        <v>1607</v>
      </c>
      <c r="C457" t="s">
        <v>1600</v>
      </c>
      <c r="D457" t="s">
        <v>32</v>
      </c>
      <c r="E457">
        <v>2</v>
      </c>
      <c r="F457">
        <v>0</v>
      </c>
      <c r="G457">
        <v>8</v>
      </c>
      <c r="H457">
        <v>3</v>
      </c>
      <c r="I457">
        <v>1.06</v>
      </c>
      <c r="J457">
        <v>11</v>
      </c>
      <c r="K457">
        <v>0.27272727272727271</v>
      </c>
      <c r="L457" t="s">
        <v>18018</v>
      </c>
      <c r="M457" t="s">
        <v>17973</v>
      </c>
      <c r="N457" cm="1">
        <f t="array" ref="N457">_xlfn.LET(_xlpm.k,finalData[[#This Row],[peer_group_key]],
     MEDIAN(_xlfn._xlws.FILTER(finalData[score], (finalData[peer_group_key]=_xlpm.k)*(ISNUMBER(finalData[score]))))
)</f>
        <v>1.02</v>
      </c>
      <c r="O457" cm="1">
        <f t="array" ref="O45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1.0125</v>
      </c>
      <c r="P457" cm="1">
        <f t="array" ref="P45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457">
        <f>finalData[[#This Row],[peerQ3]]-finalData[[#This Row],[peerQ1]]</f>
        <v>2.2500000000000187E-2</v>
      </c>
      <c r="R457" cm="1">
        <f t="array" ref="R457">_xlfn.LET(_xlpm.k,finalData[[#This Row],[peer_group_key]],
ROWS(_xlfn._xlws.FILTER(finalData[score], (finalData[peer_group_key]=_xlpm.k)*(ISNUMBER(finalData[score]))))
)</f>
        <v>6</v>
      </c>
      <c r="S457">
        <f>IF(OR(NOT(ISNUMBER(finalData[[#This Row],[peerIQR]])),finalData[[#This Row],[peerIQR]]=0), NA(), finalData[[#This Row],[peerQ1]]-1.5*finalData[[#This Row],[peerIQR]])</f>
        <v>0.97874999999999968</v>
      </c>
      <c r="T457">
        <f>IF(OR(NOT(ISNUMBER(finalData[[#This Row],[peerIQR]])),finalData[[#This Row],[peerIQR]]=0), NA(), finalData[[#This Row],[peerQ3]]+1.5*finalData[[#This Row],[peerIQR]])</f>
        <v>1.0687500000000005</v>
      </c>
      <c r="U45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57">
        <f>finalData[[#This Row],[score]]-finalData[[#This Row],[peerMedian]]</f>
        <v>4.0000000000000036E-2</v>
      </c>
    </row>
    <row r="458" spans="1:22">
      <c r="A458" t="s">
        <v>1610</v>
      </c>
      <c r="B458" t="s">
        <v>1611</v>
      </c>
      <c r="C458" t="s">
        <v>1600</v>
      </c>
      <c r="D458" t="s">
        <v>32</v>
      </c>
      <c r="E458">
        <v>5</v>
      </c>
      <c r="F458">
        <v>0</v>
      </c>
      <c r="G458">
        <v>9</v>
      </c>
      <c r="H458">
        <v>0</v>
      </c>
      <c r="I458">
        <v>1.02</v>
      </c>
      <c r="J458">
        <v>9</v>
      </c>
      <c r="K458">
        <v>0</v>
      </c>
      <c r="L458" t="s">
        <v>18018</v>
      </c>
      <c r="M458" t="s">
        <v>17970</v>
      </c>
      <c r="N458" cm="1">
        <f t="array" ref="N458">_xlfn.LET(_xlpm.k,finalData[[#This Row],[peer_group_key]],
     MEDIAN(_xlfn._xlws.FILTER(finalData[score], (finalData[peer_group_key]=_xlpm.k)*(ISNUMBER(finalData[score]))))
)</f>
        <v>1.02</v>
      </c>
      <c r="O458" cm="1">
        <f t="array" ref="O45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1.0125</v>
      </c>
      <c r="P458" cm="1">
        <f t="array" ref="P45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458">
        <f>finalData[[#This Row],[peerQ3]]-finalData[[#This Row],[peerQ1]]</f>
        <v>2.2500000000000187E-2</v>
      </c>
      <c r="R458" cm="1">
        <f t="array" ref="R458">_xlfn.LET(_xlpm.k,finalData[[#This Row],[peer_group_key]],
ROWS(_xlfn._xlws.FILTER(finalData[score], (finalData[peer_group_key]=_xlpm.k)*(ISNUMBER(finalData[score]))))
)</f>
        <v>6</v>
      </c>
      <c r="S458">
        <f>IF(OR(NOT(ISNUMBER(finalData[[#This Row],[peerIQR]])),finalData[[#This Row],[peerIQR]]=0), NA(), finalData[[#This Row],[peerQ1]]-1.5*finalData[[#This Row],[peerIQR]])</f>
        <v>0.97874999999999968</v>
      </c>
      <c r="T458">
        <f>IF(OR(NOT(ISNUMBER(finalData[[#This Row],[peerIQR]])),finalData[[#This Row],[peerIQR]]=0), NA(), finalData[[#This Row],[peerQ3]]+1.5*finalData[[#This Row],[peerIQR]])</f>
        <v>1.0687500000000005</v>
      </c>
      <c r="U45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58">
        <f>finalData[[#This Row],[score]]-finalData[[#This Row],[peerMedian]]</f>
        <v>0</v>
      </c>
    </row>
    <row r="459" spans="1:22">
      <c r="A459" t="s">
        <v>1614</v>
      </c>
      <c r="B459" t="s">
        <v>1615</v>
      </c>
      <c r="C459" t="s">
        <v>1600</v>
      </c>
      <c r="D459" t="s">
        <v>32</v>
      </c>
      <c r="E459">
        <v>3</v>
      </c>
      <c r="F459">
        <v>1</v>
      </c>
      <c r="G459">
        <v>9</v>
      </c>
      <c r="H459">
        <v>0</v>
      </c>
      <c r="I459">
        <v>1.01</v>
      </c>
      <c r="J459">
        <v>10</v>
      </c>
      <c r="K459">
        <v>0</v>
      </c>
      <c r="L459" t="s">
        <v>18018</v>
      </c>
      <c r="M459" t="s">
        <v>17971</v>
      </c>
      <c r="N459" cm="1">
        <f t="array" ref="N459">_xlfn.LET(_xlpm.k,finalData[[#This Row],[peer_group_key]],
     MEDIAN(_xlfn._xlws.FILTER(finalData[score], (finalData[peer_group_key]=_xlpm.k)*(ISNUMBER(finalData[score]))))
)</f>
        <v>1.02</v>
      </c>
      <c r="O459" cm="1">
        <f t="array" ref="O45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1.0125</v>
      </c>
      <c r="P459" cm="1">
        <f t="array" ref="P45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459">
        <f>finalData[[#This Row],[peerQ3]]-finalData[[#This Row],[peerQ1]]</f>
        <v>2.2500000000000187E-2</v>
      </c>
      <c r="R459" cm="1">
        <f t="array" ref="R459">_xlfn.LET(_xlpm.k,finalData[[#This Row],[peer_group_key]],
ROWS(_xlfn._xlws.FILTER(finalData[score], (finalData[peer_group_key]=_xlpm.k)*(ISNUMBER(finalData[score]))))
)</f>
        <v>6</v>
      </c>
      <c r="S459">
        <f>IF(OR(NOT(ISNUMBER(finalData[[#This Row],[peerIQR]])),finalData[[#This Row],[peerIQR]]=0), NA(), finalData[[#This Row],[peerQ1]]-1.5*finalData[[#This Row],[peerIQR]])</f>
        <v>0.97874999999999968</v>
      </c>
      <c r="T459">
        <f>IF(OR(NOT(ISNUMBER(finalData[[#This Row],[peerIQR]])),finalData[[#This Row],[peerIQR]]=0), NA(), finalData[[#This Row],[peerQ3]]+1.5*finalData[[#This Row],[peerIQR]])</f>
        <v>1.0687500000000005</v>
      </c>
      <c r="U45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59">
        <f>finalData[[#This Row],[score]]-finalData[[#This Row],[peerMedian]]</f>
        <v>-1.0000000000000009E-2</v>
      </c>
    </row>
    <row r="460" spans="1:22">
      <c r="A460" t="s">
        <v>1617</v>
      </c>
      <c r="B460" t="s">
        <v>1618</v>
      </c>
      <c r="C460" t="s">
        <v>1600</v>
      </c>
      <c r="D460" t="s">
        <v>32</v>
      </c>
      <c r="E460">
        <v>3</v>
      </c>
      <c r="F460">
        <v>1</v>
      </c>
      <c r="G460">
        <v>8</v>
      </c>
      <c r="H460">
        <v>0</v>
      </c>
      <c r="I460">
        <v>1.01</v>
      </c>
      <c r="J460">
        <v>9</v>
      </c>
      <c r="K460">
        <v>0</v>
      </c>
      <c r="L460" t="s">
        <v>18018</v>
      </c>
      <c r="M460" t="s">
        <v>17971</v>
      </c>
      <c r="N460" cm="1">
        <f t="array" ref="N460">_xlfn.LET(_xlpm.k,finalData[[#This Row],[peer_group_key]],
     MEDIAN(_xlfn._xlws.FILTER(finalData[score], (finalData[peer_group_key]=_xlpm.k)*(ISNUMBER(finalData[score]))))
)</f>
        <v>1.02</v>
      </c>
      <c r="O460" cm="1">
        <f t="array" ref="O46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1.0125</v>
      </c>
      <c r="P460" cm="1">
        <f t="array" ref="P46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460">
        <f>finalData[[#This Row],[peerQ3]]-finalData[[#This Row],[peerQ1]]</f>
        <v>2.2500000000000187E-2</v>
      </c>
      <c r="R460" cm="1">
        <f t="array" ref="R460">_xlfn.LET(_xlpm.k,finalData[[#This Row],[peer_group_key]],
ROWS(_xlfn._xlws.FILTER(finalData[score], (finalData[peer_group_key]=_xlpm.k)*(ISNUMBER(finalData[score]))))
)</f>
        <v>6</v>
      </c>
      <c r="S460">
        <f>IF(OR(NOT(ISNUMBER(finalData[[#This Row],[peerIQR]])),finalData[[#This Row],[peerIQR]]=0), NA(), finalData[[#This Row],[peerQ1]]-1.5*finalData[[#This Row],[peerIQR]])</f>
        <v>0.97874999999999968</v>
      </c>
      <c r="T460">
        <f>IF(OR(NOT(ISNUMBER(finalData[[#This Row],[peerIQR]])),finalData[[#This Row],[peerIQR]]=0), NA(), finalData[[#This Row],[peerQ3]]+1.5*finalData[[#This Row],[peerIQR]])</f>
        <v>1.0687500000000005</v>
      </c>
      <c r="U46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60">
        <f>finalData[[#This Row],[score]]-finalData[[#This Row],[peerMedian]]</f>
        <v>-1.0000000000000009E-2</v>
      </c>
    </row>
    <row r="461" spans="1:22">
      <c r="A461" t="s">
        <v>1622</v>
      </c>
      <c r="B461" t="s">
        <v>1623</v>
      </c>
      <c r="C461" t="s">
        <v>1624</v>
      </c>
      <c r="D461" t="s">
        <v>27</v>
      </c>
      <c r="E461">
        <v>1</v>
      </c>
      <c r="F461">
        <v>0</v>
      </c>
      <c r="G461">
        <v>9</v>
      </c>
      <c r="H461">
        <v>0</v>
      </c>
      <c r="I461">
        <v>0.97</v>
      </c>
      <c r="J461">
        <v>9</v>
      </c>
      <c r="K461">
        <v>0</v>
      </c>
      <c r="L461" t="s">
        <v>18019</v>
      </c>
      <c r="M461" t="s">
        <v>17973</v>
      </c>
      <c r="N461" cm="1">
        <f t="array" ref="N461">_xlfn.LET(_xlpm.k,finalData[[#This Row],[peer_group_key]],
     MEDIAN(_xlfn._xlws.FILTER(finalData[score], (finalData[peer_group_key]=_xlpm.k)*(ISNUMBER(finalData[score]))))
)</f>
        <v>1.02</v>
      </c>
      <c r="O461" cm="1">
        <f t="array" ref="O46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461" cm="1">
        <f t="array" ref="P46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461">
        <f>finalData[[#This Row],[peerQ3]]-finalData[[#This Row],[peerQ1]]</f>
        <v>4.0000000000000147E-2</v>
      </c>
      <c r="R461" cm="1">
        <f t="array" ref="R461">_xlfn.LET(_xlpm.k,finalData[[#This Row],[peer_group_key]],
ROWS(_xlfn._xlws.FILTER(finalData[score], (finalData[peer_group_key]=_xlpm.k)*(ISNUMBER(finalData[score]))))
)</f>
        <v>3</v>
      </c>
      <c r="S461">
        <f>IF(OR(NOT(ISNUMBER(finalData[[#This Row],[peerIQR]])),finalData[[#This Row],[peerIQR]]=0), NA(), finalData[[#This Row],[peerQ1]]-1.5*finalData[[#This Row],[peerIQR]])</f>
        <v>0.93499999999999983</v>
      </c>
      <c r="T461">
        <f>IF(OR(NOT(ISNUMBER(finalData[[#This Row],[peerIQR]])),finalData[[#This Row],[peerIQR]]=0), NA(), finalData[[#This Row],[peerQ3]]+1.5*finalData[[#This Row],[peerIQR]])</f>
        <v>1.0950000000000004</v>
      </c>
      <c r="U46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61">
        <f>finalData[[#This Row],[score]]-finalData[[#This Row],[peerMedian]]</f>
        <v>-5.0000000000000044E-2</v>
      </c>
    </row>
    <row r="462" spans="1:22">
      <c r="A462" t="s">
        <v>1627</v>
      </c>
      <c r="B462" t="s">
        <v>1628</v>
      </c>
      <c r="C462" t="s">
        <v>1624</v>
      </c>
      <c r="D462" t="s">
        <v>87</v>
      </c>
      <c r="E462">
        <v>1</v>
      </c>
      <c r="F462">
        <v>0</v>
      </c>
      <c r="G462">
        <v>4</v>
      </c>
      <c r="H462">
        <v>2</v>
      </c>
      <c r="I462">
        <v>0.99</v>
      </c>
      <c r="J462">
        <v>6</v>
      </c>
      <c r="K462">
        <v>0.33333333333333331</v>
      </c>
      <c r="L462" t="s">
        <v>18020</v>
      </c>
      <c r="M462" t="s">
        <v>17973</v>
      </c>
      <c r="N462" cm="1">
        <f t="array" ref="N462">_xlfn.LET(_xlpm.k,finalData[[#This Row],[peer_group_key]],
     MEDIAN(_xlfn._xlws.FILTER(finalData[score], (finalData[peer_group_key]=_xlpm.k)*(ISNUMBER(finalData[score]))))
)</f>
        <v>0.99</v>
      </c>
      <c r="O462" cm="1">
        <f t="array" ref="O46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462" cm="1">
        <f t="array" ref="P46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0.995</v>
      </c>
      <c r="Q462">
        <f>finalData[[#This Row],[peerQ3]]-finalData[[#This Row],[peerQ1]]</f>
        <v>1.5000000000000013E-2</v>
      </c>
      <c r="R462" cm="1">
        <f t="array" ref="R462">_xlfn.LET(_xlpm.k,finalData[[#This Row],[peer_group_key]],
ROWS(_xlfn._xlws.FILTER(finalData[score], (finalData[peer_group_key]=_xlpm.k)*(ISNUMBER(finalData[score]))))
)</f>
        <v>3</v>
      </c>
      <c r="S462">
        <f>IF(OR(NOT(ISNUMBER(finalData[[#This Row],[peerIQR]])),finalData[[#This Row],[peerIQR]]=0), NA(), finalData[[#This Row],[peerQ1]]-1.5*finalData[[#This Row],[peerIQR]])</f>
        <v>0.95750000000000002</v>
      </c>
      <c r="T462">
        <f>IF(OR(NOT(ISNUMBER(finalData[[#This Row],[peerIQR]])),finalData[[#This Row],[peerIQR]]=0), NA(), finalData[[#This Row],[peerQ3]]+1.5*finalData[[#This Row],[peerIQR]])</f>
        <v>1.0175000000000001</v>
      </c>
      <c r="U46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62">
        <f>finalData[[#This Row],[score]]-finalData[[#This Row],[peerMedian]]</f>
        <v>0</v>
      </c>
    </row>
    <row r="463" spans="1:22">
      <c r="A463" t="s">
        <v>1630</v>
      </c>
      <c r="B463" t="s">
        <v>1631</v>
      </c>
      <c r="C463" t="s">
        <v>1624</v>
      </c>
      <c r="D463" t="s">
        <v>27</v>
      </c>
      <c r="E463">
        <v>3</v>
      </c>
      <c r="F463">
        <v>1</v>
      </c>
      <c r="G463">
        <v>6</v>
      </c>
      <c r="H463">
        <v>2</v>
      </c>
      <c r="I463">
        <v>1.02</v>
      </c>
      <c r="J463">
        <v>9</v>
      </c>
      <c r="K463">
        <v>0.22222222222222221</v>
      </c>
      <c r="L463" t="s">
        <v>18019</v>
      </c>
      <c r="M463" t="s">
        <v>17971</v>
      </c>
      <c r="N463" cm="1">
        <f t="array" ref="N463">_xlfn.LET(_xlpm.k,finalData[[#This Row],[peer_group_key]],
     MEDIAN(_xlfn._xlws.FILTER(finalData[score], (finalData[peer_group_key]=_xlpm.k)*(ISNUMBER(finalData[score]))))
)</f>
        <v>1.02</v>
      </c>
      <c r="O463" cm="1">
        <f t="array" ref="O46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463" cm="1">
        <f t="array" ref="P46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463">
        <f>finalData[[#This Row],[peerQ3]]-finalData[[#This Row],[peerQ1]]</f>
        <v>4.0000000000000147E-2</v>
      </c>
      <c r="R463" cm="1">
        <f t="array" ref="R463">_xlfn.LET(_xlpm.k,finalData[[#This Row],[peer_group_key]],
ROWS(_xlfn._xlws.FILTER(finalData[score], (finalData[peer_group_key]=_xlpm.k)*(ISNUMBER(finalData[score]))))
)</f>
        <v>3</v>
      </c>
      <c r="S463">
        <f>IF(OR(NOT(ISNUMBER(finalData[[#This Row],[peerIQR]])),finalData[[#This Row],[peerIQR]]=0), NA(), finalData[[#This Row],[peerQ1]]-1.5*finalData[[#This Row],[peerIQR]])</f>
        <v>0.93499999999999983</v>
      </c>
      <c r="T463">
        <f>IF(OR(NOT(ISNUMBER(finalData[[#This Row],[peerIQR]])),finalData[[#This Row],[peerIQR]]=0), NA(), finalData[[#This Row],[peerQ3]]+1.5*finalData[[#This Row],[peerIQR]])</f>
        <v>1.0950000000000004</v>
      </c>
      <c r="U46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63">
        <f>finalData[[#This Row],[score]]-finalData[[#This Row],[peerMedian]]</f>
        <v>0</v>
      </c>
    </row>
    <row r="464" spans="1:22">
      <c r="A464" t="s">
        <v>1633</v>
      </c>
      <c r="B464" t="s">
        <v>1634</v>
      </c>
      <c r="C464" t="s">
        <v>1624</v>
      </c>
      <c r="D464" t="s">
        <v>87</v>
      </c>
      <c r="E464">
        <v>3</v>
      </c>
      <c r="F464">
        <v>0</v>
      </c>
      <c r="G464">
        <v>9</v>
      </c>
      <c r="H464">
        <v>0</v>
      </c>
      <c r="I464">
        <v>0.97</v>
      </c>
      <c r="J464">
        <v>9</v>
      </c>
      <c r="K464">
        <v>0</v>
      </c>
      <c r="L464" t="s">
        <v>18020</v>
      </c>
      <c r="M464" t="s">
        <v>17971</v>
      </c>
      <c r="N464" cm="1">
        <f t="array" ref="N464">_xlfn.LET(_xlpm.k,finalData[[#This Row],[peer_group_key]],
     MEDIAN(_xlfn._xlws.FILTER(finalData[score], (finalData[peer_group_key]=_xlpm.k)*(ISNUMBER(finalData[score]))))
)</f>
        <v>0.99</v>
      </c>
      <c r="O464" cm="1">
        <f t="array" ref="O46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464" cm="1">
        <f t="array" ref="P46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0.995</v>
      </c>
      <c r="Q464">
        <f>finalData[[#This Row],[peerQ3]]-finalData[[#This Row],[peerQ1]]</f>
        <v>1.5000000000000013E-2</v>
      </c>
      <c r="R464" cm="1">
        <f t="array" ref="R464">_xlfn.LET(_xlpm.k,finalData[[#This Row],[peer_group_key]],
ROWS(_xlfn._xlws.FILTER(finalData[score], (finalData[peer_group_key]=_xlpm.k)*(ISNUMBER(finalData[score]))))
)</f>
        <v>3</v>
      </c>
      <c r="S464">
        <f>IF(OR(NOT(ISNUMBER(finalData[[#This Row],[peerIQR]])),finalData[[#This Row],[peerIQR]]=0), NA(), finalData[[#This Row],[peerQ1]]-1.5*finalData[[#This Row],[peerIQR]])</f>
        <v>0.95750000000000002</v>
      </c>
      <c r="T464">
        <f>IF(OR(NOT(ISNUMBER(finalData[[#This Row],[peerIQR]])),finalData[[#This Row],[peerIQR]]=0), NA(), finalData[[#This Row],[peerQ3]]+1.5*finalData[[#This Row],[peerIQR]])</f>
        <v>1.0175000000000001</v>
      </c>
      <c r="U46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64">
        <f>finalData[[#This Row],[score]]-finalData[[#This Row],[peerMedian]]</f>
        <v>-2.0000000000000018E-2</v>
      </c>
    </row>
    <row r="465" spans="1:22">
      <c r="A465" t="s">
        <v>1636</v>
      </c>
      <c r="B465" t="s">
        <v>1637</v>
      </c>
      <c r="C465" t="s">
        <v>1624</v>
      </c>
      <c r="D465" t="s">
        <v>27</v>
      </c>
      <c r="E465">
        <v>2</v>
      </c>
      <c r="F465">
        <v>0</v>
      </c>
      <c r="G465">
        <v>4</v>
      </c>
      <c r="H465">
        <v>1</v>
      </c>
      <c r="I465">
        <v>1.05</v>
      </c>
      <c r="J465">
        <v>5</v>
      </c>
      <c r="K465">
        <v>0.2</v>
      </c>
      <c r="L465" t="s">
        <v>18019</v>
      </c>
      <c r="M465" t="s">
        <v>17973</v>
      </c>
      <c r="N465" cm="1">
        <f t="array" ref="N465">_xlfn.LET(_xlpm.k,finalData[[#This Row],[peer_group_key]],
     MEDIAN(_xlfn._xlws.FILTER(finalData[score], (finalData[peer_group_key]=_xlpm.k)*(ISNUMBER(finalData[score]))))
)</f>
        <v>1.02</v>
      </c>
      <c r="O465" cm="1">
        <f t="array" ref="O46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465" cm="1">
        <f t="array" ref="P46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465">
        <f>finalData[[#This Row],[peerQ3]]-finalData[[#This Row],[peerQ1]]</f>
        <v>4.0000000000000147E-2</v>
      </c>
      <c r="R465" cm="1">
        <f t="array" ref="R465">_xlfn.LET(_xlpm.k,finalData[[#This Row],[peer_group_key]],
ROWS(_xlfn._xlws.FILTER(finalData[score], (finalData[peer_group_key]=_xlpm.k)*(ISNUMBER(finalData[score]))))
)</f>
        <v>3</v>
      </c>
      <c r="S465">
        <f>IF(OR(NOT(ISNUMBER(finalData[[#This Row],[peerIQR]])),finalData[[#This Row],[peerIQR]]=0), NA(), finalData[[#This Row],[peerQ1]]-1.5*finalData[[#This Row],[peerIQR]])</f>
        <v>0.93499999999999983</v>
      </c>
      <c r="T465">
        <f>IF(OR(NOT(ISNUMBER(finalData[[#This Row],[peerIQR]])),finalData[[#This Row],[peerIQR]]=0), NA(), finalData[[#This Row],[peerQ3]]+1.5*finalData[[#This Row],[peerIQR]])</f>
        <v>1.0950000000000004</v>
      </c>
      <c r="U46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65">
        <f>finalData[[#This Row],[score]]-finalData[[#This Row],[peerMedian]]</f>
        <v>3.0000000000000027E-2</v>
      </c>
    </row>
    <row r="466" spans="1:22">
      <c r="A466" t="s">
        <v>1639</v>
      </c>
      <c r="B466" t="s">
        <v>1640</v>
      </c>
      <c r="C466" t="s">
        <v>1624</v>
      </c>
      <c r="D466" t="s">
        <v>87</v>
      </c>
      <c r="E466">
        <v>3</v>
      </c>
      <c r="F466">
        <v>1</v>
      </c>
      <c r="G466">
        <v>9</v>
      </c>
      <c r="H466">
        <v>1</v>
      </c>
      <c r="I466">
        <v>1</v>
      </c>
      <c r="J466">
        <v>11</v>
      </c>
      <c r="K466">
        <v>9.0909090909090912E-2</v>
      </c>
      <c r="L466" t="s">
        <v>18020</v>
      </c>
      <c r="M466" t="s">
        <v>17971</v>
      </c>
      <c r="N466" cm="1">
        <f t="array" ref="N466">_xlfn.LET(_xlpm.k,finalData[[#This Row],[peer_group_key]],
     MEDIAN(_xlfn._xlws.FILTER(finalData[score], (finalData[peer_group_key]=_xlpm.k)*(ISNUMBER(finalData[score]))))
)</f>
        <v>0.99</v>
      </c>
      <c r="O466" cm="1">
        <f t="array" ref="O46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466" cm="1">
        <f t="array" ref="P46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0.995</v>
      </c>
      <c r="Q466">
        <f>finalData[[#This Row],[peerQ3]]-finalData[[#This Row],[peerQ1]]</f>
        <v>1.5000000000000013E-2</v>
      </c>
      <c r="R466" cm="1">
        <f t="array" ref="R466">_xlfn.LET(_xlpm.k,finalData[[#This Row],[peer_group_key]],
ROWS(_xlfn._xlws.FILTER(finalData[score], (finalData[peer_group_key]=_xlpm.k)*(ISNUMBER(finalData[score]))))
)</f>
        <v>3</v>
      </c>
      <c r="S466">
        <f>IF(OR(NOT(ISNUMBER(finalData[[#This Row],[peerIQR]])),finalData[[#This Row],[peerIQR]]=0), NA(), finalData[[#This Row],[peerQ1]]-1.5*finalData[[#This Row],[peerIQR]])</f>
        <v>0.95750000000000002</v>
      </c>
      <c r="T466">
        <f>IF(OR(NOT(ISNUMBER(finalData[[#This Row],[peerIQR]])),finalData[[#This Row],[peerIQR]]=0), NA(), finalData[[#This Row],[peerQ3]]+1.5*finalData[[#This Row],[peerIQR]])</f>
        <v>1.0175000000000001</v>
      </c>
      <c r="U46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66">
        <f>finalData[[#This Row],[score]]-finalData[[#This Row],[peerMedian]]</f>
        <v>1.0000000000000009E-2</v>
      </c>
    </row>
    <row r="467" spans="1:22">
      <c r="A467" t="s">
        <v>1645</v>
      </c>
      <c r="B467" t="s">
        <v>1646</v>
      </c>
      <c r="C467" t="s">
        <v>1647</v>
      </c>
      <c r="D467" t="s">
        <v>32</v>
      </c>
      <c r="E467">
        <v>3</v>
      </c>
      <c r="F467">
        <v>0</v>
      </c>
      <c r="G467">
        <v>10</v>
      </c>
      <c r="H467">
        <v>0</v>
      </c>
      <c r="I467">
        <v>0.99</v>
      </c>
      <c r="J467">
        <v>10</v>
      </c>
      <c r="K467">
        <v>0</v>
      </c>
      <c r="L467" t="s">
        <v>18021</v>
      </c>
      <c r="M467" t="s">
        <v>17971</v>
      </c>
      <c r="N467" cm="1">
        <f t="array" ref="N467">_xlfn.LET(_xlpm.k,finalData[[#This Row],[peer_group_key]],
     MEDIAN(_xlfn._xlws.FILTER(finalData[score], (finalData[peer_group_key]=_xlpm.k)*(ISNUMBER(finalData[score]))))
)</f>
        <v>1.02</v>
      </c>
      <c r="O467" cm="1">
        <f t="array" ref="O46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67" cm="1">
        <f t="array" ref="P46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67">
        <f>finalData[[#This Row],[peerQ3]]-finalData[[#This Row],[peerQ1]]</f>
        <v>6.0000000000000053E-2</v>
      </c>
      <c r="R467" cm="1">
        <f t="array" ref="R467">_xlfn.LET(_xlpm.k,finalData[[#This Row],[peer_group_key]],
ROWS(_xlfn._xlws.FILTER(finalData[score], (finalData[peer_group_key]=_xlpm.k)*(ISNUMBER(finalData[score]))))
)</f>
        <v>55</v>
      </c>
      <c r="S467">
        <f>IF(OR(NOT(ISNUMBER(finalData[[#This Row],[peerIQR]])),finalData[[#This Row],[peerIQR]]=0), NA(), finalData[[#This Row],[peerQ1]]-1.5*finalData[[#This Row],[peerIQR]])</f>
        <v>0.89999999999999991</v>
      </c>
      <c r="T467">
        <f>IF(OR(NOT(ISNUMBER(finalData[[#This Row],[peerIQR]])),finalData[[#This Row],[peerIQR]]=0), NA(), finalData[[#This Row],[peerQ3]]+1.5*finalData[[#This Row],[peerIQR]])</f>
        <v>1.1400000000000001</v>
      </c>
      <c r="U46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67">
        <f>finalData[[#This Row],[score]]-finalData[[#This Row],[peerMedian]]</f>
        <v>-3.0000000000000027E-2</v>
      </c>
    </row>
    <row r="468" spans="1:22">
      <c r="A468" t="s">
        <v>1650</v>
      </c>
      <c r="B468" t="s">
        <v>1651</v>
      </c>
      <c r="C468" t="s">
        <v>1647</v>
      </c>
      <c r="D468" t="s">
        <v>32</v>
      </c>
      <c r="E468">
        <v>2</v>
      </c>
      <c r="F468">
        <v>0</v>
      </c>
      <c r="G468">
        <v>9</v>
      </c>
      <c r="H468">
        <v>0</v>
      </c>
      <c r="I468">
        <v>1.05</v>
      </c>
      <c r="J468">
        <v>9</v>
      </c>
      <c r="K468">
        <v>0</v>
      </c>
      <c r="L468" t="s">
        <v>18021</v>
      </c>
      <c r="M468" t="s">
        <v>17973</v>
      </c>
      <c r="N468" cm="1">
        <f t="array" ref="N468">_xlfn.LET(_xlpm.k,finalData[[#This Row],[peer_group_key]],
     MEDIAN(_xlfn._xlws.FILTER(finalData[score], (finalData[peer_group_key]=_xlpm.k)*(ISNUMBER(finalData[score]))))
)</f>
        <v>1.02</v>
      </c>
      <c r="O468" cm="1">
        <f t="array" ref="O46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68" cm="1">
        <f t="array" ref="P46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68">
        <f>finalData[[#This Row],[peerQ3]]-finalData[[#This Row],[peerQ1]]</f>
        <v>6.0000000000000053E-2</v>
      </c>
      <c r="R468" cm="1">
        <f t="array" ref="R468">_xlfn.LET(_xlpm.k,finalData[[#This Row],[peer_group_key]],
ROWS(_xlfn._xlws.FILTER(finalData[score], (finalData[peer_group_key]=_xlpm.k)*(ISNUMBER(finalData[score]))))
)</f>
        <v>55</v>
      </c>
      <c r="S468">
        <f>IF(OR(NOT(ISNUMBER(finalData[[#This Row],[peerIQR]])),finalData[[#This Row],[peerIQR]]=0), NA(), finalData[[#This Row],[peerQ1]]-1.5*finalData[[#This Row],[peerIQR]])</f>
        <v>0.89999999999999991</v>
      </c>
      <c r="T468">
        <f>IF(OR(NOT(ISNUMBER(finalData[[#This Row],[peerIQR]])),finalData[[#This Row],[peerIQR]]=0), NA(), finalData[[#This Row],[peerQ3]]+1.5*finalData[[#This Row],[peerIQR]])</f>
        <v>1.1400000000000001</v>
      </c>
      <c r="U46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68">
        <f>finalData[[#This Row],[score]]-finalData[[#This Row],[peerMedian]]</f>
        <v>3.0000000000000027E-2</v>
      </c>
    </row>
    <row r="469" spans="1:22">
      <c r="A469" t="s">
        <v>1654</v>
      </c>
      <c r="B469" t="s">
        <v>1655</v>
      </c>
      <c r="C469" t="s">
        <v>1647</v>
      </c>
      <c r="D469" t="s">
        <v>32</v>
      </c>
      <c r="E469">
        <v>3</v>
      </c>
      <c r="F469">
        <v>0</v>
      </c>
      <c r="G469">
        <v>7</v>
      </c>
      <c r="H469">
        <v>4</v>
      </c>
      <c r="I469">
        <v>0.98</v>
      </c>
      <c r="J469">
        <v>11</v>
      </c>
      <c r="K469">
        <v>0.36363636363636365</v>
      </c>
      <c r="L469" t="s">
        <v>18021</v>
      </c>
      <c r="M469" t="s">
        <v>17971</v>
      </c>
      <c r="N469" cm="1">
        <f t="array" ref="N469">_xlfn.LET(_xlpm.k,finalData[[#This Row],[peer_group_key]],
     MEDIAN(_xlfn._xlws.FILTER(finalData[score], (finalData[peer_group_key]=_xlpm.k)*(ISNUMBER(finalData[score]))))
)</f>
        <v>1.02</v>
      </c>
      <c r="O469" cm="1">
        <f t="array" ref="O46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69" cm="1">
        <f t="array" ref="P46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69">
        <f>finalData[[#This Row],[peerQ3]]-finalData[[#This Row],[peerQ1]]</f>
        <v>6.0000000000000053E-2</v>
      </c>
      <c r="R469" cm="1">
        <f t="array" ref="R469">_xlfn.LET(_xlpm.k,finalData[[#This Row],[peer_group_key]],
ROWS(_xlfn._xlws.FILTER(finalData[score], (finalData[peer_group_key]=_xlpm.k)*(ISNUMBER(finalData[score]))))
)</f>
        <v>55</v>
      </c>
      <c r="S469">
        <f>IF(OR(NOT(ISNUMBER(finalData[[#This Row],[peerIQR]])),finalData[[#This Row],[peerIQR]]=0), NA(), finalData[[#This Row],[peerQ1]]-1.5*finalData[[#This Row],[peerIQR]])</f>
        <v>0.89999999999999991</v>
      </c>
      <c r="T469">
        <f>IF(OR(NOT(ISNUMBER(finalData[[#This Row],[peerIQR]])),finalData[[#This Row],[peerIQR]]=0), NA(), finalData[[#This Row],[peerQ3]]+1.5*finalData[[#This Row],[peerIQR]])</f>
        <v>1.1400000000000001</v>
      </c>
      <c r="U46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69">
        <f>finalData[[#This Row],[score]]-finalData[[#This Row],[peerMedian]]</f>
        <v>-4.0000000000000036E-2</v>
      </c>
    </row>
    <row r="470" spans="1:22">
      <c r="A470" t="s">
        <v>1657</v>
      </c>
      <c r="B470" t="s">
        <v>1658</v>
      </c>
      <c r="C470" t="s">
        <v>1647</v>
      </c>
      <c r="D470" t="s">
        <v>32</v>
      </c>
      <c r="E470">
        <v>3</v>
      </c>
      <c r="F470">
        <v>0</v>
      </c>
      <c r="G470">
        <v>4</v>
      </c>
      <c r="H470">
        <v>7</v>
      </c>
      <c r="I470">
        <v>0.97</v>
      </c>
      <c r="J470">
        <v>11</v>
      </c>
      <c r="K470">
        <v>0.63636363636363635</v>
      </c>
      <c r="L470" t="s">
        <v>18021</v>
      </c>
      <c r="M470" t="s">
        <v>17971</v>
      </c>
      <c r="N470" cm="1">
        <f t="array" ref="N470">_xlfn.LET(_xlpm.k,finalData[[#This Row],[peer_group_key]],
     MEDIAN(_xlfn._xlws.FILTER(finalData[score], (finalData[peer_group_key]=_xlpm.k)*(ISNUMBER(finalData[score]))))
)</f>
        <v>1.02</v>
      </c>
      <c r="O470" cm="1">
        <f t="array" ref="O47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70" cm="1">
        <f t="array" ref="P47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70">
        <f>finalData[[#This Row],[peerQ3]]-finalData[[#This Row],[peerQ1]]</f>
        <v>6.0000000000000053E-2</v>
      </c>
      <c r="R470" cm="1">
        <f t="array" ref="R470">_xlfn.LET(_xlpm.k,finalData[[#This Row],[peer_group_key]],
ROWS(_xlfn._xlws.FILTER(finalData[score], (finalData[peer_group_key]=_xlpm.k)*(ISNUMBER(finalData[score]))))
)</f>
        <v>55</v>
      </c>
      <c r="S470">
        <f>IF(OR(NOT(ISNUMBER(finalData[[#This Row],[peerIQR]])),finalData[[#This Row],[peerIQR]]=0), NA(), finalData[[#This Row],[peerQ1]]-1.5*finalData[[#This Row],[peerIQR]])</f>
        <v>0.89999999999999991</v>
      </c>
      <c r="T470">
        <f>IF(OR(NOT(ISNUMBER(finalData[[#This Row],[peerIQR]])),finalData[[#This Row],[peerIQR]]=0), NA(), finalData[[#This Row],[peerQ3]]+1.5*finalData[[#This Row],[peerIQR]])</f>
        <v>1.1400000000000001</v>
      </c>
      <c r="U47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70">
        <f>finalData[[#This Row],[score]]-finalData[[#This Row],[peerMedian]]</f>
        <v>-5.0000000000000044E-2</v>
      </c>
    </row>
    <row r="471" spans="1:22">
      <c r="A471" t="s">
        <v>1660</v>
      </c>
      <c r="B471" t="s">
        <v>1661</v>
      </c>
      <c r="C471" t="s">
        <v>1647</v>
      </c>
      <c r="D471" t="s">
        <v>32</v>
      </c>
      <c r="E471">
        <v>4</v>
      </c>
      <c r="F471">
        <v>0</v>
      </c>
      <c r="G471">
        <v>8</v>
      </c>
      <c r="H471">
        <v>2</v>
      </c>
      <c r="I471">
        <v>1.03</v>
      </c>
      <c r="J471">
        <v>10</v>
      </c>
      <c r="K471">
        <v>0.2</v>
      </c>
      <c r="L471" t="s">
        <v>18021</v>
      </c>
      <c r="M471" t="s">
        <v>17970</v>
      </c>
      <c r="N471" cm="1">
        <f t="array" ref="N471">_xlfn.LET(_xlpm.k,finalData[[#This Row],[peer_group_key]],
     MEDIAN(_xlfn._xlws.FILTER(finalData[score], (finalData[peer_group_key]=_xlpm.k)*(ISNUMBER(finalData[score]))))
)</f>
        <v>1.02</v>
      </c>
      <c r="O471" cm="1">
        <f t="array" ref="O47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71" cm="1">
        <f t="array" ref="P47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71">
        <f>finalData[[#This Row],[peerQ3]]-finalData[[#This Row],[peerQ1]]</f>
        <v>6.0000000000000053E-2</v>
      </c>
      <c r="R471" cm="1">
        <f t="array" ref="R471">_xlfn.LET(_xlpm.k,finalData[[#This Row],[peer_group_key]],
ROWS(_xlfn._xlws.FILTER(finalData[score], (finalData[peer_group_key]=_xlpm.k)*(ISNUMBER(finalData[score]))))
)</f>
        <v>55</v>
      </c>
      <c r="S471">
        <f>IF(OR(NOT(ISNUMBER(finalData[[#This Row],[peerIQR]])),finalData[[#This Row],[peerIQR]]=0), NA(), finalData[[#This Row],[peerQ1]]-1.5*finalData[[#This Row],[peerIQR]])</f>
        <v>0.89999999999999991</v>
      </c>
      <c r="T471">
        <f>IF(OR(NOT(ISNUMBER(finalData[[#This Row],[peerIQR]])),finalData[[#This Row],[peerIQR]]=0), NA(), finalData[[#This Row],[peerQ3]]+1.5*finalData[[#This Row],[peerIQR]])</f>
        <v>1.1400000000000001</v>
      </c>
      <c r="U47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71">
        <f>finalData[[#This Row],[score]]-finalData[[#This Row],[peerMedian]]</f>
        <v>1.0000000000000009E-2</v>
      </c>
    </row>
    <row r="472" spans="1:22">
      <c r="A472" t="s">
        <v>1664</v>
      </c>
      <c r="B472" t="s">
        <v>1665</v>
      </c>
      <c r="C472" t="s">
        <v>1647</v>
      </c>
      <c r="D472" t="s">
        <v>18</v>
      </c>
      <c r="E472">
        <v>4</v>
      </c>
      <c r="F472">
        <v>1</v>
      </c>
      <c r="G472">
        <v>8</v>
      </c>
      <c r="H472">
        <v>2</v>
      </c>
      <c r="I472">
        <v>0.99</v>
      </c>
      <c r="J472">
        <v>11</v>
      </c>
      <c r="K472">
        <v>0.18181818181818182</v>
      </c>
      <c r="L472" t="s">
        <v>18022</v>
      </c>
      <c r="M472" t="s">
        <v>17970</v>
      </c>
      <c r="N472" cm="1">
        <f t="array" ref="N472">_xlfn.LET(_xlpm.k,finalData[[#This Row],[peer_group_key]],
     MEDIAN(_xlfn._xlws.FILTER(finalData[score], (finalData[peer_group_key]=_xlpm.k)*(ISNUMBER(finalData[score]))))
)</f>
        <v>1.0150000000000001</v>
      </c>
      <c r="O472" cm="1">
        <f t="array" ref="O47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72" cm="1">
        <f t="array" ref="P47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72">
        <f>finalData[[#This Row],[peerQ3]]-finalData[[#This Row],[peerQ1]]</f>
        <v>6.0000000000000053E-2</v>
      </c>
      <c r="R472" cm="1">
        <f t="array" ref="R472">_xlfn.LET(_xlpm.k,finalData[[#This Row],[peer_group_key]],
ROWS(_xlfn._xlws.FILTER(finalData[score], (finalData[peer_group_key]=_xlpm.k)*(ISNUMBER(finalData[score]))))
)</f>
        <v>20</v>
      </c>
      <c r="S472">
        <f>IF(OR(NOT(ISNUMBER(finalData[[#This Row],[peerIQR]])),finalData[[#This Row],[peerIQR]]=0), NA(), finalData[[#This Row],[peerQ1]]-1.5*finalData[[#This Row],[peerIQR]])</f>
        <v>0.89999999999999991</v>
      </c>
      <c r="T472">
        <f>IF(OR(NOT(ISNUMBER(finalData[[#This Row],[peerIQR]])),finalData[[#This Row],[peerIQR]]=0), NA(), finalData[[#This Row],[peerQ3]]+1.5*finalData[[#This Row],[peerIQR]])</f>
        <v>1.1400000000000001</v>
      </c>
      <c r="U47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72">
        <f>finalData[[#This Row],[score]]-finalData[[#This Row],[peerMedian]]</f>
        <v>-2.5000000000000133E-2</v>
      </c>
    </row>
    <row r="473" spans="1:22">
      <c r="A473" t="s">
        <v>1667</v>
      </c>
      <c r="B473" t="s">
        <v>1668</v>
      </c>
      <c r="C473" t="s">
        <v>1647</v>
      </c>
      <c r="D473" t="s">
        <v>140</v>
      </c>
      <c r="E473">
        <v>4</v>
      </c>
      <c r="F473">
        <v>1</v>
      </c>
      <c r="G473">
        <v>8</v>
      </c>
      <c r="H473">
        <v>0</v>
      </c>
      <c r="I473">
        <v>0.96</v>
      </c>
      <c r="J473">
        <v>9</v>
      </c>
      <c r="K473">
        <v>0</v>
      </c>
      <c r="L473" t="s">
        <v>18023</v>
      </c>
      <c r="M473" t="s">
        <v>17970</v>
      </c>
      <c r="N473" cm="1">
        <f t="array" ref="N473">_xlfn.LET(_xlpm.k,finalData[[#This Row],[peer_group_key]],
     MEDIAN(_xlfn._xlws.FILTER(finalData[score], (finalData[peer_group_key]=_xlpm.k)*(ISNUMBER(finalData[score]))))
)</f>
        <v>0.98</v>
      </c>
      <c r="O473" cm="1">
        <f t="array" ref="O47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473" cm="1">
        <f t="array" ref="P47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473">
        <f>finalData[[#This Row],[peerQ3]]-finalData[[#This Row],[peerQ1]]</f>
        <v>7.2500000000000009E-2</v>
      </c>
      <c r="R473" cm="1">
        <f t="array" ref="R473">_xlfn.LET(_xlpm.k,finalData[[#This Row],[peer_group_key]],
ROWS(_xlfn._xlws.FILTER(finalData[score], (finalData[peer_group_key]=_xlpm.k)*(ISNUMBER(finalData[score]))))
)</f>
        <v>12</v>
      </c>
      <c r="S473">
        <f>IF(OR(NOT(ISNUMBER(finalData[[#This Row],[peerIQR]])),finalData[[#This Row],[peerIQR]]=0), NA(), finalData[[#This Row],[peerQ1]]-1.5*finalData[[#This Row],[peerIQR]])</f>
        <v>0.84124999999999994</v>
      </c>
      <c r="T473">
        <f>IF(OR(NOT(ISNUMBER(finalData[[#This Row],[peerIQR]])),finalData[[#This Row],[peerIQR]]=0), NA(), finalData[[#This Row],[peerQ3]]+1.5*finalData[[#This Row],[peerIQR]])</f>
        <v>1.1312500000000001</v>
      </c>
      <c r="U47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73">
        <f>finalData[[#This Row],[score]]-finalData[[#This Row],[peerMedian]]</f>
        <v>-2.0000000000000018E-2</v>
      </c>
    </row>
    <row r="474" spans="1:22">
      <c r="A474" t="s">
        <v>1671</v>
      </c>
      <c r="B474" t="s">
        <v>1672</v>
      </c>
      <c r="C474" t="s">
        <v>1647</v>
      </c>
      <c r="D474" t="s">
        <v>18</v>
      </c>
      <c r="E474">
        <v>2</v>
      </c>
      <c r="F474">
        <v>0</v>
      </c>
      <c r="G474">
        <v>10</v>
      </c>
      <c r="H474">
        <v>1</v>
      </c>
      <c r="I474">
        <v>1.04</v>
      </c>
      <c r="J474">
        <v>11</v>
      </c>
      <c r="K474">
        <v>9.0909090909090912E-2</v>
      </c>
      <c r="L474" t="s">
        <v>18022</v>
      </c>
      <c r="M474" t="s">
        <v>17973</v>
      </c>
      <c r="N474" cm="1">
        <f t="array" ref="N474">_xlfn.LET(_xlpm.k,finalData[[#This Row],[peer_group_key]],
     MEDIAN(_xlfn._xlws.FILTER(finalData[score], (finalData[peer_group_key]=_xlpm.k)*(ISNUMBER(finalData[score]))))
)</f>
        <v>1.0150000000000001</v>
      </c>
      <c r="O474" cm="1">
        <f t="array" ref="O47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74" cm="1">
        <f t="array" ref="P47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74">
        <f>finalData[[#This Row],[peerQ3]]-finalData[[#This Row],[peerQ1]]</f>
        <v>6.0000000000000053E-2</v>
      </c>
      <c r="R474" cm="1">
        <f t="array" ref="R474">_xlfn.LET(_xlpm.k,finalData[[#This Row],[peer_group_key]],
ROWS(_xlfn._xlws.FILTER(finalData[score], (finalData[peer_group_key]=_xlpm.k)*(ISNUMBER(finalData[score]))))
)</f>
        <v>20</v>
      </c>
      <c r="S474">
        <f>IF(OR(NOT(ISNUMBER(finalData[[#This Row],[peerIQR]])),finalData[[#This Row],[peerIQR]]=0), NA(), finalData[[#This Row],[peerQ1]]-1.5*finalData[[#This Row],[peerIQR]])</f>
        <v>0.89999999999999991</v>
      </c>
      <c r="T474">
        <f>IF(OR(NOT(ISNUMBER(finalData[[#This Row],[peerIQR]])),finalData[[#This Row],[peerIQR]]=0), NA(), finalData[[#This Row],[peerQ3]]+1.5*finalData[[#This Row],[peerIQR]])</f>
        <v>1.1400000000000001</v>
      </c>
      <c r="U47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74">
        <f>finalData[[#This Row],[score]]-finalData[[#This Row],[peerMedian]]</f>
        <v>2.4999999999999911E-2</v>
      </c>
    </row>
    <row r="475" spans="1:22">
      <c r="A475" t="s">
        <v>1674</v>
      </c>
      <c r="B475" t="s">
        <v>1675</v>
      </c>
      <c r="C475" t="s">
        <v>1647</v>
      </c>
      <c r="D475" t="s">
        <v>32</v>
      </c>
      <c r="E475">
        <v>3</v>
      </c>
      <c r="F475">
        <v>0</v>
      </c>
      <c r="G475">
        <v>9</v>
      </c>
      <c r="H475">
        <v>2</v>
      </c>
      <c r="I475">
        <v>1.02</v>
      </c>
      <c r="J475">
        <v>11</v>
      </c>
      <c r="K475">
        <v>0.18181818181818182</v>
      </c>
      <c r="L475" t="s">
        <v>18021</v>
      </c>
      <c r="M475" t="s">
        <v>17971</v>
      </c>
      <c r="N475" cm="1">
        <f t="array" ref="N475">_xlfn.LET(_xlpm.k,finalData[[#This Row],[peer_group_key]],
     MEDIAN(_xlfn._xlws.FILTER(finalData[score], (finalData[peer_group_key]=_xlpm.k)*(ISNUMBER(finalData[score]))))
)</f>
        <v>1.02</v>
      </c>
      <c r="O475" cm="1">
        <f t="array" ref="O47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75" cm="1">
        <f t="array" ref="P47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75">
        <f>finalData[[#This Row],[peerQ3]]-finalData[[#This Row],[peerQ1]]</f>
        <v>6.0000000000000053E-2</v>
      </c>
      <c r="R475" cm="1">
        <f t="array" ref="R475">_xlfn.LET(_xlpm.k,finalData[[#This Row],[peer_group_key]],
ROWS(_xlfn._xlws.FILTER(finalData[score], (finalData[peer_group_key]=_xlpm.k)*(ISNUMBER(finalData[score]))))
)</f>
        <v>55</v>
      </c>
      <c r="S475">
        <f>IF(OR(NOT(ISNUMBER(finalData[[#This Row],[peerIQR]])),finalData[[#This Row],[peerIQR]]=0), NA(), finalData[[#This Row],[peerQ1]]-1.5*finalData[[#This Row],[peerIQR]])</f>
        <v>0.89999999999999991</v>
      </c>
      <c r="T475">
        <f>IF(OR(NOT(ISNUMBER(finalData[[#This Row],[peerIQR]])),finalData[[#This Row],[peerIQR]]=0), NA(), finalData[[#This Row],[peerQ3]]+1.5*finalData[[#This Row],[peerIQR]])</f>
        <v>1.1400000000000001</v>
      </c>
      <c r="U47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75">
        <f>finalData[[#This Row],[score]]-finalData[[#This Row],[peerMedian]]</f>
        <v>0</v>
      </c>
    </row>
    <row r="476" spans="1:22">
      <c r="A476" t="s">
        <v>1678</v>
      </c>
      <c r="B476" t="s">
        <v>1679</v>
      </c>
      <c r="C476" t="s">
        <v>1647</v>
      </c>
      <c r="D476" t="s">
        <v>32</v>
      </c>
      <c r="E476">
        <v>3</v>
      </c>
      <c r="F476">
        <v>2</v>
      </c>
      <c r="G476">
        <v>6</v>
      </c>
      <c r="H476">
        <v>1</v>
      </c>
      <c r="I476">
        <v>1.0900000000000001</v>
      </c>
      <c r="J476">
        <v>9</v>
      </c>
      <c r="K476">
        <v>0.1111111111111111</v>
      </c>
      <c r="L476" t="s">
        <v>18021</v>
      </c>
      <c r="M476" t="s">
        <v>17971</v>
      </c>
      <c r="N476" cm="1">
        <f t="array" ref="N476">_xlfn.LET(_xlpm.k,finalData[[#This Row],[peer_group_key]],
     MEDIAN(_xlfn._xlws.FILTER(finalData[score], (finalData[peer_group_key]=_xlpm.k)*(ISNUMBER(finalData[score]))))
)</f>
        <v>1.02</v>
      </c>
      <c r="O476" cm="1">
        <f t="array" ref="O47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76" cm="1">
        <f t="array" ref="P47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76">
        <f>finalData[[#This Row],[peerQ3]]-finalData[[#This Row],[peerQ1]]</f>
        <v>6.0000000000000053E-2</v>
      </c>
      <c r="R476" cm="1">
        <f t="array" ref="R476">_xlfn.LET(_xlpm.k,finalData[[#This Row],[peer_group_key]],
ROWS(_xlfn._xlws.FILTER(finalData[score], (finalData[peer_group_key]=_xlpm.k)*(ISNUMBER(finalData[score]))))
)</f>
        <v>55</v>
      </c>
      <c r="S476">
        <f>IF(OR(NOT(ISNUMBER(finalData[[#This Row],[peerIQR]])),finalData[[#This Row],[peerIQR]]=0), NA(), finalData[[#This Row],[peerQ1]]-1.5*finalData[[#This Row],[peerIQR]])</f>
        <v>0.89999999999999991</v>
      </c>
      <c r="T476">
        <f>IF(OR(NOT(ISNUMBER(finalData[[#This Row],[peerIQR]])),finalData[[#This Row],[peerIQR]]=0), NA(), finalData[[#This Row],[peerQ3]]+1.5*finalData[[#This Row],[peerIQR]])</f>
        <v>1.1400000000000001</v>
      </c>
      <c r="U47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76">
        <f>finalData[[#This Row],[score]]-finalData[[#This Row],[peerMedian]]</f>
        <v>7.0000000000000062E-2</v>
      </c>
    </row>
    <row r="477" spans="1:22">
      <c r="A477" t="s">
        <v>1682</v>
      </c>
      <c r="B477" t="s">
        <v>1683</v>
      </c>
      <c r="C477" t="s">
        <v>1647</v>
      </c>
      <c r="D477" t="s">
        <v>18</v>
      </c>
      <c r="E477">
        <v>1</v>
      </c>
      <c r="F477">
        <v>0</v>
      </c>
      <c r="G477">
        <v>7</v>
      </c>
      <c r="H477">
        <v>2</v>
      </c>
      <c r="I477">
        <v>1.1499999999999999</v>
      </c>
      <c r="J477">
        <v>9</v>
      </c>
      <c r="K477">
        <v>0.22222222222222221</v>
      </c>
      <c r="L477" t="s">
        <v>18022</v>
      </c>
      <c r="M477" t="s">
        <v>17973</v>
      </c>
      <c r="N477" cm="1">
        <f t="array" ref="N477">_xlfn.LET(_xlpm.k,finalData[[#This Row],[peer_group_key]],
     MEDIAN(_xlfn._xlws.FILTER(finalData[score], (finalData[peer_group_key]=_xlpm.k)*(ISNUMBER(finalData[score]))))
)</f>
        <v>1.0150000000000001</v>
      </c>
      <c r="O477" cm="1">
        <f t="array" ref="O47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77" cm="1">
        <f t="array" ref="P47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77">
        <f>finalData[[#This Row],[peerQ3]]-finalData[[#This Row],[peerQ1]]</f>
        <v>6.0000000000000053E-2</v>
      </c>
      <c r="R477" cm="1">
        <f t="array" ref="R477">_xlfn.LET(_xlpm.k,finalData[[#This Row],[peer_group_key]],
ROWS(_xlfn._xlws.FILTER(finalData[score], (finalData[peer_group_key]=_xlpm.k)*(ISNUMBER(finalData[score]))))
)</f>
        <v>20</v>
      </c>
      <c r="S477">
        <f>IF(OR(NOT(ISNUMBER(finalData[[#This Row],[peerIQR]])),finalData[[#This Row],[peerIQR]]=0), NA(), finalData[[#This Row],[peerQ1]]-1.5*finalData[[#This Row],[peerIQR]])</f>
        <v>0.89999999999999991</v>
      </c>
      <c r="T477">
        <f>IF(OR(NOT(ISNUMBER(finalData[[#This Row],[peerIQR]])),finalData[[#This Row],[peerIQR]]=0), NA(), finalData[[#This Row],[peerQ3]]+1.5*finalData[[#This Row],[peerIQR]])</f>
        <v>1.1400000000000001</v>
      </c>
      <c r="U47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477">
        <f>finalData[[#This Row],[score]]-finalData[[#This Row],[peerMedian]]</f>
        <v>0.13499999999999979</v>
      </c>
    </row>
    <row r="478" spans="1:22">
      <c r="A478" t="s">
        <v>1685</v>
      </c>
      <c r="B478" t="s">
        <v>1686</v>
      </c>
      <c r="C478" t="s">
        <v>1647</v>
      </c>
      <c r="D478" t="s">
        <v>18</v>
      </c>
      <c r="E478">
        <v>2</v>
      </c>
      <c r="F478">
        <v>0</v>
      </c>
      <c r="G478">
        <v>8</v>
      </c>
      <c r="H478">
        <v>1</v>
      </c>
      <c r="I478">
        <v>0.95</v>
      </c>
      <c r="J478">
        <v>9</v>
      </c>
      <c r="K478">
        <v>0.1111111111111111</v>
      </c>
      <c r="L478" t="s">
        <v>18022</v>
      </c>
      <c r="M478" t="s">
        <v>17973</v>
      </c>
      <c r="N478" cm="1">
        <f t="array" ref="N478">_xlfn.LET(_xlpm.k,finalData[[#This Row],[peer_group_key]],
     MEDIAN(_xlfn._xlws.FILTER(finalData[score], (finalData[peer_group_key]=_xlpm.k)*(ISNUMBER(finalData[score]))))
)</f>
        <v>1.0150000000000001</v>
      </c>
      <c r="O478" cm="1">
        <f t="array" ref="O47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78" cm="1">
        <f t="array" ref="P47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78">
        <f>finalData[[#This Row],[peerQ3]]-finalData[[#This Row],[peerQ1]]</f>
        <v>6.0000000000000053E-2</v>
      </c>
      <c r="R478" cm="1">
        <f t="array" ref="R478">_xlfn.LET(_xlpm.k,finalData[[#This Row],[peer_group_key]],
ROWS(_xlfn._xlws.FILTER(finalData[score], (finalData[peer_group_key]=_xlpm.k)*(ISNUMBER(finalData[score]))))
)</f>
        <v>20</v>
      </c>
      <c r="S478">
        <f>IF(OR(NOT(ISNUMBER(finalData[[#This Row],[peerIQR]])),finalData[[#This Row],[peerIQR]]=0), NA(), finalData[[#This Row],[peerQ1]]-1.5*finalData[[#This Row],[peerIQR]])</f>
        <v>0.89999999999999991</v>
      </c>
      <c r="T478">
        <f>IF(OR(NOT(ISNUMBER(finalData[[#This Row],[peerIQR]])),finalData[[#This Row],[peerIQR]]=0), NA(), finalData[[#This Row],[peerQ3]]+1.5*finalData[[#This Row],[peerIQR]])</f>
        <v>1.1400000000000001</v>
      </c>
      <c r="U47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78">
        <f>finalData[[#This Row],[score]]-finalData[[#This Row],[peerMedian]]</f>
        <v>-6.5000000000000169E-2</v>
      </c>
    </row>
    <row r="479" spans="1:22">
      <c r="A479" t="s">
        <v>1689</v>
      </c>
      <c r="B479" t="s">
        <v>1690</v>
      </c>
      <c r="C479" t="s">
        <v>1647</v>
      </c>
      <c r="D479" t="s">
        <v>32</v>
      </c>
      <c r="E479">
        <v>3</v>
      </c>
      <c r="F479">
        <v>0</v>
      </c>
      <c r="G479">
        <v>10</v>
      </c>
      <c r="H479">
        <v>1</v>
      </c>
      <c r="I479">
        <v>1.03</v>
      </c>
      <c r="J479">
        <v>11</v>
      </c>
      <c r="K479">
        <v>9.0909090909090912E-2</v>
      </c>
      <c r="L479" t="s">
        <v>18021</v>
      </c>
      <c r="M479" t="s">
        <v>17971</v>
      </c>
      <c r="N479" cm="1">
        <f t="array" ref="N479">_xlfn.LET(_xlpm.k,finalData[[#This Row],[peer_group_key]],
     MEDIAN(_xlfn._xlws.FILTER(finalData[score], (finalData[peer_group_key]=_xlpm.k)*(ISNUMBER(finalData[score]))))
)</f>
        <v>1.02</v>
      </c>
      <c r="O479" cm="1">
        <f t="array" ref="O47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79" cm="1">
        <f t="array" ref="P47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79">
        <f>finalData[[#This Row],[peerQ3]]-finalData[[#This Row],[peerQ1]]</f>
        <v>6.0000000000000053E-2</v>
      </c>
      <c r="R479" cm="1">
        <f t="array" ref="R479">_xlfn.LET(_xlpm.k,finalData[[#This Row],[peer_group_key]],
ROWS(_xlfn._xlws.FILTER(finalData[score], (finalData[peer_group_key]=_xlpm.k)*(ISNUMBER(finalData[score]))))
)</f>
        <v>55</v>
      </c>
      <c r="S479">
        <f>IF(OR(NOT(ISNUMBER(finalData[[#This Row],[peerIQR]])),finalData[[#This Row],[peerIQR]]=0), NA(), finalData[[#This Row],[peerQ1]]-1.5*finalData[[#This Row],[peerIQR]])</f>
        <v>0.89999999999999991</v>
      </c>
      <c r="T479">
        <f>IF(OR(NOT(ISNUMBER(finalData[[#This Row],[peerIQR]])),finalData[[#This Row],[peerIQR]]=0), NA(), finalData[[#This Row],[peerQ3]]+1.5*finalData[[#This Row],[peerIQR]])</f>
        <v>1.1400000000000001</v>
      </c>
      <c r="U47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79">
        <f>finalData[[#This Row],[score]]-finalData[[#This Row],[peerMedian]]</f>
        <v>1.0000000000000009E-2</v>
      </c>
    </row>
    <row r="480" spans="1:22">
      <c r="A480" t="s">
        <v>1693</v>
      </c>
      <c r="B480" t="s">
        <v>1694</v>
      </c>
      <c r="C480" t="s">
        <v>1647</v>
      </c>
      <c r="D480" t="s">
        <v>32</v>
      </c>
      <c r="E480">
        <v>3</v>
      </c>
      <c r="F480">
        <v>0</v>
      </c>
      <c r="G480">
        <v>9</v>
      </c>
      <c r="H480">
        <v>0</v>
      </c>
      <c r="I480">
        <v>1.08</v>
      </c>
      <c r="J480">
        <v>9</v>
      </c>
      <c r="K480">
        <v>0</v>
      </c>
      <c r="L480" t="s">
        <v>18021</v>
      </c>
      <c r="M480" t="s">
        <v>17971</v>
      </c>
      <c r="N480" cm="1">
        <f t="array" ref="N480">_xlfn.LET(_xlpm.k,finalData[[#This Row],[peer_group_key]],
     MEDIAN(_xlfn._xlws.FILTER(finalData[score], (finalData[peer_group_key]=_xlpm.k)*(ISNUMBER(finalData[score]))))
)</f>
        <v>1.02</v>
      </c>
      <c r="O480" cm="1">
        <f t="array" ref="O48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80" cm="1">
        <f t="array" ref="P48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80">
        <f>finalData[[#This Row],[peerQ3]]-finalData[[#This Row],[peerQ1]]</f>
        <v>6.0000000000000053E-2</v>
      </c>
      <c r="R480" cm="1">
        <f t="array" ref="R480">_xlfn.LET(_xlpm.k,finalData[[#This Row],[peer_group_key]],
ROWS(_xlfn._xlws.FILTER(finalData[score], (finalData[peer_group_key]=_xlpm.k)*(ISNUMBER(finalData[score]))))
)</f>
        <v>55</v>
      </c>
      <c r="S480">
        <f>IF(OR(NOT(ISNUMBER(finalData[[#This Row],[peerIQR]])),finalData[[#This Row],[peerIQR]]=0), NA(), finalData[[#This Row],[peerQ1]]-1.5*finalData[[#This Row],[peerIQR]])</f>
        <v>0.89999999999999991</v>
      </c>
      <c r="T480">
        <f>IF(OR(NOT(ISNUMBER(finalData[[#This Row],[peerIQR]])),finalData[[#This Row],[peerIQR]]=0), NA(), finalData[[#This Row],[peerQ3]]+1.5*finalData[[#This Row],[peerIQR]])</f>
        <v>1.1400000000000001</v>
      </c>
      <c r="U48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80">
        <f>finalData[[#This Row],[score]]-finalData[[#This Row],[peerMedian]]</f>
        <v>6.0000000000000053E-2</v>
      </c>
    </row>
    <row r="481" spans="1:22">
      <c r="A481" t="s">
        <v>1697</v>
      </c>
      <c r="B481" t="s">
        <v>1698</v>
      </c>
      <c r="C481" t="s">
        <v>1647</v>
      </c>
      <c r="D481" t="s">
        <v>18</v>
      </c>
      <c r="E481">
        <v>1</v>
      </c>
      <c r="F481">
        <v>1</v>
      </c>
      <c r="G481">
        <v>7</v>
      </c>
      <c r="H481">
        <v>0</v>
      </c>
      <c r="I481">
        <v>0.99</v>
      </c>
      <c r="J481">
        <v>8</v>
      </c>
      <c r="K481">
        <v>0</v>
      </c>
      <c r="L481" t="s">
        <v>18022</v>
      </c>
      <c r="M481" t="s">
        <v>17973</v>
      </c>
      <c r="N481" cm="1">
        <f t="array" ref="N481">_xlfn.LET(_xlpm.k,finalData[[#This Row],[peer_group_key]],
     MEDIAN(_xlfn._xlws.FILTER(finalData[score], (finalData[peer_group_key]=_xlpm.k)*(ISNUMBER(finalData[score]))))
)</f>
        <v>1.0150000000000001</v>
      </c>
      <c r="O481" cm="1">
        <f t="array" ref="O48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81" cm="1">
        <f t="array" ref="P48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81">
        <f>finalData[[#This Row],[peerQ3]]-finalData[[#This Row],[peerQ1]]</f>
        <v>6.0000000000000053E-2</v>
      </c>
      <c r="R481" cm="1">
        <f t="array" ref="R481">_xlfn.LET(_xlpm.k,finalData[[#This Row],[peer_group_key]],
ROWS(_xlfn._xlws.FILTER(finalData[score], (finalData[peer_group_key]=_xlpm.k)*(ISNUMBER(finalData[score]))))
)</f>
        <v>20</v>
      </c>
      <c r="S481">
        <f>IF(OR(NOT(ISNUMBER(finalData[[#This Row],[peerIQR]])),finalData[[#This Row],[peerIQR]]=0), NA(), finalData[[#This Row],[peerQ1]]-1.5*finalData[[#This Row],[peerIQR]])</f>
        <v>0.89999999999999991</v>
      </c>
      <c r="T481">
        <f>IF(OR(NOT(ISNUMBER(finalData[[#This Row],[peerIQR]])),finalData[[#This Row],[peerIQR]]=0), NA(), finalData[[#This Row],[peerQ3]]+1.5*finalData[[#This Row],[peerIQR]])</f>
        <v>1.1400000000000001</v>
      </c>
      <c r="U48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81">
        <f>finalData[[#This Row],[score]]-finalData[[#This Row],[peerMedian]]</f>
        <v>-2.5000000000000133E-2</v>
      </c>
    </row>
    <row r="482" spans="1:22">
      <c r="A482" t="s">
        <v>1700</v>
      </c>
      <c r="B482" t="s">
        <v>1701</v>
      </c>
      <c r="C482" t="s">
        <v>1647</v>
      </c>
      <c r="D482" t="s">
        <v>27</v>
      </c>
      <c r="E482">
        <v>1</v>
      </c>
      <c r="F482">
        <v>0</v>
      </c>
      <c r="G482">
        <v>7</v>
      </c>
      <c r="H482">
        <v>1</v>
      </c>
      <c r="I482">
        <v>1.18</v>
      </c>
      <c r="J482">
        <v>8</v>
      </c>
      <c r="K482">
        <v>0.125</v>
      </c>
      <c r="L482" t="s">
        <v>18024</v>
      </c>
      <c r="M482" t="s">
        <v>17973</v>
      </c>
      <c r="N482" cm="1">
        <f t="array" ref="N482">_xlfn.LET(_xlpm.k,finalData[[#This Row],[peer_group_key]],
     MEDIAN(_xlfn._xlws.FILTER(finalData[score], (finalData[peer_group_key]=_xlpm.k)*(ISNUMBER(finalData[score]))))
)</f>
        <v>1.01</v>
      </c>
      <c r="O482" cm="1">
        <f t="array" ref="O48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82" cm="1">
        <f t="array" ref="P48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82">
        <f>finalData[[#This Row],[peerQ3]]-finalData[[#This Row],[peerQ1]]</f>
        <v>6.0000000000000053E-2</v>
      </c>
      <c r="R482" cm="1">
        <f t="array" ref="R482">_xlfn.LET(_xlpm.k,finalData[[#This Row],[peer_group_key]],
ROWS(_xlfn._xlws.FILTER(finalData[score], (finalData[peer_group_key]=_xlpm.k)*(ISNUMBER(finalData[score]))))
)</f>
        <v>63</v>
      </c>
      <c r="S482">
        <f>IF(OR(NOT(ISNUMBER(finalData[[#This Row],[peerIQR]])),finalData[[#This Row],[peerIQR]]=0), NA(), finalData[[#This Row],[peerQ1]]-1.5*finalData[[#This Row],[peerIQR]])</f>
        <v>0.89999999999999991</v>
      </c>
      <c r="T482">
        <f>IF(OR(NOT(ISNUMBER(finalData[[#This Row],[peerIQR]])),finalData[[#This Row],[peerIQR]]=0), NA(), finalData[[#This Row],[peerQ3]]+1.5*finalData[[#This Row],[peerIQR]])</f>
        <v>1.1400000000000001</v>
      </c>
      <c r="U48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482">
        <f>finalData[[#This Row],[score]]-finalData[[#This Row],[peerMedian]]</f>
        <v>0.16999999999999993</v>
      </c>
    </row>
    <row r="483" spans="1:22">
      <c r="A483" t="s">
        <v>1703</v>
      </c>
      <c r="B483" t="s">
        <v>1704</v>
      </c>
      <c r="C483" t="s">
        <v>1647</v>
      </c>
      <c r="D483" t="s">
        <v>67</v>
      </c>
      <c r="E483">
        <v>3</v>
      </c>
      <c r="F483">
        <v>0</v>
      </c>
      <c r="G483">
        <v>7</v>
      </c>
      <c r="H483">
        <v>1</v>
      </c>
      <c r="I483">
        <v>0.93</v>
      </c>
      <c r="J483">
        <v>8</v>
      </c>
      <c r="K483">
        <v>0.125</v>
      </c>
      <c r="L483" t="s">
        <v>18025</v>
      </c>
      <c r="M483" t="s">
        <v>17971</v>
      </c>
      <c r="N483" cm="1">
        <f t="array" ref="N483">_xlfn.LET(_xlpm.k,finalData[[#This Row],[peer_group_key]],
     MEDIAN(_xlfn._xlws.FILTER(finalData[score], (finalData[peer_group_key]=_xlpm.k)*(ISNUMBER(finalData[score]))))
)</f>
        <v>0.93</v>
      </c>
      <c r="O483" cm="1">
        <f t="array" ref="O48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483" cm="1">
        <f t="array" ref="P48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0.93</v>
      </c>
      <c r="Q483">
        <f>finalData[[#This Row],[peerQ3]]-finalData[[#This Row],[peerQ1]]</f>
        <v>0</v>
      </c>
      <c r="R483" cm="1">
        <f t="array" ref="R483">_xlfn.LET(_xlpm.k,finalData[[#This Row],[peer_group_key]],
ROWS(_xlfn._xlws.FILTER(finalData[score], (finalData[peer_group_key]=_xlpm.k)*(ISNUMBER(finalData[score]))))
)</f>
        <v>1</v>
      </c>
      <c r="S483" t="e">
        <f>IF(OR(NOT(ISNUMBER(finalData[[#This Row],[peerIQR]])),finalData[[#This Row],[peerIQR]]=0), NA(), finalData[[#This Row],[peerQ1]]-1.5*finalData[[#This Row],[peerIQR]])</f>
        <v>#N/A</v>
      </c>
      <c r="T483" t="e">
        <f>IF(OR(NOT(ISNUMBER(finalData[[#This Row],[peerIQR]])),finalData[[#This Row],[peerIQR]]=0), NA(), finalData[[#This Row],[peerQ3]]+1.5*finalData[[#This Row],[peerIQR]])</f>
        <v>#N/A</v>
      </c>
      <c r="U48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483">
        <f>finalData[[#This Row],[score]]-finalData[[#This Row],[peerMedian]]</f>
        <v>0</v>
      </c>
    </row>
    <row r="484" spans="1:22">
      <c r="A484" t="s">
        <v>1706</v>
      </c>
      <c r="B484" t="s">
        <v>1707</v>
      </c>
      <c r="C484" t="s">
        <v>1647</v>
      </c>
      <c r="D484" t="s">
        <v>32</v>
      </c>
      <c r="E484">
        <v>2</v>
      </c>
      <c r="F484">
        <v>0</v>
      </c>
      <c r="G484">
        <v>8</v>
      </c>
      <c r="H484">
        <v>0</v>
      </c>
      <c r="I484">
        <v>1.06</v>
      </c>
      <c r="J484">
        <v>8</v>
      </c>
      <c r="K484">
        <v>0</v>
      </c>
      <c r="L484" t="s">
        <v>18021</v>
      </c>
      <c r="M484" t="s">
        <v>17973</v>
      </c>
      <c r="N484" cm="1">
        <f t="array" ref="N484">_xlfn.LET(_xlpm.k,finalData[[#This Row],[peer_group_key]],
     MEDIAN(_xlfn._xlws.FILTER(finalData[score], (finalData[peer_group_key]=_xlpm.k)*(ISNUMBER(finalData[score]))))
)</f>
        <v>1.02</v>
      </c>
      <c r="O484" cm="1">
        <f t="array" ref="O48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84" cm="1">
        <f t="array" ref="P48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84">
        <f>finalData[[#This Row],[peerQ3]]-finalData[[#This Row],[peerQ1]]</f>
        <v>6.0000000000000053E-2</v>
      </c>
      <c r="R484" cm="1">
        <f t="array" ref="R484">_xlfn.LET(_xlpm.k,finalData[[#This Row],[peer_group_key]],
ROWS(_xlfn._xlws.FILTER(finalData[score], (finalData[peer_group_key]=_xlpm.k)*(ISNUMBER(finalData[score]))))
)</f>
        <v>55</v>
      </c>
      <c r="S484">
        <f>IF(OR(NOT(ISNUMBER(finalData[[#This Row],[peerIQR]])),finalData[[#This Row],[peerIQR]]=0), NA(), finalData[[#This Row],[peerQ1]]-1.5*finalData[[#This Row],[peerIQR]])</f>
        <v>0.89999999999999991</v>
      </c>
      <c r="T484">
        <f>IF(OR(NOT(ISNUMBER(finalData[[#This Row],[peerIQR]])),finalData[[#This Row],[peerIQR]]=0), NA(), finalData[[#This Row],[peerQ3]]+1.5*finalData[[#This Row],[peerIQR]])</f>
        <v>1.1400000000000001</v>
      </c>
      <c r="U48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84">
        <f>finalData[[#This Row],[score]]-finalData[[#This Row],[peerMedian]]</f>
        <v>4.0000000000000036E-2</v>
      </c>
    </row>
    <row r="485" spans="1:22">
      <c r="A485" t="s">
        <v>1710</v>
      </c>
      <c r="B485" t="s">
        <v>1711</v>
      </c>
      <c r="C485" t="s">
        <v>1647</v>
      </c>
      <c r="D485" t="s">
        <v>32</v>
      </c>
      <c r="E485">
        <v>3</v>
      </c>
      <c r="F485">
        <v>0</v>
      </c>
      <c r="G485">
        <v>9</v>
      </c>
      <c r="H485">
        <v>2</v>
      </c>
      <c r="I485">
        <v>1.01</v>
      </c>
      <c r="J485">
        <v>11</v>
      </c>
      <c r="K485">
        <v>0.18181818181818182</v>
      </c>
      <c r="L485" t="s">
        <v>18021</v>
      </c>
      <c r="M485" t="s">
        <v>17971</v>
      </c>
      <c r="N485" cm="1">
        <f t="array" ref="N485">_xlfn.LET(_xlpm.k,finalData[[#This Row],[peer_group_key]],
     MEDIAN(_xlfn._xlws.FILTER(finalData[score], (finalData[peer_group_key]=_xlpm.k)*(ISNUMBER(finalData[score]))))
)</f>
        <v>1.02</v>
      </c>
      <c r="O485" cm="1">
        <f t="array" ref="O48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85" cm="1">
        <f t="array" ref="P48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85">
        <f>finalData[[#This Row],[peerQ3]]-finalData[[#This Row],[peerQ1]]</f>
        <v>6.0000000000000053E-2</v>
      </c>
      <c r="R485" cm="1">
        <f t="array" ref="R485">_xlfn.LET(_xlpm.k,finalData[[#This Row],[peer_group_key]],
ROWS(_xlfn._xlws.FILTER(finalData[score], (finalData[peer_group_key]=_xlpm.k)*(ISNUMBER(finalData[score]))))
)</f>
        <v>55</v>
      </c>
      <c r="S485">
        <f>IF(OR(NOT(ISNUMBER(finalData[[#This Row],[peerIQR]])),finalData[[#This Row],[peerIQR]]=0), NA(), finalData[[#This Row],[peerQ1]]-1.5*finalData[[#This Row],[peerIQR]])</f>
        <v>0.89999999999999991</v>
      </c>
      <c r="T485">
        <f>IF(OR(NOT(ISNUMBER(finalData[[#This Row],[peerIQR]])),finalData[[#This Row],[peerIQR]]=0), NA(), finalData[[#This Row],[peerQ3]]+1.5*finalData[[#This Row],[peerIQR]])</f>
        <v>1.1400000000000001</v>
      </c>
      <c r="U48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85">
        <f>finalData[[#This Row],[score]]-finalData[[#This Row],[peerMedian]]</f>
        <v>-1.0000000000000009E-2</v>
      </c>
    </row>
    <row r="486" spans="1:22">
      <c r="A486" t="s">
        <v>1713</v>
      </c>
      <c r="B486" t="s">
        <v>1714</v>
      </c>
      <c r="C486" t="s">
        <v>1647</v>
      </c>
      <c r="D486" t="s">
        <v>27</v>
      </c>
      <c r="E486">
        <v>2</v>
      </c>
      <c r="F486">
        <v>0</v>
      </c>
      <c r="G486">
        <v>8</v>
      </c>
      <c r="H486">
        <v>1</v>
      </c>
      <c r="I486">
        <v>1.04</v>
      </c>
      <c r="J486">
        <v>9</v>
      </c>
      <c r="K486">
        <v>0.1111111111111111</v>
      </c>
      <c r="L486" t="s">
        <v>18024</v>
      </c>
      <c r="M486" t="s">
        <v>17973</v>
      </c>
      <c r="N486" cm="1">
        <f t="array" ref="N486">_xlfn.LET(_xlpm.k,finalData[[#This Row],[peer_group_key]],
     MEDIAN(_xlfn._xlws.FILTER(finalData[score], (finalData[peer_group_key]=_xlpm.k)*(ISNUMBER(finalData[score]))))
)</f>
        <v>1.01</v>
      </c>
      <c r="O486" cm="1">
        <f t="array" ref="O48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86" cm="1">
        <f t="array" ref="P48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86">
        <f>finalData[[#This Row],[peerQ3]]-finalData[[#This Row],[peerQ1]]</f>
        <v>6.0000000000000053E-2</v>
      </c>
      <c r="R486" cm="1">
        <f t="array" ref="R486">_xlfn.LET(_xlpm.k,finalData[[#This Row],[peer_group_key]],
ROWS(_xlfn._xlws.FILTER(finalData[score], (finalData[peer_group_key]=_xlpm.k)*(ISNUMBER(finalData[score]))))
)</f>
        <v>63</v>
      </c>
      <c r="S486">
        <f>IF(OR(NOT(ISNUMBER(finalData[[#This Row],[peerIQR]])),finalData[[#This Row],[peerIQR]]=0), NA(), finalData[[#This Row],[peerQ1]]-1.5*finalData[[#This Row],[peerIQR]])</f>
        <v>0.89999999999999991</v>
      </c>
      <c r="T486">
        <f>IF(OR(NOT(ISNUMBER(finalData[[#This Row],[peerIQR]])),finalData[[#This Row],[peerIQR]]=0), NA(), finalData[[#This Row],[peerQ3]]+1.5*finalData[[#This Row],[peerIQR]])</f>
        <v>1.1400000000000001</v>
      </c>
      <c r="U48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86">
        <f>finalData[[#This Row],[score]]-finalData[[#This Row],[peerMedian]]</f>
        <v>3.0000000000000027E-2</v>
      </c>
    </row>
    <row r="487" spans="1:22">
      <c r="A487" t="s">
        <v>1717</v>
      </c>
      <c r="B487" t="s">
        <v>1718</v>
      </c>
      <c r="C487" t="s">
        <v>1647</v>
      </c>
      <c r="D487" t="s">
        <v>18</v>
      </c>
      <c r="E487">
        <v>3</v>
      </c>
      <c r="F487">
        <v>0</v>
      </c>
      <c r="G487">
        <v>9</v>
      </c>
      <c r="H487">
        <v>2</v>
      </c>
      <c r="I487">
        <v>1.05</v>
      </c>
      <c r="J487">
        <v>11</v>
      </c>
      <c r="K487">
        <v>0.18181818181818182</v>
      </c>
      <c r="L487" t="s">
        <v>18022</v>
      </c>
      <c r="M487" t="s">
        <v>17971</v>
      </c>
      <c r="N487" cm="1">
        <f t="array" ref="N487">_xlfn.LET(_xlpm.k,finalData[[#This Row],[peer_group_key]],
     MEDIAN(_xlfn._xlws.FILTER(finalData[score], (finalData[peer_group_key]=_xlpm.k)*(ISNUMBER(finalData[score]))))
)</f>
        <v>1.0150000000000001</v>
      </c>
      <c r="O487" cm="1">
        <f t="array" ref="O48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87" cm="1">
        <f t="array" ref="P48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87">
        <f>finalData[[#This Row],[peerQ3]]-finalData[[#This Row],[peerQ1]]</f>
        <v>6.0000000000000053E-2</v>
      </c>
      <c r="R487" cm="1">
        <f t="array" ref="R487">_xlfn.LET(_xlpm.k,finalData[[#This Row],[peer_group_key]],
ROWS(_xlfn._xlws.FILTER(finalData[score], (finalData[peer_group_key]=_xlpm.k)*(ISNUMBER(finalData[score]))))
)</f>
        <v>20</v>
      </c>
      <c r="S487">
        <f>IF(OR(NOT(ISNUMBER(finalData[[#This Row],[peerIQR]])),finalData[[#This Row],[peerIQR]]=0), NA(), finalData[[#This Row],[peerQ1]]-1.5*finalData[[#This Row],[peerIQR]])</f>
        <v>0.89999999999999991</v>
      </c>
      <c r="T487">
        <f>IF(OR(NOT(ISNUMBER(finalData[[#This Row],[peerIQR]])),finalData[[#This Row],[peerIQR]]=0), NA(), finalData[[#This Row],[peerQ3]]+1.5*finalData[[#This Row],[peerIQR]])</f>
        <v>1.1400000000000001</v>
      </c>
      <c r="U48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87">
        <f>finalData[[#This Row],[score]]-finalData[[#This Row],[peerMedian]]</f>
        <v>3.499999999999992E-2</v>
      </c>
    </row>
    <row r="488" spans="1:22">
      <c r="A488" t="s">
        <v>1721</v>
      </c>
      <c r="B488" t="s">
        <v>1722</v>
      </c>
      <c r="C488" t="s">
        <v>1647</v>
      </c>
      <c r="D488" t="s">
        <v>18</v>
      </c>
      <c r="E488">
        <v>3</v>
      </c>
      <c r="F488">
        <v>0</v>
      </c>
      <c r="G488">
        <v>9</v>
      </c>
      <c r="H488">
        <v>1</v>
      </c>
      <c r="I488">
        <v>1.05</v>
      </c>
      <c r="J488">
        <v>10</v>
      </c>
      <c r="K488">
        <v>0.1</v>
      </c>
      <c r="L488" t="s">
        <v>18022</v>
      </c>
      <c r="M488" t="s">
        <v>17971</v>
      </c>
      <c r="N488" cm="1">
        <f t="array" ref="N488">_xlfn.LET(_xlpm.k,finalData[[#This Row],[peer_group_key]],
     MEDIAN(_xlfn._xlws.FILTER(finalData[score], (finalData[peer_group_key]=_xlpm.k)*(ISNUMBER(finalData[score]))))
)</f>
        <v>1.0150000000000001</v>
      </c>
      <c r="O488" cm="1">
        <f t="array" ref="O48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88" cm="1">
        <f t="array" ref="P48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88">
        <f>finalData[[#This Row],[peerQ3]]-finalData[[#This Row],[peerQ1]]</f>
        <v>6.0000000000000053E-2</v>
      </c>
      <c r="R488" cm="1">
        <f t="array" ref="R488">_xlfn.LET(_xlpm.k,finalData[[#This Row],[peer_group_key]],
ROWS(_xlfn._xlws.FILTER(finalData[score], (finalData[peer_group_key]=_xlpm.k)*(ISNUMBER(finalData[score]))))
)</f>
        <v>20</v>
      </c>
      <c r="S488">
        <f>IF(OR(NOT(ISNUMBER(finalData[[#This Row],[peerIQR]])),finalData[[#This Row],[peerIQR]]=0), NA(), finalData[[#This Row],[peerQ1]]-1.5*finalData[[#This Row],[peerIQR]])</f>
        <v>0.89999999999999991</v>
      </c>
      <c r="T488">
        <f>IF(OR(NOT(ISNUMBER(finalData[[#This Row],[peerIQR]])),finalData[[#This Row],[peerIQR]]=0), NA(), finalData[[#This Row],[peerQ3]]+1.5*finalData[[#This Row],[peerIQR]])</f>
        <v>1.1400000000000001</v>
      </c>
      <c r="U48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88">
        <f>finalData[[#This Row],[score]]-finalData[[#This Row],[peerMedian]]</f>
        <v>3.499999999999992E-2</v>
      </c>
    </row>
    <row r="489" spans="1:22">
      <c r="A489" t="s">
        <v>1724</v>
      </c>
      <c r="B489" t="s">
        <v>1725</v>
      </c>
      <c r="C489" t="s">
        <v>1647</v>
      </c>
      <c r="D489" t="s">
        <v>32</v>
      </c>
      <c r="E489">
        <v>2</v>
      </c>
      <c r="F489">
        <v>1</v>
      </c>
      <c r="G489">
        <v>7</v>
      </c>
      <c r="H489">
        <v>1</v>
      </c>
      <c r="I489">
        <v>1</v>
      </c>
      <c r="J489">
        <v>9</v>
      </c>
      <c r="K489">
        <v>0.1111111111111111</v>
      </c>
      <c r="L489" t="s">
        <v>18021</v>
      </c>
      <c r="M489" t="s">
        <v>17973</v>
      </c>
      <c r="N489" cm="1">
        <f t="array" ref="N489">_xlfn.LET(_xlpm.k,finalData[[#This Row],[peer_group_key]],
     MEDIAN(_xlfn._xlws.FILTER(finalData[score], (finalData[peer_group_key]=_xlpm.k)*(ISNUMBER(finalData[score]))))
)</f>
        <v>1.02</v>
      </c>
      <c r="O489" cm="1">
        <f t="array" ref="O48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89" cm="1">
        <f t="array" ref="P48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89">
        <f>finalData[[#This Row],[peerQ3]]-finalData[[#This Row],[peerQ1]]</f>
        <v>6.0000000000000053E-2</v>
      </c>
      <c r="R489" cm="1">
        <f t="array" ref="R489">_xlfn.LET(_xlpm.k,finalData[[#This Row],[peer_group_key]],
ROWS(_xlfn._xlws.FILTER(finalData[score], (finalData[peer_group_key]=_xlpm.k)*(ISNUMBER(finalData[score]))))
)</f>
        <v>55</v>
      </c>
      <c r="S489">
        <f>IF(OR(NOT(ISNUMBER(finalData[[#This Row],[peerIQR]])),finalData[[#This Row],[peerIQR]]=0), NA(), finalData[[#This Row],[peerQ1]]-1.5*finalData[[#This Row],[peerIQR]])</f>
        <v>0.89999999999999991</v>
      </c>
      <c r="T489">
        <f>IF(OR(NOT(ISNUMBER(finalData[[#This Row],[peerIQR]])),finalData[[#This Row],[peerIQR]]=0), NA(), finalData[[#This Row],[peerQ3]]+1.5*finalData[[#This Row],[peerIQR]])</f>
        <v>1.1400000000000001</v>
      </c>
      <c r="U48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89">
        <f>finalData[[#This Row],[score]]-finalData[[#This Row],[peerMedian]]</f>
        <v>-2.0000000000000018E-2</v>
      </c>
    </row>
    <row r="490" spans="1:22">
      <c r="A490" t="s">
        <v>1727</v>
      </c>
      <c r="B490" t="s">
        <v>1728</v>
      </c>
      <c r="C490" t="s">
        <v>1647</v>
      </c>
      <c r="D490" t="s">
        <v>32</v>
      </c>
      <c r="E490">
        <v>4</v>
      </c>
      <c r="F490">
        <v>1</v>
      </c>
      <c r="G490">
        <v>5</v>
      </c>
      <c r="H490">
        <v>0</v>
      </c>
      <c r="I490">
        <v>1.04</v>
      </c>
      <c r="J490">
        <v>6</v>
      </c>
      <c r="K490">
        <v>0</v>
      </c>
      <c r="L490" t="s">
        <v>18021</v>
      </c>
      <c r="M490" t="s">
        <v>17970</v>
      </c>
      <c r="N490" cm="1">
        <f t="array" ref="N490">_xlfn.LET(_xlpm.k,finalData[[#This Row],[peer_group_key]],
     MEDIAN(_xlfn._xlws.FILTER(finalData[score], (finalData[peer_group_key]=_xlpm.k)*(ISNUMBER(finalData[score]))))
)</f>
        <v>1.02</v>
      </c>
      <c r="O490" cm="1">
        <f t="array" ref="O49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90" cm="1">
        <f t="array" ref="P49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90">
        <f>finalData[[#This Row],[peerQ3]]-finalData[[#This Row],[peerQ1]]</f>
        <v>6.0000000000000053E-2</v>
      </c>
      <c r="R490" cm="1">
        <f t="array" ref="R490">_xlfn.LET(_xlpm.k,finalData[[#This Row],[peer_group_key]],
ROWS(_xlfn._xlws.FILTER(finalData[score], (finalData[peer_group_key]=_xlpm.k)*(ISNUMBER(finalData[score]))))
)</f>
        <v>55</v>
      </c>
      <c r="S490">
        <f>IF(OR(NOT(ISNUMBER(finalData[[#This Row],[peerIQR]])),finalData[[#This Row],[peerIQR]]=0), NA(), finalData[[#This Row],[peerQ1]]-1.5*finalData[[#This Row],[peerIQR]])</f>
        <v>0.89999999999999991</v>
      </c>
      <c r="T490">
        <f>IF(OR(NOT(ISNUMBER(finalData[[#This Row],[peerIQR]])),finalData[[#This Row],[peerIQR]]=0), NA(), finalData[[#This Row],[peerQ3]]+1.5*finalData[[#This Row],[peerIQR]])</f>
        <v>1.1400000000000001</v>
      </c>
      <c r="U49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90">
        <f>finalData[[#This Row],[score]]-finalData[[#This Row],[peerMedian]]</f>
        <v>2.0000000000000018E-2</v>
      </c>
    </row>
    <row r="491" spans="1:22">
      <c r="A491" t="s">
        <v>1730</v>
      </c>
      <c r="B491" t="s">
        <v>1731</v>
      </c>
      <c r="C491" t="s">
        <v>1647</v>
      </c>
      <c r="D491" t="s">
        <v>32</v>
      </c>
      <c r="E491">
        <v>2</v>
      </c>
      <c r="F491">
        <v>0</v>
      </c>
      <c r="G491">
        <v>9</v>
      </c>
      <c r="H491">
        <v>2</v>
      </c>
      <c r="I491">
        <v>1.03</v>
      </c>
      <c r="J491">
        <v>11</v>
      </c>
      <c r="K491">
        <v>0.18181818181818182</v>
      </c>
      <c r="L491" t="s">
        <v>18021</v>
      </c>
      <c r="M491" t="s">
        <v>17973</v>
      </c>
      <c r="N491" cm="1">
        <f t="array" ref="N491">_xlfn.LET(_xlpm.k,finalData[[#This Row],[peer_group_key]],
     MEDIAN(_xlfn._xlws.FILTER(finalData[score], (finalData[peer_group_key]=_xlpm.k)*(ISNUMBER(finalData[score]))))
)</f>
        <v>1.02</v>
      </c>
      <c r="O491" cm="1">
        <f t="array" ref="O49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91" cm="1">
        <f t="array" ref="P49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91">
        <f>finalData[[#This Row],[peerQ3]]-finalData[[#This Row],[peerQ1]]</f>
        <v>6.0000000000000053E-2</v>
      </c>
      <c r="R491" cm="1">
        <f t="array" ref="R491">_xlfn.LET(_xlpm.k,finalData[[#This Row],[peer_group_key]],
ROWS(_xlfn._xlws.FILTER(finalData[score], (finalData[peer_group_key]=_xlpm.k)*(ISNUMBER(finalData[score]))))
)</f>
        <v>55</v>
      </c>
      <c r="S491">
        <f>IF(OR(NOT(ISNUMBER(finalData[[#This Row],[peerIQR]])),finalData[[#This Row],[peerIQR]]=0), NA(), finalData[[#This Row],[peerQ1]]-1.5*finalData[[#This Row],[peerIQR]])</f>
        <v>0.89999999999999991</v>
      </c>
      <c r="T491">
        <f>IF(OR(NOT(ISNUMBER(finalData[[#This Row],[peerIQR]])),finalData[[#This Row],[peerIQR]]=0), NA(), finalData[[#This Row],[peerQ3]]+1.5*finalData[[#This Row],[peerIQR]])</f>
        <v>1.1400000000000001</v>
      </c>
      <c r="U49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91">
        <f>finalData[[#This Row],[score]]-finalData[[#This Row],[peerMedian]]</f>
        <v>1.0000000000000009E-2</v>
      </c>
    </row>
    <row r="492" spans="1:22">
      <c r="A492" t="s">
        <v>1734</v>
      </c>
      <c r="B492" t="s">
        <v>1735</v>
      </c>
      <c r="C492" t="s">
        <v>1647</v>
      </c>
      <c r="D492" t="s">
        <v>140</v>
      </c>
      <c r="E492">
        <v>4</v>
      </c>
      <c r="F492">
        <v>0</v>
      </c>
      <c r="G492">
        <v>7</v>
      </c>
      <c r="H492">
        <v>0</v>
      </c>
      <c r="I492">
        <v>0.99</v>
      </c>
      <c r="J492">
        <v>7</v>
      </c>
      <c r="K492">
        <v>0</v>
      </c>
      <c r="L492" t="s">
        <v>18023</v>
      </c>
      <c r="M492" t="s">
        <v>17970</v>
      </c>
      <c r="N492" cm="1">
        <f t="array" ref="N492">_xlfn.LET(_xlpm.k,finalData[[#This Row],[peer_group_key]],
     MEDIAN(_xlfn._xlws.FILTER(finalData[score], (finalData[peer_group_key]=_xlpm.k)*(ISNUMBER(finalData[score]))))
)</f>
        <v>0.98</v>
      </c>
      <c r="O492" cm="1">
        <f t="array" ref="O49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492" cm="1">
        <f t="array" ref="P49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492">
        <f>finalData[[#This Row],[peerQ3]]-finalData[[#This Row],[peerQ1]]</f>
        <v>7.2500000000000009E-2</v>
      </c>
      <c r="R492" cm="1">
        <f t="array" ref="R492">_xlfn.LET(_xlpm.k,finalData[[#This Row],[peer_group_key]],
ROWS(_xlfn._xlws.FILTER(finalData[score], (finalData[peer_group_key]=_xlpm.k)*(ISNUMBER(finalData[score]))))
)</f>
        <v>12</v>
      </c>
      <c r="S492">
        <f>IF(OR(NOT(ISNUMBER(finalData[[#This Row],[peerIQR]])),finalData[[#This Row],[peerIQR]]=0), NA(), finalData[[#This Row],[peerQ1]]-1.5*finalData[[#This Row],[peerIQR]])</f>
        <v>0.84124999999999994</v>
      </c>
      <c r="T492">
        <f>IF(OR(NOT(ISNUMBER(finalData[[#This Row],[peerIQR]])),finalData[[#This Row],[peerIQR]]=0), NA(), finalData[[#This Row],[peerQ3]]+1.5*finalData[[#This Row],[peerIQR]])</f>
        <v>1.1312500000000001</v>
      </c>
      <c r="U49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92">
        <f>finalData[[#This Row],[score]]-finalData[[#This Row],[peerMedian]]</f>
        <v>1.0000000000000009E-2</v>
      </c>
    </row>
    <row r="493" spans="1:22">
      <c r="A493" t="s">
        <v>1737</v>
      </c>
      <c r="B493" t="s">
        <v>1738</v>
      </c>
      <c r="C493" t="s">
        <v>1647</v>
      </c>
      <c r="D493" t="s">
        <v>140</v>
      </c>
      <c r="E493">
        <v>5</v>
      </c>
      <c r="F493">
        <v>1</v>
      </c>
      <c r="G493">
        <v>7</v>
      </c>
      <c r="H493">
        <v>0</v>
      </c>
      <c r="I493">
        <v>0.93</v>
      </c>
      <c r="J493">
        <v>8</v>
      </c>
      <c r="K493">
        <v>0</v>
      </c>
      <c r="L493" t="s">
        <v>18023</v>
      </c>
      <c r="M493" t="s">
        <v>17970</v>
      </c>
      <c r="N493" cm="1">
        <f t="array" ref="N493">_xlfn.LET(_xlpm.k,finalData[[#This Row],[peer_group_key]],
     MEDIAN(_xlfn._xlws.FILTER(finalData[score], (finalData[peer_group_key]=_xlpm.k)*(ISNUMBER(finalData[score]))))
)</f>
        <v>0.98</v>
      </c>
      <c r="O493" cm="1">
        <f t="array" ref="O49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493" cm="1">
        <f t="array" ref="P49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493">
        <f>finalData[[#This Row],[peerQ3]]-finalData[[#This Row],[peerQ1]]</f>
        <v>7.2500000000000009E-2</v>
      </c>
      <c r="R493" cm="1">
        <f t="array" ref="R493">_xlfn.LET(_xlpm.k,finalData[[#This Row],[peer_group_key]],
ROWS(_xlfn._xlws.FILTER(finalData[score], (finalData[peer_group_key]=_xlpm.k)*(ISNUMBER(finalData[score]))))
)</f>
        <v>12</v>
      </c>
      <c r="S493">
        <f>IF(OR(NOT(ISNUMBER(finalData[[#This Row],[peerIQR]])),finalData[[#This Row],[peerIQR]]=0), NA(), finalData[[#This Row],[peerQ1]]-1.5*finalData[[#This Row],[peerIQR]])</f>
        <v>0.84124999999999994</v>
      </c>
      <c r="T493">
        <f>IF(OR(NOT(ISNUMBER(finalData[[#This Row],[peerIQR]])),finalData[[#This Row],[peerIQR]]=0), NA(), finalData[[#This Row],[peerQ3]]+1.5*finalData[[#This Row],[peerIQR]])</f>
        <v>1.1312500000000001</v>
      </c>
      <c r="U49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93">
        <f>finalData[[#This Row],[score]]-finalData[[#This Row],[peerMedian]]</f>
        <v>-4.9999999999999933E-2</v>
      </c>
    </row>
    <row r="494" spans="1:22">
      <c r="A494" t="s">
        <v>1741</v>
      </c>
      <c r="B494" t="s">
        <v>1742</v>
      </c>
      <c r="C494" t="s">
        <v>1647</v>
      </c>
      <c r="D494" t="s">
        <v>27</v>
      </c>
      <c r="E494">
        <v>2</v>
      </c>
      <c r="F494">
        <v>0</v>
      </c>
      <c r="G494">
        <v>5</v>
      </c>
      <c r="H494">
        <v>1</v>
      </c>
      <c r="I494">
        <v>1</v>
      </c>
      <c r="J494">
        <v>6</v>
      </c>
      <c r="K494">
        <v>0.16666666666666666</v>
      </c>
      <c r="L494" t="s">
        <v>18024</v>
      </c>
      <c r="M494" t="s">
        <v>17973</v>
      </c>
      <c r="N494" cm="1">
        <f t="array" ref="N494">_xlfn.LET(_xlpm.k,finalData[[#This Row],[peer_group_key]],
     MEDIAN(_xlfn._xlws.FILTER(finalData[score], (finalData[peer_group_key]=_xlpm.k)*(ISNUMBER(finalData[score]))))
)</f>
        <v>1.01</v>
      </c>
      <c r="O494" cm="1">
        <f t="array" ref="O49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94" cm="1">
        <f t="array" ref="P49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94">
        <f>finalData[[#This Row],[peerQ3]]-finalData[[#This Row],[peerQ1]]</f>
        <v>6.0000000000000053E-2</v>
      </c>
      <c r="R494" cm="1">
        <f t="array" ref="R494">_xlfn.LET(_xlpm.k,finalData[[#This Row],[peer_group_key]],
ROWS(_xlfn._xlws.FILTER(finalData[score], (finalData[peer_group_key]=_xlpm.k)*(ISNUMBER(finalData[score]))))
)</f>
        <v>63</v>
      </c>
      <c r="S494">
        <f>IF(OR(NOT(ISNUMBER(finalData[[#This Row],[peerIQR]])),finalData[[#This Row],[peerIQR]]=0), NA(), finalData[[#This Row],[peerQ1]]-1.5*finalData[[#This Row],[peerIQR]])</f>
        <v>0.89999999999999991</v>
      </c>
      <c r="T494">
        <f>IF(OR(NOT(ISNUMBER(finalData[[#This Row],[peerIQR]])),finalData[[#This Row],[peerIQR]]=0), NA(), finalData[[#This Row],[peerQ3]]+1.5*finalData[[#This Row],[peerIQR]])</f>
        <v>1.1400000000000001</v>
      </c>
      <c r="U49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94">
        <f>finalData[[#This Row],[score]]-finalData[[#This Row],[peerMedian]]</f>
        <v>-1.0000000000000009E-2</v>
      </c>
    </row>
    <row r="495" spans="1:22">
      <c r="A495" t="s">
        <v>1745</v>
      </c>
      <c r="B495" t="s">
        <v>1746</v>
      </c>
      <c r="C495" t="s">
        <v>1647</v>
      </c>
      <c r="D495" t="s">
        <v>27</v>
      </c>
      <c r="E495">
        <v>2</v>
      </c>
      <c r="F495">
        <v>1</v>
      </c>
      <c r="G495">
        <v>6</v>
      </c>
      <c r="H495">
        <v>1</v>
      </c>
      <c r="I495">
        <v>0.99</v>
      </c>
      <c r="J495">
        <v>8</v>
      </c>
      <c r="K495">
        <v>0.125</v>
      </c>
      <c r="L495" t="s">
        <v>18024</v>
      </c>
      <c r="M495" t="s">
        <v>17973</v>
      </c>
      <c r="N495" cm="1">
        <f t="array" ref="N495">_xlfn.LET(_xlpm.k,finalData[[#This Row],[peer_group_key]],
     MEDIAN(_xlfn._xlws.FILTER(finalData[score], (finalData[peer_group_key]=_xlpm.k)*(ISNUMBER(finalData[score]))))
)</f>
        <v>1.01</v>
      </c>
      <c r="O495" cm="1">
        <f t="array" ref="O49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95" cm="1">
        <f t="array" ref="P49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95">
        <f>finalData[[#This Row],[peerQ3]]-finalData[[#This Row],[peerQ1]]</f>
        <v>6.0000000000000053E-2</v>
      </c>
      <c r="R495" cm="1">
        <f t="array" ref="R495">_xlfn.LET(_xlpm.k,finalData[[#This Row],[peer_group_key]],
ROWS(_xlfn._xlws.FILTER(finalData[score], (finalData[peer_group_key]=_xlpm.k)*(ISNUMBER(finalData[score]))))
)</f>
        <v>63</v>
      </c>
      <c r="S495">
        <f>IF(OR(NOT(ISNUMBER(finalData[[#This Row],[peerIQR]])),finalData[[#This Row],[peerIQR]]=0), NA(), finalData[[#This Row],[peerQ1]]-1.5*finalData[[#This Row],[peerIQR]])</f>
        <v>0.89999999999999991</v>
      </c>
      <c r="T495">
        <f>IF(OR(NOT(ISNUMBER(finalData[[#This Row],[peerIQR]])),finalData[[#This Row],[peerIQR]]=0), NA(), finalData[[#This Row],[peerQ3]]+1.5*finalData[[#This Row],[peerIQR]])</f>
        <v>1.1400000000000001</v>
      </c>
      <c r="U49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95">
        <f>finalData[[#This Row],[score]]-finalData[[#This Row],[peerMedian]]</f>
        <v>-2.0000000000000018E-2</v>
      </c>
    </row>
    <row r="496" spans="1:22">
      <c r="A496" t="s">
        <v>1749</v>
      </c>
      <c r="B496" t="s">
        <v>1750</v>
      </c>
      <c r="C496" t="s">
        <v>1647</v>
      </c>
      <c r="D496" t="s">
        <v>32</v>
      </c>
      <c r="E496">
        <v>4</v>
      </c>
      <c r="F496">
        <v>0</v>
      </c>
      <c r="G496">
        <v>4</v>
      </c>
      <c r="H496">
        <v>0</v>
      </c>
      <c r="I496">
        <v>1.28</v>
      </c>
      <c r="J496">
        <v>4</v>
      </c>
      <c r="K496">
        <v>0</v>
      </c>
      <c r="L496" t="s">
        <v>18021</v>
      </c>
      <c r="M496" t="s">
        <v>17970</v>
      </c>
      <c r="N496" cm="1">
        <f t="array" ref="N496">_xlfn.LET(_xlpm.k,finalData[[#This Row],[peer_group_key]],
     MEDIAN(_xlfn._xlws.FILTER(finalData[score], (finalData[peer_group_key]=_xlpm.k)*(ISNUMBER(finalData[score]))))
)</f>
        <v>1.02</v>
      </c>
      <c r="O496" cm="1">
        <f t="array" ref="O49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96" cm="1">
        <f t="array" ref="P49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96">
        <f>finalData[[#This Row],[peerQ3]]-finalData[[#This Row],[peerQ1]]</f>
        <v>6.0000000000000053E-2</v>
      </c>
      <c r="R496" cm="1">
        <f t="array" ref="R496">_xlfn.LET(_xlpm.k,finalData[[#This Row],[peer_group_key]],
ROWS(_xlfn._xlws.FILTER(finalData[score], (finalData[peer_group_key]=_xlpm.k)*(ISNUMBER(finalData[score]))))
)</f>
        <v>55</v>
      </c>
      <c r="S496">
        <f>IF(OR(NOT(ISNUMBER(finalData[[#This Row],[peerIQR]])),finalData[[#This Row],[peerIQR]]=0), NA(), finalData[[#This Row],[peerQ1]]-1.5*finalData[[#This Row],[peerIQR]])</f>
        <v>0.89999999999999991</v>
      </c>
      <c r="T496">
        <f>IF(OR(NOT(ISNUMBER(finalData[[#This Row],[peerIQR]])),finalData[[#This Row],[peerIQR]]=0), NA(), finalData[[#This Row],[peerQ3]]+1.5*finalData[[#This Row],[peerIQR]])</f>
        <v>1.1400000000000001</v>
      </c>
      <c r="U49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496">
        <f>finalData[[#This Row],[score]]-finalData[[#This Row],[peerMedian]]</f>
        <v>0.26</v>
      </c>
    </row>
    <row r="497" spans="1:22">
      <c r="A497" t="s">
        <v>1752</v>
      </c>
      <c r="B497" t="s">
        <v>1753</v>
      </c>
      <c r="C497" t="s">
        <v>1647</v>
      </c>
      <c r="D497" t="s">
        <v>18</v>
      </c>
      <c r="E497">
        <v>3</v>
      </c>
      <c r="F497">
        <v>0</v>
      </c>
      <c r="G497">
        <v>8</v>
      </c>
      <c r="H497">
        <v>2</v>
      </c>
      <c r="I497">
        <v>0.97</v>
      </c>
      <c r="J497">
        <v>10</v>
      </c>
      <c r="K497">
        <v>0.2</v>
      </c>
      <c r="L497" t="s">
        <v>18022</v>
      </c>
      <c r="M497" t="s">
        <v>17971</v>
      </c>
      <c r="N497" cm="1">
        <f t="array" ref="N497">_xlfn.LET(_xlpm.k,finalData[[#This Row],[peer_group_key]],
     MEDIAN(_xlfn._xlws.FILTER(finalData[score], (finalData[peer_group_key]=_xlpm.k)*(ISNUMBER(finalData[score]))))
)</f>
        <v>1.0150000000000001</v>
      </c>
      <c r="O497" cm="1">
        <f t="array" ref="O49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97" cm="1">
        <f t="array" ref="P49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97">
        <f>finalData[[#This Row],[peerQ3]]-finalData[[#This Row],[peerQ1]]</f>
        <v>6.0000000000000053E-2</v>
      </c>
      <c r="R497" cm="1">
        <f t="array" ref="R497">_xlfn.LET(_xlpm.k,finalData[[#This Row],[peer_group_key]],
ROWS(_xlfn._xlws.FILTER(finalData[score], (finalData[peer_group_key]=_xlpm.k)*(ISNUMBER(finalData[score]))))
)</f>
        <v>20</v>
      </c>
      <c r="S497">
        <f>IF(OR(NOT(ISNUMBER(finalData[[#This Row],[peerIQR]])),finalData[[#This Row],[peerIQR]]=0), NA(), finalData[[#This Row],[peerQ1]]-1.5*finalData[[#This Row],[peerIQR]])</f>
        <v>0.89999999999999991</v>
      </c>
      <c r="T497">
        <f>IF(OR(NOT(ISNUMBER(finalData[[#This Row],[peerIQR]])),finalData[[#This Row],[peerIQR]]=0), NA(), finalData[[#This Row],[peerQ3]]+1.5*finalData[[#This Row],[peerIQR]])</f>
        <v>1.1400000000000001</v>
      </c>
      <c r="U49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97">
        <f>finalData[[#This Row],[score]]-finalData[[#This Row],[peerMedian]]</f>
        <v>-4.5000000000000151E-2</v>
      </c>
    </row>
    <row r="498" spans="1:22">
      <c r="A498" t="s">
        <v>1755</v>
      </c>
      <c r="B498" t="s">
        <v>1756</v>
      </c>
      <c r="C498" t="s">
        <v>1647</v>
      </c>
      <c r="D498" t="s">
        <v>32</v>
      </c>
      <c r="E498">
        <v>2</v>
      </c>
      <c r="F498">
        <v>1</v>
      </c>
      <c r="G498">
        <v>7</v>
      </c>
      <c r="H498">
        <v>2</v>
      </c>
      <c r="I498">
        <v>1.02</v>
      </c>
      <c r="J498">
        <v>10</v>
      </c>
      <c r="K498">
        <v>0.2</v>
      </c>
      <c r="L498" t="s">
        <v>18021</v>
      </c>
      <c r="M498" t="s">
        <v>17973</v>
      </c>
      <c r="N498" cm="1">
        <f t="array" ref="N498">_xlfn.LET(_xlpm.k,finalData[[#This Row],[peer_group_key]],
     MEDIAN(_xlfn._xlws.FILTER(finalData[score], (finalData[peer_group_key]=_xlpm.k)*(ISNUMBER(finalData[score]))))
)</f>
        <v>1.02</v>
      </c>
      <c r="O498" cm="1">
        <f t="array" ref="O49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98" cm="1">
        <f t="array" ref="P49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98">
        <f>finalData[[#This Row],[peerQ3]]-finalData[[#This Row],[peerQ1]]</f>
        <v>6.0000000000000053E-2</v>
      </c>
      <c r="R498" cm="1">
        <f t="array" ref="R498">_xlfn.LET(_xlpm.k,finalData[[#This Row],[peer_group_key]],
ROWS(_xlfn._xlws.FILTER(finalData[score], (finalData[peer_group_key]=_xlpm.k)*(ISNUMBER(finalData[score]))))
)</f>
        <v>55</v>
      </c>
      <c r="S498">
        <f>IF(OR(NOT(ISNUMBER(finalData[[#This Row],[peerIQR]])),finalData[[#This Row],[peerIQR]]=0), NA(), finalData[[#This Row],[peerQ1]]-1.5*finalData[[#This Row],[peerIQR]])</f>
        <v>0.89999999999999991</v>
      </c>
      <c r="T498">
        <f>IF(OR(NOT(ISNUMBER(finalData[[#This Row],[peerIQR]])),finalData[[#This Row],[peerIQR]]=0), NA(), finalData[[#This Row],[peerQ3]]+1.5*finalData[[#This Row],[peerIQR]])</f>
        <v>1.1400000000000001</v>
      </c>
      <c r="U49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498">
        <f>finalData[[#This Row],[score]]-finalData[[#This Row],[peerMedian]]</f>
        <v>0</v>
      </c>
    </row>
    <row r="499" spans="1:22">
      <c r="A499" t="s">
        <v>1759</v>
      </c>
      <c r="B499" t="s">
        <v>1760</v>
      </c>
      <c r="C499" t="s">
        <v>1647</v>
      </c>
      <c r="D499" t="s">
        <v>27</v>
      </c>
      <c r="E499">
        <v>3</v>
      </c>
      <c r="F499">
        <v>0</v>
      </c>
      <c r="G499">
        <v>3</v>
      </c>
      <c r="H499">
        <v>1</v>
      </c>
      <c r="I499">
        <v>1.26</v>
      </c>
      <c r="J499">
        <v>4</v>
      </c>
      <c r="K499">
        <v>0.25</v>
      </c>
      <c r="L499" t="s">
        <v>18024</v>
      </c>
      <c r="M499" t="s">
        <v>17971</v>
      </c>
      <c r="N499" cm="1">
        <f t="array" ref="N499">_xlfn.LET(_xlpm.k,finalData[[#This Row],[peer_group_key]],
     MEDIAN(_xlfn._xlws.FILTER(finalData[score], (finalData[peer_group_key]=_xlpm.k)*(ISNUMBER(finalData[score]))))
)</f>
        <v>1.01</v>
      </c>
      <c r="O499" cm="1">
        <f t="array" ref="O49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499" cm="1">
        <f t="array" ref="P49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499">
        <f>finalData[[#This Row],[peerQ3]]-finalData[[#This Row],[peerQ1]]</f>
        <v>6.0000000000000053E-2</v>
      </c>
      <c r="R499" cm="1">
        <f t="array" ref="R499">_xlfn.LET(_xlpm.k,finalData[[#This Row],[peer_group_key]],
ROWS(_xlfn._xlws.FILTER(finalData[score], (finalData[peer_group_key]=_xlpm.k)*(ISNUMBER(finalData[score]))))
)</f>
        <v>63</v>
      </c>
      <c r="S499">
        <f>IF(OR(NOT(ISNUMBER(finalData[[#This Row],[peerIQR]])),finalData[[#This Row],[peerIQR]]=0), NA(), finalData[[#This Row],[peerQ1]]-1.5*finalData[[#This Row],[peerIQR]])</f>
        <v>0.89999999999999991</v>
      </c>
      <c r="T499">
        <f>IF(OR(NOT(ISNUMBER(finalData[[#This Row],[peerIQR]])),finalData[[#This Row],[peerIQR]]=0), NA(), finalData[[#This Row],[peerQ3]]+1.5*finalData[[#This Row],[peerIQR]])</f>
        <v>1.1400000000000001</v>
      </c>
      <c r="U49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499">
        <f>finalData[[#This Row],[score]]-finalData[[#This Row],[peerMedian]]</f>
        <v>0.25</v>
      </c>
    </row>
    <row r="500" spans="1:22">
      <c r="A500" t="s">
        <v>1762</v>
      </c>
      <c r="B500" t="s">
        <v>1763</v>
      </c>
      <c r="C500" t="s">
        <v>1647</v>
      </c>
      <c r="D500" t="s">
        <v>27</v>
      </c>
      <c r="E500">
        <v>4</v>
      </c>
      <c r="F500">
        <v>0</v>
      </c>
      <c r="G500">
        <v>7</v>
      </c>
      <c r="H500">
        <v>0</v>
      </c>
      <c r="I500">
        <v>0.9</v>
      </c>
      <c r="J500">
        <v>7</v>
      </c>
      <c r="K500">
        <v>0</v>
      </c>
      <c r="L500" t="s">
        <v>18024</v>
      </c>
      <c r="M500" t="s">
        <v>17970</v>
      </c>
      <c r="N500" cm="1">
        <f t="array" ref="N500">_xlfn.LET(_xlpm.k,finalData[[#This Row],[peer_group_key]],
     MEDIAN(_xlfn._xlws.FILTER(finalData[score], (finalData[peer_group_key]=_xlpm.k)*(ISNUMBER(finalData[score]))))
)</f>
        <v>1.01</v>
      </c>
      <c r="O500" cm="1">
        <f t="array" ref="O50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00" cm="1">
        <f t="array" ref="P50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00">
        <f>finalData[[#This Row],[peerQ3]]-finalData[[#This Row],[peerQ1]]</f>
        <v>6.0000000000000053E-2</v>
      </c>
      <c r="R500" cm="1">
        <f t="array" ref="R500">_xlfn.LET(_xlpm.k,finalData[[#This Row],[peer_group_key]],
ROWS(_xlfn._xlws.FILTER(finalData[score], (finalData[peer_group_key]=_xlpm.k)*(ISNUMBER(finalData[score]))))
)</f>
        <v>63</v>
      </c>
      <c r="S500">
        <f>IF(OR(NOT(ISNUMBER(finalData[[#This Row],[peerIQR]])),finalData[[#This Row],[peerIQR]]=0), NA(), finalData[[#This Row],[peerQ1]]-1.5*finalData[[#This Row],[peerIQR]])</f>
        <v>0.89999999999999991</v>
      </c>
      <c r="T500">
        <f>IF(OR(NOT(ISNUMBER(finalData[[#This Row],[peerIQR]])),finalData[[#This Row],[peerIQR]]=0), NA(), finalData[[#This Row],[peerQ3]]+1.5*finalData[[#This Row],[peerIQR]])</f>
        <v>1.1400000000000001</v>
      </c>
      <c r="U50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00">
        <f>finalData[[#This Row],[score]]-finalData[[#This Row],[peerMedian]]</f>
        <v>-0.10999999999999999</v>
      </c>
    </row>
    <row r="501" spans="1:22">
      <c r="A501" t="s">
        <v>1766</v>
      </c>
      <c r="B501" t="s">
        <v>1767</v>
      </c>
      <c r="C501" t="s">
        <v>1647</v>
      </c>
      <c r="D501" t="s">
        <v>87</v>
      </c>
      <c r="E501">
        <v>3</v>
      </c>
      <c r="F501">
        <v>0</v>
      </c>
      <c r="G501">
        <v>7</v>
      </c>
      <c r="H501">
        <v>1</v>
      </c>
      <c r="I501">
        <v>1.01</v>
      </c>
      <c r="J501">
        <v>8</v>
      </c>
      <c r="K501">
        <v>0.125</v>
      </c>
      <c r="L501" t="s">
        <v>18026</v>
      </c>
      <c r="M501" t="s">
        <v>17971</v>
      </c>
      <c r="N501" cm="1">
        <f t="array" ref="N501">_xlfn.LET(_xlpm.k,finalData[[#This Row],[peer_group_key]],
     MEDIAN(_xlfn._xlws.FILTER(finalData[score], (finalData[peer_group_key]=_xlpm.k)*(ISNUMBER(finalData[score]))))
)</f>
        <v>1.01</v>
      </c>
      <c r="O501" cm="1">
        <f t="array" ref="O50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</v>
      </c>
      <c r="P501" cm="1">
        <f t="array" ref="P50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501">
        <f>finalData[[#This Row],[peerQ3]]-finalData[[#This Row],[peerQ1]]</f>
        <v>3.0000000000000027E-2</v>
      </c>
      <c r="R501" cm="1">
        <f t="array" ref="R501">_xlfn.LET(_xlpm.k,finalData[[#This Row],[peer_group_key]],
ROWS(_xlfn._xlws.FILTER(finalData[score], (finalData[peer_group_key]=_xlpm.k)*(ISNUMBER(finalData[score]))))
)</f>
        <v>5</v>
      </c>
      <c r="S501">
        <f>IF(OR(NOT(ISNUMBER(finalData[[#This Row],[peerIQR]])),finalData[[#This Row],[peerIQR]]=0), NA(), finalData[[#This Row],[peerQ1]]-1.5*finalData[[#This Row],[peerIQR]])</f>
        <v>0.96499999999999997</v>
      </c>
      <c r="T501">
        <f>IF(OR(NOT(ISNUMBER(finalData[[#This Row],[peerIQR]])),finalData[[#This Row],[peerIQR]]=0), NA(), finalData[[#This Row],[peerQ3]]+1.5*finalData[[#This Row],[peerIQR]])</f>
        <v>1.085</v>
      </c>
      <c r="U50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501">
        <f>finalData[[#This Row],[score]]-finalData[[#This Row],[peerMedian]]</f>
        <v>0</v>
      </c>
    </row>
    <row r="502" spans="1:22">
      <c r="A502" t="s">
        <v>1769</v>
      </c>
      <c r="B502" t="s">
        <v>1770</v>
      </c>
      <c r="C502" t="s">
        <v>1647</v>
      </c>
      <c r="D502" t="s">
        <v>140</v>
      </c>
      <c r="E502">
        <v>4</v>
      </c>
      <c r="F502">
        <v>0</v>
      </c>
      <c r="G502">
        <v>9</v>
      </c>
      <c r="H502">
        <v>0</v>
      </c>
      <c r="I502">
        <v>0.95</v>
      </c>
      <c r="J502">
        <v>9</v>
      </c>
      <c r="K502">
        <v>0</v>
      </c>
      <c r="L502" t="s">
        <v>18023</v>
      </c>
      <c r="M502" t="s">
        <v>17970</v>
      </c>
      <c r="N502" cm="1">
        <f t="array" ref="N502">_xlfn.LET(_xlpm.k,finalData[[#This Row],[peer_group_key]],
     MEDIAN(_xlfn._xlws.FILTER(finalData[score], (finalData[peer_group_key]=_xlpm.k)*(ISNUMBER(finalData[score]))))
)</f>
        <v>0.98</v>
      </c>
      <c r="O502" cm="1">
        <f t="array" ref="O50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502" cm="1">
        <f t="array" ref="P50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502">
        <f>finalData[[#This Row],[peerQ3]]-finalData[[#This Row],[peerQ1]]</f>
        <v>7.2500000000000009E-2</v>
      </c>
      <c r="R502" cm="1">
        <f t="array" ref="R502">_xlfn.LET(_xlpm.k,finalData[[#This Row],[peer_group_key]],
ROWS(_xlfn._xlws.FILTER(finalData[score], (finalData[peer_group_key]=_xlpm.k)*(ISNUMBER(finalData[score]))))
)</f>
        <v>12</v>
      </c>
      <c r="S502">
        <f>IF(OR(NOT(ISNUMBER(finalData[[#This Row],[peerIQR]])),finalData[[#This Row],[peerIQR]]=0), NA(), finalData[[#This Row],[peerQ1]]-1.5*finalData[[#This Row],[peerIQR]])</f>
        <v>0.84124999999999994</v>
      </c>
      <c r="T502">
        <f>IF(OR(NOT(ISNUMBER(finalData[[#This Row],[peerIQR]])),finalData[[#This Row],[peerIQR]]=0), NA(), finalData[[#This Row],[peerQ3]]+1.5*finalData[[#This Row],[peerIQR]])</f>
        <v>1.1312500000000001</v>
      </c>
      <c r="U50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02">
        <f>finalData[[#This Row],[score]]-finalData[[#This Row],[peerMedian]]</f>
        <v>-3.0000000000000027E-2</v>
      </c>
    </row>
    <row r="503" spans="1:22">
      <c r="A503" t="s">
        <v>1772</v>
      </c>
      <c r="B503" t="s">
        <v>1773</v>
      </c>
      <c r="C503" t="s">
        <v>1647</v>
      </c>
      <c r="D503" t="s">
        <v>18</v>
      </c>
      <c r="E503">
        <v>4</v>
      </c>
      <c r="F503">
        <v>1</v>
      </c>
      <c r="G503">
        <v>8</v>
      </c>
      <c r="H503">
        <v>0</v>
      </c>
      <c r="I503">
        <v>1.02</v>
      </c>
      <c r="J503">
        <v>9</v>
      </c>
      <c r="K503">
        <v>0</v>
      </c>
      <c r="L503" t="s">
        <v>18022</v>
      </c>
      <c r="M503" t="s">
        <v>17970</v>
      </c>
      <c r="N503" cm="1">
        <f t="array" ref="N503">_xlfn.LET(_xlpm.k,finalData[[#This Row],[peer_group_key]],
     MEDIAN(_xlfn._xlws.FILTER(finalData[score], (finalData[peer_group_key]=_xlpm.k)*(ISNUMBER(finalData[score]))))
)</f>
        <v>1.0150000000000001</v>
      </c>
      <c r="O503" cm="1">
        <f t="array" ref="O50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03" cm="1">
        <f t="array" ref="P50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03">
        <f>finalData[[#This Row],[peerQ3]]-finalData[[#This Row],[peerQ1]]</f>
        <v>6.0000000000000053E-2</v>
      </c>
      <c r="R503" cm="1">
        <f t="array" ref="R503">_xlfn.LET(_xlpm.k,finalData[[#This Row],[peer_group_key]],
ROWS(_xlfn._xlws.FILTER(finalData[score], (finalData[peer_group_key]=_xlpm.k)*(ISNUMBER(finalData[score]))))
)</f>
        <v>20</v>
      </c>
      <c r="S503">
        <f>IF(OR(NOT(ISNUMBER(finalData[[#This Row],[peerIQR]])),finalData[[#This Row],[peerIQR]]=0), NA(), finalData[[#This Row],[peerQ1]]-1.5*finalData[[#This Row],[peerIQR]])</f>
        <v>0.89999999999999991</v>
      </c>
      <c r="T503">
        <f>IF(OR(NOT(ISNUMBER(finalData[[#This Row],[peerIQR]])),finalData[[#This Row],[peerIQR]]=0), NA(), finalData[[#This Row],[peerQ3]]+1.5*finalData[[#This Row],[peerIQR]])</f>
        <v>1.1400000000000001</v>
      </c>
      <c r="U50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03">
        <f>finalData[[#This Row],[score]]-finalData[[#This Row],[peerMedian]]</f>
        <v>4.9999999999998934E-3</v>
      </c>
    </row>
    <row r="504" spans="1:22">
      <c r="A504" t="s">
        <v>1776</v>
      </c>
      <c r="B504" t="s">
        <v>1777</v>
      </c>
      <c r="C504" t="s">
        <v>1647</v>
      </c>
      <c r="D504" t="s">
        <v>32</v>
      </c>
      <c r="E504">
        <v>3</v>
      </c>
      <c r="F504">
        <v>0</v>
      </c>
      <c r="G504">
        <v>7</v>
      </c>
      <c r="H504">
        <v>0</v>
      </c>
      <c r="I504">
        <v>1.02</v>
      </c>
      <c r="J504">
        <v>7</v>
      </c>
      <c r="K504">
        <v>0</v>
      </c>
      <c r="L504" t="s">
        <v>18021</v>
      </c>
      <c r="M504" t="s">
        <v>17971</v>
      </c>
      <c r="N504" cm="1">
        <f t="array" ref="N504">_xlfn.LET(_xlpm.k,finalData[[#This Row],[peer_group_key]],
     MEDIAN(_xlfn._xlws.FILTER(finalData[score], (finalData[peer_group_key]=_xlpm.k)*(ISNUMBER(finalData[score]))))
)</f>
        <v>1.02</v>
      </c>
      <c r="O504" cm="1">
        <f t="array" ref="O50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04" cm="1">
        <f t="array" ref="P50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04">
        <f>finalData[[#This Row],[peerQ3]]-finalData[[#This Row],[peerQ1]]</f>
        <v>6.0000000000000053E-2</v>
      </c>
      <c r="R504" cm="1">
        <f t="array" ref="R504">_xlfn.LET(_xlpm.k,finalData[[#This Row],[peer_group_key]],
ROWS(_xlfn._xlws.FILTER(finalData[score], (finalData[peer_group_key]=_xlpm.k)*(ISNUMBER(finalData[score]))))
)</f>
        <v>55</v>
      </c>
      <c r="S504">
        <f>IF(OR(NOT(ISNUMBER(finalData[[#This Row],[peerIQR]])),finalData[[#This Row],[peerIQR]]=0), NA(), finalData[[#This Row],[peerQ1]]-1.5*finalData[[#This Row],[peerIQR]])</f>
        <v>0.89999999999999991</v>
      </c>
      <c r="T504">
        <f>IF(OR(NOT(ISNUMBER(finalData[[#This Row],[peerIQR]])),finalData[[#This Row],[peerIQR]]=0), NA(), finalData[[#This Row],[peerQ3]]+1.5*finalData[[#This Row],[peerIQR]])</f>
        <v>1.1400000000000001</v>
      </c>
      <c r="U50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04">
        <f>finalData[[#This Row],[score]]-finalData[[#This Row],[peerMedian]]</f>
        <v>0</v>
      </c>
    </row>
    <row r="505" spans="1:22">
      <c r="A505" t="s">
        <v>1779</v>
      </c>
      <c r="B505" t="s">
        <v>1780</v>
      </c>
      <c r="C505" t="s">
        <v>1647</v>
      </c>
      <c r="D505" t="s">
        <v>140</v>
      </c>
      <c r="E505">
        <v>3</v>
      </c>
      <c r="F505">
        <v>0</v>
      </c>
      <c r="G505">
        <v>8</v>
      </c>
      <c r="H505">
        <v>1</v>
      </c>
      <c r="I505">
        <v>1.03</v>
      </c>
      <c r="J505">
        <v>9</v>
      </c>
      <c r="K505">
        <v>0.1111111111111111</v>
      </c>
      <c r="L505" t="s">
        <v>18023</v>
      </c>
      <c r="M505" t="s">
        <v>17971</v>
      </c>
      <c r="N505" cm="1">
        <f t="array" ref="N505">_xlfn.LET(_xlpm.k,finalData[[#This Row],[peer_group_key]],
     MEDIAN(_xlfn._xlws.FILTER(finalData[score], (finalData[peer_group_key]=_xlpm.k)*(ISNUMBER(finalData[score]))))
)</f>
        <v>0.98</v>
      </c>
      <c r="O505" cm="1">
        <f t="array" ref="O50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505" cm="1">
        <f t="array" ref="P50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505">
        <f>finalData[[#This Row],[peerQ3]]-finalData[[#This Row],[peerQ1]]</f>
        <v>7.2500000000000009E-2</v>
      </c>
      <c r="R505" cm="1">
        <f t="array" ref="R505">_xlfn.LET(_xlpm.k,finalData[[#This Row],[peer_group_key]],
ROWS(_xlfn._xlws.FILTER(finalData[score], (finalData[peer_group_key]=_xlpm.k)*(ISNUMBER(finalData[score]))))
)</f>
        <v>12</v>
      </c>
      <c r="S505">
        <f>IF(OR(NOT(ISNUMBER(finalData[[#This Row],[peerIQR]])),finalData[[#This Row],[peerIQR]]=0), NA(), finalData[[#This Row],[peerQ1]]-1.5*finalData[[#This Row],[peerIQR]])</f>
        <v>0.84124999999999994</v>
      </c>
      <c r="T505">
        <f>IF(OR(NOT(ISNUMBER(finalData[[#This Row],[peerIQR]])),finalData[[#This Row],[peerIQR]]=0), NA(), finalData[[#This Row],[peerQ3]]+1.5*finalData[[#This Row],[peerIQR]])</f>
        <v>1.1312500000000001</v>
      </c>
      <c r="U50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05">
        <f>finalData[[#This Row],[score]]-finalData[[#This Row],[peerMedian]]</f>
        <v>5.0000000000000044E-2</v>
      </c>
    </row>
    <row r="506" spans="1:22">
      <c r="A506" t="s">
        <v>1782</v>
      </c>
      <c r="B506" t="s">
        <v>1783</v>
      </c>
      <c r="C506" t="s">
        <v>1647</v>
      </c>
      <c r="D506" t="s">
        <v>140</v>
      </c>
      <c r="E506">
        <v>4</v>
      </c>
      <c r="F506">
        <v>1</v>
      </c>
      <c r="G506">
        <v>7</v>
      </c>
      <c r="H506">
        <v>1</v>
      </c>
      <c r="I506">
        <v>0.99</v>
      </c>
      <c r="J506">
        <v>9</v>
      </c>
      <c r="K506">
        <v>0.1111111111111111</v>
      </c>
      <c r="L506" t="s">
        <v>18023</v>
      </c>
      <c r="M506" t="s">
        <v>17970</v>
      </c>
      <c r="N506" cm="1">
        <f t="array" ref="N506">_xlfn.LET(_xlpm.k,finalData[[#This Row],[peer_group_key]],
     MEDIAN(_xlfn._xlws.FILTER(finalData[score], (finalData[peer_group_key]=_xlpm.k)*(ISNUMBER(finalData[score]))))
)</f>
        <v>0.98</v>
      </c>
      <c r="O506" cm="1">
        <f t="array" ref="O50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506" cm="1">
        <f t="array" ref="P50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506">
        <f>finalData[[#This Row],[peerQ3]]-finalData[[#This Row],[peerQ1]]</f>
        <v>7.2500000000000009E-2</v>
      </c>
      <c r="R506" cm="1">
        <f t="array" ref="R506">_xlfn.LET(_xlpm.k,finalData[[#This Row],[peer_group_key]],
ROWS(_xlfn._xlws.FILTER(finalData[score], (finalData[peer_group_key]=_xlpm.k)*(ISNUMBER(finalData[score]))))
)</f>
        <v>12</v>
      </c>
      <c r="S506">
        <f>IF(OR(NOT(ISNUMBER(finalData[[#This Row],[peerIQR]])),finalData[[#This Row],[peerIQR]]=0), NA(), finalData[[#This Row],[peerQ1]]-1.5*finalData[[#This Row],[peerIQR]])</f>
        <v>0.84124999999999994</v>
      </c>
      <c r="T506">
        <f>IF(OR(NOT(ISNUMBER(finalData[[#This Row],[peerIQR]])),finalData[[#This Row],[peerIQR]]=0), NA(), finalData[[#This Row],[peerQ3]]+1.5*finalData[[#This Row],[peerIQR]])</f>
        <v>1.1312500000000001</v>
      </c>
      <c r="U50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06">
        <f>finalData[[#This Row],[score]]-finalData[[#This Row],[peerMedian]]</f>
        <v>1.0000000000000009E-2</v>
      </c>
    </row>
    <row r="507" spans="1:22">
      <c r="A507" t="s">
        <v>1785</v>
      </c>
      <c r="B507" t="s">
        <v>1786</v>
      </c>
      <c r="C507" t="s">
        <v>1647</v>
      </c>
      <c r="D507" t="s">
        <v>140</v>
      </c>
      <c r="E507">
        <v>3</v>
      </c>
      <c r="F507">
        <v>0</v>
      </c>
      <c r="G507">
        <v>7</v>
      </c>
      <c r="H507">
        <v>0</v>
      </c>
      <c r="I507">
        <v>0.97</v>
      </c>
      <c r="J507">
        <v>7</v>
      </c>
      <c r="K507">
        <v>0</v>
      </c>
      <c r="L507" t="s">
        <v>18023</v>
      </c>
      <c r="M507" t="s">
        <v>17971</v>
      </c>
      <c r="N507" cm="1">
        <f t="array" ref="N507">_xlfn.LET(_xlpm.k,finalData[[#This Row],[peer_group_key]],
     MEDIAN(_xlfn._xlws.FILTER(finalData[score], (finalData[peer_group_key]=_xlpm.k)*(ISNUMBER(finalData[score]))))
)</f>
        <v>0.98</v>
      </c>
      <c r="O507" cm="1">
        <f t="array" ref="O50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507" cm="1">
        <f t="array" ref="P50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507">
        <f>finalData[[#This Row],[peerQ3]]-finalData[[#This Row],[peerQ1]]</f>
        <v>7.2500000000000009E-2</v>
      </c>
      <c r="R507" cm="1">
        <f t="array" ref="R507">_xlfn.LET(_xlpm.k,finalData[[#This Row],[peer_group_key]],
ROWS(_xlfn._xlws.FILTER(finalData[score], (finalData[peer_group_key]=_xlpm.k)*(ISNUMBER(finalData[score]))))
)</f>
        <v>12</v>
      </c>
      <c r="S507">
        <f>IF(OR(NOT(ISNUMBER(finalData[[#This Row],[peerIQR]])),finalData[[#This Row],[peerIQR]]=0), NA(), finalData[[#This Row],[peerQ1]]-1.5*finalData[[#This Row],[peerIQR]])</f>
        <v>0.84124999999999994</v>
      </c>
      <c r="T507">
        <f>IF(OR(NOT(ISNUMBER(finalData[[#This Row],[peerIQR]])),finalData[[#This Row],[peerIQR]]=0), NA(), finalData[[#This Row],[peerQ3]]+1.5*finalData[[#This Row],[peerIQR]])</f>
        <v>1.1312500000000001</v>
      </c>
      <c r="U50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07">
        <f>finalData[[#This Row],[score]]-finalData[[#This Row],[peerMedian]]</f>
        <v>-1.0000000000000009E-2</v>
      </c>
    </row>
    <row r="508" spans="1:22">
      <c r="A508" t="s">
        <v>1789</v>
      </c>
      <c r="B508" t="s">
        <v>1790</v>
      </c>
      <c r="C508" t="s">
        <v>1647</v>
      </c>
      <c r="D508" t="s">
        <v>140</v>
      </c>
      <c r="E508">
        <v>1</v>
      </c>
      <c r="F508">
        <v>0</v>
      </c>
      <c r="G508">
        <v>4</v>
      </c>
      <c r="H508">
        <v>3</v>
      </c>
      <c r="I508">
        <v>1.03</v>
      </c>
      <c r="J508">
        <v>7</v>
      </c>
      <c r="K508">
        <v>0.42857142857142855</v>
      </c>
      <c r="L508" t="s">
        <v>18023</v>
      </c>
      <c r="M508" t="s">
        <v>17973</v>
      </c>
      <c r="N508" cm="1">
        <f t="array" ref="N508">_xlfn.LET(_xlpm.k,finalData[[#This Row],[peer_group_key]],
     MEDIAN(_xlfn._xlws.FILTER(finalData[score], (finalData[peer_group_key]=_xlpm.k)*(ISNUMBER(finalData[score]))))
)</f>
        <v>0.98</v>
      </c>
      <c r="O508" cm="1">
        <f t="array" ref="O50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508" cm="1">
        <f t="array" ref="P50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508">
        <f>finalData[[#This Row],[peerQ3]]-finalData[[#This Row],[peerQ1]]</f>
        <v>7.2500000000000009E-2</v>
      </c>
      <c r="R508" cm="1">
        <f t="array" ref="R508">_xlfn.LET(_xlpm.k,finalData[[#This Row],[peer_group_key]],
ROWS(_xlfn._xlws.FILTER(finalData[score], (finalData[peer_group_key]=_xlpm.k)*(ISNUMBER(finalData[score]))))
)</f>
        <v>12</v>
      </c>
      <c r="S508">
        <f>IF(OR(NOT(ISNUMBER(finalData[[#This Row],[peerIQR]])),finalData[[#This Row],[peerIQR]]=0), NA(), finalData[[#This Row],[peerQ1]]-1.5*finalData[[#This Row],[peerIQR]])</f>
        <v>0.84124999999999994</v>
      </c>
      <c r="T508">
        <f>IF(OR(NOT(ISNUMBER(finalData[[#This Row],[peerIQR]])),finalData[[#This Row],[peerIQR]]=0), NA(), finalData[[#This Row],[peerQ3]]+1.5*finalData[[#This Row],[peerIQR]])</f>
        <v>1.1312500000000001</v>
      </c>
      <c r="U50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08">
        <f>finalData[[#This Row],[score]]-finalData[[#This Row],[peerMedian]]</f>
        <v>5.0000000000000044E-2</v>
      </c>
    </row>
    <row r="509" spans="1:22">
      <c r="A509" t="s">
        <v>1793</v>
      </c>
      <c r="B509" t="s">
        <v>1794</v>
      </c>
      <c r="C509" t="s">
        <v>1647</v>
      </c>
      <c r="D509" t="s">
        <v>140</v>
      </c>
      <c r="E509">
        <v>5</v>
      </c>
      <c r="F509">
        <v>0</v>
      </c>
      <c r="G509">
        <v>7</v>
      </c>
      <c r="H509">
        <v>0</v>
      </c>
      <c r="I509">
        <v>0.95</v>
      </c>
      <c r="J509">
        <v>7</v>
      </c>
      <c r="K509">
        <v>0</v>
      </c>
      <c r="L509" t="s">
        <v>18023</v>
      </c>
      <c r="M509" t="s">
        <v>17970</v>
      </c>
      <c r="N509" cm="1">
        <f t="array" ref="N509">_xlfn.LET(_xlpm.k,finalData[[#This Row],[peer_group_key]],
     MEDIAN(_xlfn._xlws.FILTER(finalData[score], (finalData[peer_group_key]=_xlpm.k)*(ISNUMBER(finalData[score]))))
)</f>
        <v>0.98</v>
      </c>
      <c r="O509" cm="1">
        <f t="array" ref="O50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509" cm="1">
        <f t="array" ref="P50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509">
        <f>finalData[[#This Row],[peerQ3]]-finalData[[#This Row],[peerQ1]]</f>
        <v>7.2500000000000009E-2</v>
      </c>
      <c r="R509" cm="1">
        <f t="array" ref="R509">_xlfn.LET(_xlpm.k,finalData[[#This Row],[peer_group_key]],
ROWS(_xlfn._xlws.FILTER(finalData[score], (finalData[peer_group_key]=_xlpm.k)*(ISNUMBER(finalData[score]))))
)</f>
        <v>12</v>
      </c>
      <c r="S509">
        <f>IF(OR(NOT(ISNUMBER(finalData[[#This Row],[peerIQR]])),finalData[[#This Row],[peerIQR]]=0), NA(), finalData[[#This Row],[peerQ1]]-1.5*finalData[[#This Row],[peerIQR]])</f>
        <v>0.84124999999999994</v>
      </c>
      <c r="T509">
        <f>IF(OR(NOT(ISNUMBER(finalData[[#This Row],[peerIQR]])),finalData[[#This Row],[peerIQR]]=0), NA(), finalData[[#This Row],[peerQ3]]+1.5*finalData[[#This Row],[peerIQR]])</f>
        <v>1.1312500000000001</v>
      </c>
      <c r="U50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09">
        <f>finalData[[#This Row],[score]]-finalData[[#This Row],[peerMedian]]</f>
        <v>-3.0000000000000027E-2</v>
      </c>
    </row>
    <row r="510" spans="1:22">
      <c r="A510" t="s">
        <v>1796</v>
      </c>
      <c r="B510" t="s">
        <v>1797</v>
      </c>
      <c r="C510" t="s">
        <v>1647</v>
      </c>
      <c r="D510" t="s">
        <v>140</v>
      </c>
      <c r="E510">
        <v>4</v>
      </c>
      <c r="F510">
        <v>0</v>
      </c>
      <c r="G510">
        <v>11</v>
      </c>
      <c r="H510">
        <v>0</v>
      </c>
      <c r="I510">
        <v>1.05</v>
      </c>
      <c r="J510">
        <v>11</v>
      </c>
      <c r="K510">
        <v>0</v>
      </c>
      <c r="L510" t="s">
        <v>18023</v>
      </c>
      <c r="M510" t="s">
        <v>17970</v>
      </c>
      <c r="N510" cm="1">
        <f t="array" ref="N510">_xlfn.LET(_xlpm.k,finalData[[#This Row],[peer_group_key]],
     MEDIAN(_xlfn._xlws.FILTER(finalData[score], (finalData[peer_group_key]=_xlpm.k)*(ISNUMBER(finalData[score]))))
)</f>
        <v>0.98</v>
      </c>
      <c r="O510" cm="1">
        <f t="array" ref="O51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510" cm="1">
        <f t="array" ref="P51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510">
        <f>finalData[[#This Row],[peerQ3]]-finalData[[#This Row],[peerQ1]]</f>
        <v>7.2500000000000009E-2</v>
      </c>
      <c r="R510" cm="1">
        <f t="array" ref="R510">_xlfn.LET(_xlpm.k,finalData[[#This Row],[peer_group_key]],
ROWS(_xlfn._xlws.FILTER(finalData[score], (finalData[peer_group_key]=_xlpm.k)*(ISNUMBER(finalData[score]))))
)</f>
        <v>12</v>
      </c>
      <c r="S510">
        <f>IF(OR(NOT(ISNUMBER(finalData[[#This Row],[peerIQR]])),finalData[[#This Row],[peerIQR]]=0), NA(), finalData[[#This Row],[peerQ1]]-1.5*finalData[[#This Row],[peerIQR]])</f>
        <v>0.84124999999999994</v>
      </c>
      <c r="T510">
        <f>IF(OR(NOT(ISNUMBER(finalData[[#This Row],[peerIQR]])),finalData[[#This Row],[peerIQR]]=0), NA(), finalData[[#This Row],[peerQ3]]+1.5*finalData[[#This Row],[peerIQR]])</f>
        <v>1.1312500000000001</v>
      </c>
      <c r="U51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10">
        <f>finalData[[#This Row],[score]]-finalData[[#This Row],[peerMedian]]</f>
        <v>7.0000000000000062E-2</v>
      </c>
    </row>
    <row r="511" spans="1:22">
      <c r="A511" t="s">
        <v>1799</v>
      </c>
      <c r="B511" t="s">
        <v>1800</v>
      </c>
      <c r="C511" t="s">
        <v>1647</v>
      </c>
      <c r="D511" t="s">
        <v>140</v>
      </c>
      <c r="E511">
        <v>4</v>
      </c>
      <c r="F511">
        <v>0</v>
      </c>
      <c r="G511">
        <v>9</v>
      </c>
      <c r="H511">
        <v>1</v>
      </c>
      <c r="I511">
        <v>1</v>
      </c>
      <c r="J511">
        <v>10</v>
      </c>
      <c r="K511">
        <v>0.1</v>
      </c>
      <c r="L511" t="s">
        <v>18023</v>
      </c>
      <c r="M511" t="s">
        <v>17970</v>
      </c>
      <c r="N511" cm="1">
        <f t="array" ref="N511">_xlfn.LET(_xlpm.k,finalData[[#This Row],[peer_group_key]],
     MEDIAN(_xlfn._xlws.FILTER(finalData[score], (finalData[peer_group_key]=_xlpm.k)*(ISNUMBER(finalData[score]))))
)</f>
        <v>0.98</v>
      </c>
      <c r="O511" cm="1">
        <f t="array" ref="O51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511" cm="1">
        <f t="array" ref="P51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511">
        <f>finalData[[#This Row],[peerQ3]]-finalData[[#This Row],[peerQ1]]</f>
        <v>7.2500000000000009E-2</v>
      </c>
      <c r="R511" cm="1">
        <f t="array" ref="R511">_xlfn.LET(_xlpm.k,finalData[[#This Row],[peer_group_key]],
ROWS(_xlfn._xlws.FILTER(finalData[score], (finalData[peer_group_key]=_xlpm.k)*(ISNUMBER(finalData[score]))))
)</f>
        <v>12</v>
      </c>
      <c r="S511">
        <f>IF(OR(NOT(ISNUMBER(finalData[[#This Row],[peerIQR]])),finalData[[#This Row],[peerIQR]]=0), NA(), finalData[[#This Row],[peerQ1]]-1.5*finalData[[#This Row],[peerIQR]])</f>
        <v>0.84124999999999994</v>
      </c>
      <c r="T511">
        <f>IF(OR(NOT(ISNUMBER(finalData[[#This Row],[peerIQR]])),finalData[[#This Row],[peerIQR]]=0), NA(), finalData[[#This Row],[peerQ3]]+1.5*finalData[[#This Row],[peerIQR]])</f>
        <v>1.1312500000000001</v>
      </c>
      <c r="U51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11">
        <f>finalData[[#This Row],[score]]-finalData[[#This Row],[peerMedian]]</f>
        <v>2.0000000000000018E-2</v>
      </c>
    </row>
    <row r="512" spans="1:22">
      <c r="A512" t="s">
        <v>1802</v>
      </c>
      <c r="B512" t="s">
        <v>1803</v>
      </c>
      <c r="C512" t="s">
        <v>1647</v>
      </c>
      <c r="D512" t="s">
        <v>27</v>
      </c>
      <c r="E512">
        <v>1</v>
      </c>
      <c r="F512">
        <v>0</v>
      </c>
      <c r="G512">
        <v>6</v>
      </c>
      <c r="H512">
        <v>3</v>
      </c>
      <c r="I512">
        <v>1.02</v>
      </c>
      <c r="J512">
        <v>9</v>
      </c>
      <c r="K512">
        <v>0.33333333333333331</v>
      </c>
      <c r="L512" t="s">
        <v>18024</v>
      </c>
      <c r="M512" t="s">
        <v>17973</v>
      </c>
      <c r="N512" cm="1">
        <f t="array" ref="N512">_xlfn.LET(_xlpm.k,finalData[[#This Row],[peer_group_key]],
     MEDIAN(_xlfn._xlws.FILTER(finalData[score], (finalData[peer_group_key]=_xlpm.k)*(ISNUMBER(finalData[score]))))
)</f>
        <v>1.01</v>
      </c>
      <c r="O512" cm="1">
        <f t="array" ref="O51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12" cm="1">
        <f t="array" ref="P51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12">
        <f>finalData[[#This Row],[peerQ3]]-finalData[[#This Row],[peerQ1]]</f>
        <v>6.0000000000000053E-2</v>
      </c>
      <c r="R512" cm="1">
        <f t="array" ref="R512">_xlfn.LET(_xlpm.k,finalData[[#This Row],[peer_group_key]],
ROWS(_xlfn._xlws.FILTER(finalData[score], (finalData[peer_group_key]=_xlpm.k)*(ISNUMBER(finalData[score]))))
)</f>
        <v>63</v>
      </c>
      <c r="S512">
        <f>IF(OR(NOT(ISNUMBER(finalData[[#This Row],[peerIQR]])),finalData[[#This Row],[peerIQR]]=0), NA(), finalData[[#This Row],[peerQ1]]-1.5*finalData[[#This Row],[peerIQR]])</f>
        <v>0.89999999999999991</v>
      </c>
      <c r="T512">
        <f>IF(OR(NOT(ISNUMBER(finalData[[#This Row],[peerIQR]])),finalData[[#This Row],[peerIQR]]=0), NA(), finalData[[#This Row],[peerQ3]]+1.5*finalData[[#This Row],[peerIQR]])</f>
        <v>1.1400000000000001</v>
      </c>
      <c r="U51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12">
        <f>finalData[[#This Row],[score]]-finalData[[#This Row],[peerMedian]]</f>
        <v>1.0000000000000009E-2</v>
      </c>
    </row>
    <row r="513" spans="1:22">
      <c r="A513" t="s">
        <v>1805</v>
      </c>
      <c r="B513" t="s">
        <v>1806</v>
      </c>
      <c r="C513" t="s">
        <v>1647</v>
      </c>
      <c r="D513" t="s">
        <v>27</v>
      </c>
      <c r="E513">
        <v>2</v>
      </c>
      <c r="F513">
        <v>0</v>
      </c>
      <c r="G513">
        <v>6</v>
      </c>
      <c r="H513">
        <v>3</v>
      </c>
      <c r="I513">
        <v>1</v>
      </c>
      <c r="J513">
        <v>9</v>
      </c>
      <c r="K513">
        <v>0.33333333333333331</v>
      </c>
      <c r="L513" t="s">
        <v>18024</v>
      </c>
      <c r="M513" t="s">
        <v>17973</v>
      </c>
      <c r="N513" cm="1">
        <f t="array" ref="N513">_xlfn.LET(_xlpm.k,finalData[[#This Row],[peer_group_key]],
     MEDIAN(_xlfn._xlws.FILTER(finalData[score], (finalData[peer_group_key]=_xlpm.k)*(ISNUMBER(finalData[score]))))
)</f>
        <v>1.01</v>
      </c>
      <c r="O513" cm="1">
        <f t="array" ref="O51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13" cm="1">
        <f t="array" ref="P51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13">
        <f>finalData[[#This Row],[peerQ3]]-finalData[[#This Row],[peerQ1]]</f>
        <v>6.0000000000000053E-2</v>
      </c>
      <c r="R513" cm="1">
        <f t="array" ref="R513">_xlfn.LET(_xlpm.k,finalData[[#This Row],[peer_group_key]],
ROWS(_xlfn._xlws.FILTER(finalData[score], (finalData[peer_group_key]=_xlpm.k)*(ISNUMBER(finalData[score]))))
)</f>
        <v>63</v>
      </c>
      <c r="S513">
        <f>IF(OR(NOT(ISNUMBER(finalData[[#This Row],[peerIQR]])),finalData[[#This Row],[peerIQR]]=0), NA(), finalData[[#This Row],[peerQ1]]-1.5*finalData[[#This Row],[peerIQR]])</f>
        <v>0.89999999999999991</v>
      </c>
      <c r="T513">
        <f>IF(OR(NOT(ISNUMBER(finalData[[#This Row],[peerIQR]])),finalData[[#This Row],[peerIQR]]=0), NA(), finalData[[#This Row],[peerQ3]]+1.5*finalData[[#This Row],[peerIQR]])</f>
        <v>1.1400000000000001</v>
      </c>
      <c r="U51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13">
        <f>finalData[[#This Row],[score]]-finalData[[#This Row],[peerMedian]]</f>
        <v>-1.0000000000000009E-2</v>
      </c>
    </row>
    <row r="514" spans="1:22">
      <c r="A514" t="s">
        <v>1808</v>
      </c>
      <c r="B514" t="s">
        <v>1809</v>
      </c>
      <c r="C514" t="s">
        <v>1647</v>
      </c>
      <c r="D514" t="s">
        <v>32</v>
      </c>
      <c r="E514">
        <v>3</v>
      </c>
      <c r="F514">
        <v>0</v>
      </c>
      <c r="G514">
        <v>8</v>
      </c>
      <c r="H514">
        <v>1</v>
      </c>
      <c r="I514">
        <v>1.01</v>
      </c>
      <c r="J514">
        <v>9</v>
      </c>
      <c r="K514">
        <v>0.1111111111111111</v>
      </c>
      <c r="L514" t="s">
        <v>18021</v>
      </c>
      <c r="M514" t="s">
        <v>17971</v>
      </c>
      <c r="N514" cm="1">
        <f t="array" ref="N514">_xlfn.LET(_xlpm.k,finalData[[#This Row],[peer_group_key]],
     MEDIAN(_xlfn._xlws.FILTER(finalData[score], (finalData[peer_group_key]=_xlpm.k)*(ISNUMBER(finalData[score]))))
)</f>
        <v>1.02</v>
      </c>
      <c r="O514" cm="1">
        <f t="array" ref="O51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14" cm="1">
        <f t="array" ref="P51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14">
        <f>finalData[[#This Row],[peerQ3]]-finalData[[#This Row],[peerQ1]]</f>
        <v>6.0000000000000053E-2</v>
      </c>
      <c r="R514" cm="1">
        <f t="array" ref="R514">_xlfn.LET(_xlpm.k,finalData[[#This Row],[peer_group_key]],
ROWS(_xlfn._xlws.FILTER(finalData[score], (finalData[peer_group_key]=_xlpm.k)*(ISNUMBER(finalData[score]))))
)</f>
        <v>55</v>
      </c>
      <c r="S514">
        <f>IF(OR(NOT(ISNUMBER(finalData[[#This Row],[peerIQR]])),finalData[[#This Row],[peerIQR]]=0), NA(), finalData[[#This Row],[peerQ1]]-1.5*finalData[[#This Row],[peerIQR]])</f>
        <v>0.89999999999999991</v>
      </c>
      <c r="T514">
        <f>IF(OR(NOT(ISNUMBER(finalData[[#This Row],[peerIQR]])),finalData[[#This Row],[peerIQR]]=0), NA(), finalData[[#This Row],[peerQ3]]+1.5*finalData[[#This Row],[peerIQR]])</f>
        <v>1.1400000000000001</v>
      </c>
      <c r="U51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14">
        <f>finalData[[#This Row],[score]]-finalData[[#This Row],[peerMedian]]</f>
        <v>-1.0000000000000009E-2</v>
      </c>
    </row>
    <row r="515" spans="1:22">
      <c r="A515" t="s">
        <v>1811</v>
      </c>
      <c r="B515" t="s">
        <v>1812</v>
      </c>
      <c r="C515" t="s">
        <v>1647</v>
      </c>
      <c r="D515" t="s">
        <v>18</v>
      </c>
      <c r="E515">
        <v>2</v>
      </c>
      <c r="F515">
        <v>0</v>
      </c>
      <c r="G515">
        <v>7</v>
      </c>
      <c r="H515">
        <v>3</v>
      </c>
      <c r="I515">
        <v>1.1399999999999999</v>
      </c>
      <c r="J515">
        <v>10</v>
      </c>
      <c r="K515">
        <v>0.3</v>
      </c>
      <c r="L515" t="s">
        <v>18022</v>
      </c>
      <c r="M515" t="s">
        <v>17973</v>
      </c>
      <c r="N515" cm="1">
        <f t="array" ref="N515">_xlfn.LET(_xlpm.k,finalData[[#This Row],[peer_group_key]],
     MEDIAN(_xlfn._xlws.FILTER(finalData[score], (finalData[peer_group_key]=_xlpm.k)*(ISNUMBER(finalData[score]))))
)</f>
        <v>1.0150000000000001</v>
      </c>
      <c r="O515" cm="1">
        <f t="array" ref="O51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15" cm="1">
        <f t="array" ref="P51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15">
        <f>finalData[[#This Row],[peerQ3]]-finalData[[#This Row],[peerQ1]]</f>
        <v>6.0000000000000053E-2</v>
      </c>
      <c r="R515" cm="1">
        <f t="array" ref="R515">_xlfn.LET(_xlpm.k,finalData[[#This Row],[peer_group_key]],
ROWS(_xlfn._xlws.FILTER(finalData[score], (finalData[peer_group_key]=_xlpm.k)*(ISNUMBER(finalData[score]))))
)</f>
        <v>20</v>
      </c>
      <c r="S515">
        <f>IF(OR(NOT(ISNUMBER(finalData[[#This Row],[peerIQR]])),finalData[[#This Row],[peerIQR]]=0), NA(), finalData[[#This Row],[peerQ1]]-1.5*finalData[[#This Row],[peerIQR]])</f>
        <v>0.89999999999999991</v>
      </c>
      <c r="T515">
        <f>IF(OR(NOT(ISNUMBER(finalData[[#This Row],[peerIQR]])),finalData[[#This Row],[peerIQR]]=0), NA(), finalData[[#This Row],[peerQ3]]+1.5*finalData[[#This Row],[peerIQR]])</f>
        <v>1.1400000000000001</v>
      </c>
      <c r="U51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15">
        <f>finalData[[#This Row],[score]]-finalData[[#This Row],[peerMedian]]</f>
        <v>0.12499999999999978</v>
      </c>
    </row>
    <row r="516" spans="1:22">
      <c r="A516" t="s">
        <v>1814</v>
      </c>
      <c r="B516" t="s">
        <v>1815</v>
      </c>
      <c r="C516" t="s">
        <v>1647</v>
      </c>
      <c r="D516" t="s">
        <v>18</v>
      </c>
      <c r="E516">
        <v>5</v>
      </c>
      <c r="F516">
        <v>2</v>
      </c>
      <c r="G516">
        <v>8</v>
      </c>
      <c r="H516">
        <v>1</v>
      </c>
      <c r="I516">
        <v>1.03</v>
      </c>
      <c r="J516">
        <v>11</v>
      </c>
      <c r="K516">
        <v>9.0909090909090912E-2</v>
      </c>
      <c r="L516" t="s">
        <v>18022</v>
      </c>
      <c r="M516" t="s">
        <v>17970</v>
      </c>
      <c r="N516" cm="1">
        <f t="array" ref="N516">_xlfn.LET(_xlpm.k,finalData[[#This Row],[peer_group_key]],
     MEDIAN(_xlfn._xlws.FILTER(finalData[score], (finalData[peer_group_key]=_xlpm.k)*(ISNUMBER(finalData[score]))))
)</f>
        <v>1.0150000000000001</v>
      </c>
      <c r="O516" cm="1">
        <f t="array" ref="O51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16" cm="1">
        <f t="array" ref="P51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16">
        <f>finalData[[#This Row],[peerQ3]]-finalData[[#This Row],[peerQ1]]</f>
        <v>6.0000000000000053E-2</v>
      </c>
      <c r="R516" cm="1">
        <f t="array" ref="R516">_xlfn.LET(_xlpm.k,finalData[[#This Row],[peer_group_key]],
ROWS(_xlfn._xlws.FILTER(finalData[score], (finalData[peer_group_key]=_xlpm.k)*(ISNUMBER(finalData[score]))))
)</f>
        <v>20</v>
      </c>
      <c r="S516">
        <f>IF(OR(NOT(ISNUMBER(finalData[[#This Row],[peerIQR]])),finalData[[#This Row],[peerIQR]]=0), NA(), finalData[[#This Row],[peerQ1]]-1.5*finalData[[#This Row],[peerIQR]])</f>
        <v>0.89999999999999991</v>
      </c>
      <c r="T516">
        <f>IF(OR(NOT(ISNUMBER(finalData[[#This Row],[peerIQR]])),finalData[[#This Row],[peerIQR]]=0), NA(), finalData[[#This Row],[peerQ3]]+1.5*finalData[[#This Row],[peerIQR]])</f>
        <v>1.1400000000000001</v>
      </c>
      <c r="U51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16">
        <f>finalData[[#This Row],[score]]-finalData[[#This Row],[peerMedian]]</f>
        <v>1.4999999999999902E-2</v>
      </c>
    </row>
    <row r="517" spans="1:22">
      <c r="A517" t="s">
        <v>1818</v>
      </c>
      <c r="B517" t="s">
        <v>1819</v>
      </c>
      <c r="C517" t="s">
        <v>1647</v>
      </c>
      <c r="D517" t="s">
        <v>32</v>
      </c>
      <c r="E517">
        <v>4</v>
      </c>
      <c r="F517">
        <v>1</v>
      </c>
      <c r="G517">
        <v>9</v>
      </c>
      <c r="H517">
        <v>1</v>
      </c>
      <c r="I517">
        <v>0.98</v>
      </c>
      <c r="J517">
        <v>11</v>
      </c>
      <c r="K517">
        <v>9.0909090909090912E-2</v>
      </c>
      <c r="L517" t="s">
        <v>18021</v>
      </c>
      <c r="M517" t="s">
        <v>17970</v>
      </c>
      <c r="N517" cm="1">
        <f t="array" ref="N517">_xlfn.LET(_xlpm.k,finalData[[#This Row],[peer_group_key]],
     MEDIAN(_xlfn._xlws.FILTER(finalData[score], (finalData[peer_group_key]=_xlpm.k)*(ISNUMBER(finalData[score]))))
)</f>
        <v>1.02</v>
      </c>
      <c r="O517" cm="1">
        <f t="array" ref="O51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17" cm="1">
        <f t="array" ref="P51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17">
        <f>finalData[[#This Row],[peerQ3]]-finalData[[#This Row],[peerQ1]]</f>
        <v>6.0000000000000053E-2</v>
      </c>
      <c r="R517" cm="1">
        <f t="array" ref="R517">_xlfn.LET(_xlpm.k,finalData[[#This Row],[peer_group_key]],
ROWS(_xlfn._xlws.FILTER(finalData[score], (finalData[peer_group_key]=_xlpm.k)*(ISNUMBER(finalData[score]))))
)</f>
        <v>55</v>
      </c>
      <c r="S517">
        <f>IF(OR(NOT(ISNUMBER(finalData[[#This Row],[peerIQR]])),finalData[[#This Row],[peerIQR]]=0), NA(), finalData[[#This Row],[peerQ1]]-1.5*finalData[[#This Row],[peerIQR]])</f>
        <v>0.89999999999999991</v>
      </c>
      <c r="T517">
        <f>IF(OR(NOT(ISNUMBER(finalData[[#This Row],[peerIQR]])),finalData[[#This Row],[peerIQR]]=0), NA(), finalData[[#This Row],[peerQ3]]+1.5*finalData[[#This Row],[peerIQR]])</f>
        <v>1.1400000000000001</v>
      </c>
      <c r="U51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17">
        <f>finalData[[#This Row],[score]]-finalData[[#This Row],[peerMedian]]</f>
        <v>-4.0000000000000036E-2</v>
      </c>
    </row>
    <row r="518" spans="1:22">
      <c r="A518" t="s">
        <v>1821</v>
      </c>
      <c r="B518" t="s">
        <v>1822</v>
      </c>
      <c r="C518" t="s">
        <v>1647</v>
      </c>
      <c r="D518" t="s">
        <v>32</v>
      </c>
      <c r="E518">
        <v>2</v>
      </c>
      <c r="F518">
        <v>0</v>
      </c>
      <c r="G518">
        <v>8</v>
      </c>
      <c r="H518">
        <v>1</v>
      </c>
      <c r="I518">
        <v>1.08</v>
      </c>
      <c r="J518">
        <v>9</v>
      </c>
      <c r="K518">
        <v>0.1111111111111111</v>
      </c>
      <c r="L518" t="s">
        <v>18021</v>
      </c>
      <c r="M518" t="s">
        <v>17973</v>
      </c>
      <c r="N518" cm="1">
        <f t="array" ref="N518">_xlfn.LET(_xlpm.k,finalData[[#This Row],[peer_group_key]],
     MEDIAN(_xlfn._xlws.FILTER(finalData[score], (finalData[peer_group_key]=_xlpm.k)*(ISNUMBER(finalData[score]))))
)</f>
        <v>1.02</v>
      </c>
      <c r="O518" cm="1">
        <f t="array" ref="O51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18" cm="1">
        <f t="array" ref="P51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18">
        <f>finalData[[#This Row],[peerQ3]]-finalData[[#This Row],[peerQ1]]</f>
        <v>6.0000000000000053E-2</v>
      </c>
      <c r="R518" cm="1">
        <f t="array" ref="R518">_xlfn.LET(_xlpm.k,finalData[[#This Row],[peer_group_key]],
ROWS(_xlfn._xlws.FILTER(finalData[score], (finalData[peer_group_key]=_xlpm.k)*(ISNUMBER(finalData[score]))))
)</f>
        <v>55</v>
      </c>
      <c r="S518">
        <f>IF(OR(NOT(ISNUMBER(finalData[[#This Row],[peerIQR]])),finalData[[#This Row],[peerIQR]]=0), NA(), finalData[[#This Row],[peerQ1]]-1.5*finalData[[#This Row],[peerIQR]])</f>
        <v>0.89999999999999991</v>
      </c>
      <c r="T518">
        <f>IF(OR(NOT(ISNUMBER(finalData[[#This Row],[peerIQR]])),finalData[[#This Row],[peerIQR]]=0), NA(), finalData[[#This Row],[peerQ3]]+1.5*finalData[[#This Row],[peerIQR]])</f>
        <v>1.1400000000000001</v>
      </c>
      <c r="U51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18">
        <f>finalData[[#This Row],[score]]-finalData[[#This Row],[peerMedian]]</f>
        <v>6.0000000000000053E-2</v>
      </c>
    </row>
    <row r="519" spans="1:22">
      <c r="A519" t="s">
        <v>1825</v>
      </c>
      <c r="B519" t="s">
        <v>1826</v>
      </c>
      <c r="C519" t="s">
        <v>1647</v>
      </c>
      <c r="D519" t="s">
        <v>32</v>
      </c>
      <c r="E519">
        <v>5</v>
      </c>
      <c r="F519">
        <v>0</v>
      </c>
      <c r="G519">
        <v>8</v>
      </c>
      <c r="H519">
        <v>0</v>
      </c>
      <c r="I519">
        <v>1.01</v>
      </c>
      <c r="J519">
        <v>8</v>
      </c>
      <c r="K519">
        <v>0</v>
      </c>
      <c r="L519" t="s">
        <v>18021</v>
      </c>
      <c r="M519" t="s">
        <v>17970</v>
      </c>
      <c r="N519" cm="1">
        <f t="array" ref="N519">_xlfn.LET(_xlpm.k,finalData[[#This Row],[peer_group_key]],
     MEDIAN(_xlfn._xlws.FILTER(finalData[score], (finalData[peer_group_key]=_xlpm.k)*(ISNUMBER(finalData[score]))))
)</f>
        <v>1.02</v>
      </c>
      <c r="O519" cm="1">
        <f t="array" ref="O51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19" cm="1">
        <f t="array" ref="P51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19">
        <f>finalData[[#This Row],[peerQ3]]-finalData[[#This Row],[peerQ1]]</f>
        <v>6.0000000000000053E-2</v>
      </c>
      <c r="R519" cm="1">
        <f t="array" ref="R519">_xlfn.LET(_xlpm.k,finalData[[#This Row],[peer_group_key]],
ROWS(_xlfn._xlws.FILTER(finalData[score], (finalData[peer_group_key]=_xlpm.k)*(ISNUMBER(finalData[score]))))
)</f>
        <v>55</v>
      </c>
      <c r="S519">
        <f>IF(OR(NOT(ISNUMBER(finalData[[#This Row],[peerIQR]])),finalData[[#This Row],[peerIQR]]=0), NA(), finalData[[#This Row],[peerQ1]]-1.5*finalData[[#This Row],[peerIQR]])</f>
        <v>0.89999999999999991</v>
      </c>
      <c r="T519">
        <f>IF(OR(NOT(ISNUMBER(finalData[[#This Row],[peerIQR]])),finalData[[#This Row],[peerIQR]]=0), NA(), finalData[[#This Row],[peerQ3]]+1.5*finalData[[#This Row],[peerIQR]])</f>
        <v>1.1400000000000001</v>
      </c>
      <c r="U51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19">
        <f>finalData[[#This Row],[score]]-finalData[[#This Row],[peerMedian]]</f>
        <v>-1.0000000000000009E-2</v>
      </c>
    </row>
    <row r="520" spans="1:22">
      <c r="A520" t="s">
        <v>1828</v>
      </c>
      <c r="B520" t="s">
        <v>1829</v>
      </c>
      <c r="C520" t="s">
        <v>1647</v>
      </c>
      <c r="D520" t="s">
        <v>32</v>
      </c>
      <c r="E520">
        <v>4</v>
      </c>
      <c r="F520">
        <v>1</v>
      </c>
      <c r="G520">
        <v>10</v>
      </c>
      <c r="H520">
        <v>0</v>
      </c>
      <c r="I520">
        <v>1.04</v>
      </c>
      <c r="J520">
        <v>11</v>
      </c>
      <c r="K520">
        <v>0</v>
      </c>
      <c r="L520" t="s">
        <v>18021</v>
      </c>
      <c r="M520" t="s">
        <v>17970</v>
      </c>
      <c r="N520" cm="1">
        <f t="array" ref="N520">_xlfn.LET(_xlpm.k,finalData[[#This Row],[peer_group_key]],
     MEDIAN(_xlfn._xlws.FILTER(finalData[score], (finalData[peer_group_key]=_xlpm.k)*(ISNUMBER(finalData[score]))))
)</f>
        <v>1.02</v>
      </c>
      <c r="O520" cm="1">
        <f t="array" ref="O52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20" cm="1">
        <f t="array" ref="P52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20">
        <f>finalData[[#This Row],[peerQ3]]-finalData[[#This Row],[peerQ1]]</f>
        <v>6.0000000000000053E-2</v>
      </c>
      <c r="R520" cm="1">
        <f t="array" ref="R520">_xlfn.LET(_xlpm.k,finalData[[#This Row],[peer_group_key]],
ROWS(_xlfn._xlws.FILTER(finalData[score], (finalData[peer_group_key]=_xlpm.k)*(ISNUMBER(finalData[score]))))
)</f>
        <v>55</v>
      </c>
      <c r="S520">
        <f>IF(OR(NOT(ISNUMBER(finalData[[#This Row],[peerIQR]])),finalData[[#This Row],[peerIQR]]=0), NA(), finalData[[#This Row],[peerQ1]]-1.5*finalData[[#This Row],[peerIQR]])</f>
        <v>0.89999999999999991</v>
      </c>
      <c r="T520">
        <f>IF(OR(NOT(ISNUMBER(finalData[[#This Row],[peerIQR]])),finalData[[#This Row],[peerIQR]]=0), NA(), finalData[[#This Row],[peerQ3]]+1.5*finalData[[#This Row],[peerIQR]])</f>
        <v>1.1400000000000001</v>
      </c>
      <c r="U52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20">
        <f>finalData[[#This Row],[score]]-finalData[[#This Row],[peerMedian]]</f>
        <v>2.0000000000000018E-2</v>
      </c>
    </row>
    <row r="521" spans="1:22">
      <c r="A521" t="s">
        <v>1831</v>
      </c>
      <c r="B521" t="s">
        <v>1832</v>
      </c>
      <c r="C521" t="s">
        <v>1647</v>
      </c>
      <c r="D521" t="s">
        <v>27</v>
      </c>
      <c r="E521">
        <v>3</v>
      </c>
      <c r="F521">
        <v>0</v>
      </c>
      <c r="G521">
        <v>5</v>
      </c>
      <c r="H521">
        <v>1</v>
      </c>
      <c r="I521">
        <v>0.94</v>
      </c>
      <c r="J521">
        <v>6</v>
      </c>
      <c r="K521">
        <v>0.16666666666666666</v>
      </c>
      <c r="L521" t="s">
        <v>18024</v>
      </c>
      <c r="M521" t="s">
        <v>17971</v>
      </c>
      <c r="N521" cm="1">
        <f t="array" ref="N521">_xlfn.LET(_xlpm.k,finalData[[#This Row],[peer_group_key]],
     MEDIAN(_xlfn._xlws.FILTER(finalData[score], (finalData[peer_group_key]=_xlpm.k)*(ISNUMBER(finalData[score]))))
)</f>
        <v>1.01</v>
      </c>
      <c r="O521" cm="1">
        <f t="array" ref="O52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21" cm="1">
        <f t="array" ref="P52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21">
        <f>finalData[[#This Row],[peerQ3]]-finalData[[#This Row],[peerQ1]]</f>
        <v>6.0000000000000053E-2</v>
      </c>
      <c r="R521" cm="1">
        <f t="array" ref="R521">_xlfn.LET(_xlpm.k,finalData[[#This Row],[peer_group_key]],
ROWS(_xlfn._xlws.FILTER(finalData[score], (finalData[peer_group_key]=_xlpm.k)*(ISNUMBER(finalData[score]))))
)</f>
        <v>63</v>
      </c>
      <c r="S521">
        <f>IF(OR(NOT(ISNUMBER(finalData[[#This Row],[peerIQR]])),finalData[[#This Row],[peerIQR]]=0), NA(), finalData[[#This Row],[peerQ1]]-1.5*finalData[[#This Row],[peerIQR]])</f>
        <v>0.89999999999999991</v>
      </c>
      <c r="T521">
        <f>IF(OR(NOT(ISNUMBER(finalData[[#This Row],[peerIQR]])),finalData[[#This Row],[peerIQR]]=0), NA(), finalData[[#This Row],[peerQ3]]+1.5*finalData[[#This Row],[peerIQR]])</f>
        <v>1.1400000000000001</v>
      </c>
      <c r="U52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21">
        <f>finalData[[#This Row],[score]]-finalData[[#This Row],[peerMedian]]</f>
        <v>-7.0000000000000062E-2</v>
      </c>
    </row>
    <row r="522" spans="1:22">
      <c r="A522" t="s">
        <v>1837</v>
      </c>
      <c r="B522" t="s">
        <v>1838</v>
      </c>
      <c r="C522" t="s">
        <v>1647</v>
      </c>
      <c r="D522" t="s">
        <v>32</v>
      </c>
      <c r="E522">
        <v>4</v>
      </c>
      <c r="F522">
        <v>2</v>
      </c>
      <c r="G522">
        <v>9</v>
      </c>
      <c r="H522">
        <v>0</v>
      </c>
      <c r="I522">
        <v>1</v>
      </c>
      <c r="J522">
        <v>11</v>
      </c>
      <c r="K522">
        <v>0</v>
      </c>
      <c r="L522" t="s">
        <v>18021</v>
      </c>
      <c r="M522" t="s">
        <v>17970</v>
      </c>
      <c r="N522" cm="1">
        <f t="array" ref="N522">_xlfn.LET(_xlpm.k,finalData[[#This Row],[peer_group_key]],
     MEDIAN(_xlfn._xlws.FILTER(finalData[score], (finalData[peer_group_key]=_xlpm.k)*(ISNUMBER(finalData[score]))))
)</f>
        <v>1.02</v>
      </c>
      <c r="O522" cm="1">
        <f t="array" ref="O52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22" cm="1">
        <f t="array" ref="P52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22">
        <f>finalData[[#This Row],[peerQ3]]-finalData[[#This Row],[peerQ1]]</f>
        <v>6.0000000000000053E-2</v>
      </c>
      <c r="R522" cm="1">
        <f t="array" ref="R522">_xlfn.LET(_xlpm.k,finalData[[#This Row],[peer_group_key]],
ROWS(_xlfn._xlws.FILTER(finalData[score], (finalData[peer_group_key]=_xlpm.k)*(ISNUMBER(finalData[score]))))
)</f>
        <v>55</v>
      </c>
      <c r="S522">
        <f>IF(OR(NOT(ISNUMBER(finalData[[#This Row],[peerIQR]])),finalData[[#This Row],[peerIQR]]=0), NA(), finalData[[#This Row],[peerQ1]]-1.5*finalData[[#This Row],[peerIQR]])</f>
        <v>0.89999999999999991</v>
      </c>
      <c r="T522">
        <f>IF(OR(NOT(ISNUMBER(finalData[[#This Row],[peerIQR]])),finalData[[#This Row],[peerIQR]]=0), NA(), finalData[[#This Row],[peerQ3]]+1.5*finalData[[#This Row],[peerIQR]])</f>
        <v>1.1400000000000001</v>
      </c>
      <c r="U52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22">
        <f>finalData[[#This Row],[score]]-finalData[[#This Row],[peerMedian]]</f>
        <v>-2.0000000000000018E-2</v>
      </c>
    </row>
    <row r="523" spans="1:22">
      <c r="A523" t="s">
        <v>1841</v>
      </c>
      <c r="B523" t="s">
        <v>1842</v>
      </c>
      <c r="C523" t="s">
        <v>1647</v>
      </c>
      <c r="D523" t="s">
        <v>32</v>
      </c>
      <c r="E523">
        <v>2</v>
      </c>
      <c r="F523">
        <v>0</v>
      </c>
      <c r="G523">
        <v>5</v>
      </c>
      <c r="H523">
        <v>0</v>
      </c>
      <c r="I523">
        <v>0.9</v>
      </c>
      <c r="J523">
        <v>5</v>
      </c>
      <c r="K523">
        <v>0</v>
      </c>
      <c r="L523" t="s">
        <v>18021</v>
      </c>
      <c r="M523" t="s">
        <v>17973</v>
      </c>
      <c r="N523" cm="1">
        <f t="array" ref="N523">_xlfn.LET(_xlpm.k,finalData[[#This Row],[peer_group_key]],
     MEDIAN(_xlfn._xlws.FILTER(finalData[score], (finalData[peer_group_key]=_xlpm.k)*(ISNUMBER(finalData[score]))))
)</f>
        <v>1.02</v>
      </c>
      <c r="O523" cm="1">
        <f t="array" ref="O52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23" cm="1">
        <f t="array" ref="P52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23">
        <f>finalData[[#This Row],[peerQ3]]-finalData[[#This Row],[peerQ1]]</f>
        <v>6.0000000000000053E-2</v>
      </c>
      <c r="R523" cm="1">
        <f t="array" ref="R523">_xlfn.LET(_xlpm.k,finalData[[#This Row],[peer_group_key]],
ROWS(_xlfn._xlws.FILTER(finalData[score], (finalData[peer_group_key]=_xlpm.k)*(ISNUMBER(finalData[score]))))
)</f>
        <v>55</v>
      </c>
      <c r="S523">
        <f>IF(OR(NOT(ISNUMBER(finalData[[#This Row],[peerIQR]])),finalData[[#This Row],[peerIQR]]=0), NA(), finalData[[#This Row],[peerQ1]]-1.5*finalData[[#This Row],[peerIQR]])</f>
        <v>0.89999999999999991</v>
      </c>
      <c r="T523">
        <f>IF(OR(NOT(ISNUMBER(finalData[[#This Row],[peerIQR]])),finalData[[#This Row],[peerIQR]]=0), NA(), finalData[[#This Row],[peerQ3]]+1.5*finalData[[#This Row],[peerIQR]])</f>
        <v>1.1400000000000001</v>
      </c>
      <c r="U52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23">
        <f>finalData[[#This Row],[score]]-finalData[[#This Row],[peerMedian]]</f>
        <v>-0.12</v>
      </c>
    </row>
    <row r="524" spans="1:22">
      <c r="A524" t="s">
        <v>1844</v>
      </c>
      <c r="B524" t="s">
        <v>1845</v>
      </c>
      <c r="C524" t="s">
        <v>1647</v>
      </c>
      <c r="D524" t="s">
        <v>32</v>
      </c>
      <c r="E524">
        <v>3</v>
      </c>
      <c r="F524">
        <v>0</v>
      </c>
      <c r="G524">
        <v>9</v>
      </c>
      <c r="H524">
        <v>1</v>
      </c>
      <c r="I524">
        <v>1.02</v>
      </c>
      <c r="J524">
        <v>10</v>
      </c>
      <c r="K524">
        <v>0.1</v>
      </c>
      <c r="L524" t="s">
        <v>18021</v>
      </c>
      <c r="M524" t="s">
        <v>17971</v>
      </c>
      <c r="N524" cm="1">
        <f t="array" ref="N524">_xlfn.LET(_xlpm.k,finalData[[#This Row],[peer_group_key]],
     MEDIAN(_xlfn._xlws.FILTER(finalData[score], (finalData[peer_group_key]=_xlpm.k)*(ISNUMBER(finalData[score]))))
)</f>
        <v>1.02</v>
      </c>
      <c r="O524" cm="1">
        <f t="array" ref="O52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24" cm="1">
        <f t="array" ref="P52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24">
        <f>finalData[[#This Row],[peerQ3]]-finalData[[#This Row],[peerQ1]]</f>
        <v>6.0000000000000053E-2</v>
      </c>
      <c r="R524" cm="1">
        <f t="array" ref="R524">_xlfn.LET(_xlpm.k,finalData[[#This Row],[peer_group_key]],
ROWS(_xlfn._xlws.FILTER(finalData[score], (finalData[peer_group_key]=_xlpm.k)*(ISNUMBER(finalData[score]))))
)</f>
        <v>55</v>
      </c>
      <c r="S524">
        <f>IF(OR(NOT(ISNUMBER(finalData[[#This Row],[peerIQR]])),finalData[[#This Row],[peerIQR]]=0), NA(), finalData[[#This Row],[peerQ1]]-1.5*finalData[[#This Row],[peerIQR]])</f>
        <v>0.89999999999999991</v>
      </c>
      <c r="T524">
        <f>IF(OR(NOT(ISNUMBER(finalData[[#This Row],[peerIQR]])),finalData[[#This Row],[peerIQR]]=0), NA(), finalData[[#This Row],[peerQ3]]+1.5*finalData[[#This Row],[peerIQR]])</f>
        <v>1.1400000000000001</v>
      </c>
      <c r="U52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24">
        <f>finalData[[#This Row],[score]]-finalData[[#This Row],[peerMedian]]</f>
        <v>0</v>
      </c>
    </row>
    <row r="525" spans="1:22">
      <c r="A525" t="s">
        <v>1847</v>
      </c>
      <c r="B525" t="s">
        <v>1848</v>
      </c>
      <c r="C525" t="s">
        <v>1647</v>
      </c>
      <c r="D525" t="s">
        <v>27</v>
      </c>
      <c r="E525">
        <v>1</v>
      </c>
      <c r="F525">
        <v>0</v>
      </c>
      <c r="G525">
        <v>3</v>
      </c>
      <c r="H525">
        <v>4</v>
      </c>
      <c r="I525">
        <v>1.04</v>
      </c>
      <c r="J525">
        <v>7</v>
      </c>
      <c r="K525">
        <v>0.5714285714285714</v>
      </c>
      <c r="L525" t="s">
        <v>18024</v>
      </c>
      <c r="M525" t="s">
        <v>17973</v>
      </c>
      <c r="N525" cm="1">
        <f t="array" ref="N525">_xlfn.LET(_xlpm.k,finalData[[#This Row],[peer_group_key]],
     MEDIAN(_xlfn._xlws.FILTER(finalData[score], (finalData[peer_group_key]=_xlpm.k)*(ISNUMBER(finalData[score]))))
)</f>
        <v>1.01</v>
      </c>
      <c r="O525" cm="1">
        <f t="array" ref="O52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25" cm="1">
        <f t="array" ref="P52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25">
        <f>finalData[[#This Row],[peerQ3]]-finalData[[#This Row],[peerQ1]]</f>
        <v>6.0000000000000053E-2</v>
      </c>
      <c r="R525" cm="1">
        <f t="array" ref="R525">_xlfn.LET(_xlpm.k,finalData[[#This Row],[peer_group_key]],
ROWS(_xlfn._xlws.FILTER(finalData[score], (finalData[peer_group_key]=_xlpm.k)*(ISNUMBER(finalData[score]))))
)</f>
        <v>63</v>
      </c>
      <c r="S525">
        <f>IF(OR(NOT(ISNUMBER(finalData[[#This Row],[peerIQR]])),finalData[[#This Row],[peerIQR]]=0), NA(), finalData[[#This Row],[peerQ1]]-1.5*finalData[[#This Row],[peerIQR]])</f>
        <v>0.89999999999999991</v>
      </c>
      <c r="T525">
        <f>IF(OR(NOT(ISNUMBER(finalData[[#This Row],[peerIQR]])),finalData[[#This Row],[peerIQR]]=0), NA(), finalData[[#This Row],[peerQ3]]+1.5*finalData[[#This Row],[peerIQR]])</f>
        <v>1.1400000000000001</v>
      </c>
      <c r="U52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25">
        <f>finalData[[#This Row],[score]]-finalData[[#This Row],[peerMedian]]</f>
        <v>3.0000000000000027E-2</v>
      </c>
    </row>
    <row r="526" spans="1:22">
      <c r="A526" t="s">
        <v>1851</v>
      </c>
      <c r="B526" t="s">
        <v>1852</v>
      </c>
      <c r="C526" t="s">
        <v>1647</v>
      </c>
      <c r="D526" t="s">
        <v>32</v>
      </c>
      <c r="E526">
        <v>4</v>
      </c>
      <c r="F526">
        <v>1</v>
      </c>
      <c r="G526">
        <v>8</v>
      </c>
      <c r="H526">
        <v>2</v>
      </c>
      <c r="I526">
        <v>0.99</v>
      </c>
      <c r="J526">
        <v>11</v>
      </c>
      <c r="K526">
        <v>0.18181818181818182</v>
      </c>
      <c r="L526" t="s">
        <v>18021</v>
      </c>
      <c r="M526" t="s">
        <v>17970</v>
      </c>
      <c r="N526" cm="1">
        <f t="array" ref="N526">_xlfn.LET(_xlpm.k,finalData[[#This Row],[peer_group_key]],
     MEDIAN(_xlfn._xlws.FILTER(finalData[score], (finalData[peer_group_key]=_xlpm.k)*(ISNUMBER(finalData[score]))))
)</f>
        <v>1.02</v>
      </c>
      <c r="O526" cm="1">
        <f t="array" ref="O52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26" cm="1">
        <f t="array" ref="P52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26">
        <f>finalData[[#This Row],[peerQ3]]-finalData[[#This Row],[peerQ1]]</f>
        <v>6.0000000000000053E-2</v>
      </c>
      <c r="R526" cm="1">
        <f t="array" ref="R526">_xlfn.LET(_xlpm.k,finalData[[#This Row],[peer_group_key]],
ROWS(_xlfn._xlws.FILTER(finalData[score], (finalData[peer_group_key]=_xlpm.k)*(ISNUMBER(finalData[score]))))
)</f>
        <v>55</v>
      </c>
      <c r="S526">
        <f>IF(OR(NOT(ISNUMBER(finalData[[#This Row],[peerIQR]])),finalData[[#This Row],[peerIQR]]=0), NA(), finalData[[#This Row],[peerQ1]]-1.5*finalData[[#This Row],[peerIQR]])</f>
        <v>0.89999999999999991</v>
      </c>
      <c r="T526">
        <f>IF(OR(NOT(ISNUMBER(finalData[[#This Row],[peerIQR]])),finalData[[#This Row],[peerIQR]]=0), NA(), finalData[[#This Row],[peerQ3]]+1.5*finalData[[#This Row],[peerIQR]])</f>
        <v>1.1400000000000001</v>
      </c>
      <c r="U52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26">
        <f>finalData[[#This Row],[score]]-finalData[[#This Row],[peerMedian]]</f>
        <v>-3.0000000000000027E-2</v>
      </c>
    </row>
    <row r="527" spans="1:22">
      <c r="A527" t="s">
        <v>1855</v>
      </c>
      <c r="B527" t="s">
        <v>1856</v>
      </c>
      <c r="C527" t="s">
        <v>1647</v>
      </c>
      <c r="D527" t="s">
        <v>32</v>
      </c>
      <c r="E527">
        <v>3</v>
      </c>
      <c r="F527">
        <v>1</v>
      </c>
      <c r="G527">
        <v>7</v>
      </c>
      <c r="H527">
        <v>0</v>
      </c>
      <c r="I527">
        <v>0.96</v>
      </c>
      <c r="J527">
        <v>8</v>
      </c>
      <c r="K527">
        <v>0</v>
      </c>
      <c r="L527" t="s">
        <v>18021</v>
      </c>
      <c r="M527" t="s">
        <v>17971</v>
      </c>
      <c r="N527" cm="1">
        <f t="array" ref="N527">_xlfn.LET(_xlpm.k,finalData[[#This Row],[peer_group_key]],
     MEDIAN(_xlfn._xlws.FILTER(finalData[score], (finalData[peer_group_key]=_xlpm.k)*(ISNUMBER(finalData[score]))))
)</f>
        <v>1.02</v>
      </c>
      <c r="O527" cm="1">
        <f t="array" ref="O52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27" cm="1">
        <f t="array" ref="P52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27">
        <f>finalData[[#This Row],[peerQ3]]-finalData[[#This Row],[peerQ1]]</f>
        <v>6.0000000000000053E-2</v>
      </c>
      <c r="R527" cm="1">
        <f t="array" ref="R527">_xlfn.LET(_xlpm.k,finalData[[#This Row],[peer_group_key]],
ROWS(_xlfn._xlws.FILTER(finalData[score], (finalData[peer_group_key]=_xlpm.k)*(ISNUMBER(finalData[score]))))
)</f>
        <v>55</v>
      </c>
      <c r="S527">
        <f>IF(OR(NOT(ISNUMBER(finalData[[#This Row],[peerIQR]])),finalData[[#This Row],[peerIQR]]=0), NA(), finalData[[#This Row],[peerQ1]]-1.5*finalData[[#This Row],[peerIQR]])</f>
        <v>0.89999999999999991</v>
      </c>
      <c r="T527">
        <f>IF(OR(NOT(ISNUMBER(finalData[[#This Row],[peerIQR]])),finalData[[#This Row],[peerIQR]]=0), NA(), finalData[[#This Row],[peerQ3]]+1.5*finalData[[#This Row],[peerIQR]])</f>
        <v>1.1400000000000001</v>
      </c>
      <c r="U52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27">
        <f>finalData[[#This Row],[score]]-finalData[[#This Row],[peerMedian]]</f>
        <v>-6.0000000000000053E-2</v>
      </c>
    </row>
    <row r="528" spans="1:22">
      <c r="A528" t="s">
        <v>1858</v>
      </c>
      <c r="B528" t="s">
        <v>1859</v>
      </c>
      <c r="C528" t="s">
        <v>1647</v>
      </c>
      <c r="D528" t="s">
        <v>140</v>
      </c>
      <c r="E528">
        <v>3</v>
      </c>
      <c r="F528">
        <v>1</v>
      </c>
      <c r="G528">
        <v>6</v>
      </c>
      <c r="H528">
        <v>1</v>
      </c>
      <c r="I528">
        <v>0.91</v>
      </c>
      <c r="J528">
        <v>8</v>
      </c>
      <c r="K528">
        <v>0.125</v>
      </c>
      <c r="L528" t="s">
        <v>18023</v>
      </c>
      <c r="M528" t="s">
        <v>17971</v>
      </c>
      <c r="N528" cm="1">
        <f t="array" ref="N528">_xlfn.LET(_xlpm.k,finalData[[#This Row],[peer_group_key]],
     MEDIAN(_xlfn._xlws.FILTER(finalData[score], (finalData[peer_group_key]=_xlpm.k)*(ISNUMBER(finalData[score]))))
)</f>
        <v>0.98</v>
      </c>
      <c r="O528" cm="1">
        <f t="array" ref="O52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528" cm="1">
        <f t="array" ref="P52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528">
        <f>finalData[[#This Row],[peerQ3]]-finalData[[#This Row],[peerQ1]]</f>
        <v>7.2500000000000009E-2</v>
      </c>
      <c r="R528" cm="1">
        <f t="array" ref="R528">_xlfn.LET(_xlpm.k,finalData[[#This Row],[peer_group_key]],
ROWS(_xlfn._xlws.FILTER(finalData[score], (finalData[peer_group_key]=_xlpm.k)*(ISNUMBER(finalData[score]))))
)</f>
        <v>12</v>
      </c>
      <c r="S528">
        <f>IF(OR(NOT(ISNUMBER(finalData[[#This Row],[peerIQR]])),finalData[[#This Row],[peerIQR]]=0), NA(), finalData[[#This Row],[peerQ1]]-1.5*finalData[[#This Row],[peerIQR]])</f>
        <v>0.84124999999999994</v>
      </c>
      <c r="T528">
        <f>IF(OR(NOT(ISNUMBER(finalData[[#This Row],[peerIQR]])),finalData[[#This Row],[peerIQR]]=0), NA(), finalData[[#This Row],[peerQ3]]+1.5*finalData[[#This Row],[peerIQR]])</f>
        <v>1.1312500000000001</v>
      </c>
      <c r="U52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28">
        <f>finalData[[#This Row],[score]]-finalData[[#This Row],[peerMedian]]</f>
        <v>-6.9999999999999951E-2</v>
      </c>
    </row>
    <row r="529" spans="1:22">
      <c r="A529" t="s">
        <v>1862</v>
      </c>
      <c r="B529" t="s">
        <v>1863</v>
      </c>
      <c r="C529" t="s">
        <v>1647</v>
      </c>
      <c r="D529" t="s">
        <v>27</v>
      </c>
      <c r="E529">
        <v>2</v>
      </c>
      <c r="F529">
        <v>0</v>
      </c>
      <c r="G529">
        <v>4</v>
      </c>
      <c r="H529">
        <v>1</v>
      </c>
      <c r="I529">
        <v>1.03</v>
      </c>
      <c r="J529">
        <v>5</v>
      </c>
      <c r="K529">
        <v>0.2</v>
      </c>
      <c r="L529" t="s">
        <v>18024</v>
      </c>
      <c r="M529" t="s">
        <v>17973</v>
      </c>
      <c r="N529" cm="1">
        <f t="array" ref="N529">_xlfn.LET(_xlpm.k,finalData[[#This Row],[peer_group_key]],
     MEDIAN(_xlfn._xlws.FILTER(finalData[score], (finalData[peer_group_key]=_xlpm.k)*(ISNUMBER(finalData[score]))))
)</f>
        <v>1.01</v>
      </c>
      <c r="O529" cm="1">
        <f t="array" ref="O52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29" cm="1">
        <f t="array" ref="P52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29">
        <f>finalData[[#This Row],[peerQ3]]-finalData[[#This Row],[peerQ1]]</f>
        <v>6.0000000000000053E-2</v>
      </c>
      <c r="R529" cm="1">
        <f t="array" ref="R529">_xlfn.LET(_xlpm.k,finalData[[#This Row],[peer_group_key]],
ROWS(_xlfn._xlws.FILTER(finalData[score], (finalData[peer_group_key]=_xlpm.k)*(ISNUMBER(finalData[score]))))
)</f>
        <v>63</v>
      </c>
      <c r="S529">
        <f>IF(OR(NOT(ISNUMBER(finalData[[#This Row],[peerIQR]])),finalData[[#This Row],[peerIQR]]=0), NA(), finalData[[#This Row],[peerQ1]]-1.5*finalData[[#This Row],[peerIQR]])</f>
        <v>0.89999999999999991</v>
      </c>
      <c r="T529">
        <f>IF(OR(NOT(ISNUMBER(finalData[[#This Row],[peerIQR]])),finalData[[#This Row],[peerIQR]]=0), NA(), finalData[[#This Row],[peerQ3]]+1.5*finalData[[#This Row],[peerIQR]])</f>
        <v>1.1400000000000001</v>
      </c>
      <c r="U52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29">
        <f>finalData[[#This Row],[score]]-finalData[[#This Row],[peerMedian]]</f>
        <v>2.0000000000000018E-2</v>
      </c>
    </row>
    <row r="530" spans="1:22">
      <c r="A530" t="s">
        <v>1865</v>
      </c>
      <c r="B530" t="s">
        <v>1866</v>
      </c>
      <c r="C530" t="s">
        <v>1647</v>
      </c>
      <c r="D530" t="s">
        <v>32</v>
      </c>
      <c r="E530">
        <v>3</v>
      </c>
      <c r="F530">
        <v>1</v>
      </c>
      <c r="G530">
        <v>8</v>
      </c>
      <c r="H530">
        <v>0</v>
      </c>
      <c r="I530">
        <v>1.06</v>
      </c>
      <c r="J530">
        <v>9</v>
      </c>
      <c r="K530">
        <v>0</v>
      </c>
      <c r="L530" t="s">
        <v>18021</v>
      </c>
      <c r="M530" t="s">
        <v>17971</v>
      </c>
      <c r="N530" cm="1">
        <f t="array" ref="N530">_xlfn.LET(_xlpm.k,finalData[[#This Row],[peer_group_key]],
     MEDIAN(_xlfn._xlws.FILTER(finalData[score], (finalData[peer_group_key]=_xlpm.k)*(ISNUMBER(finalData[score]))))
)</f>
        <v>1.02</v>
      </c>
      <c r="O530" cm="1">
        <f t="array" ref="O53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30" cm="1">
        <f t="array" ref="P53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30">
        <f>finalData[[#This Row],[peerQ3]]-finalData[[#This Row],[peerQ1]]</f>
        <v>6.0000000000000053E-2</v>
      </c>
      <c r="R530" cm="1">
        <f t="array" ref="R530">_xlfn.LET(_xlpm.k,finalData[[#This Row],[peer_group_key]],
ROWS(_xlfn._xlws.FILTER(finalData[score], (finalData[peer_group_key]=_xlpm.k)*(ISNUMBER(finalData[score]))))
)</f>
        <v>55</v>
      </c>
      <c r="S530">
        <f>IF(OR(NOT(ISNUMBER(finalData[[#This Row],[peerIQR]])),finalData[[#This Row],[peerIQR]]=0), NA(), finalData[[#This Row],[peerQ1]]-1.5*finalData[[#This Row],[peerIQR]])</f>
        <v>0.89999999999999991</v>
      </c>
      <c r="T530">
        <f>IF(OR(NOT(ISNUMBER(finalData[[#This Row],[peerIQR]])),finalData[[#This Row],[peerIQR]]=0), NA(), finalData[[#This Row],[peerQ3]]+1.5*finalData[[#This Row],[peerIQR]])</f>
        <v>1.1400000000000001</v>
      </c>
      <c r="U53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30">
        <f>finalData[[#This Row],[score]]-finalData[[#This Row],[peerMedian]]</f>
        <v>4.0000000000000036E-2</v>
      </c>
    </row>
    <row r="531" spans="1:22">
      <c r="A531" t="s">
        <v>1868</v>
      </c>
      <c r="B531" t="s">
        <v>1869</v>
      </c>
      <c r="C531" t="s">
        <v>1647</v>
      </c>
      <c r="D531" t="s">
        <v>27</v>
      </c>
      <c r="E531">
        <v>4</v>
      </c>
      <c r="F531">
        <v>0</v>
      </c>
      <c r="G531">
        <v>7</v>
      </c>
      <c r="H531">
        <v>0</v>
      </c>
      <c r="I531">
        <v>0.94</v>
      </c>
      <c r="J531">
        <v>7</v>
      </c>
      <c r="K531">
        <v>0</v>
      </c>
      <c r="L531" t="s">
        <v>18024</v>
      </c>
      <c r="M531" t="s">
        <v>17970</v>
      </c>
      <c r="N531" cm="1">
        <f t="array" ref="N531">_xlfn.LET(_xlpm.k,finalData[[#This Row],[peer_group_key]],
     MEDIAN(_xlfn._xlws.FILTER(finalData[score], (finalData[peer_group_key]=_xlpm.k)*(ISNUMBER(finalData[score]))))
)</f>
        <v>1.01</v>
      </c>
      <c r="O531" cm="1">
        <f t="array" ref="O53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31" cm="1">
        <f t="array" ref="P53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31">
        <f>finalData[[#This Row],[peerQ3]]-finalData[[#This Row],[peerQ1]]</f>
        <v>6.0000000000000053E-2</v>
      </c>
      <c r="R531" cm="1">
        <f t="array" ref="R531">_xlfn.LET(_xlpm.k,finalData[[#This Row],[peer_group_key]],
ROWS(_xlfn._xlws.FILTER(finalData[score], (finalData[peer_group_key]=_xlpm.k)*(ISNUMBER(finalData[score]))))
)</f>
        <v>63</v>
      </c>
      <c r="S531">
        <f>IF(OR(NOT(ISNUMBER(finalData[[#This Row],[peerIQR]])),finalData[[#This Row],[peerIQR]]=0), NA(), finalData[[#This Row],[peerQ1]]-1.5*finalData[[#This Row],[peerIQR]])</f>
        <v>0.89999999999999991</v>
      </c>
      <c r="T531">
        <f>IF(OR(NOT(ISNUMBER(finalData[[#This Row],[peerIQR]])),finalData[[#This Row],[peerIQR]]=0), NA(), finalData[[#This Row],[peerQ3]]+1.5*finalData[[#This Row],[peerIQR]])</f>
        <v>1.1400000000000001</v>
      </c>
      <c r="U53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31">
        <f>finalData[[#This Row],[score]]-finalData[[#This Row],[peerMedian]]</f>
        <v>-7.0000000000000062E-2</v>
      </c>
    </row>
    <row r="532" spans="1:22">
      <c r="A532" t="s">
        <v>1872</v>
      </c>
      <c r="B532" t="s">
        <v>1873</v>
      </c>
      <c r="C532" t="s">
        <v>1647</v>
      </c>
      <c r="D532" t="s">
        <v>32</v>
      </c>
      <c r="E532">
        <v>4</v>
      </c>
      <c r="F532">
        <v>0</v>
      </c>
      <c r="G532">
        <v>6</v>
      </c>
      <c r="H532">
        <v>0</v>
      </c>
      <c r="I532">
        <v>1.03</v>
      </c>
      <c r="J532">
        <v>6</v>
      </c>
      <c r="K532">
        <v>0</v>
      </c>
      <c r="L532" t="s">
        <v>18021</v>
      </c>
      <c r="M532" t="s">
        <v>17970</v>
      </c>
      <c r="N532" cm="1">
        <f t="array" ref="N532">_xlfn.LET(_xlpm.k,finalData[[#This Row],[peer_group_key]],
     MEDIAN(_xlfn._xlws.FILTER(finalData[score], (finalData[peer_group_key]=_xlpm.k)*(ISNUMBER(finalData[score]))))
)</f>
        <v>1.02</v>
      </c>
      <c r="O532" cm="1">
        <f t="array" ref="O53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32" cm="1">
        <f t="array" ref="P53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32">
        <f>finalData[[#This Row],[peerQ3]]-finalData[[#This Row],[peerQ1]]</f>
        <v>6.0000000000000053E-2</v>
      </c>
      <c r="R532" cm="1">
        <f t="array" ref="R532">_xlfn.LET(_xlpm.k,finalData[[#This Row],[peer_group_key]],
ROWS(_xlfn._xlws.FILTER(finalData[score], (finalData[peer_group_key]=_xlpm.k)*(ISNUMBER(finalData[score]))))
)</f>
        <v>55</v>
      </c>
      <c r="S532">
        <f>IF(OR(NOT(ISNUMBER(finalData[[#This Row],[peerIQR]])),finalData[[#This Row],[peerIQR]]=0), NA(), finalData[[#This Row],[peerQ1]]-1.5*finalData[[#This Row],[peerIQR]])</f>
        <v>0.89999999999999991</v>
      </c>
      <c r="T532">
        <f>IF(OR(NOT(ISNUMBER(finalData[[#This Row],[peerIQR]])),finalData[[#This Row],[peerIQR]]=0), NA(), finalData[[#This Row],[peerQ3]]+1.5*finalData[[#This Row],[peerIQR]])</f>
        <v>1.1400000000000001</v>
      </c>
      <c r="U53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32">
        <f>finalData[[#This Row],[score]]-finalData[[#This Row],[peerMedian]]</f>
        <v>1.0000000000000009E-2</v>
      </c>
    </row>
    <row r="533" spans="1:22">
      <c r="A533" t="s">
        <v>1875</v>
      </c>
      <c r="B533" t="s">
        <v>1876</v>
      </c>
      <c r="C533" t="s">
        <v>1647</v>
      </c>
      <c r="D533" t="s">
        <v>27</v>
      </c>
      <c r="E533">
        <v>3</v>
      </c>
      <c r="F533">
        <v>0</v>
      </c>
      <c r="G533">
        <v>6</v>
      </c>
      <c r="H533">
        <v>1</v>
      </c>
      <c r="I533">
        <v>1.1000000000000001</v>
      </c>
      <c r="J533">
        <v>7</v>
      </c>
      <c r="K533">
        <v>0.14285714285714285</v>
      </c>
      <c r="L533" t="s">
        <v>18024</v>
      </c>
      <c r="M533" t="s">
        <v>17971</v>
      </c>
      <c r="N533" cm="1">
        <f t="array" ref="N533">_xlfn.LET(_xlpm.k,finalData[[#This Row],[peer_group_key]],
     MEDIAN(_xlfn._xlws.FILTER(finalData[score], (finalData[peer_group_key]=_xlpm.k)*(ISNUMBER(finalData[score]))))
)</f>
        <v>1.01</v>
      </c>
      <c r="O533" cm="1">
        <f t="array" ref="O53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33" cm="1">
        <f t="array" ref="P53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33">
        <f>finalData[[#This Row],[peerQ3]]-finalData[[#This Row],[peerQ1]]</f>
        <v>6.0000000000000053E-2</v>
      </c>
      <c r="R533" cm="1">
        <f t="array" ref="R533">_xlfn.LET(_xlpm.k,finalData[[#This Row],[peer_group_key]],
ROWS(_xlfn._xlws.FILTER(finalData[score], (finalData[peer_group_key]=_xlpm.k)*(ISNUMBER(finalData[score]))))
)</f>
        <v>63</v>
      </c>
      <c r="S533">
        <f>IF(OR(NOT(ISNUMBER(finalData[[#This Row],[peerIQR]])),finalData[[#This Row],[peerIQR]]=0), NA(), finalData[[#This Row],[peerQ1]]-1.5*finalData[[#This Row],[peerIQR]])</f>
        <v>0.89999999999999991</v>
      </c>
      <c r="T533">
        <f>IF(OR(NOT(ISNUMBER(finalData[[#This Row],[peerIQR]])),finalData[[#This Row],[peerIQR]]=0), NA(), finalData[[#This Row],[peerQ3]]+1.5*finalData[[#This Row],[peerIQR]])</f>
        <v>1.1400000000000001</v>
      </c>
      <c r="U53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33">
        <f>finalData[[#This Row],[score]]-finalData[[#This Row],[peerMedian]]</f>
        <v>9.000000000000008E-2</v>
      </c>
    </row>
    <row r="534" spans="1:22">
      <c r="A534" t="s">
        <v>1878</v>
      </c>
      <c r="B534" t="s">
        <v>1879</v>
      </c>
      <c r="C534" t="s">
        <v>1647</v>
      </c>
      <c r="D534" t="s">
        <v>32</v>
      </c>
      <c r="E534">
        <v>4</v>
      </c>
      <c r="F534">
        <v>1</v>
      </c>
      <c r="G534">
        <v>9</v>
      </c>
      <c r="H534">
        <v>1</v>
      </c>
      <c r="I534">
        <v>1.02</v>
      </c>
      <c r="J534">
        <v>11</v>
      </c>
      <c r="K534">
        <v>9.0909090909090912E-2</v>
      </c>
      <c r="L534" t="s">
        <v>18021</v>
      </c>
      <c r="M534" t="s">
        <v>17970</v>
      </c>
      <c r="N534" cm="1">
        <f t="array" ref="N534">_xlfn.LET(_xlpm.k,finalData[[#This Row],[peer_group_key]],
     MEDIAN(_xlfn._xlws.FILTER(finalData[score], (finalData[peer_group_key]=_xlpm.k)*(ISNUMBER(finalData[score]))))
)</f>
        <v>1.02</v>
      </c>
      <c r="O534" cm="1">
        <f t="array" ref="O53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34" cm="1">
        <f t="array" ref="P53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34">
        <f>finalData[[#This Row],[peerQ3]]-finalData[[#This Row],[peerQ1]]</f>
        <v>6.0000000000000053E-2</v>
      </c>
      <c r="R534" cm="1">
        <f t="array" ref="R534">_xlfn.LET(_xlpm.k,finalData[[#This Row],[peer_group_key]],
ROWS(_xlfn._xlws.FILTER(finalData[score], (finalData[peer_group_key]=_xlpm.k)*(ISNUMBER(finalData[score]))))
)</f>
        <v>55</v>
      </c>
      <c r="S534">
        <f>IF(OR(NOT(ISNUMBER(finalData[[#This Row],[peerIQR]])),finalData[[#This Row],[peerIQR]]=0), NA(), finalData[[#This Row],[peerQ1]]-1.5*finalData[[#This Row],[peerIQR]])</f>
        <v>0.89999999999999991</v>
      </c>
      <c r="T534">
        <f>IF(OR(NOT(ISNUMBER(finalData[[#This Row],[peerIQR]])),finalData[[#This Row],[peerIQR]]=0), NA(), finalData[[#This Row],[peerQ3]]+1.5*finalData[[#This Row],[peerIQR]])</f>
        <v>1.1400000000000001</v>
      </c>
      <c r="U53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34">
        <f>finalData[[#This Row],[score]]-finalData[[#This Row],[peerMedian]]</f>
        <v>0</v>
      </c>
    </row>
    <row r="535" spans="1:22">
      <c r="A535" t="s">
        <v>1881</v>
      </c>
      <c r="B535" t="s">
        <v>1882</v>
      </c>
      <c r="C535" t="s">
        <v>1647</v>
      </c>
      <c r="D535" t="s">
        <v>32</v>
      </c>
      <c r="E535">
        <v>2</v>
      </c>
      <c r="F535">
        <v>0</v>
      </c>
      <c r="G535">
        <v>7</v>
      </c>
      <c r="H535">
        <v>4</v>
      </c>
      <c r="I535">
        <v>0.99</v>
      </c>
      <c r="J535">
        <v>11</v>
      </c>
      <c r="K535">
        <v>0.36363636363636365</v>
      </c>
      <c r="L535" t="s">
        <v>18021</v>
      </c>
      <c r="M535" t="s">
        <v>17973</v>
      </c>
      <c r="N535" cm="1">
        <f t="array" ref="N535">_xlfn.LET(_xlpm.k,finalData[[#This Row],[peer_group_key]],
     MEDIAN(_xlfn._xlws.FILTER(finalData[score], (finalData[peer_group_key]=_xlpm.k)*(ISNUMBER(finalData[score]))))
)</f>
        <v>1.02</v>
      </c>
      <c r="O535" cm="1">
        <f t="array" ref="O53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35" cm="1">
        <f t="array" ref="P53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35">
        <f>finalData[[#This Row],[peerQ3]]-finalData[[#This Row],[peerQ1]]</f>
        <v>6.0000000000000053E-2</v>
      </c>
      <c r="R535" cm="1">
        <f t="array" ref="R535">_xlfn.LET(_xlpm.k,finalData[[#This Row],[peer_group_key]],
ROWS(_xlfn._xlws.FILTER(finalData[score], (finalData[peer_group_key]=_xlpm.k)*(ISNUMBER(finalData[score]))))
)</f>
        <v>55</v>
      </c>
      <c r="S535">
        <f>IF(OR(NOT(ISNUMBER(finalData[[#This Row],[peerIQR]])),finalData[[#This Row],[peerIQR]]=0), NA(), finalData[[#This Row],[peerQ1]]-1.5*finalData[[#This Row],[peerIQR]])</f>
        <v>0.89999999999999991</v>
      </c>
      <c r="T535">
        <f>IF(OR(NOT(ISNUMBER(finalData[[#This Row],[peerIQR]])),finalData[[#This Row],[peerIQR]]=0), NA(), finalData[[#This Row],[peerQ3]]+1.5*finalData[[#This Row],[peerIQR]])</f>
        <v>1.1400000000000001</v>
      </c>
      <c r="U53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35">
        <f>finalData[[#This Row],[score]]-finalData[[#This Row],[peerMedian]]</f>
        <v>-3.0000000000000027E-2</v>
      </c>
    </row>
    <row r="536" spans="1:22">
      <c r="A536" t="s">
        <v>1884</v>
      </c>
      <c r="B536" t="s">
        <v>1885</v>
      </c>
      <c r="C536" t="s">
        <v>1647</v>
      </c>
      <c r="D536" t="s">
        <v>32</v>
      </c>
      <c r="E536">
        <v>3</v>
      </c>
      <c r="F536">
        <v>0</v>
      </c>
      <c r="G536">
        <v>5</v>
      </c>
      <c r="H536">
        <v>3</v>
      </c>
      <c r="I536">
        <v>1.06</v>
      </c>
      <c r="J536">
        <v>8</v>
      </c>
      <c r="K536">
        <v>0.375</v>
      </c>
      <c r="L536" t="s">
        <v>18021</v>
      </c>
      <c r="M536" t="s">
        <v>17971</v>
      </c>
      <c r="N536" cm="1">
        <f t="array" ref="N536">_xlfn.LET(_xlpm.k,finalData[[#This Row],[peer_group_key]],
     MEDIAN(_xlfn._xlws.FILTER(finalData[score], (finalData[peer_group_key]=_xlpm.k)*(ISNUMBER(finalData[score]))))
)</f>
        <v>1.02</v>
      </c>
      <c r="O536" cm="1">
        <f t="array" ref="O53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36" cm="1">
        <f t="array" ref="P53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36">
        <f>finalData[[#This Row],[peerQ3]]-finalData[[#This Row],[peerQ1]]</f>
        <v>6.0000000000000053E-2</v>
      </c>
      <c r="R536" cm="1">
        <f t="array" ref="R536">_xlfn.LET(_xlpm.k,finalData[[#This Row],[peer_group_key]],
ROWS(_xlfn._xlws.FILTER(finalData[score], (finalData[peer_group_key]=_xlpm.k)*(ISNUMBER(finalData[score]))))
)</f>
        <v>55</v>
      </c>
      <c r="S536">
        <f>IF(OR(NOT(ISNUMBER(finalData[[#This Row],[peerIQR]])),finalData[[#This Row],[peerIQR]]=0), NA(), finalData[[#This Row],[peerQ1]]-1.5*finalData[[#This Row],[peerIQR]])</f>
        <v>0.89999999999999991</v>
      </c>
      <c r="T536">
        <f>IF(OR(NOT(ISNUMBER(finalData[[#This Row],[peerIQR]])),finalData[[#This Row],[peerIQR]]=0), NA(), finalData[[#This Row],[peerQ3]]+1.5*finalData[[#This Row],[peerIQR]])</f>
        <v>1.1400000000000001</v>
      </c>
      <c r="U53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36">
        <f>finalData[[#This Row],[score]]-finalData[[#This Row],[peerMedian]]</f>
        <v>4.0000000000000036E-2</v>
      </c>
    </row>
    <row r="537" spans="1:22">
      <c r="A537" t="s">
        <v>1887</v>
      </c>
      <c r="B537" t="s">
        <v>1888</v>
      </c>
      <c r="C537" t="s">
        <v>1647</v>
      </c>
      <c r="D537" t="s">
        <v>32</v>
      </c>
      <c r="E537">
        <v>4</v>
      </c>
      <c r="F537">
        <v>0</v>
      </c>
      <c r="G537">
        <v>9</v>
      </c>
      <c r="H537">
        <v>0</v>
      </c>
      <c r="I537">
        <v>1.06</v>
      </c>
      <c r="J537">
        <v>9</v>
      </c>
      <c r="K537">
        <v>0</v>
      </c>
      <c r="L537" t="s">
        <v>18021</v>
      </c>
      <c r="M537" t="s">
        <v>17970</v>
      </c>
      <c r="N537" cm="1">
        <f t="array" ref="N537">_xlfn.LET(_xlpm.k,finalData[[#This Row],[peer_group_key]],
     MEDIAN(_xlfn._xlws.FILTER(finalData[score], (finalData[peer_group_key]=_xlpm.k)*(ISNUMBER(finalData[score]))))
)</f>
        <v>1.02</v>
      </c>
      <c r="O537" cm="1">
        <f t="array" ref="O53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37" cm="1">
        <f t="array" ref="P53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37">
        <f>finalData[[#This Row],[peerQ3]]-finalData[[#This Row],[peerQ1]]</f>
        <v>6.0000000000000053E-2</v>
      </c>
      <c r="R537" cm="1">
        <f t="array" ref="R537">_xlfn.LET(_xlpm.k,finalData[[#This Row],[peer_group_key]],
ROWS(_xlfn._xlws.FILTER(finalData[score], (finalData[peer_group_key]=_xlpm.k)*(ISNUMBER(finalData[score]))))
)</f>
        <v>55</v>
      </c>
      <c r="S537">
        <f>IF(OR(NOT(ISNUMBER(finalData[[#This Row],[peerIQR]])),finalData[[#This Row],[peerIQR]]=0), NA(), finalData[[#This Row],[peerQ1]]-1.5*finalData[[#This Row],[peerIQR]])</f>
        <v>0.89999999999999991</v>
      </c>
      <c r="T537">
        <f>IF(OR(NOT(ISNUMBER(finalData[[#This Row],[peerIQR]])),finalData[[#This Row],[peerIQR]]=0), NA(), finalData[[#This Row],[peerQ3]]+1.5*finalData[[#This Row],[peerIQR]])</f>
        <v>1.1400000000000001</v>
      </c>
      <c r="U53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37">
        <f>finalData[[#This Row],[score]]-finalData[[#This Row],[peerMedian]]</f>
        <v>4.0000000000000036E-2</v>
      </c>
    </row>
    <row r="538" spans="1:22">
      <c r="A538" t="s">
        <v>1890</v>
      </c>
      <c r="B538" t="s">
        <v>1891</v>
      </c>
      <c r="C538" t="s">
        <v>1647</v>
      </c>
      <c r="D538" t="s">
        <v>32</v>
      </c>
      <c r="E538">
        <v>2</v>
      </c>
      <c r="F538">
        <v>2</v>
      </c>
      <c r="G538">
        <v>8</v>
      </c>
      <c r="H538">
        <v>1</v>
      </c>
      <c r="I538">
        <v>1.07</v>
      </c>
      <c r="J538">
        <v>11</v>
      </c>
      <c r="K538">
        <v>9.0909090909090912E-2</v>
      </c>
      <c r="L538" t="s">
        <v>18021</v>
      </c>
      <c r="M538" t="s">
        <v>17973</v>
      </c>
      <c r="N538" cm="1">
        <f t="array" ref="N538">_xlfn.LET(_xlpm.k,finalData[[#This Row],[peer_group_key]],
     MEDIAN(_xlfn._xlws.FILTER(finalData[score], (finalData[peer_group_key]=_xlpm.k)*(ISNUMBER(finalData[score]))))
)</f>
        <v>1.02</v>
      </c>
      <c r="O538" cm="1">
        <f t="array" ref="O53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38" cm="1">
        <f t="array" ref="P53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38">
        <f>finalData[[#This Row],[peerQ3]]-finalData[[#This Row],[peerQ1]]</f>
        <v>6.0000000000000053E-2</v>
      </c>
      <c r="R538" cm="1">
        <f t="array" ref="R538">_xlfn.LET(_xlpm.k,finalData[[#This Row],[peer_group_key]],
ROWS(_xlfn._xlws.FILTER(finalData[score], (finalData[peer_group_key]=_xlpm.k)*(ISNUMBER(finalData[score]))))
)</f>
        <v>55</v>
      </c>
      <c r="S538">
        <f>IF(OR(NOT(ISNUMBER(finalData[[#This Row],[peerIQR]])),finalData[[#This Row],[peerIQR]]=0), NA(), finalData[[#This Row],[peerQ1]]-1.5*finalData[[#This Row],[peerIQR]])</f>
        <v>0.89999999999999991</v>
      </c>
      <c r="T538">
        <f>IF(OR(NOT(ISNUMBER(finalData[[#This Row],[peerIQR]])),finalData[[#This Row],[peerIQR]]=0), NA(), finalData[[#This Row],[peerQ3]]+1.5*finalData[[#This Row],[peerIQR]])</f>
        <v>1.1400000000000001</v>
      </c>
      <c r="U53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38">
        <f>finalData[[#This Row],[score]]-finalData[[#This Row],[peerMedian]]</f>
        <v>5.0000000000000044E-2</v>
      </c>
    </row>
    <row r="539" spans="1:22">
      <c r="A539" t="s">
        <v>1894</v>
      </c>
      <c r="B539" t="s">
        <v>1895</v>
      </c>
      <c r="C539" t="s">
        <v>1647</v>
      </c>
      <c r="D539" t="s">
        <v>27</v>
      </c>
      <c r="E539">
        <v>2</v>
      </c>
      <c r="F539">
        <v>0</v>
      </c>
      <c r="G539">
        <v>7</v>
      </c>
      <c r="H539">
        <v>1</v>
      </c>
      <c r="I539">
        <v>0.95</v>
      </c>
      <c r="J539">
        <v>8</v>
      </c>
      <c r="K539">
        <v>0.125</v>
      </c>
      <c r="L539" t="s">
        <v>18024</v>
      </c>
      <c r="M539" t="s">
        <v>17973</v>
      </c>
      <c r="N539" cm="1">
        <f t="array" ref="N539">_xlfn.LET(_xlpm.k,finalData[[#This Row],[peer_group_key]],
     MEDIAN(_xlfn._xlws.FILTER(finalData[score], (finalData[peer_group_key]=_xlpm.k)*(ISNUMBER(finalData[score]))))
)</f>
        <v>1.01</v>
      </c>
      <c r="O539" cm="1">
        <f t="array" ref="O53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39" cm="1">
        <f t="array" ref="P53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39">
        <f>finalData[[#This Row],[peerQ3]]-finalData[[#This Row],[peerQ1]]</f>
        <v>6.0000000000000053E-2</v>
      </c>
      <c r="R539" cm="1">
        <f t="array" ref="R539">_xlfn.LET(_xlpm.k,finalData[[#This Row],[peer_group_key]],
ROWS(_xlfn._xlws.FILTER(finalData[score], (finalData[peer_group_key]=_xlpm.k)*(ISNUMBER(finalData[score]))))
)</f>
        <v>63</v>
      </c>
      <c r="S539">
        <f>IF(OR(NOT(ISNUMBER(finalData[[#This Row],[peerIQR]])),finalData[[#This Row],[peerIQR]]=0), NA(), finalData[[#This Row],[peerQ1]]-1.5*finalData[[#This Row],[peerIQR]])</f>
        <v>0.89999999999999991</v>
      </c>
      <c r="T539">
        <f>IF(OR(NOT(ISNUMBER(finalData[[#This Row],[peerIQR]])),finalData[[#This Row],[peerIQR]]=0), NA(), finalData[[#This Row],[peerQ3]]+1.5*finalData[[#This Row],[peerIQR]])</f>
        <v>1.1400000000000001</v>
      </c>
      <c r="U53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39">
        <f>finalData[[#This Row],[score]]-finalData[[#This Row],[peerMedian]]</f>
        <v>-6.0000000000000053E-2</v>
      </c>
    </row>
    <row r="540" spans="1:22">
      <c r="A540" t="s">
        <v>1897</v>
      </c>
      <c r="B540" t="s">
        <v>1898</v>
      </c>
      <c r="C540" t="s">
        <v>1647</v>
      </c>
      <c r="D540" t="s">
        <v>32</v>
      </c>
      <c r="E540">
        <v>5</v>
      </c>
      <c r="F540">
        <v>1</v>
      </c>
      <c r="G540">
        <v>5</v>
      </c>
      <c r="H540">
        <v>0</v>
      </c>
      <c r="I540">
        <v>0.9</v>
      </c>
      <c r="J540">
        <v>6</v>
      </c>
      <c r="K540">
        <v>0</v>
      </c>
      <c r="L540" t="s">
        <v>18021</v>
      </c>
      <c r="M540" t="s">
        <v>17970</v>
      </c>
      <c r="N540" cm="1">
        <f t="array" ref="N540">_xlfn.LET(_xlpm.k,finalData[[#This Row],[peer_group_key]],
     MEDIAN(_xlfn._xlws.FILTER(finalData[score], (finalData[peer_group_key]=_xlpm.k)*(ISNUMBER(finalData[score]))))
)</f>
        <v>1.02</v>
      </c>
      <c r="O540" cm="1">
        <f t="array" ref="O54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40" cm="1">
        <f t="array" ref="P54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40">
        <f>finalData[[#This Row],[peerQ3]]-finalData[[#This Row],[peerQ1]]</f>
        <v>6.0000000000000053E-2</v>
      </c>
      <c r="R540" cm="1">
        <f t="array" ref="R540">_xlfn.LET(_xlpm.k,finalData[[#This Row],[peer_group_key]],
ROWS(_xlfn._xlws.FILTER(finalData[score], (finalData[peer_group_key]=_xlpm.k)*(ISNUMBER(finalData[score]))))
)</f>
        <v>55</v>
      </c>
      <c r="S540">
        <f>IF(OR(NOT(ISNUMBER(finalData[[#This Row],[peerIQR]])),finalData[[#This Row],[peerIQR]]=0), NA(), finalData[[#This Row],[peerQ1]]-1.5*finalData[[#This Row],[peerIQR]])</f>
        <v>0.89999999999999991</v>
      </c>
      <c r="T540">
        <f>IF(OR(NOT(ISNUMBER(finalData[[#This Row],[peerIQR]])),finalData[[#This Row],[peerIQR]]=0), NA(), finalData[[#This Row],[peerQ3]]+1.5*finalData[[#This Row],[peerIQR]])</f>
        <v>1.1400000000000001</v>
      </c>
      <c r="U54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40">
        <f>finalData[[#This Row],[score]]-finalData[[#This Row],[peerMedian]]</f>
        <v>-0.12</v>
      </c>
    </row>
    <row r="541" spans="1:22">
      <c r="A541" t="s">
        <v>1901</v>
      </c>
      <c r="B541" t="s">
        <v>1902</v>
      </c>
      <c r="C541" t="s">
        <v>1647</v>
      </c>
      <c r="D541" t="s">
        <v>18</v>
      </c>
      <c r="E541">
        <v>1</v>
      </c>
      <c r="F541">
        <v>0</v>
      </c>
      <c r="G541">
        <v>8</v>
      </c>
      <c r="H541">
        <v>1</v>
      </c>
      <c r="I541">
        <v>1.05</v>
      </c>
      <c r="J541">
        <v>9</v>
      </c>
      <c r="K541">
        <v>0.1111111111111111</v>
      </c>
      <c r="L541" t="s">
        <v>18022</v>
      </c>
      <c r="M541" t="s">
        <v>17973</v>
      </c>
      <c r="N541" cm="1">
        <f t="array" ref="N541">_xlfn.LET(_xlpm.k,finalData[[#This Row],[peer_group_key]],
     MEDIAN(_xlfn._xlws.FILTER(finalData[score], (finalData[peer_group_key]=_xlpm.k)*(ISNUMBER(finalData[score]))))
)</f>
        <v>1.0150000000000001</v>
      </c>
      <c r="O541" cm="1">
        <f t="array" ref="O54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41" cm="1">
        <f t="array" ref="P54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41">
        <f>finalData[[#This Row],[peerQ3]]-finalData[[#This Row],[peerQ1]]</f>
        <v>6.0000000000000053E-2</v>
      </c>
      <c r="R541" cm="1">
        <f t="array" ref="R541">_xlfn.LET(_xlpm.k,finalData[[#This Row],[peer_group_key]],
ROWS(_xlfn._xlws.FILTER(finalData[score], (finalData[peer_group_key]=_xlpm.k)*(ISNUMBER(finalData[score]))))
)</f>
        <v>20</v>
      </c>
      <c r="S541">
        <f>IF(OR(NOT(ISNUMBER(finalData[[#This Row],[peerIQR]])),finalData[[#This Row],[peerIQR]]=0), NA(), finalData[[#This Row],[peerQ1]]-1.5*finalData[[#This Row],[peerIQR]])</f>
        <v>0.89999999999999991</v>
      </c>
      <c r="T541">
        <f>IF(OR(NOT(ISNUMBER(finalData[[#This Row],[peerIQR]])),finalData[[#This Row],[peerIQR]]=0), NA(), finalData[[#This Row],[peerQ3]]+1.5*finalData[[#This Row],[peerIQR]])</f>
        <v>1.1400000000000001</v>
      </c>
      <c r="U54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41">
        <f>finalData[[#This Row],[score]]-finalData[[#This Row],[peerMedian]]</f>
        <v>3.499999999999992E-2</v>
      </c>
    </row>
    <row r="542" spans="1:22">
      <c r="A542" t="s">
        <v>1904</v>
      </c>
      <c r="B542" t="s">
        <v>1905</v>
      </c>
      <c r="C542" t="s">
        <v>1647</v>
      </c>
      <c r="D542" t="s">
        <v>27</v>
      </c>
      <c r="E542">
        <v>4</v>
      </c>
      <c r="F542">
        <v>0</v>
      </c>
      <c r="G542">
        <v>7</v>
      </c>
      <c r="H542">
        <v>0</v>
      </c>
      <c r="I542">
        <v>0.93</v>
      </c>
      <c r="J542">
        <v>7</v>
      </c>
      <c r="K542">
        <v>0</v>
      </c>
      <c r="L542" t="s">
        <v>18024</v>
      </c>
      <c r="M542" t="s">
        <v>17970</v>
      </c>
      <c r="N542" cm="1">
        <f t="array" ref="N542">_xlfn.LET(_xlpm.k,finalData[[#This Row],[peer_group_key]],
     MEDIAN(_xlfn._xlws.FILTER(finalData[score], (finalData[peer_group_key]=_xlpm.k)*(ISNUMBER(finalData[score]))))
)</f>
        <v>1.01</v>
      </c>
      <c r="O542" cm="1">
        <f t="array" ref="O54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42" cm="1">
        <f t="array" ref="P54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42">
        <f>finalData[[#This Row],[peerQ3]]-finalData[[#This Row],[peerQ1]]</f>
        <v>6.0000000000000053E-2</v>
      </c>
      <c r="R542" cm="1">
        <f t="array" ref="R542">_xlfn.LET(_xlpm.k,finalData[[#This Row],[peer_group_key]],
ROWS(_xlfn._xlws.FILTER(finalData[score], (finalData[peer_group_key]=_xlpm.k)*(ISNUMBER(finalData[score]))))
)</f>
        <v>63</v>
      </c>
      <c r="S542">
        <f>IF(OR(NOT(ISNUMBER(finalData[[#This Row],[peerIQR]])),finalData[[#This Row],[peerIQR]]=0), NA(), finalData[[#This Row],[peerQ1]]-1.5*finalData[[#This Row],[peerIQR]])</f>
        <v>0.89999999999999991</v>
      </c>
      <c r="T542">
        <f>IF(OR(NOT(ISNUMBER(finalData[[#This Row],[peerIQR]])),finalData[[#This Row],[peerIQR]]=0), NA(), finalData[[#This Row],[peerQ3]]+1.5*finalData[[#This Row],[peerIQR]])</f>
        <v>1.1400000000000001</v>
      </c>
      <c r="U54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42">
        <f>finalData[[#This Row],[score]]-finalData[[#This Row],[peerMedian]]</f>
        <v>-7.999999999999996E-2</v>
      </c>
    </row>
    <row r="543" spans="1:22">
      <c r="A543" t="s">
        <v>1908</v>
      </c>
      <c r="B543" t="s">
        <v>1909</v>
      </c>
      <c r="C543" t="s">
        <v>1647</v>
      </c>
      <c r="D543" t="s">
        <v>32</v>
      </c>
      <c r="E543">
        <v>5</v>
      </c>
      <c r="F543">
        <v>2</v>
      </c>
      <c r="G543">
        <v>9</v>
      </c>
      <c r="H543">
        <v>0</v>
      </c>
      <c r="I543">
        <v>0.99</v>
      </c>
      <c r="J543">
        <v>11</v>
      </c>
      <c r="K543">
        <v>0</v>
      </c>
      <c r="L543" t="s">
        <v>18021</v>
      </c>
      <c r="M543" t="s">
        <v>17970</v>
      </c>
      <c r="N543" cm="1">
        <f t="array" ref="N543">_xlfn.LET(_xlpm.k,finalData[[#This Row],[peer_group_key]],
     MEDIAN(_xlfn._xlws.FILTER(finalData[score], (finalData[peer_group_key]=_xlpm.k)*(ISNUMBER(finalData[score]))))
)</f>
        <v>1.02</v>
      </c>
      <c r="O543" cm="1">
        <f t="array" ref="O54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43" cm="1">
        <f t="array" ref="P54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43">
        <f>finalData[[#This Row],[peerQ3]]-finalData[[#This Row],[peerQ1]]</f>
        <v>6.0000000000000053E-2</v>
      </c>
      <c r="R543" cm="1">
        <f t="array" ref="R543">_xlfn.LET(_xlpm.k,finalData[[#This Row],[peer_group_key]],
ROWS(_xlfn._xlws.FILTER(finalData[score], (finalData[peer_group_key]=_xlpm.k)*(ISNUMBER(finalData[score]))))
)</f>
        <v>55</v>
      </c>
      <c r="S543">
        <f>IF(OR(NOT(ISNUMBER(finalData[[#This Row],[peerIQR]])),finalData[[#This Row],[peerIQR]]=0), NA(), finalData[[#This Row],[peerQ1]]-1.5*finalData[[#This Row],[peerIQR]])</f>
        <v>0.89999999999999991</v>
      </c>
      <c r="T543">
        <f>IF(OR(NOT(ISNUMBER(finalData[[#This Row],[peerIQR]])),finalData[[#This Row],[peerIQR]]=0), NA(), finalData[[#This Row],[peerQ3]]+1.5*finalData[[#This Row],[peerIQR]])</f>
        <v>1.1400000000000001</v>
      </c>
      <c r="U54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43">
        <f>finalData[[#This Row],[score]]-finalData[[#This Row],[peerMedian]]</f>
        <v>-3.0000000000000027E-2</v>
      </c>
    </row>
    <row r="544" spans="1:22">
      <c r="A544" t="s">
        <v>1911</v>
      </c>
      <c r="B544" t="s">
        <v>1912</v>
      </c>
      <c r="C544" t="s">
        <v>1647</v>
      </c>
      <c r="D544" t="s">
        <v>32</v>
      </c>
      <c r="E544">
        <v>4</v>
      </c>
      <c r="F544">
        <v>1</v>
      </c>
      <c r="G544">
        <v>5</v>
      </c>
      <c r="H544">
        <v>2</v>
      </c>
      <c r="I544">
        <v>1.07</v>
      </c>
      <c r="J544">
        <v>8</v>
      </c>
      <c r="K544">
        <v>0.25</v>
      </c>
      <c r="L544" t="s">
        <v>18021</v>
      </c>
      <c r="M544" t="s">
        <v>17970</v>
      </c>
      <c r="N544" cm="1">
        <f t="array" ref="N544">_xlfn.LET(_xlpm.k,finalData[[#This Row],[peer_group_key]],
     MEDIAN(_xlfn._xlws.FILTER(finalData[score], (finalData[peer_group_key]=_xlpm.k)*(ISNUMBER(finalData[score]))))
)</f>
        <v>1.02</v>
      </c>
      <c r="O544" cm="1">
        <f t="array" ref="O54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44" cm="1">
        <f t="array" ref="P54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44">
        <f>finalData[[#This Row],[peerQ3]]-finalData[[#This Row],[peerQ1]]</f>
        <v>6.0000000000000053E-2</v>
      </c>
      <c r="R544" cm="1">
        <f t="array" ref="R544">_xlfn.LET(_xlpm.k,finalData[[#This Row],[peer_group_key]],
ROWS(_xlfn._xlws.FILTER(finalData[score], (finalData[peer_group_key]=_xlpm.k)*(ISNUMBER(finalData[score]))))
)</f>
        <v>55</v>
      </c>
      <c r="S544">
        <f>IF(OR(NOT(ISNUMBER(finalData[[#This Row],[peerIQR]])),finalData[[#This Row],[peerIQR]]=0), NA(), finalData[[#This Row],[peerQ1]]-1.5*finalData[[#This Row],[peerIQR]])</f>
        <v>0.89999999999999991</v>
      </c>
      <c r="T544">
        <f>IF(OR(NOT(ISNUMBER(finalData[[#This Row],[peerIQR]])),finalData[[#This Row],[peerIQR]]=0), NA(), finalData[[#This Row],[peerQ3]]+1.5*finalData[[#This Row],[peerIQR]])</f>
        <v>1.1400000000000001</v>
      </c>
      <c r="U54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44">
        <f>finalData[[#This Row],[score]]-finalData[[#This Row],[peerMedian]]</f>
        <v>5.0000000000000044E-2</v>
      </c>
    </row>
    <row r="545" spans="1:22">
      <c r="A545" t="s">
        <v>1914</v>
      </c>
      <c r="B545" t="s">
        <v>1915</v>
      </c>
      <c r="C545" t="s">
        <v>1647</v>
      </c>
      <c r="D545" t="s">
        <v>27</v>
      </c>
      <c r="E545">
        <v>2</v>
      </c>
      <c r="F545">
        <v>1</v>
      </c>
      <c r="G545">
        <v>5</v>
      </c>
      <c r="H545">
        <v>1</v>
      </c>
      <c r="I545">
        <v>1</v>
      </c>
      <c r="J545">
        <v>7</v>
      </c>
      <c r="K545">
        <v>0.14285714285714285</v>
      </c>
      <c r="L545" t="s">
        <v>18024</v>
      </c>
      <c r="M545" t="s">
        <v>17973</v>
      </c>
      <c r="N545" cm="1">
        <f t="array" ref="N545">_xlfn.LET(_xlpm.k,finalData[[#This Row],[peer_group_key]],
     MEDIAN(_xlfn._xlws.FILTER(finalData[score], (finalData[peer_group_key]=_xlpm.k)*(ISNUMBER(finalData[score]))))
)</f>
        <v>1.01</v>
      </c>
      <c r="O545" cm="1">
        <f t="array" ref="O54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45" cm="1">
        <f t="array" ref="P54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45">
        <f>finalData[[#This Row],[peerQ3]]-finalData[[#This Row],[peerQ1]]</f>
        <v>6.0000000000000053E-2</v>
      </c>
      <c r="R545" cm="1">
        <f t="array" ref="R545">_xlfn.LET(_xlpm.k,finalData[[#This Row],[peer_group_key]],
ROWS(_xlfn._xlws.FILTER(finalData[score], (finalData[peer_group_key]=_xlpm.k)*(ISNUMBER(finalData[score]))))
)</f>
        <v>63</v>
      </c>
      <c r="S545">
        <f>IF(OR(NOT(ISNUMBER(finalData[[#This Row],[peerIQR]])),finalData[[#This Row],[peerIQR]]=0), NA(), finalData[[#This Row],[peerQ1]]-1.5*finalData[[#This Row],[peerIQR]])</f>
        <v>0.89999999999999991</v>
      </c>
      <c r="T545">
        <f>IF(OR(NOT(ISNUMBER(finalData[[#This Row],[peerIQR]])),finalData[[#This Row],[peerIQR]]=0), NA(), finalData[[#This Row],[peerQ3]]+1.5*finalData[[#This Row],[peerIQR]])</f>
        <v>1.1400000000000001</v>
      </c>
      <c r="U54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45">
        <f>finalData[[#This Row],[score]]-finalData[[#This Row],[peerMedian]]</f>
        <v>-1.0000000000000009E-2</v>
      </c>
    </row>
    <row r="546" spans="1:22">
      <c r="A546" t="s">
        <v>1917</v>
      </c>
      <c r="B546" t="s">
        <v>1918</v>
      </c>
      <c r="C546" t="s">
        <v>1647</v>
      </c>
      <c r="D546" t="s">
        <v>32</v>
      </c>
      <c r="E546">
        <v>1</v>
      </c>
      <c r="F546">
        <v>0</v>
      </c>
      <c r="G546">
        <v>8</v>
      </c>
      <c r="H546">
        <v>3</v>
      </c>
      <c r="I546">
        <v>1</v>
      </c>
      <c r="J546">
        <v>11</v>
      </c>
      <c r="K546">
        <v>0.27272727272727271</v>
      </c>
      <c r="L546" t="s">
        <v>18021</v>
      </c>
      <c r="M546" t="s">
        <v>17973</v>
      </c>
      <c r="N546" cm="1">
        <f t="array" ref="N546">_xlfn.LET(_xlpm.k,finalData[[#This Row],[peer_group_key]],
     MEDIAN(_xlfn._xlws.FILTER(finalData[score], (finalData[peer_group_key]=_xlpm.k)*(ISNUMBER(finalData[score]))))
)</f>
        <v>1.02</v>
      </c>
      <c r="O546" cm="1">
        <f t="array" ref="O54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46" cm="1">
        <f t="array" ref="P54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46">
        <f>finalData[[#This Row],[peerQ3]]-finalData[[#This Row],[peerQ1]]</f>
        <v>6.0000000000000053E-2</v>
      </c>
      <c r="R546" cm="1">
        <f t="array" ref="R546">_xlfn.LET(_xlpm.k,finalData[[#This Row],[peer_group_key]],
ROWS(_xlfn._xlws.FILTER(finalData[score], (finalData[peer_group_key]=_xlpm.k)*(ISNUMBER(finalData[score]))))
)</f>
        <v>55</v>
      </c>
      <c r="S546">
        <f>IF(OR(NOT(ISNUMBER(finalData[[#This Row],[peerIQR]])),finalData[[#This Row],[peerIQR]]=0), NA(), finalData[[#This Row],[peerQ1]]-1.5*finalData[[#This Row],[peerIQR]])</f>
        <v>0.89999999999999991</v>
      </c>
      <c r="T546">
        <f>IF(OR(NOT(ISNUMBER(finalData[[#This Row],[peerIQR]])),finalData[[#This Row],[peerIQR]]=0), NA(), finalData[[#This Row],[peerQ3]]+1.5*finalData[[#This Row],[peerIQR]])</f>
        <v>1.1400000000000001</v>
      </c>
      <c r="U54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46">
        <f>finalData[[#This Row],[score]]-finalData[[#This Row],[peerMedian]]</f>
        <v>-2.0000000000000018E-2</v>
      </c>
    </row>
    <row r="547" spans="1:22">
      <c r="A547" t="s">
        <v>1920</v>
      </c>
      <c r="B547" t="s">
        <v>1921</v>
      </c>
      <c r="C547" t="s">
        <v>1647</v>
      </c>
      <c r="D547" t="s">
        <v>27</v>
      </c>
      <c r="E547">
        <v>2</v>
      </c>
      <c r="F547">
        <v>0</v>
      </c>
      <c r="G547">
        <v>6</v>
      </c>
      <c r="H547">
        <v>2</v>
      </c>
      <c r="I547">
        <v>1.06</v>
      </c>
      <c r="J547">
        <v>8</v>
      </c>
      <c r="K547">
        <v>0.25</v>
      </c>
      <c r="L547" t="s">
        <v>18024</v>
      </c>
      <c r="M547" t="s">
        <v>17973</v>
      </c>
      <c r="N547" cm="1">
        <f t="array" ref="N547">_xlfn.LET(_xlpm.k,finalData[[#This Row],[peer_group_key]],
     MEDIAN(_xlfn._xlws.FILTER(finalData[score], (finalData[peer_group_key]=_xlpm.k)*(ISNUMBER(finalData[score]))))
)</f>
        <v>1.01</v>
      </c>
      <c r="O547" cm="1">
        <f t="array" ref="O54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47" cm="1">
        <f t="array" ref="P54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47">
        <f>finalData[[#This Row],[peerQ3]]-finalData[[#This Row],[peerQ1]]</f>
        <v>6.0000000000000053E-2</v>
      </c>
      <c r="R547" cm="1">
        <f t="array" ref="R547">_xlfn.LET(_xlpm.k,finalData[[#This Row],[peer_group_key]],
ROWS(_xlfn._xlws.FILTER(finalData[score], (finalData[peer_group_key]=_xlpm.k)*(ISNUMBER(finalData[score]))))
)</f>
        <v>63</v>
      </c>
      <c r="S547">
        <f>IF(OR(NOT(ISNUMBER(finalData[[#This Row],[peerIQR]])),finalData[[#This Row],[peerIQR]]=0), NA(), finalData[[#This Row],[peerQ1]]-1.5*finalData[[#This Row],[peerIQR]])</f>
        <v>0.89999999999999991</v>
      </c>
      <c r="T547">
        <f>IF(OR(NOT(ISNUMBER(finalData[[#This Row],[peerIQR]])),finalData[[#This Row],[peerIQR]]=0), NA(), finalData[[#This Row],[peerQ3]]+1.5*finalData[[#This Row],[peerIQR]])</f>
        <v>1.1400000000000001</v>
      </c>
      <c r="U54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47">
        <f>finalData[[#This Row],[score]]-finalData[[#This Row],[peerMedian]]</f>
        <v>5.0000000000000044E-2</v>
      </c>
    </row>
    <row r="548" spans="1:22">
      <c r="A548" t="s">
        <v>1924</v>
      </c>
      <c r="B548" t="s">
        <v>1925</v>
      </c>
      <c r="C548" t="s">
        <v>1647</v>
      </c>
      <c r="D548" t="s">
        <v>27</v>
      </c>
      <c r="E548">
        <v>4</v>
      </c>
      <c r="F548">
        <v>1</v>
      </c>
      <c r="G548">
        <v>6</v>
      </c>
      <c r="H548">
        <v>1</v>
      </c>
      <c r="I548">
        <v>1.05</v>
      </c>
      <c r="J548">
        <v>8</v>
      </c>
      <c r="K548">
        <v>0.125</v>
      </c>
      <c r="L548" t="s">
        <v>18024</v>
      </c>
      <c r="M548" t="s">
        <v>17970</v>
      </c>
      <c r="N548" cm="1">
        <f t="array" ref="N548">_xlfn.LET(_xlpm.k,finalData[[#This Row],[peer_group_key]],
     MEDIAN(_xlfn._xlws.FILTER(finalData[score], (finalData[peer_group_key]=_xlpm.k)*(ISNUMBER(finalData[score]))))
)</f>
        <v>1.01</v>
      </c>
      <c r="O548" cm="1">
        <f t="array" ref="O54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48" cm="1">
        <f t="array" ref="P54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48">
        <f>finalData[[#This Row],[peerQ3]]-finalData[[#This Row],[peerQ1]]</f>
        <v>6.0000000000000053E-2</v>
      </c>
      <c r="R548" cm="1">
        <f t="array" ref="R548">_xlfn.LET(_xlpm.k,finalData[[#This Row],[peer_group_key]],
ROWS(_xlfn._xlws.FILTER(finalData[score], (finalData[peer_group_key]=_xlpm.k)*(ISNUMBER(finalData[score]))))
)</f>
        <v>63</v>
      </c>
      <c r="S548">
        <f>IF(OR(NOT(ISNUMBER(finalData[[#This Row],[peerIQR]])),finalData[[#This Row],[peerIQR]]=0), NA(), finalData[[#This Row],[peerQ1]]-1.5*finalData[[#This Row],[peerIQR]])</f>
        <v>0.89999999999999991</v>
      </c>
      <c r="T548">
        <f>IF(OR(NOT(ISNUMBER(finalData[[#This Row],[peerIQR]])),finalData[[#This Row],[peerIQR]]=0), NA(), finalData[[#This Row],[peerQ3]]+1.5*finalData[[#This Row],[peerIQR]])</f>
        <v>1.1400000000000001</v>
      </c>
      <c r="U54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48">
        <f>finalData[[#This Row],[score]]-finalData[[#This Row],[peerMedian]]</f>
        <v>4.0000000000000036E-2</v>
      </c>
    </row>
    <row r="549" spans="1:22">
      <c r="A549" t="s">
        <v>1927</v>
      </c>
      <c r="B549" t="s">
        <v>1928</v>
      </c>
      <c r="C549" t="s">
        <v>1647</v>
      </c>
      <c r="D549" t="s">
        <v>32</v>
      </c>
      <c r="E549">
        <v>1</v>
      </c>
      <c r="F549">
        <v>0</v>
      </c>
      <c r="G549">
        <v>2</v>
      </c>
      <c r="H549">
        <v>5</v>
      </c>
      <c r="I549">
        <v>1.08</v>
      </c>
      <c r="J549">
        <v>7</v>
      </c>
      <c r="K549">
        <v>0.7142857142857143</v>
      </c>
      <c r="L549" t="s">
        <v>18021</v>
      </c>
      <c r="M549" t="s">
        <v>17973</v>
      </c>
      <c r="N549" cm="1">
        <f t="array" ref="N549">_xlfn.LET(_xlpm.k,finalData[[#This Row],[peer_group_key]],
     MEDIAN(_xlfn._xlws.FILTER(finalData[score], (finalData[peer_group_key]=_xlpm.k)*(ISNUMBER(finalData[score]))))
)</f>
        <v>1.02</v>
      </c>
      <c r="O549" cm="1">
        <f t="array" ref="O54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49" cm="1">
        <f t="array" ref="P54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49">
        <f>finalData[[#This Row],[peerQ3]]-finalData[[#This Row],[peerQ1]]</f>
        <v>6.0000000000000053E-2</v>
      </c>
      <c r="R549" cm="1">
        <f t="array" ref="R549">_xlfn.LET(_xlpm.k,finalData[[#This Row],[peer_group_key]],
ROWS(_xlfn._xlws.FILTER(finalData[score], (finalData[peer_group_key]=_xlpm.k)*(ISNUMBER(finalData[score]))))
)</f>
        <v>55</v>
      </c>
      <c r="S549">
        <f>IF(OR(NOT(ISNUMBER(finalData[[#This Row],[peerIQR]])),finalData[[#This Row],[peerIQR]]=0), NA(), finalData[[#This Row],[peerQ1]]-1.5*finalData[[#This Row],[peerIQR]])</f>
        <v>0.89999999999999991</v>
      </c>
      <c r="T549">
        <f>IF(OR(NOT(ISNUMBER(finalData[[#This Row],[peerIQR]])),finalData[[#This Row],[peerIQR]]=0), NA(), finalData[[#This Row],[peerQ3]]+1.5*finalData[[#This Row],[peerIQR]])</f>
        <v>1.1400000000000001</v>
      </c>
      <c r="U54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49">
        <f>finalData[[#This Row],[score]]-finalData[[#This Row],[peerMedian]]</f>
        <v>6.0000000000000053E-2</v>
      </c>
    </row>
    <row r="550" spans="1:22">
      <c r="A550" t="s">
        <v>1930</v>
      </c>
      <c r="B550" t="s">
        <v>1931</v>
      </c>
      <c r="C550" t="s">
        <v>1647</v>
      </c>
      <c r="D550" t="s">
        <v>32</v>
      </c>
      <c r="E550">
        <v>3</v>
      </c>
      <c r="F550">
        <v>1</v>
      </c>
      <c r="G550">
        <v>8</v>
      </c>
      <c r="H550">
        <v>2</v>
      </c>
      <c r="I550">
        <v>1.02</v>
      </c>
      <c r="J550">
        <v>11</v>
      </c>
      <c r="K550">
        <v>0.18181818181818182</v>
      </c>
      <c r="L550" t="s">
        <v>18021</v>
      </c>
      <c r="M550" t="s">
        <v>17971</v>
      </c>
      <c r="N550" cm="1">
        <f t="array" ref="N550">_xlfn.LET(_xlpm.k,finalData[[#This Row],[peer_group_key]],
     MEDIAN(_xlfn._xlws.FILTER(finalData[score], (finalData[peer_group_key]=_xlpm.k)*(ISNUMBER(finalData[score]))))
)</f>
        <v>1.02</v>
      </c>
      <c r="O550" cm="1">
        <f t="array" ref="O55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50" cm="1">
        <f t="array" ref="P55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50">
        <f>finalData[[#This Row],[peerQ3]]-finalData[[#This Row],[peerQ1]]</f>
        <v>6.0000000000000053E-2</v>
      </c>
      <c r="R550" cm="1">
        <f t="array" ref="R550">_xlfn.LET(_xlpm.k,finalData[[#This Row],[peer_group_key]],
ROWS(_xlfn._xlws.FILTER(finalData[score], (finalData[peer_group_key]=_xlpm.k)*(ISNUMBER(finalData[score]))))
)</f>
        <v>55</v>
      </c>
      <c r="S550">
        <f>IF(OR(NOT(ISNUMBER(finalData[[#This Row],[peerIQR]])),finalData[[#This Row],[peerIQR]]=0), NA(), finalData[[#This Row],[peerQ1]]-1.5*finalData[[#This Row],[peerIQR]])</f>
        <v>0.89999999999999991</v>
      </c>
      <c r="T550">
        <f>IF(OR(NOT(ISNUMBER(finalData[[#This Row],[peerIQR]])),finalData[[#This Row],[peerIQR]]=0), NA(), finalData[[#This Row],[peerQ3]]+1.5*finalData[[#This Row],[peerIQR]])</f>
        <v>1.1400000000000001</v>
      </c>
      <c r="U55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50">
        <f>finalData[[#This Row],[score]]-finalData[[#This Row],[peerMedian]]</f>
        <v>0</v>
      </c>
    </row>
    <row r="551" spans="1:22">
      <c r="A551" t="s">
        <v>1933</v>
      </c>
      <c r="B551" t="s">
        <v>1934</v>
      </c>
      <c r="C551" t="s">
        <v>1647</v>
      </c>
      <c r="D551" t="s">
        <v>32</v>
      </c>
      <c r="E551">
        <v>3</v>
      </c>
      <c r="F551">
        <v>1</v>
      </c>
      <c r="G551">
        <v>8</v>
      </c>
      <c r="H551">
        <v>0</v>
      </c>
      <c r="I551">
        <v>1.04</v>
      </c>
      <c r="J551">
        <v>9</v>
      </c>
      <c r="K551">
        <v>0</v>
      </c>
      <c r="L551" t="s">
        <v>18021</v>
      </c>
      <c r="M551" t="s">
        <v>17971</v>
      </c>
      <c r="N551" cm="1">
        <f t="array" ref="N551">_xlfn.LET(_xlpm.k,finalData[[#This Row],[peer_group_key]],
     MEDIAN(_xlfn._xlws.FILTER(finalData[score], (finalData[peer_group_key]=_xlpm.k)*(ISNUMBER(finalData[score]))))
)</f>
        <v>1.02</v>
      </c>
      <c r="O551" cm="1">
        <f t="array" ref="O55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51" cm="1">
        <f t="array" ref="P55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51">
        <f>finalData[[#This Row],[peerQ3]]-finalData[[#This Row],[peerQ1]]</f>
        <v>6.0000000000000053E-2</v>
      </c>
      <c r="R551" cm="1">
        <f t="array" ref="R551">_xlfn.LET(_xlpm.k,finalData[[#This Row],[peer_group_key]],
ROWS(_xlfn._xlws.FILTER(finalData[score], (finalData[peer_group_key]=_xlpm.k)*(ISNUMBER(finalData[score]))))
)</f>
        <v>55</v>
      </c>
      <c r="S551">
        <f>IF(OR(NOT(ISNUMBER(finalData[[#This Row],[peerIQR]])),finalData[[#This Row],[peerIQR]]=0), NA(), finalData[[#This Row],[peerQ1]]-1.5*finalData[[#This Row],[peerIQR]])</f>
        <v>0.89999999999999991</v>
      </c>
      <c r="T551">
        <f>IF(OR(NOT(ISNUMBER(finalData[[#This Row],[peerIQR]])),finalData[[#This Row],[peerIQR]]=0), NA(), finalData[[#This Row],[peerQ3]]+1.5*finalData[[#This Row],[peerIQR]])</f>
        <v>1.1400000000000001</v>
      </c>
      <c r="U55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51">
        <f>finalData[[#This Row],[score]]-finalData[[#This Row],[peerMedian]]</f>
        <v>2.0000000000000018E-2</v>
      </c>
    </row>
    <row r="552" spans="1:22">
      <c r="A552" t="s">
        <v>1936</v>
      </c>
      <c r="B552" t="s">
        <v>1937</v>
      </c>
      <c r="C552" t="s">
        <v>1647</v>
      </c>
      <c r="D552" t="s">
        <v>32</v>
      </c>
      <c r="E552">
        <v>2</v>
      </c>
      <c r="F552">
        <v>0</v>
      </c>
      <c r="G552">
        <v>5</v>
      </c>
      <c r="H552">
        <v>0</v>
      </c>
      <c r="I552">
        <v>1.04</v>
      </c>
      <c r="J552">
        <v>5</v>
      </c>
      <c r="K552">
        <v>0</v>
      </c>
      <c r="L552" t="s">
        <v>18021</v>
      </c>
      <c r="M552" t="s">
        <v>17973</v>
      </c>
      <c r="N552" cm="1">
        <f t="array" ref="N552">_xlfn.LET(_xlpm.k,finalData[[#This Row],[peer_group_key]],
     MEDIAN(_xlfn._xlws.FILTER(finalData[score], (finalData[peer_group_key]=_xlpm.k)*(ISNUMBER(finalData[score]))))
)</f>
        <v>1.02</v>
      </c>
      <c r="O552" cm="1">
        <f t="array" ref="O55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52" cm="1">
        <f t="array" ref="P55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52">
        <f>finalData[[#This Row],[peerQ3]]-finalData[[#This Row],[peerQ1]]</f>
        <v>6.0000000000000053E-2</v>
      </c>
      <c r="R552" cm="1">
        <f t="array" ref="R552">_xlfn.LET(_xlpm.k,finalData[[#This Row],[peer_group_key]],
ROWS(_xlfn._xlws.FILTER(finalData[score], (finalData[peer_group_key]=_xlpm.k)*(ISNUMBER(finalData[score]))))
)</f>
        <v>55</v>
      </c>
      <c r="S552">
        <f>IF(OR(NOT(ISNUMBER(finalData[[#This Row],[peerIQR]])),finalData[[#This Row],[peerIQR]]=0), NA(), finalData[[#This Row],[peerQ1]]-1.5*finalData[[#This Row],[peerIQR]])</f>
        <v>0.89999999999999991</v>
      </c>
      <c r="T552">
        <f>IF(OR(NOT(ISNUMBER(finalData[[#This Row],[peerIQR]])),finalData[[#This Row],[peerIQR]]=0), NA(), finalData[[#This Row],[peerQ3]]+1.5*finalData[[#This Row],[peerIQR]])</f>
        <v>1.1400000000000001</v>
      </c>
      <c r="U55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52">
        <f>finalData[[#This Row],[score]]-finalData[[#This Row],[peerMedian]]</f>
        <v>2.0000000000000018E-2</v>
      </c>
    </row>
    <row r="553" spans="1:22">
      <c r="A553" t="s">
        <v>1940</v>
      </c>
      <c r="B553" t="s">
        <v>1941</v>
      </c>
      <c r="C553" t="s">
        <v>1647</v>
      </c>
      <c r="D553" t="s">
        <v>27</v>
      </c>
      <c r="E553">
        <v>1</v>
      </c>
      <c r="F553">
        <v>0</v>
      </c>
      <c r="G553">
        <v>8</v>
      </c>
      <c r="H553">
        <v>1</v>
      </c>
      <c r="I553">
        <v>1</v>
      </c>
      <c r="J553">
        <v>9</v>
      </c>
      <c r="K553">
        <v>0.1111111111111111</v>
      </c>
      <c r="L553" t="s">
        <v>18024</v>
      </c>
      <c r="M553" t="s">
        <v>17973</v>
      </c>
      <c r="N553" cm="1">
        <f t="array" ref="N553">_xlfn.LET(_xlpm.k,finalData[[#This Row],[peer_group_key]],
     MEDIAN(_xlfn._xlws.FILTER(finalData[score], (finalData[peer_group_key]=_xlpm.k)*(ISNUMBER(finalData[score]))))
)</f>
        <v>1.01</v>
      </c>
      <c r="O553" cm="1">
        <f t="array" ref="O55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53" cm="1">
        <f t="array" ref="P55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53">
        <f>finalData[[#This Row],[peerQ3]]-finalData[[#This Row],[peerQ1]]</f>
        <v>6.0000000000000053E-2</v>
      </c>
      <c r="R553" cm="1">
        <f t="array" ref="R553">_xlfn.LET(_xlpm.k,finalData[[#This Row],[peer_group_key]],
ROWS(_xlfn._xlws.FILTER(finalData[score], (finalData[peer_group_key]=_xlpm.k)*(ISNUMBER(finalData[score]))))
)</f>
        <v>63</v>
      </c>
      <c r="S553">
        <f>IF(OR(NOT(ISNUMBER(finalData[[#This Row],[peerIQR]])),finalData[[#This Row],[peerIQR]]=0), NA(), finalData[[#This Row],[peerQ1]]-1.5*finalData[[#This Row],[peerIQR]])</f>
        <v>0.89999999999999991</v>
      </c>
      <c r="T553">
        <f>IF(OR(NOT(ISNUMBER(finalData[[#This Row],[peerIQR]])),finalData[[#This Row],[peerIQR]]=0), NA(), finalData[[#This Row],[peerQ3]]+1.5*finalData[[#This Row],[peerIQR]])</f>
        <v>1.1400000000000001</v>
      </c>
      <c r="U55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53">
        <f>finalData[[#This Row],[score]]-finalData[[#This Row],[peerMedian]]</f>
        <v>-1.0000000000000009E-2</v>
      </c>
    </row>
    <row r="554" spans="1:22">
      <c r="A554" t="s">
        <v>1943</v>
      </c>
      <c r="B554" t="s">
        <v>1944</v>
      </c>
      <c r="C554" t="s">
        <v>1647</v>
      </c>
      <c r="D554" t="s">
        <v>32</v>
      </c>
      <c r="E554">
        <v>4</v>
      </c>
      <c r="F554">
        <v>1</v>
      </c>
      <c r="G554">
        <v>7</v>
      </c>
      <c r="H554">
        <v>0</v>
      </c>
      <c r="I554">
        <v>1.06</v>
      </c>
      <c r="J554">
        <v>8</v>
      </c>
      <c r="K554">
        <v>0</v>
      </c>
      <c r="L554" t="s">
        <v>18021</v>
      </c>
      <c r="M554" t="s">
        <v>17970</v>
      </c>
      <c r="N554" cm="1">
        <f t="array" ref="N554">_xlfn.LET(_xlpm.k,finalData[[#This Row],[peer_group_key]],
     MEDIAN(_xlfn._xlws.FILTER(finalData[score], (finalData[peer_group_key]=_xlpm.k)*(ISNUMBER(finalData[score]))))
)</f>
        <v>1.02</v>
      </c>
      <c r="O554" cm="1">
        <f t="array" ref="O55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54" cm="1">
        <f t="array" ref="P55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54">
        <f>finalData[[#This Row],[peerQ3]]-finalData[[#This Row],[peerQ1]]</f>
        <v>6.0000000000000053E-2</v>
      </c>
      <c r="R554" cm="1">
        <f t="array" ref="R554">_xlfn.LET(_xlpm.k,finalData[[#This Row],[peer_group_key]],
ROWS(_xlfn._xlws.FILTER(finalData[score], (finalData[peer_group_key]=_xlpm.k)*(ISNUMBER(finalData[score]))))
)</f>
        <v>55</v>
      </c>
      <c r="S554">
        <f>IF(OR(NOT(ISNUMBER(finalData[[#This Row],[peerIQR]])),finalData[[#This Row],[peerIQR]]=0), NA(), finalData[[#This Row],[peerQ1]]-1.5*finalData[[#This Row],[peerIQR]])</f>
        <v>0.89999999999999991</v>
      </c>
      <c r="T554">
        <f>IF(OR(NOT(ISNUMBER(finalData[[#This Row],[peerIQR]])),finalData[[#This Row],[peerIQR]]=0), NA(), finalData[[#This Row],[peerQ3]]+1.5*finalData[[#This Row],[peerIQR]])</f>
        <v>1.1400000000000001</v>
      </c>
      <c r="U55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54">
        <f>finalData[[#This Row],[score]]-finalData[[#This Row],[peerMedian]]</f>
        <v>4.0000000000000036E-2</v>
      </c>
    </row>
    <row r="555" spans="1:22">
      <c r="A555" t="s">
        <v>1946</v>
      </c>
      <c r="B555" t="s">
        <v>1947</v>
      </c>
      <c r="C555" t="s">
        <v>1647</v>
      </c>
      <c r="D555" t="s">
        <v>27</v>
      </c>
      <c r="E555">
        <v>2</v>
      </c>
      <c r="F555">
        <v>0</v>
      </c>
      <c r="G555">
        <v>7</v>
      </c>
      <c r="H555">
        <v>2</v>
      </c>
      <c r="I555">
        <v>1.08</v>
      </c>
      <c r="J555">
        <v>9</v>
      </c>
      <c r="K555">
        <v>0.22222222222222221</v>
      </c>
      <c r="L555" t="s">
        <v>18024</v>
      </c>
      <c r="M555" t="s">
        <v>17973</v>
      </c>
      <c r="N555" cm="1">
        <f t="array" ref="N555">_xlfn.LET(_xlpm.k,finalData[[#This Row],[peer_group_key]],
     MEDIAN(_xlfn._xlws.FILTER(finalData[score], (finalData[peer_group_key]=_xlpm.k)*(ISNUMBER(finalData[score]))))
)</f>
        <v>1.01</v>
      </c>
      <c r="O555" cm="1">
        <f t="array" ref="O55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55" cm="1">
        <f t="array" ref="P55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55">
        <f>finalData[[#This Row],[peerQ3]]-finalData[[#This Row],[peerQ1]]</f>
        <v>6.0000000000000053E-2</v>
      </c>
      <c r="R555" cm="1">
        <f t="array" ref="R555">_xlfn.LET(_xlpm.k,finalData[[#This Row],[peer_group_key]],
ROWS(_xlfn._xlws.FILTER(finalData[score], (finalData[peer_group_key]=_xlpm.k)*(ISNUMBER(finalData[score]))))
)</f>
        <v>63</v>
      </c>
      <c r="S555">
        <f>IF(OR(NOT(ISNUMBER(finalData[[#This Row],[peerIQR]])),finalData[[#This Row],[peerIQR]]=0), NA(), finalData[[#This Row],[peerQ1]]-1.5*finalData[[#This Row],[peerIQR]])</f>
        <v>0.89999999999999991</v>
      </c>
      <c r="T555">
        <f>IF(OR(NOT(ISNUMBER(finalData[[#This Row],[peerIQR]])),finalData[[#This Row],[peerIQR]]=0), NA(), finalData[[#This Row],[peerQ3]]+1.5*finalData[[#This Row],[peerIQR]])</f>
        <v>1.1400000000000001</v>
      </c>
      <c r="U55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55">
        <f>finalData[[#This Row],[score]]-finalData[[#This Row],[peerMedian]]</f>
        <v>7.0000000000000062E-2</v>
      </c>
    </row>
    <row r="556" spans="1:22">
      <c r="A556" t="s">
        <v>1949</v>
      </c>
      <c r="B556" t="s">
        <v>1950</v>
      </c>
      <c r="C556" t="s">
        <v>1647</v>
      </c>
      <c r="D556" t="s">
        <v>27</v>
      </c>
      <c r="E556">
        <v>2</v>
      </c>
      <c r="F556">
        <v>0</v>
      </c>
      <c r="G556">
        <v>4</v>
      </c>
      <c r="H556">
        <v>1</v>
      </c>
      <c r="I556">
        <v>1.02</v>
      </c>
      <c r="J556">
        <v>5</v>
      </c>
      <c r="K556">
        <v>0.2</v>
      </c>
      <c r="L556" t="s">
        <v>18024</v>
      </c>
      <c r="M556" t="s">
        <v>17973</v>
      </c>
      <c r="N556" cm="1">
        <f t="array" ref="N556">_xlfn.LET(_xlpm.k,finalData[[#This Row],[peer_group_key]],
     MEDIAN(_xlfn._xlws.FILTER(finalData[score], (finalData[peer_group_key]=_xlpm.k)*(ISNUMBER(finalData[score]))))
)</f>
        <v>1.01</v>
      </c>
      <c r="O556" cm="1">
        <f t="array" ref="O55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56" cm="1">
        <f t="array" ref="P55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56">
        <f>finalData[[#This Row],[peerQ3]]-finalData[[#This Row],[peerQ1]]</f>
        <v>6.0000000000000053E-2</v>
      </c>
      <c r="R556" cm="1">
        <f t="array" ref="R556">_xlfn.LET(_xlpm.k,finalData[[#This Row],[peer_group_key]],
ROWS(_xlfn._xlws.FILTER(finalData[score], (finalData[peer_group_key]=_xlpm.k)*(ISNUMBER(finalData[score]))))
)</f>
        <v>63</v>
      </c>
      <c r="S556">
        <f>IF(OR(NOT(ISNUMBER(finalData[[#This Row],[peerIQR]])),finalData[[#This Row],[peerIQR]]=0), NA(), finalData[[#This Row],[peerQ1]]-1.5*finalData[[#This Row],[peerIQR]])</f>
        <v>0.89999999999999991</v>
      </c>
      <c r="T556">
        <f>IF(OR(NOT(ISNUMBER(finalData[[#This Row],[peerIQR]])),finalData[[#This Row],[peerIQR]]=0), NA(), finalData[[#This Row],[peerQ3]]+1.5*finalData[[#This Row],[peerIQR]])</f>
        <v>1.1400000000000001</v>
      </c>
      <c r="U55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56">
        <f>finalData[[#This Row],[score]]-finalData[[#This Row],[peerMedian]]</f>
        <v>1.0000000000000009E-2</v>
      </c>
    </row>
    <row r="557" spans="1:22">
      <c r="A557" t="s">
        <v>1952</v>
      </c>
      <c r="B557" t="s">
        <v>1953</v>
      </c>
      <c r="C557" t="s">
        <v>1647</v>
      </c>
      <c r="D557" t="s">
        <v>27</v>
      </c>
      <c r="E557">
        <v>3</v>
      </c>
      <c r="F557">
        <v>0</v>
      </c>
      <c r="G557">
        <v>4</v>
      </c>
      <c r="H557">
        <v>1</v>
      </c>
      <c r="I557">
        <v>1.2</v>
      </c>
      <c r="J557">
        <v>5</v>
      </c>
      <c r="K557">
        <v>0.2</v>
      </c>
      <c r="L557" t="s">
        <v>18024</v>
      </c>
      <c r="M557" t="s">
        <v>17971</v>
      </c>
      <c r="N557" cm="1">
        <f t="array" ref="N557">_xlfn.LET(_xlpm.k,finalData[[#This Row],[peer_group_key]],
     MEDIAN(_xlfn._xlws.FILTER(finalData[score], (finalData[peer_group_key]=_xlpm.k)*(ISNUMBER(finalData[score]))))
)</f>
        <v>1.01</v>
      </c>
      <c r="O557" cm="1">
        <f t="array" ref="O55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57" cm="1">
        <f t="array" ref="P55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57">
        <f>finalData[[#This Row],[peerQ3]]-finalData[[#This Row],[peerQ1]]</f>
        <v>6.0000000000000053E-2</v>
      </c>
      <c r="R557" cm="1">
        <f t="array" ref="R557">_xlfn.LET(_xlpm.k,finalData[[#This Row],[peer_group_key]],
ROWS(_xlfn._xlws.FILTER(finalData[score], (finalData[peer_group_key]=_xlpm.k)*(ISNUMBER(finalData[score]))))
)</f>
        <v>63</v>
      </c>
      <c r="S557">
        <f>IF(OR(NOT(ISNUMBER(finalData[[#This Row],[peerIQR]])),finalData[[#This Row],[peerIQR]]=0), NA(), finalData[[#This Row],[peerQ1]]-1.5*finalData[[#This Row],[peerIQR]])</f>
        <v>0.89999999999999991</v>
      </c>
      <c r="T557">
        <f>IF(OR(NOT(ISNUMBER(finalData[[#This Row],[peerIQR]])),finalData[[#This Row],[peerIQR]]=0), NA(), finalData[[#This Row],[peerQ3]]+1.5*finalData[[#This Row],[peerIQR]])</f>
        <v>1.1400000000000001</v>
      </c>
      <c r="U55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557">
        <f>finalData[[#This Row],[score]]-finalData[[#This Row],[peerMedian]]</f>
        <v>0.18999999999999995</v>
      </c>
    </row>
    <row r="558" spans="1:22">
      <c r="A558" t="s">
        <v>1955</v>
      </c>
      <c r="B558" t="s">
        <v>1956</v>
      </c>
      <c r="C558" t="s">
        <v>1647</v>
      </c>
      <c r="D558" t="s">
        <v>27</v>
      </c>
      <c r="E558">
        <v>2</v>
      </c>
      <c r="F558">
        <v>0</v>
      </c>
      <c r="G558">
        <v>7</v>
      </c>
      <c r="H558">
        <v>0</v>
      </c>
      <c r="I558">
        <v>1.08</v>
      </c>
      <c r="J558">
        <v>7</v>
      </c>
      <c r="K558">
        <v>0</v>
      </c>
      <c r="L558" t="s">
        <v>18024</v>
      </c>
      <c r="M558" t="s">
        <v>17973</v>
      </c>
      <c r="N558" cm="1">
        <f t="array" ref="N558">_xlfn.LET(_xlpm.k,finalData[[#This Row],[peer_group_key]],
     MEDIAN(_xlfn._xlws.FILTER(finalData[score], (finalData[peer_group_key]=_xlpm.k)*(ISNUMBER(finalData[score]))))
)</f>
        <v>1.01</v>
      </c>
      <c r="O558" cm="1">
        <f t="array" ref="O55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58" cm="1">
        <f t="array" ref="P55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58">
        <f>finalData[[#This Row],[peerQ3]]-finalData[[#This Row],[peerQ1]]</f>
        <v>6.0000000000000053E-2</v>
      </c>
      <c r="R558" cm="1">
        <f t="array" ref="R558">_xlfn.LET(_xlpm.k,finalData[[#This Row],[peer_group_key]],
ROWS(_xlfn._xlws.FILTER(finalData[score], (finalData[peer_group_key]=_xlpm.k)*(ISNUMBER(finalData[score]))))
)</f>
        <v>63</v>
      </c>
      <c r="S558">
        <f>IF(OR(NOT(ISNUMBER(finalData[[#This Row],[peerIQR]])),finalData[[#This Row],[peerIQR]]=0), NA(), finalData[[#This Row],[peerQ1]]-1.5*finalData[[#This Row],[peerIQR]])</f>
        <v>0.89999999999999991</v>
      </c>
      <c r="T558">
        <f>IF(OR(NOT(ISNUMBER(finalData[[#This Row],[peerIQR]])),finalData[[#This Row],[peerIQR]]=0), NA(), finalData[[#This Row],[peerQ3]]+1.5*finalData[[#This Row],[peerIQR]])</f>
        <v>1.1400000000000001</v>
      </c>
      <c r="U55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58">
        <f>finalData[[#This Row],[score]]-finalData[[#This Row],[peerMedian]]</f>
        <v>7.0000000000000062E-2</v>
      </c>
    </row>
    <row r="559" spans="1:22">
      <c r="A559" t="s">
        <v>1958</v>
      </c>
      <c r="B559" t="s">
        <v>1959</v>
      </c>
      <c r="C559" t="s">
        <v>1647</v>
      </c>
      <c r="D559" t="s">
        <v>27</v>
      </c>
      <c r="E559">
        <v>1</v>
      </c>
      <c r="F559">
        <v>0</v>
      </c>
      <c r="G559">
        <v>4</v>
      </c>
      <c r="H559">
        <v>2</v>
      </c>
      <c r="I559">
        <v>1</v>
      </c>
      <c r="J559">
        <v>6</v>
      </c>
      <c r="K559">
        <v>0.33333333333333331</v>
      </c>
      <c r="L559" t="s">
        <v>18024</v>
      </c>
      <c r="M559" t="s">
        <v>17973</v>
      </c>
      <c r="N559" cm="1">
        <f t="array" ref="N559">_xlfn.LET(_xlpm.k,finalData[[#This Row],[peer_group_key]],
     MEDIAN(_xlfn._xlws.FILTER(finalData[score], (finalData[peer_group_key]=_xlpm.k)*(ISNUMBER(finalData[score]))))
)</f>
        <v>1.01</v>
      </c>
      <c r="O559" cm="1">
        <f t="array" ref="O55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59" cm="1">
        <f t="array" ref="P55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59">
        <f>finalData[[#This Row],[peerQ3]]-finalData[[#This Row],[peerQ1]]</f>
        <v>6.0000000000000053E-2</v>
      </c>
      <c r="R559" cm="1">
        <f t="array" ref="R559">_xlfn.LET(_xlpm.k,finalData[[#This Row],[peer_group_key]],
ROWS(_xlfn._xlws.FILTER(finalData[score], (finalData[peer_group_key]=_xlpm.k)*(ISNUMBER(finalData[score]))))
)</f>
        <v>63</v>
      </c>
      <c r="S559">
        <f>IF(OR(NOT(ISNUMBER(finalData[[#This Row],[peerIQR]])),finalData[[#This Row],[peerIQR]]=0), NA(), finalData[[#This Row],[peerQ1]]-1.5*finalData[[#This Row],[peerIQR]])</f>
        <v>0.89999999999999991</v>
      </c>
      <c r="T559">
        <f>IF(OR(NOT(ISNUMBER(finalData[[#This Row],[peerIQR]])),finalData[[#This Row],[peerIQR]]=0), NA(), finalData[[#This Row],[peerQ3]]+1.5*finalData[[#This Row],[peerIQR]])</f>
        <v>1.1400000000000001</v>
      </c>
      <c r="U55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59">
        <f>finalData[[#This Row],[score]]-finalData[[#This Row],[peerMedian]]</f>
        <v>-1.0000000000000009E-2</v>
      </c>
    </row>
    <row r="560" spans="1:22">
      <c r="A560" t="s">
        <v>1961</v>
      </c>
      <c r="B560" t="s">
        <v>1962</v>
      </c>
      <c r="C560" t="s">
        <v>1647</v>
      </c>
      <c r="D560" t="s">
        <v>27</v>
      </c>
      <c r="E560">
        <v>2</v>
      </c>
      <c r="F560">
        <v>0</v>
      </c>
      <c r="G560">
        <v>7</v>
      </c>
      <c r="H560">
        <v>1</v>
      </c>
      <c r="I560">
        <v>0.94</v>
      </c>
      <c r="J560">
        <v>8</v>
      </c>
      <c r="K560">
        <v>0.125</v>
      </c>
      <c r="L560" t="s">
        <v>18024</v>
      </c>
      <c r="M560" t="s">
        <v>17973</v>
      </c>
      <c r="N560" cm="1">
        <f t="array" ref="N560">_xlfn.LET(_xlpm.k,finalData[[#This Row],[peer_group_key]],
     MEDIAN(_xlfn._xlws.FILTER(finalData[score], (finalData[peer_group_key]=_xlpm.k)*(ISNUMBER(finalData[score]))))
)</f>
        <v>1.01</v>
      </c>
      <c r="O560" cm="1">
        <f t="array" ref="O56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60" cm="1">
        <f t="array" ref="P56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60">
        <f>finalData[[#This Row],[peerQ3]]-finalData[[#This Row],[peerQ1]]</f>
        <v>6.0000000000000053E-2</v>
      </c>
      <c r="R560" cm="1">
        <f t="array" ref="R560">_xlfn.LET(_xlpm.k,finalData[[#This Row],[peer_group_key]],
ROWS(_xlfn._xlws.FILTER(finalData[score], (finalData[peer_group_key]=_xlpm.k)*(ISNUMBER(finalData[score]))))
)</f>
        <v>63</v>
      </c>
      <c r="S560">
        <f>IF(OR(NOT(ISNUMBER(finalData[[#This Row],[peerIQR]])),finalData[[#This Row],[peerIQR]]=0), NA(), finalData[[#This Row],[peerQ1]]-1.5*finalData[[#This Row],[peerIQR]])</f>
        <v>0.89999999999999991</v>
      </c>
      <c r="T560">
        <f>IF(OR(NOT(ISNUMBER(finalData[[#This Row],[peerIQR]])),finalData[[#This Row],[peerIQR]]=0), NA(), finalData[[#This Row],[peerQ3]]+1.5*finalData[[#This Row],[peerIQR]])</f>
        <v>1.1400000000000001</v>
      </c>
      <c r="U56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60">
        <f>finalData[[#This Row],[score]]-finalData[[#This Row],[peerMedian]]</f>
        <v>-7.0000000000000062E-2</v>
      </c>
    </row>
    <row r="561" spans="1:22">
      <c r="A561" t="s">
        <v>1964</v>
      </c>
      <c r="B561" t="s">
        <v>1965</v>
      </c>
      <c r="C561" t="s">
        <v>1647</v>
      </c>
      <c r="D561" t="s">
        <v>18</v>
      </c>
      <c r="E561">
        <v>2</v>
      </c>
      <c r="F561">
        <v>0</v>
      </c>
      <c r="G561">
        <v>5</v>
      </c>
      <c r="H561">
        <v>1</v>
      </c>
      <c r="I561">
        <v>1.06</v>
      </c>
      <c r="J561">
        <v>6</v>
      </c>
      <c r="K561">
        <v>0.16666666666666666</v>
      </c>
      <c r="L561" t="s">
        <v>18022</v>
      </c>
      <c r="M561" t="s">
        <v>17973</v>
      </c>
      <c r="N561" cm="1">
        <f t="array" ref="N561">_xlfn.LET(_xlpm.k,finalData[[#This Row],[peer_group_key]],
     MEDIAN(_xlfn._xlws.FILTER(finalData[score], (finalData[peer_group_key]=_xlpm.k)*(ISNUMBER(finalData[score]))))
)</f>
        <v>1.0150000000000001</v>
      </c>
      <c r="O561" cm="1">
        <f t="array" ref="O56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61" cm="1">
        <f t="array" ref="P56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61">
        <f>finalData[[#This Row],[peerQ3]]-finalData[[#This Row],[peerQ1]]</f>
        <v>6.0000000000000053E-2</v>
      </c>
      <c r="R561" cm="1">
        <f t="array" ref="R561">_xlfn.LET(_xlpm.k,finalData[[#This Row],[peer_group_key]],
ROWS(_xlfn._xlws.FILTER(finalData[score], (finalData[peer_group_key]=_xlpm.k)*(ISNUMBER(finalData[score]))))
)</f>
        <v>20</v>
      </c>
      <c r="S561">
        <f>IF(OR(NOT(ISNUMBER(finalData[[#This Row],[peerIQR]])),finalData[[#This Row],[peerIQR]]=0), NA(), finalData[[#This Row],[peerQ1]]-1.5*finalData[[#This Row],[peerIQR]])</f>
        <v>0.89999999999999991</v>
      </c>
      <c r="T561">
        <f>IF(OR(NOT(ISNUMBER(finalData[[#This Row],[peerIQR]])),finalData[[#This Row],[peerIQR]]=0), NA(), finalData[[#This Row],[peerQ3]]+1.5*finalData[[#This Row],[peerIQR]])</f>
        <v>1.1400000000000001</v>
      </c>
      <c r="U56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61">
        <f>finalData[[#This Row],[score]]-finalData[[#This Row],[peerMedian]]</f>
        <v>4.4999999999999929E-2</v>
      </c>
    </row>
    <row r="562" spans="1:22">
      <c r="A562" t="s">
        <v>1966</v>
      </c>
      <c r="B562" t="s">
        <v>1967</v>
      </c>
      <c r="C562" t="s">
        <v>1647</v>
      </c>
      <c r="D562" t="s">
        <v>27</v>
      </c>
      <c r="E562">
        <v>2</v>
      </c>
      <c r="F562">
        <v>1</v>
      </c>
      <c r="G562">
        <v>7</v>
      </c>
      <c r="H562">
        <v>1</v>
      </c>
      <c r="I562">
        <v>0.99</v>
      </c>
      <c r="J562">
        <v>9</v>
      </c>
      <c r="K562">
        <v>0.1111111111111111</v>
      </c>
      <c r="L562" t="s">
        <v>18024</v>
      </c>
      <c r="M562" t="s">
        <v>17973</v>
      </c>
      <c r="N562" cm="1">
        <f t="array" ref="N562">_xlfn.LET(_xlpm.k,finalData[[#This Row],[peer_group_key]],
     MEDIAN(_xlfn._xlws.FILTER(finalData[score], (finalData[peer_group_key]=_xlpm.k)*(ISNUMBER(finalData[score]))))
)</f>
        <v>1.01</v>
      </c>
      <c r="O562" cm="1">
        <f t="array" ref="O56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62" cm="1">
        <f t="array" ref="P56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62">
        <f>finalData[[#This Row],[peerQ3]]-finalData[[#This Row],[peerQ1]]</f>
        <v>6.0000000000000053E-2</v>
      </c>
      <c r="R562" cm="1">
        <f t="array" ref="R562">_xlfn.LET(_xlpm.k,finalData[[#This Row],[peer_group_key]],
ROWS(_xlfn._xlws.FILTER(finalData[score], (finalData[peer_group_key]=_xlpm.k)*(ISNUMBER(finalData[score]))))
)</f>
        <v>63</v>
      </c>
      <c r="S562">
        <f>IF(OR(NOT(ISNUMBER(finalData[[#This Row],[peerIQR]])),finalData[[#This Row],[peerIQR]]=0), NA(), finalData[[#This Row],[peerQ1]]-1.5*finalData[[#This Row],[peerIQR]])</f>
        <v>0.89999999999999991</v>
      </c>
      <c r="T562">
        <f>IF(OR(NOT(ISNUMBER(finalData[[#This Row],[peerIQR]])),finalData[[#This Row],[peerIQR]]=0), NA(), finalData[[#This Row],[peerQ3]]+1.5*finalData[[#This Row],[peerIQR]])</f>
        <v>1.1400000000000001</v>
      </c>
      <c r="U56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62">
        <f>finalData[[#This Row],[score]]-finalData[[#This Row],[peerMedian]]</f>
        <v>-2.0000000000000018E-2</v>
      </c>
    </row>
    <row r="563" spans="1:22">
      <c r="A563" t="s">
        <v>1969</v>
      </c>
      <c r="B563" t="s">
        <v>1970</v>
      </c>
      <c r="C563" t="s">
        <v>1647</v>
      </c>
      <c r="D563" t="s">
        <v>27</v>
      </c>
      <c r="E563">
        <v>4</v>
      </c>
      <c r="F563">
        <v>0</v>
      </c>
      <c r="G563">
        <v>5</v>
      </c>
      <c r="H563">
        <v>1</v>
      </c>
      <c r="I563">
        <v>1.03</v>
      </c>
      <c r="J563">
        <v>6</v>
      </c>
      <c r="K563">
        <v>0.16666666666666666</v>
      </c>
      <c r="L563" t="s">
        <v>18024</v>
      </c>
      <c r="M563" t="s">
        <v>17970</v>
      </c>
      <c r="N563" cm="1">
        <f t="array" ref="N563">_xlfn.LET(_xlpm.k,finalData[[#This Row],[peer_group_key]],
     MEDIAN(_xlfn._xlws.FILTER(finalData[score], (finalData[peer_group_key]=_xlpm.k)*(ISNUMBER(finalData[score]))))
)</f>
        <v>1.01</v>
      </c>
      <c r="O563" cm="1">
        <f t="array" ref="O56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63" cm="1">
        <f t="array" ref="P56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63">
        <f>finalData[[#This Row],[peerQ3]]-finalData[[#This Row],[peerQ1]]</f>
        <v>6.0000000000000053E-2</v>
      </c>
      <c r="R563" cm="1">
        <f t="array" ref="R563">_xlfn.LET(_xlpm.k,finalData[[#This Row],[peer_group_key]],
ROWS(_xlfn._xlws.FILTER(finalData[score], (finalData[peer_group_key]=_xlpm.k)*(ISNUMBER(finalData[score]))))
)</f>
        <v>63</v>
      </c>
      <c r="S563">
        <f>IF(OR(NOT(ISNUMBER(finalData[[#This Row],[peerIQR]])),finalData[[#This Row],[peerIQR]]=0), NA(), finalData[[#This Row],[peerQ1]]-1.5*finalData[[#This Row],[peerIQR]])</f>
        <v>0.89999999999999991</v>
      </c>
      <c r="T563">
        <f>IF(OR(NOT(ISNUMBER(finalData[[#This Row],[peerIQR]])),finalData[[#This Row],[peerIQR]]=0), NA(), finalData[[#This Row],[peerQ3]]+1.5*finalData[[#This Row],[peerIQR]])</f>
        <v>1.1400000000000001</v>
      </c>
      <c r="U56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63">
        <f>finalData[[#This Row],[score]]-finalData[[#This Row],[peerMedian]]</f>
        <v>2.0000000000000018E-2</v>
      </c>
    </row>
    <row r="564" spans="1:22">
      <c r="A564" t="s">
        <v>1972</v>
      </c>
      <c r="B564" t="s">
        <v>1973</v>
      </c>
      <c r="C564" t="s">
        <v>1647</v>
      </c>
      <c r="D564" t="s">
        <v>27</v>
      </c>
      <c r="E564">
        <v>3</v>
      </c>
      <c r="F564">
        <v>0</v>
      </c>
      <c r="G564">
        <v>6</v>
      </c>
      <c r="H564">
        <v>1</v>
      </c>
      <c r="I564">
        <v>1.07</v>
      </c>
      <c r="J564">
        <v>7</v>
      </c>
      <c r="K564">
        <v>0.14285714285714285</v>
      </c>
      <c r="L564" t="s">
        <v>18024</v>
      </c>
      <c r="M564" t="s">
        <v>17971</v>
      </c>
      <c r="N564" cm="1">
        <f t="array" ref="N564">_xlfn.LET(_xlpm.k,finalData[[#This Row],[peer_group_key]],
     MEDIAN(_xlfn._xlws.FILTER(finalData[score], (finalData[peer_group_key]=_xlpm.k)*(ISNUMBER(finalData[score]))))
)</f>
        <v>1.01</v>
      </c>
      <c r="O564" cm="1">
        <f t="array" ref="O56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64" cm="1">
        <f t="array" ref="P56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64">
        <f>finalData[[#This Row],[peerQ3]]-finalData[[#This Row],[peerQ1]]</f>
        <v>6.0000000000000053E-2</v>
      </c>
      <c r="R564" cm="1">
        <f t="array" ref="R564">_xlfn.LET(_xlpm.k,finalData[[#This Row],[peer_group_key]],
ROWS(_xlfn._xlws.FILTER(finalData[score], (finalData[peer_group_key]=_xlpm.k)*(ISNUMBER(finalData[score]))))
)</f>
        <v>63</v>
      </c>
      <c r="S564">
        <f>IF(OR(NOT(ISNUMBER(finalData[[#This Row],[peerIQR]])),finalData[[#This Row],[peerIQR]]=0), NA(), finalData[[#This Row],[peerQ1]]-1.5*finalData[[#This Row],[peerIQR]])</f>
        <v>0.89999999999999991</v>
      </c>
      <c r="T564">
        <f>IF(OR(NOT(ISNUMBER(finalData[[#This Row],[peerIQR]])),finalData[[#This Row],[peerIQR]]=0), NA(), finalData[[#This Row],[peerQ3]]+1.5*finalData[[#This Row],[peerIQR]])</f>
        <v>1.1400000000000001</v>
      </c>
      <c r="U56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64">
        <f>finalData[[#This Row],[score]]-finalData[[#This Row],[peerMedian]]</f>
        <v>6.0000000000000053E-2</v>
      </c>
    </row>
    <row r="565" spans="1:22">
      <c r="A565" t="s">
        <v>1975</v>
      </c>
      <c r="B565" t="s">
        <v>1976</v>
      </c>
      <c r="C565" t="s">
        <v>1647</v>
      </c>
      <c r="D565" t="s">
        <v>27</v>
      </c>
      <c r="E565">
        <v>4</v>
      </c>
      <c r="F565">
        <v>0</v>
      </c>
      <c r="G565">
        <v>6</v>
      </c>
      <c r="H565">
        <v>0</v>
      </c>
      <c r="I565">
        <v>0.99</v>
      </c>
      <c r="J565">
        <v>6</v>
      </c>
      <c r="K565">
        <v>0</v>
      </c>
      <c r="L565" t="s">
        <v>18024</v>
      </c>
      <c r="M565" t="s">
        <v>17970</v>
      </c>
      <c r="N565" cm="1">
        <f t="array" ref="N565">_xlfn.LET(_xlpm.k,finalData[[#This Row],[peer_group_key]],
     MEDIAN(_xlfn._xlws.FILTER(finalData[score], (finalData[peer_group_key]=_xlpm.k)*(ISNUMBER(finalData[score]))))
)</f>
        <v>1.01</v>
      </c>
      <c r="O565" cm="1">
        <f t="array" ref="O56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65" cm="1">
        <f t="array" ref="P56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65">
        <f>finalData[[#This Row],[peerQ3]]-finalData[[#This Row],[peerQ1]]</f>
        <v>6.0000000000000053E-2</v>
      </c>
      <c r="R565" cm="1">
        <f t="array" ref="R565">_xlfn.LET(_xlpm.k,finalData[[#This Row],[peer_group_key]],
ROWS(_xlfn._xlws.FILTER(finalData[score], (finalData[peer_group_key]=_xlpm.k)*(ISNUMBER(finalData[score]))))
)</f>
        <v>63</v>
      </c>
      <c r="S565">
        <f>IF(OR(NOT(ISNUMBER(finalData[[#This Row],[peerIQR]])),finalData[[#This Row],[peerIQR]]=0), NA(), finalData[[#This Row],[peerQ1]]-1.5*finalData[[#This Row],[peerIQR]])</f>
        <v>0.89999999999999991</v>
      </c>
      <c r="T565">
        <f>IF(OR(NOT(ISNUMBER(finalData[[#This Row],[peerIQR]])),finalData[[#This Row],[peerIQR]]=0), NA(), finalData[[#This Row],[peerQ3]]+1.5*finalData[[#This Row],[peerIQR]])</f>
        <v>1.1400000000000001</v>
      </c>
      <c r="U56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65">
        <f>finalData[[#This Row],[score]]-finalData[[#This Row],[peerMedian]]</f>
        <v>-2.0000000000000018E-2</v>
      </c>
    </row>
    <row r="566" spans="1:22">
      <c r="A566" t="s">
        <v>1978</v>
      </c>
      <c r="B566" t="s">
        <v>1979</v>
      </c>
      <c r="C566" t="s">
        <v>1647</v>
      </c>
      <c r="D566" t="s">
        <v>27</v>
      </c>
      <c r="E566">
        <v>1</v>
      </c>
      <c r="F566">
        <v>0</v>
      </c>
      <c r="G566">
        <v>7</v>
      </c>
      <c r="H566">
        <v>2</v>
      </c>
      <c r="I566">
        <v>1.02</v>
      </c>
      <c r="J566">
        <v>9</v>
      </c>
      <c r="K566">
        <v>0.22222222222222221</v>
      </c>
      <c r="L566" t="s">
        <v>18024</v>
      </c>
      <c r="M566" t="s">
        <v>17973</v>
      </c>
      <c r="N566" cm="1">
        <f t="array" ref="N566">_xlfn.LET(_xlpm.k,finalData[[#This Row],[peer_group_key]],
     MEDIAN(_xlfn._xlws.FILTER(finalData[score], (finalData[peer_group_key]=_xlpm.k)*(ISNUMBER(finalData[score]))))
)</f>
        <v>1.01</v>
      </c>
      <c r="O566" cm="1">
        <f t="array" ref="O56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66" cm="1">
        <f t="array" ref="P56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66">
        <f>finalData[[#This Row],[peerQ3]]-finalData[[#This Row],[peerQ1]]</f>
        <v>6.0000000000000053E-2</v>
      </c>
      <c r="R566" cm="1">
        <f t="array" ref="R566">_xlfn.LET(_xlpm.k,finalData[[#This Row],[peer_group_key]],
ROWS(_xlfn._xlws.FILTER(finalData[score], (finalData[peer_group_key]=_xlpm.k)*(ISNUMBER(finalData[score]))))
)</f>
        <v>63</v>
      </c>
      <c r="S566">
        <f>IF(OR(NOT(ISNUMBER(finalData[[#This Row],[peerIQR]])),finalData[[#This Row],[peerIQR]]=0), NA(), finalData[[#This Row],[peerQ1]]-1.5*finalData[[#This Row],[peerIQR]])</f>
        <v>0.89999999999999991</v>
      </c>
      <c r="T566">
        <f>IF(OR(NOT(ISNUMBER(finalData[[#This Row],[peerIQR]])),finalData[[#This Row],[peerIQR]]=0), NA(), finalData[[#This Row],[peerQ3]]+1.5*finalData[[#This Row],[peerIQR]])</f>
        <v>1.1400000000000001</v>
      </c>
      <c r="U56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66">
        <f>finalData[[#This Row],[score]]-finalData[[#This Row],[peerMedian]]</f>
        <v>1.0000000000000009E-2</v>
      </c>
    </row>
    <row r="567" spans="1:22">
      <c r="A567" t="s">
        <v>1981</v>
      </c>
      <c r="B567" t="s">
        <v>1982</v>
      </c>
      <c r="C567" t="s">
        <v>1647</v>
      </c>
      <c r="D567" t="s">
        <v>27</v>
      </c>
      <c r="E567">
        <v>2</v>
      </c>
      <c r="F567">
        <v>0</v>
      </c>
      <c r="G567">
        <v>7</v>
      </c>
      <c r="H567">
        <v>2</v>
      </c>
      <c r="I567">
        <v>1.06</v>
      </c>
      <c r="J567">
        <v>9</v>
      </c>
      <c r="K567">
        <v>0.22222222222222221</v>
      </c>
      <c r="L567" t="s">
        <v>18024</v>
      </c>
      <c r="M567" t="s">
        <v>17973</v>
      </c>
      <c r="N567" cm="1">
        <f t="array" ref="N567">_xlfn.LET(_xlpm.k,finalData[[#This Row],[peer_group_key]],
     MEDIAN(_xlfn._xlws.FILTER(finalData[score], (finalData[peer_group_key]=_xlpm.k)*(ISNUMBER(finalData[score]))))
)</f>
        <v>1.01</v>
      </c>
      <c r="O567" cm="1">
        <f t="array" ref="O56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67" cm="1">
        <f t="array" ref="P56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67">
        <f>finalData[[#This Row],[peerQ3]]-finalData[[#This Row],[peerQ1]]</f>
        <v>6.0000000000000053E-2</v>
      </c>
      <c r="R567" cm="1">
        <f t="array" ref="R567">_xlfn.LET(_xlpm.k,finalData[[#This Row],[peer_group_key]],
ROWS(_xlfn._xlws.FILTER(finalData[score], (finalData[peer_group_key]=_xlpm.k)*(ISNUMBER(finalData[score]))))
)</f>
        <v>63</v>
      </c>
      <c r="S567">
        <f>IF(OR(NOT(ISNUMBER(finalData[[#This Row],[peerIQR]])),finalData[[#This Row],[peerIQR]]=0), NA(), finalData[[#This Row],[peerQ1]]-1.5*finalData[[#This Row],[peerIQR]])</f>
        <v>0.89999999999999991</v>
      </c>
      <c r="T567">
        <f>IF(OR(NOT(ISNUMBER(finalData[[#This Row],[peerIQR]])),finalData[[#This Row],[peerIQR]]=0), NA(), finalData[[#This Row],[peerQ3]]+1.5*finalData[[#This Row],[peerIQR]])</f>
        <v>1.1400000000000001</v>
      </c>
      <c r="U56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67">
        <f>finalData[[#This Row],[score]]-finalData[[#This Row],[peerMedian]]</f>
        <v>5.0000000000000044E-2</v>
      </c>
    </row>
    <row r="568" spans="1:22">
      <c r="A568" t="s">
        <v>1984</v>
      </c>
      <c r="B568" t="s">
        <v>1985</v>
      </c>
      <c r="C568" t="s">
        <v>1647</v>
      </c>
      <c r="D568" t="s">
        <v>32</v>
      </c>
      <c r="E568">
        <v>3</v>
      </c>
      <c r="F568">
        <v>0</v>
      </c>
      <c r="G568">
        <v>8</v>
      </c>
      <c r="H568">
        <v>0</v>
      </c>
      <c r="I568">
        <v>1.02</v>
      </c>
      <c r="J568">
        <v>8</v>
      </c>
      <c r="K568">
        <v>0</v>
      </c>
      <c r="L568" t="s">
        <v>18021</v>
      </c>
      <c r="M568" t="s">
        <v>17971</v>
      </c>
      <c r="N568" cm="1">
        <f t="array" ref="N568">_xlfn.LET(_xlpm.k,finalData[[#This Row],[peer_group_key]],
     MEDIAN(_xlfn._xlws.FILTER(finalData[score], (finalData[peer_group_key]=_xlpm.k)*(ISNUMBER(finalData[score]))))
)</f>
        <v>1.02</v>
      </c>
      <c r="O568" cm="1">
        <f t="array" ref="O56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68" cm="1">
        <f t="array" ref="P56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68">
        <f>finalData[[#This Row],[peerQ3]]-finalData[[#This Row],[peerQ1]]</f>
        <v>6.0000000000000053E-2</v>
      </c>
      <c r="R568" cm="1">
        <f t="array" ref="R568">_xlfn.LET(_xlpm.k,finalData[[#This Row],[peer_group_key]],
ROWS(_xlfn._xlws.FILTER(finalData[score], (finalData[peer_group_key]=_xlpm.k)*(ISNUMBER(finalData[score]))))
)</f>
        <v>55</v>
      </c>
      <c r="S568">
        <f>IF(OR(NOT(ISNUMBER(finalData[[#This Row],[peerIQR]])),finalData[[#This Row],[peerIQR]]=0), NA(), finalData[[#This Row],[peerQ1]]-1.5*finalData[[#This Row],[peerIQR]])</f>
        <v>0.89999999999999991</v>
      </c>
      <c r="T568">
        <f>IF(OR(NOT(ISNUMBER(finalData[[#This Row],[peerIQR]])),finalData[[#This Row],[peerIQR]]=0), NA(), finalData[[#This Row],[peerQ3]]+1.5*finalData[[#This Row],[peerIQR]])</f>
        <v>1.1400000000000001</v>
      </c>
      <c r="U56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68">
        <f>finalData[[#This Row],[score]]-finalData[[#This Row],[peerMedian]]</f>
        <v>0</v>
      </c>
    </row>
    <row r="569" spans="1:22">
      <c r="A569" t="s">
        <v>1987</v>
      </c>
      <c r="B569" t="s">
        <v>1988</v>
      </c>
      <c r="C569" t="s">
        <v>1647</v>
      </c>
      <c r="D569" t="s">
        <v>18</v>
      </c>
      <c r="E569">
        <v>4</v>
      </c>
      <c r="F569">
        <v>0</v>
      </c>
      <c r="G569">
        <v>9</v>
      </c>
      <c r="H569">
        <v>1</v>
      </c>
      <c r="I569">
        <v>1.01</v>
      </c>
      <c r="J569">
        <v>10</v>
      </c>
      <c r="K569">
        <v>0.1</v>
      </c>
      <c r="L569" t="s">
        <v>18022</v>
      </c>
      <c r="M569" t="s">
        <v>17970</v>
      </c>
      <c r="N569" cm="1">
        <f t="array" ref="N569">_xlfn.LET(_xlpm.k,finalData[[#This Row],[peer_group_key]],
     MEDIAN(_xlfn._xlws.FILTER(finalData[score], (finalData[peer_group_key]=_xlpm.k)*(ISNUMBER(finalData[score]))))
)</f>
        <v>1.0150000000000001</v>
      </c>
      <c r="O569" cm="1">
        <f t="array" ref="O56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69" cm="1">
        <f t="array" ref="P56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69">
        <f>finalData[[#This Row],[peerQ3]]-finalData[[#This Row],[peerQ1]]</f>
        <v>6.0000000000000053E-2</v>
      </c>
      <c r="R569" cm="1">
        <f t="array" ref="R569">_xlfn.LET(_xlpm.k,finalData[[#This Row],[peer_group_key]],
ROWS(_xlfn._xlws.FILTER(finalData[score], (finalData[peer_group_key]=_xlpm.k)*(ISNUMBER(finalData[score]))))
)</f>
        <v>20</v>
      </c>
      <c r="S569">
        <f>IF(OR(NOT(ISNUMBER(finalData[[#This Row],[peerIQR]])),finalData[[#This Row],[peerIQR]]=0), NA(), finalData[[#This Row],[peerQ1]]-1.5*finalData[[#This Row],[peerIQR]])</f>
        <v>0.89999999999999991</v>
      </c>
      <c r="T569">
        <f>IF(OR(NOT(ISNUMBER(finalData[[#This Row],[peerIQR]])),finalData[[#This Row],[peerIQR]]=0), NA(), finalData[[#This Row],[peerQ3]]+1.5*finalData[[#This Row],[peerIQR]])</f>
        <v>1.1400000000000001</v>
      </c>
      <c r="U56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69">
        <f>finalData[[#This Row],[score]]-finalData[[#This Row],[peerMedian]]</f>
        <v>-5.0000000000001155E-3</v>
      </c>
    </row>
    <row r="570" spans="1:22">
      <c r="A570" t="s">
        <v>1990</v>
      </c>
      <c r="B570" t="s">
        <v>1991</v>
      </c>
      <c r="C570" t="s">
        <v>1647</v>
      </c>
      <c r="D570" t="s">
        <v>27</v>
      </c>
      <c r="E570">
        <v>3</v>
      </c>
      <c r="F570">
        <v>0</v>
      </c>
      <c r="G570">
        <v>8</v>
      </c>
      <c r="H570">
        <v>1</v>
      </c>
      <c r="I570">
        <v>1.03</v>
      </c>
      <c r="J570">
        <v>9</v>
      </c>
      <c r="K570">
        <v>0.1111111111111111</v>
      </c>
      <c r="L570" t="s">
        <v>18024</v>
      </c>
      <c r="M570" t="s">
        <v>17971</v>
      </c>
      <c r="N570" cm="1">
        <f t="array" ref="N570">_xlfn.LET(_xlpm.k,finalData[[#This Row],[peer_group_key]],
     MEDIAN(_xlfn._xlws.FILTER(finalData[score], (finalData[peer_group_key]=_xlpm.k)*(ISNUMBER(finalData[score]))))
)</f>
        <v>1.01</v>
      </c>
      <c r="O570" cm="1">
        <f t="array" ref="O57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70" cm="1">
        <f t="array" ref="P57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70">
        <f>finalData[[#This Row],[peerQ3]]-finalData[[#This Row],[peerQ1]]</f>
        <v>6.0000000000000053E-2</v>
      </c>
      <c r="R570" cm="1">
        <f t="array" ref="R570">_xlfn.LET(_xlpm.k,finalData[[#This Row],[peer_group_key]],
ROWS(_xlfn._xlws.FILTER(finalData[score], (finalData[peer_group_key]=_xlpm.k)*(ISNUMBER(finalData[score]))))
)</f>
        <v>63</v>
      </c>
      <c r="S570">
        <f>IF(OR(NOT(ISNUMBER(finalData[[#This Row],[peerIQR]])),finalData[[#This Row],[peerIQR]]=0), NA(), finalData[[#This Row],[peerQ1]]-1.5*finalData[[#This Row],[peerIQR]])</f>
        <v>0.89999999999999991</v>
      </c>
      <c r="T570">
        <f>IF(OR(NOT(ISNUMBER(finalData[[#This Row],[peerIQR]])),finalData[[#This Row],[peerIQR]]=0), NA(), finalData[[#This Row],[peerQ3]]+1.5*finalData[[#This Row],[peerIQR]])</f>
        <v>1.1400000000000001</v>
      </c>
      <c r="U57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70">
        <f>finalData[[#This Row],[score]]-finalData[[#This Row],[peerMedian]]</f>
        <v>2.0000000000000018E-2</v>
      </c>
    </row>
    <row r="571" spans="1:22">
      <c r="A571" t="s">
        <v>1993</v>
      </c>
      <c r="B571" t="s">
        <v>1994</v>
      </c>
      <c r="C571" t="s">
        <v>1647</v>
      </c>
      <c r="D571" t="s">
        <v>27</v>
      </c>
      <c r="E571">
        <v>1</v>
      </c>
      <c r="F571">
        <v>0</v>
      </c>
      <c r="G571">
        <v>2</v>
      </c>
      <c r="H571">
        <v>4</v>
      </c>
      <c r="I571">
        <v>1.27</v>
      </c>
      <c r="J571">
        <v>6</v>
      </c>
      <c r="K571">
        <v>0.66666666666666663</v>
      </c>
      <c r="L571" t="s">
        <v>18024</v>
      </c>
      <c r="M571" t="s">
        <v>17973</v>
      </c>
      <c r="N571" cm="1">
        <f t="array" ref="N571">_xlfn.LET(_xlpm.k,finalData[[#This Row],[peer_group_key]],
     MEDIAN(_xlfn._xlws.FILTER(finalData[score], (finalData[peer_group_key]=_xlpm.k)*(ISNUMBER(finalData[score]))))
)</f>
        <v>1.01</v>
      </c>
      <c r="O571" cm="1">
        <f t="array" ref="O57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71" cm="1">
        <f t="array" ref="P57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71">
        <f>finalData[[#This Row],[peerQ3]]-finalData[[#This Row],[peerQ1]]</f>
        <v>6.0000000000000053E-2</v>
      </c>
      <c r="R571" cm="1">
        <f t="array" ref="R571">_xlfn.LET(_xlpm.k,finalData[[#This Row],[peer_group_key]],
ROWS(_xlfn._xlws.FILTER(finalData[score], (finalData[peer_group_key]=_xlpm.k)*(ISNUMBER(finalData[score]))))
)</f>
        <v>63</v>
      </c>
      <c r="S571">
        <f>IF(OR(NOT(ISNUMBER(finalData[[#This Row],[peerIQR]])),finalData[[#This Row],[peerIQR]]=0), NA(), finalData[[#This Row],[peerQ1]]-1.5*finalData[[#This Row],[peerIQR]])</f>
        <v>0.89999999999999991</v>
      </c>
      <c r="T571">
        <f>IF(OR(NOT(ISNUMBER(finalData[[#This Row],[peerIQR]])),finalData[[#This Row],[peerIQR]]=0), NA(), finalData[[#This Row],[peerQ3]]+1.5*finalData[[#This Row],[peerIQR]])</f>
        <v>1.1400000000000001</v>
      </c>
      <c r="U57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571">
        <f>finalData[[#This Row],[score]]-finalData[[#This Row],[peerMedian]]</f>
        <v>0.26</v>
      </c>
    </row>
    <row r="572" spans="1:22">
      <c r="A572" t="s">
        <v>1996</v>
      </c>
      <c r="B572" t="s">
        <v>1997</v>
      </c>
      <c r="C572" t="s">
        <v>1647</v>
      </c>
      <c r="D572" t="s">
        <v>87</v>
      </c>
      <c r="E572">
        <v>3</v>
      </c>
      <c r="F572">
        <v>0</v>
      </c>
      <c r="G572">
        <v>9</v>
      </c>
      <c r="H572">
        <v>0</v>
      </c>
      <c r="I572">
        <v>1.04</v>
      </c>
      <c r="J572">
        <v>9</v>
      </c>
      <c r="K572">
        <v>0</v>
      </c>
      <c r="L572" t="s">
        <v>18026</v>
      </c>
      <c r="M572" t="s">
        <v>17971</v>
      </c>
      <c r="N572" cm="1">
        <f t="array" ref="N572">_xlfn.LET(_xlpm.k,finalData[[#This Row],[peer_group_key]],
     MEDIAN(_xlfn._xlws.FILTER(finalData[score], (finalData[peer_group_key]=_xlpm.k)*(ISNUMBER(finalData[score]))))
)</f>
        <v>1.01</v>
      </c>
      <c r="O572" cm="1">
        <f t="array" ref="O57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</v>
      </c>
      <c r="P572" cm="1">
        <f t="array" ref="P57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572">
        <f>finalData[[#This Row],[peerQ3]]-finalData[[#This Row],[peerQ1]]</f>
        <v>3.0000000000000027E-2</v>
      </c>
      <c r="R572" cm="1">
        <f t="array" ref="R572">_xlfn.LET(_xlpm.k,finalData[[#This Row],[peer_group_key]],
ROWS(_xlfn._xlws.FILTER(finalData[score], (finalData[peer_group_key]=_xlpm.k)*(ISNUMBER(finalData[score]))))
)</f>
        <v>5</v>
      </c>
      <c r="S572">
        <f>IF(OR(NOT(ISNUMBER(finalData[[#This Row],[peerIQR]])),finalData[[#This Row],[peerIQR]]=0), NA(), finalData[[#This Row],[peerQ1]]-1.5*finalData[[#This Row],[peerIQR]])</f>
        <v>0.96499999999999997</v>
      </c>
      <c r="T572">
        <f>IF(OR(NOT(ISNUMBER(finalData[[#This Row],[peerIQR]])),finalData[[#This Row],[peerIQR]]=0), NA(), finalData[[#This Row],[peerQ3]]+1.5*finalData[[#This Row],[peerIQR]])</f>
        <v>1.085</v>
      </c>
      <c r="U57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572">
        <f>finalData[[#This Row],[score]]-finalData[[#This Row],[peerMedian]]</f>
        <v>3.0000000000000027E-2</v>
      </c>
    </row>
    <row r="573" spans="1:22">
      <c r="A573" t="s">
        <v>1999</v>
      </c>
      <c r="B573" t="s">
        <v>2000</v>
      </c>
      <c r="C573" t="s">
        <v>1647</v>
      </c>
      <c r="D573" t="s">
        <v>27</v>
      </c>
      <c r="E573">
        <v>2</v>
      </c>
      <c r="F573">
        <v>0</v>
      </c>
      <c r="G573">
        <v>7</v>
      </c>
      <c r="H573">
        <v>1</v>
      </c>
      <c r="I573">
        <v>1.0900000000000001</v>
      </c>
      <c r="J573">
        <v>8</v>
      </c>
      <c r="K573">
        <v>0.125</v>
      </c>
      <c r="L573" t="s">
        <v>18024</v>
      </c>
      <c r="M573" t="s">
        <v>17973</v>
      </c>
      <c r="N573" cm="1">
        <f t="array" ref="N573">_xlfn.LET(_xlpm.k,finalData[[#This Row],[peer_group_key]],
     MEDIAN(_xlfn._xlws.FILTER(finalData[score], (finalData[peer_group_key]=_xlpm.k)*(ISNUMBER(finalData[score]))))
)</f>
        <v>1.01</v>
      </c>
      <c r="O573" cm="1">
        <f t="array" ref="O57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73" cm="1">
        <f t="array" ref="P57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73">
        <f>finalData[[#This Row],[peerQ3]]-finalData[[#This Row],[peerQ1]]</f>
        <v>6.0000000000000053E-2</v>
      </c>
      <c r="R573" cm="1">
        <f t="array" ref="R573">_xlfn.LET(_xlpm.k,finalData[[#This Row],[peer_group_key]],
ROWS(_xlfn._xlws.FILTER(finalData[score], (finalData[peer_group_key]=_xlpm.k)*(ISNUMBER(finalData[score]))))
)</f>
        <v>63</v>
      </c>
      <c r="S573">
        <f>IF(OR(NOT(ISNUMBER(finalData[[#This Row],[peerIQR]])),finalData[[#This Row],[peerIQR]]=0), NA(), finalData[[#This Row],[peerQ1]]-1.5*finalData[[#This Row],[peerIQR]])</f>
        <v>0.89999999999999991</v>
      </c>
      <c r="T573">
        <f>IF(OR(NOT(ISNUMBER(finalData[[#This Row],[peerIQR]])),finalData[[#This Row],[peerIQR]]=0), NA(), finalData[[#This Row],[peerQ3]]+1.5*finalData[[#This Row],[peerIQR]])</f>
        <v>1.1400000000000001</v>
      </c>
      <c r="U57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73">
        <f>finalData[[#This Row],[score]]-finalData[[#This Row],[peerMedian]]</f>
        <v>8.0000000000000071E-2</v>
      </c>
    </row>
    <row r="574" spans="1:22">
      <c r="A574" t="s">
        <v>2002</v>
      </c>
      <c r="B574" t="s">
        <v>2003</v>
      </c>
      <c r="C574" t="s">
        <v>1647</v>
      </c>
      <c r="D574" t="s">
        <v>18</v>
      </c>
      <c r="E574">
        <v>3</v>
      </c>
      <c r="F574">
        <v>0</v>
      </c>
      <c r="G574">
        <v>4</v>
      </c>
      <c r="H574">
        <v>1</v>
      </c>
      <c r="I574">
        <v>0.97</v>
      </c>
      <c r="J574">
        <v>5</v>
      </c>
      <c r="K574">
        <v>0.2</v>
      </c>
      <c r="L574" t="s">
        <v>18022</v>
      </c>
      <c r="M574" t="s">
        <v>17971</v>
      </c>
      <c r="N574" cm="1">
        <f t="array" ref="N574">_xlfn.LET(_xlpm.k,finalData[[#This Row],[peer_group_key]],
     MEDIAN(_xlfn._xlws.FILTER(finalData[score], (finalData[peer_group_key]=_xlpm.k)*(ISNUMBER(finalData[score]))))
)</f>
        <v>1.0150000000000001</v>
      </c>
      <c r="O574" cm="1">
        <f t="array" ref="O57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74" cm="1">
        <f t="array" ref="P57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74">
        <f>finalData[[#This Row],[peerQ3]]-finalData[[#This Row],[peerQ1]]</f>
        <v>6.0000000000000053E-2</v>
      </c>
      <c r="R574" cm="1">
        <f t="array" ref="R574">_xlfn.LET(_xlpm.k,finalData[[#This Row],[peer_group_key]],
ROWS(_xlfn._xlws.FILTER(finalData[score], (finalData[peer_group_key]=_xlpm.k)*(ISNUMBER(finalData[score]))))
)</f>
        <v>20</v>
      </c>
      <c r="S574">
        <f>IF(OR(NOT(ISNUMBER(finalData[[#This Row],[peerIQR]])),finalData[[#This Row],[peerIQR]]=0), NA(), finalData[[#This Row],[peerQ1]]-1.5*finalData[[#This Row],[peerIQR]])</f>
        <v>0.89999999999999991</v>
      </c>
      <c r="T574">
        <f>IF(OR(NOT(ISNUMBER(finalData[[#This Row],[peerIQR]])),finalData[[#This Row],[peerIQR]]=0), NA(), finalData[[#This Row],[peerQ3]]+1.5*finalData[[#This Row],[peerIQR]])</f>
        <v>1.1400000000000001</v>
      </c>
      <c r="U57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74">
        <f>finalData[[#This Row],[score]]-finalData[[#This Row],[peerMedian]]</f>
        <v>-4.5000000000000151E-2</v>
      </c>
    </row>
    <row r="575" spans="1:22">
      <c r="A575" t="s">
        <v>2005</v>
      </c>
      <c r="B575" t="s">
        <v>2006</v>
      </c>
      <c r="C575" t="s">
        <v>1647</v>
      </c>
      <c r="D575" t="s">
        <v>27</v>
      </c>
      <c r="E575">
        <v>3</v>
      </c>
      <c r="F575">
        <v>0</v>
      </c>
      <c r="G575">
        <v>8</v>
      </c>
      <c r="H575">
        <v>1</v>
      </c>
      <c r="I575">
        <v>1.01</v>
      </c>
      <c r="J575">
        <v>9</v>
      </c>
      <c r="K575">
        <v>0.1111111111111111</v>
      </c>
      <c r="L575" t="s">
        <v>18024</v>
      </c>
      <c r="M575" t="s">
        <v>17971</v>
      </c>
      <c r="N575" cm="1">
        <f t="array" ref="N575">_xlfn.LET(_xlpm.k,finalData[[#This Row],[peer_group_key]],
     MEDIAN(_xlfn._xlws.FILTER(finalData[score], (finalData[peer_group_key]=_xlpm.k)*(ISNUMBER(finalData[score]))))
)</f>
        <v>1.01</v>
      </c>
      <c r="O575" cm="1">
        <f t="array" ref="O57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75" cm="1">
        <f t="array" ref="P57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75">
        <f>finalData[[#This Row],[peerQ3]]-finalData[[#This Row],[peerQ1]]</f>
        <v>6.0000000000000053E-2</v>
      </c>
      <c r="R575" cm="1">
        <f t="array" ref="R575">_xlfn.LET(_xlpm.k,finalData[[#This Row],[peer_group_key]],
ROWS(_xlfn._xlws.FILTER(finalData[score], (finalData[peer_group_key]=_xlpm.k)*(ISNUMBER(finalData[score]))))
)</f>
        <v>63</v>
      </c>
      <c r="S575">
        <f>IF(OR(NOT(ISNUMBER(finalData[[#This Row],[peerIQR]])),finalData[[#This Row],[peerIQR]]=0), NA(), finalData[[#This Row],[peerQ1]]-1.5*finalData[[#This Row],[peerIQR]])</f>
        <v>0.89999999999999991</v>
      </c>
      <c r="T575">
        <f>IF(OR(NOT(ISNUMBER(finalData[[#This Row],[peerIQR]])),finalData[[#This Row],[peerIQR]]=0), NA(), finalData[[#This Row],[peerQ3]]+1.5*finalData[[#This Row],[peerIQR]])</f>
        <v>1.1400000000000001</v>
      </c>
      <c r="U57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75">
        <f>finalData[[#This Row],[score]]-finalData[[#This Row],[peerMedian]]</f>
        <v>0</v>
      </c>
    </row>
    <row r="576" spans="1:22">
      <c r="A576" t="s">
        <v>2008</v>
      </c>
      <c r="B576" t="s">
        <v>2009</v>
      </c>
      <c r="C576" t="s">
        <v>1647</v>
      </c>
      <c r="D576" t="s">
        <v>27</v>
      </c>
      <c r="E576">
        <v>1</v>
      </c>
      <c r="F576">
        <v>0</v>
      </c>
      <c r="G576">
        <v>8</v>
      </c>
      <c r="H576">
        <v>0</v>
      </c>
      <c r="I576">
        <v>1.05</v>
      </c>
      <c r="J576">
        <v>8</v>
      </c>
      <c r="K576">
        <v>0</v>
      </c>
      <c r="L576" t="s">
        <v>18024</v>
      </c>
      <c r="M576" t="s">
        <v>17973</v>
      </c>
      <c r="N576" cm="1">
        <f t="array" ref="N576">_xlfn.LET(_xlpm.k,finalData[[#This Row],[peer_group_key]],
     MEDIAN(_xlfn._xlws.FILTER(finalData[score], (finalData[peer_group_key]=_xlpm.k)*(ISNUMBER(finalData[score]))))
)</f>
        <v>1.01</v>
      </c>
      <c r="O576" cm="1">
        <f t="array" ref="O57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76" cm="1">
        <f t="array" ref="P57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76">
        <f>finalData[[#This Row],[peerQ3]]-finalData[[#This Row],[peerQ1]]</f>
        <v>6.0000000000000053E-2</v>
      </c>
      <c r="R576" cm="1">
        <f t="array" ref="R576">_xlfn.LET(_xlpm.k,finalData[[#This Row],[peer_group_key]],
ROWS(_xlfn._xlws.FILTER(finalData[score], (finalData[peer_group_key]=_xlpm.k)*(ISNUMBER(finalData[score]))))
)</f>
        <v>63</v>
      </c>
      <c r="S576">
        <f>IF(OR(NOT(ISNUMBER(finalData[[#This Row],[peerIQR]])),finalData[[#This Row],[peerIQR]]=0), NA(), finalData[[#This Row],[peerQ1]]-1.5*finalData[[#This Row],[peerIQR]])</f>
        <v>0.89999999999999991</v>
      </c>
      <c r="T576">
        <f>IF(OR(NOT(ISNUMBER(finalData[[#This Row],[peerIQR]])),finalData[[#This Row],[peerIQR]]=0), NA(), finalData[[#This Row],[peerQ3]]+1.5*finalData[[#This Row],[peerIQR]])</f>
        <v>1.1400000000000001</v>
      </c>
      <c r="U57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76">
        <f>finalData[[#This Row],[score]]-finalData[[#This Row],[peerMedian]]</f>
        <v>4.0000000000000036E-2</v>
      </c>
    </row>
    <row r="577" spans="1:22">
      <c r="A577" t="s">
        <v>2012</v>
      </c>
      <c r="B577" t="s">
        <v>2013</v>
      </c>
      <c r="C577" t="s">
        <v>1647</v>
      </c>
      <c r="D577" t="s">
        <v>27</v>
      </c>
      <c r="E577">
        <v>2</v>
      </c>
      <c r="F577">
        <v>0</v>
      </c>
      <c r="G577">
        <v>6</v>
      </c>
      <c r="H577">
        <v>2</v>
      </c>
      <c r="I577">
        <v>1</v>
      </c>
      <c r="J577">
        <v>8</v>
      </c>
      <c r="K577">
        <v>0.25</v>
      </c>
      <c r="L577" t="s">
        <v>18024</v>
      </c>
      <c r="M577" t="s">
        <v>17973</v>
      </c>
      <c r="N577" cm="1">
        <f t="array" ref="N577">_xlfn.LET(_xlpm.k,finalData[[#This Row],[peer_group_key]],
     MEDIAN(_xlfn._xlws.FILTER(finalData[score], (finalData[peer_group_key]=_xlpm.k)*(ISNUMBER(finalData[score]))))
)</f>
        <v>1.01</v>
      </c>
      <c r="O577" cm="1">
        <f t="array" ref="O57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77" cm="1">
        <f t="array" ref="P57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77">
        <f>finalData[[#This Row],[peerQ3]]-finalData[[#This Row],[peerQ1]]</f>
        <v>6.0000000000000053E-2</v>
      </c>
      <c r="R577" cm="1">
        <f t="array" ref="R577">_xlfn.LET(_xlpm.k,finalData[[#This Row],[peer_group_key]],
ROWS(_xlfn._xlws.FILTER(finalData[score], (finalData[peer_group_key]=_xlpm.k)*(ISNUMBER(finalData[score]))))
)</f>
        <v>63</v>
      </c>
      <c r="S577">
        <f>IF(OR(NOT(ISNUMBER(finalData[[#This Row],[peerIQR]])),finalData[[#This Row],[peerIQR]]=0), NA(), finalData[[#This Row],[peerQ1]]-1.5*finalData[[#This Row],[peerIQR]])</f>
        <v>0.89999999999999991</v>
      </c>
      <c r="T577">
        <f>IF(OR(NOT(ISNUMBER(finalData[[#This Row],[peerIQR]])),finalData[[#This Row],[peerIQR]]=0), NA(), finalData[[#This Row],[peerQ3]]+1.5*finalData[[#This Row],[peerIQR]])</f>
        <v>1.1400000000000001</v>
      </c>
      <c r="U57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77">
        <f>finalData[[#This Row],[score]]-finalData[[#This Row],[peerMedian]]</f>
        <v>-1.0000000000000009E-2</v>
      </c>
    </row>
    <row r="578" spans="1:22">
      <c r="A578" t="s">
        <v>2014</v>
      </c>
      <c r="B578" t="s">
        <v>2015</v>
      </c>
      <c r="C578" t="s">
        <v>1647</v>
      </c>
      <c r="D578" t="s">
        <v>27</v>
      </c>
      <c r="E578">
        <v>1</v>
      </c>
      <c r="F578">
        <v>0</v>
      </c>
      <c r="G578">
        <v>8</v>
      </c>
      <c r="H578">
        <v>1</v>
      </c>
      <c r="I578">
        <v>1.07</v>
      </c>
      <c r="J578">
        <v>9</v>
      </c>
      <c r="K578">
        <v>0.1111111111111111</v>
      </c>
      <c r="L578" t="s">
        <v>18024</v>
      </c>
      <c r="M578" t="s">
        <v>17973</v>
      </c>
      <c r="N578" cm="1">
        <f t="array" ref="N578">_xlfn.LET(_xlpm.k,finalData[[#This Row],[peer_group_key]],
     MEDIAN(_xlfn._xlws.FILTER(finalData[score], (finalData[peer_group_key]=_xlpm.k)*(ISNUMBER(finalData[score]))))
)</f>
        <v>1.01</v>
      </c>
      <c r="O578" cm="1">
        <f t="array" ref="O57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78" cm="1">
        <f t="array" ref="P57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78">
        <f>finalData[[#This Row],[peerQ3]]-finalData[[#This Row],[peerQ1]]</f>
        <v>6.0000000000000053E-2</v>
      </c>
      <c r="R578" cm="1">
        <f t="array" ref="R578">_xlfn.LET(_xlpm.k,finalData[[#This Row],[peer_group_key]],
ROWS(_xlfn._xlws.FILTER(finalData[score], (finalData[peer_group_key]=_xlpm.k)*(ISNUMBER(finalData[score]))))
)</f>
        <v>63</v>
      </c>
      <c r="S578">
        <f>IF(OR(NOT(ISNUMBER(finalData[[#This Row],[peerIQR]])),finalData[[#This Row],[peerIQR]]=0), NA(), finalData[[#This Row],[peerQ1]]-1.5*finalData[[#This Row],[peerIQR]])</f>
        <v>0.89999999999999991</v>
      </c>
      <c r="T578">
        <f>IF(OR(NOT(ISNUMBER(finalData[[#This Row],[peerIQR]])),finalData[[#This Row],[peerIQR]]=0), NA(), finalData[[#This Row],[peerQ3]]+1.5*finalData[[#This Row],[peerIQR]])</f>
        <v>1.1400000000000001</v>
      </c>
      <c r="U57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78">
        <f>finalData[[#This Row],[score]]-finalData[[#This Row],[peerMedian]]</f>
        <v>6.0000000000000053E-2</v>
      </c>
    </row>
    <row r="579" spans="1:22">
      <c r="A579" t="s">
        <v>2017</v>
      </c>
      <c r="B579" t="s">
        <v>2018</v>
      </c>
      <c r="C579" t="s">
        <v>1647</v>
      </c>
      <c r="D579" t="s">
        <v>27</v>
      </c>
      <c r="E579">
        <v>3</v>
      </c>
      <c r="F579">
        <v>0</v>
      </c>
      <c r="G579">
        <v>8</v>
      </c>
      <c r="H579">
        <v>0</v>
      </c>
      <c r="I579">
        <v>1.04</v>
      </c>
      <c r="J579">
        <v>8</v>
      </c>
      <c r="K579">
        <v>0</v>
      </c>
      <c r="L579" t="s">
        <v>18024</v>
      </c>
      <c r="M579" t="s">
        <v>17971</v>
      </c>
      <c r="N579" cm="1">
        <f t="array" ref="N579">_xlfn.LET(_xlpm.k,finalData[[#This Row],[peer_group_key]],
     MEDIAN(_xlfn._xlws.FILTER(finalData[score], (finalData[peer_group_key]=_xlpm.k)*(ISNUMBER(finalData[score]))))
)</f>
        <v>1.01</v>
      </c>
      <c r="O579" cm="1">
        <f t="array" ref="O57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79" cm="1">
        <f t="array" ref="P57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79">
        <f>finalData[[#This Row],[peerQ3]]-finalData[[#This Row],[peerQ1]]</f>
        <v>6.0000000000000053E-2</v>
      </c>
      <c r="R579" cm="1">
        <f t="array" ref="R579">_xlfn.LET(_xlpm.k,finalData[[#This Row],[peer_group_key]],
ROWS(_xlfn._xlws.FILTER(finalData[score], (finalData[peer_group_key]=_xlpm.k)*(ISNUMBER(finalData[score]))))
)</f>
        <v>63</v>
      </c>
      <c r="S579">
        <f>IF(OR(NOT(ISNUMBER(finalData[[#This Row],[peerIQR]])),finalData[[#This Row],[peerIQR]]=0), NA(), finalData[[#This Row],[peerQ1]]-1.5*finalData[[#This Row],[peerIQR]])</f>
        <v>0.89999999999999991</v>
      </c>
      <c r="T579">
        <f>IF(OR(NOT(ISNUMBER(finalData[[#This Row],[peerIQR]])),finalData[[#This Row],[peerIQR]]=0), NA(), finalData[[#This Row],[peerQ3]]+1.5*finalData[[#This Row],[peerIQR]])</f>
        <v>1.1400000000000001</v>
      </c>
      <c r="U57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79">
        <f>finalData[[#This Row],[score]]-finalData[[#This Row],[peerMedian]]</f>
        <v>3.0000000000000027E-2</v>
      </c>
    </row>
    <row r="580" spans="1:22">
      <c r="A580" t="s">
        <v>2020</v>
      </c>
      <c r="B580" t="s">
        <v>2021</v>
      </c>
      <c r="C580" t="s">
        <v>1647</v>
      </c>
      <c r="D580" t="s">
        <v>27</v>
      </c>
      <c r="E580">
        <v>2</v>
      </c>
      <c r="F580">
        <v>0</v>
      </c>
      <c r="G580">
        <v>6</v>
      </c>
      <c r="H580">
        <v>3</v>
      </c>
      <c r="I580">
        <v>0.99</v>
      </c>
      <c r="J580">
        <v>9</v>
      </c>
      <c r="K580">
        <v>0.33333333333333331</v>
      </c>
      <c r="L580" t="s">
        <v>18024</v>
      </c>
      <c r="M580" t="s">
        <v>17973</v>
      </c>
      <c r="N580" cm="1">
        <f t="array" ref="N580">_xlfn.LET(_xlpm.k,finalData[[#This Row],[peer_group_key]],
     MEDIAN(_xlfn._xlws.FILTER(finalData[score], (finalData[peer_group_key]=_xlpm.k)*(ISNUMBER(finalData[score]))))
)</f>
        <v>1.01</v>
      </c>
      <c r="O580" cm="1">
        <f t="array" ref="O58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80" cm="1">
        <f t="array" ref="P58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80">
        <f>finalData[[#This Row],[peerQ3]]-finalData[[#This Row],[peerQ1]]</f>
        <v>6.0000000000000053E-2</v>
      </c>
      <c r="R580" cm="1">
        <f t="array" ref="R580">_xlfn.LET(_xlpm.k,finalData[[#This Row],[peer_group_key]],
ROWS(_xlfn._xlws.FILTER(finalData[score], (finalData[peer_group_key]=_xlpm.k)*(ISNUMBER(finalData[score]))))
)</f>
        <v>63</v>
      </c>
      <c r="S580">
        <f>IF(OR(NOT(ISNUMBER(finalData[[#This Row],[peerIQR]])),finalData[[#This Row],[peerIQR]]=0), NA(), finalData[[#This Row],[peerQ1]]-1.5*finalData[[#This Row],[peerIQR]])</f>
        <v>0.89999999999999991</v>
      </c>
      <c r="T580">
        <f>IF(OR(NOT(ISNUMBER(finalData[[#This Row],[peerIQR]])),finalData[[#This Row],[peerIQR]]=0), NA(), finalData[[#This Row],[peerQ3]]+1.5*finalData[[#This Row],[peerIQR]])</f>
        <v>1.1400000000000001</v>
      </c>
      <c r="U58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80">
        <f>finalData[[#This Row],[score]]-finalData[[#This Row],[peerMedian]]</f>
        <v>-2.0000000000000018E-2</v>
      </c>
    </row>
    <row r="581" spans="1:22">
      <c r="A581" t="s">
        <v>2023</v>
      </c>
      <c r="B581" t="s">
        <v>2024</v>
      </c>
      <c r="C581" t="s">
        <v>1647</v>
      </c>
      <c r="D581" t="s">
        <v>18</v>
      </c>
      <c r="E581">
        <v>4</v>
      </c>
      <c r="F581">
        <v>0</v>
      </c>
      <c r="G581">
        <v>5</v>
      </c>
      <c r="H581">
        <v>2</v>
      </c>
      <c r="I581">
        <v>0.99</v>
      </c>
      <c r="J581">
        <v>7</v>
      </c>
      <c r="K581">
        <v>0.2857142857142857</v>
      </c>
      <c r="L581" t="s">
        <v>18022</v>
      </c>
      <c r="M581" t="s">
        <v>17970</v>
      </c>
      <c r="N581" cm="1">
        <f t="array" ref="N581">_xlfn.LET(_xlpm.k,finalData[[#This Row],[peer_group_key]],
     MEDIAN(_xlfn._xlws.FILTER(finalData[score], (finalData[peer_group_key]=_xlpm.k)*(ISNUMBER(finalData[score]))))
)</f>
        <v>1.0150000000000001</v>
      </c>
      <c r="O581" cm="1">
        <f t="array" ref="O58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81" cm="1">
        <f t="array" ref="P58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81">
        <f>finalData[[#This Row],[peerQ3]]-finalData[[#This Row],[peerQ1]]</f>
        <v>6.0000000000000053E-2</v>
      </c>
      <c r="R581" cm="1">
        <f t="array" ref="R581">_xlfn.LET(_xlpm.k,finalData[[#This Row],[peer_group_key]],
ROWS(_xlfn._xlws.FILTER(finalData[score], (finalData[peer_group_key]=_xlpm.k)*(ISNUMBER(finalData[score]))))
)</f>
        <v>20</v>
      </c>
      <c r="S581">
        <f>IF(OR(NOT(ISNUMBER(finalData[[#This Row],[peerIQR]])),finalData[[#This Row],[peerIQR]]=0), NA(), finalData[[#This Row],[peerQ1]]-1.5*finalData[[#This Row],[peerIQR]])</f>
        <v>0.89999999999999991</v>
      </c>
      <c r="T581">
        <f>IF(OR(NOT(ISNUMBER(finalData[[#This Row],[peerIQR]])),finalData[[#This Row],[peerIQR]]=0), NA(), finalData[[#This Row],[peerQ3]]+1.5*finalData[[#This Row],[peerIQR]])</f>
        <v>1.1400000000000001</v>
      </c>
      <c r="U58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81">
        <f>finalData[[#This Row],[score]]-finalData[[#This Row],[peerMedian]]</f>
        <v>-2.5000000000000133E-2</v>
      </c>
    </row>
    <row r="582" spans="1:22">
      <c r="A582" t="s">
        <v>2026</v>
      </c>
      <c r="B582" t="s">
        <v>2027</v>
      </c>
      <c r="C582" t="s">
        <v>1647</v>
      </c>
      <c r="D582" t="s">
        <v>27</v>
      </c>
      <c r="E582">
        <v>1</v>
      </c>
      <c r="F582">
        <v>0</v>
      </c>
      <c r="G582">
        <v>4</v>
      </c>
      <c r="H582">
        <v>3</v>
      </c>
      <c r="I582">
        <v>1.08</v>
      </c>
      <c r="J582">
        <v>7</v>
      </c>
      <c r="K582">
        <v>0.42857142857142855</v>
      </c>
      <c r="L582" t="s">
        <v>18024</v>
      </c>
      <c r="M582" t="s">
        <v>17973</v>
      </c>
      <c r="N582" cm="1">
        <f t="array" ref="N582">_xlfn.LET(_xlpm.k,finalData[[#This Row],[peer_group_key]],
     MEDIAN(_xlfn._xlws.FILTER(finalData[score], (finalData[peer_group_key]=_xlpm.k)*(ISNUMBER(finalData[score]))))
)</f>
        <v>1.01</v>
      </c>
      <c r="O582" cm="1">
        <f t="array" ref="O58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82" cm="1">
        <f t="array" ref="P58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82">
        <f>finalData[[#This Row],[peerQ3]]-finalData[[#This Row],[peerQ1]]</f>
        <v>6.0000000000000053E-2</v>
      </c>
      <c r="R582" cm="1">
        <f t="array" ref="R582">_xlfn.LET(_xlpm.k,finalData[[#This Row],[peer_group_key]],
ROWS(_xlfn._xlws.FILTER(finalData[score], (finalData[peer_group_key]=_xlpm.k)*(ISNUMBER(finalData[score]))))
)</f>
        <v>63</v>
      </c>
      <c r="S582">
        <f>IF(OR(NOT(ISNUMBER(finalData[[#This Row],[peerIQR]])),finalData[[#This Row],[peerIQR]]=0), NA(), finalData[[#This Row],[peerQ1]]-1.5*finalData[[#This Row],[peerIQR]])</f>
        <v>0.89999999999999991</v>
      </c>
      <c r="T582">
        <f>IF(OR(NOT(ISNUMBER(finalData[[#This Row],[peerIQR]])),finalData[[#This Row],[peerIQR]]=0), NA(), finalData[[#This Row],[peerQ3]]+1.5*finalData[[#This Row],[peerIQR]])</f>
        <v>1.1400000000000001</v>
      </c>
      <c r="U58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82">
        <f>finalData[[#This Row],[score]]-finalData[[#This Row],[peerMedian]]</f>
        <v>7.0000000000000062E-2</v>
      </c>
    </row>
    <row r="583" spans="1:22">
      <c r="A583" t="s">
        <v>2030</v>
      </c>
      <c r="B583" t="s">
        <v>2031</v>
      </c>
      <c r="C583" t="s">
        <v>1647</v>
      </c>
      <c r="D583" t="s">
        <v>27</v>
      </c>
      <c r="E583">
        <v>1</v>
      </c>
      <c r="F583">
        <v>0</v>
      </c>
      <c r="G583">
        <v>5</v>
      </c>
      <c r="H583">
        <v>3</v>
      </c>
      <c r="I583">
        <v>1.05</v>
      </c>
      <c r="J583">
        <v>8</v>
      </c>
      <c r="K583">
        <v>0.375</v>
      </c>
      <c r="L583" t="s">
        <v>18024</v>
      </c>
      <c r="M583" t="s">
        <v>17973</v>
      </c>
      <c r="N583" cm="1">
        <f t="array" ref="N583">_xlfn.LET(_xlpm.k,finalData[[#This Row],[peer_group_key]],
     MEDIAN(_xlfn._xlws.FILTER(finalData[score], (finalData[peer_group_key]=_xlpm.k)*(ISNUMBER(finalData[score]))))
)</f>
        <v>1.01</v>
      </c>
      <c r="O583" cm="1">
        <f t="array" ref="O58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83" cm="1">
        <f t="array" ref="P58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83">
        <f>finalData[[#This Row],[peerQ3]]-finalData[[#This Row],[peerQ1]]</f>
        <v>6.0000000000000053E-2</v>
      </c>
      <c r="R583" cm="1">
        <f t="array" ref="R583">_xlfn.LET(_xlpm.k,finalData[[#This Row],[peer_group_key]],
ROWS(_xlfn._xlws.FILTER(finalData[score], (finalData[peer_group_key]=_xlpm.k)*(ISNUMBER(finalData[score]))))
)</f>
        <v>63</v>
      </c>
      <c r="S583">
        <f>IF(OR(NOT(ISNUMBER(finalData[[#This Row],[peerIQR]])),finalData[[#This Row],[peerIQR]]=0), NA(), finalData[[#This Row],[peerQ1]]-1.5*finalData[[#This Row],[peerIQR]])</f>
        <v>0.89999999999999991</v>
      </c>
      <c r="T583">
        <f>IF(OR(NOT(ISNUMBER(finalData[[#This Row],[peerIQR]])),finalData[[#This Row],[peerIQR]]=0), NA(), finalData[[#This Row],[peerQ3]]+1.5*finalData[[#This Row],[peerIQR]])</f>
        <v>1.1400000000000001</v>
      </c>
      <c r="U58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83">
        <f>finalData[[#This Row],[score]]-finalData[[#This Row],[peerMedian]]</f>
        <v>4.0000000000000036E-2</v>
      </c>
    </row>
    <row r="584" spans="1:22">
      <c r="A584" t="s">
        <v>2033</v>
      </c>
      <c r="B584" t="s">
        <v>2034</v>
      </c>
      <c r="C584" t="s">
        <v>1647</v>
      </c>
      <c r="D584" t="s">
        <v>32</v>
      </c>
      <c r="E584">
        <v>2</v>
      </c>
      <c r="F584">
        <v>0</v>
      </c>
      <c r="G584">
        <v>8</v>
      </c>
      <c r="H584">
        <v>0</v>
      </c>
      <c r="I584">
        <v>0.95</v>
      </c>
      <c r="J584">
        <v>8</v>
      </c>
      <c r="K584">
        <v>0</v>
      </c>
      <c r="L584" t="s">
        <v>18021</v>
      </c>
      <c r="M584" t="s">
        <v>17973</v>
      </c>
      <c r="N584" cm="1">
        <f t="array" ref="N584">_xlfn.LET(_xlpm.k,finalData[[#This Row],[peer_group_key]],
     MEDIAN(_xlfn._xlws.FILTER(finalData[score], (finalData[peer_group_key]=_xlpm.k)*(ISNUMBER(finalData[score]))))
)</f>
        <v>1.02</v>
      </c>
      <c r="O584" cm="1">
        <f t="array" ref="O58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84" cm="1">
        <f t="array" ref="P58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84">
        <f>finalData[[#This Row],[peerQ3]]-finalData[[#This Row],[peerQ1]]</f>
        <v>6.0000000000000053E-2</v>
      </c>
      <c r="R584" cm="1">
        <f t="array" ref="R584">_xlfn.LET(_xlpm.k,finalData[[#This Row],[peer_group_key]],
ROWS(_xlfn._xlws.FILTER(finalData[score], (finalData[peer_group_key]=_xlpm.k)*(ISNUMBER(finalData[score]))))
)</f>
        <v>55</v>
      </c>
      <c r="S584">
        <f>IF(OR(NOT(ISNUMBER(finalData[[#This Row],[peerIQR]])),finalData[[#This Row],[peerIQR]]=0), NA(), finalData[[#This Row],[peerQ1]]-1.5*finalData[[#This Row],[peerIQR]])</f>
        <v>0.89999999999999991</v>
      </c>
      <c r="T584">
        <f>IF(OR(NOT(ISNUMBER(finalData[[#This Row],[peerIQR]])),finalData[[#This Row],[peerIQR]]=0), NA(), finalData[[#This Row],[peerQ3]]+1.5*finalData[[#This Row],[peerIQR]])</f>
        <v>1.1400000000000001</v>
      </c>
      <c r="U58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84">
        <f>finalData[[#This Row],[score]]-finalData[[#This Row],[peerMedian]]</f>
        <v>-7.0000000000000062E-2</v>
      </c>
    </row>
    <row r="585" spans="1:22">
      <c r="A585" t="s">
        <v>2036</v>
      </c>
      <c r="B585" t="s">
        <v>2037</v>
      </c>
      <c r="C585" t="s">
        <v>1647</v>
      </c>
      <c r="D585" t="s">
        <v>27</v>
      </c>
      <c r="E585">
        <v>3</v>
      </c>
      <c r="F585">
        <v>0</v>
      </c>
      <c r="G585">
        <v>6</v>
      </c>
      <c r="H585">
        <v>0</v>
      </c>
      <c r="I585">
        <v>0.98</v>
      </c>
      <c r="J585">
        <v>6</v>
      </c>
      <c r="K585">
        <v>0</v>
      </c>
      <c r="L585" t="s">
        <v>18024</v>
      </c>
      <c r="M585" t="s">
        <v>17971</v>
      </c>
      <c r="N585" cm="1">
        <f t="array" ref="N585">_xlfn.LET(_xlpm.k,finalData[[#This Row],[peer_group_key]],
     MEDIAN(_xlfn._xlws.FILTER(finalData[score], (finalData[peer_group_key]=_xlpm.k)*(ISNUMBER(finalData[score]))))
)</f>
        <v>1.01</v>
      </c>
      <c r="O585" cm="1">
        <f t="array" ref="O58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85" cm="1">
        <f t="array" ref="P58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85">
        <f>finalData[[#This Row],[peerQ3]]-finalData[[#This Row],[peerQ1]]</f>
        <v>6.0000000000000053E-2</v>
      </c>
      <c r="R585" cm="1">
        <f t="array" ref="R585">_xlfn.LET(_xlpm.k,finalData[[#This Row],[peer_group_key]],
ROWS(_xlfn._xlws.FILTER(finalData[score], (finalData[peer_group_key]=_xlpm.k)*(ISNUMBER(finalData[score]))))
)</f>
        <v>63</v>
      </c>
      <c r="S585">
        <f>IF(OR(NOT(ISNUMBER(finalData[[#This Row],[peerIQR]])),finalData[[#This Row],[peerIQR]]=0), NA(), finalData[[#This Row],[peerQ1]]-1.5*finalData[[#This Row],[peerIQR]])</f>
        <v>0.89999999999999991</v>
      </c>
      <c r="T585">
        <f>IF(OR(NOT(ISNUMBER(finalData[[#This Row],[peerIQR]])),finalData[[#This Row],[peerIQR]]=0), NA(), finalData[[#This Row],[peerQ3]]+1.5*finalData[[#This Row],[peerIQR]])</f>
        <v>1.1400000000000001</v>
      </c>
      <c r="U58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85">
        <f>finalData[[#This Row],[score]]-finalData[[#This Row],[peerMedian]]</f>
        <v>-3.0000000000000027E-2</v>
      </c>
    </row>
    <row r="586" spans="1:22">
      <c r="A586" t="s">
        <v>2040</v>
      </c>
      <c r="B586" t="s">
        <v>2041</v>
      </c>
      <c r="C586" t="s">
        <v>1647</v>
      </c>
      <c r="D586" t="s">
        <v>32</v>
      </c>
      <c r="E586">
        <v>4</v>
      </c>
      <c r="F586">
        <v>0</v>
      </c>
      <c r="G586">
        <v>9</v>
      </c>
      <c r="H586">
        <v>2</v>
      </c>
      <c r="I586">
        <v>1</v>
      </c>
      <c r="J586">
        <v>11</v>
      </c>
      <c r="K586">
        <v>0.18181818181818182</v>
      </c>
      <c r="L586" t="s">
        <v>18021</v>
      </c>
      <c r="M586" t="s">
        <v>17970</v>
      </c>
      <c r="N586" cm="1">
        <f t="array" ref="N586">_xlfn.LET(_xlpm.k,finalData[[#This Row],[peer_group_key]],
     MEDIAN(_xlfn._xlws.FILTER(finalData[score], (finalData[peer_group_key]=_xlpm.k)*(ISNUMBER(finalData[score]))))
)</f>
        <v>1.02</v>
      </c>
      <c r="O586" cm="1">
        <f t="array" ref="O58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86" cm="1">
        <f t="array" ref="P58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86">
        <f>finalData[[#This Row],[peerQ3]]-finalData[[#This Row],[peerQ1]]</f>
        <v>6.0000000000000053E-2</v>
      </c>
      <c r="R586" cm="1">
        <f t="array" ref="R586">_xlfn.LET(_xlpm.k,finalData[[#This Row],[peer_group_key]],
ROWS(_xlfn._xlws.FILTER(finalData[score], (finalData[peer_group_key]=_xlpm.k)*(ISNUMBER(finalData[score]))))
)</f>
        <v>55</v>
      </c>
      <c r="S586">
        <f>IF(OR(NOT(ISNUMBER(finalData[[#This Row],[peerIQR]])),finalData[[#This Row],[peerIQR]]=0), NA(), finalData[[#This Row],[peerQ1]]-1.5*finalData[[#This Row],[peerIQR]])</f>
        <v>0.89999999999999991</v>
      </c>
      <c r="T586">
        <f>IF(OR(NOT(ISNUMBER(finalData[[#This Row],[peerIQR]])),finalData[[#This Row],[peerIQR]]=0), NA(), finalData[[#This Row],[peerQ3]]+1.5*finalData[[#This Row],[peerIQR]])</f>
        <v>1.1400000000000001</v>
      </c>
      <c r="U58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86">
        <f>finalData[[#This Row],[score]]-finalData[[#This Row],[peerMedian]]</f>
        <v>-2.0000000000000018E-2</v>
      </c>
    </row>
    <row r="587" spans="1:22">
      <c r="A587" t="s">
        <v>2043</v>
      </c>
      <c r="B587" t="s">
        <v>2044</v>
      </c>
      <c r="C587" t="s">
        <v>1647</v>
      </c>
      <c r="D587" t="s">
        <v>27</v>
      </c>
      <c r="E587">
        <v>2</v>
      </c>
      <c r="F587">
        <v>0</v>
      </c>
      <c r="G587">
        <v>8</v>
      </c>
      <c r="H587">
        <v>1</v>
      </c>
      <c r="I587">
        <v>1</v>
      </c>
      <c r="J587">
        <v>9</v>
      </c>
      <c r="K587">
        <v>0.1111111111111111</v>
      </c>
      <c r="L587" t="s">
        <v>18024</v>
      </c>
      <c r="M587" t="s">
        <v>17973</v>
      </c>
      <c r="N587" cm="1">
        <f t="array" ref="N587">_xlfn.LET(_xlpm.k,finalData[[#This Row],[peer_group_key]],
     MEDIAN(_xlfn._xlws.FILTER(finalData[score], (finalData[peer_group_key]=_xlpm.k)*(ISNUMBER(finalData[score]))))
)</f>
        <v>1.01</v>
      </c>
      <c r="O587" cm="1">
        <f t="array" ref="O58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87" cm="1">
        <f t="array" ref="P58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87">
        <f>finalData[[#This Row],[peerQ3]]-finalData[[#This Row],[peerQ1]]</f>
        <v>6.0000000000000053E-2</v>
      </c>
      <c r="R587" cm="1">
        <f t="array" ref="R587">_xlfn.LET(_xlpm.k,finalData[[#This Row],[peer_group_key]],
ROWS(_xlfn._xlws.FILTER(finalData[score], (finalData[peer_group_key]=_xlpm.k)*(ISNUMBER(finalData[score]))))
)</f>
        <v>63</v>
      </c>
      <c r="S587">
        <f>IF(OR(NOT(ISNUMBER(finalData[[#This Row],[peerIQR]])),finalData[[#This Row],[peerIQR]]=0), NA(), finalData[[#This Row],[peerQ1]]-1.5*finalData[[#This Row],[peerIQR]])</f>
        <v>0.89999999999999991</v>
      </c>
      <c r="T587">
        <f>IF(OR(NOT(ISNUMBER(finalData[[#This Row],[peerIQR]])),finalData[[#This Row],[peerIQR]]=0), NA(), finalData[[#This Row],[peerQ3]]+1.5*finalData[[#This Row],[peerIQR]])</f>
        <v>1.1400000000000001</v>
      </c>
      <c r="U58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87">
        <f>finalData[[#This Row],[score]]-finalData[[#This Row],[peerMedian]]</f>
        <v>-1.0000000000000009E-2</v>
      </c>
    </row>
    <row r="588" spans="1:22">
      <c r="A588" t="s">
        <v>2045</v>
      </c>
      <c r="B588" t="s">
        <v>2046</v>
      </c>
      <c r="C588" t="s">
        <v>1647</v>
      </c>
      <c r="D588" t="s">
        <v>27</v>
      </c>
      <c r="E588">
        <v>2</v>
      </c>
      <c r="F588">
        <v>0</v>
      </c>
      <c r="G588">
        <v>8</v>
      </c>
      <c r="H588">
        <v>0</v>
      </c>
      <c r="I588">
        <v>1.04</v>
      </c>
      <c r="J588">
        <v>8</v>
      </c>
      <c r="K588">
        <v>0</v>
      </c>
      <c r="L588" t="s">
        <v>18024</v>
      </c>
      <c r="M588" t="s">
        <v>17973</v>
      </c>
      <c r="N588" cm="1">
        <f t="array" ref="N588">_xlfn.LET(_xlpm.k,finalData[[#This Row],[peer_group_key]],
     MEDIAN(_xlfn._xlws.FILTER(finalData[score], (finalData[peer_group_key]=_xlpm.k)*(ISNUMBER(finalData[score]))))
)</f>
        <v>1.01</v>
      </c>
      <c r="O588" cm="1">
        <f t="array" ref="O58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88" cm="1">
        <f t="array" ref="P58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88">
        <f>finalData[[#This Row],[peerQ3]]-finalData[[#This Row],[peerQ1]]</f>
        <v>6.0000000000000053E-2</v>
      </c>
      <c r="R588" cm="1">
        <f t="array" ref="R588">_xlfn.LET(_xlpm.k,finalData[[#This Row],[peer_group_key]],
ROWS(_xlfn._xlws.FILTER(finalData[score], (finalData[peer_group_key]=_xlpm.k)*(ISNUMBER(finalData[score]))))
)</f>
        <v>63</v>
      </c>
      <c r="S588">
        <f>IF(OR(NOT(ISNUMBER(finalData[[#This Row],[peerIQR]])),finalData[[#This Row],[peerIQR]]=0), NA(), finalData[[#This Row],[peerQ1]]-1.5*finalData[[#This Row],[peerIQR]])</f>
        <v>0.89999999999999991</v>
      </c>
      <c r="T588">
        <f>IF(OR(NOT(ISNUMBER(finalData[[#This Row],[peerIQR]])),finalData[[#This Row],[peerIQR]]=0), NA(), finalData[[#This Row],[peerQ3]]+1.5*finalData[[#This Row],[peerIQR]])</f>
        <v>1.1400000000000001</v>
      </c>
      <c r="U58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88">
        <f>finalData[[#This Row],[score]]-finalData[[#This Row],[peerMedian]]</f>
        <v>3.0000000000000027E-2</v>
      </c>
    </row>
    <row r="589" spans="1:22">
      <c r="A589" t="s">
        <v>2048</v>
      </c>
      <c r="B589" t="s">
        <v>2049</v>
      </c>
      <c r="C589" t="s">
        <v>1647</v>
      </c>
      <c r="D589" t="s">
        <v>27</v>
      </c>
      <c r="E589">
        <v>1</v>
      </c>
      <c r="F589">
        <v>0</v>
      </c>
      <c r="G589">
        <v>8</v>
      </c>
      <c r="H589">
        <v>1</v>
      </c>
      <c r="I589">
        <v>1.03</v>
      </c>
      <c r="J589">
        <v>9</v>
      </c>
      <c r="K589">
        <v>0.1111111111111111</v>
      </c>
      <c r="L589" t="s">
        <v>18024</v>
      </c>
      <c r="M589" t="s">
        <v>17973</v>
      </c>
      <c r="N589" cm="1">
        <f t="array" ref="N589">_xlfn.LET(_xlpm.k,finalData[[#This Row],[peer_group_key]],
     MEDIAN(_xlfn._xlws.FILTER(finalData[score], (finalData[peer_group_key]=_xlpm.k)*(ISNUMBER(finalData[score]))))
)</f>
        <v>1.01</v>
      </c>
      <c r="O589" cm="1">
        <f t="array" ref="O58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89" cm="1">
        <f t="array" ref="P58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89">
        <f>finalData[[#This Row],[peerQ3]]-finalData[[#This Row],[peerQ1]]</f>
        <v>6.0000000000000053E-2</v>
      </c>
      <c r="R589" cm="1">
        <f t="array" ref="R589">_xlfn.LET(_xlpm.k,finalData[[#This Row],[peer_group_key]],
ROWS(_xlfn._xlws.FILTER(finalData[score], (finalData[peer_group_key]=_xlpm.k)*(ISNUMBER(finalData[score]))))
)</f>
        <v>63</v>
      </c>
      <c r="S589">
        <f>IF(OR(NOT(ISNUMBER(finalData[[#This Row],[peerIQR]])),finalData[[#This Row],[peerIQR]]=0), NA(), finalData[[#This Row],[peerQ1]]-1.5*finalData[[#This Row],[peerIQR]])</f>
        <v>0.89999999999999991</v>
      </c>
      <c r="T589">
        <f>IF(OR(NOT(ISNUMBER(finalData[[#This Row],[peerIQR]])),finalData[[#This Row],[peerIQR]]=0), NA(), finalData[[#This Row],[peerQ3]]+1.5*finalData[[#This Row],[peerIQR]])</f>
        <v>1.1400000000000001</v>
      </c>
      <c r="U58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89">
        <f>finalData[[#This Row],[score]]-finalData[[#This Row],[peerMedian]]</f>
        <v>2.0000000000000018E-2</v>
      </c>
    </row>
    <row r="590" spans="1:22">
      <c r="A590" t="s">
        <v>2051</v>
      </c>
      <c r="B590" t="s">
        <v>2052</v>
      </c>
      <c r="C590" t="s">
        <v>1647</v>
      </c>
      <c r="D590" t="s">
        <v>27</v>
      </c>
      <c r="E590">
        <v>3</v>
      </c>
      <c r="F590">
        <v>0</v>
      </c>
      <c r="G590">
        <v>8</v>
      </c>
      <c r="H590">
        <v>0</v>
      </c>
      <c r="I590">
        <v>0.95</v>
      </c>
      <c r="J590">
        <v>8</v>
      </c>
      <c r="K590">
        <v>0</v>
      </c>
      <c r="L590" t="s">
        <v>18024</v>
      </c>
      <c r="M590" t="s">
        <v>17971</v>
      </c>
      <c r="N590" cm="1">
        <f t="array" ref="N590">_xlfn.LET(_xlpm.k,finalData[[#This Row],[peer_group_key]],
     MEDIAN(_xlfn._xlws.FILTER(finalData[score], (finalData[peer_group_key]=_xlpm.k)*(ISNUMBER(finalData[score]))))
)</f>
        <v>1.01</v>
      </c>
      <c r="O590" cm="1">
        <f t="array" ref="O59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90" cm="1">
        <f t="array" ref="P59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90">
        <f>finalData[[#This Row],[peerQ3]]-finalData[[#This Row],[peerQ1]]</f>
        <v>6.0000000000000053E-2</v>
      </c>
      <c r="R590" cm="1">
        <f t="array" ref="R590">_xlfn.LET(_xlpm.k,finalData[[#This Row],[peer_group_key]],
ROWS(_xlfn._xlws.FILTER(finalData[score], (finalData[peer_group_key]=_xlpm.k)*(ISNUMBER(finalData[score]))))
)</f>
        <v>63</v>
      </c>
      <c r="S590">
        <f>IF(OR(NOT(ISNUMBER(finalData[[#This Row],[peerIQR]])),finalData[[#This Row],[peerIQR]]=0), NA(), finalData[[#This Row],[peerQ1]]-1.5*finalData[[#This Row],[peerIQR]])</f>
        <v>0.89999999999999991</v>
      </c>
      <c r="T590">
        <f>IF(OR(NOT(ISNUMBER(finalData[[#This Row],[peerIQR]])),finalData[[#This Row],[peerIQR]]=0), NA(), finalData[[#This Row],[peerQ3]]+1.5*finalData[[#This Row],[peerIQR]])</f>
        <v>1.1400000000000001</v>
      </c>
      <c r="U59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90">
        <f>finalData[[#This Row],[score]]-finalData[[#This Row],[peerMedian]]</f>
        <v>-6.0000000000000053E-2</v>
      </c>
    </row>
    <row r="591" spans="1:22">
      <c r="A591" t="s">
        <v>2054</v>
      </c>
      <c r="B591" t="s">
        <v>2055</v>
      </c>
      <c r="C591" t="s">
        <v>1647</v>
      </c>
      <c r="D591" t="s">
        <v>27</v>
      </c>
      <c r="E591">
        <v>1</v>
      </c>
      <c r="F591">
        <v>0</v>
      </c>
      <c r="G591">
        <v>1</v>
      </c>
      <c r="H591">
        <v>6</v>
      </c>
      <c r="I591">
        <v>0.98</v>
      </c>
      <c r="J591">
        <v>7</v>
      </c>
      <c r="K591">
        <v>0.8571428571428571</v>
      </c>
      <c r="L591" t="s">
        <v>18024</v>
      </c>
      <c r="M591" t="s">
        <v>17973</v>
      </c>
      <c r="N591" cm="1">
        <f t="array" ref="N591">_xlfn.LET(_xlpm.k,finalData[[#This Row],[peer_group_key]],
     MEDIAN(_xlfn._xlws.FILTER(finalData[score], (finalData[peer_group_key]=_xlpm.k)*(ISNUMBER(finalData[score]))))
)</f>
        <v>1.01</v>
      </c>
      <c r="O591" cm="1">
        <f t="array" ref="O59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91" cm="1">
        <f t="array" ref="P59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91">
        <f>finalData[[#This Row],[peerQ3]]-finalData[[#This Row],[peerQ1]]</f>
        <v>6.0000000000000053E-2</v>
      </c>
      <c r="R591" cm="1">
        <f t="array" ref="R591">_xlfn.LET(_xlpm.k,finalData[[#This Row],[peer_group_key]],
ROWS(_xlfn._xlws.FILTER(finalData[score], (finalData[peer_group_key]=_xlpm.k)*(ISNUMBER(finalData[score]))))
)</f>
        <v>63</v>
      </c>
      <c r="S591">
        <f>IF(OR(NOT(ISNUMBER(finalData[[#This Row],[peerIQR]])),finalData[[#This Row],[peerIQR]]=0), NA(), finalData[[#This Row],[peerQ1]]-1.5*finalData[[#This Row],[peerIQR]])</f>
        <v>0.89999999999999991</v>
      </c>
      <c r="T591">
        <f>IF(OR(NOT(ISNUMBER(finalData[[#This Row],[peerIQR]])),finalData[[#This Row],[peerIQR]]=0), NA(), finalData[[#This Row],[peerQ3]]+1.5*finalData[[#This Row],[peerIQR]])</f>
        <v>1.1400000000000001</v>
      </c>
      <c r="U59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91">
        <f>finalData[[#This Row],[score]]-finalData[[#This Row],[peerMedian]]</f>
        <v>-3.0000000000000027E-2</v>
      </c>
    </row>
    <row r="592" spans="1:22">
      <c r="A592" t="s">
        <v>2057</v>
      </c>
      <c r="B592" t="s">
        <v>2058</v>
      </c>
      <c r="C592" t="s">
        <v>1647</v>
      </c>
      <c r="D592" t="s">
        <v>27</v>
      </c>
      <c r="E592">
        <v>2</v>
      </c>
      <c r="F592">
        <v>0</v>
      </c>
      <c r="G592">
        <v>7</v>
      </c>
      <c r="H592">
        <v>2</v>
      </c>
      <c r="I592">
        <v>1</v>
      </c>
      <c r="J592">
        <v>9</v>
      </c>
      <c r="K592">
        <v>0.22222222222222221</v>
      </c>
      <c r="L592" t="s">
        <v>18024</v>
      </c>
      <c r="M592" t="s">
        <v>17973</v>
      </c>
      <c r="N592" cm="1">
        <f t="array" ref="N592">_xlfn.LET(_xlpm.k,finalData[[#This Row],[peer_group_key]],
     MEDIAN(_xlfn._xlws.FILTER(finalData[score], (finalData[peer_group_key]=_xlpm.k)*(ISNUMBER(finalData[score]))))
)</f>
        <v>1.01</v>
      </c>
      <c r="O592" cm="1">
        <f t="array" ref="O59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92" cm="1">
        <f t="array" ref="P59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92">
        <f>finalData[[#This Row],[peerQ3]]-finalData[[#This Row],[peerQ1]]</f>
        <v>6.0000000000000053E-2</v>
      </c>
      <c r="R592" cm="1">
        <f t="array" ref="R592">_xlfn.LET(_xlpm.k,finalData[[#This Row],[peer_group_key]],
ROWS(_xlfn._xlws.FILTER(finalData[score], (finalData[peer_group_key]=_xlpm.k)*(ISNUMBER(finalData[score]))))
)</f>
        <v>63</v>
      </c>
      <c r="S592">
        <f>IF(OR(NOT(ISNUMBER(finalData[[#This Row],[peerIQR]])),finalData[[#This Row],[peerIQR]]=0), NA(), finalData[[#This Row],[peerQ1]]-1.5*finalData[[#This Row],[peerIQR]])</f>
        <v>0.89999999999999991</v>
      </c>
      <c r="T592">
        <f>IF(OR(NOT(ISNUMBER(finalData[[#This Row],[peerIQR]])),finalData[[#This Row],[peerIQR]]=0), NA(), finalData[[#This Row],[peerQ3]]+1.5*finalData[[#This Row],[peerIQR]])</f>
        <v>1.1400000000000001</v>
      </c>
      <c r="U59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92">
        <f>finalData[[#This Row],[score]]-finalData[[#This Row],[peerMedian]]</f>
        <v>-1.0000000000000009E-2</v>
      </c>
    </row>
    <row r="593" spans="1:22">
      <c r="A593" t="s">
        <v>2060</v>
      </c>
      <c r="B593" t="s">
        <v>2061</v>
      </c>
      <c r="C593" t="s">
        <v>1647</v>
      </c>
      <c r="D593" t="s">
        <v>32</v>
      </c>
      <c r="E593">
        <v>4</v>
      </c>
      <c r="F593">
        <v>0</v>
      </c>
      <c r="G593">
        <v>9</v>
      </c>
      <c r="H593">
        <v>0</v>
      </c>
      <c r="I593">
        <v>1.02</v>
      </c>
      <c r="J593">
        <v>9</v>
      </c>
      <c r="K593">
        <v>0</v>
      </c>
      <c r="L593" t="s">
        <v>18021</v>
      </c>
      <c r="M593" t="s">
        <v>17970</v>
      </c>
      <c r="N593" cm="1">
        <f t="array" ref="N593">_xlfn.LET(_xlpm.k,finalData[[#This Row],[peer_group_key]],
     MEDIAN(_xlfn._xlws.FILTER(finalData[score], (finalData[peer_group_key]=_xlpm.k)*(ISNUMBER(finalData[score]))))
)</f>
        <v>1.02</v>
      </c>
      <c r="O593" cm="1">
        <f t="array" ref="O59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93" cm="1">
        <f t="array" ref="P59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93">
        <f>finalData[[#This Row],[peerQ3]]-finalData[[#This Row],[peerQ1]]</f>
        <v>6.0000000000000053E-2</v>
      </c>
      <c r="R593" cm="1">
        <f t="array" ref="R593">_xlfn.LET(_xlpm.k,finalData[[#This Row],[peer_group_key]],
ROWS(_xlfn._xlws.FILTER(finalData[score], (finalData[peer_group_key]=_xlpm.k)*(ISNUMBER(finalData[score]))))
)</f>
        <v>55</v>
      </c>
      <c r="S593">
        <f>IF(OR(NOT(ISNUMBER(finalData[[#This Row],[peerIQR]])),finalData[[#This Row],[peerIQR]]=0), NA(), finalData[[#This Row],[peerQ1]]-1.5*finalData[[#This Row],[peerIQR]])</f>
        <v>0.89999999999999991</v>
      </c>
      <c r="T593">
        <f>IF(OR(NOT(ISNUMBER(finalData[[#This Row],[peerIQR]])),finalData[[#This Row],[peerIQR]]=0), NA(), finalData[[#This Row],[peerQ3]]+1.5*finalData[[#This Row],[peerIQR]])</f>
        <v>1.1400000000000001</v>
      </c>
      <c r="U59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93">
        <f>finalData[[#This Row],[score]]-finalData[[#This Row],[peerMedian]]</f>
        <v>0</v>
      </c>
    </row>
    <row r="594" spans="1:22">
      <c r="A594" t="s">
        <v>2063</v>
      </c>
      <c r="B594" t="s">
        <v>2064</v>
      </c>
      <c r="C594" t="s">
        <v>1647</v>
      </c>
      <c r="D594" t="s">
        <v>87</v>
      </c>
      <c r="E594">
        <v>4</v>
      </c>
      <c r="F594">
        <v>0</v>
      </c>
      <c r="G594">
        <v>7</v>
      </c>
      <c r="H594">
        <v>0</v>
      </c>
      <c r="I594">
        <v>1.01</v>
      </c>
      <c r="J594">
        <v>7</v>
      </c>
      <c r="K594">
        <v>0</v>
      </c>
      <c r="L594" t="s">
        <v>18026</v>
      </c>
      <c r="M594" t="s">
        <v>17970</v>
      </c>
      <c r="N594" cm="1">
        <f t="array" ref="N594">_xlfn.LET(_xlpm.k,finalData[[#This Row],[peer_group_key]],
     MEDIAN(_xlfn._xlws.FILTER(finalData[score], (finalData[peer_group_key]=_xlpm.k)*(ISNUMBER(finalData[score]))))
)</f>
        <v>1.01</v>
      </c>
      <c r="O594" cm="1">
        <f t="array" ref="O59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</v>
      </c>
      <c r="P594" cm="1">
        <f t="array" ref="P59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594">
        <f>finalData[[#This Row],[peerQ3]]-finalData[[#This Row],[peerQ1]]</f>
        <v>3.0000000000000027E-2</v>
      </c>
      <c r="R594" cm="1">
        <f t="array" ref="R594">_xlfn.LET(_xlpm.k,finalData[[#This Row],[peer_group_key]],
ROWS(_xlfn._xlws.FILTER(finalData[score], (finalData[peer_group_key]=_xlpm.k)*(ISNUMBER(finalData[score]))))
)</f>
        <v>5</v>
      </c>
      <c r="S594">
        <f>IF(OR(NOT(ISNUMBER(finalData[[#This Row],[peerIQR]])),finalData[[#This Row],[peerIQR]]=0), NA(), finalData[[#This Row],[peerQ1]]-1.5*finalData[[#This Row],[peerIQR]])</f>
        <v>0.96499999999999997</v>
      </c>
      <c r="T594">
        <f>IF(OR(NOT(ISNUMBER(finalData[[#This Row],[peerIQR]])),finalData[[#This Row],[peerIQR]]=0), NA(), finalData[[#This Row],[peerQ3]]+1.5*finalData[[#This Row],[peerIQR]])</f>
        <v>1.085</v>
      </c>
      <c r="U59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594">
        <f>finalData[[#This Row],[score]]-finalData[[#This Row],[peerMedian]]</f>
        <v>0</v>
      </c>
    </row>
    <row r="595" spans="1:22">
      <c r="A595" t="s">
        <v>2066</v>
      </c>
      <c r="B595" t="s">
        <v>2067</v>
      </c>
      <c r="C595" t="s">
        <v>1647</v>
      </c>
      <c r="D595" t="s">
        <v>27</v>
      </c>
      <c r="E595">
        <v>3</v>
      </c>
      <c r="F595">
        <v>0</v>
      </c>
      <c r="G595">
        <v>8</v>
      </c>
      <c r="H595">
        <v>0</v>
      </c>
      <c r="I595">
        <v>0.94</v>
      </c>
      <c r="J595">
        <v>8</v>
      </c>
      <c r="K595">
        <v>0</v>
      </c>
      <c r="L595" t="s">
        <v>18024</v>
      </c>
      <c r="M595" t="s">
        <v>17971</v>
      </c>
      <c r="N595" cm="1">
        <f t="array" ref="N595">_xlfn.LET(_xlpm.k,finalData[[#This Row],[peer_group_key]],
     MEDIAN(_xlfn._xlws.FILTER(finalData[score], (finalData[peer_group_key]=_xlpm.k)*(ISNUMBER(finalData[score]))))
)</f>
        <v>1.01</v>
      </c>
      <c r="O595" cm="1">
        <f t="array" ref="O59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95" cm="1">
        <f t="array" ref="P59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95">
        <f>finalData[[#This Row],[peerQ3]]-finalData[[#This Row],[peerQ1]]</f>
        <v>6.0000000000000053E-2</v>
      </c>
      <c r="R595" cm="1">
        <f t="array" ref="R595">_xlfn.LET(_xlpm.k,finalData[[#This Row],[peer_group_key]],
ROWS(_xlfn._xlws.FILTER(finalData[score], (finalData[peer_group_key]=_xlpm.k)*(ISNUMBER(finalData[score]))))
)</f>
        <v>63</v>
      </c>
      <c r="S595">
        <f>IF(OR(NOT(ISNUMBER(finalData[[#This Row],[peerIQR]])),finalData[[#This Row],[peerIQR]]=0), NA(), finalData[[#This Row],[peerQ1]]-1.5*finalData[[#This Row],[peerIQR]])</f>
        <v>0.89999999999999991</v>
      </c>
      <c r="T595">
        <f>IF(OR(NOT(ISNUMBER(finalData[[#This Row],[peerIQR]])),finalData[[#This Row],[peerIQR]]=0), NA(), finalData[[#This Row],[peerQ3]]+1.5*finalData[[#This Row],[peerIQR]])</f>
        <v>1.1400000000000001</v>
      </c>
      <c r="U59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95">
        <f>finalData[[#This Row],[score]]-finalData[[#This Row],[peerMedian]]</f>
        <v>-7.0000000000000062E-2</v>
      </c>
    </row>
    <row r="596" spans="1:22">
      <c r="A596" t="s">
        <v>2069</v>
      </c>
      <c r="B596" t="s">
        <v>2070</v>
      </c>
      <c r="C596" t="s">
        <v>1647</v>
      </c>
      <c r="D596" t="s">
        <v>27</v>
      </c>
      <c r="E596">
        <v>2</v>
      </c>
      <c r="F596">
        <v>0</v>
      </c>
      <c r="G596">
        <v>7</v>
      </c>
      <c r="H596">
        <v>0</v>
      </c>
      <c r="I596">
        <v>1.03</v>
      </c>
      <c r="J596">
        <v>7</v>
      </c>
      <c r="K596">
        <v>0</v>
      </c>
      <c r="L596" t="s">
        <v>18024</v>
      </c>
      <c r="M596" t="s">
        <v>17973</v>
      </c>
      <c r="N596" cm="1">
        <f t="array" ref="N596">_xlfn.LET(_xlpm.k,finalData[[#This Row],[peer_group_key]],
     MEDIAN(_xlfn._xlws.FILTER(finalData[score], (finalData[peer_group_key]=_xlpm.k)*(ISNUMBER(finalData[score]))))
)</f>
        <v>1.01</v>
      </c>
      <c r="O596" cm="1">
        <f t="array" ref="O59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96" cm="1">
        <f t="array" ref="P59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96">
        <f>finalData[[#This Row],[peerQ3]]-finalData[[#This Row],[peerQ1]]</f>
        <v>6.0000000000000053E-2</v>
      </c>
      <c r="R596" cm="1">
        <f t="array" ref="R596">_xlfn.LET(_xlpm.k,finalData[[#This Row],[peer_group_key]],
ROWS(_xlfn._xlws.FILTER(finalData[score], (finalData[peer_group_key]=_xlpm.k)*(ISNUMBER(finalData[score]))))
)</f>
        <v>63</v>
      </c>
      <c r="S596">
        <f>IF(OR(NOT(ISNUMBER(finalData[[#This Row],[peerIQR]])),finalData[[#This Row],[peerIQR]]=0), NA(), finalData[[#This Row],[peerQ1]]-1.5*finalData[[#This Row],[peerIQR]])</f>
        <v>0.89999999999999991</v>
      </c>
      <c r="T596">
        <f>IF(OR(NOT(ISNUMBER(finalData[[#This Row],[peerIQR]])),finalData[[#This Row],[peerIQR]]=0), NA(), finalData[[#This Row],[peerQ3]]+1.5*finalData[[#This Row],[peerIQR]])</f>
        <v>1.1400000000000001</v>
      </c>
      <c r="U59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96">
        <f>finalData[[#This Row],[score]]-finalData[[#This Row],[peerMedian]]</f>
        <v>2.0000000000000018E-2</v>
      </c>
    </row>
    <row r="597" spans="1:22">
      <c r="A597" t="s">
        <v>2072</v>
      </c>
      <c r="B597" t="s">
        <v>2073</v>
      </c>
      <c r="C597" t="s">
        <v>1647</v>
      </c>
      <c r="D597" t="s">
        <v>27</v>
      </c>
      <c r="E597">
        <v>2</v>
      </c>
      <c r="F597">
        <v>0</v>
      </c>
      <c r="G597">
        <v>4</v>
      </c>
      <c r="H597">
        <v>2</v>
      </c>
      <c r="I597">
        <v>0.95</v>
      </c>
      <c r="J597">
        <v>6</v>
      </c>
      <c r="K597">
        <v>0.33333333333333331</v>
      </c>
      <c r="L597" t="s">
        <v>18024</v>
      </c>
      <c r="M597" t="s">
        <v>17973</v>
      </c>
      <c r="N597" cm="1">
        <f t="array" ref="N597">_xlfn.LET(_xlpm.k,finalData[[#This Row],[peer_group_key]],
     MEDIAN(_xlfn._xlws.FILTER(finalData[score], (finalData[peer_group_key]=_xlpm.k)*(ISNUMBER(finalData[score]))))
)</f>
        <v>1.01</v>
      </c>
      <c r="O597" cm="1">
        <f t="array" ref="O59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97" cm="1">
        <f t="array" ref="P59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97">
        <f>finalData[[#This Row],[peerQ3]]-finalData[[#This Row],[peerQ1]]</f>
        <v>6.0000000000000053E-2</v>
      </c>
      <c r="R597" cm="1">
        <f t="array" ref="R597">_xlfn.LET(_xlpm.k,finalData[[#This Row],[peer_group_key]],
ROWS(_xlfn._xlws.FILTER(finalData[score], (finalData[peer_group_key]=_xlpm.k)*(ISNUMBER(finalData[score]))))
)</f>
        <v>63</v>
      </c>
      <c r="S597">
        <f>IF(OR(NOT(ISNUMBER(finalData[[#This Row],[peerIQR]])),finalData[[#This Row],[peerIQR]]=0), NA(), finalData[[#This Row],[peerQ1]]-1.5*finalData[[#This Row],[peerIQR]])</f>
        <v>0.89999999999999991</v>
      </c>
      <c r="T597">
        <f>IF(OR(NOT(ISNUMBER(finalData[[#This Row],[peerIQR]])),finalData[[#This Row],[peerIQR]]=0), NA(), finalData[[#This Row],[peerQ3]]+1.5*finalData[[#This Row],[peerIQR]])</f>
        <v>1.1400000000000001</v>
      </c>
      <c r="U59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97">
        <f>finalData[[#This Row],[score]]-finalData[[#This Row],[peerMedian]]</f>
        <v>-6.0000000000000053E-2</v>
      </c>
    </row>
    <row r="598" spans="1:22">
      <c r="A598" t="s">
        <v>2075</v>
      </c>
      <c r="B598" t="s">
        <v>2076</v>
      </c>
      <c r="C598" t="s">
        <v>1647</v>
      </c>
      <c r="D598" t="s">
        <v>27</v>
      </c>
      <c r="E598">
        <v>1</v>
      </c>
      <c r="F598">
        <v>0</v>
      </c>
      <c r="G598">
        <v>6</v>
      </c>
      <c r="H598">
        <v>2</v>
      </c>
      <c r="I598">
        <v>0.99</v>
      </c>
      <c r="J598">
        <v>8</v>
      </c>
      <c r="K598">
        <v>0.25</v>
      </c>
      <c r="L598" t="s">
        <v>18024</v>
      </c>
      <c r="M598" t="s">
        <v>17973</v>
      </c>
      <c r="N598" cm="1">
        <f t="array" ref="N598">_xlfn.LET(_xlpm.k,finalData[[#This Row],[peer_group_key]],
     MEDIAN(_xlfn._xlws.FILTER(finalData[score], (finalData[peer_group_key]=_xlpm.k)*(ISNUMBER(finalData[score]))))
)</f>
        <v>1.01</v>
      </c>
      <c r="O598" cm="1">
        <f t="array" ref="O59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98" cm="1">
        <f t="array" ref="P59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98">
        <f>finalData[[#This Row],[peerQ3]]-finalData[[#This Row],[peerQ1]]</f>
        <v>6.0000000000000053E-2</v>
      </c>
      <c r="R598" cm="1">
        <f t="array" ref="R598">_xlfn.LET(_xlpm.k,finalData[[#This Row],[peer_group_key]],
ROWS(_xlfn._xlws.FILTER(finalData[score], (finalData[peer_group_key]=_xlpm.k)*(ISNUMBER(finalData[score]))))
)</f>
        <v>63</v>
      </c>
      <c r="S598">
        <f>IF(OR(NOT(ISNUMBER(finalData[[#This Row],[peerIQR]])),finalData[[#This Row],[peerIQR]]=0), NA(), finalData[[#This Row],[peerQ1]]-1.5*finalData[[#This Row],[peerIQR]])</f>
        <v>0.89999999999999991</v>
      </c>
      <c r="T598">
        <f>IF(OR(NOT(ISNUMBER(finalData[[#This Row],[peerIQR]])),finalData[[#This Row],[peerIQR]]=0), NA(), finalData[[#This Row],[peerQ3]]+1.5*finalData[[#This Row],[peerIQR]])</f>
        <v>1.1400000000000001</v>
      </c>
      <c r="U59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98">
        <f>finalData[[#This Row],[score]]-finalData[[#This Row],[peerMedian]]</f>
        <v>-2.0000000000000018E-2</v>
      </c>
    </row>
    <row r="599" spans="1:22">
      <c r="A599" t="s">
        <v>2078</v>
      </c>
      <c r="B599" t="s">
        <v>2079</v>
      </c>
      <c r="C599" t="s">
        <v>1647</v>
      </c>
      <c r="D599" t="s">
        <v>18</v>
      </c>
      <c r="E599">
        <v>3</v>
      </c>
      <c r="F599">
        <v>0</v>
      </c>
      <c r="G599">
        <v>6</v>
      </c>
      <c r="H599">
        <v>1</v>
      </c>
      <c r="I599">
        <v>1.07</v>
      </c>
      <c r="J599">
        <v>7</v>
      </c>
      <c r="K599">
        <v>0.14285714285714285</v>
      </c>
      <c r="L599" t="s">
        <v>18022</v>
      </c>
      <c r="M599" t="s">
        <v>17971</v>
      </c>
      <c r="N599" cm="1">
        <f t="array" ref="N599">_xlfn.LET(_xlpm.k,finalData[[#This Row],[peer_group_key]],
     MEDIAN(_xlfn._xlws.FILTER(finalData[score], (finalData[peer_group_key]=_xlpm.k)*(ISNUMBER(finalData[score]))))
)</f>
        <v>1.0150000000000001</v>
      </c>
      <c r="O599" cm="1">
        <f t="array" ref="O59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599" cm="1">
        <f t="array" ref="P59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599">
        <f>finalData[[#This Row],[peerQ3]]-finalData[[#This Row],[peerQ1]]</f>
        <v>6.0000000000000053E-2</v>
      </c>
      <c r="R599" cm="1">
        <f t="array" ref="R599">_xlfn.LET(_xlpm.k,finalData[[#This Row],[peer_group_key]],
ROWS(_xlfn._xlws.FILTER(finalData[score], (finalData[peer_group_key]=_xlpm.k)*(ISNUMBER(finalData[score]))))
)</f>
        <v>20</v>
      </c>
      <c r="S599">
        <f>IF(OR(NOT(ISNUMBER(finalData[[#This Row],[peerIQR]])),finalData[[#This Row],[peerIQR]]=0), NA(), finalData[[#This Row],[peerQ1]]-1.5*finalData[[#This Row],[peerIQR]])</f>
        <v>0.89999999999999991</v>
      </c>
      <c r="T599">
        <f>IF(OR(NOT(ISNUMBER(finalData[[#This Row],[peerIQR]])),finalData[[#This Row],[peerIQR]]=0), NA(), finalData[[#This Row],[peerQ3]]+1.5*finalData[[#This Row],[peerIQR]])</f>
        <v>1.1400000000000001</v>
      </c>
      <c r="U59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599">
        <f>finalData[[#This Row],[score]]-finalData[[#This Row],[peerMedian]]</f>
        <v>5.4999999999999938E-2</v>
      </c>
    </row>
    <row r="600" spans="1:22">
      <c r="A600" t="s">
        <v>2081</v>
      </c>
      <c r="B600" t="s">
        <v>2082</v>
      </c>
      <c r="C600" t="s">
        <v>1647</v>
      </c>
      <c r="D600" t="s">
        <v>18</v>
      </c>
      <c r="E600">
        <v>3</v>
      </c>
      <c r="F600">
        <v>0</v>
      </c>
      <c r="G600">
        <v>8</v>
      </c>
      <c r="H600">
        <v>2</v>
      </c>
      <c r="I600">
        <v>0.98</v>
      </c>
      <c r="J600">
        <v>10</v>
      </c>
      <c r="K600">
        <v>0.2</v>
      </c>
      <c r="L600" t="s">
        <v>18022</v>
      </c>
      <c r="M600" t="s">
        <v>17971</v>
      </c>
      <c r="N600" cm="1">
        <f t="array" ref="N600">_xlfn.LET(_xlpm.k,finalData[[#This Row],[peer_group_key]],
     MEDIAN(_xlfn._xlws.FILTER(finalData[score], (finalData[peer_group_key]=_xlpm.k)*(ISNUMBER(finalData[score]))))
)</f>
        <v>1.0150000000000001</v>
      </c>
      <c r="O600" cm="1">
        <f t="array" ref="O60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600" cm="1">
        <f t="array" ref="P60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600">
        <f>finalData[[#This Row],[peerQ3]]-finalData[[#This Row],[peerQ1]]</f>
        <v>6.0000000000000053E-2</v>
      </c>
      <c r="R600" cm="1">
        <f t="array" ref="R600">_xlfn.LET(_xlpm.k,finalData[[#This Row],[peer_group_key]],
ROWS(_xlfn._xlws.FILTER(finalData[score], (finalData[peer_group_key]=_xlpm.k)*(ISNUMBER(finalData[score]))))
)</f>
        <v>20</v>
      </c>
      <c r="S600">
        <f>IF(OR(NOT(ISNUMBER(finalData[[#This Row],[peerIQR]])),finalData[[#This Row],[peerIQR]]=0), NA(), finalData[[#This Row],[peerQ1]]-1.5*finalData[[#This Row],[peerIQR]])</f>
        <v>0.89999999999999991</v>
      </c>
      <c r="T600">
        <f>IF(OR(NOT(ISNUMBER(finalData[[#This Row],[peerIQR]])),finalData[[#This Row],[peerIQR]]=0), NA(), finalData[[#This Row],[peerQ3]]+1.5*finalData[[#This Row],[peerIQR]])</f>
        <v>1.1400000000000001</v>
      </c>
      <c r="U60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00">
        <f>finalData[[#This Row],[score]]-finalData[[#This Row],[peerMedian]]</f>
        <v>-3.5000000000000142E-2</v>
      </c>
    </row>
    <row r="601" spans="1:22">
      <c r="A601" t="s">
        <v>2084</v>
      </c>
      <c r="B601" t="s">
        <v>2085</v>
      </c>
      <c r="C601" t="s">
        <v>1647</v>
      </c>
      <c r="D601" t="s">
        <v>27</v>
      </c>
      <c r="E601">
        <v>1</v>
      </c>
      <c r="F601">
        <v>0</v>
      </c>
      <c r="G601">
        <v>2</v>
      </c>
      <c r="H601">
        <v>2</v>
      </c>
      <c r="I601">
        <v>1.34</v>
      </c>
      <c r="J601">
        <v>4</v>
      </c>
      <c r="K601">
        <v>0.5</v>
      </c>
      <c r="L601" t="s">
        <v>18024</v>
      </c>
      <c r="M601" t="s">
        <v>17973</v>
      </c>
      <c r="N601" cm="1">
        <f t="array" ref="N601">_xlfn.LET(_xlpm.k,finalData[[#This Row],[peer_group_key]],
     MEDIAN(_xlfn._xlws.FILTER(finalData[score], (finalData[peer_group_key]=_xlpm.k)*(ISNUMBER(finalData[score]))))
)</f>
        <v>1.01</v>
      </c>
      <c r="O601" cm="1">
        <f t="array" ref="O60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601" cm="1">
        <f t="array" ref="P60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601">
        <f>finalData[[#This Row],[peerQ3]]-finalData[[#This Row],[peerQ1]]</f>
        <v>6.0000000000000053E-2</v>
      </c>
      <c r="R601" cm="1">
        <f t="array" ref="R601">_xlfn.LET(_xlpm.k,finalData[[#This Row],[peer_group_key]],
ROWS(_xlfn._xlws.FILTER(finalData[score], (finalData[peer_group_key]=_xlpm.k)*(ISNUMBER(finalData[score]))))
)</f>
        <v>63</v>
      </c>
      <c r="S601">
        <f>IF(OR(NOT(ISNUMBER(finalData[[#This Row],[peerIQR]])),finalData[[#This Row],[peerIQR]]=0), NA(), finalData[[#This Row],[peerQ1]]-1.5*finalData[[#This Row],[peerIQR]])</f>
        <v>0.89999999999999991</v>
      </c>
      <c r="T601">
        <f>IF(OR(NOT(ISNUMBER(finalData[[#This Row],[peerIQR]])),finalData[[#This Row],[peerIQR]]=0), NA(), finalData[[#This Row],[peerQ3]]+1.5*finalData[[#This Row],[peerIQR]])</f>
        <v>1.1400000000000001</v>
      </c>
      <c r="U60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601">
        <f>finalData[[#This Row],[score]]-finalData[[#This Row],[peerMedian]]</f>
        <v>0.33000000000000007</v>
      </c>
    </row>
    <row r="602" spans="1:22">
      <c r="A602" t="s">
        <v>2087</v>
      </c>
      <c r="B602" t="s">
        <v>2088</v>
      </c>
      <c r="C602" t="s">
        <v>1647</v>
      </c>
      <c r="D602" t="s">
        <v>18</v>
      </c>
      <c r="E602">
        <v>5</v>
      </c>
      <c r="F602">
        <v>0</v>
      </c>
      <c r="G602">
        <v>5</v>
      </c>
      <c r="H602">
        <v>0</v>
      </c>
      <c r="I602">
        <v>0.99</v>
      </c>
      <c r="J602">
        <v>5</v>
      </c>
      <c r="K602">
        <v>0</v>
      </c>
      <c r="L602" t="s">
        <v>18022</v>
      </c>
      <c r="M602" t="s">
        <v>17970</v>
      </c>
      <c r="N602" cm="1">
        <f t="array" ref="N602">_xlfn.LET(_xlpm.k,finalData[[#This Row],[peer_group_key]],
     MEDIAN(_xlfn._xlws.FILTER(finalData[score], (finalData[peer_group_key]=_xlpm.k)*(ISNUMBER(finalData[score]))))
)</f>
        <v>1.0150000000000001</v>
      </c>
      <c r="O602" cm="1">
        <f t="array" ref="O60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602" cm="1">
        <f t="array" ref="P60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602">
        <f>finalData[[#This Row],[peerQ3]]-finalData[[#This Row],[peerQ1]]</f>
        <v>6.0000000000000053E-2</v>
      </c>
      <c r="R602" cm="1">
        <f t="array" ref="R602">_xlfn.LET(_xlpm.k,finalData[[#This Row],[peer_group_key]],
ROWS(_xlfn._xlws.FILTER(finalData[score], (finalData[peer_group_key]=_xlpm.k)*(ISNUMBER(finalData[score]))))
)</f>
        <v>20</v>
      </c>
      <c r="S602">
        <f>IF(OR(NOT(ISNUMBER(finalData[[#This Row],[peerIQR]])),finalData[[#This Row],[peerIQR]]=0), NA(), finalData[[#This Row],[peerQ1]]-1.5*finalData[[#This Row],[peerIQR]])</f>
        <v>0.89999999999999991</v>
      </c>
      <c r="T602">
        <f>IF(OR(NOT(ISNUMBER(finalData[[#This Row],[peerIQR]])),finalData[[#This Row],[peerIQR]]=0), NA(), finalData[[#This Row],[peerQ3]]+1.5*finalData[[#This Row],[peerIQR]])</f>
        <v>1.1400000000000001</v>
      </c>
      <c r="U60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02">
        <f>finalData[[#This Row],[score]]-finalData[[#This Row],[peerMedian]]</f>
        <v>-2.5000000000000133E-2</v>
      </c>
    </row>
    <row r="603" spans="1:22">
      <c r="A603" t="s">
        <v>2090</v>
      </c>
      <c r="B603" t="s">
        <v>2091</v>
      </c>
      <c r="C603" t="s">
        <v>1647</v>
      </c>
      <c r="D603" t="s">
        <v>27</v>
      </c>
      <c r="E603">
        <v>1</v>
      </c>
      <c r="F603">
        <v>0</v>
      </c>
      <c r="G603">
        <v>5</v>
      </c>
      <c r="H603">
        <v>4</v>
      </c>
      <c r="I603">
        <v>1</v>
      </c>
      <c r="J603">
        <v>9</v>
      </c>
      <c r="K603">
        <v>0.44444444444444442</v>
      </c>
      <c r="L603" t="s">
        <v>18024</v>
      </c>
      <c r="M603" t="s">
        <v>17973</v>
      </c>
      <c r="N603" cm="1">
        <f t="array" ref="N603">_xlfn.LET(_xlpm.k,finalData[[#This Row],[peer_group_key]],
     MEDIAN(_xlfn._xlws.FILTER(finalData[score], (finalData[peer_group_key]=_xlpm.k)*(ISNUMBER(finalData[score]))))
)</f>
        <v>1.01</v>
      </c>
      <c r="O603" cm="1">
        <f t="array" ref="O60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603" cm="1">
        <f t="array" ref="P60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603">
        <f>finalData[[#This Row],[peerQ3]]-finalData[[#This Row],[peerQ1]]</f>
        <v>6.0000000000000053E-2</v>
      </c>
      <c r="R603" cm="1">
        <f t="array" ref="R603">_xlfn.LET(_xlpm.k,finalData[[#This Row],[peer_group_key]],
ROWS(_xlfn._xlws.FILTER(finalData[score], (finalData[peer_group_key]=_xlpm.k)*(ISNUMBER(finalData[score]))))
)</f>
        <v>63</v>
      </c>
      <c r="S603">
        <f>IF(OR(NOT(ISNUMBER(finalData[[#This Row],[peerIQR]])),finalData[[#This Row],[peerIQR]]=0), NA(), finalData[[#This Row],[peerQ1]]-1.5*finalData[[#This Row],[peerIQR]])</f>
        <v>0.89999999999999991</v>
      </c>
      <c r="T603">
        <f>IF(OR(NOT(ISNUMBER(finalData[[#This Row],[peerIQR]])),finalData[[#This Row],[peerIQR]]=0), NA(), finalData[[#This Row],[peerQ3]]+1.5*finalData[[#This Row],[peerIQR]])</f>
        <v>1.1400000000000001</v>
      </c>
      <c r="U60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03">
        <f>finalData[[#This Row],[score]]-finalData[[#This Row],[peerMedian]]</f>
        <v>-1.0000000000000009E-2</v>
      </c>
    </row>
    <row r="604" spans="1:22">
      <c r="A604" t="s">
        <v>2093</v>
      </c>
      <c r="B604" t="s">
        <v>2094</v>
      </c>
      <c r="C604" t="s">
        <v>1647</v>
      </c>
      <c r="D604" t="s">
        <v>27</v>
      </c>
      <c r="E604">
        <v>1</v>
      </c>
      <c r="F604">
        <v>0</v>
      </c>
      <c r="G604">
        <v>7</v>
      </c>
      <c r="H604">
        <v>1</v>
      </c>
      <c r="I604">
        <v>0.99</v>
      </c>
      <c r="J604">
        <v>8</v>
      </c>
      <c r="K604">
        <v>0.125</v>
      </c>
      <c r="L604" t="s">
        <v>18024</v>
      </c>
      <c r="M604" t="s">
        <v>17973</v>
      </c>
      <c r="N604" cm="1">
        <f t="array" ref="N604">_xlfn.LET(_xlpm.k,finalData[[#This Row],[peer_group_key]],
     MEDIAN(_xlfn._xlws.FILTER(finalData[score], (finalData[peer_group_key]=_xlpm.k)*(ISNUMBER(finalData[score]))))
)</f>
        <v>1.01</v>
      </c>
      <c r="O604" cm="1">
        <f t="array" ref="O60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604" cm="1">
        <f t="array" ref="P60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604">
        <f>finalData[[#This Row],[peerQ3]]-finalData[[#This Row],[peerQ1]]</f>
        <v>6.0000000000000053E-2</v>
      </c>
      <c r="R604" cm="1">
        <f t="array" ref="R604">_xlfn.LET(_xlpm.k,finalData[[#This Row],[peer_group_key]],
ROWS(_xlfn._xlws.FILTER(finalData[score], (finalData[peer_group_key]=_xlpm.k)*(ISNUMBER(finalData[score]))))
)</f>
        <v>63</v>
      </c>
      <c r="S604">
        <f>IF(OR(NOT(ISNUMBER(finalData[[#This Row],[peerIQR]])),finalData[[#This Row],[peerIQR]]=0), NA(), finalData[[#This Row],[peerQ1]]-1.5*finalData[[#This Row],[peerIQR]])</f>
        <v>0.89999999999999991</v>
      </c>
      <c r="T604">
        <f>IF(OR(NOT(ISNUMBER(finalData[[#This Row],[peerIQR]])),finalData[[#This Row],[peerIQR]]=0), NA(), finalData[[#This Row],[peerQ3]]+1.5*finalData[[#This Row],[peerIQR]])</f>
        <v>1.1400000000000001</v>
      </c>
      <c r="U60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04">
        <f>finalData[[#This Row],[score]]-finalData[[#This Row],[peerMedian]]</f>
        <v>-2.0000000000000018E-2</v>
      </c>
    </row>
    <row r="605" spans="1:22">
      <c r="A605" t="s">
        <v>2096</v>
      </c>
      <c r="B605" t="s">
        <v>1087</v>
      </c>
      <c r="C605" t="s">
        <v>1647</v>
      </c>
      <c r="D605" t="s">
        <v>27</v>
      </c>
      <c r="E605">
        <v>1</v>
      </c>
      <c r="F605">
        <v>0</v>
      </c>
      <c r="G605">
        <v>3</v>
      </c>
      <c r="H605">
        <v>2</v>
      </c>
      <c r="I605">
        <v>1.03</v>
      </c>
      <c r="J605">
        <v>5</v>
      </c>
      <c r="K605">
        <v>0.4</v>
      </c>
      <c r="L605" t="s">
        <v>18024</v>
      </c>
      <c r="M605" t="s">
        <v>17973</v>
      </c>
      <c r="N605" cm="1">
        <f t="array" ref="N605">_xlfn.LET(_xlpm.k,finalData[[#This Row],[peer_group_key]],
     MEDIAN(_xlfn._xlws.FILTER(finalData[score], (finalData[peer_group_key]=_xlpm.k)*(ISNUMBER(finalData[score]))))
)</f>
        <v>1.01</v>
      </c>
      <c r="O605" cm="1">
        <f t="array" ref="O60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605" cm="1">
        <f t="array" ref="P60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605">
        <f>finalData[[#This Row],[peerQ3]]-finalData[[#This Row],[peerQ1]]</f>
        <v>6.0000000000000053E-2</v>
      </c>
      <c r="R605" cm="1">
        <f t="array" ref="R605">_xlfn.LET(_xlpm.k,finalData[[#This Row],[peer_group_key]],
ROWS(_xlfn._xlws.FILTER(finalData[score], (finalData[peer_group_key]=_xlpm.k)*(ISNUMBER(finalData[score]))))
)</f>
        <v>63</v>
      </c>
      <c r="S605">
        <f>IF(OR(NOT(ISNUMBER(finalData[[#This Row],[peerIQR]])),finalData[[#This Row],[peerIQR]]=0), NA(), finalData[[#This Row],[peerQ1]]-1.5*finalData[[#This Row],[peerIQR]])</f>
        <v>0.89999999999999991</v>
      </c>
      <c r="T605">
        <f>IF(OR(NOT(ISNUMBER(finalData[[#This Row],[peerIQR]])),finalData[[#This Row],[peerIQR]]=0), NA(), finalData[[#This Row],[peerQ3]]+1.5*finalData[[#This Row],[peerIQR]])</f>
        <v>1.1400000000000001</v>
      </c>
      <c r="U60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05">
        <f>finalData[[#This Row],[score]]-finalData[[#This Row],[peerMedian]]</f>
        <v>2.0000000000000018E-2</v>
      </c>
    </row>
    <row r="606" spans="1:22">
      <c r="A606" t="s">
        <v>2098</v>
      </c>
      <c r="B606" t="s">
        <v>2099</v>
      </c>
      <c r="C606" t="s">
        <v>1647</v>
      </c>
      <c r="D606" t="s">
        <v>32</v>
      </c>
      <c r="E606">
        <v>4</v>
      </c>
      <c r="F606">
        <v>0</v>
      </c>
      <c r="G606">
        <v>9</v>
      </c>
      <c r="H606">
        <v>2</v>
      </c>
      <c r="I606">
        <v>0.94</v>
      </c>
      <c r="J606">
        <v>11</v>
      </c>
      <c r="K606">
        <v>0.18181818181818182</v>
      </c>
      <c r="L606" t="s">
        <v>18021</v>
      </c>
      <c r="M606" t="s">
        <v>17970</v>
      </c>
      <c r="N606" cm="1">
        <f t="array" ref="N606">_xlfn.LET(_xlpm.k,finalData[[#This Row],[peer_group_key]],
     MEDIAN(_xlfn._xlws.FILTER(finalData[score], (finalData[peer_group_key]=_xlpm.k)*(ISNUMBER(finalData[score]))))
)</f>
        <v>1.02</v>
      </c>
      <c r="O606" cm="1">
        <f t="array" ref="O60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606" cm="1">
        <f t="array" ref="P60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606">
        <f>finalData[[#This Row],[peerQ3]]-finalData[[#This Row],[peerQ1]]</f>
        <v>6.0000000000000053E-2</v>
      </c>
      <c r="R606" cm="1">
        <f t="array" ref="R606">_xlfn.LET(_xlpm.k,finalData[[#This Row],[peer_group_key]],
ROWS(_xlfn._xlws.FILTER(finalData[score], (finalData[peer_group_key]=_xlpm.k)*(ISNUMBER(finalData[score]))))
)</f>
        <v>55</v>
      </c>
      <c r="S606">
        <f>IF(OR(NOT(ISNUMBER(finalData[[#This Row],[peerIQR]])),finalData[[#This Row],[peerIQR]]=0), NA(), finalData[[#This Row],[peerQ1]]-1.5*finalData[[#This Row],[peerIQR]])</f>
        <v>0.89999999999999991</v>
      </c>
      <c r="T606">
        <f>IF(OR(NOT(ISNUMBER(finalData[[#This Row],[peerIQR]])),finalData[[#This Row],[peerIQR]]=0), NA(), finalData[[#This Row],[peerQ3]]+1.5*finalData[[#This Row],[peerIQR]])</f>
        <v>1.1400000000000001</v>
      </c>
      <c r="U60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06">
        <f>finalData[[#This Row],[score]]-finalData[[#This Row],[peerMedian]]</f>
        <v>-8.0000000000000071E-2</v>
      </c>
    </row>
    <row r="607" spans="1:22">
      <c r="A607" t="s">
        <v>2101</v>
      </c>
      <c r="B607" t="s">
        <v>2102</v>
      </c>
      <c r="C607" t="s">
        <v>1647</v>
      </c>
      <c r="D607" t="s">
        <v>32</v>
      </c>
      <c r="E607">
        <v>2</v>
      </c>
      <c r="F607">
        <v>1</v>
      </c>
      <c r="G607">
        <v>5</v>
      </c>
      <c r="H607">
        <v>2</v>
      </c>
      <c r="I607">
        <v>1.04</v>
      </c>
      <c r="J607">
        <v>8</v>
      </c>
      <c r="K607">
        <v>0.25</v>
      </c>
      <c r="L607" t="s">
        <v>18021</v>
      </c>
      <c r="M607" t="s">
        <v>17973</v>
      </c>
      <c r="N607" cm="1">
        <f t="array" ref="N607">_xlfn.LET(_xlpm.k,finalData[[#This Row],[peer_group_key]],
     MEDIAN(_xlfn._xlws.FILTER(finalData[score], (finalData[peer_group_key]=_xlpm.k)*(ISNUMBER(finalData[score]))))
)</f>
        <v>1.02</v>
      </c>
      <c r="O607" cm="1">
        <f t="array" ref="O60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607" cm="1">
        <f t="array" ref="P60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607">
        <f>finalData[[#This Row],[peerQ3]]-finalData[[#This Row],[peerQ1]]</f>
        <v>6.0000000000000053E-2</v>
      </c>
      <c r="R607" cm="1">
        <f t="array" ref="R607">_xlfn.LET(_xlpm.k,finalData[[#This Row],[peer_group_key]],
ROWS(_xlfn._xlws.FILTER(finalData[score], (finalData[peer_group_key]=_xlpm.k)*(ISNUMBER(finalData[score]))))
)</f>
        <v>55</v>
      </c>
      <c r="S607">
        <f>IF(OR(NOT(ISNUMBER(finalData[[#This Row],[peerIQR]])),finalData[[#This Row],[peerIQR]]=0), NA(), finalData[[#This Row],[peerQ1]]-1.5*finalData[[#This Row],[peerIQR]])</f>
        <v>0.89999999999999991</v>
      </c>
      <c r="T607">
        <f>IF(OR(NOT(ISNUMBER(finalData[[#This Row],[peerIQR]])),finalData[[#This Row],[peerIQR]]=0), NA(), finalData[[#This Row],[peerQ3]]+1.5*finalData[[#This Row],[peerIQR]])</f>
        <v>1.1400000000000001</v>
      </c>
      <c r="U60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07">
        <f>finalData[[#This Row],[score]]-finalData[[#This Row],[peerMedian]]</f>
        <v>2.0000000000000018E-2</v>
      </c>
    </row>
    <row r="608" spans="1:22">
      <c r="A608" t="s">
        <v>2104</v>
      </c>
      <c r="B608" t="s">
        <v>2105</v>
      </c>
      <c r="C608" t="s">
        <v>1647</v>
      </c>
      <c r="D608" t="s">
        <v>32</v>
      </c>
      <c r="E608">
        <v>2</v>
      </c>
      <c r="F608">
        <v>0</v>
      </c>
      <c r="G608">
        <v>7</v>
      </c>
      <c r="H608">
        <v>0</v>
      </c>
      <c r="I608">
        <v>1.06</v>
      </c>
      <c r="J608">
        <v>7</v>
      </c>
      <c r="K608">
        <v>0</v>
      </c>
      <c r="L608" t="s">
        <v>18021</v>
      </c>
      <c r="M608" t="s">
        <v>17973</v>
      </c>
      <c r="N608" cm="1">
        <f t="array" ref="N608">_xlfn.LET(_xlpm.k,finalData[[#This Row],[peer_group_key]],
     MEDIAN(_xlfn._xlws.FILTER(finalData[score], (finalData[peer_group_key]=_xlpm.k)*(ISNUMBER(finalData[score]))))
)</f>
        <v>1.02</v>
      </c>
      <c r="O608" cm="1">
        <f t="array" ref="O60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608" cm="1">
        <f t="array" ref="P60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608">
        <f>finalData[[#This Row],[peerQ3]]-finalData[[#This Row],[peerQ1]]</f>
        <v>6.0000000000000053E-2</v>
      </c>
      <c r="R608" cm="1">
        <f t="array" ref="R608">_xlfn.LET(_xlpm.k,finalData[[#This Row],[peer_group_key]],
ROWS(_xlfn._xlws.FILTER(finalData[score], (finalData[peer_group_key]=_xlpm.k)*(ISNUMBER(finalData[score]))))
)</f>
        <v>55</v>
      </c>
      <c r="S608">
        <f>IF(OR(NOT(ISNUMBER(finalData[[#This Row],[peerIQR]])),finalData[[#This Row],[peerIQR]]=0), NA(), finalData[[#This Row],[peerQ1]]-1.5*finalData[[#This Row],[peerIQR]])</f>
        <v>0.89999999999999991</v>
      </c>
      <c r="T608">
        <f>IF(OR(NOT(ISNUMBER(finalData[[#This Row],[peerIQR]])),finalData[[#This Row],[peerIQR]]=0), NA(), finalData[[#This Row],[peerQ3]]+1.5*finalData[[#This Row],[peerIQR]])</f>
        <v>1.1400000000000001</v>
      </c>
      <c r="U60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08">
        <f>finalData[[#This Row],[score]]-finalData[[#This Row],[peerMedian]]</f>
        <v>4.0000000000000036E-2</v>
      </c>
    </row>
    <row r="609" spans="1:22">
      <c r="A609" t="s">
        <v>2107</v>
      </c>
      <c r="B609" t="s">
        <v>2108</v>
      </c>
      <c r="C609" t="s">
        <v>1647</v>
      </c>
      <c r="D609" t="s">
        <v>87</v>
      </c>
      <c r="E609">
        <v>4</v>
      </c>
      <c r="F609">
        <v>0</v>
      </c>
      <c r="G609">
        <v>9</v>
      </c>
      <c r="H609">
        <v>0</v>
      </c>
      <c r="I609">
        <v>1</v>
      </c>
      <c r="J609">
        <v>9</v>
      </c>
      <c r="K609">
        <v>0</v>
      </c>
      <c r="L609" t="s">
        <v>18026</v>
      </c>
      <c r="M609" t="s">
        <v>17970</v>
      </c>
      <c r="N609" cm="1">
        <f t="array" ref="N609">_xlfn.LET(_xlpm.k,finalData[[#This Row],[peer_group_key]],
     MEDIAN(_xlfn._xlws.FILTER(finalData[score], (finalData[peer_group_key]=_xlpm.k)*(ISNUMBER(finalData[score]))))
)</f>
        <v>1.01</v>
      </c>
      <c r="O609" cm="1">
        <f t="array" ref="O60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</v>
      </c>
      <c r="P609" cm="1">
        <f t="array" ref="P60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609">
        <f>finalData[[#This Row],[peerQ3]]-finalData[[#This Row],[peerQ1]]</f>
        <v>3.0000000000000027E-2</v>
      </c>
      <c r="R609" cm="1">
        <f t="array" ref="R609">_xlfn.LET(_xlpm.k,finalData[[#This Row],[peer_group_key]],
ROWS(_xlfn._xlws.FILTER(finalData[score], (finalData[peer_group_key]=_xlpm.k)*(ISNUMBER(finalData[score]))))
)</f>
        <v>5</v>
      </c>
      <c r="S609">
        <f>IF(OR(NOT(ISNUMBER(finalData[[#This Row],[peerIQR]])),finalData[[#This Row],[peerIQR]]=0), NA(), finalData[[#This Row],[peerQ1]]-1.5*finalData[[#This Row],[peerIQR]])</f>
        <v>0.96499999999999997</v>
      </c>
      <c r="T609">
        <f>IF(OR(NOT(ISNUMBER(finalData[[#This Row],[peerIQR]])),finalData[[#This Row],[peerIQR]]=0), NA(), finalData[[#This Row],[peerQ3]]+1.5*finalData[[#This Row],[peerIQR]])</f>
        <v>1.085</v>
      </c>
      <c r="U60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609">
        <f>finalData[[#This Row],[score]]-finalData[[#This Row],[peerMedian]]</f>
        <v>-1.0000000000000009E-2</v>
      </c>
    </row>
    <row r="610" spans="1:22">
      <c r="A610" t="s">
        <v>2111</v>
      </c>
      <c r="B610" t="s">
        <v>2112</v>
      </c>
      <c r="C610" t="s">
        <v>1647</v>
      </c>
      <c r="D610" t="s">
        <v>87</v>
      </c>
      <c r="E610">
        <v>5</v>
      </c>
      <c r="F610">
        <v>0</v>
      </c>
      <c r="G610">
        <v>5</v>
      </c>
      <c r="H610">
        <v>1</v>
      </c>
      <c r="I610">
        <v>1.04</v>
      </c>
      <c r="J610">
        <v>6</v>
      </c>
      <c r="K610">
        <v>0.16666666666666666</v>
      </c>
      <c r="L610" t="s">
        <v>18026</v>
      </c>
      <c r="M610" t="s">
        <v>17970</v>
      </c>
      <c r="N610" cm="1">
        <f t="array" ref="N610">_xlfn.LET(_xlpm.k,finalData[[#This Row],[peer_group_key]],
     MEDIAN(_xlfn._xlws.FILTER(finalData[score], (finalData[peer_group_key]=_xlpm.k)*(ISNUMBER(finalData[score]))))
)</f>
        <v>1.01</v>
      </c>
      <c r="O610" cm="1">
        <f t="array" ref="O61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</v>
      </c>
      <c r="P610" cm="1">
        <f t="array" ref="P61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610">
        <f>finalData[[#This Row],[peerQ3]]-finalData[[#This Row],[peerQ1]]</f>
        <v>3.0000000000000027E-2</v>
      </c>
      <c r="R610" cm="1">
        <f t="array" ref="R610">_xlfn.LET(_xlpm.k,finalData[[#This Row],[peer_group_key]],
ROWS(_xlfn._xlws.FILTER(finalData[score], (finalData[peer_group_key]=_xlpm.k)*(ISNUMBER(finalData[score]))))
)</f>
        <v>5</v>
      </c>
      <c r="S610">
        <f>IF(OR(NOT(ISNUMBER(finalData[[#This Row],[peerIQR]])),finalData[[#This Row],[peerIQR]]=0), NA(), finalData[[#This Row],[peerQ1]]-1.5*finalData[[#This Row],[peerIQR]])</f>
        <v>0.96499999999999997</v>
      </c>
      <c r="T610">
        <f>IF(OR(NOT(ISNUMBER(finalData[[#This Row],[peerIQR]])),finalData[[#This Row],[peerIQR]]=0), NA(), finalData[[#This Row],[peerQ3]]+1.5*finalData[[#This Row],[peerIQR]])</f>
        <v>1.085</v>
      </c>
      <c r="U61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610">
        <f>finalData[[#This Row],[score]]-finalData[[#This Row],[peerMedian]]</f>
        <v>3.0000000000000027E-2</v>
      </c>
    </row>
    <row r="611" spans="1:22">
      <c r="A611" t="s">
        <v>2114</v>
      </c>
      <c r="B611" t="s">
        <v>2115</v>
      </c>
      <c r="C611" t="s">
        <v>1647</v>
      </c>
      <c r="D611" t="s">
        <v>27</v>
      </c>
      <c r="E611">
        <v>4</v>
      </c>
      <c r="F611">
        <v>1</v>
      </c>
      <c r="G611">
        <v>6</v>
      </c>
      <c r="H611">
        <v>1</v>
      </c>
      <c r="I611">
        <v>1.1000000000000001</v>
      </c>
      <c r="J611">
        <v>8</v>
      </c>
      <c r="K611">
        <v>0.125</v>
      </c>
      <c r="L611" t="s">
        <v>18024</v>
      </c>
      <c r="M611" t="s">
        <v>17970</v>
      </c>
      <c r="N611" cm="1">
        <f t="array" ref="N611">_xlfn.LET(_xlpm.k,finalData[[#This Row],[peer_group_key]],
     MEDIAN(_xlfn._xlws.FILTER(finalData[score], (finalData[peer_group_key]=_xlpm.k)*(ISNUMBER(finalData[score]))))
)</f>
        <v>1.01</v>
      </c>
      <c r="O611" cm="1">
        <f t="array" ref="O61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611" cm="1">
        <f t="array" ref="P61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611">
        <f>finalData[[#This Row],[peerQ3]]-finalData[[#This Row],[peerQ1]]</f>
        <v>6.0000000000000053E-2</v>
      </c>
      <c r="R611" cm="1">
        <f t="array" ref="R611">_xlfn.LET(_xlpm.k,finalData[[#This Row],[peer_group_key]],
ROWS(_xlfn._xlws.FILTER(finalData[score], (finalData[peer_group_key]=_xlpm.k)*(ISNUMBER(finalData[score]))))
)</f>
        <v>63</v>
      </c>
      <c r="S611">
        <f>IF(OR(NOT(ISNUMBER(finalData[[#This Row],[peerIQR]])),finalData[[#This Row],[peerIQR]]=0), NA(), finalData[[#This Row],[peerQ1]]-1.5*finalData[[#This Row],[peerIQR]])</f>
        <v>0.89999999999999991</v>
      </c>
      <c r="T611">
        <f>IF(OR(NOT(ISNUMBER(finalData[[#This Row],[peerIQR]])),finalData[[#This Row],[peerIQR]]=0), NA(), finalData[[#This Row],[peerQ3]]+1.5*finalData[[#This Row],[peerIQR]])</f>
        <v>1.1400000000000001</v>
      </c>
      <c r="U61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11">
        <f>finalData[[#This Row],[score]]-finalData[[#This Row],[peerMedian]]</f>
        <v>9.000000000000008E-2</v>
      </c>
    </row>
    <row r="612" spans="1:22">
      <c r="A612" t="s">
        <v>2117</v>
      </c>
      <c r="B612" t="s">
        <v>2118</v>
      </c>
      <c r="C612" t="s">
        <v>1647</v>
      </c>
      <c r="D612" t="s">
        <v>27</v>
      </c>
      <c r="E612">
        <v>1</v>
      </c>
      <c r="F612">
        <v>0</v>
      </c>
      <c r="G612">
        <v>5</v>
      </c>
      <c r="H612">
        <v>1</v>
      </c>
      <c r="I612">
        <v>0.98</v>
      </c>
      <c r="J612">
        <v>6</v>
      </c>
      <c r="K612">
        <v>0.16666666666666666</v>
      </c>
      <c r="L612" t="s">
        <v>18024</v>
      </c>
      <c r="M612" t="s">
        <v>17973</v>
      </c>
      <c r="N612" cm="1">
        <f t="array" ref="N612">_xlfn.LET(_xlpm.k,finalData[[#This Row],[peer_group_key]],
     MEDIAN(_xlfn._xlws.FILTER(finalData[score], (finalData[peer_group_key]=_xlpm.k)*(ISNUMBER(finalData[score]))))
)</f>
        <v>1.01</v>
      </c>
      <c r="O612" cm="1">
        <f t="array" ref="O61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612" cm="1">
        <f t="array" ref="P61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612">
        <f>finalData[[#This Row],[peerQ3]]-finalData[[#This Row],[peerQ1]]</f>
        <v>6.0000000000000053E-2</v>
      </c>
      <c r="R612" cm="1">
        <f t="array" ref="R612">_xlfn.LET(_xlpm.k,finalData[[#This Row],[peer_group_key]],
ROWS(_xlfn._xlws.FILTER(finalData[score], (finalData[peer_group_key]=_xlpm.k)*(ISNUMBER(finalData[score]))))
)</f>
        <v>63</v>
      </c>
      <c r="S612">
        <f>IF(OR(NOT(ISNUMBER(finalData[[#This Row],[peerIQR]])),finalData[[#This Row],[peerIQR]]=0), NA(), finalData[[#This Row],[peerQ1]]-1.5*finalData[[#This Row],[peerIQR]])</f>
        <v>0.89999999999999991</v>
      </c>
      <c r="T612">
        <f>IF(OR(NOT(ISNUMBER(finalData[[#This Row],[peerIQR]])),finalData[[#This Row],[peerIQR]]=0), NA(), finalData[[#This Row],[peerQ3]]+1.5*finalData[[#This Row],[peerIQR]])</f>
        <v>1.1400000000000001</v>
      </c>
      <c r="U61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12">
        <f>finalData[[#This Row],[score]]-finalData[[#This Row],[peerMedian]]</f>
        <v>-3.0000000000000027E-2</v>
      </c>
    </row>
    <row r="613" spans="1:22">
      <c r="A613" t="s">
        <v>2120</v>
      </c>
      <c r="B613" t="s">
        <v>2121</v>
      </c>
      <c r="C613" t="s">
        <v>1647</v>
      </c>
      <c r="D613" t="s">
        <v>32</v>
      </c>
      <c r="E613">
        <v>4</v>
      </c>
      <c r="F613">
        <v>0</v>
      </c>
      <c r="G613">
        <v>10</v>
      </c>
      <c r="H613">
        <v>0</v>
      </c>
      <c r="I613">
        <v>1</v>
      </c>
      <c r="J613">
        <v>10</v>
      </c>
      <c r="K613">
        <v>0</v>
      </c>
      <c r="L613" t="s">
        <v>18021</v>
      </c>
      <c r="M613" t="s">
        <v>17970</v>
      </c>
      <c r="N613" cm="1">
        <f t="array" ref="N613">_xlfn.LET(_xlpm.k,finalData[[#This Row],[peer_group_key]],
     MEDIAN(_xlfn._xlws.FILTER(finalData[score], (finalData[peer_group_key]=_xlpm.k)*(ISNUMBER(finalData[score]))))
)</f>
        <v>1.02</v>
      </c>
      <c r="O613" cm="1">
        <f t="array" ref="O61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613" cm="1">
        <f t="array" ref="P61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613">
        <f>finalData[[#This Row],[peerQ3]]-finalData[[#This Row],[peerQ1]]</f>
        <v>6.0000000000000053E-2</v>
      </c>
      <c r="R613" cm="1">
        <f t="array" ref="R613">_xlfn.LET(_xlpm.k,finalData[[#This Row],[peer_group_key]],
ROWS(_xlfn._xlws.FILTER(finalData[score], (finalData[peer_group_key]=_xlpm.k)*(ISNUMBER(finalData[score]))))
)</f>
        <v>55</v>
      </c>
      <c r="S613">
        <f>IF(OR(NOT(ISNUMBER(finalData[[#This Row],[peerIQR]])),finalData[[#This Row],[peerIQR]]=0), NA(), finalData[[#This Row],[peerQ1]]-1.5*finalData[[#This Row],[peerIQR]])</f>
        <v>0.89999999999999991</v>
      </c>
      <c r="T613">
        <f>IF(OR(NOT(ISNUMBER(finalData[[#This Row],[peerIQR]])),finalData[[#This Row],[peerIQR]]=0), NA(), finalData[[#This Row],[peerQ3]]+1.5*finalData[[#This Row],[peerIQR]])</f>
        <v>1.1400000000000001</v>
      </c>
      <c r="U61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13">
        <f>finalData[[#This Row],[score]]-finalData[[#This Row],[peerMedian]]</f>
        <v>-2.0000000000000018E-2</v>
      </c>
    </row>
    <row r="614" spans="1:22">
      <c r="A614" t="s">
        <v>2122</v>
      </c>
      <c r="B614" t="s">
        <v>2123</v>
      </c>
      <c r="C614" t="s">
        <v>1647</v>
      </c>
      <c r="D614" t="s">
        <v>32</v>
      </c>
      <c r="E614">
        <v>5</v>
      </c>
      <c r="F614">
        <v>0</v>
      </c>
      <c r="G614">
        <v>6</v>
      </c>
      <c r="H614">
        <v>0</v>
      </c>
      <c r="I614">
        <v>0.99</v>
      </c>
      <c r="J614">
        <v>6</v>
      </c>
      <c r="K614">
        <v>0</v>
      </c>
      <c r="L614" t="s">
        <v>18021</v>
      </c>
      <c r="M614" t="s">
        <v>17970</v>
      </c>
      <c r="N614" cm="1">
        <f t="array" ref="N614">_xlfn.LET(_xlpm.k,finalData[[#This Row],[peer_group_key]],
     MEDIAN(_xlfn._xlws.FILTER(finalData[score], (finalData[peer_group_key]=_xlpm.k)*(ISNUMBER(finalData[score]))))
)</f>
        <v>1.02</v>
      </c>
      <c r="O614" cm="1">
        <f t="array" ref="O61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614" cm="1">
        <f t="array" ref="P61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614">
        <f>finalData[[#This Row],[peerQ3]]-finalData[[#This Row],[peerQ1]]</f>
        <v>6.0000000000000053E-2</v>
      </c>
      <c r="R614" cm="1">
        <f t="array" ref="R614">_xlfn.LET(_xlpm.k,finalData[[#This Row],[peer_group_key]],
ROWS(_xlfn._xlws.FILTER(finalData[score], (finalData[peer_group_key]=_xlpm.k)*(ISNUMBER(finalData[score]))))
)</f>
        <v>55</v>
      </c>
      <c r="S614">
        <f>IF(OR(NOT(ISNUMBER(finalData[[#This Row],[peerIQR]])),finalData[[#This Row],[peerIQR]]=0), NA(), finalData[[#This Row],[peerQ1]]-1.5*finalData[[#This Row],[peerIQR]])</f>
        <v>0.89999999999999991</v>
      </c>
      <c r="T614">
        <f>IF(OR(NOT(ISNUMBER(finalData[[#This Row],[peerIQR]])),finalData[[#This Row],[peerIQR]]=0), NA(), finalData[[#This Row],[peerQ3]]+1.5*finalData[[#This Row],[peerIQR]])</f>
        <v>1.1400000000000001</v>
      </c>
      <c r="U61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14">
        <f>finalData[[#This Row],[score]]-finalData[[#This Row],[peerMedian]]</f>
        <v>-3.0000000000000027E-2</v>
      </c>
    </row>
    <row r="615" spans="1:22">
      <c r="A615" t="s">
        <v>2125</v>
      </c>
      <c r="B615" t="s">
        <v>2126</v>
      </c>
      <c r="C615" t="s">
        <v>1647</v>
      </c>
      <c r="D615" t="s">
        <v>32</v>
      </c>
      <c r="E615">
        <v>5</v>
      </c>
      <c r="F615">
        <v>2</v>
      </c>
      <c r="G615">
        <v>5</v>
      </c>
      <c r="H615">
        <v>0</v>
      </c>
      <c r="I615">
        <v>1.05</v>
      </c>
      <c r="J615">
        <v>7</v>
      </c>
      <c r="K615">
        <v>0</v>
      </c>
      <c r="L615" t="s">
        <v>18021</v>
      </c>
      <c r="M615" t="s">
        <v>17970</v>
      </c>
      <c r="N615" cm="1">
        <f t="array" ref="N615">_xlfn.LET(_xlpm.k,finalData[[#This Row],[peer_group_key]],
     MEDIAN(_xlfn._xlws.FILTER(finalData[score], (finalData[peer_group_key]=_xlpm.k)*(ISNUMBER(finalData[score]))))
)</f>
        <v>1.02</v>
      </c>
      <c r="O615" cm="1">
        <f t="array" ref="O61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615" cm="1">
        <f t="array" ref="P61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615">
        <f>finalData[[#This Row],[peerQ3]]-finalData[[#This Row],[peerQ1]]</f>
        <v>6.0000000000000053E-2</v>
      </c>
      <c r="R615" cm="1">
        <f t="array" ref="R615">_xlfn.LET(_xlpm.k,finalData[[#This Row],[peer_group_key]],
ROWS(_xlfn._xlws.FILTER(finalData[score], (finalData[peer_group_key]=_xlpm.k)*(ISNUMBER(finalData[score]))))
)</f>
        <v>55</v>
      </c>
      <c r="S615">
        <f>IF(OR(NOT(ISNUMBER(finalData[[#This Row],[peerIQR]])),finalData[[#This Row],[peerIQR]]=0), NA(), finalData[[#This Row],[peerQ1]]-1.5*finalData[[#This Row],[peerIQR]])</f>
        <v>0.89999999999999991</v>
      </c>
      <c r="T615">
        <f>IF(OR(NOT(ISNUMBER(finalData[[#This Row],[peerIQR]])),finalData[[#This Row],[peerIQR]]=0), NA(), finalData[[#This Row],[peerQ3]]+1.5*finalData[[#This Row],[peerIQR]])</f>
        <v>1.1400000000000001</v>
      </c>
      <c r="U61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15">
        <f>finalData[[#This Row],[score]]-finalData[[#This Row],[peerMedian]]</f>
        <v>3.0000000000000027E-2</v>
      </c>
    </row>
    <row r="616" spans="1:22">
      <c r="A616" t="s">
        <v>2128</v>
      </c>
      <c r="B616" t="s">
        <v>2129</v>
      </c>
      <c r="C616" t="s">
        <v>1647</v>
      </c>
      <c r="D616" t="s">
        <v>27</v>
      </c>
      <c r="E616">
        <v>4</v>
      </c>
      <c r="F616">
        <v>0</v>
      </c>
      <c r="G616">
        <v>8</v>
      </c>
      <c r="H616">
        <v>0</v>
      </c>
      <c r="I616">
        <v>0.96</v>
      </c>
      <c r="J616">
        <v>8</v>
      </c>
      <c r="K616">
        <v>0</v>
      </c>
      <c r="L616" t="s">
        <v>18024</v>
      </c>
      <c r="M616" t="s">
        <v>17970</v>
      </c>
      <c r="N616" cm="1">
        <f t="array" ref="N616">_xlfn.LET(_xlpm.k,finalData[[#This Row],[peer_group_key]],
     MEDIAN(_xlfn._xlws.FILTER(finalData[score], (finalData[peer_group_key]=_xlpm.k)*(ISNUMBER(finalData[score]))))
)</f>
        <v>1.01</v>
      </c>
      <c r="O616" cm="1">
        <f t="array" ref="O61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616" cm="1">
        <f t="array" ref="P61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616">
        <f>finalData[[#This Row],[peerQ3]]-finalData[[#This Row],[peerQ1]]</f>
        <v>6.0000000000000053E-2</v>
      </c>
      <c r="R616" cm="1">
        <f t="array" ref="R616">_xlfn.LET(_xlpm.k,finalData[[#This Row],[peer_group_key]],
ROWS(_xlfn._xlws.FILTER(finalData[score], (finalData[peer_group_key]=_xlpm.k)*(ISNUMBER(finalData[score]))))
)</f>
        <v>63</v>
      </c>
      <c r="S616">
        <f>IF(OR(NOT(ISNUMBER(finalData[[#This Row],[peerIQR]])),finalData[[#This Row],[peerIQR]]=0), NA(), finalData[[#This Row],[peerQ1]]-1.5*finalData[[#This Row],[peerIQR]])</f>
        <v>0.89999999999999991</v>
      </c>
      <c r="T616">
        <f>IF(OR(NOT(ISNUMBER(finalData[[#This Row],[peerIQR]])),finalData[[#This Row],[peerIQR]]=0), NA(), finalData[[#This Row],[peerQ3]]+1.5*finalData[[#This Row],[peerIQR]])</f>
        <v>1.1400000000000001</v>
      </c>
      <c r="U61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16">
        <f>finalData[[#This Row],[score]]-finalData[[#This Row],[peerMedian]]</f>
        <v>-5.0000000000000044E-2</v>
      </c>
    </row>
    <row r="617" spans="1:22">
      <c r="A617" t="s">
        <v>2131</v>
      </c>
      <c r="B617" t="s">
        <v>2132</v>
      </c>
      <c r="C617" t="s">
        <v>1647</v>
      </c>
      <c r="D617" t="s">
        <v>32</v>
      </c>
      <c r="E617">
        <v>4</v>
      </c>
      <c r="F617">
        <v>0</v>
      </c>
      <c r="G617">
        <v>8</v>
      </c>
      <c r="H617">
        <v>0</v>
      </c>
      <c r="I617">
        <v>0.96</v>
      </c>
      <c r="J617">
        <v>8</v>
      </c>
      <c r="K617">
        <v>0</v>
      </c>
      <c r="L617" t="s">
        <v>18021</v>
      </c>
      <c r="M617" t="s">
        <v>17970</v>
      </c>
      <c r="N617" cm="1">
        <f t="array" ref="N617">_xlfn.LET(_xlpm.k,finalData[[#This Row],[peer_group_key]],
     MEDIAN(_xlfn._xlws.FILTER(finalData[score], (finalData[peer_group_key]=_xlpm.k)*(ISNUMBER(finalData[score]))))
)</f>
        <v>1.02</v>
      </c>
      <c r="O617" cm="1">
        <f t="array" ref="O61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617" cm="1">
        <f t="array" ref="P61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617">
        <f>finalData[[#This Row],[peerQ3]]-finalData[[#This Row],[peerQ1]]</f>
        <v>6.0000000000000053E-2</v>
      </c>
      <c r="R617" cm="1">
        <f t="array" ref="R617">_xlfn.LET(_xlpm.k,finalData[[#This Row],[peer_group_key]],
ROWS(_xlfn._xlws.FILTER(finalData[score], (finalData[peer_group_key]=_xlpm.k)*(ISNUMBER(finalData[score]))))
)</f>
        <v>55</v>
      </c>
      <c r="S617">
        <f>IF(OR(NOT(ISNUMBER(finalData[[#This Row],[peerIQR]])),finalData[[#This Row],[peerIQR]]=0), NA(), finalData[[#This Row],[peerQ1]]-1.5*finalData[[#This Row],[peerIQR]])</f>
        <v>0.89999999999999991</v>
      </c>
      <c r="T617">
        <f>IF(OR(NOT(ISNUMBER(finalData[[#This Row],[peerIQR]])),finalData[[#This Row],[peerIQR]]=0), NA(), finalData[[#This Row],[peerQ3]]+1.5*finalData[[#This Row],[peerIQR]])</f>
        <v>1.1400000000000001</v>
      </c>
      <c r="U61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17">
        <f>finalData[[#This Row],[score]]-finalData[[#This Row],[peerMedian]]</f>
        <v>-6.0000000000000053E-2</v>
      </c>
    </row>
    <row r="618" spans="1:22">
      <c r="A618" t="s">
        <v>2134</v>
      </c>
      <c r="B618" t="s">
        <v>2135</v>
      </c>
      <c r="C618" t="s">
        <v>1647</v>
      </c>
      <c r="D618" t="s">
        <v>27</v>
      </c>
      <c r="E618">
        <v>3</v>
      </c>
      <c r="F618">
        <v>0</v>
      </c>
      <c r="G618">
        <v>5</v>
      </c>
      <c r="H618">
        <v>0</v>
      </c>
      <c r="I618">
        <v>1</v>
      </c>
      <c r="J618">
        <v>5</v>
      </c>
      <c r="K618">
        <v>0</v>
      </c>
      <c r="L618" t="s">
        <v>18024</v>
      </c>
      <c r="M618" t="s">
        <v>17971</v>
      </c>
      <c r="N618" cm="1">
        <f t="array" ref="N618">_xlfn.LET(_xlpm.k,finalData[[#This Row],[peer_group_key]],
     MEDIAN(_xlfn._xlws.FILTER(finalData[score], (finalData[peer_group_key]=_xlpm.k)*(ISNUMBER(finalData[score]))))
)</f>
        <v>1.01</v>
      </c>
      <c r="O618" cm="1">
        <f t="array" ref="O61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618" cm="1">
        <f t="array" ref="P61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618">
        <f>finalData[[#This Row],[peerQ3]]-finalData[[#This Row],[peerQ1]]</f>
        <v>6.0000000000000053E-2</v>
      </c>
      <c r="R618" cm="1">
        <f t="array" ref="R618">_xlfn.LET(_xlpm.k,finalData[[#This Row],[peer_group_key]],
ROWS(_xlfn._xlws.FILTER(finalData[score], (finalData[peer_group_key]=_xlpm.k)*(ISNUMBER(finalData[score]))))
)</f>
        <v>63</v>
      </c>
      <c r="S618">
        <f>IF(OR(NOT(ISNUMBER(finalData[[#This Row],[peerIQR]])),finalData[[#This Row],[peerIQR]]=0), NA(), finalData[[#This Row],[peerQ1]]-1.5*finalData[[#This Row],[peerIQR]])</f>
        <v>0.89999999999999991</v>
      </c>
      <c r="T618">
        <f>IF(OR(NOT(ISNUMBER(finalData[[#This Row],[peerIQR]])),finalData[[#This Row],[peerIQR]]=0), NA(), finalData[[#This Row],[peerQ3]]+1.5*finalData[[#This Row],[peerIQR]])</f>
        <v>1.1400000000000001</v>
      </c>
      <c r="U61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18">
        <f>finalData[[#This Row],[score]]-finalData[[#This Row],[peerMedian]]</f>
        <v>-1.0000000000000009E-2</v>
      </c>
    </row>
    <row r="619" spans="1:22">
      <c r="A619" t="s">
        <v>2137</v>
      </c>
      <c r="B619" t="s">
        <v>2138</v>
      </c>
      <c r="C619" t="s">
        <v>1647</v>
      </c>
      <c r="D619" t="s">
        <v>32</v>
      </c>
      <c r="E619">
        <v>3</v>
      </c>
      <c r="F619">
        <v>0</v>
      </c>
      <c r="G619">
        <v>7</v>
      </c>
      <c r="H619">
        <v>1</v>
      </c>
      <c r="I619">
        <v>0.98</v>
      </c>
      <c r="J619">
        <v>8</v>
      </c>
      <c r="K619">
        <v>0.125</v>
      </c>
      <c r="L619" t="s">
        <v>18021</v>
      </c>
      <c r="M619" t="s">
        <v>17971</v>
      </c>
      <c r="N619" cm="1">
        <f t="array" ref="N619">_xlfn.LET(_xlpm.k,finalData[[#This Row],[peer_group_key]],
     MEDIAN(_xlfn._xlws.FILTER(finalData[score], (finalData[peer_group_key]=_xlpm.k)*(ISNUMBER(finalData[score]))))
)</f>
        <v>1.02</v>
      </c>
      <c r="O619" cm="1">
        <f t="array" ref="O61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619" cm="1">
        <f t="array" ref="P61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619">
        <f>finalData[[#This Row],[peerQ3]]-finalData[[#This Row],[peerQ1]]</f>
        <v>6.0000000000000053E-2</v>
      </c>
      <c r="R619" cm="1">
        <f t="array" ref="R619">_xlfn.LET(_xlpm.k,finalData[[#This Row],[peer_group_key]],
ROWS(_xlfn._xlws.FILTER(finalData[score], (finalData[peer_group_key]=_xlpm.k)*(ISNUMBER(finalData[score]))))
)</f>
        <v>55</v>
      </c>
      <c r="S619">
        <f>IF(OR(NOT(ISNUMBER(finalData[[#This Row],[peerIQR]])),finalData[[#This Row],[peerIQR]]=0), NA(), finalData[[#This Row],[peerQ1]]-1.5*finalData[[#This Row],[peerIQR]])</f>
        <v>0.89999999999999991</v>
      </c>
      <c r="T619">
        <f>IF(OR(NOT(ISNUMBER(finalData[[#This Row],[peerIQR]])),finalData[[#This Row],[peerIQR]]=0), NA(), finalData[[#This Row],[peerQ3]]+1.5*finalData[[#This Row],[peerIQR]])</f>
        <v>1.1400000000000001</v>
      </c>
      <c r="U61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19">
        <f>finalData[[#This Row],[score]]-finalData[[#This Row],[peerMedian]]</f>
        <v>-4.0000000000000036E-2</v>
      </c>
    </row>
    <row r="620" spans="1:22">
      <c r="A620" t="s">
        <v>2140</v>
      </c>
      <c r="B620" t="s">
        <v>2141</v>
      </c>
      <c r="C620" t="s">
        <v>1647</v>
      </c>
      <c r="D620" t="s">
        <v>27</v>
      </c>
      <c r="E620">
        <v>4</v>
      </c>
      <c r="F620">
        <v>0</v>
      </c>
      <c r="G620">
        <v>6</v>
      </c>
      <c r="H620">
        <v>0</v>
      </c>
      <c r="I620">
        <v>0.94</v>
      </c>
      <c r="J620">
        <v>6</v>
      </c>
      <c r="K620">
        <v>0</v>
      </c>
      <c r="L620" t="s">
        <v>18024</v>
      </c>
      <c r="M620" t="s">
        <v>17970</v>
      </c>
      <c r="N620" cm="1">
        <f t="array" ref="N620">_xlfn.LET(_xlpm.k,finalData[[#This Row],[peer_group_key]],
     MEDIAN(_xlfn._xlws.FILTER(finalData[score], (finalData[peer_group_key]=_xlpm.k)*(ISNUMBER(finalData[score]))))
)</f>
        <v>1.01</v>
      </c>
      <c r="O620" cm="1">
        <f t="array" ref="O62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620" cm="1">
        <f t="array" ref="P62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620">
        <f>finalData[[#This Row],[peerQ3]]-finalData[[#This Row],[peerQ1]]</f>
        <v>6.0000000000000053E-2</v>
      </c>
      <c r="R620" cm="1">
        <f t="array" ref="R620">_xlfn.LET(_xlpm.k,finalData[[#This Row],[peer_group_key]],
ROWS(_xlfn._xlws.FILTER(finalData[score], (finalData[peer_group_key]=_xlpm.k)*(ISNUMBER(finalData[score]))))
)</f>
        <v>63</v>
      </c>
      <c r="S620">
        <f>IF(OR(NOT(ISNUMBER(finalData[[#This Row],[peerIQR]])),finalData[[#This Row],[peerIQR]]=0), NA(), finalData[[#This Row],[peerQ1]]-1.5*finalData[[#This Row],[peerIQR]])</f>
        <v>0.89999999999999991</v>
      </c>
      <c r="T620">
        <f>IF(OR(NOT(ISNUMBER(finalData[[#This Row],[peerIQR]])),finalData[[#This Row],[peerIQR]]=0), NA(), finalData[[#This Row],[peerQ3]]+1.5*finalData[[#This Row],[peerIQR]])</f>
        <v>1.1400000000000001</v>
      </c>
      <c r="U62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20">
        <f>finalData[[#This Row],[score]]-finalData[[#This Row],[peerMedian]]</f>
        <v>-7.0000000000000062E-2</v>
      </c>
    </row>
    <row r="621" spans="1:22">
      <c r="A621" t="s">
        <v>2143</v>
      </c>
      <c r="B621" t="s">
        <v>2144</v>
      </c>
      <c r="C621" t="s">
        <v>1647</v>
      </c>
      <c r="D621" t="s">
        <v>18</v>
      </c>
      <c r="E621">
        <v>4</v>
      </c>
      <c r="F621">
        <v>2</v>
      </c>
      <c r="G621">
        <v>6</v>
      </c>
      <c r="H621">
        <v>0</v>
      </c>
      <c r="I621">
        <v>1</v>
      </c>
      <c r="J621">
        <v>8</v>
      </c>
      <c r="K621">
        <v>0</v>
      </c>
      <c r="L621" t="s">
        <v>18022</v>
      </c>
      <c r="M621" t="s">
        <v>17970</v>
      </c>
      <c r="N621" cm="1">
        <f t="array" ref="N621">_xlfn.LET(_xlpm.k,finalData[[#This Row],[peer_group_key]],
     MEDIAN(_xlfn._xlws.FILTER(finalData[score], (finalData[peer_group_key]=_xlpm.k)*(ISNUMBER(finalData[score]))))
)</f>
        <v>1.0150000000000001</v>
      </c>
      <c r="O621" cm="1">
        <f t="array" ref="O62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621" cm="1">
        <f t="array" ref="P62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621">
        <f>finalData[[#This Row],[peerQ3]]-finalData[[#This Row],[peerQ1]]</f>
        <v>6.0000000000000053E-2</v>
      </c>
      <c r="R621" cm="1">
        <f t="array" ref="R621">_xlfn.LET(_xlpm.k,finalData[[#This Row],[peer_group_key]],
ROWS(_xlfn._xlws.FILTER(finalData[score], (finalData[peer_group_key]=_xlpm.k)*(ISNUMBER(finalData[score]))))
)</f>
        <v>20</v>
      </c>
      <c r="S621">
        <f>IF(OR(NOT(ISNUMBER(finalData[[#This Row],[peerIQR]])),finalData[[#This Row],[peerIQR]]=0), NA(), finalData[[#This Row],[peerQ1]]-1.5*finalData[[#This Row],[peerIQR]])</f>
        <v>0.89999999999999991</v>
      </c>
      <c r="T621">
        <f>IF(OR(NOT(ISNUMBER(finalData[[#This Row],[peerIQR]])),finalData[[#This Row],[peerIQR]]=0), NA(), finalData[[#This Row],[peerQ3]]+1.5*finalData[[#This Row],[peerIQR]])</f>
        <v>1.1400000000000001</v>
      </c>
      <c r="U62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21">
        <f>finalData[[#This Row],[score]]-finalData[[#This Row],[peerMedian]]</f>
        <v>-1.5000000000000124E-2</v>
      </c>
    </row>
    <row r="622" spans="1:22">
      <c r="A622" t="s">
        <v>2146</v>
      </c>
      <c r="B622" t="s">
        <v>2147</v>
      </c>
      <c r="C622" t="s">
        <v>1647</v>
      </c>
      <c r="D622" t="s">
        <v>27</v>
      </c>
      <c r="E622">
        <v>4</v>
      </c>
      <c r="F622">
        <v>0</v>
      </c>
      <c r="G622">
        <v>2</v>
      </c>
      <c r="H622">
        <v>0</v>
      </c>
      <c r="I622">
        <v>1</v>
      </c>
      <c r="J622">
        <v>2</v>
      </c>
      <c r="K622">
        <v>0</v>
      </c>
      <c r="L622" t="s">
        <v>18024</v>
      </c>
      <c r="M622" t="s">
        <v>17970</v>
      </c>
      <c r="N622" cm="1">
        <f t="array" ref="N622">_xlfn.LET(_xlpm.k,finalData[[#This Row],[peer_group_key]],
     MEDIAN(_xlfn._xlws.FILTER(finalData[score], (finalData[peer_group_key]=_xlpm.k)*(ISNUMBER(finalData[score]))))
)</f>
        <v>1.01</v>
      </c>
      <c r="O622" cm="1">
        <f t="array" ref="O62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622" cm="1">
        <f t="array" ref="P62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622">
        <f>finalData[[#This Row],[peerQ3]]-finalData[[#This Row],[peerQ1]]</f>
        <v>6.0000000000000053E-2</v>
      </c>
      <c r="R622" cm="1">
        <f t="array" ref="R622">_xlfn.LET(_xlpm.k,finalData[[#This Row],[peer_group_key]],
ROWS(_xlfn._xlws.FILTER(finalData[score], (finalData[peer_group_key]=_xlpm.k)*(ISNUMBER(finalData[score]))))
)</f>
        <v>63</v>
      </c>
      <c r="S622">
        <f>IF(OR(NOT(ISNUMBER(finalData[[#This Row],[peerIQR]])),finalData[[#This Row],[peerIQR]]=0), NA(), finalData[[#This Row],[peerQ1]]-1.5*finalData[[#This Row],[peerIQR]])</f>
        <v>0.89999999999999991</v>
      </c>
      <c r="T622">
        <f>IF(OR(NOT(ISNUMBER(finalData[[#This Row],[peerIQR]])),finalData[[#This Row],[peerIQR]]=0), NA(), finalData[[#This Row],[peerQ3]]+1.5*finalData[[#This Row],[peerIQR]])</f>
        <v>1.1400000000000001</v>
      </c>
      <c r="U62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22">
        <f>finalData[[#This Row],[score]]-finalData[[#This Row],[peerMedian]]</f>
        <v>-1.0000000000000009E-2</v>
      </c>
    </row>
    <row r="623" spans="1:22">
      <c r="A623" t="s">
        <v>2166</v>
      </c>
      <c r="B623" t="s">
        <v>2167</v>
      </c>
      <c r="C623" t="s">
        <v>2168</v>
      </c>
      <c r="D623" t="s">
        <v>32</v>
      </c>
      <c r="E623">
        <v>2</v>
      </c>
      <c r="F623">
        <v>0</v>
      </c>
      <c r="G623">
        <v>10</v>
      </c>
      <c r="H623">
        <v>0</v>
      </c>
      <c r="I623">
        <v>0.95</v>
      </c>
      <c r="J623">
        <v>10</v>
      </c>
      <c r="K623">
        <v>0</v>
      </c>
      <c r="L623" t="s">
        <v>18027</v>
      </c>
      <c r="M623" t="s">
        <v>17973</v>
      </c>
      <c r="N623" cm="1">
        <f t="array" ref="N623">_xlfn.LET(_xlpm.k,finalData[[#This Row],[peer_group_key]],
     MEDIAN(_xlfn._xlws.FILTER(finalData[score], (finalData[peer_group_key]=_xlpm.k)*(ISNUMBER(finalData[score]))))
)</f>
        <v>0.96</v>
      </c>
      <c r="O623" cm="1">
        <f t="array" ref="O62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623" cm="1">
        <f t="array" ref="P62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623">
        <f>finalData[[#This Row],[peerQ3]]-finalData[[#This Row],[peerQ1]]</f>
        <v>6.0000000000000053E-2</v>
      </c>
      <c r="R623" cm="1">
        <f t="array" ref="R623">_xlfn.LET(_xlpm.k,finalData[[#This Row],[peer_group_key]],
ROWS(_xlfn._xlws.FILTER(finalData[score], (finalData[peer_group_key]=_xlpm.k)*(ISNUMBER(finalData[score]))))
)</f>
        <v>25</v>
      </c>
      <c r="S623">
        <f>IF(OR(NOT(ISNUMBER(finalData[[#This Row],[peerIQR]])),finalData[[#This Row],[peerIQR]]=0), NA(), finalData[[#This Row],[peerQ1]]-1.5*finalData[[#This Row],[peerIQR]])</f>
        <v>0.84999999999999987</v>
      </c>
      <c r="T623">
        <f>IF(OR(NOT(ISNUMBER(finalData[[#This Row],[peerIQR]])),finalData[[#This Row],[peerIQR]]=0), NA(), finalData[[#This Row],[peerQ3]]+1.5*finalData[[#This Row],[peerIQR]])</f>
        <v>1.0900000000000001</v>
      </c>
      <c r="U62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23">
        <f>finalData[[#This Row],[score]]-finalData[[#This Row],[peerMedian]]</f>
        <v>-1.0000000000000009E-2</v>
      </c>
    </row>
    <row r="624" spans="1:22">
      <c r="A624" t="s">
        <v>2171</v>
      </c>
      <c r="B624" t="s">
        <v>2172</v>
      </c>
      <c r="C624" t="s">
        <v>2168</v>
      </c>
      <c r="D624" t="s">
        <v>87</v>
      </c>
      <c r="E624">
        <v>2</v>
      </c>
      <c r="F624">
        <v>0</v>
      </c>
      <c r="G624">
        <v>6</v>
      </c>
      <c r="H624">
        <v>1</v>
      </c>
      <c r="I624">
        <v>1.0900000000000001</v>
      </c>
      <c r="J624">
        <v>7</v>
      </c>
      <c r="K624">
        <v>0.14285714285714285</v>
      </c>
      <c r="L624" t="s">
        <v>18028</v>
      </c>
      <c r="M624" t="s">
        <v>17973</v>
      </c>
      <c r="N624" cm="1">
        <f t="array" ref="N624">_xlfn.LET(_xlpm.k,finalData[[#This Row],[peer_group_key]],
     MEDIAN(_xlfn._xlws.FILTER(finalData[score], (finalData[peer_group_key]=_xlpm.k)*(ISNUMBER(finalData[score]))))
)</f>
        <v>0.97</v>
      </c>
      <c r="O624" cm="1">
        <f t="array" ref="O62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624" cm="1">
        <f t="array" ref="P62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624">
        <f>finalData[[#This Row],[peerQ3]]-finalData[[#This Row],[peerQ1]]</f>
        <v>0.18000000000000005</v>
      </c>
      <c r="R624" cm="1">
        <f t="array" ref="R624">_xlfn.LET(_xlpm.k,finalData[[#This Row],[peer_group_key]],
ROWS(_xlfn._xlws.FILTER(finalData[score], (finalData[peer_group_key]=_xlpm.k)*(ISNUMBER(finalData[score]))))
)</f>
        <v>11</v>
      </c>
      <c r="S624">
        <f>IF(OR(NOT(ISNUMBER(finalData[[#This Row],[peerIQR]])),finalData[[#This Row],[peerIQR]]=0), NA(), finalData[[#This Row],[peerQ1]]-1.5*finalData[[#This Row],[peerIQR]])</f>
        <v>0.62999999999999989</v>
      </c>
      <c r="T624">
        <f>IF(OR(NOT(ISNUMBER(finalData[[#This Row],[peerIQR]])),finalData[[#This Row],[peerIQR]]=0), NA(), finalData[[#This Row],[peerQ3]]+1.5*finalData[[#This Row],[peerIQR]])</f>
        <v>1.35</v>
      </c>
      <c r="U62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24">
        <f>finalData[[#This Row],[score]]-finalData[[#This Row],[peerMedian]]</f>
        <v>0.12000000000000011</v>
      </c>
    </row>
    <row r="625" spans="1:22">
      <c r="A625" t="s">
        <v>2175</v>
      </c>
      <c r="B625" t="s">
        <v>2176</v>
      </c>
      <c r="C625" t="s">
        <v>2168</v>
      </c>
      <c r="D625" t="s">
        <v>32</v>
      </c>
      <c r="E625">
        <v>3</v>
      </c>
      <c r="F625">
        <v>0</v>
      </c>
      <c r="G625">
        <v>7</v>
      </c>
      <c r="H625">
        <v>0</v>
      </c>
      <c r="I625">
        <v>1.02</v>
      </c>
      <c r="J625">
        <v>7</v>
      </c>
      <c r="K625">
        <v>0</v>
      </c>
      <c r="L625" t="s">
        <v>18027</v>
      </c>
      <c r="M625" t="s">
        <v>17971</v>
      </c>
      <c r="N625" cm="1">
        <f t="array" ref="N625">_xlfn.LET(_xlpm.k,finalData[[#This Row],[peer_group_key]],
     MEDIAN(_xlfn._xlws.FILTER(finalData[score], (finalData[peer_group_key]=_xlpm.k)*(ISNUMBER(finalData[score]))))
)</f>
        <v>0.96</v>
      </c>
      <c r="O625" cm="1">
        <f t="array" ref="O62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625" cm="1">
        <f t="array" ref="P62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625">
        <f>finalData[[#This Row],[peerQ3]]-finalData[[#This Row],[peerQ1]]</f>
        <v>6.0000000000000053E-2</v>
      </c>
      <c r="R625" cm="1">
        <f t="array" ref="R625">_xlfn.LET(_xlpm.k,finalData[[#This Row],[peer_group_key]],
ROWS(_xlfn._xlws.FILTER(finalData[score], (finalData[peer_group_key]=_xlpm.k)*(ISNUMBER(finalData[score]))))
)</f>
        <v>25</v>
      </c>
      <c r="S625">
        <f>IF(OR(NOT(ISNUMBER(finalData[[#This Row],[peerIQR]])),finalData[[#This Row],[peerIQR]]=0), NA(), finalData[[#This Row],[peerQ1]]-1.5*finalData[[#This Row],[peerIQR]])</f>
        <v>0.84999999999999987</v>
      </c>
      <c r="T625">
        <f>IF(OR(NOT(ISNUMBER(finalData[[#This Row],[peerIQR]])),finalData[[#This Row],[peerIQR]]=0), NA(), finalData[[#This Row],[peerQ3]]+1.5*finalData[[#This Row],[peerIQR]])</f>
        <v>1.0900000000000001</v>
      </c>
      <c r="U62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25">
        <f>finalData[[#This Row],[score]]-finalData[[#This Row],[peerMedian]]</f>
        <v>6.0000000000000053E-2</v>
      </c>
    </row>
    <row r="626" spans="1:22">
      <c r="A626" t="s">
        <v>2179</v>
      </c>
      <c r="B626" t="s">
        <v>2180</v>
      </c>
      <c r="C626" t="s">
        <v>2168</v>
      </c>
      <c r="D626" t="s">
        <v>32</v>
      </c>
      <c r="E626">
        <v>4</v>
      </c>
      <c r="F626">
        <v>0</v>
      </c>
      <c r="G626">
        <v>10</v>
      </c>
      <c r="H626">
        <v>0</v>
      </c>
      <c r="I626">
        <v>0.98</v>
      </c>
      <c r="J626">
        <v>10</v>
      </c>
      <c r="K626">
        <v>0</v>
      </c>
      <c r="L626" t="s">
        <v>18027</v>
      </c>
      <c r="M626" t="s">
        <v>17970</v>
      </c>
      <c r="N626" cm="1">
        <f t="array" ref="N626">_xlfn.LET(_xlpm.k,finalData[[#This Row],[peer_group_key]],
     MEDIAN(_xlfn._xlws.FILTER(finalData[score], (finalData[peer_group_key]=_xlpm.k)*(ISNUMBER(finalData[score]))))
)</f>
        <v>0.96</v>
      </c>
      <c r="O626" cm="1">
        <f t="array" ref="O62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626" cm="1">
        <f t="array" ref="P62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626">
        <f>finalData[[#This Row],[peerQ3]]-finalData[[#This Row],[peerQ1]]</f>
        <v>6.0000000000000053E-2</v>
      </c>
      <c r="R626" cm="1">
        <f t="array" ref="R626">_xlfn.LET(_xlpm.k,finalData[[#This Row],[peer_group_key]],
ROWS(_xlfn._xlws.FILTER(finalData[score], (finalData[peer_group_key]=_xlpm.k)*(ISNUMBER(finalData[score]))))
)</f>
        <v>25</v>
      </c>
      <c r="S626">
        <f>IF(OR(NOT(ISNUMBER(finalData[[#This Row],[peerIQR]])),finalData[[#This Row],[peerIQR]]=0), NA(), finalData[[#This Row],[peerQ1]]-1.5*finalData[[#This Row],[peerIQR]])</f>
        <v>0.84999999999999987</v>
      </c>
      <c r="T626">
        <f>IF(OR(NOT(ISNUMBER(finalData[[#This Row],[peerIQR]])),finalData[[#This Row],[peerIQR]]=0), NA(), finalData[[#This Row],[peerQ3]]+1.5*finalData[[#This Row],[peerIQR]])</f>
        <v>1.0900000000000001</v>
      </c>
      <c r="U62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26">
        <f>finalData[[#This Row],[score]]-finalData[[#This Row],[peerMedian]]</f>
        <v>2.0000000000000018E-2</v>
      </c>
    </row>
    <row r="627" spans="1:22">
      <c r="A627" t="s">
        <v>2183</v>
      </c>
      <c r="B627" t="s">
        <v>2184</v>
      </c>
      <c r="C627" t="s">
        <v>2168</v>
      </c>
      <c r="D627" t="s">
        <v>32</v>
      </c>
      <c r="E627">
        <v>1</v>
      </c>
      <c r="F627">
        <v>0</v>
      </c>
      <c r="G627">
        <v>8</v>
      </c>
      <c r="H627">
        <v>0</v>
      </c>
      <c r="I627">
        <v>0.97</v>
      </c>
      <c r="J627">
        <v>8</v>
      </c>
      <c r="K627">
        <v>0</v>
      </c>
      <c r="L627" t="s">
        <v>18027</v>
      </c>
      <c r="M627" t="s">
        <v>17973</v>
      </c>
      <c r="N627" cm="1">
        <f t="array" ref="N627">_xlfn.LET(_xlpm.k,finalData[[#This Row],[peer_group_key]],
     MEDIAN(_xlfn._xlws.FILTER(finalData[score], (finalData[peer_group_key]=_xlpm.k)*(ISNUMBER(finalData[score]))))
)</f>
        <v>0.96</v>
      </c>
      <c r="O627" cm="1">
        <f t="array" ref="O62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627" cm="1">
        <f t="array" ref="P62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627">
        <f>finalData[[#This Row],[peerQ3]]-finalData[[#This Row],[peerQ1]]</f>
        <v>6.0000000000000053E-2</v>
      </c>
      <c r="R627" cm="1">
        <f t="array" ref="R627">_xlfn.LET(_xlpm.k,finalData[[#This Row],[peer_group_key]],
ROWS(_xlfn._xlws.FILTER(finalData[score], (finalData[peer_group_key]=_xlpm.k)*(ISNUMBER(finalData[score]))))
)</f>
        <v>25</v>
      </c>
      <c r="S627">
        <f>IF(OR(NOT(ISNUMBER(finalData[[#This Row],[peerIQR]])),finalData[[#This Row],[peerIQR]]=0), NA(), finalData[[#This Row],[peerQ1]]-1.5*finalData[[#This Row],[peerIQR]])</f>
        <v>0.84999999999999987</v>
      </c>
      <c r="T627">
        <f>IF(OR(NOT(ISNUMBER(finalData[[#This Row],[peerIQR]])),finalData[[#This Row],[peerIQR]]=0), NA(), finalData[[#This Row],[peerQ3]]+1.5*finalData[[#This Row],[peerIQR]])</f>
        <v>1.0900000000000001</v>
      </c>
      <c r="U62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27">
        <f>finalData[[#This Row],[score]]-finalData[[#This Row],[peerMedian]]</f>
        <v>1.0000000000000009E-2</v>
      </c>
    </row>
    <row r="628" spans="1:22">
      <c r="A628" t="s">
        <v>2187</v>
      </c>
      <c r="B628" t="s">
        <v>2188</v>
      </c>
      <c r="C628" t="s">
        <v>2168</v>
      </c>
      <c r="D628" t="s">
        <v>18</v>
      </c>
      <c r="E628">
        <v>2</v>
      </c>
      <c r="F628">
        <v>0</v>
      </c>
      <c r="G628">
        <v>9</v>
      </c>
      <c r="H628">
        <v>2</v>
      </c>
      <c r="I628">
        <v>0.95</v>
      </c>
      <c r="J628">
        <v>11</v>
      </c>
      <c r="K628">
        <v>0.18181818181818182</v>
      </c>
      <c r="L628" t="s">
        <v>18029</v>
      </c>
      <c r="M628" t="s">
        <v>17973</v>
      </c>
      <c r="N628" cm="1">
        <f t="array" ref="N628">_xlfn.LET(_xlpm.k,finalData[[#This Row],[peer_group_key]],
     MEDIAN(_xlfn._xlws.FILTER(finalData[score], (finalData[peer_group_key]=_xlpm.k)*(ISNUMBER(finalData[score]))))
)</f>
        <v>0.99</v>
      </c>
      <c r="O628" cm="1">
        <f t="array" ref="O62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628" cm="1">
        <f t="array" ref="P62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628">
        <f>finalData[[#This Row],[peerQ3]]-finalData[[#This Row],[peerQ1]]</f>
        <v>8.5000000000000187E-2</v>
      </c>
      <c r="R628" cm="1">
        <f t="array" ref="R628">_xlfn.LET(_xlpm.k,finalData[[#This Row],[peer_group_key]],
ROWS(_xlfn._xlws.FILTER(finalData[score], (finalData[peer_group_key]=_xlpm.k)*(ISNUMBER(finalData[score]))))
)</f>
        <v>20</v>
      </c>
      <c r="S628">
        <f>IF(OR(NOT(ISNUMBER(finalData[[#This Row],[peerIQR]])),finalData[[#This Row],[peerIQR]]=0), NA(), finalData[[#This Row],[peerQ1]]-1.5*finalData[[#This Row],[peerIQR]])</f>
        <v>0.81499999999999961</v>
      </c>
      <c r="T628">
        <f>IF(OR(NOT(ISNUMBER(finalData[[#This Row],[peerIQR]])),finalData[[#This Row],[peerIQR]]=0), NA(), finalData[[#This Row],[peerQ3]]+1.5*finalData[[#This Row],[peerIQR]])</f>
        <v>1.1550000000000002</v>
      </c>
      <c r="U62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28">
        <f>finalData[[#This Row],[score]]-finalData[[#This Row],[peerMedian]]</f>
        <v>-4.0000000000000036E-2</v>
      </c>
    </row>
    <row r="629" spans="1:22">
      <c r="A629" t="s">
        <v>2191</v>
      </c>
      <c r="B629" t="s">
        <v>2192</v>
      </c>
      <c r="C629" t="s">
        <v>2168</v>
      </c>
      <c r="D629" t="s">
        <v>87</v>
      </c>
      <c r="E629">
        <v>4</v>
      </c>
      <c r="F629">
        <v>0</v>
      </c>
      <c r="G629">
        <v>10</v>
      </c>
      <c r="H629">
        <v>0</v>
      </c>
      <c r="I629">
        <v>0.95</v>
      </c>
      <c r="J629">
        <v>10</v>
      </c>
      <c r="K629">
        <v>0</v>
      </c>
      <c r="L629" t="s">
        <v>18028</v>
      </c>
      <c r="M629" t="s">
        <v>17970</v>
      </c>
      <c r="N629" cm="1">
        <f t="array" ref="N629">_xlfn.LET(_xlpm.k,finalData[[#This Row],[peer_group_key]],
     MEDIAN(_xlfn._xlws.FILTER(finalData[score], (finalData[peer_group_key]=_xlpm.k)*(ISNUMBER(finalData[score]))))
)</f>
        <v>0.97</v>
      </c>
      <c r="O629" cm="1">
        <f t="array" ref="O62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629" cm="1">
        <f t="array" ref="P62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629">
        <f>finalData[[#This Row],[peerQ3]]-finalData[[#This Row],[peerQ1]]</f>
        <v>0.18000000000000005</v>
      </c>
      <c r="R629" cm="1">
        <f t="array" ref="R629">_xlfn.LET(_xlpm.k,finalData[[#This Row],[peer_group_key]],
ROWS(_xlfn._xlws.FILTER(finalData[score], (finalData[peer_group_key]=_xlpm.k)*(ISNUMBER(finalData[score]))))
)</f>
        <v>11</v>
      </c>
      <c r="S629">
        <f>IF(OR(NOT(ISNUMBER(finalData[[#This Row],[peerIQR]])),finalData[[#This Row],[peerIQR]]=0), NA(), finalData[[#This Row],[peerQ1]]-1.5*finalData[[#This Row],[peerIQR]])</f>
        <v>0.62999999999999989</v>
      </c>
      <c r="T629">
        <f>IF(OR(NOT(ISNUMBER(finalData[[#This Row],[peerIQR]])),finalData[[#This Row],[peerIQR]]=0), NA(), finalData[[#This Row],[peerQ3]]+1.5*finalData[[#This Row],[peerIQR]])</f>
        <v>1.35</v>
      </c>
      <c r="U62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29">
        <f>finalData[[#This Row],[score]]-finalData[[#This Row],[peerMedian]]</f>
        <v>-2.0000000000000018E-2</v>
      </c>
    </row>
    <row r="630" spans="1:22">
      <c r="A630" t="s">
        <v>2194</v>
      </c>
      <c r="B630" t="s">
        <v>2195</v>
      </c>
      <c r="C630" t="s">
        <v>2168</v>
      </c>
      <c r="D630" t="s">
        <v>32</v>
      </c>
      <c r="E630">
        <v>4</v>
      </c>
      <c r="F630">
        <v>0</v>
      </c>
      <c r="G630">
        <v>11</v>
      </c>
      <c r="H630">
        <v>0</v>
      </c>
      <c r="I630">
        <v>0.95</v>
      </c>
      <c r="J630">
        <v>11</v>
      </c>
      <c r="K630">
        <v>0</v>
      </c>
      <c r="L630" t="s">
        <v>18027</v>
      </c>
      <c r="M630" t="s">
        <v>17970</v>
      </c>
      <c r="N630" cm="1">
        <f t="array" ref="N630">_xlfn.LET(_xlpm.k,finalData[[#This Row],[peer_group_key]],
     MEDIAN(_xlfn._xlws.FILTER(finalData[score], (finalData[peer_group_key]=_xlpm.k)*(ISNUMBER(finalData[score]))))
)</f>
        <v>0.96</v>
      </c>
      <c r="O630" cm="1">
        <f t="array" ref="O63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630" cm="1">
        <f t="array" ref="P63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630">
        <f>finalData[[#This Row],[peerQ3]]-finalData[[#This Row],[peerQ1]]</f>
        <v>6.0000000000000053E-2</v>
      </c>
      <c r="R630" cm="1">
        <f t="array" ref="R630">_xlfn.LET(_xlpm.k,finalData[[#This Row],[peer_group_key]],
ROWS(_xlfn._xlws.FILTER(finalData[score], (finalData[peer_group_key]=_xlpm.k)*(ISNUMBER(finalData[score]))))
)</f>
        <v>25</v>
      </c>
      <c r="S630">
        <f>IF(OR(NOT(ISNUMBER(finalData[[#This Row],[peerIQR]])),finalData[[#This Row],[peerIQR]]=0), NA(), finalData[[#This Row],[peerQ1]]-1.5*finalData[[#This Row],[peerIQR]])</f>
        <v>0.84999999999999987</v>
      </c>
      <c r="T630">
        <f>IF(OR(NOT(ISNUMBER(finalData[[#This Row],[peerIQR]])),finalData[[#This Row],[peerIQR]]=0), NA(), finalData[[#This Row],[peerQ3]]+1.5*finalData[[#This Row],[peerIQR]])</f>
        <v>1.0900000000000001</v>
      </c>
      <c r="U63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30">
        <f>finalData[[#This Row],[score]]-finalData[[#This Row],[peerMedian]]</f>
        <v>-1.0000000000000009E-2</v>
      </c>
    </row>
    <row r="631" spans="1:22">
      <c r="A631" t="s">
        <v>2197</v>
      </c>
      <c r="B631" t="s">
        <v>2198</v>
      </c>
      <c r="C631" t="s">
        <v>2168</v>
      </c>
      <c r="D631" t="s">
        <v>18</v>
      </c>
      <c r="E631">
        <v>3</v>
      </c>
      <c r="F631">
        <v>0</v>
      </c>
      <c r="G631">
        <v>7</v>
      </c>
      <c r="H631">
        <v>2</v>
      </c>
      <c r="I631">
        <v>1.03</v>
      </c>
      <c r="J631">
        <v>9</v>
      </c>
      <c r="K631">
        <v>0.22222222222222221</v>
      </c>
      <c r="L631" t="s">
        <v>18029</v>
      </c>
      <c r="M631" t="s">
        <v>17971</v>
      </c>
      <c r="N631" cm="1">
        <f t="array" ref="N631">_xlfn.LET(_xlpm.k,finalData[[#This Row],[peer_group_key]],
     MEDIAN(_xlfn._xlws.FILTER(finalData[score], (finalData[peer_group_key]=_xlpm.k)*(ISNUMBER(finalData[score]))))
)</f>
        <v>0.99</v>
      </c>
      <c r="O631" cm="1">
        <f t="array" ref="O63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631" cm="1">
        <f t="array" ref="P63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631">
        <f>finalData[[#This Row],[peerQ3]]-finalData[[#This Row],[peerQ1]]</f>
        <v>8.5000000000000187E-2</v>
      </c>
      <c r="R631" cm="1">
        <f t="array" ref="R631">_xlfn.LET(_xlpm.k,finalData[[#This Row],[peer_group_key]],
ROWS(_xlfn._xlws.FILTER(finalData[score], (finalData[peer_group_key]=_xlpm.k)*(ISNUMBER(finalData[score]))))
)</f>
        <v>20</v>
      </c>
      <c r="S631">
        <f>IF(OR(NOT(ISNUMBER(finalData[[#This Row],[peerIQR]])),finalData[[#This Row],[peerIQR]]=0), NA(), finalData[[#This Row],[peerQ1]]-1.5*finalData[[#This Row],[peerIQR]])</f>
        <v>0.81499999999999961</v>
      </c>
      <c r="T631">
        <f>IF(OR(NOT(ISNUMBER(finalData[[#This Row],[peerIQR]])),finalData[[#This Row],[peerIQR]]=0), NA(), finalData[[#This Row],[peerQ3]]+1.5*finalData[[#This Row],[peerIQR]])</f>
        <v>1.1550000000000002</v>
      </c>
      <c r="U63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31">
        <f>finalData[[#This Row],[score]]-finalData[[#This Row],[peerMedian]]</f>
        <v>4.0000000000000036E-2</v>
      </c>
    </row>
    <row r="632" spans="1:22">
      <c r="A632" t="s">
        <v>2200</v>
      </c>
      <c r="B632" t="s">
        <v>2201</v>
      </c>
      <c r="C632" t="s">
        <v>2168</v>
      </c>
      <c r="D632" t="s">
        <v>18</v>
      </c>
      <c r="E632">
        <v>2</v>
      </c>
      <c r="F632">
        <v>0</v>
      </c>
      <c r="G632">
        <v>6</v>
      </c>
      <c r="H632">
        <v>3</v>
      </c>
      <c r="I632">
        <v>1</v>
      </c>
      <c r="J632">
        <v>9</v>
      </c>
      <c r="K632">
        <v>0.33333333333333331</v>
      </c>
      <c r="L632" t="s">
        <v>18029</v>
      </c>
      <c r="M632" t="s">
        <v>17973</v>
      </c>
      <c r="N632" cm="1">
        <f t="array" ref="N632">_xlfn.LET(_xlpm.k,finalData[[#This Row],[peer_group_key]],
     MEDIAN(_xlfn._xlws.FILTER(finalData[score], (finalData[peer_group_key]=_xlpm.k)*(ISNUMBER(finalData[score]))))
)</f>
        <v>0.99</v>
      </c>
      <c r="O632" cm="1">
        <f t="array" ref="O63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632" cm="1">
        <f t="array" ref="P63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632">
        <f>finalData[[#This Row],[peerQ3]]-finalData[[#This Row],[peerQ1]]</f>
        <v>8.5000000000000187E-2</v>
      </c>
      <c r="R632" cm="1">
        <f t="array" ref="R632">_xlfn.LET(_xlpm.k,finalData[[#This Row],[peer_group_key]],
ROWS(_xlfn._xlws.FILTER(finalData[score], (finalData[peer_group_key]=_xlpm.k)*(ISNUMBER(finalData[score]))))
)</f>
        <v>20</v>
      </c>
      <c r="S632">
        <f>IF(OR(NOT(ISNUMBER(finalData[[#This Row],[peerIQR]])),finalData[[#This Row],[peerIQR]]=0), NA(), finalData[[#This Row],[peerQ1]]-1.5*finalData[[#This Row],[peerIQR]])</f>
        <v>0.81499999999999961</v>
      </c>
      <c r="T632">
        <f>IF(OR(NOT(ISNUMBER(finalData[[#This Row],[peerIQR]])),finalData[[#This Row],[peerIQR]]=0), NA(), finalData[[#This Row],[peerQ3]]+1.5*finalData[[#This Row],[peerIQR]])</f>
        <v>1.1550000000000002</v>
      </c>
      <c r="U63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32">
        <f>finalData[[#This Row],[score]]-finalData[[#This Row],[peerMedian]]</f>
        <v>1.0000000000000009E-2</v>
      </c>
    </row>
    <row r="633" spans="1:22">
      <c r="A633" t="s">
        <v>2203</v>
      </c>
      <c r="B633" t="s">
        <v>2204</v>
      </c>
      <c r="C633" t="s">
        <v>2168</v>
      </c>
      <c r="D633" t="s">
        <v>32</v>
      </c>
      <c r="E633">
        <v>2</v>
      </c>
      <c r="F633">
        <v>0</v>
      </c>
      <c r="G633">
        <v>9</v>
      </c>
      <c r="H633">
        <v>0</v>
      </c>
      <c r="I633">
        <v>0.98</v>
      </c>
      <c r="J633">
        <v>9</v>
      </c>
      <c r="K633">
        <v>0</v>
      </c>
      <c r="L633" t="s">
        <v>18027</v>
      </c>
      <c r="M633" t="s">
        <v>17973</v>
      </c>
      <c r="N633" cm="1">
        <f t="array" ref="N633">_xlfn.LET(_xlpm.k,finalData[[#This Row],[peer_group_key]],
     MEDIAN(_xlfn._xlws.FILTER(finalData[score], (finalData[peer_group_key]=_xlpm.k)*(ISNUMBER(finalData[score]))))
)</f>
        <v>0.96</v>
      </c>
      <c r="O633" cm="1">
        <f t="array" ref="O63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633" cm="1">
        <f t="array" ref="P63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633">
        <f>finalData[[#This Row],[peerQ3]]-finalData[[#This Row],[peerQ1]]</f>
        <v>6.0000000000000053E-2</v>
      </c>
      <c r="R633" cm="1">
        <f t="array" ref="R633">_xlfn.LET(_xlpm.k,finalData[[#This Row],[peer_group_key]],
ROWS(_xlfn._xlws.FILTER(finalData[score], (finalData[peer_group_key]=_xlpm.k)*(ISNUMBER(finalData[score]))))
)</f>
        <v>25</v>
      </c>
      <c r="S633">
        <f>IF(OR(NOT(ISNUMBER(finalData[[#This Row],[peerIQR]])),finalData[[#This Row],[peerIQR]]=0), NA(), finalData[[#This Row],[peerQ1]]-1.5*finalData[[#This Row],[peerIQR]])</f>
        <v>0.84999999999999987</v>
      </c>
      <c r="T633">
        <f>IF(OR(NOT(ISNUMBER(finalData[[#This Row],[peerIQR]])),finalData[[#This Row],[peerIQR]]=0), NA(), finalData[[#This Row],[peerQ3]]+1.5*finalData[[#This Row],[peerIQR]])</f>
        <v>1.0900000000000001</v>
      </c>
      <c r="U63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33">
        <f>finalData[[#This Row],[score]]-finalData[[#This Row],[peerMedian]]</f>
        <v>2.0000000000000018E-2</v>
      </c>
    </row>
    <row r="634" spans="1:22">
      <c r="A634" t="s">
        <v>2207</v>
      </c>
      <c r="B634" t="s">
        <v>2208</v>
      </c>
      <c r="C634" t="s">
        <v>2168</v>
      </c>
      <c r="D634" t="s">
        <v>32</v>
      </c>
      <c r="E634">
        <v>3</v>
      </c>
      <c r="F634">
        <v>0</v>
      </c>
      <c r="G634">
        <v>7</v>
      </c>
      <c r="H634">
        <v>0</v>
      </c>
      <c r="I634">
        <v>0.9</v>
      </c>
      <c r="J634">
        <v>7</v>
      </c>
      <c r="K634">
        <v>0</v>
      </c>
      <c r="L634" t="s">
        <v>18027</v>
      </c>
      <c r="M634" t="s">
        <v>17971</v>
      </c>
      <c r="N634" cm="1">
        <f t="array" ref="N634">_xlfn.LET(_xlpm.k,finalData[[#This Row],[peer_group_key]],
     MEDIAN(_xlfn._xlws.FILTER(finalData[score], (finalData[peer_group_key]=_xlpm.k)*(ISNUMBER(finalData[score]))))
)</f>
        <v>0.96</v>
      </c>
      <c r="O634" cm="1">
        <f t="array" ref="O63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634" cm="1">
        <f t="array" ref="P63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634">
        <f>finalData[[#This Row],[peerQ3]]-finalData[[#This Row],[peerQ1]]</f>
        <v>6.0000000000000053E-2</v>
      </c>
      <c r="R634" cm="1">
        <f t="array" ref="R634">_xlfn.LET(_xlpm.k,finalData[[#This Row],[peer_group_key]],
ROWS(_xlfn._xlws.FILTER(finalData[score], (finalData[peer_group_key]=_xlpm.k)*(ISNUMBER(finalData[score]))))
)</f>
        <v>25</v>
      </c>
      <c r="S634">
        <f>IF(OR(NOT(ISNUMBER(finalData[[#This Row],[peerIQR]])),finalData[[#This Row],[peerIQR]]=0), NA(), finalData[[#This Row],[peerQ1]]-1.5*finalData[[#This Row],[peerIQR]])</f>
        <v>0.84999999999999987</v>
      </c>
      <c r="T634">
        <f>IF(OR(NOT(ISNUMBER(finalData[[#This Row],[peerIQR]])),finalData[[#This Row],[peerIQR]]=0), NA(), finalData[[#This Row],[peerQ3]]+1.5*finalData[[#This Row],[peerIQR]])</f>
        <v>1.0900000000000001</v>
      </c>
      <c r="U63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34">
        <f>finalData[[#This Row],[score]]-finalData[[#This Row],[peerMedian]]</f>
        <v>-5.9999999999999942E-2</v>
      </c>
    </row>
    <row r="635" spans="1:22">
      <c r="A635" t="s">
        <v>2210</v>
      </c>
      <c r="B635" t="s">
        <v>2211</v>
      </c>
      <c r="C635" t="s">
        <v>2168</v>
      </c>
      <c r="D635" t="s">
        <v>140</v>
      </c>
      <c r="E635">
        <v>3</v>
      </c>
      <c r="F635">
        <v>0</v>
      </c>
      <c r="G635">
        <v>8</v>
      </c>
      <c r="H635">
        <v>0</v>
      </c>
      <c r="I635">
        <v>0.88</v>
      </c>
      <c r="J635">
        <v>8</v>
      </c>
      <c r="K635">
        <v>0</v>
      </c>
      <c r="L635" t="s">
        <v>18030</v>
      </c>
      <c r="M635" t="s">
        <v>17971</v>
      </c>
      <c r="N635" cm="1">
        <f t="array" ref="N635">_xlfn.LET(_xlpm.k,finalData[[#This Row],[peer_group_key]],
     MEDIAN(_xlfn._xlws.FILTER(finalData[score], (finalData[peer_group_key]=_xlpm.k)*(ISNUMBER(finalData[score]))))
)</f>
        <v>0.88</v>
      </c>
      <c r="O635" cm="1">
        <f t="array" ref="O63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635" cm="1">
        <f t="array" ref="P63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0.88</v>
      </c>
      <c r="Q635">
        <f>finalData[[#This Row],[peerQ3]]-finalData[[#This Row],[peerQ1]]</f>
        <v>0</v>
      </c>
      <c r="R635" cm="1">
        <f t="array" ref="R635">_xlfn.LET(_xlpm.k,finalData[[#This Row],[peer_group_key]],
ROWS(_xlfn._xlws.FILTER(finalData[score], (finalData[peer_group_key]=_xlpm.k)*(ISNUMBER(finalData[score]))))
)</f>
        <v>1</v>
      </c>
      <c r="S635" t="e">
        <f>IF(OR(NOT(ISNUMBER(finalData[[#This Row],[peerIQR]])),finalData[[#This Row],[peerIQR]]=0), NA(), finalData[[#This Row],[peerQ1]]-1.5*finalData[[#This Row],[peerIQR]])</f>
        <v>#N/A</v>
      </c>
      <c r="T635" t="e">
        <f>IF(OR(NOT(ISNUMBER(finalData[[#This Row],[peerIQR]])),finalData[[#This Row],[peerIQR]]=0), NA(), finalData[[#This Row],[peerQ3]]+1.5*finalData[[#This Row],[peerIQR]])</f>
        <v>#N/A</v>
      </c>
      <c r="U63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635">
        <f>finalData[[#This Row],[score]]-finalData[[#This Row],[peerMedian]]</f>
        <v>0</v>
      </c>
    </row>
    <row r="636" spans="1:22">
      <c r="A636" t="s">
        <v>2214</v>
      </c>
      <c r="B636" t="s">
        <v>2215</v>
      </c>
      <c r="C636" t="s">
        <v>2168</v>
      </c>
      <c r="D636" t="s">
        <v>87</v>
      </c>
      <c r="E636">
        <v>2</v>
      </c>
      <c r="F636">
        <v>0</v>
      </c>
      <c r="G636">
        <v>7</v>
      </c>
      <c r="H636">
        <v>1</v>
      </c>
      <c r="I636">
        <v>1.08</v>
      </c>
      <c r="J636">
        <v>8</v>
      </c>
      <c r="K636">
        <v>0.125</v>
      </c>
      <c r="L636" t="s">
        <v>18028</v>
      </c>
      <c r="M636" t="s">
        <v>17973</v>
      </c>
      <c r="N636" cm="1">
        <f t="array" ref="N636">_xlfn.LET(_xlpm.k,finalData[[#This Row],[peer_group_key]],
     MEDIAN(_xlfn._xlws.FILTER(finalData[score], (finalData[peer_group_key]=_xlpm.k)*(ISNUMBER(finalData[score]))))
)</f>
        <v>0.97</v>
      </c>
      <c r="O636" cm="1">
        <f t="array" ref="O63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636" cm="1">
        <f t="array" ref="P63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636">
        <f>finalData[[#This Row],[peerQ3]]-finalData[[#This Row],[peerQ1]]</f>
        <v>0.18000000000000005</v>
      </c>
      <c r="R636" cm="1">
        <f t="array" ref="R636">_xlfn.LET(_xlpm.k,finalData[[#This Row],[peer_group_key]],
ROWS(_xlfn._xlws.FILTER(finalData[score], (finalData[peer_group_key]=_xlpm.k)*(ISNUMBER(finalData[score]))))
)</f>
        <v>11</v>
      </c>
      <c r="S636">
        <f>IF(OR(NOT(ISNUMBER(finalData[[#This Row],[peerIQR]])),finalData[[#This Row],[peerIQR]]=0), NA(), finalData[[#This Row],[peerQ1]]-1.5*finalData[[#This Row],[peerIQR]])</f>
        <v>0.62999999999999989</v>
      </c>
      <c r="T636">
        <f>IF(OR(NOT(ISNUMBER(finalData[[#This Row],[peerIQR]])),finalData[[#This Row],[peerIQR]]=0), NA(), finalData[[#This Row],[peerQ3]]+1.5*finalData[[#This Row],[peerIQR]])</f>
        <v>1.35</v>
      </c>
      <c r="U63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36">
        <f>finalData[[#This Row],[score]]-finalData[[#This Row],[peerMedian]]</f>
        <v>0.1100000000000001</v>
      </c>
    </row>
    <row r="637" spans="1:22">
      <c r="A637" t="s">
        <v>2218</v>
      </c>
      <c r="B637" t="s">
        <v>2219</v>
      </c>
      <c r="C637" t="s">
        <v>2168</v>
      </c>
      <c r="D637" t="s">
        <v>18</v>
      </c>
      <c r="E637">
        <v>1</v>
      </c>
      <c r="F637">
        <v>0</v>
      </c>
      <c r="G637">
        <v>9</v>
      </c>
      <c r="H637">
        <v>1</v>
      </c>
      <c r="I637">
        <v>0.99</v>
      </c>
      <c r="J637">
        <v>10</v>
      </c>
      <c r="K637">
        <v>0.1</v>
      </c>
      <c r="L637" t="s">
        <v>18029</v>
      </c>
      <c r="M637" t="s">
        <v>17973</v>
      </c>
      <c r="N637" cm="1">
        <f t="array" ref="N637">_xlfn.LET(_xlpm.k,finalData[[#This Row],[peer_group_key]],
     MEDIAN(_xlfn._xlws.FILTER(finalData[score], (finalData[peer_group_key]=_xlpm.k)*(ISNUMBER(finalData[score]))))
)</f>
        <v>0.99</v>
      </c>
      <c r="O637" cm="1">
        <f t="array" ref="O63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637" cm="1">
        <f t="array" ref="P63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637">
        <f>finalData[[#This Row],[peerQ3]]-finalData[[#This Row],[peerQ1]]</f>
        <v>8.5000000000000187E-2</v>
      </c>
      <c r="R637" cm="1">
        <f t="array" ref="R637">_xlfn.LET(_xlpm.k,finalData[[#This Row],[peer_group_key]],
ROWS(_xlfn._xlws.FILTER(finalData[score], (finalData[peer_group_key]=_xlpm.k)*(ISNUMBER(finalData[score]))))
)</f>
        <v>20</v>
      </c>
      <c r="S637">
        <f>IF(OR(NOT(ISNUMBER(finalData[[#This Row],[peerIQR]])),finalData[[#This Row],[peerIQR]]=0), NA(), finalData[[#This Row],[peerQ1]]-1.5*finalData[[#This Row],[peerIQR]])</f>
        <v>0.81499999999999961</v>
      </c>
      <c r="T637">
        <f>IF(OR(NOT(ISNUMBER(finalData[[#This Row],[peerIQR]])),finalData[[#This Row],[peerIQR]]=0), NA(), finalData[[#This Row],[peerQ3]]+1.5*finalData[[#This Row],[peerIQR]])</f>
        <v>1.1550000000000002</v>
      </c>
      <c r="U63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37">
        <f>finalData[[#This Row],[score]]-finalData[[#This Row],[peerMedian]]</f>
        <v>0</v>
      </c>
    </row>
    <row r="638" spans="1:22">
      <c r="A638" t="s">
        <v>2222</v>
      </c>
      <c r="B638" t="s">
        <v>2223</v>
      </c>
      <c r="C638" t="s">
        <v>2168</v>
      </c>
      <c r="D638" t="s">
        <v>32</v>
      </c>
      <c r="E638">
        <v>3</v>
      </c>
      <c r="F638">
        <v>0</v>
      </c>
      <c r="G638">
        <v>5</v>
      </c>
      <c r="H638">
        <v>1</v>
      </c>
      <c r="I638">
        <v>0.92</v>
      </c>
      <c r="J638">
        <v>6</v>
      </c>
      <c r="K638">
        <v>0.16666666666666666</v>
      </c>
      <c r="L638" t="s">
        <v>18027</v>
      </c>
      <c r="M638" t="s">
        <v>17971</v>
      </c>
      <c r="N638" cm="1">
        <f t="array" ref="N638">_xlfn.LET(_xlpm.k,finalData[[#This Row],[peer_group_key]],
     MEDIAN(_xlfn._xlws.FILTER(finalData[score], (finalData[peer_group_key]=_xlpm.k)*(ISNUMBER(finalData[score]))))
)</f>
        <v>0.96</v>
      </c>
      <c r="O638" cm="1">
        <f t="array" ref="O63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638" cm="1">
        <f t="array" ref="P63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638">
        <f>finalData[[#This Row],[peerQ3]]-finalData[[#This Row],[peerQ1]]</f>
        <v>6.0000000000000053E-2</v>
      </c>
      <c r="R638" cm="1">
        <f t="array" ref="R638">_xlfn.LET(_xlpm.k,finalData[[#This Row],[peer_group_key]],
ROWS(_xlfn._xlws.FILTER(finalData[score], (finalData[peer_group_key]=_xlpm.k)*(ISNUMBER(finalData[score]))))
)</f>
        <v>25</v>
      </c>
      <c r="S638">
        <f>IF(OR(NOT(ISNUMBER(finalData[[#This Row],[peerIQR]])),finalData[[#This Row],[peerIQR]]=0), NA(), finalData[[#This Row],[peerQ1]]-1.5*finalData[[#This Row],[peerIQR]])</f>
        <v>0.84999999999999987</v>
      </c>
      <c r="T638">
        <f>IF(OR(NOT(ISNUMBER(finalData[[#This Row],[peerIQR]])),finalData[[#This Row],[peerIQR]]=0), NA(), finalData[[#This Row],[peerQ3]]+1.5*finalData[[#This Row],[peerIQR]])</f>
        <v>1.0900000000000001</v>
      </c>
      <c r="U63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38">
        <f>finalData[[#This Row],[score]]-finalData[[#This Row],[peerMedian]]</f>
        <v>-3.9999999999999925E-2</v>
      </c>
    </row>
    <row r="639" spans="1:22">
      <c r="A639" t="s">
        <v>2225</v>
      </c>
      <c r="B639" t="s">
        <v>2226</v>
      </c>
      <c r="C639" t="s">
        <v>2168</v>
      </c>
      <c r="D639" t="s">
        <v>18</v>
      </c>
      <c r="E639">
        <v>2</v>
      </c>
      <c r="F639">
        <v>1</v>
      </c>
      <c r="G639">
        <v>7</v>
      </c>
      <c r="H639">
        <v>1</v>
      </c>
      <c r="I639">
        <v>1.04</v>
      </c>
      <c r="J639">
        <v>9</v>
      </c>
      <c r="K639">
        <v>0.1111111111111111</v>
      </c>
      <c r="L639" t="s">
        <v>18029</v>
      </c>
      <c r="M639" t="s">
        <v>17973</v>
      </c>
      <c r="N639" cm="1">
        <f t="array" ref="N639">_xlfn.LET(_xlpm.k,finalData[[#This Row],[peer_group_key]],
     MEDIAN(_xlfn._xlws.FILTER(finalData[score], (finalData[peer_group_key]=_xlpm.k)*(ISNUMBER(finalData[score]))))
)</f>
        <v>0.99</v>
      </c>
      <c r="O639" cm="1">
        <f t="array" ref="O63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639" cm="1">
        <f t="array" ref="P63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639">
        <f>finalData[[#This Row],[peerQ3]]-finalData[[#This Row],[peerQ1]]</f>
        <v>8.5000000000000187E-2</v>
      </c>
      <c r="R639" cm="1">
        <f t="array" ref="R639">_xlfn.LET(_xlpm.k,finalData[[#This Row],[peer_group_key]],
ROWS(_xlfn._xlws.FILTER(finalData[score], (finalData[peer_group_key]=_xlpm.k)*(ISNUMBER(finalData[score]))))
)</f>
        <v>20</v>
      </c>
      <c r="S639">
        <f>IF(OR(NOT(ISNUMBER(finalData[[#This Row],[peerIQR]])),finalData[[#This Row],[peerIQR]]=0), NA(), finalData[[#This Row],[peerQ1]]-1.5*finalData[[#This Row],[peerIQR]])</f>
        <v>0.81499999999999961</v>
      </c>
      <c r="T639">
        <f>IF(OR(NOT(ISNUMBER(finalData[[#This Row],[peerIQR]])),finalData[[#This Row],[peerIQR]]=0), NA(), finalData[[#This Row],[peerQ3]]+1.5*finalData[[#This Row],[peerIQR]])</f>
        <v>1.1550000000000002</v>
      </c>
      <c r="U63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39">
        <f>finalData[[#This Row],[score]]-finalData[[#This Row],[peerMedian]]</f>
        <v>5.0000000000000044E-2</v>
      </c>
    </row>
    <row r="640" spans="1:22">
      <c r="A640" t="s">
        <v>2229</v>
      </c>
      <c r="B640" t="s">
        <v>2230</v>
      </c>
      <c r="C640" t="s">
        <v>2168</v>
      </c>
      <c r="D640" t="s">
        <v>113</v>
      </c>
      <c r="E640">
        <v>2</v>
      </c>
      <c r="F640">
        <v>1</v>
      </c>
      <c r="G640">
        <v>9</v>
      </c>
      <c r="H640">
        <v>1</v>
      </c>
      <c r="I640">
        <v>0.96</v>
      </c>
      <c r="J640">
        <v>11</v>
      </c>
      <c r="K640">
        <v>9.0909090909090912E-2</v>
      </c>
      <c r="L640" t="s">
        <v>18031</v>
      </c>
      <c r="M640" t="s">
        <v>17973</v>
      </c>
      <c r="N640" cm="1">
        <f t="array" ref="N640">_xlfn.LET(_xlpm.k,finalData[[#This Row],[peer_group_key]],
     MEDIAN(_xlfn._xlws.FILTER(finalData[score], (finalData[peer_group_key]=_xlpm.k)*(ISNUMBER(finalData[score]))))
)</f>
        <v>0.995</v>
      </c>
      <c r="O640" cm="1">
        <f t="array" ref="O64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0.97750000000000004</v>
      </c>
      <c r="P640" cm="1">
        <f t="array" ref="P64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1.0125</v>
      </c>
      <c r="Q640">
        <f>finalData[[#This Row],[peerQ3]]-finalData[[#This Row],[peerQ1]]</f>
        <v>3.499999999999992E-2</v>
      </c>
      <c r="R640" cm="1">
        <f t="array" ref="R640">_xlfn.LET(_xlpm.k,finalData[[#This Row],[peer_group_key]],
ROWS(_xlfn._xlws.FILTER(finalData[score], (finalData[peer_group_key]=_xlpm.k)*(ISNUMBER(finalData[score]))))
)</f>
        <v>2</v>
      </c>
      <c r="S640">
        <f>IF(OR(NOT(ISNUMBER(finalData[[#This Row],[peerIQR]])),finalData[[#This Row],[peerIQR]]=0), NA(), finalData[[#This Row],[peerQ1]]-1.5*finalData[[#This Row],[peerIQR]])</f>
        <v>0.92500000000000016</v>
      </c>
      <c r="T640">
        <f>IF(OR(NOT(ISNUMBER(finalData[[#This Row],[peerIQR]])),finalData[[#This Row],[peerIQR]]=0), NA(), finalData[[#This Row],[peerQ3]]+1.5*finalData[[#This Row],[peerIQR]])</f>
        <v>1.0649999999999999</v>
      </c>
      <c r="U64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640">
        <f>finalData[[#This Row],[score]]-finalData[[#This Row],[peerMedian]]</f>
        <v>-3.5000000000000031E-2</v>
      </c>
    </row>
    <row r="641" spans="1:22">
      <c r="A641" t="s">
        <v>2233</v>
      </c>
      <c r="B641" t="s">
        <v>2234</v>
      </c>
      <c r="C641" t="s">
        <v>2168</v>
      </c>
      <c r="D641" t="s">
        <v>32</v>
      </c>
      <c r="E641">
        <v>2</v>
      </c>
      <c r="F641">
        <v>0</v>
      </c>
      <c r="G641">
        <v>6</v>
      </c>
      <c r="H641">
        <v>2</v>
      </c>
      <c r="I641">
        <v>0.96</v>
      </c>
      <c r="J641">
        <v>8</v>
      </c>
      <c r="K641">
        <v>0.25</v>
      </c>
      <c r="L641" t="s">
        <v>18027</v>
      </c>
      <c r="M641" t="s">
        <v>17973</v>
      </c>
      <c r="N641" cm="1">
        <f t="array" ref="N641">_xlfn.LET(_xlpm.k,finalData[[#This Row],[peer_group_key]],
     MEDIAN(_xlfn._xlws.FILTER(finalData[score], (finalData[peer_group_key]=_xlpm.k)*(ISNUMBER(finalData[score]))))
)</f>
        <v>0.96</v>
      </c>
      <c r="O641" cm="1">
        <f t="array" ref="O64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641" cm="1">
        <f t="array" ref="P64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641">
        <f>finalData[[#This Row],[peerQ3]]-finalData[[#This Row],[peerQ1]]</f>
        <v>6.0000000000000053E-2</v>
      </c>
      <c r="R641" cm="1">
        <f t="array" ref="R641">_xlfn.LET(_xlpm.k,finalData[[#This Row],[peer_group_key]],
ROWS(_xlfn._xlws.FILTER(finalData[score], (finalData[peer_group_key]=_xlpm.k)*(ISNUMBER(finalData[score]))))
)</f>
        <v>25</v>
      </c>
      <c r="S641">
        <f>IF(OR(NOT(ISNUMBER(finalData[[#This Row],[peerIQR]])),finalData[[#This Row],[peerIQR]]=0), NA(), finalData[[#This Row],[peerQ1]]-1.5*finalData[[#This Row],[peerIQR]])</f>
        <v>0.84999999999999987</v>
      </c>
      <c r="T641">
        <f>IF(OR(NOT(ISNUMBER(finalData[[#This Row],[peerIQR]])),finalData[[#This Row],[peerIQR]]=0), NA(), finalData[[#This Row],[peerQ3]]+1.5*finalData[[#This Row],[peerIQR]])</f>
        <v>1.0900000000000001</v>
      </c>
      <c r="U64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41">
        <f>finalData[[#This Row],[score]]-finalData[[#This Row],[peerMedian]]</f>
        <v>0</v>
      </c>
    </row>
    <row r="642" spans="1:22">
      <c r="A642" t="s">
        <v>2237</v>
      </c>
      <c r="B642" t="s">
        <v>2238</v>
      </c>
      <c r="C642" t="s">
        <v>2168</v>
      </c>
      <c r="D642" t="s">
        <v>27</v>
      </c>
      <c r="E642">
        <v>2</v>
      </c>
      <c r="F642">
        <v>0</v>
      </c>
      <c r="G642">
        <v>6</v>
      </c>
      <c r="H642">
        <v>1</v>
      </c>
      <c r="I642">
        <v>1.04</v>
      </c>
      <c r="J642">
        <v>7</v>
      </c>
      <c r="K642">
        <v>0.14285714285714285</v>
      </c>
      <c r="L642" t="s">
        <v>18032</v>
      </c>
      <c r="M642" t="s">
        <v>17973</v>
      </c>
      <c r="N642" cm="1">
        <f t="array" ref="N642">_xlfn.LET(_xlpm.k,finalData[[#This Row],[peer_group_key]],
     MEDIAN(_xlfn._xlws.FILTER(finalData[score], (finalData[peer_group_key]=_xlpm.k)*(ISNUMBER(finalData[score]))))
)</f>
        <v>0.97</v>
      </c>
      <c r="O642" cm="1">
        <f t="array" ref="O64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642" cm="1">
        <f t="array" ref="P64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642">
        <f>finalData[[#This Row],[peerQ3]]-finalData[[#This Row],[peerQ1]]</f>
        <v>8.9999999999999969E-2</v>
      </c>
      <c r="R642" cm="1">
        <f t="array" ref="R642">_xlfn.LET(_xlpm.k,finalData[[#This Row],[peer_group_key]],
ROWS(_xlfn._xlws.FILTER(finalData[score], (finalData[peer_group_key]=_xlpm.k)*(ISNUMBER(finalData[score]))))
)</f>
        <v>15</v>
      </c>
      <c r="S642">
        <f>IF(OR(NOT(ISNUMBER(finalData[[#This Row],[peerIQR]])),finalData[[#This Row],[peerIQR]]=0), NA(), finalData[[#This Row],[peerQ1]]-1.5*finalData[[#This Row],[peerIQR]])</f>
        <v>0.78500000000000014</v>
      </c>
      <c r="T642">
        <f>IF(OR(NOT(ISNUMBER(finalData[[#This Row],[peerIQR]])),finalData[[#This Row],[peerIQR]]=0), NA(), finalData[[#This Row],[peerQ3]]+1.5*finalData[[#This Row],[peerIQR]])</f>
        <v>1.145</v>
      </c>
      <c r="U64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42">
        <f>finalData[[#This Row],[score]]-finalData[[#This Row],[peerMedian]]</f>
        <v>7.0000000000000062E-2</v>
      </c>
    </row>
    <row r="643" spans="1:22">
      <c r="A643" t="s">
        <v>2241</v>
      </c>
      <c r="B643" t="s">
        <v>2242</v>
      </c>
      <c r="C643" t="s">
        <v>2168</v>
      </c>
      <c r="D643" t="s">
        <v>18</v>
      </c>
      <c r="E643">
        <v>2</v>
      </c>
      <c r="F643">
        <v>0</v>
      </c>
      <c r="G643">
        <v>5</v>
      </c>
      <c r="H643">
        <v>0</v>
      </c>
      <c r="I643">
        <v>0.92</v>
      </c>
      <c r="J643">
        <v>5</v>
      </c>
      <c r="K643">
        <v>0</v>
      </c>
      <c r="L643" t="s">
        <v>18029</v>
      </c>
      <c r="M643" t="s">
        <v>17973</v>
      </c>
      <c r="N643" cm="1">
        <f t="array" ref="N643">_xlfn.LET(_xlpm.k,finalData[[#This Row],[peer_group_key]],
     MEDIAN(_xlfn._xlws.FILTER(finalData[score], (finalData[peer_group_key]=_xlpm.k)*(ISNUMBER(finalData[score]))))
)</f>
        <v>0.99</v>
      </c>
      <c r="O643" cm="1">
        <f t="array" ref="O64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643" cm="1">
        <f t="array" ref="P64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643">
        <f>finalData[[#This Row],[peerQ3]]-finalData[[#This Row],[peerQ1]]</f>
        <v>8.5000000000000187E-2</v>
      </c>
      <c r="R643" cm="1">
        <f t="array" ref="R643">_xlfn.LET(_xlpm.k,finalData[[#This Row],[peer_group_key]],
ROWS(_xlfn._xlws.FILTER(finalData[score], (finalData[peer_group_key]=_xlpm.k)*(ISNUMBER(finalData[score]))))
)</f>
        <v>20</v>
      </c>
      <c r="S643">
        <f>IF(OR(NOT(ISNUMBER(finalData[[#This Row],[peerIQR]])),finalData[[#This Row],[peerIQR]]=0), NA(), finalData[[#This Row],[peerQ1]]-1.5*finalData[[#This Row],[peerIQR]])</f>
        <v>0.81499999999999961</v>
      </c>
      <c r="T643">
        <f>IF(OR(NOT(ISNUMBER(finalData[[#This Row],[peerIQR]])),finalData[[#This Row],[peerIQR]]=0), NA(), finalData[[#This Row],[peerQ3]]+1.5*finalData[[#This Row],[peerIQR]])</f>
        <v>1.1550000000000002</v>
      </c>
      <c r="U64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43">
        <f>finalData[[#This Row],[score]]-finalData[[#This Row],[peerMedian]]</f>
        <v>-6.9999999999999951E-2</v>
      </c>
    </row>
    <row r="644" spans="1:22">
      <c r="A644" t="s">
        <v>2245</v>
      </c>
      <c r="B644" t="s">
        <v>2246</v>
      </c>
      <c r="C644" t="s">
        <v>2168</v>
      </c>
      <c r="D644" t="s">
        <v>87</v>
      </c>
      <c r="E644">
        <v>1</v>
      </c>
      <c r="F644">
        <v>0</v>
      </c>
      <c r="G644">
        <v>9</v>
      </c>
      <c r="H644">
        <v>1</v>
      </c>
      <c r="I644">
        <v>1.05</v>
      </c>
      <c r="J644">
        <v>10</v>
      </c>
      <c r="K644">
        <v>0.1</v>
      </c>
      <c r="L644" t="s">
        <v>18028</v>
      </c>
      <c r="M644" t="s">
        <v>17973</v>
      </c>
      <c r="N644" cm="1">
        <f t="array" ref="N644">_xlfn.LET(_xlpm.k,finalData[[#This Row],[peer_group_key]],
     MEDIAN(_xlfn._xlws.FILTER(finalData[score], (finalData[peer_group_key]=_xlpm.k)*(ISNUMBER(finalData[score]))))
)</f>
        <v>0.97</v>
      </c>
      <c r="O644" cm="1">
        <f t="array" ref="O64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644" cm="1">
        <f t="array" ref="P64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644">
        <f>finalData[[#This Row],[peerQ3]]-finalData[[#This Row],[peerQ1]]</f>
        <v>0.18000000000000005</v>
      </c>
      <c r="R644" cm="1">
        <f t="array" ref="R644">_xlfn.LET(_xlpm.k,finalData[[#This Row],[peer_group_key]],
ROWS(_xlfn._xlws.FILTER(finalData[score], (finalData[peer_group_key]=_xlpm.k)*(ISNUMBER(finalData[score]))))
)</f>
        <v>11</v>
      </c>
      <c r="S644">
        <f>IF(OR(NOT(ISNUMBER(finalData[[#This Row],[peerIQR]])),finalData[[#This Row],[peerIQR]]=0), NA(), finalData[[#This Row],[peerQ1]]-1.5*finalData[[#This Row],[peerIQR]])</f>
        <v>0.62999999999999989</v>
      </c>
      <c r="T644">
        <f>IF(OR(NOT(ISNUMBER(finalData[[#This Row],[peerIQR]])),finalData[[#This Row],[peerIQR]]=0), NA(), finalData[[#This Row],[peerQ3]]+1.5*finalData[[#This Row],[peerIQR]])</f>
        <v>1.35</v>
      </c>
      <c r="U64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44">
        <f>finalData[[#This Row],[score]]-finalData[[#This Row],[peerMedian]]</f>
        <v>8.0000000000000071E-2</v>
      </c>
    </row>
    <row r="645" spans="1:22">
      <c r="A645" t="s">
        <v>2248</v>
      </c>
      <c r="B645" t="s">
        <v>2249</v>
      </c>
      <c r="C645" t="s">
        <v>2168</v>
      </c>
      <c r="D645" t="s">
        <v>18</v>
      </c>
      <c r="E645">
        <v>4</v>
      </c>
      <c r="F645">
        <v>1</v>
      </c>
      <c r="G645">
        <v>10</v>
      </c>
      <c r="H645">
        <v>0</v>
      </c>
      <c r="I645">
        <v>0.95</v>
      </c>
      <c r="J645">
        <v>11</v>
      </c>
      <c r="K645">
        <v>0</v>
      </c>
      <c r="L645" t="s">
        <v>18029</v>
      </c>
      <c r="M645" t="s">
        <v>17970</v>
      </c>
      <c r="N645" cm="1">
        <f t="array" ref="N645">_xlfn.LET(_xlpm.k,finalData[[#This Row],[peer_group_key]],
     MEDIAN(_xlfn._xlws.FILTER(finalData[score], (finalData[peer_group_key]=_xlpm.k)*(ISNUMBER(finalData[score]))))
)</f>
        <v>0.99</v>
      </c>
      <c r="O645" cm="1">
        <f t="array" ref="O64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645" cm="1">
        <f t="array" ref="P64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645">
        <f>finalData[[#This Row],[peerQ3]]-finalData[[#This Row],[peerQ1]]</f>
        <v>8.5000000000000187E-2</v>
      </c>
      <c r="R645" cm="1">
        <f t="array" ref="R645">_xlfn.LET(_xlpm.k,finalData[[#This Row],[peer_group_key]],
ROWS(_xlfn._xlws.FILTER(finalData[score], (finalData[peer_group_key]=_xlpm.k)*(ISNUMBER(finalData[score]))))
)</f>
        <v>20</v>
      </c>
      <c r="S645">
        <f>IF(OR(NOT(ISNUMBER(finalData[[#This Row],[peerIQR]])),finalData[[#This Row],[peerIQR]]=0), NA(), finalData[[#This Row],[peerQ1]]-1.5*finalData[[#This Row],[peerIQR]])</f>
        <v>0.81499999999999961</v>
      </c>
      <c r="T645">
        <f>IF(OR(NOT(ISNUMBER(finalData[[#This Row],[peerIQR]])),finalData[[#This Row],[peerIQR]]=0), NA(), finalData[[#This Row],[peerQ3]]+1.5*finalData[[#This Row],[peerIQR]])</f>
        <v>1.1550000000000002</v>
      </c>
      <c r="U64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45">
        <f>finalData[[#This Row],[score]]-finalData[[#This Row],[peerMedian]]</f>
        <v>-4.0000000000000036E-2</v>
      </c>
    </row>
    <row r="646" spans="1:22">
      <c r="A646" t="s">
        <v>2252</v>
      </c>
      <c r="B646" t="s">
        <v>2253</v>
      </c>
      <c r="C646" t="s">
        <v>2168</v>
      </c>
      <c r="D646" t="s">
        <v>87</v>
      </c>
      <c r="E646">
        <v>1</v>
      </c>
      <c r="F646">
        <v>0</v>
      </c>
      <c r="G646">
        <v>7</v>
      </c>
      <c r="H646">
        <v>2</v>
      </c>
      <c r="I646">
        <v>1.03</v>
      </c>
      <c r="J646">
        <v>9</v>
      </c>
      <c r="K646">
        <v>0.22222222222222221</v>
      </c>
      <c r="L646" t="s">
        <v>18028</v>
      </c>
      <c r="M646" t="s">
        <v>17973</v>
      </c>
      <c r="N646" cm="1">
        <f t="array" ref="N646">_xlfn.LET(_xlpm.k,finalData[[#This Row],[peer_group_key]],
     MEDIAN(_xlfn._xlws.FILTER(finalData[score], (finalData[peer_group_key]=_xlpm.k)*(ISNUMBER(finalData[score]))))
)</f>
        <v>0.97</v>
      </c>
      <c r="O646" cm="1">
        <f t="array" ref="O64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646" cm="1">
        <f t="array" ref="P64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646">
        <f>finalData[[#This Row],[peerQ3]]-finalData[[#This Row],[peerQ1]]</f>
        <v>0.18000000000000005</v>
      </c>
      <c r="R646" cm="1">
        <f t="array" ref="R646">_xlfn.LET(_xlpm.k,finalData[[#This Row],[peer_group_key]],
ROWS(_xlfn._xlws.FILTER(finalData[score], (finalData[peer_group_key]=_xlpm.k)*(ISNUMBER(finalData[score]))))
)</f>
        <v>11</v>
      </c>
      <c r="S646">
        <f>IF(OR(NOT(ISNUMBER(finalData[[#This Row],[peerIQR]])),finalData[[#This Row],[peerIQR]]=0), NA(), finalData[[#This Row],[peerQ1]]-1.5*finalData[[#This Row],[peerIQR]])</f>
        <v>0.62999999999999989</v>
      </c>
      <c r="T646">
        <f>IF(OR(NOT(ISNUMBER(finalData[[#This Row],[peerIQR]])),finalData[[#This Row],[peerIQR]]=0), NA(), finalData[[#This Row],[peerQ3]]+1.5*finalData[[#This Row],[peerIQR]])</f>
        <v>1.35</v>
      </c>
      <c r="U64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46">
        <f>finalData[[#This Row],[score]]-finalData[[#This Row],[peerMedian]]</f>
        <v>6.0000000000000053E-2</v>
      </c>
    </row>
    <row r="647" spans="1:22">
      <c r="A647" t="s">
        <v>2255</v>
      </c>
      <c r="B647" t="s">
        <v>2256</v>
      </c>
      <c r="C647" t="s">
        <v>2168</v>
      </c>
      <c r="D647" t="s">
        <v>32</v>
      </c>
      <c r="E647">
        <v>3</v>
      </c>
      <c r="F647">
        <v>0</v>
      </c>
      <c r="G647">
        <v>9</v>
      </c>
      <c r="H647">
        <v>1</v>
      </c>
      <c r="I647">
        <v>1</v>
      </c>
      <c r="J647">
        <v>10</v>
      </c>
      <c r="K647">
        <v>0.1</v>
      </c>
      <c r="L647" t="s">
        <v>18027</v>
      </c>
      <c r="M647" t="s">
        <v>17971</v>
      </c>
      <c r="N647" cm="1">
        <f t="array" ref="N647">_xlfn.LET(_xlpm.k,finalData[[#This Row],[peer_group_key]],
     MEDIAN(_xlfn._xlws.FILTER(finalData[score], (finalData[peer_group_key]=_xlpm.k)*(ISNUMBER(finalData[score]))))
)</f>
        <v>0.96</v>
      </c>
      <c r="O647" cm="1">
        <f t="array" ref="O64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647" cm="1">
        <f t="array" ref="P64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647">
        <f>finalData[[#This Row],[peerQ3]]-finalData[[#This Row],[peerQ1]]</f>
        <v>6.0000000000000053E-2</v>
      </c>
      <c r="R647" cm="1">
        <f t="array" ref="R647">_xlfn.LET(_xlpm.k,finalData[[#This Row],[peer_group_key]],
ROWS(_xlfn._xlws.FILTER(finalData[score], (finalData[peer_group_key]=_xlpm.k)*(ISNUMBER(finalData[score]))))
)</f>
        <v>25</v>
      </c>
      <c r="S647">
        <f>IF(OR(NOT(ISNUMBER(finalData[[#This Row],[peerIQR]])),finalData[[#This Row],[peerIQR]]=0), NA(), finalData[[#This Row],[peerQ1]]-1.5*finalData[[#This Row],[peerIQR]])</f>
        <v>0.84999999999999987</v>
      </c>
      <c r="T647">
        <f>IF(OR(NOT(ISNUMBER(finalData[[#This Row],[peerIQR]])),finalData[[#This Row],[peerIQR]]=0), NA(), finalData[[#This Row],[peerQ3]]+1.5*finalData[[#This Row],[peerIQR]])</f>
        <v>1.0900000000000001</v>
      </c>
      <c r="U64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47">
        <f>finalData[[#This Row],[score]]-finalData[[#This Row],[peerMedian]]</f>
        <v>4.0000000000000036E-2</v>
      </c>
    </row>
    <row r="648" spans="1:22">
      <c r="A648" t="s">
        <v>2259</v>
      </c>
      <c r="B648" t="s">
        <v>2260</v>
      </c>
      <c r="C648" t="s">
        <v>2168</v>
      </c>
      <c r="D648" t="s">
        <v>18</v>
      </c>
      <c r="E648">
        <v>3</v>
      </c>
      <c r="F648">
        <v>0</v>
      </c>
      <c r="G648">
        <v>6</v>
      </c>
      <c r="H648">
        <v>0</v>
      </c>
      <c r="I648">
        <v>0.96</v>
      </c>
      <c r="J648">
        <v>6</v>
      </c>
      <c r="K648">
        <v>0</v>
      </c>
      <c r="L648" t="s">
        <v>18029</v>
      </c>
      <c r="M648" t="s">
        <v>17971</v>
      </c>
      <c r="N648" cm="1">
        <f t="array" ref="N648">_xlfn.LET(_xlpm.k,finalData[[#This Row],[peer_group_key]],
     MEDIAN(_xlfn._xlws.FILTER(finalData[score], (finalData[peer_group_key]=_xlpm.k)*(ISNUMBER(finalData[score]))))
)</f>
        <v>0.99</v>
      </c>
      <c r="O648" cm="1">
        <f t="array" ref="O64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648" cm="1">
        <f t="array" ref="P64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648">
        <f>finalData[[#This Row],[peerQ3]]-finalData[[#This Row],[peerQ1]]</f>
        <v>8.5000000000000187E-2</v>
      </c>
      <c r="R648" cm="1">
        <f t="array" ref="R648">_xlfn.LET(_xlpm.k,finalData[[#This Row],[peer_group_key]],
ROWS(_xlfn._xlws.FILTER(finalData[score], (finalData[peer_group_key]=_xlpm.k)*(ISNUMBER(finalData[score]))))
)</f>
        <v>20</v>
      </c>
      <c r="S648">
        <f>IF(OR(NOT(ISNUMBER(finalData[[#This Row],[peerIQR]])),finalData[[#This Row],[peerIQR]]=0), NA(), finalData[[#This Row],[peerQ1]]-1.5*finalData[[#This Row],[peerIQR]])</f>
        <v>0.81499999999999961</v>
      </c>
      <c r="T648">
        <f>IF(OR(NOT(ISNUMBER(finalData[[#This Row],[peerIQR]])),finalData[[#This Row],[peerIQR]]=0), NA(), finalData[[#This Row],[peerQ3]]+1.5*finalData[[#This Row],[peerIQR]])</f>
        <v>1.1550000000000002</v>
      </c>
      <c r="U64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48">
        <f>finalData[[#This Row],[score]]-finalData[[#This Row],[peerMedian]]</f>
        <v>-3.0000000000000027E-2</v>
      </c>
    </row>
    <row r="649" spans="1:22">
      <c r="A649" t="s">
        <v>2263</v>
      </c>
      <c r="B649" t="s">
        <v>2264</v>
      </c>
      <c r="C649" t="s">
        <v>2168</v>
      </c>
      <c r="D649" t="s">
        <v>87</v>
      </c>
      <c r="E649">
        <v>4</v>
      </c>
      <c r="F649">
        <v>0</v>
      </c>
      <c r="G649">
        <v>6</v>
      </c>
      <c r="H649">
        <v>1</v>
      </c>
      <c r="I649">
        <v>0.9</v>
      </c>
      <c r="J649">
        <v>7</v>
      </c>
      <c r="K649">
        <v>0.14285714285714285</v>
      </c>
      <c r="L649" t="s">
        <v>18028</v>
      </c>
      <c r="M649" t="s">
        <v>17970</v>
      </c>
      <c r="N649" cm="1">
        <f t="array" ref="N649">_xlfn.LET(_xlpm.k,finalData[[#This Row],[peer_group_key]],
     MEDIAN(_xlfn._xlws.FILTER(finalData[score], (finalData[peer_group_key]=_xlpm.k)*(ISNUMBER(finalData[score]))))
)</f>
        <v>0.97</v>
      </c>
      <c r="O649" cm="1">
        <f t="array" ref="O64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649" cm="1">
        <f t="array" ref="P64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649">
        <f>finalData[[#This Row],[peerQ3]]-finalData[[#This Row],[peerQ1]]</f>
        <v>0.18000000000000005</v>
      </c>
      <c r="R649" cm="1">
        <f t="array" ref="R649">_xlfn.LET(_xlpm.k,finalData[[#This Row],[peer_group_key]],
ROWS(_xlfn._xlws.FILTER(finalData[score], (finalData[peer_group_key]=_xlpm.k)*(ISNUMBER(finalData[score]))))
)</f>
        <v>11</v>
      </c>
      <c r="S649">
        <f>IF(OR(NOT(ISNUMBER(finalData[[#This Row],[peerIQR]])),finalData[[#This Row],[peerIQR]]=0), NA(), finalData[[#This Row],[peerQ1]]-1.5*finalData[[#This Row],[peerIQR]])</f>
        <v>0.62999999999999989</v>
      </c>
      <c r="T649">
        <f>IF(OR(NOT(ISNUMBER(finalData[[#This Row],[peerIQR]])),finalData[[#This Row],[peerIQR]]=0), NA(), finalData[[#This Row],[peerQ3]]+1.5*finalData[[#This Row],[peerIQR]])</f>
        <v>1.35</v>
      </c>
      <c r="U64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49">
        <f>finalData[[#This Row],[score]]-finalData[[#This Row],[peerMedian]]</f>
        <v>-6.9999999999999951E-2</v>
      </c>
    </row>
    <row r="650" spans="1:22">
      <c r="A650" t="s">
        <v>2267</v>
      </c>
      <c r="B650" t="s">
        <v>2268</v>
      </c>
      <c r="C650" t="s">
        <v>2168</v>
      </c>
      <c r="D650" t="s">
        <v>32</v>
      </c>
      <c r="E650">
        <v>2</v>
      </c>
      <c r="F650">
        <v>0</v>
      </c>
      <c r="G650">
        <v>10</v>
      </c>
      <c r="H650">
        <v>1</v>
      </c>
      <c r="I650">
        <v>1.05</v>
      </c>
      <c r="J650">
        <v>11</v>
      </c>
      <c r="K650">
        <v>9.0909090909090912E-2</v>
      </c>
      <c r="L650" t="s">
        <v>18027</v>
      </c>
      <c r="M650" t="s">
        <v>17973</v>
      </c>
      <c r="N650" cm="1">
        <f t="array" ref="N650">_xlfn.LET(_xlpm.k,finalData[[#This Row],[peer_group_key]],
     MEDIAN(_xlfn._xlws.FILTER(finalData[score], (finalData[peer_group_key]=_xlpm.k)*(ISNUMBER(finalData[score]))))
)</f>
        <v>0.96</v>
      </c>
      <c r="O650" cm="1">
        <f t="array" ref="O65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650" cm="1">
        <f t="array" ref="P65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650">
        <f>finalData[[#This Row],[peerQ3]]-finalData[[#This Row],[peerQ1]]</f>
        <v>6.0000000000000053E-2</v>
      </c>
      <c r="R650" cm="1">
        <f t="array" ref="R650">_xlfn.LET(_xlpm.k,finalData[[#This Row],[peer_group_key]],
ROWS(_xlfn._xlws.FILTER(finalData[score], (finalData[peer_group_key]=_xlpm.k)*(ISNUMBER(finalData[score]))))
)</f>
        <v>25</v>
      </c>
      <c r="S650">
        <f>IF(OR(NOT(ISNUMBER(finalData[[#This Row],[peerIQR]])),finalData[[#This Row],[peerIQR]]=0), NA(), finalData[[#This Row],[peerQ1]]-1.5*finalData[[#This Row],[peerIQR]])</f>
        <v>0.84999999999999987</v>
      </c>
      <c r="T650">
        <f>IF(OR(NOT(ISNUMBER(finalData[[#This Row],[peerIQR]])),finalData[[#This Row],[peerIQR]]=0), NA(), finalData[[#This Row],[peerQ3]]+1.5*finalData[[#This Row],[peerIQR]])</f>
        <v>1.0900000000000001</v>
      </c>
      <c r="U65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50">
        <f>finalData[[#This Row],[score]]-finalData[[#This Row],[peerMedian]]</f>
        <v>9.000000000000008E-2</v>
      </c>
    </row>
    <row r="651" spans="1:22">
      <c r="A651" t="s">
        <v>2270</v>
      </c>
      <c r="B651" t="s">
        <v>2271</v>
      </c>
      <c r="C651" t="s">
        <v>2168</v>
      </c>
      <c r="D651" t="s">
        <v>18</v>
      </c>
      <c r="E651">
        <v>1</v>
      </c>
      <c r="F651">
        <v>0</v>
      </c>
      <c r="G651">
        <v>8</v>
      </c>
      <c r="H651">
        <v>0</v>
      </c>
      <c r="I651">
        <v>0.99</v>
      </c>
      <c r="J651">
        <v>8</v>
      </c>
      <c r="K651">
        <v>0</v>
      </c>
      <c r="L651" t="s">
        <v>18029</v>
      </c>
      <c r="M651" t="s">
        <v>17973</v>
      </c>
      <c r="N651" cm="1">
        <f t="array" ref="N651">_xlfn.LET(_xlpm.k,finalData[[#This Row],[peer_group_key]],
     MEDIAN(_xlfn._xlws.FILTER(finalData[score], (finalData[peer_group_key]=_xlpm.k)*(ISNUMBER(finalData[score]))))
)</f>
        <v>0.99</v>
      </c>
      <c r="O651" cm="1">
        <f t="array" ref="O65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651" cm="1">
        <f t="array" ref="P65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651">
        <f>finalData[[#This Row],[peerQ3]]-finalData[[#This Row],[peerQ1]]</f>
        <v>8.5000000000000187E-2</v>
      </c>
      <c r="R651" cm="1">
        <f t="array" ref="R651">_xlfn.LET(_xlpm.k,finalData[[#This Row],[peer_group_key]],
ROWS(_xlfn._xlws.FILTER(finalData[score], (finalData[peer_group_key]=_xlpm.k)*(ISNUMBER(finalData[score]))))
)</f>
        <v>20</v>
      </c>
      <c r="S651">
        <f>IF(OR(NOT(ISNUMBER(finalData[[#This Row],[peerIQR]])),finalData[[#This Row],[peerIQR]]=0), NA(), finalData[[#This Row],[peerQ1]]-1.5*finalData[[#This Row],[peerIQR]])</f>
        <v>0.81499999999999961</v>
      </c>
      <c r="T651">
        <f>IF(OR(NOT(ISNUMBER(finalData[[#This Row],[peerIQR]])),finalData[[#This Row],[peerIQR]]=0), NA(), finalData[[#This Row],[peerQ3]]+1.5*finalData[[#This Row],[peerIQR]])</f>
        <v>1.1550000000000002</v>
      </c>
      <c r="U65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51">
        <f>finalData[[#This Row],[score]]-finalData[[#This Row],[peerMedian]]</f>
        <v>0</v>
      </c>
    </row>
    <row r="652" spans="1:22">
      <c r="A652" t="s">
        <v>2274</v>
      </c>
      <c r="B652" t="s">
        <v>2275</v>
      </c>
      <c r="C652" t="s">
        <v>2168</v>
      </c>
      <c r="D652" t="s">
        <v>27</v>
      </c>
      <c r="E652">
        <v>3</v>
      </c>
      <c r="F652">
        <v>0</v>
      </c>
      <c r="G652">
        <v>6</v>
      </c>
      <c r="H652">
        <v>0</v>
      </c>
      <c r="I652">
        <v>0.96</v>
      </c>
      <c r="J652">
        <v>6</v>
      </c>
      <c r="K652">
        <v>0</v>
      </c>
      <c r="L652" t="s">
        <v>18032</v>
      </c>
      <c r="M652" t="s">
        <v>17971</v>
      </c>
      <c r="N652" cm="1">
        <f t="array" ref="N652">_xlfn.LET(_xlpm.k,finalData[[#This Row],[peer_group_key]],
     MEDIAN(_xlfn._xlws.FILTER(finalData[score], (finalData[peer_group_key]=_xlpm.k)*(ISNUMBER(finalData[score]))))
)</f>
        <v>0.97</v>
      </c>
      <c r="O652" cm="1">
        <f t="array" ref="O65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652" cm="1">
        <f t="array" ref="P65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652">
        <f>finalData[[#This Row],[peerQ3]]-finalData[[#This Row],[peerQ1]]</f>
        <v>8.9999999999999969E-2</v>
      </c>
      <c r="R652" cm="1">
        <f t="array" ref="R652">_xlfn.LET(_xlpm.k,finalData[[#This Row],[peer_group_key]],
ROWS(_xlfn._xlws.FILTER(finalData[score], (finalData[peer_group_key]=_xlpm.k)*(ISNUMBER(finalData[score]))))
)</f>
        <v>15</v>
      </c>
      <c r="S652">
        <f>IF(OR(NOT(ISNUMBER(finalData[[#This Row],[peerIQR]])),finalData[[#This Row],[peerIQR]]=0), NA(), finalData[[#This Row],[peerQ1]]-1.5*finalData[[#This Row],[peerIQR]])</f>
        <v>0.78500000000000014</v>
      </c>
      <c r="T652">
        <f>IF(OR(NOT(ISNUMBER(finalData[[#This Row],[peerIQR]])),finalData[[#This Row],[peerIQR]]=0), NA(), finalData[[#This Row],[peerQ3]]+1.5*finalData[[#This Row],[peerIQR]])</f>
        <v>1.145</v>
      </c>
      <c r="U65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52">
        <f>finalData[[#This Row],[score]]-finalData[[#This Row],[peerMedian]]</f>
        <v>-1.0000000000000009E-2</v>
      </c>
    </row>
    <row r="653" spans="1:22">
      <c r="A653" t="s">
        <v>2277</v>
      </c>
      <c r="B653" t="s">
        <v>2278</v>
      </c>
      <c r="C653" t="s">
        <v>2168</v>
      </c>
      <c r="D653" t="s">
        <v>32</v>
      </c>
      <c r="E653">
        <v>5</v>
      </c>
      <c r="F653">
        <v>1</v>
      </c>
      <c r="G653">
        <v>4</v>
      </c>
      <c r="H653">
        <v>0</v>
      </c>
      <c r="I653">
        <v>0.84</v>
      </c>
      <c r="J653">
        <v>5</v>
      </c>
      <c r="K653">
        <v>0</v>
      </c>
      <c r="L653" t="s">
        <v>18027</v>
      </c>
      <c r="M653" t="s">
        <v>17970</v>
      </c>
      <c r="N653" cm="1">
        <f t="array" ref="N653">_xlfn.LET(_xlpm.k,finalData[[#This Row],[peer_group_key]],
     MEDIAN(_xlfn._xlws.FILTER(finalData[score], (finalData[peer_group_key]=_xlpm.k)*(ISNUMBER(finalData[score]))))
)</f>
        <v>0.96</v>
      </c>
      <c r="O653" cm="1">
        <f t="array" ref="O65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653" cm="1">
        <f t="array" ref="P65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653">
        <f>finalData[[#This Row],[peerQ3]]-finalData[[#This Row],[peerQ1]]</f>
        <v>6.0000000000000053E-2</v>
      </c>
      <c r="R653" cm="1">
        <f t="array" ref="R653">_xlfn.LET(_xlpm.k,finalData[[#This Row],[peer_group_key]],
ROWS(_xlfn._xlws.FILTER(finalData[score], (finalData[peer_group_key]=_xlpm.k)*(ISNUMBER(finalData[score]))))
)</f>
        <v>25</v>
      </c>
      <c r="S653">
        <f>IF(OR(NOT(ISNUMBER(finalData[[#This Row],[peerIQR]])),finalData[[#This Row],[peerIQR]]=0), NA(), finalData[[#This Row],[peerQ1]]-1.5*finalData[[#This Row],[peerIQR]])</f>
        <v>0.84999999999999987</v>
      </c>
      <c r="T653">
        <f>IF(OR(NOT(ISNUMBER(finalData[[#This Row],[peerIQR]])),finalData[[#This Row],[peerIQR]]=0), NA(), finalData[[#This Row],[peerQ3]]+1.5*finalData[[#This Row],[peerIQR]])</f>
        <v>1.0900000000000001</v>
      </c>
      <c r="U65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Low Outlier</v>
      </c>
      <c r="V653">
        <f>finalData[[#This Row],[score]]-finalData[[#This Row],[peerMedian]]</f>
        <v>-0.12</v>
      </c>
    </row>
    <row r="654" spans="1:22">
      <c r="A654" t="s">
        <v>2281</v>
      </c>
      <c r="B654" t="s">
        <v>2282</v>
      </c>
      <c r="C654" t="s">
        <v>2168</v>
      </c>
      <c r="D654" t="s">
        <v>113</v>
      </c>
      <c r="E654">
        <v>4</v>
      </c>
      <c r="F654">
        <v>0</v>
      </c>
      <c r="G654">
        <v>6</v>
      </c>
      <c r="H654">
        <v>1</v>
      </c>
      <c r="I654">
        <v>1.03</v>
      </c>
      <c r="J654">
        <v>7</v>
      </c>
      <c r="K654">
        <v>0.14285714285714285</v>
      </c>
      <c r="L654" t="s">
        <v>18031</v>
      </c>
      <c r="M654" t="s">
        <v>17970</v>
      </c>
      <c r="N654" cm="1">
        <f t="array" ref="N654">_xlfn.LET(_xlpm.k,finalData[[#This Row],[peer_group_key]],
     MEDIAN(_xlfn._xlws.FILTER(finalData[score], (finalData[peer_group_key]=_xlpm.k)*(ISNUMBER(finalData[score]))))
)</f>
        <v>0.995</v>
      </c>
      <c r="O654" cm="1">
        <f t="array" ref="O65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0.97750000000000004</v>
      </c>
      <c r="P654" cm="1">
        <f t="array" ref="P65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1.0125</v>
      </c>
      <c r="Q654">
        <f>finalData[[#This Row],[peerQ3]]-finalData[[#This Row],[peerQ1]]</f>
        <v>3.499999999999992E-2</v>
      </c>
      <c r="R654" cm="1">
        <f t="array" ref="R654">_xlfn.LET(_xlpm.k,finalData[[#This Row],[peer_group_key]],
ROWS(_xlfn._xlws.FILTER(finalData[score], (finalData[peer_group_key]=_xlpm.k)*(ISNUMBER(finalData[score]))))
)</f>
        <v>2</v>
      </c>
      <c r="S654">
        <f>IF(OR(NOT(ISNUMBER(finalData[[#This Row],[peerIQR]])),finalData[[#This Row],[peerIQR]]=0), NA(), finalData[[#This Row],[peerQ1]]-1.5*finalData[[#This Row],[peerIQR]])</f>
        <v>0.92500000000000016</v>
      </c>
      <c r="T654">
        <f>IF(OR(NOT(ISNUMBER(finalData[[#This Row],[peerIQR]])),finalData[[#This Row],[peerIQR]]=0), NA(), finalData[[#This Row],[peerQ3]]+1.5*finalData[[#This Row],[peerIQR]])</f>
        <v>1.0649999999999999</v>
      </c>
      <c r="U65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654">
        <f>finalData[[#This Row],[score]]-finalData[[#This Row],[peerMedian]]</f>
        <v>3.5000000000000031E-2</v>
      </c>
    </row>
    <row r="655" spans="1:22">
      <c r="A655" t="s">
        <v>2284</v>
      </c>
      <c r="B655" t="s">
        <v>2285</v>
      </c>
      <c r="C655" t="s">
        <v>2168</v>
      </c>
      <c r="D655" t="s">
        <v>18</v>
      </c>
      <c r="E655">
        <v>1</v>
      </c>
      <c r="F655">
        <v>0</v>
      </c>
      <c r="G655">
        <v>7</v>
      </c>
      <c r="H655">
        <v>1</v>
      </c>
      <c r="I655">
        <v>1.05</v>
      </c>
      <c r="J655">
        <v>8</v>
      </c>
      <c r="K655">
        <v>0.125</v>
      </c>
      <c r="L655" t="s">
        <v>18029</v>
      </c>
      <c r="M655" t="s">
        <v>17973</v>
      </c>
      <c r="N655" cm="1">
        <f t="array" ref="N655">_xlfn.LET(_xlpm.k,finalData[[#This Row],[peer_group_key]],
     MEDIAN(_xlfn._xlws.FILTER(finalData[score], (finalData[peer_group_key]=_xlpm.k)*(ISNUMBER(finalData[score]))))
)</f>
        <v>0.99</v>
      </c>
      <c r="O655" cm="1">
        <f t="array" ref="O65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655" cm="1">
        <f t="array" ref="P65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655">
        <f>finalData[[#This Row],[peerQ3]]-finalData[[#This Row],[peerQ1]]</f>
        <v>8.5000000000000187E-2</v>
      </c>
      <c r="R655" cm="1">
        <f t="array" ref="R655">_xlfn.LET(_xlpm.k,finalData[[#This Row],[peer_group_key]],
ROWS(_xlfn._xlws.FILTER(finalData[score], (finalData[peer_group_key]=_xlpm.k)*(ISNUMBER(finalData[score]))))
)</f>
        <v>20</v>
      </c>
      <c r="S655">
        <f>IF(OR(NOT(ISNUMBER(finalData[[#This Row],[peerIQR]])),finalData[[#This Row],[peerIQR]]=0), NA(), finalData[[#This Row],[peerQ1]]-1.5*finalData[[#This Row],[peerIQR]])</f>
        <v>0.81499999999999961</v>
      </c>
      <c r="T655">
        <f>IF(OR(NOT(ISNUMBER(finalData[[#This Row],[peerIQR]])),finalData[[#This Row],[peerIQR]]=0), NA(), finalData[[#This Row],[peerQ3]]+1.5*finalData[[#This Row],[peerIQR]])</f>
        <v>1.1550000000000002</v>
      </c>
      <c r="U65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55">
        <f>finalData[[#This Row],[score]]-finalData[[#This Row],[peerMedian]]</f>
        <v>6.0000000000000053E-2</v>
      </c>
    </row>
    <row r="656" spans="1:22">
      <c r="A656" t="s">
        <v>2288</v>
      </c>
      <c r="B656" t="s">
        <v>2289</v>
      </c>
      <c r="C656" t="s">
        <v>2168</v>
      </c>
      <c r="D656" t="s">
        <v>87</v>
      </c>
      <c r="E656">
        <v>1</v>
      </c>
      <c r="F656">
        <v>0</v>
      </c>
      <c r="G656">
        <v>8</v>
      </c>
      <c r="H656">
        <v>1</v>
      </c>
      <c r="I656">
        <v>1.1399999999999999</v>
      </c>
      <c r="J656">
        <v>9</v>
      </c>
      <c r="K656">
        <v>0.1111111111111111</v>
      </c>
      <c r="L656" t="s">
        <v>18028</v>
      </c>
      <c r="M656" t="s">
        <v>17973</v>
      </c>
      <c r="N656" cm="1">
        <f t="array" ref="N656">_xlfn.LET(_xlpm.k,finalData[[#This Row],[peer_group_key]],
     MEDIAN(_xlfn._xlws.FILTER(finalData[score], (finalData[peer_group_key]=_xlpm.k)*(ISNUMBER(finalData[score]))))
)</f>
        <v>0.97</v>
      </c>
      <c r="O656" cm="1">
        <f t="array" ref="O65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656" cm="1">
        <f t="array" ref="P65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656">
        <f>finalData[[#This Row],[peerQ3]]-finalData[[#This Row],[peerQ1]]</f>
        <v>0.18000000000000005</v>
      </c>
      <c r="R656" cm="1">
        <f t="array" ref="R656">_xlfn.LET(_xlpm.k,finalData[[#This Row],[peer_group_key]],
ROWS(_xlfn._xlws.FILTER(finalData[score], (finalData[peer_group_key]=_xlpm.k)*(ISNUMBER(finalData[score]))))
)</f>
        <v>11</v>
      </c>
      <c r="S656">
        <f>IF(OR(NOT(ISNUMBER(finalData[[#This Row],[peerIQR]])),finalData[[#This Row],[peerIQR]]=0), NA(), finalData[[#This Row],[peerQ1]]-1.5*finalData[[#This Row],[peerIQR]])</f>
        <v>0.62999999999999989</v>
      </c>
      <c r="T656">
        <f>IF(OR(NOT(ISNUMBER(finalData[[#This Row],[peerIQR]])),finalData[[#This Row],[peerIQR]]=0), NA(), finalData[[#This Row],[peerQ3]]+1.5*finalData[[#This Row],[peerIQR]])</f>
        <v>1.35</v>
      </c>
      <c r="U65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56">
        <f>finalData[[#This Row],[score]]-finalData[[#This Row],[peerMedian]]</f>
        <v>0.16999999999999993</v>
      </c>
    </row>
    <row r="657" spans="1:22">
      <c r="A657" t="s">
        <v>2292</v>
      </c>
      <c r="B657" t="s">
        <v>2293</v>
      </c>
      <c r="C657" t="s">
        <v>2168</v>
      </c>
      <c r="D657" t="s">
        <v>32</v>
      </c>
      <c r="E657">
        <v>2</v>
      </c>
      <c r="F657">
        <v>0</v>
      </c>
      <c r="G657">
        <v>9</v>
      </c>
      <c r="H657">
        <v>1</v>
      </c>
      <c r="I657">
        <v>0.97</v>
      </c>
      <c r="J657">
        <v>10</v>
      </c>
      <c r="K657">
        <v>0.1</v>
      </c>
      <c r="L657" t="s">
        <v>18027</v>
      </c>
      <c r="M657" t="s">
        <v>17973</v>
      </c>
      <c r="N657" cm="1">
        <f t="array" ref="N657">_xlfn.LET(_xlpm.k,finalData[[#This Row],[peer_group_key]],
     MEDIAN(_xlfn._xlws.FILTER(finalData[score], (finalData[peer_group_key]=_xlpm.k)*(ISNUMBER(finalData[score]))))
)</f>
        <v>0.96</v>
      </c>
      <c r="O657" cm="1">
        <f t="array" ref="O65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657" cm="1">
        <f t="array" ref="P65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657">
        <f>finalData[[#This Row],[peerQ3]]-finalData[[#This Row],[peerQ1]]</f>
        <v>6.0000000000000053E-2</v>
      </c>
      <c r="R657" cm="1">
        <f t="array" ref="R657">_xlfn.LET(_xlpm.k,finalData[[#This Row],[peer_group_key]],
ROWS(_xlfn._xlws.FILTER(finalData[score], (finalData[peer_group_key]=_xlpm.k)*(ISNUMBER(finalData[score]))))
)</f>
        <v>25</v>
      </c>
      <c r="S657">
        <f>IF(OR(NOT(ISNUMBER(finalData[[#This Row],[peerIQR]])),finalData[[#This Row],[peerIQR]]=0), NA(), finalData[[#This Row],[peerQ1]]-1.5*finalData[[#This Row],[peerIQR]])</f>
        <v>0.84999999999999987</v>
      </c>
      <c r="T657">
        <f>IF(OR(NOT(ISNUMBER(finalData[[#This Row],[peerIQR]])),finalData[[#This Row],[peerIQR]]=0), NA(), finalData[[#This Row],[peerQ3]]+1.5*finalData[[#This Row],[peerIQR]])</f>
        <v>1.0900000000000001</v>
      </c>
      <c r="U65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57">
        <f>finalData[[#This Row],[score]]-finalData[[#This Row],[peerMedian]]</f>
        <v>1.0000000000000009E-2</v>
      </c>
    </row>
    <row r="658" spans="1:22">
      <c r="A658" t="s">
        <v>2295</v>
      </c>
      <c r="B658" t="s">
        <v>2296</v>
      </c>
      <c r="C658" t="s">
        <v>2168</v>
      </c>
      <c r="D658" t="s">
        <v>87</v>
      </c>
      <c r="E658">
        <v>4</v>
      </c>
      <c r="F658">
        <v>2</v>
      </c>
      <c r="G658">
        <v>7</v>
      </c>
      <c r="H658">
        <v>1</v>
      </c>
      <c r="I658">
        <v>0.97</v>
      </c>
      <c r="J658">
        <v>10</v>
      </c>
      <c r="K658">
        <v>0.1</v>
      </c>
      <c r="L658" t="s">
        <v>18028</v>
      </c>
      <c r="M658" t="s">
        <v>17970</v>
      </c>
      <c r="N658" cm="1">
        <f t="array" ref="N658">_xlfn.LET(_xlpm.k,finalData[[#This Row],[peer_group_key]],
     MEDIAN(_xlfn._xlws.FILTER(finalData[score], (finalData[peer_group_key]=_xlpm.k)*(ISNUMBER(finalData[score]))))
)</f>
        <v>0.97</v>
      </c>
      <c r="O658" cm="1">
        <f t="array" ref="O65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658" cm="1">
        <f t="array" ref="P65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658">
        <f>finalData[[#This Row],[peerQ3]]-finalData[[#This Row],[peerQ1]]</f>
        <v>0.18000000000000005</v>
      </c>
      <c r="R658" cm="1">
        <f t="array" ref="R658">_xlfn.LET(_xlpm.k,finalData[[#This Row],[peer_group_key]],
ROWS(_xlfn._xlws.FILTER(finalData[score], (finalData[peer_group_key]=_xlpm.k)*(ISNUMBER(finalData[score]))))
)</f>
        <v>11</v>
      </c>
      <c r="S658">
        <f>IF(OR(NOT(ISNUMBER(finalData[[#This Row],[peerIQR]])),finalData[[#This Row],[peerIQR]]=0), NA(), finalData[[#This Row],[peerQ1]]-1.5*finalData[[#This Row],[peerIQR]])</f>
        <v>0.62999999999999989</v>
      </c>
      <c r="T658">
        <f>IF(OR(NOT(ISNUMBER(finalData[[#This Row],[peerIQR]])),finalData[[#This Row],[peerIQR]]=0), NA(), finalData[[#This Row],[peerQ3]]+1.5*finalData[[#This Row],[peerIQR]])</f>
        <v>1.35</v>
      </c>
      <c r="U65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58">
        <f>finalData[[#This Row],[score]]-finalData[[#This Row],[peerMedian]]</f>
        <v>0</v>
      </c>
    </row>
    <row r="659" spans="1:22">
      <c r="A659" t="s">
        <v>2297</v>
      </c>
      <c r="B659" t="s">
        <v>2298</v>
      </c>
      <c r="C659" t="s">
        <v>2168</v>
      </c>
      <c r="D659" t="s">
        <v>27</v>
      </c>
      <c r="E659">
        <v>3</v>
      </c>
      <c r="F659">
        <v>0</v>
      </c>
      <c r="G659">
        <v>8</v>
      </c>
      <c r="H659">
        <v>0</v>
      </c>
      <c r="I659">
        <v>1.03</v>
      </c>
      <c r="J659">
        <v>8</v>
      </c>
      <c r="K659">
        <v>0</v>
      </c>
      <c r="L659" t="s">
        <v>18032</v>
      </c>
      <c r="M659" t="s">
        <v>17971</v>
      </c>
      <c r="N659" cm="1">
        <f t="array" ref="N659">_xlfn.LET(_xlpm.k,finalData[[#This Row],[peer_group_key]],
     MEDIAN(_xlfn._xlws.FILTER(finalData[score], (finalData[peer_group_key]=_xlpm.k)*(ISNUMBER(finalData[score]))))
)</f>
        <v>0.97</v>
      </c>
      <c r="O659" cm="1">
        <f t="array" ref="O65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659" cm="1">
        <f t="array" ref="P65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659">
        <f>finalData[[#This Row],[peerQ3]]-finalData[[#This Row],[peerQ1]]</f>
        <v>8.9999999999999969E-2</v>
      </c>
      <c r="R659" cm="1">
        <f t="array" ref="R659">_xlfn.LET(_xlpm.k,finalData[[#This Row],[peer_group_key]],
ROWS(_xlfn._xlws.FILTER(finalData[score], (finalData[peer_group_key]=_xlpm.k)*(ISNUMBER(finalData[score]))))
)</f>
        <v>15</v>
      </c>
      <c r="S659">
        <f>IF(OR(NOT(ISNUMBER(finalData[[#This Row],[peerIQR]])),finalData[[#This Row],[peerIQR]]=0), NA(), finalData[[#This Row],[peerQ1]]-1.5*finalData[[#This Row],[peerIQR]])</f>
        <v>0.78500000000000014</v>
      </c>
      <c r="T659">
        <f>IF(OR(NOT(ISNUMBER(finalData[[#This Row],[peerIQR]])),finalData[[#This Row],[peerIQR]]=0), NA(), finalData[[#This Row],[peerQ3]]+1.5*finalData[[#This Row],[peerIQR]])</f>
        <v>1.145</v>
      </c>
      <c r="U65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59">
        <f>finalData[[#This Row],[score]]-finalData[[#This Row],[peerMedian]]</f>
        <v>6.0000000000000053E-2</v>
      </c>
    </row>
    <row r="660" spans="1:22">
      <c r="A660" t="s">
        <v>2301</v>
      </c>
      <c r="B660" t="s">
        <v>2302</v>
      </c>
      <c r="C660" t="s">
        <v>2168</v>
      </c>
      <c r="D660" t="s">
        <v>32</v>
      </c>
      <c r="E660">
        <v>1</v>
      </c>
      <c r="F660">
        <v>0</v>
      </c>
      <c r="G660">
        <v>9</v>
      </c>
      <c r="H660">
        <v>1</v>
      </c>
      <c r="I660">
        <v>1</v>
      </c>
      <c r="J660">
        <v>10</v>
      </c>
      <c r="K660">
        <v>0.1</v>
      </c>
      <c r="L660" t="s">
        <v>18027</v>
      </c>
      <c r="M660" t="s">
        <v>17973</v>
      </c>
      <c r="N660" cm="1">
        <f t="array" ref="N660">_xlfn.LET(_xlpm.k,finalData[[#This Row],[peer_group_key]],
     MEDIAN(_xlfn._xlws.FILTER(finalData[score], (finalData[peer_group_key]=_xlpm.k)*(ISNUMBER(finalData[score]))))
)</f>
        <v>0.96</v>
      </c>
      <c r="O660" cm="1">
        <f t="array" ref="O66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660" cm="1">
        <f t="array" ref="P66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660">
        <f>finalData[[#This Row],[peerQ3]]-finalData[[#This Row],[peerQ1]]</f>
        <v>6.0000000000000053E-2</v>
      </c>
      <c r="R660" cm="1">
        <f t="array" ref="R660">_xlfn.LET(_xlpm.k,finalData[[#This Row],[peer_group_key]],
ROWS(_xlfn._xlws.FILTER(finalData[score], (finalData[peer_group_key]=_xlpm.k)*(ISNUMBER(finalData[score]))))
)</f>
        <v>25</v>
      </c>
      <c r="S660">
        <f>IF(OR(NOT(ISNUMBER(finalData[[#This Row],[peerIQR]])),finalData[[#This Row],[peerIQR]]=0), NA(), finalData[[#This Row],[peerQ1]]-1.5*finalData[[#This Row],[peerIQR]])</f>
        <v>0.84999999999999987</v>
      </c>
      <c r="T660">
        <f>IF(OR(NOT(ISNUMBER(finalData[[#This Row],[peerIQR]])),finalData[[#This Row],[peerIQR]]=0), NA(), finalData[[#This Row],[peerQ3]]+1.5*finalData[[#This Row],[peerIQR]])</f>
        <v>1.0900000000000001</v>
      </c>
      <c r="U66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60">
        <f>finalData[[#This Row],[score]]-finalData[[#This Row],[peerMedian]]</f>
        <v>4.0000000000000036E-2</v>
      </c>
    </row>
    <row r="661" spans="1:22">
      <c r="A661" t="s">
        <v>2304</v>
      </c>
      <c r="B661" t="s">
        <v>2305</v>
      </c>
      <c r="C661" t="s">
        <v>2168</v>
      </c>
      <c r="D661" t="s">
        <v>32</v>
      </c>
      <c r="E661">
        <v>2</v>
      </c>
      <c r="F661">
        <v>1</v>
      </c>
      <c r="G661">
        <v>9</v>
      </c>
      <c r="H661">
        <v>1</v>
      </c>
      <c r="I661">
        <v>0.96</v>
      </c>
      <c r="J661">
        <v>11</v>
      </c>
      <c r="K661">
        <v>9.0909090909090912E-2</v>
      </c>
      <c r="L661" t="s">
        <v>18027</v>
      </c>
      <c r="M661" t="s">
        <v>17973</v>
      </c>
      <c r="N661" cm="1">
        <f t="array" ref="N661">_xlfn.LET(_xlpm.k,finalData[[#This Row],[peer_group_key]],
     MEDIAN(_xlfn._xlws.FILTER(finalData[score], (finalData[peer_group_key]=_xlpm.k)*(ISNUMBER(finalData[score]))))
)</f>
        <v>0.96</v>
      </c>
      <c r="O661" cm="1">
        <f t="array" ref="O66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661" cm="1">
        <f t="array" ref="P66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661">
        <f>finalData[[#This Row],[peerQ3]]-finalData[[#This Row],[peerQ1]]</f>
        <v>6.0000000000000053E-2</v>
      </c>
      <c r="R661" cm="1">
        <f t="array" ref="R661">_xlfn.LET(_xlpm.k,finalData[[#This Row],[peer_group_key]],
ROWS(_xlfn._xlws.FILTER(finalData[score], (finalData[peer_group_key]=_xlpm.k)*(ISNUMBER(finalData[score]))))
)</f>
        <v>25</v>
      </c>
      <c r="S661">
        <f>IF(OR(NOT(ISNUMBER(finalData[[#This Row],[peerIQR]])),finalData[[#This Row],[peerIQR]]=0), NA(), finalData[[#This Row],[peerQ1]]-1.5*finalData[[#This Row],[peerIQR]])</f>
        <v>0.84999999999999987</v>
      </c>
      <c r="T661">
        <f>IF(OR(NOT(ISNUMBER(finalData[[#This Row],[peerIQR]])),finalData[[#This Row],[peerIQR]]=0), NA(), finalData[[#This Row],[peerQ3]]+1.5*finalData[[#This Row],[peerIQR]])</f>
        <v>1.0900000000000001</v>
      </c>
      <c r="U66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61">
        <f>finalData[[#This Row],[score]]-finalData[[#This Row],[peerMedian]]</f>
        <v>0</v>
      </c>
    </row>
    <row r="662" spans="1:22">
      <c r="A662" t="s">
        <v>2308</v>
      </c>
      <c r="B662" t="s">
        <v>2309</v>
      </c>
      <c r="C662" t="s">
        <v>2168</v>
      </c>
      <c r="D662" t="s">
        <v>32</v>
      </c>
      <c r="E662">
        <v>2</v>
      </c>
      <c r="F662">
        <v>0</v>
      </c>
      <c r="G662">
        <v>7</v>
      </c>
      <c r="H662">
        <v>1</v>
      </c>
      <c r="I662">
        <v>0.94</v>
      </c>
      <c r="J662">
        <v>8</v>
      </c>
      <c r="K662">
        <v>0.125</v>
      </c>
      <c r="L662" t="s">
        <v>18027</v>
      </c>
      <c r="M662" t="s">
        <v>17973</v>
      </c>
      <c r="N662" cm="1">
        <f t="array" ref="N662">_xlfn.LET(_xlpm.k,finalData[[#This Row],[peer_group_key]],
     MEDIAN(_xlfn._xlws.FILTER(finalData[score], (finalData[peer_group_key]=_xlpm.k)*(ISNUMBER(finalData[score]))))
)</f>
        <v>0.96</v>
      </c>
      <c r="O662" cm="1">
        <f t="array" ref="O66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662" cm="1">
        <f t="array" ref="P66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662">
        <f>finalData[[#This Row],[peerQ3]]-finalData[[#This Row],[peerQ1]]</f>
        <v>6.0000000000000053E-2</v>
      </c>
      <c r="R662" cm="1">
        <f t="array" ref="R662">_xlfn.LET(_xlpm.k,finalData[[#This Row],[peer_group_key]],
ROWS(_xlfn._xlws.FILTER(finalData[score], (finalData[peer_group_key]=_xlpm.k)*(ISNUMBER(finalData[score]))))
)</f>
        <v>25</v>
      </c>
      <c r="S662">
        <f>IF(OR(NOT(ISNUMBER(finalData[[#This Row],[peerIQR]])),finalData[[#This Row],[peerIQR]]=0), NA(), finalData[[#This Row],[peerQ1]]-1.5*finalData[[#This Row],[peerIQR]])</f>
        <v>0.84999999999999987</v>
      </c>
      <c r="T662">
        <f>IF(OR(NOT(ISNUMBER(finalData[[#This Row],[peerIQR]])),finalData[[#This Row],[peerIQR]]=0), NA(), finalData[[#This Row],[peerQ3]]+1.5*finalData[[#This Row],[peerIQR]])</f>
        <v>1.0900000000000001</v>
      </c>
      <c r="U66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62">
        <f>finalData[[#This Row],[score]]-finalData[[#This Row],[peerMedian]]</f>
        <v>-2.0000000000000018E-2</v>
      </c>
    </row>
    <row r="663" spans="1:22">
      <c r="A663" t="s">
        <v>2311</v>
      </c>
      <c r="B663" t="s">
        <v>2312</v>
      </c>
      <c r="C663" t="s">
        <v>2168</v>
      </c>
      <c r="D663" t="s">
        <v>32</v>
      </c>
      <c r="E663">
        <v>2</v>
      </c>
      <c r="F663">
        <v>0</v>
      </c>
      <c r="G663">
        <v>11</v>
      </c>
      <c r="H663">
        <v>0</v>
      </c>
      <c r="I663">
        <v>0.93</v>
      </c>
      <c r="J663">
        <v>11</v>
      </c>
      <c r="K663">
        <v>0</v>
      </c>
      <c r="L663" t="s">
        <v>18027</v>
      </c>
      <c r="M663" t="s">
        <v>17973</v>
      </c>
      <c r="N663" cm="1">
        <f t="array" ref="N663">_xlfn.LET(_xlpm.k,finalData[[#This Row],[peer_group_key]],
     MEDIAN(_xlfn._xlws.FILTER(finalData[score], (finalData[peer_group_key]=_xlpm.k)*(ISNUMBER(finalData[score]))))
)</f>
        <v>0.96</v>
      </c>
      <c r="O663" cm="1">
        <f t="array" ref="O66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663" cm="1">
        <f t="array" ref="P66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663">
        <f>finalData[[#This Row],[peerQ3]]-finalData[[#This Row],[peerQ1]]</f>
        <v>6.0000000000000053E-2</v>
      </c>
      <c r="R663" cm="1">
        <f t="array" ref="R663">_xlfn.LET(_xlpm.k,finalData[[#This Row],[peer_group_key]],
ROWS(_xlfn._xlws.FILTER(finalData[score], (finalData[peer_group_key]=_xlpm.k)*(ISNUMBER(finalData[score]))))
)</f>
        <v>25</v>
      </c>
      <c r="S663">
        <f>IF(OR(NOT(ISNUMBER(finalData[[#This Row],[peerIQR]])),finalData[[#This Row],[peerIQR]]=0), NA(), finalData[[#This Row],[peerQ1]]-1.5*finalData[[#This Row],[peerIQR]])</f>
        <v>0.84999999999999987</v>
      </c>
      <c r="T663">
        <f>IF(OR(NOT(ISNUMBER(finalData[[#This Row],[peerIQR]])),finalData[[#This Row],[peerIQR]]=0), NA(), finalData[[#This Row],[peerQ3]]+1.5*finalData[[#This Row],[peerIQR]])</f>
        <v>1.0900000000000001</v>
      </c>
      <c r="U66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63">
        <f>finalData[[#This Row],[score]]-finalData[[#This Row],[peerMedian]]</f>
        <v>-2.9999999999999916E-2</v>
      </c>
    </row>
    <row r="664" spans="1:22">
      <c r="A664" t="s">
        <v>2314</v>
      </c>
      <c r="B664" t="s">
        <v>2315</v>
      </c>
      <c r="C664" t="s">
        <v>2168</v>
      </c>
      <c r="D664" t="s">
        <v>230</v>
      </c>
      <c r="E664">
        <v>4</v>
      </c>
      <c r="F664">
        <v>0</v>
      </c>
      <c r="G664">
        <v>11</v>
      </c>
      <c r="H664">
        <v>0</v>
      </c>
      <c r="I664">
        <v>0.97</v>
      </c>
      <c r="J664">
        <v>11</v>
      </c>
      <c r="K664">
        <v>0</v>
      </c>
      <c r="L664" t="s">
        <v>18033</v>
      </c>
      <c r="M664" t="s">
        <v>17970</v>
      </c>
      <c r="N664" cm="1">
        <f t="array" ref="N664">_xlfn.LET(_xlpm.k,finalData[[#This Row],[peer_group_key]],
     MEDIAN(_xlfn._xlws.FILTER(finalData[score], (finalData[peer_group_key]=_xlpm.k)*(ISNUMBER(finalData[score]))))
)</f>
        <v>0.97</v>
      </c>
      <c r="O664" cm="1">
        <f t="array" ref="O66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664" cm="1">
        <f t="array" ref="P66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664">
        <f>finalData[[#This Row],[peerQ3]]-finalData[[#This Row],[peerQ1]]</f>
        <v>0</v>
      </c>
      <c r="R664" cm="1">
        <f t="array" ref="R664">_xlfn.LET(_xlpm.k,finalData[[#This Row],[peer_group_key]],
ROWS(_xlfn._xlws.FILTER(finalData[score], (finalData[peer_group_key]=_xlpm.k)*(ISNUMBER(finalData[score]))))
)</f>
        <v>1</v>
      </c>
      <c r="S664" t="e">
        <f>IF(OR(NOT(ISNUMBER(finalData[[#This Row],[peerIQR]])),finalData[[#This Row],[peerIQR]]=0), NA(), finalData[[#This Row],[peerQ1]]-1.5*finalData[[#This Row],[peerIQR]])</f>
        <v>#N/A</v>
      </c>
      <c r="T664" t="e">
        <f>IF(OR(NOT(ISNUMBER(finalData[[#This Row],[peerIQR]])),finalData[[#This Row],[peerIQR]]=0), NA(), finalData[[#This Row],[peerQ3]]+1.5*finalData[[#This Row],[peerIQR]])</f>
        <v>#N/A</v>
      </c>
      <c r="U66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664">
        <f>finalData[[#This Row],[score]]-finalData[[#This Row],[peerMedian]]</f>
        <v>0</v>
      </c>
    </row>
    <row r="665" spans="1:22">
      <c r="A665" t="s">
        <v>2317</v>
      </c>
      <c r="B665" t="s">
        <v>2318</v>
      </c>
      <c r="C665" t="s">
        <v>2168</v>
      </c>
      <c r="D665" t="s">
        <v>18</v>
      </c>
      <c r="E665">
        <v>3</v>
      </c>
      <c r="F665">
        <v>0</v>
      </c>
      <c r="G665">
        <v>10</v>
      </c>
      <c r="H665">
        <v>1</v>
      </c>
      <c r="I665">
        <v>1.02</v>
      </c>
      <c r="J665">
        <v>11</v>
      </c>
      <c r="K665">
        <v>9.0909090909090912E-2</v>
      </c>
      <c r="L665" t="s">
        <v>18029</v>
      </c>
      <c r="M665" t="s">
        <v>17971</v>
      </c>
      <c r="N665" cm="1">
        <f t="array" ref="N665">_xlfn.LET(_xlpm.k,finalData[[#This Row],[peer_group_key]],
     MEDIAN(_xlfn._xlws.FILTER(finalData[score], (finalData[peer_group_key]=_xlpm.k)*(ISNUMBER(finalData[score]))))
)</f>
        <v>0.99</v>
      </c>
      <c r="O665" cm="1">
        <f t="array" ref="O66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665" cm="1">
        <f t="array" ref="P66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665">
        <f>finalData[[#This Row],[peerQ3]]-finalData[[#This Row],[peerQ1]]</f>
        <v>8.5000000000000187E-2</v>
      </c>
      <c r="R665" cm="1">
        <f t="array" ref="R665">_xlfn.LET(_xlpm.k,finalData[[#This Row],[peer_group_key]],
ROWS(_xlfn._xlws.FILTER(finalData[score], (finalData[peer_group_key]=_xlpm.k)*(ISNUMBER(finalData[score]))))
)</f>
        <v>20</v>
      </c>
      <c r="S665">
        <f>IF(OR(NOT(ISNUMBER(finalData[[#This Row],[peerIQR]])),finalData[[#This Row],[peerIQR]]=0), NA(), finalData[[#This Row],[peerQ1]]-1.5*finalData[[#This Row],[peerIQR]])</f>
        <v>0.81499999999999961</v>
      </c>
      <c r="T665">
        <f>IF(OR(NOT(ISNUMBER(finalData[[#This Row],[peerIQR]])),finalData[[#This Row],[peerIQR]]=0), NA(), finalData[[#This Row],[peerQ3]]+1.5*finalData[[#This Row],[peerIQR]])</f>
        <v>1.1550000000000002</v>
      </c>
      <c r="U66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65">
        <f>finalData[[#This Row],[score]]-finalData[[#This Row],[peerMedian]]</f>
        <v>3.0000000000000027E-2</v>
      </c>
    </row>
    <row r="666" spans="1:22">
      <c r="A666" t="s">
        <v>2321</v>
      </c>
      <c r="B666" t="s">
        <v>2322</v>
      </c>
      <c r="C666" t="s">
        <v>2168</v>
      </c>
      <c r="D666" t="s">
        <v>18</v>
      </c>
      <c r="E666">
        <v>2</v>
      </c>
      <c r="F666">
        <v>0</v>
      </c>
      <c r="G666">
        <v>6</v>
      </c>
      <c r="H666">
        <v>2</v>
      </c>
      <c r="I666">
        <v>1.03</v>
      </c>
      <c r="J666">
        <v>8</v>
      </c>
      <c r="K666">
        <v>0.25</v>
      </c>
      <c r="L666" t="s">
        <v>18029</v>
      </c>
      <c r="M666" t="s">
        <v>17973</v>
      </c>
      <c r="N666" cm="1">
        <f t="array" ref="N666">_xlfn.LET(_xlpm.k,finalData[[#This Row],[peer_group_key]],
     MEDIAN(_xlfn._xlws.FILTER(finalData[score], (finalData[peer_group_key]=_xlpm.k)*(ISNUMBER(finalData[score]))))
)</f>
        <v>0.99</v>
      </c>
      <c r="O666" cm="1">
        <f t="array" ref="O66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666" cm="1">
        <f t="array" ref="P66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666">
        <f>finalData[[#This Row],[peerQ3]]-finalData[[#This Row],[peerQ1]]</f>
        <v>8.5000000000000187E-2</v>
      </c>
      <c r="R666" cm="1">
        <f t="array" ref="R666">_xlfn.LET(_xlpm.k,finalData[[#This Row],[peer_group_key]],
ROWS(_xlfn._xlws.FILTER(finalData[score], (finalData[peer_group_key]=_xlpm.k)*(ISNUMBER(finalData[score]))))
)</f>
        <v>20</v>
      </c>
      <c r="S666">
        <f>IF(OR(NOT(ISNUMBER(finalData[[#This Row],[peerIQR]])),finalData[[#This Row],[peerIQR]]=0), NA(), finalData[[#This Row],[peerQ1]]-1.5*finalData[[#This Row],[peerIQR]])</f>
        <v>0.81499999999999961</v>
      </c>
      <c r="T666">
        <f>IF(OR(NOT(ISNUMBER(finalData[[#This Row],[peerIQR]])),finalData[[#This Row],[peerIQR]]=0), NA(), finalData[[#This Row],[peerQ3]]+1.5*finalData[[#This Row],[peerIQR]])</f>
        <v>1.1550000000000002</v>
      </c>
      <c r="U66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66">
        <f>finalData[[#This Row],[score]]-finalData[[#This Row],[peerMedian]]</f>
        <v>4.0000000000000036E-2</v>
      </c>
    </row>
    <row r="667" spans="1:22">
      <c r="A667" t="s">
        <v>2325</v>
      </c>
      <c r="B667" t="s">
        <v>2326</v>
      </c>
      <c r="C667" t="s">
        <v>2168</v>
      </c>
      <c r="D667" t="s">
        <v>27</v>
      </c>
      <c r="E667">
        <v>2</v>
      </c>
      <c r="F667">
        <v>0</v>
      </c>
      <c r="G667">
        <v>6</v>
      </c>
      <c r="H667">
        <v>1</v>
      </c>
      <c r="I667">
        <v>0.9</v>
      </c>
      <c r="J667">
        <v>7</v>
      </c>
      <c r="K667">
        <v>0.14285714285714285</v>
      </c>
      <c r="L667" t="s">
        <v>18032</v>
      </c>
      <c r="M667" t="s">
        <v>17973</v>
      </c>
      <c r="N667" cm="1">
        <f t="array" ref="N667">_xlfn.LET(_xlpm.k,finalData[[#This Row],[peer_group_key]],
     MEDIAN(_xlfn._xlws.FILTER(finalData[score], (finalData[peer_group_key]=_xlpm.k)*(ISNUMBER(finalData[score]))))
)</f>
        <v>0.97</v>
      </c>
      <c r="O667" cm="1">
        <f t="array" ref="O66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667" cm="1">
        <f t="array" ref="P66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667">
        <f>finalData[[#This Row],[peerQ3]]-finalData[[#This Row],[peerQ1]]</f>
        <v>8.9999999999999969E-2</v>
      </c>
      <c r="R667" cm="1">
        <f t="array" ref="R667">_xlfn.LET(_xlpm.k,finalData[[#This Row],[peer_group_key]],
ROWS(_xlfn._xlws.FILTER(finalData[score], (finalData[peer_group_key]=_xlpm.k)*(ISNUMBER(finalData[score]))))
)</f>
        <v>15</v>
      </c>
      <c r="S667">
        <f>IF(OR(NOT(ISNUMBER(finalData[[#This Row],[peerIQR]])),finalData[[#This Row],[peerIQR]]=0), NA(), finalData[[#This Row],[peerQ1]]-1.5*finalData[[#This Row],[peerIQR]])</f>
        <v>0.78500000000000014</v>
      </c>
      <c r="T667">
        <f>IF(OR(NOT(ISNUMBER(finalData[[#This Row],[peerIQR]])),finalData[[#This Row],[peerIQR]]=0), NA(), finalData[[#This Row],[peerQ3]]+1.5*finalData[[#This Row],[peerIQR]])</f>
        <v>1.145</v>
      </c>
      <c r="U66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67">
        <f>finalData[[#This Row],[score]]-finalData[[#This Row],[peerMedian]]</f>
        <v>-6.9999999999999951E-2</v>
      </c>
    </row>
    <row r="668" spans="1:22">
      <c r="A668" t="s">
        <v>2328</v>
      </c>
      <c r="B668" t="s">
        <v>2329</v>
      </c>
      <c r="C668" t="s">
        <v>2168</v>
      </c>
      <c r="D668" t="s">
        <v>18</v>
      </c>
      <c r="E668">
        <v>2</v>
      </c>
      <c r="F668">
        <v>0</v>
      </c>
      <c r="G668">
        <v>8</v>
      </c>
      <c r="H668">
        <v>1</v>
      </c>
      <c r="I668">
        <v>0.91</v>
      </c>
      <c r="J668">
        <v>9</v>
      </c>
      <c r="K668">
        <v>0.1111111111111111</v>
      </c>
      <c r="L668" t="s">
        <v>18029</v>
      </c>
      <c r="M668" t="s">
        <v>17973</v>
      </c>
      <c r="N668" cm="1">
        <f t="array" ref="N668">_xlfn.LET(_xlpm.k,finalData[[#This Row],[peer_group_key]],
     MEDIAN(_xlfn._xlws.FILTER(finalData[score], (finalData[peer_group_key]=_xlpm.k)*(ISNUMBER(finalData[score]))))
)</f>
        <v>0.99</v>
      </c>
      <c r="O668" cm="1">
        <f t="array" ref="O66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668" cm="1">
        <f t="array" ref="P66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668">
        <f>finalData[[#This Row],[peerQ3]]-finalData[[#This Row],[peerQ1]]</f>
        <v>8.5000000000000187E-2</v>
      </c>
      <c r="R668" cm="1">
        <f t="array" ref="R668">_xlfn.LET(_xlpm.k,finalData[[#This Row],[peer_group_key]],
ROWS(_xlfn._xlws.FILTER(finalData[score], (finalData[peer_group_key]=_xlpm.k)*(ISNUMBER(finalData[score]))))
)</f>
        <v>20</v>
      </c>
      <c r="S668">
        <f>IF(OR(NOT(ISNUMBER(finalData[[#This Row],[peerIQR]])),finalData[[#This Row],[peerIQR]]=0), NA(), finalData[[#This Row],[peerQ1]]-1.5*finalData[[#This Row],[peerIQR]])</f>
        <v>0.81499999999999961</v>
      </c>
      <c r="T668">
        <f>IF(OR(NOT(ISNUMBER(finalData[[#This Row],[peerIQR]])),finalData[[#This Row],[peerIQR]]=0), NA(), finalData[[#This Row],[peerQ3]]+1.5*finalData[[#This Row],[peerIQR]])</f>
        <v>1.1550000000000002</v>
      </c>
      <c r="U66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68">
        <f>finalData[[#This Row],[score]]-finalData[[#This Row],[peerMedian]]</f>
        <v>-7.999999999999996E-2</v>
      </c>
    </row>
    <row r="669" spans="1:22">
      <c r="A669" t="s">
        <v>2332</v>
      </c>
      <c r="B669" t="s">
        <v>2333</v>
      </c>
      <c r="C669" t="s">
        <v>2168</v>
      </c>
      <c r="D669" t="s">
        <v>27</v>
      </c>
      <c r="E669">
        <v>4</v>
      </c>
      <c r="F669">
        <v>0</v>
      </c>
      <c r="G669">
        <v>5</v>
      </c>
      <c r="H669">
        <v>1</v>
      </c>
      <c r="I669">
        <v>0.83</v>
      </c>
      <c r="J669">
        <v>6</v>
      </c>
      <c r="K669">
        <v>0.16666666666666666</v>
      </c>
      <c r="L669" t="s">
        <v>18032</v>
      </c>
      <c r="M669" t="s">
        <v>17970</v>
      </c>
      <c r="N669" cm="1">
        <f t="array" ref="N669">_xlfn.LET(_xlpm.k,finalData[[#This Row],[peer_group_key]],
     MEDIAN(_xlfn._xlws.FILTER(finalData[score], (finalData[peer_group_key]=_xlpm.k)*(ISNUMBER(finalData[score]))))
)</f>
        <v>0.97</v>
      </c>
      <c r="O669" cm="1">
        <f t="array" ref="O66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669" cm="1">
        <f t="array" ref="P66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669">
        <f>finalData[[#This Row],[peerQ3]]-finalData[[#This Row],[peerQ1]]</f>
        <v>8.9999999999999969E-2</v>
      </c>
      <c r="R669" cm="1">
        <f t="array" ref="R669">_xlfn.LET(_xlpm.k,finalData[[#This Row],[peer_group_key]],
ROWS(_xlfn._xlws.FILTER(finalData[score], (finalData[peer_group_key]=_xlpm.k)*(ISNUMBER(finalData[score]))))
)</f>
        <v>15</v>
      </c>
      <c r="S669">
        <f>IF(OR(NOT(ISNUMBER(finalData[[#This Row],[peerIQR]])),finalData[[#This Row],[peerIQR]]=0), NA(), finalData[[#This Row],[peerQ1]]-1.5*finalData[[#This Row],[peerIQR]])</f>
        <v>0.78500000000000014</v>
      </c>
      <c r="T669">
        <f>IF(OR(NOT(ISNUMBER(finalData[[#This Row],[peerIQR]])),finalData[[#This Row],[peerIQR]]=0), NA(), finalData[[#This Row],[peerQ3]]+1.5*finalData[[#This Row],[peerIQR]])</f>
        <v>1.145</v>
      </c>
      <c r="U66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69">
        <f>finalData[[#This Row],[score]]-finalData[[#This Row],[peerMedian]]</f>
        <v>-0.14000000000000001</v>
      </c>
    </row>
    <row r="670" spans="1:22">
      <c r="A670" t="s">
        <v>2336</v>
      </c>
      <c r="B670" t="s">
        <v>2337</v>
      </c>
      <c r="C670" t="s">
        <v>2168</v>
      </c>
      <c r="D670" t="s">
        <v>18</v>
      </c>
      <c r="E670">
        <v>2</v>
      </c>
      <c r="F670">
        <v>0</v>
      </c>
      <c r="G670">
        <v>6</v>
      </c>
      <c r="H670">
        <v>2</v>
      </c>
      <c r="I670">
        <v>0.94</v>
      </c>
      <c r="J670">
        <v>8</v>
      </c>
      <c r="K670">
        <v>0.25</v>
      </c>
      <c r="L670" t="s">
        <v>18029</v>
      </c>
      <c r="M670" t="s">
        <v>17973</v>
      </c>
      <c r="N670" cm="1">
        <f t="array" ref="N670">_xlfn.LET(_xlpm.k,finalData[[#This Row],[peer_group_key]],
     MEDIAN(_xlfn._xlws.FILTER(finalData[score], (finalData[peer_group_key]=_xlpm.k)*(ISNUMBER(finalData[score]))))
)</f>
        <v>0.99</v>
      </c>
      <c r="O670" cm="1">
        <f t="array" ref="O67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670" cm="1">
        <f t="array" ref="P67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670">
        <f>finalData[[#This Row],[peerQ3]]-finalData[[#This Row],[peerQ1]]</f>
        <v>8.5000000000000187E-2</v>
      </c>
      <c r="R670" cm="1">
        <f t="array" ref="R670">_xlfn.LET(_xlpm.k,finalData[[#This Row],[peer_group_key]],
ROWS(_xlfn._xlws.FILTER(finalData[score], (finalData[peer_group_key]=_xlpm.k)*(ISNUMBER(finalData[score]))))
)</f>
        <v>20</v>
      </c>
      <c r="S670">
        <f>IF(OR(NOT(ISNUMBER(finalData[[#This Row],[peerIQR]])),finalData[[#This Row],[peerIQR]]=0), NA(), finalData[[#This Row],[peerQ1]]-1.5*finalData[[#This Row],[peerIQR]])</f>
        <v>0.81499999999999961</v>
      </c>
      <c r="T670">
        <f>IF(OR(NOT(ISNUMBER(finalData[[#This Row],[peerIQR]])),finalData[[#This Row],[peerIQR]]=0), NA(), finalData[[#This Row],[peerQ3]]+1.5*finalData[[#This Row],[peerIQR]])</f>
        <v>1.1550000000000002</v>
      </c>
      <c r="U67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70">
        <f>finalData[[#This Row],[score]]-finalData[[#This Row],[peerMedian]]</f>
        <v>-5.0000000000000044E-2</v>
      </c>
    </row>
    <row r="671" spans="1:22">
      <c r="A671" t="s">
        <v>2340</v>
      </c>
      <c r="B671" t="s">
        <v>2341</v>
      </c>
      <c r="C671" t="s">
        <v>2168</v>
      </c>
      <c r="D671" t="s">
        <v>18</v>
      </c>
      <c r="E671">
        <v>2</v>
      </c>
      <c r="F671">
        <v>0</v>
      </c>
      <c r="G671">
        <v>8</v>
      </c>
      <c r="H671">
        <v>3</v>
      </c>
      <c r="I671">
        <v>1.01</v>
      </c>
      <c r="J671">
        <v>11</v>
      </c>
      <c r="K671">
        <v>0.27272727272727271</v>
      </c>
      <c r="L671" t="s">
        <v>18029</v>
      </c>
      <c r="M671" t="s">
        <v>17973</v>
      </c>
      <c r="N671" cm="1">
        <f t="array" ref="N671">_xlfn.LET(_xlpm.k,finalData[[#This Row],[peer_group_key]],
     MEDIAN(_xlfn._xlws.FILTER(finalData[score], (finalData[peer_group_key]=_xlpm.k)*(ISNUMBER(finalData[score]))))
)</f>
        <v>0.99</v>
      </c>
      <c r="O671" cm="1">
        <f t="array" ref="O67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671" cm="1">
        <f t="array" ref="P67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671">
        <f>finalData[[#This Row],[peerQ3]]-finalData[[#This Row],[peerQ1]]</f>
        <v>8.5000000000000187E-2</v>
      </c>
      <c r="R671" cm="1">
        <f t="array" ref="R671">_xlfn.LET(_xlpm.k,finalData[[#This Row],[peer_group_key]],
ROWS(_xlfn._xlws.FILTER(finalData[score], (finalData[peer_group_key]=_xlpm.k)*(ISNUMBER(finalData[score]))))
)</f>
        <v>20</v>
      </c>
      <c r="S671">
        <f>IF(OR(NOT(ISNUMBER(finalData[[#This Row],[peerIQR]])),finalData[[#This Row],[peerIQR]]=0), NA(), finalData[[#This Row],[peerQ1]]-1.5*finalData[[#This Row],[peerIQR]])</f>
        <v>0.81499999999999961</v>
      </c>
      <c r="T671">
        <f>IF(OR(NOT(ISNUMBER(finalData[[#This Row],[peerIQR]])),finalData[[#This Row],[peerIQR]]=0), NA(), finalData[[#This Row],[peerQ3]]+1.5*finalData[[#This Row],[peerIQR]])</f>
        <v>1.1550000000000002</v>
      </c>
      <c r="U67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71">
        <f>finalData[[#This Row],[score]]-finalData[[#This Row],[peerMedian]]</f>
        <v>2.0000000000000018E-2</v>
      </c>
    </row>
    <row r="672" spans="1:22">
      <c r="A672" t="s">
        <v>2344</v>
      </c>
      <c r="B672" t="s">
        <v>825</v>
      </c>
      <c r="C672" t="s">
        <v>2168</v>
      </c>
      <c r="D672" t="s">
        <v>18</v>
      </c>
      <c r="E672">
        <v>4</v>
      </c>
      <c r="F672">
        <v>1</v>
      </c>
      <c r="G672">
        <v>4</v>
      </c>
      <c r="H672">
        <v>0</v>
      </c>
      <c r="I672">
        <v>0.89</v>
      </c>
      <c r="J672">
        <v>5</v>
      </c>
      <c r="K672">
        <v>0</v>
      </c>
      <c r="L672" t="s">
        <v>18029</v>
      </c>
      <c r="M672" t="s">
        <v>17970</v>
      </c>
      <c r="N672" cm="1">
        <f t="array" ref="N672">_xlfn.LET(_xlpm.k,finalData[[#This Row],[peer_group_key]],
     MEDIAN(_xlfn._xlws.FILTER(finalData[score], (finalData[peer_group_key]=_xlpm.k)*(ISNUMBER(finalData[score]))))
)</f>
        <v>0.99</v>
      </c>
      <c r="O672" cm="1">
        <f t="array" ref="O67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672" cm="1">
        <f t="array" ref="P67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672">
        <f>finalData[[#This Row],[peerQ3]]-finalData[[#This Row],[peerQ1]]</f>
        <v>8.5000000000000187E-2</v>
      </c>
      <c r="R672" cm="1">
        <f t="array" ref="R672">_xlfn.LET(_xlpm.k,finalData[[#This Row],[peer_group_key]],
ROWS(_xlfn._xlws.FILTER(finalData[score], (finalData[peer_group_key]=_xlpm.k)*(ISNUMBER(finalData[score]))))
)</f>
        <v>20</v>
      </c>
      <c r="S672">
        <f>IF(OR(NOT(ISNUMBER(finalData[[#This Row],[peerIQR]])),finalData[[#This Row],[peerIQR]]=0), NA(), finalData[[#This Row],[peerQ1]]-1.5*finalData[[#This Row],[peerIQR]])</f>
        <v>0.81499999999999961</v>
      </c>
      <c r="T672">
        <f>IF(OR(NOT(ISNUMBER(finalData[[#This Row],[peerIQR]])),finalData[[#This Row],[peerIQR]]=0), NA(), finalData[[#This Row],[peerQ3]]+1.5*finalData[[#This Row],[peerIQR]])</f>
        <v>1.1550000000000002</v>
      </c>
      <c r="U67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72">
        <f>finalData[[#This Row],[score]]-finalData[[#This Row],[peerMedian]]</f>
        <v>-9.9999999999999978E-2</v>
      </c>
    </row>
    <row r="673" spans="1:22">
      <c r="A673" t="s">
        <v>2347</v>
      </c>
      <c r="B673" t="s">
        <v>2348</v>
      </c>
      <c r="C673" t="s">
        <v>2168</v>
      </c>
      <c r="D673" t="s">
        <v>18</v>
      </c>
      <c r="E673">
        <v>2</v>
      </c>
      <c r="F673">
        <v>0</v>
      </c>
      <c r="G673">
        <v>8</v>
      </c>
      <c r="H673">
        <v>2</v>
      </c>
      <c r="I673">
        <v>0.97</v>
      </c>
      <c r="J673">
        <v>10</v>
      </c>
      <c r="K673">
        <v>0.2</v>
      </c>
      <c r="L673" t="s">
        <v>18029</v>
      </c>
      <c r="M673" t="s">
        <v>17973</v>
      </c>
      <c r="N673" cm="1">
        <f t="array" ref="N673">_xlfn.LET(_xlpm.k,finalData[[#This Row],[peer_group_key]],
     MEDIAN(_xlfn._xlws.FILTER(finalData[score], (finalData[peer_group_key]=_xlpm.k)*(ISNUMBER(finalData[score]))))
)</f>
        <v>0.99</v>
      </c>
      <c r="O673" cm="1">
        <f t="array" ref="O67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673" cm="1">
        <f t="array" ref="P67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673">
        <f>finalData[[#This Row],[peerQ3]]-finalData[[#This Row],[peerQ1]]</f>
        <v>8.5000000000000187E-2</v>
      </c>
      <c r="R673" cm="1">
        <f t="array" ref="R673">_xlfn.LET(_xlpm.k,finalData[[#This Row],[peer_group_key]],
ROWS(_xlfn._xlws.FILTER(finalData[score], (finalData[peer_group_key]=_xlpm.k)*(ISNUMBER(finalData[score]))))
)</f>
        <v>20</v>
      </c>
      <c r="S673">
        <f>IF(OR(NOT(ISNUMBER(finalData[[#This Row],[peerIQR]])),finalData[[#This Row],[peerIQR]]=0), NA(), finalData[[#This Row],[peerQ1]]-1.5*finalData[[#This Row],[peerIQR]])</f>
        <v>0.81499999999999961</v>
      </c>
      <c r="T673">
        <f>IF(OR(NOT(ISNUMBER(finalData[[#This Row],[peerIQR]])),finalData[[#This Row],[peerIQR]]=0), NA(), finalData[[#This Row],[peerQ3]]+1.5*finalData[[#This Row],[peerIQR]])</f>
        <v>1.1550000000000002</v>
      </c>
      <c r="U67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73">
        <f>finalData[[#This Row],[score]]-finalData[[#This Row],[peerMedian]]</f>
        <v>-2.0000000000000018E-2</v>
      </c>
    </row>
    <row r="674" spans="1:22">
      <c r="A674" t="s">
        <v>2351</v>
      </c>
      <c r="B674" t="s">
        <v>2352</v>
      </c>
      <c r="C674" t="s">
        <v>2168</v>
      </c>
      <c r="D674" t="s">
        <v>18</v>
      </c>
      <c r="E674">
        <v>3</v>
      </c>
      <c r="F674">
        <v>0</v>
      </c>
      <c r="G674">
        <v>8</v>
      </c>
      <c r="H674">
        <v>0</v>
      </c>
      <c r="I674">
        <v>1.08</v>
      </c>
      <c r="J674">
        <v>8</v>
      </c>
      <c r="K674">
        <v>0</v>
      </c>
      <c r="L674" t="s">
        <v>18029</v>
      </c>
      <c r="M674" t="s">
        <v>17971</v>
      </c>
      <c r="N674" cm="1">
        <f t="array" ref="N674">_xlfn.LET(_xlpm.k,finalData[[#This Row],[peer_group_key]],
     MEDIAN(_xlfn._xlws.FILTER(finalData[score], (finalData[peer_group_key]=_xlpm.k)*(ISNUMBER(finalData[score]))))
)</f>
        <v>0.99</v>
      </c>
      <c r="O674" cm="1">
        <f t="array" ref="O67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674" cm="1">
        <f t="array" ref="P67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674">
        <f>finalData[[#This Row],[peerQ3]]-finalData[[#This Row],[peerQ1]]</f>
        <v>8.5000000000000187E-2</v>
      </c>
      <c r="R674" cm="1">
        <f t="array" ref="R674">_xlfn.LET(_xlpm.k,finalData[[#This Row],[peer_group_key]],
ROWS(_xlfn._xlws.FILTER(finalData[score], (finalData[peer_group_key]=_xlpm.k)*(ISNUMBER(finalData[score]))))
)</f>
        <v>20</v>
      </c>
      <c r="S674">
        <f>IF(OR(NOT(ISNUMBER(finalData[[#This Row],[peerIQR]])),finalData[[#This Row],[peerIQR]]=0), NA(), finalData[[#This Row],[peerQ1]]-1.5*finalData[[#This Row],[peerIQR]])</f>
        <v>0.81499999999999961</v>
      </c>
      <c r="T674">
        <f>IF(OR(NOT(ISNUMBER(finalData[[#This Row],[peerIQR]])),finalData[[#This Row],[peerIQR]]=0), NA(), finalData[[#This Row],[peerQ3]]+1.5*finalData[[#This Row],[peerIQR]])</f>
        <v>1.1550000000000002</v>
      </c>
      <c r="U67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74">
        <f>finalData[[#This Row],[score]]-finalData[[#This Row],[peerMedian]]</f>
        <v>9.000000000000008E-2</v>
      </c>
    </row>
    <row r="675" spans="1:22">
      <c r="A675" t="s">
        <v>2355</v>
      </c>
      <c r="B675" t="s">
        <v>2356</v>
      </c>
      <c r="C675" t="s">
        <v>2168</v>
      </c>
      <c r="D675" t="s">
        <v>27</v>
      </c>
      <c r="E675">
        <v>4</v>
      </c>
      <c r="F675">
        <v>0</v>
      </c>
      <c r="G675">
        <v>7</v>
      </c>
      <c r="H675">
        <v>0</v>
      </c>
      <c r="I675">
        <v>0.97</v>
      </c>
      <c r="J675">
        <v>7</v>
      </c>
      <c r="K675">
        <v>0</v>
      </c>
      <c r="L675" t="s">
        <v>18032</v>
      </c>
      <c r="M675" t="s">
        <v>17970</v>
      </c>
      <c r="N675" cm="1">
        <f t="array" ref="N675">_xlfn.LET(_xlpm.k,finalData[[#This Row],[peer_group_key]],
     MEDIAN(_xlfn._xlws.FILTER(finalData[score], (finalData[peer_group_key]=_xlpm.k)*(ISNUMBER(finalData[score]))))
)</f>
        <v>0.97</v>
      </c>
      <c r="O675" cm="1">
        <f t="array" ref="O67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675" cm="1">
        <f t="array" ref="P67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675">
        <f>finalData[[#This Row],[peerQ3]]-finalData[[#This Row],[peerQ1]]</f>
        <v>8.9999999999999969E-2</v>
      </c>
      <c r="R675" cm="1">
        <f t="array" ref="R675">_xlfn.LET(_xlpm.k,finalData[[#This Row],[peer_group_key]],
ROWS(_xlfn._xlws.FILTER(finalData[score], (finalData[peer_group_key]=_xlpm.k)*(ISNUMBER(finalData[score]))))
)</f>
        <v>15</v>
      </c>
      <c r="S675">
        <f>IF(OR(NOT(ISNUMBER(finalData[[#This Row],[peerIQR]])),finalData[[#This Row],[peerIQR]]=0), NA(), finalData[[#This Row],[peerQ1]]-1.5*finalData[[#This Row],[peerIQR]])</f>
        <v>0.78500000000000014</v>
      </c>
      <c r="T675">
        <f>IF(OR(NOT(ISNUMBER(finalData[[#This Row],[peerIQR]])),finalData[[#This Row],[peerIQR]]=0), NA(), finalData[[#This Row],[peerQ3]]+1.5*finalData[[#This Row],[peerIQR]])</f>
        <v>1.145</v>
      </c>
      <c r="U67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75">
        <f>finalData[[#This Row],[score]]-finalData[[#This Row],[peerMedian]]</f>
        <v>0</v>
      </c>
    </row>
    <row r="676" spans="1:22">
      <c r="A676" t="s">
        <v>2359</v>
      </c>
      <c r="B676" t="s">
        <v>2360</v>
      </c>
      <c r="C676" t="s">
        <v>2168</v>
      </c>
      <c r="D676" t="s">
        <v>27</v>
      </c>
      <c r="E676">
        <v>5</v>
      </c>
      <c r="F676">
        <v>0</v>
      </c>
      <c r="G676">
        <v>9</v>
      </c>
      <c r="H676">
        <v>0</v>
      </c>
      <c r="I676">
        <v>0.95</v>
      </c>
      <c r="J676">
        <v>9</v>
      </c>
      <c r="K676">
        <v>0</v>
      </c>
      <c r="L676" t="s">
        <v>18032</v>
      </c>
      <c r="M676" t="s">
        <v>17970</v>
      </c>
      <c r="N676" cm="1">
        <f t="array" ref="N676">_xlfn.LET(_xlpm.k,finalData[[#This Row],[peer_group_key]],
     MEDIAN(_xlfn._xlws.FILTER(finalData[score], (finalData[peer_group_key]=_xlpm.k)*(ISNUMBER(finalData[score]))))
)</f>
        <v>0.97</v>
      </c>
      <c r="O676" cm="1">
        <f t="array" ref="O67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676" cm="1">
        <f t="array" ref="P67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676">
        <f>finalData[[#This Row],[peerQ3]]-finalData[[#This Row],[peerQ1]]</f>
        <v>8.9999999999999969E-2</v>
      </c>
      <c r="R676" cm="1">
        <f t="array" ref="R676">_xlfn.LET(_xlpm.k,finalData[[#This Row],[peer_group_key]],
ROWS(_xlfn._xlws.FILTER(finalData[score], (finalData[peer_group_key]=_xlpm.k)*(ISNUMBER(finalData[score]))))
)</f>
        <v>15</v>
      </c>
      <c r="S676">
        <f>IF(OR(NOT(ISNUMBER(finalData[[#This Row],[peerIQR]])),finalData[[#This Row],[peerIQR]]=0), NA(), finalData[[#This Row],[peerQ1]]-1.5*finalData[[#This Row],[peerIQR]])</f>
        <v>0.78500000000000014</v>
      </c>
      <c r="T676">
        <f>IF(OR(NOT(ISNUMBER(finalData[[#This Row],[peerIQR]])),finalData[[#This Row],[peerIQR]]=0), NA(), finalData[[#This Row],[peerQ3]]+1.5*finalData[[#This Row],[peerIQR]])</f>
        <v>1.145</v>
      </c>
      <c r="U67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76">
        <f>finalData[[#This Row],[score]]-finalData[[#This Row],[peerMedian]]</f>
        <v>-2.0000000000000018E-2</v>
      </c>
    </row>
    <row r="677" spans="1:22">
      <c r="A677" t="s">
        <v>2363</v>
      </c>
      <c r="B677" t="s">
        <v>2364</v>
      </c>
      <c r="C677" t="s">
        <v>2168</v>
      </c>
      <c r="D677" t="s">
        <v>32</v>
      </c>
      <c r="E677">
        <v>3</v>
      </c>
      <c r="F677">
        <v>1</v>
      </c>
      <c r="G677">
        <v>10</v>
      </c>
      <c r="H677">
        <v>0</v>
      </c>
      <c r="I677">
        <v>1.01</v>
      </c>
      <c r="J677">
        <v>11</v>
      </c>
      <c r="K677">
        <v>0</v>
      </c>
      <c r="L677" t="s">
        <v>18027</v>
      </c>
      <c r="M677" t="s">
        <v>17971</v>
      </c>
      <c r="N677" cm="1">
        <f t="array" ref="N677">_xlfn.LET(_xlpm.k,finalData[[#This Row],[peer_group_key]],
     MEDIAN(_xlfn._xlws.FILTER(finalData[score], (finalData[peer_group_key]=_xlpm.k)*(ISNUMBER(finalData[score]))))
)</f>
        <v>0.96</v>
      </c>
      <c r="O677" cm="1">
        <f t="array" ref="O67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677" cm="1">
        <f t="array" ref="P67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677">
        <f>finalData[[#This Row],[peerQ3]]-finalData[[#This Row],[peerQ1]]</f>
        <v>6.0000000000000053E-2</v>
      </c>
      <c r="R677" cm="1">
        <f t="array" ref="R677">_xlfn.LET(_xlpm.k,finalData[[#This Row],[peer_group_key]],
ROWS(_xlfn._xlws.FILTER(finalData[score], (finalData[peer_group_key]=_xlpm.k)*(ISNUMBER(finalData[score]))))
)</f>
        <v>25</v>
      </c>
      <c r="S677">
        <f>IF(OR(NOT(ISNUMBER(finalData[[#This Row],[peerIQR]])),finalData[[#This Row],[peerIQR]]=0), NA(), finalData[[#This Row],[peerQ1]]-1.5*finalData[[#This Row],[peerIQR]])</f>
        <v>0.84999999999999987</v>
      </c>
      <c r="T677">
        <f>IF(OR(NOT(ISNUMBER(finalData[[#This Row],[peerIQR]])),finalData[[#This Row],[peerIQR]]=0), NA(), finalData[[#This Row],[peerQ3]]+1.5*finalData[[#This Row],[peerIQR]])</f>
        <v>1.0900000000000001</v>
      </c>
      <c r="U67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77">
        <f>finalData[[#This Row],[score]]-finalData[[#This Row],[peerMedian]]</f>
        <v>5.0000000000000044E-2</v>
      </c>
    </row>
    <row r="678" spans="1:22">
      <c r="A678" t="s">
        <v>2366</v>
      </c>
      <c r="B678" t="s">
        <v>2367</v>
      </c>
      <c r="C678" t="s">
        <v>2168</v>
      </c>
      <c r="D678" t="s">
        <v>87</v>
      </c>
      <c r="E678">
        <v>2</v>
      </c>
      <c r="F678">
        <v>0</v>
      </c>
      <c r="G678">
        <v>10</v>
      </c>
      <c r="H678">
        <v>0</v>
      </c>
      <c r="I678">
        <v>0.96</v>
      </c>
      <c r="J678">
        <v>10</v>
      </c>
      <c r="K678">
        <v>0</v>
      </c>
      <c r="L678" t="s">
        <v>18028</v>
      </c>
      <c r="M678" t="s">
        <v>17973</v>
      </c>
      <c r="N678" cm="1">
        <f t="array" ref="N678">_xlfn.LET(_xlpm.k,finalData[[#This Row],[peer_group_key]],
     MEDIAN(_xlfn._xlws.FILTER(finalData[score], (finalData[peer_group_key]=_xlpm.k)*(ISNUMBER(finalData[score]))))
)</f>
        <v>0.97</v>
      </c>
      <c r="O678" cm="1">
        <f t="array" ref="O67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678" cm="1">
        <f t="array" ref="P67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678">
        <f>finalData[[#This Row],[peerQ3]]-finalData[[#This Row],[peerQ1]]</f>
        <v>0.18000000000000005</v>
      </c>
      <c r="R678" cm="1">
        <f t="array" ref="R678">_xlfn.LET(_xlpm.k,finalData[[#This Row],[peer_group_key]],
ROWS(_xlfn._xlws.FILTER(finalData[score], (finalData[peer_group_key]=_xlpm.k)*(ISNUMBER(finalData[score]))))
)</f>
        <v>11</v>
      </c>
      <c r="S678">
        <f>IF(OR(NOT(ISNUMBER(finalData[[#This Row],[peerIQR]])),finalData[[#This Row],[peerIQR]]=0), NA(), finalData[[#This Row],[peerQ1]]-1.5*finalData[[#This Row],[peerIQR]])</f>
        <v>0.62999999999999989</v>
      </c>
      <c r="T678">
        <f>IF(OR(NOT(ISNUMBER(finalData[[#This Row],[peerIQR]])),finalData[[#This Row],[peerIQR]]=0), NA(), finalData[[#This Row],[peerQ3]]+1.5*finalData[[#This Row],[peerIQR]])</f>
        <v>1.35</v>
      </c>
      <c r="U67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78">
        <f>finalData[[#This Row],[score]]-finalData[[#This Row],[peerMedian]]</f>
        <v>-1.0000000000000009E-2</v>
      </c>
    </row>
    <row r="679" spans="1:22">
      <c r="A679" t="s">
        <v>2369</v>
      </c>
      <c r="B679" t="s">
        <v>2370</v>
      </c>
      <c r="C679" t="s">
        <v>2168</v>
      </c>
      <c r="D679" t="s">
        <v>27</v>
      </c>
      <c r="E679">
        <v>1</v>
      </c>
      <c r="F679">
        <v>0</v>
      </c>
      <c r="G679">
        <v>6</v>
      </c>
      <c r="H679">
        <v>0</v>
      </c>
      <c r="I679">
        <v>0.9</v>
      </c>
      <c r="J679">
        <v>6</v>
      </c>
      <c r="K679">
        <v>0</v>
      </c>
      <c r="L679" t="s">
        <v>18032</v>
      </c>
      <c r="M679" t="s">
        <v>17973</v>
      </c>
      <c r="N679" cm="1">
        <f t="array" ref="N679">_xlfn.LET(_xlpm.k,finalData[[#This Row],[peer_group_key]],
     MEDIAN(_xlfn._xlws.FILTER(finalData[score], (finalData[peer_group_key]=_xlpm.k)*(ISNUMBER(finalData[score]))))
)</f>
        <v>0.97</v>
      </c>
      <c r="O679" cm="1">
        <f t="array" ref="O67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679" cm="1">
        <f t="array" ref="P67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679">
        <f>finalData[[#This Row],[peerQ3]]-finalData[[#This Row],[peerQ1]]</f>
        <v>8.9999999999999969E-2</v>
      </c>
      <c r="R679" cm="1">
        <f t="array" ref="R679">_xlfn.LET(_xlpm.k,finalData[[#This Row],[peer_group_key]],
ROWS(_xlfn._xlws.FILTER(finalData[score], (finalData[peer_group_key]=_xlpm.k)*(ISNUMBER(finalData[score]))))
)</f>
        <v>15</v>
      </c>
      <c r="S679">
        <f>IF(OR(NOT(ISNUMBER(finalData[[#This Row],[peerIQR]])),finalData[[#This Row],[peerIQR]]=0), NA(), finalData[[#This Row],[peerQ1]]-1.5*finalData[[#This Row],[peerIQR]])</f>
        <v>0.78500000000000014</v>
      </c>
      <c r="T679">
        <f>IF(OR(NOT(ISNUMBER(finalData[[#This Row],[peerIQR]])),finalData[[#This Row],[peerIQR]]=0), NA(), finalData[[#This Row],[peerQ3]]+1.5*finalData[[#This Row],[peerIQR]])</f>
        <v>1.145</v>
      </c>
      <c r="U67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79">
        <f>finalData[[#This Row],[score]]-finalData[[#This Row],[peerMedian]]</f>
        <v>-6.9999999999999951E-2</v>
      </c>
    </row>
    <row r="680" spans="1:22">
      <c r="A680" t="s">
        <v>2374</v>
      </c>
      <c r="B680" t="s">
        <v>2375</v>
      </c>
      <c r="C680" t="s">
        <v>2168</v>
      </c>
      <c r="D680" t="s">
        <v>32</v>
      </c>
      <c r="E680">
        <v>3</v>
      </c>
      <c r="F680">
        <v>0</v>
      </c>
      <c r="G680">
        <v>8</v>
      </c>
      <c r="H680">
        <v>2</v>
      </c>
      <c r="I680">
        <v>0.95</v>
      </c>
      <c r="J680">
        <v>10</v>
      </c>
      <c r="K680">
        <v>0.2</v>
      </c>
      <c r="L680" t="s">
        <v>18027</v>
      </c>
      <c r="M680" t="s">
        <v>17971</v>
      </c>
      <c r="N680" cm="1">
        <f t="array" ref="N680">_xlfn.LET(_xlpm.k,finalData[[#This Row],[peer_group_key]],
     MEDIAN(_xlfn._xlws.FILTER(finalData[score], (finalData[peer_group_key]=_xlpm.k)*(ISNUMBER(finalData[score]))))
)</f>
        <v>0.96</v>
      </c>
      <c r="O680" cm="1">
        <f t="array" ref="O68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680" cm="1">
        <f t="array" ref="P68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680">
        <f>finalData[[#This Row],[peerQ3]]-finalData[[#This Row],[peerQ1]]</f>
        <v>6.0000000000000053E-2</v>
      </c>
      <c r="R680" cm="1">
        <f t="array" ref="R680">_xlfn.LET(_xlpm.k,finalData[[#This Row],[peer_group_key]],
ROWS(_xlfn._xlws.FILTER(finalData[score], (finalData[peer_group_key]=_xlpm.k)*(ISNUMBER(finalData[score]))))
)</f>
        <v>25</v>
      </c>
      <c r="S680">
        <f>IF(OR(NOT(ISNUMBER(finalData[[#This Row],[peerIQR]])),finalData[[#This Row],[peerIQR]]=0), NA(), finalData[[#This Row],[peerQ1]]-1.5*finalData[[#This Row],[peerIQR]])</f>
        <v>0.84999999999999987</v>
      </c>
      <c r="T680">
        <f>IF(OR(NOT(ISNUMBER(finalData[[#This Row],[peerIQR]])),finalData[[#This Row],[peerIQR]]=0), NA(), finalData[[#This Row],[peerQ3]]+1.5*finalData[[#This Row],[peerIQR]])</f>
        <v>1.0900000000000001</v>
      </c>
      <c r="U68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80">
        <f>finalData[[#This Row],[score]]-finalData[[#This Row],[peerMedian]]</f>
        <v>-1.0000000000000009E-2</v>
      </c>
    </row>
    <row r="681" spans="1:22">
      <c r="A681" t="s">
        <v>2376</v>
      </c>
      <c r="B681" t="s">
        <v>2377</v>
      </c>
      <c r="C681" t="s">
        <v>2168</v>
      </c>
      <c r="D681" t="s">
        <v>32</v>
      </c>
      <c r="E681">
        <v>3</v>
      </c>
      <c r="F681">
        <v>0</v>
      </c>
      <c r="G681">
        <v>6</v>
      </c>
      <c r="H681">
        <v>2</v>
      </c>
      <c r="I681">
        <v>1.07</v>
      </c>
      <c r="J681">
        <v>8</v>
      </c>
      <c r="K681">
        <v>0.25</v>
      </c>
      <c r="L681" t="s">
        <v>18027</v>
      </c>
      <c r="M681" t="s">
        <v>17971</v>
      </c>
      <c r="N681" cm="1">
        <f t="array" ref="N681">_xlfn.LET(_xlpm.k,finalData[[#This Row],[peer_group_key]],
     MEDIAN(_xlfn._xlws.FILTER(finalData[score], (finalData[peer_group_key]=_xlpm.k)*(ISNUMBER(finalData[score]))))
)</f>
        <v>0.96</v>
      </c>
      <c r="O681" cm="1">
        <f t="array" ref="O68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681" cm="1">
        <f t="array" ref="P68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681">
        <f>finalData[[#This Row],[peerQ3]]-finalData[[#This Row],[peerQ1]]</f>
        <v>6.0000000000000053E-2</v>
      </c>
      <c r="R681" cm="1">
        <f t="array" ref="R681">_xlfn.LET(_xlpm.k,finalData[[#This Row],[peer_group_key]],
ROWS(_xlfn._xlws.FILTER(finalData[score], (finalData[peer_group_key]=_xlpm.k)*(ISNUMBER(finalData[score]))))
)</f>
        <v>25</v>
      </c>
      <c r="S681">
        <f>IF(OR(NOT(ISNUMBER(finalData[[#This Row],[peerIQR]])),finalData[[#This Row],[peerIQR]]=0), NA(), finalData[[#This Row],[peerQ1]]-1.5*finalData[[#This Row],[peerIQR]])</f>
        <v>0.84999999999999987</v>
      </c>
      <c r="T681">
        <f>IF(OR(NOT(ISNUMBER(finalData[[#This Row],[peerIQR]])),finalData[[#This Row],[peerIQR]]=0), NA(), finalData[[#This Row],[peerQ3]]+1.5*finalData[[#This Row],[peerIQR]])</f>
        <v>1.0900000000000001</v>
      </c>
      <c r="U68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81">
        <f>finalData[[#This Row],[score]]-finalData[[#This Row],[peerMedian]]</f>
        <v>0.1100000000000001</v>
      </c>
    </row>
    <row r="682" spans="1:22">
      <c r="A682" t="s">
        <v>2379</v>
      </c>
      <c r="B682" t="s">
        <v>2380</v>
      </c>
      <c r="C682" t="s">
        <v>2168</v>
      </c>
      <c r="D682" t="s">
        <v>32</v>
      </c>
      <c r="E682">
        <v>1</v>
      </c>
      <c r="F682">
        <v>0</v>
      </c>
      <c r="G682">
        <v>3</v>
      </c>
      <c r="H682">
        <v>1</v>
      </c>
      <c r="I682">
        <v>1.01</v>
      </c>
      <c r="J682">
        <v>4</v>
      </c>
      <c r="K682">
        <v>0.25</v>
      </c>
      <c r="L682" t="s">
        <v>18027</v>
      </c>
      <c r="M682" t="s">
        <v>17973</v>
      </c>
      <c r="N682" cm="1">
        <f t="array" ref="N682">_xlfn.LET(_xlpm.k,finalData[[#This Row],[peer_group_key]],
     MEDIAN(_xlfn._xlws.FILTER(finalData[score], (finalData[peer_group_key]=_xlpm.k)*(ISNUMBER(finalData[score]))))
)</f>
        <v>0.96</v>
      </c>
      <c r="O682" cm="1">
        <f t="array" ref="O68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682" cm="1">
        <f t="array" ref="P68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682">
        <f>finalData[[#This Row],[peerQ3]]-finalData[[#This Row],[peerQ1]]</f>
        <v>6.0000000000000053E-2</v>
      </c>
      <c r="R682" cm="1">
        <f t="array" ref="R682">_xlfn.LET(_xlpm.k,finalData[[#This Row],[peer_group_key]],
ROWS(_xlfn._xlws.FILTER(finalData[score], (finalData[peer_group_key]=_xlpm.k)*(ISNUMBER(finalData[score]))))
)</f>
        <v>25</v>
      </c>
      <c r="S682">
        <f>IF(OR(NOT(ISNUMBER(finalData[[#This Row],[peerIQR]])),finalData[[#This Row],[peerIQR]]=0), NA(), finalData[[#This Row],[peerQ1]]-1.5*finalData[[#This Row],[peerIQR]])</f>
        <v>0.84999999999999987</v>
      </c>
      <c r="T682">
        <f>IF(OR(NOT(ISNUMBER(finalData[[#This Row],[peerIQR]])),finalData[[#This Row],[peerIQR]]=0), NA(), finalData[[#This Row],[peerQ3]]+1.5*finalData[[#This Row],[peerIQR]])</f>
        <v>1.0900000000000001</v>
      </c>
      <c r="U68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82">
        <f>finalData[[#This Row],[score]]-finalData[[#This Row],[peerMedian]]</f>
        <v>5.0000000000000044E-2</v>
      </c>
    </row>
    <row r="683" spans="1:22">
      <c r="A683" t="s">
        <v>2383</v>
      </c>
      <c r="B683" t="s">
        <v>2384</v>
      </c>
      <c r="C683" t="s">
        <v>2168</v>
      </c>
      <c r="D683" t="s">
        <v>27</v>
      </c>
      <c r="E683">
        <v>4</v>
      </c>
      <c r="F683">
        <v>0</v>
      </c>
      <c r="G683">
        <v>9</v>
      </c>
      <c r="H683">
        <v>0</v>
      </c>
      <c r="I683">
        <v>0.96</v>
      </c>
      <c r="J683">
        <v>9</v>
      </c>
      <c r="K683">
        <v>0</v>
      </c>
      <c r="L683" t="s">
        <v>18032</v>
      </c>
      <c r="M683" t="s">
        <v>17970</v>
      </c>
      <c r="N683" cm="1">
        <f t="array" ref="N683">_xlfn.LET(_xlpm.k,finalData[[#This Row],[peer_group_key]],
     MEDIAN(_xlfn._xlws.FILTER(finalData[score], (finalData[peer_group_key]=_xlpm.k)*(ISNUMBER(finalData[score]))))
)</f>
        <v>0.97</v>
      </c>
      <c r="O683" cm="1">
        <f t="array" ref="O68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683" cm="1">
        <f t="array" ref="P68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683">
        <f>finalData[[#This Row],[peerQ3]]-finalData[[#This Row],[peerQ1]]</f>
        <v>8.9999999999999969E-2</v>
      </c>
      <c r="R683" cm="1">
        <f t="array" ref="R683">_xlfn.LET(_xlpm.k,finalData[[#This Row],[peer_group_key]],
ROWS(_xlfn._xlws.FILTER(finalData[score], (finalData[peer_group_key]=_xlpm.k)*(ISNUMBER(finalData[score]))))
)</f>
        <v>15</v>
      </c>
      <c r="S683">
        <f>IF(OR(NOT(ISNUMBER(finalData[[#This Row],[peerIQR]])),finalData[[#This Row],[peerIQR]]=0), NA(), finalData[[#This Row],[peerQ1]]-1.5*finalData[[#This Row],[peerIQR]])</f>
        <v>0.78500000000000014</v>
      </c>
      <c r="T683">
        <f>IF(OR(NOT(ISNUMBER(finalData[[#This Row],[peerIQR]])),finalData[[#This Row],[peerIQR]]=0), NA(), finalData[[#This Row],[peerQ3]]+1.5*finalData[[#This Row],[peerIQR]])</f>
        <v>1.145</v>
      </c>
      <c r="U68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83">
        <f>finalData[[#This Row],[score]]-finalData[[#This Row],[peerMedian]]</f>
        <v>-1.0000000000000009E-2</v>
      </c>
    </row>
    <row r="684" spans="1:22">
      <c r="A684" t="s">
        <v>2386</v>
      </c>
      <c r="B684" t="s">
        <v>2112</v>
      </c>
      <c r="C684" t="s">
        <v>2168</v>
      </c>
      <c r="D684" t="s">
        <v>27</v>
      </c>
      <c r="E684">
        <v>2</v>
      </c>
      <c r="F684">
        <v>0</v>
      </c>
      <c r="G684">
        <v>7</v>
      </c>
      <c r="H684">
        <v>1</v>
      </c>
      <c r="I684">
        <v>0.98</v>
      </c>
      <c r="J684">
        <v>8</v>
      </c>
      <c r="K684">
        <v>0.125</v>
      </c>
      <c r="L684" t="s">
        <v>18032</v>
      </c>
      <c r="M684" t="s">
        <v>17973</v>
      </c>
      <c r="N684" cm="1">
        <f t="array" ref="N684">_xlfn.LET(_xlpm.k,finalData[[#This Row],[peer_group_key]],
     MEDIAN(_xlfn._xlws.FILTER(finalData[score], (finalData[peer_group_key]=_xlpm.k)*(ISNUMBER(finalData[score]))))
)</f>
        <v>0.97</v>
      </c>
      <c r="O684" cm="1">
        <f t="array" ref="O68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684" cm="1">
        <f t="array" ref="P68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684">
        <f>finalData[[#This Row],[peerQ3]]-finalData[[#This Row],[peerQ1]]</f>
        <v>8.9999999999999969E-2</v>
      </c>
      <c r="R684" cm="1">
        <f t="array" ref="R684">_xlfn.LET(_xlpm.k,finalData[[#This Row],[peer_group_key]],
ROWS(_xlfn._xlws.FILTER(finalData[score], (finalData[peer_group_key]=_xlpm.k)*(ISNUMBER(finalData[score]))))
)</f>
        <v>15</v>
      </c>
      <c r="S684">
        <f>IF(OR(NOT(ISNUMBER(finalData[[#This Row],[peerIQR]])),finalData[[#This Row],[peerIQR]]=0), NA(), finalData[[#This Row],[peerQ1]]-1.5*finalData[[#This Row],[peerIQR]])</f>
        <v>0.78500000000000014</v>
      </c>
      <c r="T684">
        <f>IF(OR(NOT(ISNUMBER(finalData[[#This Row],[peerIQR]])),finalData[[#This Row],[peerIQR]]=0), NA(), finalData[[#This Row],[peerQ3]]+1.5*finalData[[#This Row],[peerIQR]])</f>
        <v>1.145</v>
      </c>
      <c r="U68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84">
        <f>finalData[[#This Row],[score]]-finalData[[#This Row],[peerMedian]]</f>
        <v>1.0000000000000009E-2</v>
      </c>
    </row>
    <row r="685" spans="1:22">
      <c r="A685" t="s">
        <v>2388</v>
      </c>
      <c r="B685" t="s">
        <v>2389</v>
      </c>
      <c r="C685" t="s">
        <v>2168</v>
      </c>
      <c r="D685" t="s">
        <v>32</v>
      </c>
      <c r="E685">
        <v>3</v>
      </c>
      <c r="F685">
        <v>1</v>
      </c>
      <c r="G685">
        <v>6</v>
      </c>
      <c r="H685">
        <v>0</v>
      </c>
      <c r="I685">
        <v>0.91</v>
      </c>
      <c r="J685">
        <v>7</v>
      </c>
      <c r="K685">
        <v>0</v>
      </c>
      <c r="L685" t="s">
        <v>18027</v>
      </c>
      <c r="M685" t="s">
        <v>17971</v>
      </c>
      <c r="N685" cm="1">
        <f t="array" ref="N685">_xlfn.LET(_xlpm.k,finalData[[#This Row],[peer_group_key]],
     MEDIAN(_xlfn._xlws.FILTER(finalData[score], (finalData[peer_group_key]=_xlpm.k)*(ISNUMBER(finalData[score]))))
)</f>
        <v>0.96</v>
      </c>
      <c r="O685" cm="1">
        <f t="array" ref="O68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685" cm="1">
        <f t="array" ref="P68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685">
        <f>finalData[[#This Row],[peerQ3]]-finalData[[#This Row],[peerQ1]]</f>
        <v>6.0000000000000053E-2</v>
      </c>
      <c r="R685" cm="1">
        <f t="array" ref="R685">_xlfn.LET(_xlpm.k,finalData[[#This Row],[peer_group_key]],
ROWS(_xlfn._xlws.FILTER(finalData[score], (finalData[peer_group_key]=_xlpm.k)*(ISNUMBER(finalData[score]))))
)</f>
        <v>25</v>
      </c>
      <c r="S685">
        <f>IF(OR(NOT(ISNUMBER(finalData[[#This Row],[peerIQR]])),finalData[[#This Row],[peerIQR]]=0), NA(), finalData[[#This Row],[peerQ1]]-1.5*finalData[[#This Row],[peerIQR]])</f>
        <v>0.84999999999999987</v>
      </c>
      <c r="T685">
        <f>IF(OR(NOT(ISNUMBER(finalData[[#This Row],[peerIQR]])),finalData[[#This Row],[peerIQR]]=0), NA(), finalData[[#This Row],[peerQ3]]+1.5*finalData[[#This Row],[peerIQR]])</f>
        <v>1.0900000000000001</v>
      </c>
      <c r="U68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85">
        <f>finalData[[#This Row],[score]]-finalData[[#This Row],[peerMedian]]</f>
        <v>-4.9999999999999933E-2</v>
      </c>
    </row>
    <row r="686" spans="1:22">
      <c r="A686" t="s">
        <v>2391</v>
      </c>
      <c r="B686" t="s">
        <v>2392</v>
      </c>
      <c r="C686" t="s">
        <v>2168</v>
      </c>
      <c r="D686" t="s">
        <v>18</v>
      </c>
      <c r="E686">
        <v>2</v>
      </c>
      <c r="F686">
        <v>0</v>
      </c>
      <c r="G686">
        <v>7</v>
      </c>
      <c r="H686">
        <v>1</v>
      </c>
      <c r="I686">
        <v>0.99</v>
      </c>
      <c r="J686">
        <v>8</v>
      </c>
      <c r="K686">
        <v>0.125</v>
      </c>
      <c r="L686" t="s">
        <v>18029</v>
      </c>
      <c r="M686" t="s">
        <v>17973</v>
      </c>
      <c r="N686" cm="1">
        <f t="array" ref="N686">_xlfn.LET(_xlpm.k,finalData[[#This Row],[peer_group_key]],
     MEDIAN(_xlfn._xlws.FILTER(finalData[score], (finalData[peer_group_key]=_xlpm.k)*(ISNUMBER(finalData[score]))))
)</f>
        <v>0.99</v>
      </c>
      <c r="O686" cm="1">
        <f t="array" ref="O68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686" cm="1">
        <f t="array" ref="P68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686">
        <f>finalData[[#This Row],[peerQ3]]-finalData[[#This Row],[peerQ1]]</f>
        <v>8.5000000000000187E-2</v>
      </c>
      <c r="R686" cm="1">
        <f t="array" ref="R686">_xlfn.LET(_xlpm.k,finalData[[#This Row],[peer_group_key]],
ROWS(_xlfn._xlws.FILTER(finalData[score], (finalData[peer_group_key]=_xlpm.k)*(ISNUMBER(finalData[score]))))
)</f>
        <v>20</v>
      </c>
      <c r="S686">
        <f>IF(OR(NOT(ISNUMBER(finalData[[#This Row],[peerIQR]])),finalData[[#This Row],[peerIQR]]=0), NA(), finalData[[#This Row],[peerQ1]]-1.5*finalData[[#This Row],[peerIQR]])</f>
        <v>0.81499999999999961</v>
      </c>
      <c r="T686">
        <f>IF(OR(NOT(ISNUMBER(finalData[[#This Row],[peerIQR]])),finalData[[#This Row],[peerIQR]]=0), NA(), finalData[[#This Row],[peerQ3]]+1.5*finalData[[#This Row],[peerIQR]])</f>
        <v>1.1550000000000002</v>
      </c>
      <c r="U68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86">
        <f>finalData[[#This Row],[score]]-finalData[[#This Row],[peerMedian]]</f>
        <v>0</v>
      </c>
    </row>
    <row r="687" spans="1:22">
      <c r="A687" t="s">
        <v>2395</v>
      </c>
      <c r="B687" t="s">
        <v>2396</v>
      </c>
      <c r="C687" t="s">
        <v>2168</v>
      </c>
      <c r="D687" t="s">
        <v>27</v>
      </c>
      <c r="E687">
        <v>1</v>
      </c>
      <c r="F687">
        <v>0</v>
      </c>
      <c r="G687">
        <v>6</v>
      </c>
      <c r="H687">
        <v>1</v>
      </c>
      <c r="I687">
        <v>0.98</v>
      </c>
      <c r="J687">
        <v>7</v>
      </c>
      <c r="K687">
        <v>0.14285714285714285</v>
      </c>
      <c r="L687" t="s">
        <v>18032</v>
      </c>
      <c r="M687" t="s">
        <v>17973</v>
      </c>
      <c r="N687" cm="1">
        <f t="array" ref="N687">_xlfn.LET(_xlpm.k,finalData[[#This Row],[peer_group_key]],
     MEDIAN(_xlfn._xlws.FILTER(finalData[score], (finalData[peer_group_key]=_xlpm.k)*(ISNUMBER(finalData[score]))))
)</f>
        <v>0.97</v>
      </c>
      <c r="O687" cm="1">
        <f t="array" ref="O68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687" cm="1">
        <f t="array" ref="P68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687">
        <f>finalData[[#This Row],[peerQ3]]-finalData[[#This Row],[peerQ1]]</f>
        <v>8.9999999999999969E-2</v>
      </c>
      <c r="R687" cm="1">
        <f t="array" ref="R687">_xlfn.LET(_xlpm.k,finalData[[#This Row],[peer_group_key]],
ROWS(_xlfn._xlws.FILTER(finalData[score], (finalData[peer_group_key]=_xlpm.k)*(ISNUMBER(finalData[score]))))
)</f>
        <v>15</v>
      </c>
      <c r="S687">
        <f>IF(OR(NOT(ISNUMBER(finalData[[#This Row],[peerIQR]])),finalData[[#This Row],[peerIQR]]=0), NA(), finalData[[#This Row],[peerQ1]]-1.5*finalData[[#This Row],[peerIQR]])</f>
        <v>0.78500000000000014</v>
      </c>
      <c r="T687">
        <f>IF(OR(NOT(ISNUMBER(finalData[[#This Row],[peerIQR]])),finalData[[#This Row],[peerIQR]]=0), NA(), finalData[[#This Row],[peerQ3]]+1.5*finalData[[#This Row],[peerIQR]])</f>
        <v>1.145</v>
      </c>
      <c r="U68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87">
        <f>finalData[[#This Row],[score]]-finalData[[#This Row],[peerMedian]]</f>
        <v>1.0000000000000009E-2</v>
      </c>
    </row>
    <row r="688" spans="1:22">
      <c r="A688" t="s">
        <v>2398</v>
      </c>
      <c r="B688" t="s">
        <v>2399</v>
      </c>
      <c r="C688" t="s">
        <v>2168</v>
      </c>
      <c r="D688" t="s">
        <v>27</v>
      </c>
      <c r="E688">
        <v>2</v>
      </c>
      <c r="F688">
        <v>0</v>
      </c>
      <c r="G688">
        <v>6</v>
      </c>
      <c r="H688">
        <v>1</v>
      </c>
      <c r="I688">
        <v>0.98</v>
      </c>
      <c r="J688">
        <v>7</v>
      </c>
      <c r="K688">
        <v>0.14285714285714285</v>
      </c>
      <c r="L688" t="s">
        <v>18032</v>
      </c>
      <c r="M688" t="s">
        <v>17973</v>
      </c>
      <c r="N688" cm="1">
        <f t="array" ref="N688">_xlfn.LET(_xlpm.k,finalData[[#This Row],[peer_group_key]],
     MEDIAN(_xlfn._xlws.FILTER(finalData[score], (finalData[peer_group_key]=_xlpm.k)*(ISNUMBER(finalData[score]))))
)</f>
        <v>0.97</v>
      </c>
      <c r="O688" cm="1">
        <f t="array" ref="O68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688" cm="1">
        <f t="array" ref="P68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688">
        <f>finalData[[#This Row],[peerQ3]]-finalData[[#This Row],[peerQ1]]</f>
        <v>8.9999999999999969E-2</v>
      </c>
      <c r="R688" cm="1">
        <f t="array" ref="R688">_xlfn.LET(_xlpm.k,finalData[[#This Row],[peer_group_key]],
ROWS(_xlfn._xlws.FILTER(finalData[score], (finalData[peer_group_key]=_xlpm.k)*(ISNUMBER(finalData[score]))))
)</f>
        <v>15</v>
      </c>
      <c r="S688">
        <f>IF(OR(NOT(ISNUMBER(finalData[[#This Row],[peerIQR]])),finalData[[#This Row],[peerIQR]]=0), NA(), finalData[[#This Row],[peerQ1]]-1.5*finalData[[#This Row],[peerIQR]])</f>
        <v>0.78500000000000014</v>
      </c>
      <c r="T688">
        <f>IF(OR(NOT(ISNUMBER(finalData[[#This Row],[peerIQR]])),finalData[[#This Row],[peerIQR]]=0), NA(), finalData[[#This Row],[peerQ3]]+1.5*finalData[[#This Row],[peerIQR]])</f>
        <v>1.145</v>
      </c>
      <c r="U68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88">
        <f>finalData[[#This Row],[score]]-finalData[[#This Row],[peerMedian]]</f>
        <v>1.0000000000000009E-2</v>
      </c>
    </row>
    <row r="689" spans="1:22">
      <c r="A689" t="s">
        <v>2401</v>
      </c>
      <c r="B689" t="s">
        <v>2402</v>
      </c>
      <c r="C689" t="s">
        <v>2168</v>
      </c>
      <c r="D689" t="s">
        <v>27</v>
      </c>
      <c r="E689">
        <v>5</v>
      </c>
      <c r="F689">
        <v>0</v>
      </c>
      <c r="G689">
        <v>7</v>
      </c>
      <c r="H689">
        <v>0</v>
      </c>
      <c r="I689">
        <v>1.01</v>
      </c>
      <c r="J689">
        <v>7</v>
      </c>
      <c r="K689">
        <v>0</v>
      </c>
      <c r="L689" t="s">
        <v>18032</v>
      </c>
      <c r="M689" t="s">
        <v>17970</v>
      </c>
      <c r="N689" cm="1">
        <f t="array" ref="N689">_xlfn.LET(_xlpm.k,finalData[[#This Row],[peer_group_key]],
     MEDIAN(_xlfn._xlws.FILTER(finalData[score], (finalData[peer_group_key]=_xlpm.k)*(ISNUMBER(finalData[score]))))
)</f>
        <v>0.97</v>
      </c>
      <c r="O689" cm="1">
        <f t="array" ref="O68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689" cm="1">
        <f t="array" ref="P68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689">
        <f>finalData[[#This Row],[peerQ3]]-finalData[[#This Row],[peerQ1]]</f>
        <v>8.9999999999999969E-2</v>
      </c>
      <c r="R689" cm="1">
        <f t="array" ref="R689">_xlfn.LET(_xlpm.k,finalData[[#This Row],[peer_group_key]],
ROWS(_xlfn._xlws.FILTER(finalData[score], (finalData[peer_group_key]=_xlpm.k)*(ISNUMBER(finalData[score]))))
)</f>
        <v>15</v>
      </c>
      <c r="S689">
        <f>IF(OR(NOT(ISNUMBER(finalData[[#This Row],[peerIQR]])),finalData[[#This Row],[peerIQR]]=0), NA(), finalData[[#This Row],[peerQ1]]-1.5*finalData[[#This Row],[peerIQR]])</f>
        <v>0.78500000000000014</v>
      </c>
      <c r="T689">
        <f>IF(OR(NOT(ISNUMBER(finalData[[#This Row],[peerIQR]])),finalData[[#This Row],[peerIQR]]=0), NA(), finalData[[#This Row],[peerQ3]]+1.5*finalData[[#This Row],[peerIQR]])</f>
        <v>1.145</v>
      </c>
      <c r="U68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89">
        <f>finalData[[#This Row],[score]]-finalData[[#This Row],[peerMedian]]</f>
        <v>4.0000000000000036E-2</v>
      </c>
    </row>
    <row r="690" spans="1:22">
      <c r="A690" t="s">
        <v>2404</v>
      </c>
      <c r="B690" t="s">
        <v>2405</v>
      </c>
      <c r="C690" t="s">
        <v>2168</v>
      </c>
      <c r="D690" t="s">
        <v>32</v>
      </c>
      <c r="E690">
        <v>3</v>
      </c>
      <c r="F690">
        <v>0</v>
      </c>
      <c r="G690">
        <v>9</v>
      </c>
      <c r="H690">
        <v>1</v>
      </c>
      <c r="I690">
        <v>0.96</v>
      </c>
      <c r="J690">
        <v>10</v>
      </c>
      <c r="K690">
        <v>0.1</v>
      </c>
      <c r="L690" t="s">
        <v>18027</v>
      </c>
      <c r="M690" t="s">
        <v>17971</v>
      </c>
      <c r="N690" cm="1">
        <f t="array" ref="N690">_xlfn.LET(_xlpm.k,finalData[[#This Row],[peer_group_key]],
     MEDIAN(_xlfn._xlws.FILTER(finalData[score], (finalData[peer_group_key]=_xlpm.k)*(ISNUMBER(finalData[score]))))
)</f>
        <v>0.96</v>
      </c>
      <c r="O690" cm="1">
        <f t="array" ref="O69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690" cm="1">
        <f t="array" ref="P69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690">
        <f>finalData[[#This Row],[peerQ3]]-finalData[[#This Row],[peerQ1]]</f>
        <v>6.0000000000000053E-2</v>
      </c>
      <c r="R690" cm="1">
        <f t="array" ref="R690">_xlfn.LET(_xlpm.k,finalData[[#This Row],[peer_group_key]],
ROWS(_xlfn._xlws.FILTER(finalData[score], (finalData[peer_group_key]=_xlpm.k)*(ISNUMBER(finalData[score]))))
)</f>
        <v>25</v>
      </c>
      <c r="S690">
        <f>IF(OR(NOT(ISNUMBER(finalData[[#This Row],[peerIQR]])),finalData[[#This Row],[peerIQR]]=0), NA(), finalData[[#This Row],[peerQ1]]-1.5*finalData[[#This Row],[peerIQR]])</f>
        <v>0.84999999999999987</v>
      </c>
      <c r="T690">
        <f>IF(OR(NOT(ISNUMBER(finalData[[#This Row],[peerIQR]])),finalData[[#This Row],[peerIQR]]=0), NA(), finalData[[#This Row],[peerQ3]]+1.5*finalData[[#This Row],[peerIQR]])</f>
        <v>1.0900000000000001</v>
      </c>
      <c r="U69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90">
        <f>finalData[[#This Row],[score]]-finalData[[#This Row],[peerMedian]]</f>
        <v>0</v>
      </c>
    </row>
    <row r="691" spans="1:22">
      <c r="A691" t="s">
        <v>2407</v>
      </c>
      <c r="B691" t="s">
        <v>2408</v>
      </c>
      <c r="C691" t="s">
        <v>2168</v>
      </c>
      <c r="D691" t="s">
        <v>87</v>
      </c>
      <c r="E691">
        <v>4</v>
      </c>
      <c r="F691">
        <v>0</v>
      </c>
      <c r="G691">
        <v>6</v>
      </c>
      <c r="H691">
        <v>0</v>
      </c>
      <c r="I691">
        <v>0.89</v>
      </c>
      <c r="J691">
        <v>6</v>
      </c>
      <c r="K691">
        <v>0</v>
      </c>
      <c r="L691" t="s">
        <v>18028</v>
      </c>
      <c r="M691" t="s">
        <v>17970</v>
      </c>
      <c r="N691" cm="1">
        <f t="array" ref="N691">_xlfn.LET(_xlpm.k,finalData[[#This Row],[peer_group_key]],
     MEDIAN(_xlfn._xlws.FILTER(finalData[score], (finalData[peer_group_key]=_xlpm.k)*(ISNUMBER(finalData[score]))))
)</f>
        <v>0.97</v>
      </c>
      <c r="O691" cm="1">
        <f t="array" ref="O69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691" cm="1">
        <f t="array" ref="P69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691">
        <f>finalData[[#This Row],[peerQ3]]-finalData[[#This Row],[peerQ1]]</f>
        <v>0.18000000000000005</v>
      </c>
      <c r="R691" cm="1">
        <f t="array" ref="R691">_xlfn.LET(_xlpm.k,finalData[[#This Row],[peer_group_key]],
ROWS(_xlfn._xlws.FILTER(finalData[score], (finalData[peer_group_key]=_xlpm.k)*(ISNUMBER(finalData[score]))))
)</f>
        <v>11</v>
      </c>
      <c r="S691">
        <f>IF(OR(NOT(ISNUMBER(finalData[[#This Row],[peerIQR]])),finalData[[#This Row],[peerIQR]]=0), NA(), finalData[[#This Row],[peerQ1]]-1.5*finalData[[#This Row],[peerIQR]])</f>
        <v>0.62999999999999989</v>
      </c>
      <c r="T691">
        <f>IF(OR(NOT(ISNUMBER(finalData[[#This Row],[peerIQR]])),finalData[[#This Row],[peerIQR]]=0), NA(), finalData[[#This Row],[peerQ3]]+1.5*finalData[[#This Row],[peerIQR]])</f>
        <v>1.35</v>
      </c>
      <c r="U69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91">
        <f>finalData[[#This Row],[score]]-finalData[[#This Row],[peerMedian]]</f>
        <v>-7.999999999999996E-2</v>
      </c>
    </row>
    <row r="692" spans="1:22">
      <c r="A692" t="s">
        <v>2411</v>
      </c>
      <c r="B692" t="s">
        <v>2412</v>
      </c>
      <c r="C692" t="s">
        <v>2168</v>
      </c>
      <c r="D692" t="s">
        <v>18</v>
      </c>
      <c r="E692">
        <v>2</v>
      </c>
      <c r="F692">
        <v>0</v>
      </c>
      <c r="G692">
        <v>5</v>
      </c>
      <c r="H692">
        <v>0</v>
      </c>
      <c r="I692">
        <v>0.93</v>
      </c>
      <c r="J692">
        <v>5</v>
      </c>
      <c r="K692">
        <v>0</v>
      </c>
      <c r="L692" t="s">
        <v>18029</v>
      </c>
      <c r="M692" t="s">
        <v>17973</v>
      </c>
      <c r="N692" cm="1">
        <f t="array" ref="N692">_xlfn.LET(_xlpm.k,finalData[[#This Row],[peer_group_key]],
     MEDIAN(_xlfn._xlws.FILTER(finalData[score], (finalData[peer_group_key]=_xlpm.k)*(ISNUMBER(finalData[score]))))
)</f>
        <v>0.99</v>
      </c>
      <c r="O692" cm="1">
        <f t="array" ref="O69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692" cm="1">
        <f t="array" ref="P69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692">
        <f>finalData[[#This Row],[peerQ3]]-finalData[[#This Row],[peerQ1]]</f>
        <v>8.5000000000000187E-2</v>
      </c>
      <c r="R692" cm="1">
        <f t="array" ref="R692">_xlfn.LET(_xlpm.k,finalData[[#This Row],[peer_group_key]],
ROWS(_xlfn._xlws.FILTER(finalData[score], (finalData[peer_group_key]=_xlpm.k)*(ISNUMBER(finalData[score]))))
)</f>
        <v>20</v>
      </c>
      <c r="S692">
        <f>IF(OR(NOT(ISNUMBER(finalData[[#This Row],[peerIQR]])),finalData[[#This Row],[peerIQR]]=0), NA(), finalData[[#This Row],[peerQ1]]-1.5*finalData[[#This Row],[peerIQR]])</f>
        <v>0.81499999999999961</v>
      </c>
      <c r="T692">
        <f>IF(OR(NOT(ISNUMBER(finalData[[#This Row],[peerIQR]])),finalData[[#This Row],[peerIQR]]=0), NA(), finalData[[#This Row],[peerQ3]]+1.5*finalData[[#This Row],[peerIQR]])</f>
        <v>1.1550000000000002</v>
      </c>
      <c r="U69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92">
        <f>finalData[[#This Row],[score]]-finalData[[#This Row],[peerMedian]]</f>
        <v>-5.9999999999999942E-2</v>
      </c>
    </row>
    <row r="693" spans="1:22">
      <c r="A693" t="s">
        <v>2414</v>
      </c>
      <c r="B693" t="s">
        <v>2415</v>
      </c>
      <c r="C693" t="s">
        <v>2168</v>
      </c>
      <c r="D693" t="s">
        <v>32</v>
      </c>
      <c r="E693">
        <v>2</v>
      </c>
      <c r="F693">
        <v>0</v>
      </c>
      <c r="G693">
        <v>9</v>
      </c>
      <c r="H693">
        <v>1</v>
      </c>
      <c r="I693">
        <v>0.94</v>
      </c>
      <c r="J693">
        <v>10</v>
      </c>
      <c r="K693">
        <v>0.1</v>
      </c>
      <c r="L693" t="s">
        <v>18027</v>
      </c>
      <c r="M693" t="s">
        <v>17973</v>
      </c>
      <c r="N693" cm="1">
        <f t="array" ref="N693">_xlfn.LET(_xlpm.k,finalData[[#This Row],[peer_group_key]],
     MEDIAN(_xlfn._xlws.FILTER(finalData[score], (finalData[peer_group_key]=_xlpm.k)*(ISNUMBER(finalData[score]))))
)</f>
        <v>0.96</v>
      </c>
      <c r="O693" cm="1">
        <f t="array" ref="O69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693" cm="1">
        <f t="array" ref="P69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693">
        <f>finalData[[#This Row],[peerQ3]]-finalData[[#This Row],[peerQ1]]</f>
        <v>6.0000000000000053E-2</v>
      </c>
      <c r="R693" cm="1">
        <f t="array" ref="R693">_xlfn.LET(_xlpm.k,finalData[[#This Row],[peer_group_key]],
ROWS(_xlfn._xlws.FILTER(finalData[score], (finalData[peer_group_key]=_xlpm.k)*(ISNUMBER(finalData[score]))))
)</f>
        <v>25</v>
      </c>
      <c r="S693">
        <f>IF(OR(NOT(ISNUMBER(finalData[[#This Row],[peerIQR]])),finalData[[#This Row],[peerIQR]]=0), NA(), finalData[[#This Row],[peerQ1]]-1.5*finalData[[#This Row],[peerIQR]])</f>
        <v>0.84999999999999987</v>
      </c>
      <c r="T693">
        <f>IF(OR(NOT(ISNUMBER(finalData[[#This Row],[peerIQR]])),finalData[[#This Row],[peerIQR]]=0), NA(), finalData[[#This Row],[peerQ3]]+1.5*finalData[[#This Row],[peerIQR]])</f>
        <v>1.0900000000000001</v>
      </c>
      <c r="U69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93">
        <f>finalData[[#This Row],[score]]-finalData[[#This Row],[peerMedian]]</f>
        <v>-2.0000000000000018E-2</v>
      </c>
    </row>
    <row r="694" spans="1:22">
      <c r="A694" t="s">
        <v>2418</v>
      </c>
      <c r="B694" t="s">
        <v>2419</v>
      </c>
      <c r="C694" t="s">
        <v>2168</v>
      </c>
      <c r="D694" t="s">
        <v>27</v>
      </c>
      <c r="E694">
        <v>3</v>
      </c>
      <c r="F694">
        <v>0</v>
      </c>
      <c r="G694">
        <v>7</v>
      </c>
      <c r="H694">
        <v>1</v>
      </c>
      <c r="I694">
        <v>0.92</v>
      </c>
      <c r="J694">
        <v>8</v>
      </c>
      <c r="K694">
        <v>0.125</v>
      </c>
      <c r="L694" t="s">
        <v>18032</v>
      </c>
      <c r="M694" t="s">
        <v>17971</v>
      </c>
      <c r="N694" cm="1">
        <f t="array" ref="N694">_xlfn.LET(_xlpm.k,finalData[[#This Row],[peer_group_key]],
     MEDIAN(_xlfn._xlws.FILTER(finalData[score], (finalData[peer_group_key]=_xlpm.k)*(ISNUMBER(finalData[score]))))
)</f>
        <v>0.97</v>
      </c>
      <c r="O694" cm="1">
        <f t="array" ref="O69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694" cm="1">
        <f t="array" ref="P69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694">
        <f>finalData[[#This Row],[peerQ3]]-finalData[[#This Row],[peerQ1]]</f>
        <v>8.9999999999999969E-2</v>
      </c>
      <c r="R694" cm="1">
        <f t="array" ref="R694">_xlfn.LET(_xlpm.k,finalData[[#This Row],[peer_group_key]],
ROWS(_xlfn._xlws.FILTER(finalData[score], (finalData[peer_group_key]=_xlpm.k)*(ISNUMBER(finalData[score]))))
)</f>
        <v>15</v>
      </c>
      <c r="S694">
        <f>IF(OR(NOT(ISNUMBER(finalData[[#This Row],[peerIQR]])),finalData[[#This Row],[peerIQR]]=0), NA(), finalData[[#This Row],[peerQ1]]-1.5*finalData[[#This Row],[peerIQR]])</f>
        <v>0.78500000000000014</v>
      </c>
      <c r="T694">
        <f>IF(OR(NOT(ISNUMBER(finalData[[#This Row],[peerIQR]])),finalData[[#This Row],[peerIQR]]=0), NA(), finalData[[#This Row],[peerQ3]]+1.5*finalData[[#This Row],[peerIQR]])</f>
        <v>1.145</v>
      </c>
      <c r="U69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94">
        <f>finalData[[#This Row],[score]]-finalData[[#This Row],[peerMedian]]</f>
        <v>-4.9999999999999933E-2</v>
      </c>
    </row>
    <row r="695" spans="1:22">
      <c r="A695" t="s">
        <v>2421</v>
      </c>
      <c r="B695" t="s">
        <v>2422</v>
      </c>
      <c r="C695" t="s">
        <v>2168</v>
      </c>
      <c r="D695" t="s">
        <v>27</v>
      </c>
      <c r="E695">
        <v>4</v>
      </c>
      <c r="F695">
        <v>0</v>
      </c>
      <c r="G695">
        <v>5</v>
      </c>
      <c r="H695">
        <v>0</v>
      </c>
      <c r="I695">
        <v>1.0900000000000001</v>
      </c>
      <c r="J695">
        <v>5</v>
      </c>
      <c r="K695">
        <v>0</v>
      </c>
      <c r="L695" t="s">
        <v>18032</v>
      </c>
      <c r="M695" t="s">
        <v>17970</v>
      </c>
      <c r="N695" cm="1">
        <f t="array" ref="N695">_xlfn.LET(_xlpm.k,finalData[[#This Row],[peer_group_key]],
     MEDIAN(_xlfn._xlws.FILTER(finalData[score], (finalData[peer_group_key]=_xlpm.k)*(ISNUMBER(finalData[score]))))
)</f>
        <v>0.97</v>
      </c>
      <c r="O695" cm="1">
        <f t="array" ref="O69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695" cm="1">
        <f t="array" ref="P69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695">
        <f>finalData[[#This Row],[peerQ3]]-finalData[[#This Row],[peerQ1]]</f>
        <v>8.9999999999999969E-2</v>
      </c>
      <c r="R695" cm="1">
        <f t="array" ref="R695">_xlfn.LET(_xlpm.k,finalData[[#This Row],[peer_group_key]],
ROWS(_xlfn._xlws.FILTER(finalData[score], (finalData[peer_group_key]=_xlpm.k)*(ISNUMBER(finalData[score]))))
)</f>
        <v>15</v>
      </c>
      <c r="S695">
        <f>IF(OR(NOT(ISNUMBER(finalData[[#This Row],[peerIQR]])),finalData[[#This Row],[peerIQR]]=0), NA(), finalData[[#This Row],[peerQ1]]-1.5*finalData[[#This Row],[peerIQR]])</f>
        <v>0.78500000000000014</v>
      </c>
      <c r="T695">
        <f>IF(OR(NOT(ISNUMBER(finalData[[#This Row],[peerIQR]])),finalData[[#This Row],[peerIQR]]=0), NA(), finalData[[#This Row],[peerQ3]]+1.5*finalData[[#This Row],[peerIQR]])</f>
        <v>1.145</v>
      </c>
      <c r="U69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95">
        <f>finalData[[#This Row],[score]]-finalData[[#This Row],[peerMedian]]</f>
        <v>0.12000000000000011</v>
      </c>
    </row>
    <row r="696" spans="1:22">
      <c r="A696" t="s">
        <v>2423</v>
      </c>
      <c r="B696" t="s">
        <v>2424</v>
      </c>
      <c r="C696" t="s">
        <v>2168</v>
      </c>
      <c r="D696" t="s">
        <v>87</v>
      </c>
      <c r="E696">
        <v>5</v>
      </c>
      <c r="F696">
        <v>0</v>
      </c>
      <c r="G696">
        <v>4</v>
      </c>
      <c r="H696">
        <v>0</v>
      </c>
      <c r="I696">
        <v>0.87</v>
      </c>
      <c r="J696">
        <v>4</v>
      </c>
      <c r="K696">
        <v>0</v>
      </c>
      <c r="L696" t="s">
        <v>18028</v>
      </c>
      <c r="M696" t="s">
        <v>17970</v>
      </c>
      <c r="N696" cm="1">
        <f t="array" ref="N696">_xlfn.LET(_xlpm.k,finalData[[#This Row],[peer_group_key]],
     MEDIAN(_xlfn._xlws.FILTER(finalData[score], (finalData[peer_group_key]=_xlpm.k)*(ISNUMBER(finalData[score]))))
)</f>
        <v>0.97</v>
      </c>
      <c r="O696" cm="1">
        <f t="array" ref="O69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696" cm="1">
        <f t="array" ref="P69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696">
        <f>finalData[[#This Row],[peerQ3]]-finalData[[#This Row],[peerQ1]]</f>
        <v>0.18000000000000005</v>
      </c>
      <c r="R696" cm="1">
        <f t="array" ref="R696">_xlfn.LET(_xlpm.k,finalData[[#This Row],[peer_group_key]],
ROWS(_xlfn._xlws.FILTER(finalData[score], (finalData[peer_group_key]=_xlpm.k)*(ISNUMBER(finalData[score]))))
)</f>
        <v>11</v>
      </c>
      <c r="S696">
        <f>IF(OR(NOT(ISNUMBER(finalData[[#This Row],[peerIQR]])),finalData[[#This Row],[peerIQR]]=0), NA(), finalData[[#This Row],[peerQ1]]-1.5*finalData[[#This Row],[peerIQR]])</f>
        <v>0.62999999999999989</v>
      </c>
      <c r="T696">
        <f>IF(OR(NOT(ISNUMBER(finalData[[#This Row],[peerIQR]])),finalData[[#This Row],[peerIQR]]=0), NA(), finalData[[#This Row],[peerQ3]]+1.5*finalData[[#This Row],[peerIQR]])</f>
        <v>1.35</v>
      </c>
      <c r="U69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96">
        <f>finalData[[#This Row],[score]]-finalData[[#This Row],[peerMedian]]</f>
        <v>-9.9999999999999978E-2</v>
      </c>
    </row>
    <row r="697" spans="1:22">
      <c r="A697" t="s">
        <v>2427</v>
      </c>
      <c r="B697" t="s">
        <v>2428</v>
      </c>
      <c r="C697" t="s">
        <v>2168</v>
      </c>
      <c r="D697" t="s">
        <v>32</v>
      </c>
      <c r="E697">
        <v>3</v>
      </c>
      <c r="F697">
        <v>0</v>
      </c>
      <c r="G697">
        <v>6</v>
      </c>
      <c r="H697">
        <v>0</v>
      </c>
      <c r="I697">
        <v>0.97</v>
      </c>
      <c r="J697">
        <v>6</v>
      </c>
      <c r="K697">
        <v>0</v>
      </c>
      <c r="L697" t="s">
        <v>18027</v>
      </c>
      <c r="M697" t="s">
        <v>17971</v>
      </c>
      <c r="N697" cm="1">
        <f t="array" ref="N697">_xlfn.LET(_xlpm.k,finalData[[#This Row],[peer_group_key]],
     MEDIAN(_xlfn._xlws.FILTER(finalData[score], (finalData[peer_group_key]=_xlpm.k)*(ISNUMBER(finalData[score]))))
)</f>
        <v>0.96</v>
      </c>
      <c r="O697" cm="1">
        <f t="array" ref="O69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697" cm="1">
        <f t="array" ref="P69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697">
        <f>finalData[[#This Row],[peerQ3]]-finalData[[#This Row],[peerQ1]]</f>
        <v>6.0000000000000053E-2</v>
      </c>
      <c r="R697" cm="1">
        <f t="array" ref="R697">_xlfn.LET(_xlpm.k,finalData[[#This Row],[peer_group_key]],
ROWS(_xlfn._xlws.FILTER(finalData[score], (finalData[peer_group_key]=_xlpm.k)*(ISNUMBER(finalData[score]))))
)</f>
        <v>25</v>
      </c>
      <c r="S697">
        <f>IF(OR(NOT(ISNUMBER(finalData[[#This Row],[peerIQR]])),finalData[[#This Row],[peerIQR]]=0), NA(), finalData[[#This Row],[peerQ1]]-1.5*finalData[[#This Row],[peerIQR]])</f>
        <v>0.84999999999999987</v>
      </c>
      <c r="T697">
        <f>IF(OR(NOT(ISNUMBER(finalData[[#This Row],[peerIQR]])),finalData[[#This Row],[peerIQR]]=0), NA(), finalData[[#This Row],[peerQ3]]+1.5*finalData[[#This Row],[peerIQR]])</f>
        <v>1.0900000000000001</v>
      </c>
      <c r="U69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697">
        <f>finalData[[#This Row],[score]]-finalData[[#This Row],[peerMedian]]</f>
        <v>1.0000000000000009E-2</v>
      </c>
    </row>
    <row r="698" spans="1:22">
      <c r="A698" t="s">
        <v>2442</v>
      </c>
      <c r="B698" t="s">
        <v>2443</v>
      </c>
      <c r="C698" t="s">
        <v>2444</v>
      </c>
      <c r="D698" t="s">
        <v>32</v>
      </c>
      <c r="E698">
        <v>3</v>
      </c>
      <c r="F698">
        <v>1</v>
      </c>
      <c r="G698">
        <v>9</v>
      </c>
      <c r="H698">
        <v>1</v>
      </c>
      <c r="I698">
        <v>0.93</v>
      </c>
      <c r="J698">
        <v>11</v>
      </c>
      <c r="K698">
        <v>9.0909090909090912E-2</v>
      </c>
      <c r="L698" t="s">
        <v>18034</v>
      </c>
      <c r="M698" t="s">
        <v>17971</v>
      </c>
      <c r="N698" cm="1">
        <f t="array" ref="N698">_xlfn.LET(_xlpm.k,finalData[[#This Row],[peer_group_key]],
     MEDIAN(_xlfn._xlws.FILTER(finalData[score], (finalData[peer_group_key]=_xlpm.k)*(ISNUMBER(finalData[score]))))
)</f>
        <v>0.92</v>
      </c>
      <c r="O698" cm="1">
        <f t="array" ref="O69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0.88250000000000006</v>
      </c>
      <c r="P698" cm="1">
        <f t="array" ref="P69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0.9375</v>
      </c>
      <c r="Q698">
        <f>finalData[[#This Row],[peerQ3]]-finalData[[#This Row],[peerQ1]]</f>
        <v>5.4999999999999938E-2</v>
      </c>
      <c r="R698" cm="1">
        <f t="array" ref="R698">_xlfn.LET(_xlpm.k,finalData[[#This Row],[peer_group_key]],
ROWS(_xlfn._xlws.FILTER(finalData[score], (finalData[peer_group_key]=_xlpm.k)*(ISNUMBER(finalData[score]))))
)</f>
        <v>4</v>
      </c>
      <c r="S698">
        <f>IF(OR(NOT(ISNUMBER(finalData[[#This Row],[peerIQR]])),finalData[[#This Row],[peerIQR]]=0), NA(), finalData[[#This Row],[peerQ1]]-1.5*finalData[[#This Row],[peerIQR]])</f>
        <v>0.80000000000000016</v>
      </c>
      <c r="T698">
        <f>IF(OR(NOT(ISNUMBER(finalData[[#This Row],[peerIQR]])),finalData[[#This Row],[peerIQR]]=0), NA(), finalData[[#This Row],[peerQ3]]+1.5*finalData[[#This Row],[peerIQR]])</f>
        <v>1.02</v>
      </c>
      <c r="U69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698">
        <f>finalData[[#This Row],[score]]-finalData[[#This Row],[peerMedian]]</f>
        <v>1.0000000000000009E-2</v>
      </c>
    </row>
    <row r="699" spans="1:22">
      <c r="A699" t="s">
        <v>2447</v>
      </c>
      <c r="B699" t="s">
        <v>2448</v>
      </c>
      <c r="C699" t="s">
        <v>2444</v>
      </c>
      <c r="D699" t="s">
        <v>67</v>
      </c>
      <c r="E699">
        <v>3</v>
      </c>
      <c r="F699">
        <v>0</v>
      </c>
      <c r="G699">
        <v>9</v>
      </c>
      <c r="H699">
        <v>0</v>
      </c>
      <c r="I699">
        <v>0.91</v>
      </c>
      <c r="J699">
        <v>9</v>
      </c>
      <c r="K699">
        <v>0</v>
      </c>
      <c r="L699" t="s">
        <v>18035</v>
      </c>
      <c r="M699" t="s">
        <v>17971</v>
      </c>
      <c r="N699" cm="1">
        <f t="array" ref="N699">_xlfn.LET(_xlpm.k,finalData[[#This Row],[peer_group_key]],
     MEDIAN(_xlfn._xlws.FILTER(finalData[score], (finalData[peer_group_key]=_xlpm.k)*(ISNUMBER(finalData[score]))))
)</f>
        <v>0.91</v>
      </c>
      <c r="O699" cm="1">
        <f t="array" ref="O69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0.85000000000000009</v>
      </c>
      <c r="P699" cm="1">
        <f t="array" ref="P69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0.92999999999999994</v>
      </c>
      <c r="Q699">
        <f>finalData[[#This Row],[peerQ3]]-finalData[[#This Row],[peerQ1]]</f>
        <v>7.9999999999999849E-2</v>
      </c>
      <c r="R699" cm="1">
        <f t="array" ref="R699">_xlfn.LET(_xlpm.k,finalData[[#This Row],[peer_group_key]],
ROWS(_xlfn._xlws.FILTER(finalData[score], (finalData[peer_group_key]=_xlpm.k)*(ISNUMBER(finalData[score]))))
)</f>
        <v>3</v>
      </c>
      <c r="S699">
        <f>IF(OR(NOT(ISNUMBER(finalData[[#This Row],[peerIQR]])),finalData[[#This Row],[peerIQR]]=0), NA(), finalData[[#This Row],[peerQ1]]-1.5*finalData[[#This Row],[peerIQR]])</f>
        <v>0.73000000000000032</v>
      </c>
      <c r="T699">
        <f>IF(OR(NOT(ISNUMBER(finalData[[#This Row],[peerIQR]])),finalData[[#This Row],[peerIQR]]=0), NA(), finalData[[#This Row],[peerQ3]]+1.5*finalData[[#This Row],[peerIQR]])</f>
        <v>1.0499999999999998</v>
      </c>
      <c r="U69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699">
        <f>finalData[[#This Row],[score]]-finalData[[#This Row],[peerMedian]]</f>
        <v>0</v>
      </c>
    </row>
    <row r="700" spans="1:22">
      <c r="A700" t="s">
        <v>2451</v>
      </c>
      <c r="B700" t="s">
        <v>2452</v>
      </c>
      <c r="C700" t="s">
        <v>2444</v>
      </c>
      <c r="D700" t="s">
        <v>67</v>
      </c>
      <c r="E700">
        <v>2</v>
      </c>
      <c r="F700">
        <v>0</v>
      </c>
      <c r="G700">
        <v>7</v>
      </c>
      <c r="H700">
        <v>2</v>
      </c>
      <c r="I700">
        <v>0.95</v>
      </c>
      <c r="J700">
        <v>9</v>
      </c>
      <c r="K700">
        <v>0.22222222222222221</v>
      </c>
      <c r="L700" t="s">
        <v>18035</v>
      </c>
      <c r="M700" t="s">
        <v>17973</v>
      </c>
      <c r="N700" cm="1">
        <f t="array" ref="N700">_xlfn.LET(_xlpm.k,finalData[[#This Row],[peer_group_key]],
     MEDIAN(_xlfn._xlws.FILTER(finalData[score], (finalData[peer_group_key]=_xlpm.k)*(ISNUMBER(finalData[score]))))
)</f>
        <v>0.91</v>
      </c>
      <c r="O700" cm="1">
        <f t="array" ref="O70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0.85000000000000009</v>
      </c>
      <c r="P700" cm="1">
        <f t="array" ref="P70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0.92999999999999994</v>
      </c>
      <c r="Q700">
        <f>finalData[[#This Row],[peerQ3]]-finalData[[#This Row],[peerQ1]]</f>
        <v>7.9999999999999849E-2</v>
      </c>
      <c r="R700" cm="1">
        <f t="array" ref="R700">_xlfn.LET(_xlpm.k,finalData[[#This Row],[peer_group_key]],
ROWS(_xlfn._xlws.FILTER(finalData[score], (finalData[peer_group_key]=_xlpm.k)*(ISNUMBER(finalData[score]))))
)</f>
        <v>3</v>
      </c>
      <c r="S700">
        <f>IF(OR(NOT(ISNUMBER(finalData[[#This Row],[peerIQR]])),finalData[[#This Row],[peerIQR]]=0), NA(), finalData[[#This Row],[peerQ1]]-1.5*finalData[[#This Row],[peerIQR]])</f>
        <v>0.73000000000000032</v>
      </c>
      <c r="T700">
        <f>IF(OR(NOT(ISNUMBER(finalData[[#This Row],[peerIQR]])),finalData[[#This Row],[peerIQR]]=0), NA(), finalData[[#This Row],[peerQ3]]+1.5*finalData[[#This Row],[peerIQR]])</f>
        <v>1.0499999999999998</v>
      </c>
      <c r="U70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00">
        <f>finalData[[#This Row],[score]]-finalData[[#This Row],[peerMedian]]</f>
        <v>3.9999999999999925E-2</v>
      </c>
    </row>
    <row r="701" spans="1:22">
      <c r="A701" t="s">
        <v>2455</v>
      </c>
      <c r="B701" t="s">
        <v>2456</v>
      </c>
      <c r="C701" t="s">
        <v>2444</v>
      </c>
      <c r="D701" t="s">
        <v>140</v>
      </c>
      <c r="E701">
        <v>5</v>
      </c>
      <c r="F701">
        <v>0</v>
      </c>
      <c r="G701">
        <v>10</v>
      </c>
      <c r="H701">
        <v>0</v>
      </c>
      <c r="I701">
        <v>0.94</v>
      </c>
      <c r="J701">
        <v>10</v>
      </c>
      <c r="K701">
        <v>0</v>
      </c>
      <c r="L701" t="s">
        <v>18036</v>
      </c>
      <c r="M701" t="s">
        <v>17970</v>
      </c>
      <c r="N701" cm="1">
        <f t="array" ref="N701">_xlfn.LET(_xlpm.k,finalData[[#This Row],[peer_group_key]],
     MEDIAN(_xlfn._xlws.FILTER(finalData[score], (finalData[peer_group_key]=_xlpm.k)*(ISNUMBER(finalData[score]))))
)</f>
        <v>0.94</v>
      </c>
      <c r="O701" cm="1">
        <f t="array" ref="O70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701" cm="1">
        <f t="array" ref="P70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0.94</v>
      </c>
      <c r="Q701">
        <f>finalData[[#This Row],[peerQ3]]-finalData[[#This Row],[peerQ1]]</f>
        <v>0</v>
      </c>
      <c r="R701" cm="1">
        <f t="array" ref="R701">_xlfn.LET(_xlpm.k,finalData[[#This Row],[peer_group_key]],
ROWS(_xlfn._xlws.FILTER(finalData[score], (finalData[peer_group_key]=_xlpm.k)*(ISNUMBER(finalData[score]))))
)</f>
        <v>1</v>
      </c>
      <c r="S701" t="e">
        <f>IF(OR(NOT(ISNUMBER(finalData[[#This Row],[peerIQR]])),finalData[[#This Row],[peerIQR]]=0), NA(), finalData[[#This Row],[peerQ1]]-1.5*finalData[[#This Row],[peerIQR]])</f>
        <v>#N/A</v>
      </c>
      <c r="T701" t="e">
        <f>IF(OR(NOT(ISNUMBER(finalData[[#This Row],[peerIQR]])),finalData[[#This Row],[peerIQR]]=0), NA(), finalData[[#This Row],[peerQ3]]+1.5*finalData[[#This Row],[peerIQR]])</f>
        <v>#N/A</v>
      </c>
      <c r="U70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01">
        <f>finalData[[#This Row],[score]]-finalData[[#This Row],[peerMedian]]</f>
        <v>0</v>
      </c>
    </row>
    <row r="702" spans="1:22">
      <c r="A702" t="s">
        <v>2458</v>
      </c>
      <c r="B702" t="s">
        <v>2459</v>
      </c>
      <c r="C702" t="s">
        <v>2444</v>
      </c>
      <c r="D702" t="s">
        <v>32</v>
      </c>
      <c r="E702">
        <v>4</v>
      </c>
      <c r="F702">
        <v>0</v>
      </c>
      <c r="G702">
        <v>5</v>
      </c>
      <c r="H702">
        <v>1</v>
      </c>
      <c r="I702">
        <v>0.96</v>
      </c>
      <c r="J702">
        <v>6</v>
      </c>
      <c r="K702">
        <v>0.16666666666666666</v>
      </c>
      <c r="L702" t="s">
        <v>18034</v>
      </c>
      <c r="M702" t="s">
        <v>17970</v>
      </c>
      <c r="N702" cm="1">
        <f t="array" ref="N702">_xlfn.LET(_xlpm.k,finalData[[#This Row],[peer_group_key]],
     MEDIAN(_xlfn._xlws.FILTER(finalData[score], (finalData[peer_group_key]=_xlpm.k)*(ISNUMBER(finalData[score]))))
)</f>
        <v>0.92</v>
      </c>
      <c r="O702" cm="1">
        <f t="array" ref="O70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0.88250000000000006</v>
      </c>
      <c r="P702" cm="1">
        <f t="array" ref="P70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0.9375</v>
      </c>
      <c r="Q702">
        <f>finalData[[#This Row],[peerQ3]]-finalData[[#This Row],[peerQ1]]</f>
        <v>5.4999999999999938E-2</v>
      </c>
      <c r="R702" cm="1">
        <f t="array" ref="R702">_xlfn.LET(_xlpm.k,finalData[[#This Row],[peer_group_key]],
ROWS(_xlfn._xlws.FILTER(finalData[score], (finalData[peer_group_key]=_xlpm.k)*(ISNUMBER(finalData[score]))))
)</f>
        <v>4</v>
      </c>
      <c r="S702">
        <f>IF(OR(NOT(ISNUMBER(finalData[[#This Row],[peerIQR]])),finalData[[#This Row],[peerIQR]]=0), NA(), finalData[[#This Row],[peerQ1]]-1.5*finalData[[#This Row],[peerIQR]])</f>
        <v>0.80000000000000016</v>
      </c>
      <c r="T702">
        <f>IF(OR(NOT(ISNUMBER(finalData[[#This Row],[peerIQR]])),finalData[[#This Row],[peerIQR]]=0), NA(), finalData[[#This Row],[peerQ3]]+1.5*finalData[[#This Row],[peerIQR]])</f>
        <v>1.02</v>
      </c>
      <c r="U70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02">
        <f>finalData[[#This Row],[score]]-finalData[[#This Row],[peerMedian]]</f>
        <v>3.9999999999999925E-2</v>
      </c>
    </row>
    <row r="703" spans="1:22">
      <c r="A703" t="s">
        <v>2461</v>
      </c>
      <c r="B703" t="s">
        <v>1122</v>
      </c>
      <c r="C703" t="s">
        <v>2444</v>
      </c>
      <c r="D703" t="s">
        <v>32</v>
      </c>
      <c r="E703">
        <v>3</v>
      </c>
      <c r="F703">
        <v>0</v>
      </c>
      <c r="G703">
        <v>5</v>
      </c>
      <c r="H703">
        <v>0</v>
      </c>
      <c r="I703">
        <v>0.91</v>
      </c>
      <c r="J703">
        <v>5</v>
      </c>
      <c r="K703">
        <v>0</v>
      </c>
      <c r="L703" t="s">
        <v>18034</v>
      </c>
      <c r="M703" t="s">
        <v>17971</v>
      </c>
      <c r="N703" cm="1">
        <f t="array" ref="N703">_xlfn.LET(_xlpm.k,finalData[[#This Row],[peer_group_key]],
     MEDIAN(_xlfn._xlws.FILTER(finalData[score], (finalData[peer_group_key]=_xlpm.k)*(ISNUMBER(finalData[score]))))
)</f>
        <v>0.92</v>
      </c>
      <c r="O703" cm="1">
        <f t="array" ref="O70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0.88250000000000006</v>
      </c>
      <c r="P703" cm="1">
        <f t="array" ref="P70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0.9375</v>
      </c>
      <c r="Q703">
        <f>finalData[[#This Row],[peerQ3]]-finalData[[#This Row],[peerQ1]]</f>
        <v>5.4999999999999938E-2</v>
      </c>
      <c r="R703" cm="1">
        <f t="array" ref="R703">_xlfn.LET(_xlpm.k,finalData[[#This Row],[peer_group_key]],
ROWS(_xlfn._xlws.FILTER(finalData[score], (finalData[peer_group_key]=_xlpm.k)*(ISNUMBER(finalData[score]))))
)</f>
        <v>4</v>
      </c>
      <c r="S703">
        <f>IF(OR(NOT(ISNUMBER(finalData[[#This Row],[peerIQR]])),finalData[[#This Row],[peerIQR]]=0), NA(), finalData[[#This Row],[peerQ1]]-1.5*finalData[[#This Row],[peerIQR]])</f>
        <v>0.80000000000000016</v>
      </c>
      <c r="T703">
        <f>IF(OR(NOT(ISNUMBER(finalData[[#This Row],[peerIQR]])),finalData[[#This Row],[peerIQR]]=0), NA(), finalData[[#This Row],[peerQ3]]+1.5*finalData[[#This Row],[peerIQR]])</f>
        <v>1.02</v>
      </c>
      <c r="U70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03">
        <f>finalData[[#This Row],[score]]-finalData[[#This Row],[peerMedian]]</f>
        <v>-1.0000000000000009E-2</v>
      </c>
    </row>
    <row r="704" spans="1:22">
      <c r="A704" t="s">
        <v>2463</v>
      </c>
      <c r="B704" t="s">
        <v>2464</v>
      </c>
      <c r="C704" t="s">
        <v>2444</v>
      </c>
      <c r="D704" t="s">
        <v>230</v>
      </c>
      <c r="E704">
        <v>2</v>
      </c>
      <c r="F704">
        <v>0</v>
      </c>
      <c r="G704">
        <v>6</v>
      </c>
      <c r="H704">
        <v>1</v>
      </c>
      <c r="I704">
        <v>0.84</v>
      </c>
      <c r="J704">
        <v>7</v>
      </c>
      <c r="K704">
        <v>0.14285714285714285</v>
      </c>
      <c r="L704" t="s">
        <v>18037</v>
      </c>
      <c r="M704" t="s">
        <v>17973</v>
      </c>
      <c r="N704" cm="1">
        <f t="array" ref="N704">_xlfn.LET(_xlpm.k,finalData[[#This Row],[peer_group_key]],
     MEDIAN(_xlfn._xlws.FILTER(finalData[score], (finalData[peer_group_key]=_xlpm.k)*(ISNUMBER(finalData[score]))))
)</f>
        <v>0.84</v>
      </c>
      <c r="O704" cm="1">
        <f t="array" ref="O70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0.84</v>
      </c>
      <c r="P704" cm="1">
        <f t="array" ref="P70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0.84</v>
      </c>
      <c r="Q704">
        <f>finalData[[#This Row],[peerQ3]]-finalData[[#This Row],[peerQ1]]</f>
        <v>0</v>
      </c>
      <c r="R704" cm="1">
        <f t="array" ref="R704">_xlfn.LET(_xlpm.k,finalData[[#This Row],[peer_group_key]],
ROWS(_xlfn._xlws.FILTER(finalData[score], (finalData[peer_group_key]=_xlpm.k)*(ISNUMBER(finalData[score]))))
)</f>
        <v>1</v>
      </c>
      <c r="S704" t="e">
        <f>IF(OR(NOT(ISNUMBER(finalData[[#This Row],[peerIQR]])),finalData[[#This Row],[peerIQR]]=0), NA(), finalData[[#This Row],[peerQ1]]-1.5*finalData[[#This Row],[peerIQR]])</f>
        <v>#N/A</v>
      </c>
      <c r="T704" t="e">
        <f>IF(OR(NOT(ISNUMBER(finalData[[#This Row],[peerIQR]])),finalData[[#This Row],[peerIQR]]=0), NA(), finalData[[#This Row],[peerQ3]]+1.5*finalData[[#This Row],[peerIQR]])</f>
        <v>#N/A</v>
      </c>
      <c r="U70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04">
        <f>finalData[[#This Row],[score]]-finalData[[#This Row],[peerMedian]]</f>
        <v>0</v>
      </c>
    </row>
    <row r="705" spans="1:22">
      <c r="A705" t="s">
        <v>2467</v>
      </c>
      <c r="B705" t="s">
        <v>2468</v>
      </c>
      <c r="C705" t="s">
        <v>2444</v>
      </c>
      <c r="D705" t="s">
        <v>67</v>
      </c>
      <c r="E705">
        <v>2</v>
      </c>
      <c r="F705">
        <v>0</v>
      </c>
      <c r="G705">
        <v>8</v>
      </c>
      <c r="H705">
        <v>0</v>
      </c>
      <c r="I705">
        <v>0.79</v>
      </c>
      <c r="J705">
        <v>8</v>
      </c>
      <c r="K705">
        <v>0</v>
      </c>
      <c r="L705" t="s">
        <v>18035</v>
      </c>
      <c r="M705" t="s">
        <v>17973</v>
      </c>
      <c r="N705" cm="1">
        <f t="array" ref="N705">_xlfn.LET(_xlpm.k,finalData[[#This Row],[peer_group_key]],
     MEDIAN(_xlfn._xlws.FILTER(finalData[score], (finalData[peer_group_key]=_xlpm.k)*(ISNUMBER(finalData[score]))))
)</f>
        <v>0.91</v>
      </c>
      <c r="O705" cm="1">
        <f t="array" ref="O70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0.85000000000000009</v>
      </c>
      <c r="P705" cm="1">
        <f t="array" ref="P70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0.92999999999999994</v>
      </c>
      <c r="Q705">
        <f>finalData[[#This Row],[peerQ3]]-finalData[[#This Row],[peerQ1]]</f>
        <v>7.9999999999999849E-2</v>
      </c>
      <c r="R705" cm="1">
        <f t="array" ref="R705">_xlfn.LET(_xlpm.k,finalData[[#This Row],[peer_group_key]],
ROWS(_xlfn._xlws.FILTER(finalData[score], (finalData[peer_group_key]=_xlpm.k)*(ISNUMBER(finalData[score]))))
)</f>
        <v>3</v>
      </c>
      <c r="S705">
        <f>IF(OR(NOT(ISNUMBER(finalData[[#This Row],[peerIQR]])),finalData[[#This Row],[peerIQR]]=0), NA(), finalData[[#This Row],[peerQ1]]-1.5*finalData[[#This Row],[peerIQR]])</f>
        <v>0.73000000000000032</v>
      </c>
      <c r="T705">
        <f>IF(OR(NOT(ISNUMBER(finalData[[#This Row],[peerIQR]])),finalData[[#This Row],[peerIQR]]=0), NA(), finalData[[#This Row],[peerQ3]]+1.5*finalData[[#This Row],[peerIQR]])</f>
        <v>1.0499999999999998</v>
      </c>
      <c r="U70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05">
        <f>finalData[[#This Row],[score]]-finalData[[#This Row],[peerMedian]]</f>
        <v>-0.12</v>
      </c>
    </row>
    <row r="706" spans="1:22">
      <c r="A706" t="s">
        <v>2470</v>
      </c>
      <c r="B706" t="s">
        <v>2471</v>
      </c>
      <c r="C706" t="s">
        <v>2444</v>
      </c>
      <c r="D706" t="s">
        <v>27</v>
      </c>
      <c r="E706">
        <v>4</v>
      </c>
      <c r="F706">
        <v>1</v>
      </c>
      <c r="G706">
        <v>10</v>
      </c>
      <c r="H706">
        <v>0</v>
      </c>
      <c r="I706">
        <v>0.97</v>
      </c>
      <c r="J706">
        <v>11</v>
      </c>
      <c r="K706">
        <v>0</v>
      </c>
      <c r="L706" t="s">
        <v>18038</v>
      </c>
      <c r="M706" t="s">
        <v>17970</v>
      </c>
      <c r="N706" cm="1">
        <f t="array" ref="N706">_xlfn.LET(_xlpm.k,finalData[[#This Row],[peer_group_key]],
     MEDIAN(_xlfn._xlws.FILTER(finalData[score], (finalData[peer_group_key]=_xlpm.k)*(ISNUMBER(finalData[score]))))
)</f>
        <v>0.95</v>
      </c>
      <c r="O706" cm="1">
        <f t="array" ref="O70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0.94000000000000006</v>
      </c>
      <c r="P706" cm="1">
        <f t="array" ref="P70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706">
        <f>finalData[[#This Row],[peerQ3]]-finalData[[#This Row],[peerQ1]]</f>
        <v>1.9999999999999907E-2</v>
      </c>
      <c r="R706" cm="1">
        <f t="array" ref="R706">_xlfn.LET(_xlpm.k,finalData[[#This Row],[peer_group_key]],
ROWS(_xlfn._xlws.FILTER(finalData[score], (finalData[peer_group_key]=_xlpm.k)*(ISNUMBER(finalData[score]))))
)</f>
        <v>2</v>
      </c>
      <c r="S706">
        <f>IF(OR(NOT(ISNUMBER(finalData[[#This Row],[peerIQR]])),finalData[[#This Row],[peerIQR]]=0), NA(), finalData[[#This Row],[peerQ1]]-1.5*finalData[[#This Row],[peerIQR]])</f>
        <v>0.91000000000000014</v>
      </c>
      <c r="T706">
        <f>IF(OR(NOT(ISNUMBER(finalData[[#This Row],[peerIQR]])),finalData[[#This Row],[peerIQR]]=0), NA(), finalData[[#This Row],[peerQ3]]+1.5*finalData[[#This Row],[peerIQR]])</f>
        <v>0.98999999999999977</v>
      </c>
      <c r="U70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06">
        <f>finalData[[#This Row],[score]]-finalData[[#This Row],[peerMedian]]</f>
        <v>2.0000000000000018E-2</v>
      </c>
    </row>
    <row r="707" spans="1:22">
      <c r="A707" t="s">
        <v>2472</v>
      </c>
      <c r="B707" t="s">
        <v>2473</v>
      </c>
      <c r="C707" t="s">
        <v>2444</v>
      </c>
      <c r="D707" t="s">
        <v>27</v>
      </c>
      <c r="E707">
        <v>4</v>
      </c>
      <c r="F707">
        <v>0</v>
      </c>
      <c r="G707">
        <v>6</v>
      </c>
      <c r="H707">
        <v>2</v>
      </c>
      <c r="I707">
        <v>0.93</v>
      </c>
      <c r="J707">
        <v>8</v>
      </c>
      <c r="K707">
        <v>0.25</v>
      </c>
      <c r="L707" t="s">
        <v>18038</v>
      </c>
      <c r="M707" t="s">
        <v>17970</v>
      </c>
      <c r="N707" cm="1">
        <f t="array" ref="N707">_xlfn.LET(_xlpm.k,finalData[[#This Row],[peer_group_key]],
     MEDIAN(_xlfn._xlws.FILTER(finalData[score], (finalData[peer_group_key]=_xlpm.k)*(ISNUMBER(finalData[score]))))
)</f>
        <v>0.95</v>
      </c>
      <c r="O707" cm="1">
        <f t="array" ref="O70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0.94000000000000006</v>
      </c>
      <c r="P707" cm="1">
        <f t="array" ref="P70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707">
        <f>finalData[[#This Row],[peerQ3]]-finalData[[#This Row],[peerQ1]]</f>
        <v>1.9999999999999907E-2</v>
      </c>
      <c r="R707" cm="1">
        <f t="array" ref="R707">_xlfn.LET(_xlpm.k,finalData[[#This Row],[peer_group_key]],
ROWS(_xlfn._xlws.FILTER(finalData[score], (finalData[peer_group_key]=_xlpm.k)*(ISNUMBER(finalData[score]))))
)</f>
        <v>2</v>
      </c>
      <c r="S707">
        <f>IF(OR(NOT(ISNUMBER(finalData[[#This Row],[peerIQR]])),finalData[[#This Row],[peerIQR]]=0), NA(), finalData[[#This Row],[peerQ1]]-1.5*finalData[[#This Row],[peerIQR]])</f>
        <v>0.91000000000000014</v>
      </c>
      <c r="T707">
        <f>IF(OR(NOT(ISNUMBER(finalData[[#This Row],[peerIQR]])),finalData[[#This Row],[peerIQR]]=0), NA(), finalData[[#This Row],[peerQ3]]+1.5*finalData[[#This Row],[peerIQR]])</f>
        <v>0.98999999999999977</v>
      </c>
      <c r="U70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07">
        <f>finalData[[#This Row],[score]]-finalData[[#This Row],[peerMedian]]</f>
        <v>-1.9999999999999907E-2</v>
      </c>
    </row>
    <row r="708" spans="1:22">
      <c r="A708" t="s">
        <v>2475</v>
      </c>
      <c r="B708" t="s">
        <v>2476</v>
      </c>
      <c r="C708" t="s">
        <v>2444</v>
      </c>
      <c r="D708" t="s">
        <v>32</v>
      </c>
      <c r="E708">
        <v>2</v>
      </c>
      <c r="F708">
        <v>1</v>
      </c>
      <c r="G708">
        <v>6</v>
      </c>
      <c r="H708">
        <v>0</v>
      </c>
      <c r="I708">
        <v>0.8</v>
      </c>
      <c r="J708">
        <v>7</v>
      </c>
      <c r="K708">
        <v>0</v>
      </c>
      <c r="L708" t="s">
        <v>18034</v>
      </c>
      <c r="M708" t="s">
        <v>17973</v>
      </c>
      <c r="N708" cm="1">
        <f t="array" ref="N708">_xlfn.LET(_xlpm.k,finalData[[#This Row],[peer_group_key]],
     MEDIAN(_xlfn._xlws.FILTER(finalData[score], (finalData[peer_group_key]=_xlpm.k)*(ISNUMBER(finalData[score]))))
)</f>
        <v>0.92</v>
      </c>
      <c r="O708" cm="1">
        <f t="array" ref="O70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0.88250000000000006</v>
      </c>
      <c r="P708" cm="1">
        <f t="array" ref="P70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0.9375</v>
      </c>
      <c r="Q708">
        <f>finalData[[#This Row],[peerQ3]]-finalData[[#This Row],[peerQ1]]</f>
        <v>5.4999999999999938E-2</v>
      </c>
      <c r="R708" cm="1">
        <f t="array" ref="R708">_xlfn.LET(_xlpm.k,finalData[[#This Row],[peer_group_key]],
ROWS(_xlfn._xlws.FILTER(finalData[score], (finalData[peer_group_key]=_xlpm.k)*(ISNUMBER(finalData[score]))))
)</f>
        <v>4</v>
      </c>
      <c r="S708">
        <f>IF(OR(NOT(ISNUMBER(finalData[[#This Row],[peerIQR]])),finalData[[#This Row],[peerIQR]]=0), NA(), finalData[[#This Row],[peerQ1]]-1.5*finalData[[#This Row],[peerIQR]])</f>
        <v>0.80000000000000016</v>
      </c>
      <c r="T708">
        <f>IF(OR(NOT(ISNUMBER(finalData[[#This Row],[peerIQR]])),finalData[[#This Row],[peerIQR]]=0), NA(), finalData[[#This Row],[peerQ3]]+1.5*finalData[[#This Row],[peerIQR]])</f>
        <v>1.02</v>
      </c>
      <c r="U70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08">
        <f>finalData[[#This Row],[score]]-finalData[[#This Row],[peerMedian]]</f>
        <v>-0.12</v>
      </c>
    </row>
    <row r="709" spans="1:22">
      <c r="A709" t="s">
        <v>2478</v>
      </c>
      <c r="B709" t="s">
        <v>2479</v>
      </c>
      <c r="C709" t="s">
        <v>2480</v>
      </c>
      <c r="D709" t="s">
        <v>32</v>
      </c>
      <c r="E709">
        <v>5</v>
      </c>
      <c r="F709">
        <v>1</v>
      </c>
      <c r="G709">
        <v>6</v>
      </c>
      <c r="H709">
        <v>0</v>
      </c>
      <c r="I709">
        <v>0.93</v>
      </c>
      <c r="J709">
        <v>7</v>
      </c>
      <c r="K709">
        <v>0</v>
      </c>
      <c r="L709" t="s">
        <v>18039</v>
      </c>
      <c r="M709" t="s">
        <v>17970</v>
      </c>
      <c r="N709" cm="1">
        <f t="array" ref="N709">_xlfn.LET(_xlpm.k,finalData[[#This Row],[peer_group_key]],
     MEDIAN(_xlfn._xlws.FILTER(finalData[score], (finalData[peer_group_key]=_xlpm.k)*(ISNUMBER(finalData[score]))))
)</f>
        <v>0.94499999999999995</v>
      </c>
      <c r="O709" cm="1">
        <f t="array" ref="O70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709" cm="1">
        <f t="array" ref="P70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709">
        <f>finalData[[#This Row],[peerQ3]]-finalData[[#This Row],[peerQ1]]</f>
        <v>4.0000000000000036E-2</v>
      </c>
      <c r="R709" cm="1">
        <f t="array" ref="R709">_xlfn.LET(_xlpm.k,finalData[[#This Row],[peer_group_key]],
ROWS(_xlfn._xlws.FILTER(finalData[score], (finalData[peer_group_key]=_xlpm.k)*(ISNUMBER(finalData[score]))))
)</f>
        <v>4</v>
      </c>
      <c r="S709">
        <f>IF(OR(NOT(ISNUMBER(finalData[[#This Row],[peerIQR]])),finalData[[#This Row],[peerIQR]]=0), NA(), finalData[[#This Row],[peerQ1]]-1.5*finalData[[#This Row],[peerIQR]])</f>
        <v>0.87749999999999995</v>
      </c>
      <c r="T709">
        <f>IF(OR(NOT(ISNUMBER(finalData[[#This Row],[peerIQR]])),finalData[[#This Row],[peerIQR]]=0), NA(), finalData[[#This Row],[peerQ3]]+1.5*finalData[[#This Row],[peerIQR]])</f>
        <v>1.0375000000000001</v>
      </c>
      <c r="U70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09">
        <f>finalData[[#This Row],[score]]-finalData[[#This Row],[peerMedian]]</f>
        <v>-1.4999999999999902E-2</v>
      </c>
    </row>
    <row r="710" spans="1:22">
      <c r="A710" t="s">
        <v>2483</v>
      </c>
      <c r="B710" t="s">
        <v>2484</v>
      </c>
      <c r="C710" t="s">
        <v>2480</v>
      </c>
      <c r="D710" t="s">
        <v>32</v>
      </c>
      <c r="E710">
        <v>2</v>
      </c>
      <c r="F710">
        <v>1</v>
      </c>
      <c r="G710">
        <v>7</v>
      </c>
      <c r="H710">
        <v>1</v>
      </c>
      <c r="I710">
        <v>1.06</v>
      </c>
      <c r="J710">
        <v>9</v>
      </c>
      <c r="K710">
        <v>0.1111111111111111</v>
      </c>
      <c r="L710" t="s">
        <v>18039</v>
      </c>
      <c r="M710" t="s">
        <v>17973</v>
      </c>
      <c r="N710" cm="1">
        <f t="array" ref="N710">_xlfn.LET(_xlpm.k,finalData[[#This Row],[peer_group_key]],
     MEDIAN(_xlfn._xlws.FILTER(finalData[score], (finalData[peer_group_key]=_xlpm.k)*(ISNUMBER(finalData[score]))))
)</f>
        <v>0.94499999999999995</v>
      </c>
      <c r="O710" cm="1">
        <f t="array" ref="O71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710" cm="1">
        <f t="array" ref="P71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710">
        <f>finalData[[#This Row],[peerQ3]]-finalData[[#This Row],[peerQ1]]</f>
        <v>4.0000000000000036E-2</v>
      </c>
      <c r="R710" cm="1">
        <f t="array" ref="R710">_xlfn.LET(_xlpm.k,finalData[[#This Row],[peer_group_key]],
ROWS(_xlfn._xlws.FILTER(finalData[score], (finalData[peer_group_key]=_xlpm.k)*(ISNUMBER(finalData[score]))))
)</f>
        <v>4</v>
      </c>
      <c r="S710">
        <f>IF(OR(NOT(ISNUMBER(finalData[[#This Row],[peerIQR]])),finalData[[#This Row],[peerIQR]]=0), NA(), finalData[[#This Row],[peerQ1]]-1.5*finalData[[#This Row],[peerIQR]])</f>
        <v>0.87749999999999995</v>
      </c>
      <c r="T710">
        <f>IF(OR(NOT(ISNUMBER(finalData[[#This Row],[peerIQR]])),finalData[[#This Row],[peerIQR]]=0), NA(), finalData[[#This Row],[peerQ3]]+1.5*finalData[[#This Row],[peerIQR]])</f>
        <v>1.0375000000000001</v>
      </c>
      <c r="U71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10">
        <f>finalData[[#This Row],[score]]-finalData[[#This Row],[peerMedian]]</f>
        <v>0.1150000000000001</v>
      </c>
    </row>
    <row r="711" spans="1:22">
      <c r="A711" t="s">
        <v>2487</v>
      </c>
      <c r="B711" t="s">
        <v>2488</v>
      </c>
      <c r="C711" t="s">
        <v>2480</v>
      </c>
      <c r="D711" t="s">
        <v>32</v>
      </c>
      <c r="E711">
        <v>4</v>
      </c>
      <c r="F711">
        <v>4</v>
      </c>
      <c r="G711">
        <v>6</v>
      </c>
      <c r="H711">
        <v>1</v>
      </c>
      <c r="I711">
        <v>0.95</v>
      </c>
      <c r="J711">
        <v>11</v>
      </c>
      <c r="K711">
        <v>9.0909090909090912E-2</v>
      </c>
      <c r="L711" t="s">
        <v>18039</v>
      </c>
      <c r="M711" t="s">
        <v>17970</v>
      </c>
      <c r="N711" cm="1">
        <f t="array" ref="N711">_xlfn.LET(_xlpm.k,finalData[[#This Row],[peer_group_key]],
     MEDIAN(_xlfn._xlws.FILTER(finalData[score], (finalData[peer_group_key]=_xlpm.k)*(ISNUMBER(finalData[score]))))
)</f>
        <v>0.94499999999999995</v>
      </c>
      <c r="O711" cm="1">
        <f t="array" ref="O71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711" cm="1">
        <f t="array" ref="P71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711">
        <f>finalData[[#This Row],[peerQ3]]-finalData[[#This Row],[peerQ1]]</f>
        <v>4.0000000000000036E-2</v>
      </c>
      <c r="R711" cm="1">
        <f t="array" ref="R711">_xlfn.LET(_xlpm.k,finalData[[#This Row],[peer_group_key]],
ROWS(_xlfn._xlws.FILTER(finalData[score], (finalData[peer_group_key]=_xlpm.k)*(ISNUMBER(finalData[score]))))
)</f>
        <v>4</v>
      </c>
      <c r="S711">
        <f>IF(OR(NOT(ISNUMBER(finalData[[#This Row],[peerIQR]])),finalData[[#This Row],[peerIQR]]=0), NA(), finalData[[#This Row],[peerQ1]]-1.5*finalData[[#This Row],[peerIQR]])</f>
        <v>0.87749999999999995</v>
      </c>
      <c r="T711">
        <f>IF(OR(NOT(ISNUMBER(finalData[[#This Row],[peerIQR]])),finalData[[#This Row],[peerIQR]]=0), NA(), finalData[[#This Row],[peerQ3]]+1.5*finalData[[#This Row],[peerIQR]])</f>
        <v>1.0375000000000001</v>
      </c>
      <c r="U71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11">
        <f>finalData[[#This Row],[score]]-finalData[[#This Row],[peerMedian]]</f>
        <v>5.0000000000000044E-3</v>
      </c>
    </row>
    <row r="712" spans="1:22">
      <c r="A712" t="s">
        <v>2491</v>
      </c>
      <c r="B712" t="s">
        <v>2492</v>
      </c>
      <c r="C712" t="s">
        <v>2480</v>
      </c>
      <c r="D712" t="s">
        <v>140</v>
      </c>
      <c r="E712">
        <v>3</v>
      </c>
      <c r="F712">
        <v>1</v>
      </c>
      <c r="G712">
        <v>10</v>
      </c>
      <c r="H712">
        <v>0</v>
      </c>
      <c r="I712">
        <v>1.02</v>
      </c>
      <c r="J712">
        <v>11</v>
      </c>
      <c r="K712">
        <v>0</v>
      </c>
      <c r="L712" t="s">
        <v>18040</v>
      </c>
      <c r="M712" t="s">
        <v>17971</v>
      </c>
      <c r="N712" cm="1">
        <f t="array" ref="N712">_xlfn.LET(_xlpm.k,finalData[[#This Row],[peer_group_key]],
     MEDIAN(_xlfn._xlws.FILTER(finalData[score], (finalData[peer_group_key]=_xlpm.k)*(ISNUMBER(finalData[score]))))
)</f>
        <v>0.98499999999999999</v>
      </c>
      <c r="O712" cm="1">
        <f t="array" ref="O71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712" cm="1">
        <f t="array" ref="P71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1.0024999999999999</v>
      </c>
      <c r="Q712">
        <f>finalData[[#This Row],[peerQ3]]-finalData[[#This Row],[peerQ1]]</f>
        <v>3.499999999999992E-2</v>
      </c>
      <c r="R712" cm="1">
        <f t="array" ref="R712">_xlfn.LET(_xlpm.k,finalData[[#This Row],[peer_group_key]],
ROWS(_xlfn._xlws.FILTER(finalData[score], (finalData[peer_group_key]=_xlpm.k)*(ISNUMBER(finalData[score]))))
)</f>
        <v>2</v>
      </c>
      <c r="S712">
        <f>IF(OR(NOT(ISNUMBER(finalData[[#This Row],[peerIQR]])),finalData[[#This Row],[peerIQR]]=0), NA(), finalData[[#This Row],[peerQ1]]-1.5*finalData[[#This Row],[peerIQR]])</f>
        <v>0.91500000000000015</v>
      </c>
      <c r="T712">
        <f>IF(OR(NOT(ISNUMBER(finalData[[#This Row],[peerIQR]])),finalData[[#This Row],[peerIQR]]=0), NA(), finalData[[#This Row],[peerQ3]]+1.5*finalData[[#This Row],[peerIQR]])</f>
        <v>1.0549999999999997</v>
      </c>
      <c r="U71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12">
        <f>finalData[[#This Row],[score]]-finalData[[#This Row],[peerMedian]]</f>
        <v>3.5000000000000031E-2</v>
      </c>
    </row>
    <row r="713" spans="1:22">
      <c r="A713" t="s">
        <v>2494</v>
      </c>
      <c r="B713" t="s">
        <v>2495</v>
      </c>
      <c r="C713" t="s">
        <v>2480</v>
      </c>
      <c r="D713" t="s">
        <v>140</v>
      </c>
      <c r="E713">
        <v>4</v>
      </c>
      <c r="F713">
        <v>1</v>
      </c>
      <c r="G713">
        <v>9</v>
      </c>
      <c r="H713">
        <v>0</v>
      </c>
      <c r="I713">
        <v>0.95</v>
      </c>
      <c r="J713">
        <v>10</v>
      </c>
      <c r="K713">
        <v>0</v>
      </c>
      <c r="L713" t="s">
        <v>18040</v>
      </c>
      <c r="M713" t="s">
        <v>17970</v>
      </c>
      <c r="N713" cm="1">
        <f t="array" ref="N713">_xlfn.LET(_xlpm.k,finalData[[#This Row],[peer_group_key]],
     MEDIAN(_xlfn._xlws.FILTER(finalData[score], (finalData[peer_group_key]=_xlpm.k)*(ISNUMBER(finalData[score]))))
)</f>
        <v>0.98499999999999999</v>
      </c>
      <c r="O713" cm="1">
        <f t="array" ref="O71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713" cm="1">
        <f t="array" ref="P71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1.0024999999999999</v>
      </c>
      <c r="Q713">
        <f>finalData[[#This Row],[peerQ3]]-finalData[[#This Row],[peerQ1]]</f>
        <v>3.499999999999992E-2</v>
      </c>
      <c r="R713" cm="1">
        <f t="array" ref="R713">_xlfn.LET(_xlpm.k,finalData[[#This Row],[peer_group_key]],
ROWS(_xlfn._xlws.FILTER(finalData[score], (finalData[peer_group_key]=_xlpm.k)*(ISNUMBER(finalData[score]))))
)</f>
        <v>2</v>
      </c>
      <c r="S713">
        <f>IF(OR(NOT(ISNUMBER(finalData[[#This Row],[peerIQR]])),finalData[[#This Row],[peerIQR]]=0), NA(), finalData[[#This Row],[peerQ1]]-1.5*finalData[[#This Row],[peerIQR]])</f>
        <v>0.91500000000000015</v>
      </c>
      <c r="T713">
        <f>IF(OR(NOT(ISNUMBER(finalData[[#This Row],[peerIQR]])),finalData[[#This Row],[peerIQR]]=0), NA(), finalData[[#This Row],[peerQ3]]+1.5*finalData[[#This Row],[peerIQR]])</f>
        <v>1.0549999999999997</v>
      </c>
      <c r="U71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13">
        <f>finalData[[#This Row],[score]]-finalData[[#This Row],[peerMedian]]</f>
        <v>-3.5000000000000031E-2</v>
      </c>
    </row>
    <row r="714" spans="1:22">
      <c r="A714" t="s">
        <v>2498</v>
      </c>
      <c r="B714" t="s">
        <v>2499</v>
      </c>
      <c r="C714" t="s">
        <v>2480</v>
      </c>
      <c r="D714" t="s">
        <v>27</v>
      </c>
      <c r="E714">
        <v>5</v>
      </c>
      <c r="F714">
        <v>1</v>
      </c>
      <c r="G714">
        <v>4</v>
      </c>
      <c r="H714">
        <v>0</v>
      </c>
      <c r="I714">
        <v>0.9</v>
      </c>
      <c r="J714">
        <v>5</v>
      </c>
      <c r="K714">
        <v>0</v>
      </c>
      <c r="L714" t="s">
        <v>18041</v>
      </c>
      <c r="M714" t="s">
        <v>17970</v>
      </c>
      <c r="N714" cm="1">
        <f t="array" ref="N714">_xlfn.LET(_xlpm.k,finalData[[#This Row],[peer_group_key]],
     MEDIAN(_xlfn._xlws.FILTER(finalData[score], (finalData[peer_group_key]=_xlpm.k)*(ISNUMBER(finalData[score]))))
)</f>
        <v>0.97499999999999998</v>
      </c>
      <c r="O714" cm="1">
        <f t="array" ref="O71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0.95250000000000001</v>
      </c>
      <c r="P714" cm="1">
        <f t="array" ref="P71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0.98750000000000004</v>
      </c>
      <c r="Q714">
        <f>finalData[[#This Row],[peerQ3]]-finalData[[#This Row],[peerQ1]]</f>
        <v>3.5000000000000031E-2</v>
      </c>
      <c r="R714" cm="1">
        <f t="array" ref="R714">_xlfn.LET(_xlpm.k,finalData[[#This Row],[peer_group_key]],
ROWS(_xlfn._xlws.FILTER(finalData[score], (finalData[peer_group_key]=_xlpm.k)*(ISNUMBER(finalData[score]))))
)</f>
        <v>4</v>
      </c>
      <c r="S714">
        <f>IF(OR(NOT(ISNUMBER(finalData[[#This Row],[peerIQR]])),finalData[[#This Row],[peerIQR]]=0), NA(), finalData[[#This Row],[peerQ1]]-1.5*finalData[[#This Row],[peerIQR]])</f>
        <v>0.89999999999999991</v>
      </c>
      <c r="T714">
        <f>IF(OR(NOT(ISNUMBER(finalData[[#This Row],[peerIQR]])),finalData[[#This Row],[peerIQR]]=0), NA(), finalData[[#This Row],[peerQ3]]+1.5*finalData[[#This Row],[peerIQR]])</f>
        <v>1.04</v>
      </c>
      <c r="U71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14">
        <f>finalData[[#This Row],[score]]-finalData[[#This Row],[peerMedian]]</f>
        <v>-7.4999999999999956E-2</v>
      </c>
    </row>
    <row r="715" spans="1:22">
      <c r="A715" t="s">
        <v>2501</v>
      </c>
      <c r="B715" t="s">
        <v>2502</v>
      </c>
      <c r="C715" t="s">
        <v>2480</v>
      </c>
      <c r="D715" t="s">
        <v>27</v>
      </c>
      <c r="E715">
        <v>3</v>
      </c>
      <c r="F715">
        <v>2</v>
      </c>
      <c r="G715">
        <v>9</v>
      </c>
      <c r="H715">
        <v>0</v>
      </c>
      <c r="I715">
        <v>0.98</v>
      </c>
      <c r="J715">
        <v>11</v>
      </c>
      <c r="K715">
        <v>0</v>
      </c>
      <c r="L715" t="s">
        <v>18041</v>
      </c>
      <c r="M715" t="s">
        <v>17971</v>
      </c>
      <c r="N715" cm="1">
        <f t="array" ref="N715">_xlfn.LET(_xlpm.k,finalData[[#This Row],[peer_group_key]],
     MEDIAN(_xlfn._xlws.FILTER(finalData[score], (finalData[peer_group_key]=_xlpm.k)*(ISNUMBER(finalData[score]))))
)</f>
        <v>0.97499999999999998</v>
      </c>
      <c r="O715" cm="1">
        <f t="array" ref="O71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0.95250000000000001</v>
      </c>
      <c r="P715" cm="1">
        <f t="array" ref="P71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0.98750000000000004</v>
      </c>
      <c r="Q715">
        <f>finalData[[#This Row],[peerQ3]]-finalData[[#This Row],[peerQ1]]</f>
        <v>3.5000000000000031E-2</v>
      </c>
      <c r="R715" cm="1">
        <f t="array" ref="R715">_xlfn.LET(_xlpm.k,finalData[[#This Row],[peer_group_key]],
ROWS(_xlfn._xlws.FILTER(finalData[score], (finalData[peer_group_key]=_xlpm.k)*(ISNUMBER(finalData[score]))))
)</f>
        <v>4</v>
      </c>
      <c r="S715">
        <f>IF(OR(NOT(ISNUMBER(finalData[[#This Row],[peerIQR]])),finalData[[#This Row],[peerIQR]]=0), NA(), finalData[[#This Row],[peerQ1]]-1.5*finalData[[#This Row],[peerIQR]])</f>
        <v>0.89999999999999991</v>
      </c>
      <c r="T715">
        <f>IF(OR(NOT(ISNUMBER(finalData[[#This Row],[peerIQR]])),finalData[[#This Row],[peerIQR]]=0), NA(), finalData[[#This Row],[peerQ3]]+1.5*finalData[[#This Row],[peerIQR]])</f>
        <v>1.04</v>
      </c>
      <c r="U71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15">
        <f>finalData[[#This Row],[score]]-finalData[[#This Row],[peerMedian]]</f>
        <v>5.0000000000000044E-3</v>
      </c>
    </row>
    <row r="716" spans="1:22">
      <c r="A716" t="s">
        <v>2505</v>
      </c>
      <c r="B716" t="s">
        <v>2506</v>
      </c>
      <c r="C716" t="s">
        <v>2480</v>
      </c>
      <c r="D716" t="s">
        <v>27</v>
      </c>
      <c r="E716">
        <v>3</v>
      </c>
      <c r="F716">
        <v>0</v>
      </c>
      <c r="G716">
        <v>11</v>
      </c>
      <c r="H716">
        <v>0</v>
      </c>
      <c r="I716">
        <v>0.97</v>
      </c>
      <c r="J716">
        <v>11</v>
      </c>
      <c r="K716">
        <v>0</v>
      </c>
      <c r="L716" t="s">
        <v>18041</v>
      </c>
      <c r="M716" t="s">
        <v>17971</v>
      </c>
      <c r="N716" cm="1">
        <f t="array" ref="N716">_xlfn.LET(_xlpm.k,finalData[[#This Row],[peer_group_key]],
     MEDIAN(_xlfn._xlws.FILTER(finalData[score], (finalData[peer_group_key]=_xlpm.k)*(ISNUMBER(finalData[score]))))
)</f>
        <v>0.97499999999999998</v>
      </c>
      <c r="O716" cm="1">
        <f t="array" ref="O71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0.95250000000000001</v>
      </c>
      <c r="P716" cm="1">
        <f t="array" ref="P71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0.98750000000000004</v>
      </c>
      <c r="Q716">
        <f>finalData[[#This Row],[peerQ3]]-finalData[[#This Row],[peerQ1]]</f>
        <v>3.5000000000000031E-2</v>
      </c>
      <c r="R716" cm="1">
        <f t="array" ref="R716">_xlfn.LET(_xlpm.k,finalData[[#This Row],[peer_group_key]],
ROWS(_xlfn._xlws.FILTER(finalData[score], (finalData[peer_group_key]=_xlpm.k)*(ISNUMBER(finalData[score]))))
)</f>
        <v>4</v>
      </c>
      <c r="S716">
        <f>IF(OR(NOT(ISNUMBER(finalData[[#This Row],[peerIQR]])),finalData[[#This Row],[peerIQR]]=0), NA(), finalData[[#This Row],[peerQ1]]-1.5*finalData[[#This Row],[peerIQR]])</f>
        <v>0.89999999999999991</v>
      </c>
      <c r="T716">
        <f>IF(OR(NOT(ISNUMBER(finalData[[#This Row],[peerIQR]])),finalData[[#This Row],[peerIQR]]=0), NA(), finalData[[#This Row],[peerQ3]]+1.5*finalData[[#This Row],[peerIQR]])</f>
        <v>1.04</v>
      </c>
      <c r="U71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16">
        <f>finalData[[#This Row],[score]]-finalData[[#This Row],[peerMedian]]</f>
        <v>-5.0000000000000044E-3</v>
      </c>
    </row>
    <row r="717" spans="1:22">
      <c r="A717" t="s">
        <v>2512</v>
      </c>
      <c r="B717" t="s">
        <v>2513</v>
      </c>
      <c r="C717" t="s">
        <v>2480</v>
      </c>
      <c r="D717" t="s">
        <v>18</v>
      </c>
      <c r="E717">
        <v>4</v>
      </c>
      <c r="F717">
        <v>3</v>
      </c>
      <c r="G717">
        <v>8</v>
      </c>
      <c r="H717">
        <v>0</v>
      </c>
      <c r="I717">
        <v>0.99</v>
      </c>
      <c r="J717">
        <v>11</v>
      </c>
      <c r="K717">
        <v>0</v>
      </c>
      <c r="L717" t="s">
        <v>18042</v>
      </c>
      <c r="M717" t="s">
        <v>17970</v>
      </c>
      <c r="N717" cm="1">
        <f t="array" ref="N717">_xlfn.LET(_xlpm.k,finalData[[#This Row],[peer_group_key]],
     MEDIAN(_xlfn._xlws.FILTER(finalData[score], (finalData[peer_group_key]=_xlpm.k)*(ISNUMBER(finalData[score]))))
)</f>
        <v>0.99</v>
      </c>
      <c r="O717" cm="1">
        <f t="array" ref="O71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717" cm="1">
        <f t="array" ref="P71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717">
        <f>finalData[[#This Row],[peerQ3]]-finalData[[#This Row],[peerQ1]]</f>
        <v>0</v>
      </c>
      <c r="R717" cm="1">
        <f t="array" ref="R717">_xlfn.LET(_xlpm.k,finalData[[#This Row],[peer_group_key]],
ROWS(_xlfn._xlws.FILTER(finalData[score], (finalData[peer_group_key]=_xlpm.k)*(ISNUMBER(finalData[score]))))
)</f>
        <v>1</v>
      </c>
      <c r="S717" t="e">
        <f>IF(OR(NOT(ISNUMBER(finalData[[#This Row],[peerIQR]])),finalData[[#This Row],[peerIQR]]=0), NA(), finalData[[#This Row],[peerQ1]]-1.5*finalData[[#This Row],[peerIQR]])</f>
        <v>#N/A</v>
      </c>
      <c r="T717" t="e">
        <f>IF(OR(NOT(ISNUMBER(finalData[[#This Row],[peerIQR]])),finalData[[#This Row],[peerIQR]]=0), NA(), finalData[[#This Row],[peerQ3]]+1.5*finalData[[#This Row],[peerIQR]])</f>
        <v>#N/A</v>
      </c>
      <c r="U71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17">
        <f>finalData[[#This Row],[score]]-finalData[[#This Row],[peerMedian]]</f>
        <v>0</v>
      </c>
    </row>
    <row r="718" spans="1:22">
      <c r="A718" t="s">
        <v>2516</v>
      </c>
      <c r="B718" t="s">
        <v>2517</v>
      </c>
      <c r="C718" t="s">
        <v>2480</v>
      </c>
      <c r="D718" t="s">
        <v>282</v>
      </c>
      <c r="E718">
        <v>3</v>
      </c>
      <c r="F718">
        <v>0</v>
      </c>
      <c r="G718">
        <v>4</v>
      </c>
      <c r="H718">
        <v>2</v>
      </c>
      <c r="I718">
        <v>0.97</v>
      </c>
      <c r="J718">
        <v>6</v>
      </c>
      <c r="K718">
        <v>0.33333333333333331</v>
      </c>
      <c r="L718" t="s">
        <v>18043</v>
      </c>
      <c r="M718" t="s">
        <v>17971</v>
      </c>
      <c r="N718" cm="1">
        <f t="array" ref="N718">_xlfn.LET(_xlpm.k,finalData[[#This Row],[peer_group_key]],
     MEDIAN(_xlfn._xlws.FILTER(finalData[score], (finalData[peer_group_key]=_xlpm.k)*(ISNUMBER(finalData[score]))))
)</f>
        <v>0.97</v>
      </c>
      <c r="O718" cm="1">
        <f t="array" ref="O71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18" cm="1">
        <f t="array" ref="P71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718">
        <f>finalData[[#This Row],[peerQ3]]-finalData[[#This Row],[peerQ1]]</f>
        <v>0</v>
      </c>
      <c r="R718" cm="1">
        <f t="array" ref="R718">_xlfn.LET(_xlpm.k,finalData[[#This Row],[peer_group_key]],
ROWS(_xlfn._xlws.FILTER(finalData[score], (finalData[peer_group_key]=_xlpm.k)*(ISNUMBER(finalData[score]))))
)</f>
        <v>1</v>
      </c>
      <c r="S718" t="e">
        <f>IF(OR(NOT(ISNUMBER(finalData[[#This Row],[peerIQR]])),finalData[[#This Row],[peerIQR]]=0), NA(), finalData[[#This Row],[peerQ1]]-1.5*finalData[[#This Row],[peerIQR]])</f>
        <v>#N/A</v>
      </c>
      <c r="T718" t="e">
        <f>IF(OR(NOT(ISNUMBER(finalData[[#This Row],[peerIQR]])),finalData[[#This Row],[peerIQR]]=0), NA(), finalData[[#This Row],[peerQ3]]+1.5*finalData[[#This Row],[peerIQR]])</f>
        <v>#N/A</v>
      </c>
      <c r="U71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18">
        <f>finalData[[#This Row],[score]]-finalData[[#This Row],[peerMedian]]</f>
        <v>0</v>
      </c>
    </row>
    <row r="719" spans="1:22">
      <c r="A719" t="s">
        <v>2518</v>
      </c>
      <c r="B719" t="s">
        <v>2519</v>
      </c>
      <c r="C719" t="s">
        <v>2480</v>
      </c>
      <c r="D719" t="s">
        <v>32</v>
      </c>
      <c r="E719">
        <v>4</v>
      </c>
      <c r="F719">
        <v>0</v>
      </c>
      <c r="G719">
        <v>8</v>
      </c>
      <c r="H719">
        <v>0</v>
      </c>
      <c r="I719">
        <v>0.94</v>
      </c>
      <c r="J719">
        <v>8</v>
      </c>
      <c r="K719">
        <v>0</v>
      </c>
      <c r="L719" t="s">
        <v>18039</v>
      </c>
      <c r="M719" t="s">
        <v>17970</v>
      </c>
      <c r="N719" cm="1">
        <f t="array" ref="N719">_xlfn.LET(_xlpm.k,finalData[[#This Row],[peer_group_key]],
     MEDIAN(_xlfn._xlws.FILTER(finalData[score], (finalData[peer_group_key]=_xlpm.k)*(ISNUMBER(finalData[score]))))
)</f>
        <v>0.94499999999999995</v>
      </c>
      <c r="O719" cm="1">
        <f t="array" ref="O71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719" cm="1">
        <f t="array" ref="P71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719">
        <f>finalData[[#This Row],[peerQ3]]-finalData[[#This Row],[peerQ1]]</f>
        <v>4.0000000000000036E-2</v>
      </c>
      <c r="R719" cm="1">
        <f t="array" ref="R719">_xlfn.LET(_xlpm.k,finalData[[#This Row],[peer_group_key]],
ROWS(_xlfn._xlws.FILTER(finalData[score], (finalData[peer_group_key]=_xlpm.k)*(ISNUMBER(finalData[score]))))
)</f>
        <v>4</v>
      </c>
      <c r="S719">
        <f>IF(OR(NOT(ISNUMBER(finalData[[#This Row],[peerIQR]])),finalData[[#This Row],[peerIQR]]=0), NA(), finalData[[#This Row],[peerQ1]]-1.5*finalData[[#This Row],[peerIQR]])</f>
        <v>0.87749999999999995</v>
      </c>
      <c r="T719">
        <f>IF(OR(NOT(ISNUMBER(finalData[[#This Row],[peerIQR]])),finalData[[#This Row],[peerIQR]]=0), NA(), finalData[[#This Row],[peerQ3]]+1.5*finalData[[#This Row],[peerIQR]])</f>
        <v>1.0375000000000001</v>
      </c>
      <c r="U71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19">
        <f>finalData[[#This Row],[score]]-finalData[[#This Row],[peerMedian]]</f>
        <v>-5.0000000000000044E-3</v>
      </c>
    </row>
    <row r="720" spans="1:22">
      <c r="A720" t="s">
        <v>2520</v>
      </c>
      <c r="B720" t="s">
        <v>2521</v>
      </c>
      <c r="C720" t="s">
        <v>2480</v>
      </c>
      <c r="D720" t="s">
        <v>27</v>
      </c>
      <c r="E720">
        <v>5</v>
      </c>
      <c r="F720">
        <v>1</v>
      </c>
      <c r="G720">
        <v>4</v>
      </c>
      <c r="H720">
        <v>0</v>
      </c>
      <c r="I720">
        <v>1.01</v>
      </c>
      <c r="J720">
        <v>5</v>
      </c>
      <c r="K720">
        <v>0</v>
      </c>
      <c r="L720" t="s">
        <v>18041</v>
      </c>
      <c r="M720" t="s">
        <v>17970</v>
      </c>
      <c r="N720" cm="1">
        <f t="array" ref="N720">_xlfn.LET(_xlpm.k,finalData[[#This Row],[peer_group_key]],
     MEDIAN(_xlfn._xlws.FILTER(finalData[score], (finalData[peer_group_key]=_xlpm.k)*(ISNUMBER(finalData[score]))))
)</f>
        <v>0.97499999999999998</v>
      </c>
      <c r="O720" cm="1">
        <f t="array" ref="O72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0.95250000000000001</v>
      </c>
      <c r="P720" cm="1">
        <f t="array" ref="P72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0.98750000000000004</v>
      </c>
      <c r="Q720">
        <f>finalData[[#This Row],[peerQ3]]-finalData[[#This Row],[peerQ1]]</f>
        <v>3.5000000000000031E-2</v>
      </c>
      <c r="R720" cm="1">
        <f t="array" ref="R720">_xlfn.LET(_xlpm.k,finalData[[#This Row],[peer_group_key]],
ROWS(_xlfn._xlws.FILTER(finalData[score], (finalData[peer_group_key]=_xlpm.k)*(ISNUMBER(finalData[score]))))
)</f>
        <v>4</v>
      </c>
      <c r="S720">
        <f>IF(OR(NOT(ISNUMBER(finalData[[#This Row],[peerIQR]])),finalData[[#This Row],[peerIQR]]=0), NA(), finalData[[#This Row],[peerQ1]]-1.5*finalData[[#This Row],[peerIQR]])</f>
        <v>0.89999999999999991</v>
      </c>
      <c r="T720">
        <f>IF(OR(NOT(ISNUMBER(finalData[[#This Row],[peerIQR]])),finalData[[#This Row],[peerIQR]]=0), NA(), finalData[[#This Row],[peerQ3]]+1.5*finalData[[#This Row],[peerIQR]])</f>
        <v>1.04</v>
      </c>
      <c r="U72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20">
        <f>finalData[[#This Row],[score]]-finalData[[#This Row],[peerMedian]]</f>
        <v>3.5000000000000031E-2</v>
      </c>
    </row>
    <row r="721" spans="1:22">
      <c r="A721" t="s">
        <v>2538</v>
      </c>
      <c r="B721" t="s">
        <v>2539</v>
      </c>
      <c r="C721" t="s">
        <v>2540</v>
      </c>
      <c r="D721" t="s">
        <v>32</v>
      </c>
      <c r="E721">
        <v>2</v>
      </c>
      <c r="F721">
        <v>0</v>
      </c>
      <c r="G721">
        <v>7</v>
      </c>
      <c r="H721">
        <v>0</v>
      </c>
      <c r="I721">
        <v>0.94</v>
      </c>
      <c r="J721">
        <v>7</v>
      </c>
      <c r="K721">
        <v>0</v>
      </c>
      <c r="L721" t="s">
        <v>18044</v>
      </c>
      <c r="M721" t="s">
        <v>17973</v>
      </c>
      <c r="N721" cm="1">
        <f t="array" ref="N721">_xlfn.LET(_xlpm.k,finalData[[#This Row],[peer_group_key]],
     MEDIAN(_xlfn._xlws.FILTER(finalData[score], (finalData[peer_group_key]=_xlpm.k)*(ISNUMBER(finalData[score]))))
)</f>
        <v>0.99</v>
      </c>
      <c r="O721" cm="1">
        <f t="array" ref="O72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21" cm="1">
        <f t="array" ref="P72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21">
        <f>finalData[[#This Row],[peerQ3]]-finalData[[#This Row],[peerQ1]]</f>
        <v>6.0000000000000053E-2</v>
      </c>
      <c r="R721" cm="1">
        <f t="array" ref="R721">_xlfn.LET(_xlpm.k,finalData[[#This Row],[peer_group_key]],
ROWS(_xlfn._xlws.FILTER(finalData[score], (finalData[peer_group_key]=_xlpm.k)*(ISNUMBER(finalData[score]))))
)</f>
        <v>51</v>
      </c>
      <c r="S721">
        <f>IF(OR(NOT(ISNUMBER(finalData[[#This Row],[peerIQR]])),finalData[[#This Row],[peerIQR]]=0), NA(), finalData[[#This Row],[peerQ1]]-1.5*finalData[[#This Row],[peerIQR]])</f>
        <v>0.87999999999999989</v>
      </c>
      <c r="T721">
        <f>IF(OR(NOT(ISNUMBER(finalData[[#This Row],[peerIQR]])),finalData[[#This Row],[peerIQR]]=0), NA(), finalData[[#This Row],[peerQ3]]+1.5*finalData[[#This Row],[peerIQR]])</f>
        <v>1.1200000000000001</v>
      </c>
      <c r="U72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21">
        <f>finalData[[#This Row],[score]]-finalData[[#This Row],[peerMedian]]</f>
        <v>-5.0000000000000044E-2</v>
      </c>
    </row>
    <row r="722" spans="1:22">
      <c r="A722" t="s">
        <v>2542</v>
      </c>
      <c r="B722" t="s">
        <v>2543</v>
      </c>
      <c r="C722" t="s">
        <v>2540</v>
      </c>
      <c r="D722" t="s">
        <v>32</v>
      </c>
      <c r="E722">
        <v>4</v>
      </c>
      <c r="F722">
        <v>0</v>
      </c>
      <c r="G722">
        <v>9</v>
      </c>
      <c r="H722">
        <v>1</v>
      </c>
      <c r="I722">
        <v>0.92</v>
      </c>
      <c r="J722">
        <v>10</v>
      </c>
      <c r="K722">
        <v>0.1</v>
      </c>
      <c r="L722" t="s">
        <v>18044</v>
      </c>
      <c r="M722" t="s">
        <v>17970</v>
      </c>
      <c r="N722" cm="1">
        <f t="array" ref="N722">_xlfn.LET(_xlpm.k,finalData[[#This Row],[peer_group_key]],
     MEDIAN(_xlfn._xlws.FILTER(finalData[score], (finalData[peer_group_key]=_xlpm.k)*(ISNUMBER(finalData[score]))))
)</f>
        <v>0.99</v>
      </c>
      <c r="O722" cm="1">
        <f t="array" ref="O72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22" cm="1">
        <f t="array" ref="P72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22">
        <f>finalData[[#This Row],[peerQ3]]-finalData[[#This Row],[peerQ1]]</f>
        <v>6.0000000000000053E-2</v>
      </c>
      <c r="R722" cm="1">
        <f t="array" ref="R722">_xlfn.LET(_xlpm.k,finalData[[#This Row],[peer_group_key]],
ROWS(_xlfn._xlws.FILTER(finalData[score], (finalData[peer_group_key]=_xlpm.k)*(ISNUMBER(finalData[score]))))
)</f>
        <v>51</v>
      </c>
      <c r="S722">
        <f>IF(OR(NOT(ISNUMBER(finalData[[#This Row],[peerIQR]])),finalData[[#This Row],[peerIQR]]=0), NA(), finalData[[#This Row],[peerQ1]]-1.5*finalData[[#This Row],[peerIQR]])</f>
        <v>0.87999999999999989</v>
      </c>
      <c r="T722">
        <f>IF(OR(NOT(ISNUMBER(finalData[[#This Row],[peerIQR]])),finalData[[#This Row],[peerIQR]]=0), NA(), finalData[[#This Row],[peerQ3]]+1.5*finalData[[#This Row],[peerIQR]])</f>
        <v>1.1200000000000001</v>
      </c>
      <c r="U72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22">
        <f>finalData[[#This Row],[score]]-finalData[[#This Row],[peerMedian]]</f>
        <v>-6.9999999999999951E-2</v>
      </c>
    </row>
    <row r="723" spans="1:22">
      <c r="A723" t="s">
        <v>2545</v>
      </c>
      <c r="B723" t="s">
        <v>2546</v>
      </c>
      <c r="C723" t="s">
        <v>2540</v>
      </c>
      <c r="D723" t="s">
        <v>140</v>
      </c>
      <c r="E723">
        <v>1</v>
      </c>
      <c r="F723">
        <v>0</v>
      </c>
      <c r="G723">
        <v>8</v>
      </c>
      <c r="H723">
        <v>3</v>
      </c>
      <c r="I723">
        <v>1.1000000000000001</v>
      </c>
      <c r="J723">
        <v>11</v>
      </c>
      <c r="K723">
        <v>0.27272727272727271</v>
      </c>
      <c r="L723" t="s">
        <v>18045</v>
      </c>
      <c r="M723" t="s">
        <v>17973</v>
      </c>
      <c r="N723" cm="1">
        <f t="array" ref="N723">_xlfn.LET(_xlpm.k,finalData[[#This Row],[peer_group_key]],
     MEDIAN(_xlfn._xlws.FILTER(finalData[score], (finalData[peer_group_key]=_xlpm.k)*(ISNUMBER(finalData[score]))))
)</f>
        <v>0.99</v>
      </c>
      <c r="O723" cm="1">
        <f t="array" ref="O72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723" cm="1">
        <f t="array" ref="P72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723">
        <f>finalData[[#This Row],[peerQ3]]-finalData[[#This Row],[peerQ1]]</f>
        <v>0.14000000000000001</v>
      </c>
      <c r="R723" cm="1">
        <f t="array" ref="R723">_xlfn.LET(_xlpm.k,finalData[[#This Row],[peer_group_key]],
ROWS(_xlfn._xlws.FILTER(finalData[score], (finalData[peer_group_key]=_xlpm.k)*(ISNUMBER(finalData[score]))))
)</f>
        <v>30</v>
      </c>
      <c r="S723">
        <f>IF(OR(NOT(ISNUMBER(finalData[[#This Row],[peerIQR]])),finalData[[#This Row],[peerIQR]]=0), NA(), finalData[[#This Row],[peerQ1]]-1.5*finalData[[#This Row],[peerIQR]])</f>
        <v>0.71</v>
      </c>
      <c r="T723">
        <f>IF(OR(NOT(ISNUMBER(finalData[[#This Row],[peerIQR]])),finalData[[#This Row],[peerIQR]]=0), NA(), finalData[[#This Row],[peerQ3]]+1.5*finalData[[#This Row],[peerIQR]])</f>
        <v>1.27</v>
      </c>
      <c r="U72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23">
        <f>finalData[[#This Row],[score]]-finalData[[#This Row],[peerMedian]]</f>
        <v>0.1100000000000001</v>
      </c>
    </row>
    <row r="724" spans="1:22">
      <c r="A724" t="s">
        <v>2549</v>
      </c>
      <c r="B724" t="s">
        <v>2550</v>
      </c>
      <c r="C724" t="s">
        <v>2540</v>
      </c>
      <c r="D724" t="s">
        <v>32</v>
      </c>
      <c r="E724">
        <v>2</v>
      </c>
      <c r="F724">
        <v>0</v>
      </c>
      <c r="G724">
        <v>5</v>
      </c>
      <c r="H724">
        <v>3</v>
      </c>
      <c r="I724">
        <v>1.05</v>
      </c>
      <c r="J724">
        <v>8</v>
      </c>
      <c r="K724">
        <v>0.375</v>
      </c>
      <c r="L724" t="s">
        <v>18044</v>
      </c>
      <c r="M724" t="s">
        <v>17973</v>
      </c>
      <c r="N724" cm="1">
        <f t="array" ref="N724">_xlfn.LET(_xlpm.k,finalData[[#This Row],[peer_group_key]],
     MEDIAN(_xlfn._xlws.FILTER(finalData[score], (finalData[peer_group_key]=_xlpm.k)*(ISNUMBER(finalData[score]))))
)</f>
        <v>0.99</v>
      </c>
      <c r="O724" cm="1">
        <f t="array" ref="O72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24" cm="1">
        <f t="array" ref="P72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24">
        <f>finalData[[#This Row],[peerQ3]]-finalData[[#This Row],[peerQ1]]</f>
        <v>6.0000000000000053E-2</v>
      </c>
      <c r="R724" cm="1">
        <f t="array" ref="R724">_xlfn.LET(_xlpm.k,finalData[[#This Row],[peer_group_key]],
ROWS(_xlfn._xlws.FILTER(finalData[score], (finalData[peer_group_key]=_xlpm.k)*(ISNUMBER(finalData[score]))))
)</f>
        <v>51</v>
      </c>
      <c r="S724">
        <f>IF(OR(NOT(ISNUMBER(finalData[[#This Row],[peerIQR]])),finalData[[#This Row],[peerIQR]]=0), NA(), finalData[[#This Row],[peerQ1]]-1.5*finalData[[#This Row],[peerIQR]])</f>
        <v>0.87999999999999989</v>
      </c>
      <c r="T724">
        <f>IF(OR(NOT(ISNUMBER(finalData[[#This Row],[peerIQR]])),finalData[[#This Row],[peerIQR]]=0), NA(), finalData[[#This Row],[peerQ3]]+1.5*finalData[[#This Row],[peerIQR]])</f>
        <v>1.1200000000000001</v>
      </c>
      <c r="U72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24">
        <f>finalData[[#This Row],[score]]-finalData[[#This Row],[peerMedian]]</f>
        <v>6.0000000000000053E-2</v>
      </c>
    </row>
    <row r="725" spans="1:22">
      <c r="A725" t="s">
        <v>2553</v>
      </c>
      <c r="B725" t="s">
        <v>2554</v>
      </c>
      <c r="C725" t="s">
        <v>2540</v>
      </c>
      <c r="D725" t="s">
        <v>87</v>
      </c>
      <c r="E725">
        <v>5</v>
      </c>
      <c r="F725">
        <v>2</v>
      </c>
      <c r="G725">
        <v>7</v>
      </c>
      <c r="H725">
        <v>2</v>
      </c>
      <c r="I725">
        <v>0.96</v>
      </c>
      <c r="J725">
        <v>11</v>
      </c>
      <c r="K725">
        <v>0.18181818181818182</v>
      </c>
      <c r="L725" t="s">
        <v>18046</v>
      </c>
      <c r="M725" t="s">
        <v>17970</v>
      </c>
      <c r="N725" cm="1">
        <f t="array" ref="N725">_xlfn.LET(_xlpm.k,finalData[[#This Row],[peer_group_key]],
     MEDIAN(_xlfn._xlws.FILTER(finalData[score], (finalData[peer_group_key]=_xlpm.k)*(ISNUMBER(finalData[score]))))
)</f>
        <v>0.97499999999999998</v>
      </c>
      <c r="O725" cm="1">
        <f t="array" ref="O72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0.91500000000000004</v>
      </c>
      <c r="P725" cm="1">
        <f t="array" ref="P72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1.0049999999999999</v>
      </c>
      <c r="Q725">
        <f>finalData[[#This Row],[peerQ3]]-finalData[[#This Row],[peerQ1]]</f>
        <v>8.9999999999999858E-2</v>
      </c>
      <c r="R725" cm="1">
        <f t="array" ref="R725">_xlfn.LET(_xlpm.k,finalData[[#This Row],[peer_group_key]],
ROWS(_xlfn._xlws.FILTER(finalData[score], (finalData[peer_group_key]=_xlpm.k)*(ISNUMBER(finalData[score]))))
)</f>
        <v>10</v>
      </c>
      <c r="S725">
        <f>IF(OR(NOT(ISNUMBER(finalData[[#This Row],[peerIQR]])),finalData[[#This Row],[peerIQR]]=0), NA(), finalData[[#This Row],[peerQ1]]-1.5*finalData[[#This Row],[peerIQR]])</f>
        <v>0.78000000000000025</v>
      </c>
      <c r="T725">
        <f>IF(OR(NOT(ISNUMBER(finalData[[#This Row],[peerIQR]])),finalData[[#This Row],[peerIQR]]=0), NA(), finalData[[#This Row],[peerQ3]]+1.5*finalData[[#This Row],[peerIQR]])</f>
        <v>1.1399999999999997</v>
      </c>
      <c r="U72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25">
        <f>finalData[[#This Row],[score]]-finalData[[#This Row],[peerMedian]]</f>
        <v>-1.5000000000000013E-2</v>
      </c>
    </row>
    <row r="726" spans="1:22">
      <c r="A726" t="s">
        <v>2556</v>
      </c>
      <c r="B726" t="s">
        <v>2557</v>
      </c>
      <c r="C726" t="s">
        <v>2540</v>
      </c>
      <c r="D726" t="s">
        <v>32</v>
      </c>
      <c r="E726">
        <v>2</v>
      </c>
      <c r="F726">
        <v>0</v>
      </c>
      <c r="G726">
        <v>5</v>
      </c>
      <c r="H726">
        <v>2</v>
      </c>
      <c r="I726">
        <v>1.02</v>
      </c>
      <c r="J726">
        <v>7</v>
      </c>
      <c r="K726">
        <v>0.2857142857142857</v>
      </c>
      <c r="L726" t="s">
        <v>18044</v>
      </c>
      <c r="M726" t="s">
        <v>17973</v>
      </c>
      <c r="N726" cm="1">
        <f t="array" ref="N726">_xlfn.LET(_xlpm.k,finalData[[#This Row],[peer_group_key]],
     MEDIAN(_xlfn._xlws.FILTER(finalData[score], (finalData[peer_group_key]=_xlpm.k)*(ISNUMBER(finalData[score]))))
)</f>
        <v>0.99</v>
      </c>
      <c r="O726" cm="1">
        <f t="array" ref="O72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26" cm="1">
        <f t="array" ref="P72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26">
        <f>finalData[[#This Row],[peerQ3]]-finalData[[#This Row],[peerQ1]]</f>
        <v>6.0000000000000053E-2</v>
      </c>
      <c r="R726" cm="1">
        <f t="array" ref="R726">_xlfn.LET(_xlpm.k,finalData[[#This Row],[peer_group_key]],
ROWS(_xlfn._xlws.FILTER(finalData[score], (finalData[peer_group_key]=_xlpm.k)*(ISNUMBER(finalData[score]))))
)</f>
        <v>51</v>
      </c>
      <c r="S726">
        <f>IF(OR(NOT(ISNUMBER(finalData[[#This Row],[peerIQR]])),finalData[[#This Row],[peerIQR]]=0), NA(), finalData[[#This Row],[peerQ1]]-1.5*finalData[[#This Row],[peerIQR]])</f>
        <v>0.87999999999999989</v>
      </c>
      <c r="T726">
        <f>IF(OR(NOT(ISNUMBER(finalData[[#This Row],[peerIQR]])),finalData[[#This Row],[peerIQR]]=0), NA(), finalData[[#This Row],[peerQ3]]+1.5*finalData[[#This Row],[peerIQR]])</f>
        <v>1.1200000000000001</v>
      </c>
      <c r="U72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26">
        <f>finalData[[#This Row],[score]]-finalData[[#This Row],[peerMedian]]</f>
        <v>3.0000000000000027E-2</v>
      </c>
    </row>
    <row r="727" spans="1:22">
      <c r="A727" t="s">
        <v>2560</v>
      </c>
      <c r="B727" t="s">
        <v>2561</v>
      </c>
      <c r="C727" t="s">
        <v>2540</v>
      </c>
      <c r="D727" t="s">
        <v>32</v>
      </c>
      <c r="E727">
        <v>2</v>
      </c>
      <c r="F727">
        <v>0</v>
      </c>
      <c r="G727">
        <v>7</v>
      </c>
      <c r="H727">
        <v>0</v>
      </c>
      <c r="I727">
        <v>1.01</v>
      </c>
      <c r="J727">
        <v>7</v>
      </c>
      <c r="K727">
        <v>0</v>
      </c>
      <c r="L727" t="s">
        <v>18044</v>
      </c>
      <c r="M727" t="s">
        <v>17973</v>
      </c>
      <c r="N727" cm="1">
        <f t="array" ref="N727">_xlfn.LET(_xlpm.k,finalData[[#This Row],[peer_group_key]],
     MEDIAN(_xlfn._xlws.FILTER(finalData[score], (finalData[peer_group_key]=_xlpm.k)*(ISNUMBER(finalData[score]))))
)</f>
        <v>0.99</v>
      </c>
      <c r="O727" cm="1">
        <f t="array" ref="O72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27" cm="1">
        <f t="array" ref="P72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27">
        <f>finalData[[#This Row],[peerQ3]]-finalData[[#This Row],[peerQ1]]</f>
        <v>6.0000000000000053E-2</v>
      </c>
      <c r="R727" cm="1">
        <f t="array" ref="R727">_xlfn.LET(_xlpm.k,finalData[[#This Row],[peer_group_key]],
ROWS(_xlfn._xlws.FILTER(finalData[score], (finalData[peer_group_key]=_xlpm.k)*(ISNUMBER(finalData[score]))))
)</f>
        <v>51</v>
      </c>
      <c r="S727">
        <f>IF(OR(NOT(ISNUMBER(finalData[[#This Row],[peerIQR]])),finalData[[#This Row],[peerIQR]]=0), NA(), finalData[[#This Row],[peerQ1]]-1.5*finalData[[#This Row],[peerIQR]])</f>
        <v>0.87999999999999989</v>
      </c>
      <c r="T727">
        <f>IF(OR(NOT(ISNUMBER(finalData[[#This Row],[peerIQR]])),finalData[[#This Row],[peerIQR]]=0), NA(), finalData[[#This Row],[peerQ3]]+1.5*finalData[[#This Row],[peerIQR]])</f>
        <v>1.1200000000000001</v>
      </c>
      <c r="U72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27">
        <f>finalData[[#This Row],[score]]-finalData[[#This Row],[peerMedian]]</f>
        <v>2.0000000000000018E-2</v>
      </c>
    </row>
    <row r="728" spans="1:22">
      <c r="A728" t="s">
        <v>2563</v>
      </c>
      <c r="B728" t="s">
        <v>2564</v>
      </c>
      <c r="C728" t="s">
        <v>2540</v>
      </c>
      <c r="D728" t="s">
        <v>32</v>
      </c>
      <c r="E728">
        <v>3</v>
      </c>
      <c r="F728">
        <v>1</v>
      </c>
      <c r="G728">
        <v>4</v>
      </c>
      <c r="H728">
        <v>0</v>
      </c>
      <c r="I728">
        <v>0.9</v>
      </c>
      <c r="J728">
        <v>5</v>
      </c>
      <c r="K728">
        <v>0</v>
      </c>
      <c r="L728" t="s">
        <v>18044</v>
      </c>
      <c r="M728" t="s">
        <v>17971</v>
      </c>
      <c r="N728" cm="1">
        <f t="array" ref="N728">_xlfn.LET(_xlpm.k,finalData[[#This Row],[peer_group_key]],
     MEDIAN(_xlfn._xlws.FILTER(finalData[score], (finalData[peer_group_key]=_xlpm.k)*(ISNUMBER(finalData[score]))))
)</f>
        <v>0.99</v>
      </c>
      <c r="O728" cm="1">
        <f t="array" ref="O72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28" cm="1">
        <f t="array" ref="P72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28">
        <f>finalData[[#This Row],[peerQ3]]-finalData[[#This Row],[peerQ1]]</f>
        <v>6.0000000000000053E-2</v>
      </c>
      <c r="R728" cm="1">
        <f t="array" ref="R728">_xlfn.LET(_xlpm.k,finalData[[#This Row],[peer_group_key]],
ROWS(_xlfn._xlws.FILTER(finalData[score], (finalData[peer_group_key]=_xlpm.k)*(ISNUMBER(finalData[score]))))
)</f>
        <v>51</v>
      </c>
      <c r="S728">
        <f>IF(OR(NOT(ISNUMBER(finalData[[#This Row],[peerIQR]])),finalData[[#This Row],[peerIQR]]=0), NA(), finalData[[#This Row],[peerQ1]]-1.5*finalData[[#This Row],[peerIQR]])</f>
        <v>0.87999999999999989</v>
      </c>
      <c r="T728">
        <f>IF(OR(NOT(ISNUMBER(finalData[[#This Row],[peerIQR]])),finalData[[#This Row],[peerIQR]]=0), NA(), finalData[[#This Row],[peerQ3]]+1.5*finalData[[#This Row],[peerIQR]])</f>
        <v>1.1200000000000001</v>
      </c>
      <c r="U72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28">
        <f>finalData[[#This Row],[score]]-finalData[[#This Row],[peerMedian]]</f>
        <v>-8.9999999999999969E-2</v>
      </c>
    </row>
    <row r="729" spans="1:22">
      <c r="A729" t="s">
        <v>2567</v>
      </c>
      <c r="B729" t="s">
        <v>2568</v>
      </c>
      <c r="C729" t="s">
        <v>2540</v>
      </c>
      <c r="D729" t="s">
        <v>32</v>
      </c>
      <c r="E729">
        <v>4</v>
      </c>
      <c r="F729">
        <v>1</v>
      </c>
      <c r="G729">
        <v>10</v>
      </c>
      <c r="H729">
        <v>0</v>
      </c>
      <c r="I729">
        <v>0.95</v>
      </c>
      <c r="J729">
        <v>11</v>
      </c>
      <c r="K729">
        <v>0</v>
      </c>
      <c r="L729" t="s">
        <v>18044</v>
      </c>
      <c r="M729" t="s">
        <v>17970</v>
      </c>
      <c r="N729" cm="1">
        <f t="array" ref="N729">_xlfn.LET(_xlpm.k,finalData[[#This Row],[peer_group_key]],
     MEDIAN(_xlfn._xlws.FILTER(finalData[score], (finalData[peer_group_key]=_xlpm.k)*(ISNUMBER(finalData[score]))))
)</f>
        <v>0.99</v>
      </c>
      <c r="O729" cm="1">
        <f t="array" ref="O72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29" cm="1">
        <f t="array" ref="P72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29">
        <f>finalData[[#This Row],[peerQ3]]-finalData[[#This Row],[peerQ1]]</f>
        <v>6.0000000000000053E-2</v>
      </c>
      <c r="R729" cm="1">
        <f t="array" ref="R729">_xlfn.LET(_xlpm.k,finalData[[#This Row],[peer_group_key]],
ROWS(_xlfn._xlws.FILTER(finalData[score], (finalData[peer_group_key]=_xlpm.k)*(ISNUMBER(finalData[score]))))
)</f>
        <v>51</v>
      </c>
      <c r="S729">
        <f>IF(OR(NOT(ISNUMBER(finalData[[#This Row],[peerIQR]])),finalData[[#This Row],[peerIQR]]=0), NA(), finalData[[#This Row],[peerQ1]]-1.5*finalData[[#This Row],[peerIQR]])</f>
        <v>0.87999999999999989</v>
      </c>
      <c r="T729">
        <f>IF(OR(NOT(ISNUMBER(finalData[[#This Row],[peerIQR]])),finalData[[#This Row],[peerIQR]]=0), NA(), finalData[[#This Row],[peerQ3]]+1.5*finalData[[#This Row],[peerIQR]])</f>
        <v>1.1200000000000001</v>
      </c>
      <c r="U72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29">
        <f>finalData[[#This Row],[score]]-finalData[[#This Row],[peerMedian]]</f>
        <v>-4.0000000000000036E-2</v>
      </c>
    </row>
    <row r="730" spans="1:22">
      <c r="A730" t="s">
        <v>2570</v>
      </c>
      <c r="B730" t="s">
        <v>2571</v>
      </c>
      <c r="C730" t="s">
        <v>2540</v>
      </c>
      <c r="D730" t="s">
        <v>32</v>
      </c>
      <c r="E730">
        <v>1</v>
      </c>
      <c r="F730">
        <v>0</v>
      </c>
      <c r="G730">
        <v>7</v>
      </c>
      <c r="H730">
        <v>0</v>
      </c>
      <c r="I730">
        <v>1.01</v>
      </c>
      <c r="J730">
        <v>7</v>
      </c>
      <c r="K730">
        <v>0</v>
      </c>
      <c r="L730" t="s">
        <v>18044</v>
      </c>
      <c r="M730" t="s">
        <v>17973</v>
      </c>
      <c r="N730" cm="1">
        <f t="array" ref="N730">_xlfn.LET(_xlpm.k,finalData[[#This Row],[peer_group_key]],
     MEDIAN(_xlfn._xlws.FILTER(finalData[score], (finalData[peer_group_key]=_xlpm.k)*(ISNUMBER(finalData[score]))))
)</f>
        <v>0.99</v>
      </c>
      <c r="O730" cm="1">
        <f t="array" ref="O73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30" cm="1">
        <f t="array" ref="P73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30">
        <f>finalData[[#This Row],[peerQ3]]-finalData[[#This Row],[peerQ1]]</f>
        <v>6.0000000000000053E-2</v>
      </c>
      <c r="R730" cm="1">
        <f t="array" ref="R730">_xlfn.LET(_xlpm.k,finalData[[#This Row],[peer_group_key]],
ROWS(_xlfn._xlws.FILTER(finalData[score], (finalData[peer_group_key]=_xlpm.k)*(ISNUMBER(finalData[score]))))
)</f>
        <v>51</v>
      </c>
      <c r="S730">
        <f>IF(OR(NOT(ISNUMBER(finalData[[#This Row],[peerIQR]])),finalData[[#This Row],[peerIQR]]=0), NA(), finalData[[#This Row],[peerQ1]]-1.5*finalData[[#This Row],[peerIQR]])</f>
        <v>0.87999999999999989</v>
      </c>
      <c r="T730">
        <f>IF(OR(NOT(ISNUMBER(finalData[[#This Row],[peerIQR]])),finalData[[#This Row],[peerIQR]]=0), NA(), finalData[[#This Row],[peerQ3]]+1.5*finalData[[#This Row],[peerIQR]])</f>
        <v>1.1200000000000001</v>
      </c>
      <c r="U73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30">
        <f>finalData[[#This Row],[score]]-finalData[[#This Row],[peerMedian]]</f>
        <v>2.0000000000000018E-2</v>
      </c>
    </row>
    <row r="731" spans="1:22">
      <c r="A731" t="s">
        <v>2573</v>
      </c>
      <c r="B731" t="s">
        <v>2574</v>
      </c>
      <c r="C731" t="s">
        <v>2540</v>
      </c>
      <c r="D731" t="s">
        <v>32</v>
      </c>
      <c r="E731">
        <v>3</v>
      </c>
      <c r="F731">
        <v>0</v>
      </c>
      <c r="G731">
        <v>11</v>
      </c>
      <c r="H731">
        <v>0</v>
      </c>
      <c r="I731">
        <v>1.04</v>
      </c>
      <c r="J731">
        <v>11</v>
      </c>
      <c r="K731">
        <v>0</v>
      </c>
      <c r="L731" t="s">
        <v>18044</v>
      </c>
      <c r="M731" t="s">
        <v>17971</v>
      </c>
      <c r="N731" cm="1">
        <f t="array" ref="N731">_xlfn.LET(_xlpm.k,finalData[[#This Row],[peer_group_key]],
     MEDIAN(_xlfn._xlws.FILTER(finalData[score], (finalData[peer_group_key]=_xlpm.k)*(ISNUMBER(finalData[score]))))
)</f>
        <v>0.99</v>
      </c>
      <c r="O731" cm="1">
        <f t="array" ref="O73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31" cm="1">
        <f t="array" ref="P73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31">
        <f>finalData[[#This Row],[peerQ3]]-finalData[[#This Row],[peerQ1]]</f>
        <v>6.0000000000000053E-2</v>
      </c>
      <c r="R731" cm="1">
        <f t="array" ref="R731">_xlfn.LET(_xlpm.k,finalData[[#This Row],[peer_group_key]],
ROWS(_xlfn._xlws.FILTER(finalData[score], (finalData[peer_group_key]=_xlpm.k)*(ISNUMBER(finalData[score]))))
)</f>
        <v>51</v>
      </c>
      <c r="S731">
        <f>IF(OR(NOT(ISNUMBER(finalData[[#This Row],[peerIQR]])),finalData[[#This Row],[peerIQR]]=0), NA(), finalData[[#This Row],[peerQ1]]-1.5*finalData[[#This Row],[peerIQR]])</f>
        <v>0.87999999999999989</v>
      </c>
      <c r="T731">
        <f>IF(OR(NOT(ISNUMBER(finalData[[#This Row],[peerIQR]])),finalData[[#This Row],[peerIQR]]=0), NA(), finalData[[#This Row],[peerQ3]]+1.5*finalData[[#This Row],[peerIQR]])</f>
        <v>1.1200000000000001</v>
      </c>
      <c r="U73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31">
        <f>finalData[[#This Row],[score]]-finalData[[#This Row],[peerMedian]]</f>
        <v>5.0000000000000044E-2</v>
      </c>
    </row>
    <row r="732" spans="1:22">
      <c r="A732" t="s">
        <v>2577</v>
      </c>
      <c r="B732" t="s">
        <v>2578</v>
      </c>
      <c r="C732" t="s">
        <v>2540</v>
      </c>
      <c r="D732" t="s">
        <v>32</v>
      </c>
      <c r="E732">
        <v>5</v>
      </c>
      <c r="F732">
        <v>0</v>
      </c>
      <c r="G732">
        <v>10</v>
      </c>
      <c r="H732">
        <v>0</v>
      </c>
      <c r="I732">
        <v>1</v>
      </c>
      <c r="J732">
        <v>10</v>
      </c>
      <c r="K732">
        <v>0</v>
      </c>
      <c r="L732" t="s">
        <v>18044</v>
      </c>
      <c r="M732" t="s">
        <v>17970</v>
      </c>
      <c r="N732" cm="1">
        <f t="array" ref="N732">_xlfn.LET(_xlpm.k,finalData[[#This Row],[peer_group_key]],
     MEDIAN(_xlfn._xlws.FILTER(finalData[score], (finalData[peer_group_key]=_xlpm.k)*(ISNUMBER(finalData[score]))))
)</f>
        <v>0.99</v>
      </c>
      <c r="O732" cm="1">
        <f t="array" ref="O73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32" cm="1">
        <f t="array" ref="P73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32">
        <f>finalData[[#This Row],[peerQ3]]-finalData[[#This Row],[peerQ1]]</f>
        <v>6.0000000000000053E-2</v>
      </c>
      <c r="R732" cm="1">
        <f t="array" ref="R732">_xlfn.LET(_xlpm.k,finalData[[#This Row],[peer_group_key]],
ROWS(_xlfn._xlws.FILTER(finalData[score], (finalData[peer_group_key]=_xlpm.k)*(ISNUMBER(finalData[score]))))
)</f>
        <v>51</v>
      </c>
      <c r="S732">
        <f>IF(OR(NOT(ISNUMBER(finalData[[#This Row],[peerIQR]])),finalData[[#This Row],[peerIQR]]=0), NA(), finalData[[#This Row],[peerQ1]]-1.5*finalData[[#This Row],[peerIQR]])</f>
        <v>0.87999999999999989</v>
      </c>
      <c r="T732">
        <f>IF(OR(NOT(ISNUMBER(finalData[[#This Row],[peerIQR]])),finalData[[#This Row],[peerIQR]]=0), NA(), finalData[[#This Row],[peerQ3]]+1.5*finalData[[#This Row],[peerIQR]])</f>
        <v>1.1200000000000001</v>
      </c>
      <c r="U73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32">
        <f>finalData[[#This Row],[score]]-finalData[[#This Row],[peerMedian]]</f>
        <v>1.0000000000000009E-2</v>
      </c>
    </row>
    <row r="733" spans="1:22">
      <c r="A733" t="s">
        <v>2580</v>
      </c>
      <c r="B733" t="s">
        <v>2581</v>
      </c>
      <c r="C733" t="s">
        <v>2540</v>
      </c>
      <c r="D733" t="s">
        <v>140</v>
      </c>
      <c r="E733">
        <v>3</v>
      </c>
      <c r="F733">
        <v>0</v>
      </c>
      <c r="G733">
        <v>5</v>
      </c>
      <c r="H733">
        <v>1</v>
      </c>
      <c r="I733">
        <v>0.91</v>
      </c>
      <c r="J733">
        <v>6</v>
      </c>
      <c r="K733">
        <v>0.16666666666666666</v>
      </c>
      <c r="L733" t="s">
        <v>18045</v>
      </c>
      <c r="M733" t="s">
        <v>17971</v>
      </c>
      <c r="N733" cm="1">
        <f t="array" ref="N733">_xlfn.LET(_xlpm.k,finalData[[#This Row],[peer_group_key]],
     MEDIAN(_xlfn._xlws.FILTER(finalData[score], (finalData[peer_group_key]=_xlpm.k)*(ISNUMBER(finalData[score]))))
)</f>
        <v>0.99</v>
      </c>
      <c r="O733" cm="1">
        <f t="array" ref="O73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733" cm="1">
        <f t="array" ref="P73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733">
        <f>finalData[[#This Row],[peerQ3]]-finalData[[#This Row],[peerQ1]]</f>
        <v>0.14000000000000001</v>
      </c>
      <c r="R733" cm="1">
        <f t="array" ref="R733">_xlfn.LET(_xlpm.k,finalData[[#This Row],[peer_group_key]],
ROWS(_xlfn._xlws.FILTER(finalData[score], (finalData[peer_group_key]=_xlpm.k)*(ISNUMBER(finalData[score]))))
)</f>
        <v>30</v>
      </c>
      <c r="S733">
        <f>IF(OR(NOT(ISNUMBER(finalData[[#This Row],[peerIQR]])),finalData[[#This Row],[peerIQR]]=0), NA(), finalData[[#This Row],[peerQ1]]-1.5*finalData[[#This Row],[peerIQR]])</f>
        <v>0.71</v>
      </c>
      <c r="T733">
        <f>IF(OR(NOT(ISNUMBER(finalData[[#This Row],[peerIQR]])),finalData[[#This Row],[peerIQR]]=0), NA(), finalData[[#This Row],[peerQ3]]+1.5*finalData[[#This Row],[peerIQR]])</f>
        <v>1.27</v>
      </c>
      <c r="U73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33">
        <f>finalData[[#This Row],[score]]-finalData[[#This Row],[peerMedian]]</f>
        <v>-7.999999999999996E-2</v>
      </c>
    </row>
    <row r="734" spans="1:22">
      <c r="A734" t="s">
        <v>2584</v>
      </c>
      <c r="B734" t="s">
        <v>2585</v>
      </c>
      <c r="C734" t="s">
        <v>2540</v>
      </c>
      <c r="D734" t="s">
        <v>140</v>
      </c>
      <c r="E734">
        <v>2</v>
      </c>
      <c r="F734">
        <v>0</v>
      </c>
      <c r="G734">
        <v>5</v>
      </c>
      <c r="H734">
        <v>1</v>
      </c>
      <c r="I734">
        <v>0.88</v>
      </c>
      <c r="J734">
        <v>6</v>
      </c>
      <c r="K734">
        <v>0.16666666666666666</v>
      </c>
      <c r="L734" t="s">
        <v>18045</v>
      </c>
      <c r="M734" t="s">
        <v>17973</v>
      </c>
      <c r="N734" cm="1">
        <f t="array" ref="N734">_xlfn.LET(_xlpm.k,finalData[[#This Row],[peer_group_key]],
     MEDIAN(_xlfn._xlws.FILTER(finalData[score], (finalData[peer_group_key]=_xlpm.k)*(ISNUMBER(finalData[score]))))
)</f>
        <v>0.99</v>
      </c>
      <c r="O734" cm="1">
        <f t="array" ref="O73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734" cm="1">
        <f t="array" ref="P73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734">
        <f>finalData[[#This Row],[peerQ3]]-finalData[[#This Row],[peerQ1]]</f>
        <v>0.14000000000000001</v>
      </c>
      <c r="R734" cm="1">
        <f t="array" ref="R734">_xlfn.LET(_xlpm.k,finalData[[#This Row],[peer_group_key]],
ROWS(_xlfn._xlws.FILTER(finalData[score], (finalData[peer_group_key]=_xlpm.k)*(ISNUMBER(finalData[score]))))
)</f>
        <v>30</v>
      </c>
      <c r="S734">
        <f>IF(OR(NOT(ISNUMBER(finalData[[#This Row],[peerIQR]])),finalData[[#This Row],[peerIQR]]=0), NA(), finalData[[#This Row],[peerQ1]]-1.5*finalData[[#This Row],[peerIQR]])</f>
        <v>0.71</v>
      </c>
      <c r="T734">
        <f>IF(OR(NOT(ISNUMBER(finalData[[#This Row],[peerIQR]])),finalData[[#This Row],[peerIQR]]=0), NA(), finalData[[#This Row],[peerQ3]]+1.5*finalData[[#This Row],[peerIQR]])</f>
        <v>1.27</v>
      </c>
      <c r="U73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34">
        <f>finalData[[#This Row],[score]]-finalData[[#This Row],[peerMedian]]</f>
        <v>-0.10999999999999999</v>
      </c>
    </row>
    <row r="735" spans="1:22">
      <c r="A735" t="s">
        <v>2590</v>
      </c>
      <c r="B735" t="s">
        <v>2591</v>
      </c>
      <c r="C735" t="s">
        <v>2540</v>
      </c>
      <c r="D735" t="s">
        <v>113</v>
      </c>
      <c r="E735">
        <v>2</v>
      </c>
      <c r="F735">
        <v>0</v>
      </c>
      <c r="G735">
        <v>10</v>
      </c>
      <c r="H735">
        <v>0</v>
      </c>
      <c r="I735">
        <v>1</v>
      </c>
      <c r="J735">
        <v>10</v>
      </c>
      <c r="K735">
        <v>0</v>
      </c>
      <c r="L735" t="s">
        <v>18047</v>
      </c>
      <c r="M735" t="s">
        <v>17973</v>
      </c>
      <c r="N735" cm="1">
        <f t="array" ref="N735">_xlfn.LET(_xlpm.k,finalData[[#This Row],[peer_group_key]],
     MEDIAN(_xlfn._xlws.FILTER(finalData[score], (finalData[peer_group_key]=_xlpm.k)*(ISNUMBER(finalData[score]))))
)</f>
        <v>0.98499999999999999</v>
      </c>
      <c r="O735" cm="1">
        <f t="array" ref="O73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735" cm="1">
        <f t="array" ref="P73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1.0075000000000001</v>
      </c>
      <c r="Q735">
        <f>finalData[[#This Row],[peerQ3]]-finalData[[#This Row],[peerQ1]]</f>
        <v>5.0000000000000044E-2</v>
      </c>
      <c r="R735" cm="1">
        <f t="array" ref="R735">_xlfn.LET(_xlpm.k,finalData[[#This Row],[peer_group_key]],
ROWS(_xlfn._xlws.FILTER(finalData[score], (finalData[peer_group_key]=_xlpm.k)*(ISNUMBER(finalData[score]))))
)</f>
        <v>4</v>
      </c>
      <c r="S735">
        <f>IF(OR(NOT(ISNUMBER(finalData[[#This Row],[peerIQR]])),finalData[[#This Row],[peerIQR]]=0), NA(), finalData[[#This Row],[peerQ1]]-1.5*finalData[[#This Row],[peerIQR]])</f>
        <v>0.88249999999999995</v>
      </c>
      <c r="T735">
        <f>IF(OR(NOT(ISNUMBER(finalData[[#This Row],[peerIQR]])),finalData[[#This Row],[peerIQR]]=0), NA(), finalData[[#This Row],[peerQ3]]+1.5*finalData[[#This Row],[peerIQR]])</f>
        <v>1.0825</v>
      </c>
      <c r="U73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35">
        <f>finalData[[#This Row],[score]]-finalData[[#This Row],[peerMedian]]</f>
        <v>1.5000000000000013E-2</v>
      </c>
    </row>
    <row r="736" spans="1:22">
      <c r="A736" t="s">
        <v>2594</v>
      </c>
      <c r="B736" t="s">
        <v>2595</v>
      </c>
      <c r="C736" t="s">
        <v>2540</v>
      </c>
      <c r="D736" t="s">
        <v>32</v>
      </c>
      <c r="E736">
        <v>3</v>
      </c>
      <c r="F736">
        <v>0</v>
      </c>
      <c r="G736">
        <v>9</v>
      </c>
      <c r="H736">
        <v>1</v>
      </c>
      <c r="I736">
        <v>0.99</v>
      </c>
      <c r="J736">
        <v>10</v>
      </c>
      <c r="K736">
        <v>0.1</v>
      </c>
      <c r="L736" t="s">
        <v>18044</v>
      </c>
      <c r="M736" t="s">
        <v>17971</v>
      </c>
      <c r="N736" cm="1">
        <f t="array" ref="N736">_xlfn.LET(_xlpm.k,finalData[[#This Row],[peer_group_key]],
     MEDIAN(_xlfn._xlws.FILTER(finalData[score], (finalData[peer_group_key]=_xlpm.k)*(ISNUMBER(finalData[score]))))
)</f>
        <v>0.99</v>
      </c>
      <c r="O736" cm="1">
        <f t="array" ref="O73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36" cm="1">
        <f t="array" ref="P73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36">
        <f>finalData[[#This Row],[peerQ3]]-finalData[[#This Row],[peerQ1]]</f>
        <v>6.0000000000000053E-2</v>
      </c>
      <c r="R736" cm="1">
        <f t="array" ref="R736">_xlfn.LET(_xlpm.k,finalData[[#This Row],[peer_group_key]],
ROWS(_xlfn._xlws.FILTER(finalData[score], (finalData[peer_group_key]=_xlpm.k)*(ISNUMBER(finalData[score]))))
)</f>
        <v>51</v>
      </c>
      <c r="S736">
        <f>IF(OR(NOT(ISNUMBER(finalData[[#This Row],[peerIQR]])),finalData[[#This Row],[peerIQR]]=0), NA(), finalData[[#This Row],[peerQ1]]-1.5*finalData[[#This Row],[peerIQR]])</f>
        <v>0.87999999999999989</v>
      </c>
      <c r="T736">
        <f>IF(OR(NOT(ISNUMBER(finalData[[#This Row],[peerIQR]])),finalData[[#This Row],[peerIQR]]=0), NA(), finalData[[#This Row],[peerQ3]]+1.5*finalData[[#This Row],[peerIQR]])</f>
        <v>1.1200000000000001</v>
      </c>
      <c r="U73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36">
        <f>finalData[[#This Row],[score]]-finalData[[#This Row],[peerMedian]]</f>
        <v>0</v>
      </c>
    </row>
    <row r="737" spans="1:22">
      <c r="A737" t="s">
        <v>2597</v>
      </c>
      <c r="B737" t="s">
        <v>2598</v>
      </c>
      <c r="C737" t="s">
        <v>2540</v>
      </c>
      <c r="D737" t="s">
        <v>140</v>
      </c>
      <c r="E737">
        <v>2</v>
      </c>
      <c r="F737">
        <v>0</v>
      </c>
      <c r="G737">
        <v>6</v>
      </c>
      <c r="H737">
        <v>3</v>
      </c>
      <c r="I737">
        <v>0.95</v>
      </c>
      <c r="J737">
        <v>9</v>
      </c>
      <c r="K737">
        <v>0.33333333333333331</v>
      </c>
      <c r="L737" t="s">
        <v>18045</v>
      </c>
      <c r="M737" t="s">
        <v>17973</v>
      </c>
      <c r="N737" cm="1">
        <f t="array" ref="N737">_xlfn.LET(_xlpm.k,finalData[[#This Row],[peer_group_key]],
     MEDIAN(_xlfn._xlws.FILTER(finalData[score], (finalData[peer_group_key]=_xlpm.k)*(ISNUMBER(finalData[score]))))
)</f>
        <v>0.99</v>
      </c>
      <c r="O737" cm="1">
        <f t="array" ref="O73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737" cm="1">
        <f t="array" ref="P73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737">
        <f>finalData[[#This Row],[peerQ3]]-finalData[[#This Row],[peerQ1]]</f>
        <v>0.14000000000000001</v>
      </c>
      <c r="R737" cm="1">
        <f t="array" ref="R737">_xlfn.LET(_xlpm.k,finalData[[#This Row],[peer_group_key]],
ROWS(_xlfn._xlws.FILTER(finalData[score], (finalData[peer_group_key]=_xlpm.k)*(ISNUMBER(finalData[score]))))
)</f>
        <v>30</v>
      </c>
      <c r="S737">
        <f>IF(OR(NOT(ISNUMBER(finalData[[#This Row],[peerIQR]])),finalData[[#This Row],[peerIQR]]=0), NA(), finalData[[#This Row],[peerQ1]]-1.5*finalData[[#This Row],[peerIQR]])</f>
        <v>0.71</v>
      </c>
      <c r="T737">
        <f>IF(OR(NOT(ISNUMBER(finalData[[#This Row],[peerIQR]])),finalData[[#This Row],[peerIQR]]=0), NA(), finalData[[#This Row],[peerQ3]]+1.5*finalData[[#This Row],[peerIQR]])</f>
        <v>1.27</v>
      </c>
      <c r="U73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37">
        <f>finalData[[#This Row],[score]]-finalData[[#This Row],[peerMedian]]</f>
        <v>-4.0000000000000036E-2</v>
      </c>
    </row>
    <row r="738" spans="1:22">
      <c r="A738" t="s">
        <v>2600</v>
      </c>
      <c r="B738" t="s">
        <v>2601</v>
      </c>
      <c r="C738" t="s">
        <v>2540</v>
      </c>
      <c r="D738" t="s">
        <v>87</v>
      </c>
      <c r="E738">
        <v>1</v>
      </c>
      <c r="F738">
        <v>0</v>
      </c>
      <c r="G738">
        <v>5</v>
      </c>
      <c r="H738">
        <v>1</v>
      </c>
      <c r="I738">
        <v>1</v>
      </c>
      <c r="J738">
        <v>6</v>
      </c>
      <c r="K738">
        <v>0.16666666666666666</v>
      </c>
      <c r="L738" t="s">
        <v>18046</v>
      </c>
      <c r="M738" t="s">
        <v>17973</v>
      </c>
      <c r="N738" cm="1">
        <f t="array" ref="N738">_xlfn.LET(_xlpm.k,finalData[[#This Row],[peer_group_key]],
     MEDIAN(_xlfn._xlws.FILTER(finalData[score], (finalData[peer_group_key]=_xlpm.k)*(ISNUMBER(finalData[score]))))
)</f>
        <v>0.97499999999999998</v>
      </c>
      <c r="O738" cm="1">
        <f t="array" ref="O73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0.91500000000000004</v>
      </c>
      <c r="P738" cm="1">
        <f t="array" ref="P73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1.0049999999999999</v>
      </c>
      <c r="Q738">
        <f>finalData[[#This Row],[peerQ3]]-finalData[[#This Row],[peerQ1]]</f>
        <v>8.9999999999999858E-2</v>
      </c>
      <c r="R738" cm="1">
        <f t="array" ref="R738">_xlfn.LET(_xlpm.k,finalData[[#This Row],[peer_group_key]],
ROWS(_xlfn._xlws.FILTER(finalData[score], (finalData[peer_group_key]=_xlpm.k)*(ISNUMBER(finalData[score]))))
)</f>
        <v>10</v>
      </c>
      <c r="S738">
        <f>IF(OR(NOT(ISNUMBER(finalData[[#This Row],[peerIQR]])),finalData[[#This Row],[peerIQR]]=0), NA(), finalData[[#This Row],[peerQ1]]-1.5*finalData[[#This Row],[peerIQR]])</f>
        <v>0.78000000000000025</v>
      </c>
      <c r="T738">
        <f>IF(OR(NOT(ISNUMBER(finalData[[#This Row],[peerIQR]])),finalData[[#This Row],[peerIQR]]=0), NA(), finalData[[#This Row],[peerQ3]]+1.5*finalData[[#This Row],[peerIQR]])</f>
        <v>1.1399999999999997</v>
      </c>
      <c r="U73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38">
        <f>finalData[[#This Row],[score]]-finalData[[#This Row],[peerMedian]]</f>
        <v>2.5000000000000022E-2</v>
      </c>
    </row>
    <row r="739" spans="1:22">
      <c r="A739" t="s">
        <v>2603</v>
      </c>
      <c r="B739" t="s">
        <v>2604</v>
      </c>
      <c r="C739" t="s">
        <v>2540</v>
      </c>
      <c r="D739" t="s">
        <v>140</v>
      </c>
      <c r="E739">
        <v>3</v>
      </c>
      <c r="F739">
        <v>1</v>
      </c>
      <c r="G739">
        <v>7</v>
      </c>
      <c r="H739">
        <v>0</v>
      </c>
      <c r="I739">
        <v>0.92</v>
      </c>
      <c r="J739">
        <v>8</v>
      </c>
      <c r="K739">
        <v>0</v>
      </c>
      <c r="L739" t="s">
        <v>18045</v>
      </c>
      <c r="M739" t="s">
        <v>17971</v>
      </c>
      <c r="N739" cm="1">
        <f t="array" ref="N739">_xlfn.LET(_xlpm.k,finalData[[#This Row],[peer_group_key]],
     MEDIAN(_xlfn._xlws.FILTER(finalData[score], (finalData[peer_group_key]=_xlpm.k)*(ISNUMBER(finalData[score]))))
)</f>
        <v>0.99</v>
      </c>
      <c r="O739" cm="1">
        <f t="array" ref="O73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739" cm="1">
        <f t="array" ref="P73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739">
        <f>finalData[[#This Row],[peerQ3]]-finalData[[#This Row],[peerQ1]]</f>
        <v>0.14000000000000001</v>
      </c>
      <c r="R739" cm="1">
        <f t="array" ref="R739">_xlfn.LET(_xlpm.k,finalData[[#This Row],[peer_group_key]],
ROWS(_xlfn._xlws.FILTER(finalData[score], (finalData[peer_group_key]=_xlpm.k)*(ISNUMBER(finalData[score]))))
)</f>
        <v>30</v>
      </c>
      <c r="S739">
        <f>IF(OR(NOT(ISNUMBER(finalData[[#This Row],[peerIQR]])),finalData[[#This Row],[peerIQR]]=0), NA(), finalData[[#This Row],[peerQ1]]-1.5*finalData[[#This Row],[peerIQR]])</f>
        <v>0.71</v>
      </c>
      <c r="T739">
        <f>IF(OR(NOT(ISNUMBER(finalData[[#This Row],[peerIQR]])),finalData[[#This Row],[peerIQR]]=0), NA(), finalData[[#This Row],[peerQ3]]+1.5*finalData[[#This Row],[peerIQR]])</f>
        <v>1.27</v>
      </c>
      <c r="U73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39">
        <f>finalData[[#This Row],[score]]-finalData[[#This Row],[peerMedian]]</f>
        <v>-6.9999999999999951E-2</v>
      </c>
    </row>
    <row r="740" spans="1:22">
      <c r="A740" t="s">
        <v>2605</v>
      </c>
      <c r="B740" t="s">
        <v>2606</v>
      </c>
      <c r="C740" t="s">
        <v>2540</v>
      </c>
      <c r="D740" t="s">
        <v>140</v>
      </c>
      <c r="E740">
        <v>3</v>
      </c>
      <c r="F740">
        <v>0</v>
      </c>
      <c r="G740">
        <v>8</v>
      </c>
      <c r="H740">
        <v>2</v>
      </c>
      <c r="I740">
        <v>1.02</v>
      </c>
      <c r="J740">
        <v>10</v>
      </c>
      <c r="K740">
        <v>0.2</v>
      </c>
      <c r="L740" t="s">
        <v>18045</v>
      </c>
      <c r="M740" t="s">
        <v>17971</v>
      </c>
      <c r="N740" cm="1">
        <f t="array" ref="N740">_xlfn.LET(_xlpm.k,finalData[[#This Row],[peer_group_key]],
     MEDIAN(_xlfn._xlws.FILTER(finalData[score], (finalData[peer_group_key]=_xlpm.k)*(ISNUMBER(finalData[score]))))
)</f>
        <v>0.99</v>
      </c>
      <c r="O740" cm="1">
        <f t="array" ref="O74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740" cm="1">
        <f t="array" ref="P74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740">
        <f>finalData[[#This Row],[peerQ3]]-finalData[[#This Row],[peerQ1]]</f>
        <v>0.14000000000000001</v>
      </c>
      <c r="R740" cm="1">
        <f t="array" ref="R740">_xlfn.LET(_xlpm.k,finalData[[#This Row],[peer_group_key]],
ROWS(_xlfn._xlws.FILTER(finalData[score], (finalData[peer_group_key]=_xlpm.k)*(ISNUMBER(finalData[score]))))
)</f>
        <v>30</v>
      </c>
      <c r="S740">
        <f>IF(OR(NOT(ISNUMBER(finalData[[#This Row],[peerIQR]])),finalData[[#This Row],[peerIQR]]=0), NA(), finalData[[#This Row],[peerQ1]]-1.5*finalData[[#This Row],[peerIQR]])</f>
        <v>0.71</v>
      </c>
      <c r="T740">
        <f>IF(OR(NOT(ISNUMBER(finalData[[#This Row],[peerIQR]])),finalData[[#This Row],[peerIQR]]=0), NA(), finalData[[#This Row],[peerQ3]]+1.5*finalData[[#This Row],[peerIQR]])</f>
        <v>1.27</v>
      </c>
      <c r="U74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40">
        <f>finalData[[#This Row],[score]]-finalData[[#This Row],[peerMedian]]</f>
        <v>3.0000000000000027E-2</v>
      </c>
    </row>
    <row r="741" spans="1:22">
      <c r="A741" t="s">
        <v>2609</v>
      </c>
      <c r="B741" t="s">
        <v>2610</v>
      </c>
      <c r="C741" t="s">
        <v>2540</v>
      </c>
      <c r="D741" t="s">
        <v>27</v>
      </c>
      <c r="E741">
        <v>3</v>
      </c>
      <c r="F741">
        <v>0</v>
      </c>
      <c r="G741">
        <v>9</v>
      </c>
      <c r="H741">
        <v>0</v>
      </c>
      <c r="I741">
        <v>1.01</v>
      </c>
      <c r="J741">
        <v>9</v>
      </c>
      <c r="K741">
        <v>0</v>
      </c>
      <c r="L741" t="s">
        <v>18048</v>
      </c>
      <c r="M741" t="s">
        <v>17971</v>
      </c>
      <c r="N741" cm="1">
        <f t="array" ref="N741">_xlfn.LET(_xlpm.k,finalData[[#This Row],[peer_group_key]],
     MEDIAN(_xlfn._xlws.FILTER(finalData[score], (finalData[peer_group_key]=_xlpm.k)*(ISNUMBER(finalData[score]))))
)</f>
        <v>1.03</v>
      </c>
      <c r="O741" cm="1">
        <f t="array" ref="O74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</v>
      </c>
      <c r="P741" cm="1">
        <f t="array" ref="P74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1.085</v>
      </c>
      <c r="Q741">
        <f>finalData[[#This Row],[peerQ3]]-finalData[[#This Row],[peerQ1]]</f>
        <v>6.4999999999999947E-2</v>
      </c>
      <c r="R741" cm="1">
        <f t="array" ref="R741">_xlfn.LET(_xlpm.k,finalData[[#This Row],[peer_group_key]],
ROWS(_xlfn._xlws.FILTER(finalData[score], (finalData[peer_group_key]=_xlpm.k)*(ISNUMBER(finalData[score]))))
)</f>
        <v>7</v>
      </c>
      <c r="S741">
        <f>IF(OR(NOT(ISNUMBER(finalData[[#This Row],[peerIQR]])),finalData[[#This Row],[peerIQR]]=0), NA(), finalData[[#This Row],[peerQ1]]-1.5*finalData[[#This Row],[peerIQR]])</f>
        <v>0.9225000000000001</v>
      </c>
      <c r="T741">
        <f>IF(OR(NOT(ISNUMBER(finalData[[#This Row],[peerIQR]])),finalData[[#This Row],[peerIQR]]=0), NA(), finalData[[#This Row],[peerQ3]]+1.5*finalData[[#This Row],[peerIQR]])</f>
        <v>1.1824999999999999</v>
      </c>
      <c r="U74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41">
        <f>finalData[[#This Row],[score]]-finalData[[#This Row],[peerMedian]]</f>
        <v>-2.0000000000000018E-2</v>
      </c>
    </row>
    <row r="742" spans="1:22">
      <c r="A742" t="s">
        <v>2612</v>
      </c>
      <c r="B742" t="s">
        <v>2613</v>
      </c>
      <c r="C742" t="s">
        <v>2540</v>
      </c>
      <c r="D742" t="s">
        <v>113</v>
      </c>
      <c r="E742">
        <v>2</v>
      </c>
      <c r="F742">
        <v>0</v>
      </c>
      <c r="G742">
        <v>7</v>
      </c>
      <c r="H742">
        <v>0</v>
      </c>
      <c r="I742">
        <v>1.03</v>
      </c>
      <c r="J742">
        <v>7</v>
      </c>
      <c r="K742">
        <v>0</v>
      </c>
      <c r="L742" t="s">
        <v>18047</v>
      </c>
      <c r="M742" t="s">
        <v>17973</v>
      </c>
      <c r="N742" cm="1">
        <f t="array" ref="N742">_xlfn.LET(_xlpm.k,finalData[[#This Row],[peer_group_key]],
     MEDIAN(_xlfn._xlws.FILTER(finalData[score], (finalData[peer_group_key]=_xlpm.k)*(ISNUMBER(finalData[score]))))
)</f>
        <v>0.98499999999999999</v>
      </c>
      <c r="O742" cm="1">
        <f t="array" ref="O74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742" cm="1">
        <f t="array" ref="P74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1.0075000000000001</v>
      </c>
      <c r="Q742">
        <f>finalData[[#This Row],[peerQ3]]-finalData[[#This Row],[peerQ1]]</f>
        <v>5.0000000000000044E-2</v>
      </c>
      <c r="R742" cm="1">
        <f t="array" ref="R742">_xlfn.LET(_xlpm.k,finalData[[#This Row],[peer_group_key]],
ROWS(_xlfn._xlws.FILTER(finalData[score], (finalData[peer_group_key]=_xlpm.k)*(ISNUMBER(finalData[score]))))
)</f>
        <v>4</v>
      </c>
      <c r="S742">
        <f>IF(OR(NOT(ISNUMBER(finalData[[#This Row],[peerIQR]])),finalData[[#This Row],[peerIQR]]=0), NA(), finalData[[#This Row],[peerQ1]]-1.5*finalData[[#This Row],[peerIQR]])</f>
        <v>0.88249999999999995</v>
      </c>
      <c r="T742">
        <f>IF(OR(NOT(ISNUMBER(finalData[[#This Row],[peerIQR]])),finalData[[#This Row],[peerIQR]]=0), NA(), finalData[[#This Row],[peerQ3]]+1.5*finalData[[#This Row],[peerIQR]])</f>
        <v>1.0825</v>
      </c>
      <c r="U74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42">
        <f>finalData[[#This Row],[score]]-finalData[[#This Row],[peerMedian]]</f>
        <v>4.500000000000004E-2</v>
      </c>
    </row>
    <row r="743" spans="1:22">
      <c r="A743" t="s">
        <v>2616</v>
      </c>
      <c r="B743" t="s">
        <v>2617</v>
      </c>
      <c r="C743" t="s">
        <v>2540</v>
      </c>
      <c r="D743" t="s">
        <v>32</v>
      </c>
      <c r="E743">
        <v>3</v>
      </c>
      <c r="F743">
        <v>0</v>
      </c>
      <c r="G743">
        <v>11</v>
      </c>
      <c r="H743">
        <v>0</v>
      </c>
      <c r="I743">
        <v>1</v>
      </c>
      <c r="J743">
        <v>11</v>
      </c>
      <c r="K743">
        <v>0</v>
      </c>
      <c r="L743" t="s">
        <v>18044</v>
      </c>
      <c r="M743" t="s">
        <v>17971</v>
      </c>
      <c r="N743" cm="1">
        <f t="array" ref="N743">_xlfn.LET(_xlpm.k,finalData[[#This Row],[peer_group_key]],
     MEDIAN(_xlfn._xlws.FILTER(finalData[score], (finalData[peer_group_key]=_xlpm.k)*(ISNUMBER(finalData[score]))))
)</f>
        <v>0.99</v>
      </c>
      <c r="O743" cm="1">
        <f t="array" ref="O74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43" cm="1">
        <f t="array" ref="P74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43">
        <f>finalData[[#This Row],[peerQ3]]-finalData[[#This Row],[peerQ1]]</f>
        <v>6.0000000000000053E-2</v>
      </c>
      <c r="R743" cm="1">
        <f t="array" ref="R743">_xlfn.LET(_xlpm.k,finalData[[#This Row],[peer_group_key]],
ROWS(_xlfn._xlws.FILTER(finalData[score], (finalData[peer_group_key]=_xlpm.k)*(ISNUMBER(finalData[score]))))
)</f>
        <v>51</v>
      </c>
      <c r="S743">
        <f>IF(OR(NOT(ISNUMBER(finalData[[#This Row],[peerIQR]])),finalData[[#This Row],[peerIQR]]=0), NA(), finalData[[#This Row],[peerQ1]]-1.5*finalData[[#This Row],[peerIQR]])</f>
        <v>0.87999999999999989</v>
      </c>
      <c r="T743">
        <f>IF(OR(NOT(ISNUMBER(finalData[[#This Row],[peerIQR]])),finalData[[#This Row],[peerIQR]]=0), NA(), finalData[[#This Row],[peerQ3]]+1.5*finalData[[#This Row],[peerIQR]])</f>
        <v>1.1200000000000001</v>
      </c>
      <c r="U74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43">
        <f>finalData[[#This Row],[score]]-finalData[[#This Row],[peerMedian]]</f>
        <v>1.0000000000000009E-2</v>
      </c>
    </row>
    <row r="744" spans="1:22">
      <c r="A744" t="s">
        <v>2619</v>
      </c>
      <c r="B744" t="s">
        <v>2620</v>
      </c>
      <c r="C744" t="s">
        <v>2540</v>
      </c>
      <c r="D744" t="s">
        <v>140</v>
      </c>
      <c r="E744">
        <v>4</v>
      </c>
      <c r="F744">
        <v>0</v>
      </c>
      <c r="G744">
        <v>7</v>
      </c>
      <c r="H744">
        <v>1</v>
      </c>
      <c r="I744">
        <v>0.92</v>
      </c>
      <c r="J744">
        <v>8</v>
      </c>
      <c r="K744">
        <v>0.125</v>
      </c>
      <c r="L744" t="s">
        <v>18045</v>
      </c>
      <c r="M744" t="s">
        <v>17970</v>
      </c>
      <c r="N744" cm="1">
        <f t="array" ref="N744">_xlfn.LET(_xlpm.k,finalData[[#This Row],[peer_group_key]],
     MEDIAN(_xlfn._xlws.FILTER(finalData[score], (finalData[peer_group_key]=_xlpm.k)*(ISNUMBER(finalData[score]))))
)</f>
        <v>0.99</v>
      </c>
      <c r="O744" cm="1">
        <f t="array" ref="O74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744" cm="1">
        <f t="array" ref="P74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744">
        <f>finalData[[#This Row],[peerQ3]]-finalData[[#This Row],[peerQ1]]</f>
        <v>0.14000000000000001</v>
      </c>
      <c r="R744" cm="1">
        <f t="array" ref="R744">_xlfn.LET(_xlpm.k,finalData[[#This Row],[peer_group_key]],
ROWS(_xlfn._xlws.FILTER(finalData[score], (finalData[peer_group_key]=_xlpm.k)*(ISNUMBER(finalData[score]))))
)</f>
        <v>30</v>
      </c>
      <c r="S744">
        <f>IF(OR(NOT(ISNUMBER(finalData[[#This Row],[peerIQR]])),finalData[[#This Row],[peerIQR]]=0), NA(), finalData[[#This Row],[peerQ1]]-1.5*finalData[[#This Row],[peerIQR]])</f>
        <v>0.71</v>
      </c>
      <c r="T744">
        <f>IF(OR(NOT(ISNUMBER(finalData[[#This Row],[peerIQR]])),finalData[[#This Row],[peerIQR]]=0), NA(), finalData[[#This Row],[peerQ3]]+1.5*finalData[[#This Row],[peerIQR]])</f>
        <v>1.27</v>
      </c>
      <c r="U74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44">
        <f>finalData[[#This Row],[score]]-finalData[[#This Row],[peerMedian]]</f>
        <v>-6.9999999999999951E-2</v>
      </c>
    </row>
    <row r="745" spans="1:22">
      <c r="A745" t="s">
        <v>2622</v>
      </c>
      <c r="B745" t="s">
        <v>832</v>
      </c>
      <c r="C745" t="s">
        <v>2540</v>
      </c>
      <c r="D745" t="s">
        <v>140</v>
      </c>
      <c r="E745">
        <v>2</v>
      </c>
      <c r="F745">
        <v>0</v>
      </c>
      <c r="G745">
        <v>7</v>
      </c>
      <c r="H745">
        <v>0</v>
      </c>
      <c r="I745">
        <v>0.96</v>
      </c>
      <c r="J745">
        <v>7</v>
      </c>
      <c r="K745">
        <v>0</v>
      </c>
      <c r="L745" t="s">
        <v>18045</v>
      </c>
      <c r="M745" t="s">
        <v>17973</v>
      </c>
      <c r="N745" cm="1">
        <f t="array" ref="N745">_xlfn.LET(_xlpm.k,finalData[[#This Row],[peer_group_key]],
     MEDIAN(_xlfn._xlws.FILTER(finalData[score], (finalData[peer_group_key]=_xlpm.k)*(ISNUMBER(finalData[score]))))
)</f>
        <v>0.99</v>
      </c>
      <c r="O745" cm="1">
        <f t="array" ref="O74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745" cm="1">
        <f t="array" ref="P74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745">
        <f>finalData[[#This Row],[peerQ3]]-finalData[[#This Row],[peerQ1]]</f>
        <v>0.14000000000000001</v>
      </c>
      <c r="R745" cm="1">
        <f t="array" ref="R745">_xlfn.LET(_xlpm.k,finalData[[#This Row],[peer_group_key]],
ROWS(_xlfn._xlws.FILTER(finalData[score], (finalData[peer_group_key]=_xlpm.k)*(ISNUMBER(finalData[score]))))
)</f>
        <v>30</v>
      </c>
      <c r="S745">
        <f>IF(OR(NOT(ISNUMBER(finalData[[#This Row],[peerIQR]])),finalData[[#This Row],[peerIQR]]=0), NA(), finalData[[#This Row],[peerQ1]]-1.5*finalData[[#This Row],[peerIQR]])</f>
        <v>0.71</v>
      </c>
      <c r="T745">
        <f>IF(OR(NOT(ISNUMBER(finalData[[#This Row],[peerIQR]])),finalData[[#This Row],[peerIQR]]=0), NA(), finalData[[#This Row],[peerQ3]]+1.5*finalData[[#This Row],[peerIQR]])</f>
        <v>1.27</v>
      </c>
      <c r="U74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45">
        <f>finalData[[#This Row],[score]]-finalData[[#This Row],[peerMedian]]</f>
        <v>-3.0000000000000027E-2</v>
      </c>
    </row>
    <row r="746" spans="1:22">
      <c r="A746" t="s">
        <v>2625</v>
      </c>
      <c r="B746" t="s">
        <v>2626</v>
      </c>
      <c r="C746" t="s">
        <v>2540</v>
      </c>
      <c r="D746" t="s">
        <v>140</v>
      </c>
      <c r="E746">
        <v>5</v>
      </c>
      <c r="F746">
        <v>3</v>
      </c>
      <c r="G746">
        <v>4</v>
      </c>
      <c r="H746">
        <v>0</v>
      </c>
      <c r="I746">
        <v>1.06</v>
      </c>
      <c r="J746">
        <v>7</v>
      </c>
      <c r="K746">
        <v>0</v>
      </c>
      <c r="L746" t="s">
        <v>18045</v>
      </c>
      <c r="M746" t="s">
        <v>17970</v>
      </c>
      <c r="N746" cm="1">
        <f t="array" ref="N746">_xlfn.LET(_xlpm.k,finalData[[#This Row],[peer_group_key]],
     MEDIAN(_xlfn._xlws.FILTER(finalData[score], (finalData[peer_group_key]=_xlpm.k)*(ISNUMBER(finalData[score]))))
)</f>
        <v>0.99</v>
      </c>
      <c r="O746" cm="1">
        <f t="array" ref="O74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746" cm="1">
        <f t="array" ref="P74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746">
        <f>finalData[[#This Row],[peerQ3]]-finalData[[#This Row],[peerQ1]]</f>
        <v>0.14000000000000001</v>
      </c>
      <c r="R746" cm="1">
        <f t="array" ref="R746">_xlfn.LET(_xlpm.k,finalData[[#This Row],[peer_group_key]],
ROWS(_xlfn._xlws.FILTER(finalData[score], (finalData[peer_group_key]=_xlpm.k)*(ISNUMBER(finalData[score]))))
)</f>
        <v>30</v>
      </c>
      <c r="S746">
        <f>IF(OR(NOT(ISNUMBER(finalData[[#This Row],[peerIQR]])),finalData[[#This Row],[peerIQR]]=0), NA(), finalData[[#This Row],[peerQ1]]-1.5*finalData[[#This Row],[peerIQR]])</f>
        <v>0.71</v>
      </c>
      <c r="T746">
        <f>IF(OR(NOT(ISNUMBER(finalData[[#This Row],[peerIQR]])),finalData[[#This Row],[peerIQR]]=0), NA(), finalData[[#This Row],[peerQ3]]+1.5*finalData[[#This Row],[peerIQR]])</f>
        <v>1.27</v>
      </c>
      <c r="U74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46">
        <f>finalData[[#This Row],[score]]-finalData[[#This Row],[peerMedian]]</f>
        <v>7.0000000000000062E-2</v>
      </c>
    </row>
    <row r="747" spans="1:22">
      <c r="A747" t="s">
        <v>2628</v>
      </c>
      <c r="B747" t="s">
        <v>715</v>
      </c>
      <c r="C747" t="s">
        <v>2540</v>
      </c>
      <c r="D747" t="s">
        <v>32</v>
      </c>
      <c r="E747">
        <v>2</v>
      </c>
      <c r="F747">
        <v>0</v>
      </c>
      <c r="G747">
        <v>9</v>
      </c>
      <c r="H747">
        <v>2</v>
      </c>
      <c r="I747">
        <v>0.95</v>
      </c>
      <c r="J747">
        <v>11</v>
      </c>
      <c r="K747">
        <v>0.18181818181818182</v>
      </c>
      <c r="L747" t="s">
        <v>18044</v>
      </c>
      <c r="M747" t="s">
        <v>17973</v>
      </c>
      <c r="N747" cm="1">
        <f t="array" ref="N747">_xlfn.LET(_xlpm.k,finalData[[#This Row],[peer_group_key]],
     MEDIAN(_xlfn._xlws.FILTER(finalData[score], (finalData[peer_group_key]=_xlpm.k)*(ISNUMBER(finalData[score]))))
)</f>
        <v>0.99</v>
      </c>
      <c r="O747" cm="1">
        <f t="array" ref="O74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47" cm="1">
        <f t="array" ref="P74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47">
        <f>finalData[[#This Row],[peerQ3]]-finalData[[#This Row],[peerQ1]]</f>
        <v>6.0000000000000053E-2</v>
      </c>
      <c r="R747" cm="1">
        <f t="array" ref="R747">_xlfn.LET(_xlpm.k,finalData[[#This Row],[peer_group_key]],
ROWS(_xlfn._xlws.FILTER(finalData[score], (finalData[peer_group_key]=_xlpm.k)*(ISNUMBER(finalData[score]))))
)</f>
        <v>51</v>
      </c>
      <c r="S747">
        <f>IF(OR(NOT(ISNUMBER(finalData[[#This Row],[peerIQR]])),finalData[[#This Row],[peerIQR]]=0), NA(), finalData[[#This Row],[peerQ1]]-1.5*finalData[[#This Row],[peerIQR]])</f>
        <v>0.87999999999999989</v>
      </c>
      <c r="T747">
        <f>IF(OR(NOT(ISNUMBER(finalData[[#This Row],[peerIQR]])),finalData[[#This Row],[peerIQR]]=0), NA(), finalData[[#This Row],[peerQ3]]+1.5*finalData[[#This Row],[peerIQR]])</f>
        <v>1.1200000000000001</v>
      </c>
      <c r="U74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47">
        <f>finalData[[#This Row],[score]]-finalData[[#This Row],[peerMedian]]</f>
        <v>-4.0000000000000036E-2</v>
      </c>
    </row>
    <row r="748" spans="1:22">
      <c r="A748" t="s">
        <v>2631</v>
      </c>
      <c r="B748" t="s">
        <v>2632</v>
      </c>
      <c r="C748" t="s">
        <v>2540</v>
      </c>
      <c r="D748" t="s">
        <v>32</v>
      </c>
      <c r="E748">
        <v>1</v>
      </c>
      <c r="F748">
        <v>0</v>
      </c>
      <c r="G748">
        <v>4</v>
      </c>
      <c r="H748">
        <v>0</v>
      </c>
      <c r="I748">
        <v>1.1100000000000001</v>
      </c>
      <c r="J748">
        <v>4</v>
      </c>
      <c r="K748">
        <v>0</v>
      </c>
      <c r="L748" t="s">
        <v>18044</v>
      </c>
      <c r="M748" t="s">
        <v>17973</v>
      </c>
      <c r="N748" cm="1">
        <f t="array" ref="N748">_xlfn.LET(_xlpm.k,finalData[[#This Row],[peer_group_key]],
     MEDIAN(_xlfn._xlws.FILTER(finalData[score], (finalData[peer_group_key]=_xlpm.k)*(ISNUMBER(finalData[score]))))
)</f>
        <v>0.99</v>
      </c>
      <c r="O748" cm="1">
        <f t="array" ref="O74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48" cm="1">
        <f t="array" ref="P74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48">
        <f>finalData[[#This Row],[peerQ3]]-finalData[[#This Row],[peerQ1]]</f>
        <v>6.0000000000000053E-2</v>
      </c>
      <c r="R748" cm="1">
        <f t="array" ref="R748">_xlfn.LET(_xlpm.k,finalData[[#This Row],[peer_group_key]],
ROWS(_xlfn._xlws.FILTER(finalData[score], (finalData[peer_group_key]=_xlpm.k)*(ISNUMBER(finalData[score]))))
)</f>
        <v>51</v>
      </c>
      <c r="S748">
        <f>IF(OR(NOT(ISNUMBER(finalData[[#This Row],[peerIQR]])),finalData[[#This Row],[peerIQR]]=0), NA(), finalData[[#This Row],[peerQ1]]-1.5*finalData[[#This Row],[peerIQR]])</f>
        <v>0.87999999999999989</v>
      </c>
      <c r="T748">
        <f>IF(OR(NOT(ISNUMBER(finalData[[#This Row],[peerIQR]])),finalData[[#This Row],[peerIQR]]=0), NA(), finalData[[#This Row],[peerQ3]]+1.5*finalData[[#This Row],[peerIQR]])</f>
        <v>1.1200000000000001</v>
      </c>
      <c r="U74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48">
        <f>finalData[[#This Row],[score]]-finalData[[#This Row],[peerMedian]]</f>
        <v>0.12000000000000011</v>
      </c>
    </row>
    <row r="749" spans="1:22">
      <c r="A749" t="s">
        <v>2637</v>
      </c>
      <c r="B749" t="s">
        <v>2638</v>
      </c>
      <c r="C749" t="s">
        <v>2540</v>
      </c>
      <c r="D749" t="s">
        <v>140</v>
      </c>
      <c r="E749">
        <v>2</v>
      </c>
      <c r="F749">
        <v>0</v>
      </c>
      <c r="G749">
        <v>7</v>
      </c>
      <c r="H749">
        <v>2</v>
      </c>
      <c r="I749">
        <v>1.0900000000000001</v>
      </c>
      <c r="J749">
        <v>9</v>
      </c>
      <c r="K749">
        <v>0.22222222222222221</v>
      </c>
      <c r="L749" t="s">
        <v>18045</v>
      </c>
      <c r="M749" t="s">
        <v>17973</v>
      </c>
      <c r="N749" cm="1">
        <f t="array" ref="N749">_xlfn.LET(_xlpm.k,finalData[[#This Row],[peer_group_key]],
     MEDIAN(_xlfn._xlws.FILTER(finalData[score], (finalData[peer_group_key]=_xlpm.k)*(ISNUMBER(finalData[score]))))
)</f>
        <v>0.99</v>
      </c>
      <c r="O749" cm="1">
        <f t="array" ref="O74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749" cm="1">
        <f t="array" ref="P74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749">
        <f>finalData[[#This Row],[peerQ3]]-finalData[[#This Row],[peerQ1]]</f>
        <v>0.14000000000000001</v>
      </c>
      <c r="R749" cm="1">
        <f t="array" ref="R749">_xlfn.LET(_xlpm.k,finalData[[#This Row],[peer_group_key]],
ROWS(_xlfn._xlws.FILTER(finalData[score], (finalData[peer_group_key]=_xlpm.k)*(ISNUMBER(finalData[score]))))
)</f>
        <v>30</v>
      </c>
      <c r="S749">
        <f>IF(OR(NOT(ISNUMBER(finalData[[#This Row],[peerIQR]])),finalData[[#This Row],[peerIQR]]=0), NA(), finalData[[#This Row],[peerQ1]]-1.5*finalData[[#This Row],[peerIQR]])</f>
        <v>0.71</v>
      </c>
      <c r="T749">
        <f>IF(OR(NOT(ISNUMBER(finalData[[#This Row],[peerIQR]])),finalData[[#This Row],[peerIQR]]=0), NA(), finalData[[#This Row],[peerQ3]]+1.5*finalData[[#This Row],[peerIQR]])</f>
        <v>1.27</v>
      </c>
      <c r="U74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49">
        <f>finalData[[#This Row],[score]]-finalData[[#This Row],[peerMedian]]</f>
        <v>0.10000000000000009</v>
      </c>
    </row>
    <row r="750" spans="1:22">
      <c r="A750" t="s">
        <v>2640</v>
      </c>
      <c r="B750" t="s">
        <v>2641</v>
      </c>
      <c r="C750" t="s">
        <v>2540</v>
      </c>
      <c r="D750" t="s">
        <v>27</v>
      </c>
      <c r="E750">
        <v>1</v>
      </c>
      <c r="F750">
        <v>0</v>
      </c>
      <c r="G750">
        <v>10</v>
      </c>
      <c r="H750">
        <v>0</v>
      </c>
      <c r="I750">
        <v>1.1000000000000001</v>
      </c>
      <c r="J750">
        <v>10</v>
      </c>
      <c r="K750">
        <v>0</v>
      </c>
      <c r="L750" t="s">
        <v>18048</v>
      </c>
      <c r="M750" t="s">
        <v>17973</v>
      </c>
      <c r="N750" cm="1">
        <f t="array" ref="N750">_xlfn.LET(_xlpm.k,finalData[[#This Row],[peer_group_key]],
     MEDIAN(_xlfn._xlws.FILTER(finalData[score], (finalData[peer_group_key]=_xlpm.k)*(ISNUMBER(finalData[score]))))
)</f>
        <v>1.03</v>
      </c>
      <c r="O750" cm="1">
        <f t="array" ref="O75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</v>
      </c>
      <c r="P750" cm="1">
        <f t="array" ref="P75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1.085</v>
      </c>
      <c r="Q750">
        <f>finalData[[#This Row],[peerQ3]]-finalData[[#This Row],[peerQ1]]</f>
        <v>6.4999999999999947E-2</v>
      </c>
      <c r="R750" cm="1">
        <f t="array" ref="R750">_xlfn.LET(_xlpm.k,finalData[[#This Row],[peer_group_key]],
ROWS(_xlfn._xlws.FILTER(finalData[score], (finalData[peer_group_key]=_xlpm.k)*(ISNUMBER(finalData[score]))))
)</f>
        <v>7</v>
      </c>
      <c r="S750">
        <f>IF(OR(NOT(ISNUMBER(finalData[[#This Row],[peerIQR]])),finalData[[#This Row],[peerIQR]]=0), NA(), finalData[[#This Row],[peerQ1]]-1.5*finalData[[#This Row],[peerIQR]])</f>
        <v>0.9225000000000001</v>
      </c>
      <c r="T750">
        <f>IF(OR(NOT(ISNUMBER(finalData[[#This Row],[peerIQR]])),finalData[[#This Row],[peerIQR]]=0), NA(), finalData[[#This Row],[peerQ3]]+1.5*finalData[[#This Row],[peerIQR]])</f>
        <v>1.1824999999999999</v>
      </c>
      <c r="U75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50">
        <f>finalData[[#This Row],[score]]-finalData[[#This Row],[peerMedian]]</f>
        <v>7.0000000000000062E-2</v>
      </c>
    </row>
    <row r="751" spans="1:22">
      <c r="A751" t="s">
        <v>2643</v>
      </c>
      <c r="B751" t="s">
        <v>2644</v>
      </c>
      <c r="C751" t="s">
        <v>2540</v>
      </c>
      <c r="D751" t="s">
        <v>27</v>
      </c>
      <c r="E751">
        <v>2</v>
      </c>
      <c r="F751">
        <v>0</v>
      </c>
      <c r="G751">
        <v>5</v>
      </c>
      <c r="H751">
        <v>2</v>
      </c>
      <c r="I751">
        <v>1.03</v>
      </c>
      <c r="J751">
        <v>7</v>
      </c>
      <c r="K751">
        <v>0.2857142857142857</v>
      </c>
      <c r="L751" t="s">
        <v>18048</v>
      </c>
      <c r="M751" t="s">
        <v>17973</v>
      </c>
      <c r="N751" cm="1">
        <f t="array" ref="N751">_xlfn.LET(_xlpm.k,finalData[[#This Row],[peer_group_key]],
     MEDIAN(_xlfn._xlws.FILTER(finalData[score], (finalData[peer_group_key]=_xlpm.k)*(ISNUMBER(finalData[score]))))
)</f>
        <v>1.03</v>
      </c>
      <c r="O751" cm="1">
        <f t="array" ref="O75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</v>
      </c>
      <c r="P751" cm="1">
        <f t="array" ref="P75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1.085</v>
      </c>
      <c r="Q751">
        <f>finalData[[#This Row],[peerQ3]]-finalData[[#This Row],[peerQ1]]</f>
        <v>6.4999999999999947E-2</v>
      </c>
      <c r="R751" cm="1">
        <f t="array" ref="R751">_xlfn.LET(_xlpm.k,finalData[[#This Row],[peer_group_key]],
ROWS(_xlfn._xlws.FILTER(finalData[score], (finalData[peer_group_key]=_xlpm.k)*(ISNUMBER(finalData[score]))))
)</f>
        <v>7</v>
      </c>
      <c r="S751">
        <f>IF(OR(NOT(ISNUMBER(finalData[[#This Row],[peerIQR]])),finalData[[#This Row],[peerIQR]]=0), NA(), finalData[[#This Row],[peerQ1]]-1.5*finalData[[#This Row],[peerIQR]])</f>
        <v>0.9225000000000001</v>
      </c>
      <c r="T751">
        <f>IF(OR(NOT(ISNUMBER(finalData[[#This Row],[peerIQR]])),finalData[[#This Row],[peerIQR]]=0), NA(), finalData[[#This Row],[peerQ3]]+1.5*finalData[[#This Row],[peerIQR]])</f>
        <v>1.1824999999999999</v>
      </c>
      <c r="U75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51">
        <f>finalData[[#This Row],[score]]-finalData[[#This Row],[peerMedian]]</f>
        <v>0</v>
      </c>
    </row>
    <row r="752" spans="1:22">
      <c r="A752" t="s">
        <v>2646</v>
      </c>
      <c r="B752" t="s">
        <v>2647</v>
      </c>
      <c r="C752" t="s">
        <v>2540</v>
      </c>
      <c r="D752" t="s">
        <v>32</v>
      </c>
      <c r="E752">
        <v>4</v>
      </c>
      <c r="F752">
        <v>0</v>
      </c>
      <c r="G752">
        <v>7</v>
      </c>
      <c r="H752">
        <v>3</v>
      </c>
      <c r="I752">
        <v>0.97</v>
      </c>
      <c r="J752">
        <v>10</v>
      </c>
      <c r="K752">
        <v>0.3</v>
      </c>
      <c r="L752" t="s">
        <v>18044</v>
      </c>
      <c r="M752" t="s">
        <v>17970</v>
      </c>
      <c r="N752" cm="1">
        <f t="array" ref="N752">_xlfn.LET(_xlpm.k,finalData[[#This Row],[peer_group_key]],
     MEDIAN(_xlfn._xlws.FILTER(finalData[score], (finalData[peer_group_key]=_xlpm.k)*(ISNUMBER(finalData[score]))))
)</f>
        <v>0.99</v>
      </c>
      <c r="O752" cm="1">
        <f t="array" ref="O75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52" cm="1">
        <f t="array" ref="P75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52">
        <f>finalData[[#This Row],[peerQ3]]-finalData[[#This Row],[peerQ1]]</f>
        <v>6.0000000000000053E-2</v>
      </c>
      <c r="R752" cm="1">
        <f t="array" ref="R752">_xlfn.LET(_xlpm.k,finalData[[#This Row],[peer_group_key]],
ROWS(_xlfn._xlws.FILTER(finalData[score], (finalData[peer_group_key]=_xlpm.k)*(ISNUMBER(finalData[score]))))
)</f>
        <v>51</v>
      </c>
      <c r="S752">
        <f>IF(OR(NOT(ISNUMBER(finalData[[#This Row],[peerIQR]])),finalData[[#This Row],[peerIQR]]=0), NA(), finalData[[#This Row],[peerQ1]]-1.5*finalData[[#This Row],[peerIQR]])</f>
        <v>0.87999999999999989</v>
      </c>
      <c r="T752">
        <f>IF(OR(NOT(ISNUMBER(finalData[[#This Row],[peerIQR]])),finalData[[#This Row],[peerIQR]]=0), NA(), finalData[[#This Row],[peerQ3]]+1.5*finalData[[#This Row],[peerIQR]])</f>
        <v>1.1200000000000001</v>
      </c>
      <c r="U75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52">
        <f>finalData[[#This Row],[score]]-finalData[[#This Row],[peerMedian]]</f>
        <v>-2.0000000000000018E-2</v>
      </c>
    </row>
    <row r="753" spans="1:22">
      <c r="A753" t="s">
        <v>2649</v>
      </c>
      <c r="B753" t="s">
        <v>2650</v>
      </c>
      <c r="C753" t="s">
        <v>2540</v>
      </c>
      <c r="D753" t="s">
        <v>18</v>
      </c>
      <c r="E753">
        <v>3</v>
      </c>
      <c r="F753">
        <v>1</v>
      </c>
      <c r="G753">
        <v>5</v>
      </c>
      <c r="H753">
        <v>0</v>
      </c>
      <c r="I753">
        <v>0.98</v>
      </c>
      <c r="J753">
        <v>6</v>
      </c>
      <c r="K753">
        <v>0</v>
      </c>
      <c r="L753" t="s">
        <v>18049</v>
      </c>
      <c r="M753" t="s">
        <v>17971</v>
      </c>
      <c r="N753" cm="1">
        <f t="array" ref="N753">_xlfn.LET(_xlpm.k,finalData[[#This Row],[peer_group_key]],
     MEDIAN(_xlfn._xlws.FILTER(finalData[score], (finalData[peer_group_key]=_xlpm.k)*(ISNUMBER(finalData[score]))))
)</f>
        <v>0.98</v>
      </c>
      <c r="O753" cm="1">
        <f t="array" ref="O75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753" cm="1">
        <f t="array" ref="P75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753">
        <f>finalData[[#This Row],[peerQ3]]-finalData[[#This Row],[peerQ1]]</f>
        <v>0</v>
      </c>
      <c r="R753" cm="1">
        <f t="array" ref="R753">_xlfn.LET(_xlpm.k,finalData[[#This Row],[peer_group_key]],
ROWS(_xlfn._xlws.FILTER(finalData[score], (finalData[peer_group_key]=_xlpm.k)*(ISNUMBER(finalData[score]))))
)</f>
        <v>1</v>
      </c>
      <c r="S753" t="e">
        <f>IF(OR(NOT(ISNUMBER(finalData[[#This Row],[peerIQR]])),finalData[[#This Row],[peerIQR]]=0), NA(), finalData[[#This Row],[peerQ1]]-1.5*finalData[[#This Row],[peerIQR]])</f>
        <v>#N/A</v>
      </c>
      <c r="T753" t="e">
        <f>IF(OR(NOT(ISNUMBER(finalData[[#This Row],[peerIQR]])),finalData[[#This Row],[peerIQR]]=0), NA(), finalData[[#This Row],[peerQ3]]+1.5*finalData[[#This Row],[peerIQR]])</f>
        <v>#N/A</v>
      </c>
      <c r="U75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53">
        <f>finalData[[#This Row],[score]]-finalData[[#This Row],[peerMedian]]</f>
        <v>0</v>
      </c>
    </row>
    <row r="754" spans="1:22">
      <c r="A754" t="s">
        <v>2656</v>
      </c>
      <c r="B754" t="s">
        <v>2657</v>
      </c>
      <c r="C754" t="s">
        <v>2540</v>
      </c>
      <c r="D754" t="s">
        <v>32</v>
      </c>
      <c r="E754">
        <v>3</v>
      </c>
      <c r="F754">
        <v>0</v>
      </c>
      <c r="G754">
        <v>9</v>
      </c>
      <c r="H754">
        <v>2</v>
      </c>
      <c r="I754">
        <v>0.94</v>
      </c>
      <c r="J754">
        <v>11</v>
      </c>
      <c r="K754">
        <v>0.18181818181818182</v>
      </c>
      <c r="L754" t="s">
        <v>18044</v>
      </c>
      <c r="M754" t="s">
        <v>17971</v>
      </c>
      <c r="N754" cm="1">
        <f t="array" ref="N754">_xlfn.LET(_xlpm.k,finalData[[#This Row],[peer_group_key]],
     MEDIAN(_xlfn._xlws.FILTER(finalData[score], (finalData[peer_group_key]=_xlpm.k)*(ISNUMBER(finalData[score]))))
)</f>
        <v>0.99</v>
      </c>
      <c r="O754" cm="1">
        <f t="array" ref="O75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54" cm="1">
        <f t="array" ref="P75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54">
        <f>finalData[[#This Row],[peerQ3]]-finalData[[#This Row],[peerQ1]]</f>
        <v>6.0000000000000053E-2</v>
      </c>
      <c r="R754" cm="1">
        <f t="array" ref="R754">_xlfn.LET(_xlpm.k,finalData[[#This Row],[peer_group_key]],
ROWS(_xlfn._xlws.FILTER(finalData[score], (finalData[peer_group_key]=_xlpm.k)*(ISNUMBER(finalData[score]))))
)</f>
        <v>51</v>
      </c>
      <c r="S754">
        <f>IF(OR(NOT(ISNUMBER(finalData[[#This Row],[peerIQR]])),finalData[[#This Row],[peerIQR]]=0), NA(), finalData[[#This Row],[peerQ1]]-1.5*finalData[[#This Row],[peerIQR]])</f>
        <v>0.87999999999999989</v>
      </c>
      <c r="T754">
        <f>IF(OR(NOT(ISNUMBER(finalData[[#This Row],[peerIQR]])),finalData[[#This Row],[peerIQR]]=0), NA(), finalData[[#This Row],[peerQ3]]+1.5*finalData[[#This Row],[peerIQR]])</f>
        <v>1.1200000000000001</v>
      </c>
      <c r="U75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54">
        <f>finalData[[#This Row],[score]]-finalData[[#This Row],[peerMedian]]</f>
        <v>-5.0000000000000044E-2</v>
      </c>
    </row>
    <row r="755" spans="1:22">
      <c r="A755" t="s">
        <v>2660</v>
      </c>
      <c r="B755" t="s">
        <v>2661</v>
      </c>
      <c r="C755" t="s">
        <v>2540</v>
      </c>
      <c r="D755" t="s">
        <v>140</v>
      </c>
      <c r="E755">
        <v>2</v>
      </c>
      <c r="F755">
        <v>0</v>
      </c>
      <c r="G755">
        <v>8</v>
      </c>
      <c r="H755">
        <v>0</v>
      </c>
      <c r="I755">
        <v>0.94</v>
      </c>
      <c r="J755">
        <v>8</v>
      </c>
      <c r="K755">
        <v>0</v>
      </c>
      <c r="L755" t="s">
        <v>18045</v>
      </c>
      <c r="M755" t="s">
        <v>17973</v>
      </c>
      <c r="N755" cm="1">
        <f t="array" ref="N755">_xlfn.LET(_xlpm.k,finalData[[#This Row],[peer_group_key]],
     MEDIAN(_xlfn._xlws.FILTER(finalData[score], (finalData[peer_group_key]=_xlpm.k)*(ISNUMBER(finalData[score]))))
)</f>
        <v>0.99</v>
      </c>
      <c r="O755" cm="1">
        <f t="array" ref="O75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755" cm="1">
        <f t="array" ref="P75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755">
        <f>finalData[[#This Row],[peerQ3]]-finalData[[#This Row],[peerQ1]]</f>
        <v>0.14000000000000001</v>
      </c>
      <c r="R755" cm="1">
        <f t="array" ref="R755">_xlfn.LET(_xlpm.k,finalData[[#This Row],[peer_group_key]],
ROWS(_xlfn._xlws.FILTER(finalData[score], (finalData[peer_group_key]=_xlpm.k)*(ISNUMBER(finalData[score]))))
)</f>
        <v>30</v>
      </c>
      <c r="S755">
        <f>IF(OR(NOT(ISNUMBER(finalData[[#This Row],[peerIQR]])),finalData[[#This Row],[peerIQR]]=0), NA(), finalData[[#This Row],[peerQ1]]-1.5*finalData[[#This Row],[peerIQR]])</f>
        <v>0.71</v>
      </c>
      <c r="T755">
        <f>IF(OR(NOT(ISNUMBER(finalData[[#This Row],[peerIQR]])),finalData[[#This Row],[peerIQR]]=0), NA(), finalData[[#This Row],[peerQ3]]+1.5*finalData[[#This Row],[peerIQR]])</f>
        <v>1.27</v>
      </c>
      <c r="U75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55">
        <f>finalData[[#This Row],[score]]-finalData[[#This Row],[peerMedian]]</f>
        <v>-5.0000000000000044E-2</v>
      </c>
    </row>
    <row r="756" spans="1:22">
      <c r="A756" t="s">
        <v>2664</v>
      </c>
      <c r="B756" t="s">
        <v>2665</v>
      </c>
      <c r="C756" t="s">
        <v>2540</v>
      </c>
      <c r="D756" t="s">
        <v>32</v>
      </c>
      <c r="E756">
        <v>1</v>
      </c>
      <c r="F756">
        <v>0</v>
      </c>
      <c r="G756">
        <v>3</v>
      </c>
      <c r="H756">
        <v>0</v>
      </c>
      <c r="I756">
        <v>1.05</v>
      </c>
      <c r="J756">
        <v>3</v>
      </c>
      <c r="K756">
        <v>0</v>
      </c>
      <c r="L756" t="s">
        <v>18044</v>
      </c>
      <c r="M756" t="s">
        <v>17973</v>
      </c>
      <c r="N756" cm="1">
        <f t="array" ref="N756">_xlfn.LET(_xlpm.k,finalData[[#This Row],[peer_group_key]],
     MEDIAN(_xlfn._xlws.FILTER(finalData[score], (finalData[peer_group_key]=_xlpm.k)*(ISNUMBER(finalData[score]))))
)</f>
        <v>0.99</v>
      </c>
      <c r="O756" cm="1">
        <f t="array" ref="O75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56" cm="1">
        <f t="array" ref="P75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56">
        <f>finalData[[#This Row],[peerQ3]]-finalData[[#This Row],[peerQ1]]</f>
        <v>6.0000000000000053E-2</v>
      </c>
      <c r="R756" cm="1">
        <f t="array" ref="R756">_xlfn.LET(_xlpm.k,finalData[[#This Row],[peer_group_key]],
ROWS(_xlfn._xlws.FILTER(finalData[score], (finalData[peer_group_key]=_xlpm.k)*(ISNUMBER(finalData[score]))))
)</f>
        <v>51</v>
      </c>
      <c r="S756">
        <f>IF(OR(NOT(ISNUMBER(finalData[[#This Row],[peerIQR]])),finalData[[#This Row],[peerIQR]]=0), NA(), finalData[[#This Row],[peerQ1]]-1.5*finalData[[#This Row],[peerIQR]])</f>
        <v>0.87999999999999989</v>
      </c>
      <c r="T756">
        <f>IF(OR(NOT(ISNUMBER(finalData[[#This Row],[peerIQR]])),finalData[[#This Row],[peerIQR]]=0), NA(), finalData[[#This Row],[peerQ3]]+1.5*finalData[[#This Row],[peerIQR]])</f>
        <v>1.1200000000000001</v>
      </c>
      <c r="U75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56">
        <f>finalData[[#This Row],[score]]-finalData[[#This Row],[peerMedian]]</f>
        <v>6.0000000000000053E-2</v>
      </c>
    </row>
    <row r="757" spans="1:22">
      <c r="A757" t="s">
        <v>2667</v>
      </c>
      <c r="B757" t="s">
        <v>2668</v>
      </c>
      <c r="C757" t="s">
        <v>2540</v>
      </c>
      <c r="D757" t="s">
        <v>27</v>
      </c>
      <c r="E757">
        <v>4</v>
      </c>
      <c r="F757">
        <v>0</v>
      </c>
      <c r="G757">
        <v>5</v>
      </c>
      <c r="H757">
        <v>0</v>
      </c>
      <c r="I757">
        <v>1.07</v>
      </c>
      <c r="J757">
        <v>5</v>
      </c>
      <c r="K757">
        <v>0</v>
      </c>
      <c r="L757" t="s">
        <v>18048</v>
      </c>
      <c r="M757" t="s">
        <v>17970</v>
      </c>
      <c r="N757" cm="1">
        <f t="array" ref="N757">_xlfn.LET(_xlpm.k,finalData[[#This Row],[peer_group_key]],
     MEDIAN(_xlfn._xlws.FILTER(finalData[score], (finalData[peer_group_key]=_xlpm.k)*(ISNUMBER(finalData[score]))))
)</f>
        <v>1.03</v>
      </c>
      <c r="O757" cm="1">
        <f t="array" ref="O75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</v>
      </c>
      <c r="P757" cm="1">
        <f t="array" ref="P75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1.085</v>
      </c>
      <c r="Q757">
        <f>finalData[[#This Row],[peerQ3]]-finalData[[#This Row],[peerQ1]]</f>
        <v>6.4999999999999947E-2</v>
      </c>
      <c r="R757" cm="1">
        <f t="array" ref="R757">_xlfn.LET(_xlpm.k,finalData[[#This Row],[peer_group_key]],
ROWS(_xlfn._xlws.FILTER(finalData[score], (finalData[peer_group_key]=_xlpm.k)*(ISNUMBER(finalData[score]))))
)</f>
        <v>7</v>
      </c>
      <c r="S757">
        <f>IF(OR(NOT(ISNUMBER(finalData[[#This Row],[peerIQR]])),finalData[[#This Row],[peerIQR]]=0), NA(), finalData[[#This Row],[peerQ1]]-1.5*finalData[[#This Row],[peerIQR]])</f>
        <v>0.9225000000000001</v>
      </c>
      <c r="T757">
        <f>IF(OR(NOT(ISNUMBER(finalData[[#This Row],[peerIQR]])),finalData[[#This Row],[peerIQR]]=0), NA(), finalData[[#This Row],[peerQ3]]+1.5*finalData[[#This Row],[peerIQR]])</f>
        <v>1.1824999999999999</v>
      </c>
      <c r="U75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57">
        <f>finalData[[#This Row],[score]]-finalData[[#This Row],[peerMedian]]</f>
        <v>4.0000000000000036E-2</v>
      </c>
    </row>
    <row r="758" spans="1:22">
      <c r="A758" t="s">
        <v>2670</v>
      </c>
      <c r="B758" t="s">
        <v>2671</v>
      </c>
      <c r="C758" t="s">
        <v>2540</v>
      </c>
      <c r="D758" t="s">
        <v>32</v>
      </c>
      <c r="E758">
        <v>3</v>
      </c>
      <c r="F758">
        <v>0</v>
      </c>
      <c r="G758">
        <v>8</v>
      </c>
      <c r="H758">
        <v>0</v>
      </c>
      <c r="I758">
        <v>0.97</v>
      </c>
      <c r="J758">
        <v>8</v>
      </c>
      <c r="K758">
        <v>0</v>
      </c>
      <c r="L758" t="s">
        <v>18044</v>
      </c>
      <c r="M758" t="s">
        <v>17971</v>
      </c>
      <c r="N758" cm="1">
        <f t="array" ref="N758">_xlfn.LET(_xlpm.k,finalData[[#This Row],[peer_group_key]],
     MEDIAN(_xlfn._xlws.FILTER(finalData[score], (finalData[peer_group_key]=_xlpm.k)*(ISNUMBER(finalData[score]))))
)</f>
        <v>0.99</v>
      </c>
      <c r="O758" cm="1">
        <f t="array" ref="O75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58" cm="1">
        <f t="array" ref="P75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58">
        <f>finalData[[#This Row],[peerQ3]]-finalData[[#This Row],[peerQ1]]</f>
        <v>6.0000000000000053E-2</v>
      </c>
      <c r="R758" cm="1">
        <f t="array" ref="R758">_xlfn.LET(_xlpm.k,finalData[[#This Row],[peer_group_key]],
ROWS(_xlfn._xlws.FILTER(finalData[score], (finalData[peer_group_key]=_xlpm.k)*(ISNUMBER(finalData[score]))))
)</f>
        <v>51</v>
      </c>
      <c r="S758">
        <f>IF(OR(NOT(ISNUMBER(finalData[[#This Row],[peerIQR]])),finalData[[#This Row],[peerIQR]]=0), NA(), finalData[[#This Row],[peerQ1]]-1.5*finalData[[#This Row],[peerIQR]])</f>
        <v>0.87999999999999989</v>
      </c>
      <c r="T758">
        <f>IF(OR(NOT(ISNUMBER(finalData[[#This Row],[peerIQR]])),finalData[[#This Row],[peerIQR]]=0), NA(), finalData[[#This Row],[peerQ3]]+1.5*finalData[[#This Row],[peerIQR]])</f>
        <v>1.1200000000000001</v>
      </c>
      <c r="U75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58">
        <f>finalData[[#This Row],[score]]-finalData[[#This Row],[peerMedian]]</f>
        <v>-2.0000000000000018E-2</v>
      </c>
    </row>
    <row r="759" spans="1:22">
      <c r="A759" t="s">
        <v>2674</v>
      </c>
      <c r="B759" t="s">
        <v>2675</v>
      </c>
      <c r="C759" t="s">
        <v>2540</v>
      </c>
      <c r="D759" t="s">
        <v>140</v>
      </c>
      <c r="E759">
        <v>1</v>
      </c>
      <c r="F759">
        <v>0</v>
      </c>
      <c r="G759">
        <v>2</v>
      </c>
      <c r="H759">
        <v>2</v>
      </c>
      <c r="I759">
        <v>1.06</v>
      </c>
      <c r="J759">
        <v>4</v>
      </c>
      <c r="K759">
        <v>0.5</v>
      </c>
      <c r="L759" t="s">
        <v>18045</v>
      </c>
      <c r="M759" t="s">
        <v>17973</v>
      </c>
      <c r="N759" cm="1">
        <f t="array" ref="N759">_xlfn.LET(_xlpm.k,finalData[[#This Row],[peer_group_key]],
     MEDIAN(_xlfn._xlws.FILTER(finalData[score], (finalData[peer_group_key]=_xlpm.k)*(ISNUMBER(finalData[score]))))
)</f>
        <v>0.99</v>
      </c>
      <c r="O759" cm="1">
        <f t="array" ref="O75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759" cm="1">
        <f t="array" ref="P75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759">
        <f>finalData[[#This Row],[peerQ3]]-finalData[[#This Row],[peerQ1]]</f>
        <v>0.14000000000000001</v>
      </c>
      <c r="R759" cm="1">
        <f t="array" ref="R759">_xlfn.LET(_xlpm.k,finalData[[#This Row],[peer_group_key]],
ROWS(_xlfn._xlws.FILTER(finalData[score], (finalData[peer_group_key]=_xlpm.k)*(ISNUMBER(finalData[score]))))
)</f>
        <v>30</v>
      </c>
      <c r="S759">
        <f>IF(OR(NOT(ISNUMBER(finalData[[#This Row],[peerIQR]])),finalData[[#This Row],[peerIQR]]=0), NA(), finalData[[#This Row],[peerQ1]]-1.5*finalData[[#This Row],[peerIQR]])</f>
        <v>0.71</v>
      </c>
      <c r="T759">
        <f>IF(OR(NOT(ISNUMBER(finalData[[#This Row],[peerIQR]])),finalData[[#This Row],[peerIQR]]=0), NA(), finalData[[#This Row],[peerQ3]]+1.5*finalData[[#This Row],[peerIQR]])</f>
        <v>1.27</v>
      </c>
      <c r="U75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59">
        <f>finalData[[#This Row],[score]]-finalData[[#This Row],[peerMedian]]</f>
        <v>7.0000000000000062E-2</v>
      </c>
    </row>
    <row r="760" spans="1:22">
      <c r="A760" t="s">
        <v>2677</v>
      </c>
      <c r="B760" t="s">
        <v>2678</v>
      </c>
      <c r="C760" t="s">
        <v>2540</v>
      </c>
      <c r="D760" t="s">
        <v>32</v>
      </c>
      <c r="E760">
        <v>4</v>
      </c>
      <c r="F760">
        <v>1</v>
      </c>
      <c r="G760">
        <v>7</v>
      </c>
      <c r="H760">
        <v>0</v>
      </c>
      <c r="I760">
        <v>0.93</v>
      </c>
      <c r="J760">
        <v>8</v>
      </c>
      <c r="K760">
        <v>0</v>
      </c>
      <c r="L760" t="s">
        <v>18044</v>
      </c>
      <c r="M760" t="s">
        <v>17970</v>
      </c>
      <c r="N760" cm="1">
        <f t="array" ref="N760">_xlfn.LET(_xlpm.k,finalData[[#This Row],[peer_group_key]],
     MEDIAN(_xlfn._xlws.FILTER(finalData[score], (finalData[peer_group_key]=_xlpm.k)*(ISNUMBER(finalData[score]))))
)</f>
        <v>0.99</v>
      </c>
      <c r="O760" cm="1">
        <f t="array" ref="O76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60" cm="1">
        <f t="array" ref="P76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60">
        <f>finalData[[#This Row],[peerQ3]]-finalData[[#This Row],[peerQ1]]</f>
        <v>6.0000000000000053E-2</v>
      </c>
      <c r="R760" cm="1">
        <f t="array" ref="R760">_xlfn.LET(_xlpm.k,finalData[[#This Row],[peer_group_key]],
ROWS(_xlfn._xlws.FILTER(finalData[score], (finalData[peer_group_key]=_xlpm.k)*(ISNUMBER(finalData[score]))))
)</f>
        <v>51</v>
      </c>
      <c r="S760">
        <f>IF(OR(NOT(ISNUMBER(finalData[[#This Row],[peerIQR]])),finalData[[#This Row],[peerIQR]]=0), NA(), finalData[[#This Row],[peerQ1]]-1.5*finalData[[#This Row],[peerIQR]])</f>
        <v>0.87999999999999989</v>
      </c>
      <c r="T760">
        <f>IF(OR(NOT(ISNUMBER(finalData[[#This Row],[peerIQR]])),finalData[[#This Row],[peerIQR]]=0), NA(), finalData[[#This Row],[peerQ3]]+1.5*finalData[[#This Row],[peerIQR]])</f>
        <v>1.1200000000000001</v>
      </c>
      <c r="U76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60">
        <f>finalData[[#This Row],[score]]-finalData[[#This Row],[peerMedian]]</f>
        <v>-5.9999999999999942E-2</v>
      </c>
    </row>
    <row r="761" spans="1:22">
      <c r="A761" t="s">
        <v>2680</v>
      </c>
      <c r="B761" t="s">
        <v>2681</v>
      </c>
      <c r="C761" t="s">
        <v>2540</v>
      </c>
      <c r="D761" t="s">
        <v>140</v>
      </c>
      <c r="E761">
        <v>3</v>
      </c>
      <c r="F761">
        <v>1</v>
      </c>
      <c r="G761">
        <v>7</v>
      </c>
      <c r="H761">
        <v>0</v>
      </c>
      <c r="I761">
        <v>1.01</v>
      </c>
      <c r="J761">
        <v>8</v>
      </c>
      <c r="K761">
        <v>0</v>
      </c>
      <c r="L761" t="s">
        <v>18045</v>
      </c>
      <c r="M761" t="s">
        <v>17971</v>
      </c>
      <c r="N761" cm="1">
        <f t="array" ref="N761">_xlfn.LET(_xlpm.k,finalData[[#This Row],[peer_group_key]],
     MEDIAN(_xlfn._xlws.FILTER(finalData[score], (finalData[peer_group_key]=_xlpm.k)*(ISNUMBER(finalData[score]))))
)</f>
        <v>0.99</v>
      </c>
      <c r="O761" cm="1">
        <f t="array" ref="O76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761" cm="1">
        <f t="array" ref="P76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761">
        <f>finalData[[#This Row],[peerQ3]]-finalData[[#This Row],[peerQ1]]</f>
        <v>0.14000000000000001</v>
      </c>
      <c r="R761" cm="1">
        <f t="array" ref="R761">_xlfn.LET(_xlpm.k,finalData[[#This Row],[peer_group_key]],
ROWS(_xlfn._xlws.FILTER(finalData[score], (finalData[peer_group_key]=_xlpm.k)*(ISNUMBER(finalData[score]))))
)</f>
        <v>30</v>
      </c>
      <c r="S761">
        <f>IF(OR(NOT(ISNUMBER(finalData[[#This Row],[peerIQR]])),finalData[[#This Row],[peerIQR]]=0), NA(), finalData[[#This Row],[peerQ1]]-1.5*finalData[[#This Row],[peerIQR]])</f>
        <v>0.71</v>
      </c>
      <c r="T761">
        <f>IF(OR(NOT(ISNUMBER(finalData[[#This Row],[peerIQR]])),finalData[[#This Row],[peerIQR]]=0), NA(), finalData[[#This Row],[peerQ3]]+1.5*finalData[[#This Row],[peerIQR]])</f>
        <v>1.27</v>
      </c>
      <c r="U76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61">
        <f>finalData[[#This Row],[score]]-finalData[[#This Row],[peerMedian]]</f>
        <v>2.0000000000000018E-2</v>
      </c>
    </row>
    <row r="762" spans="1:22">
      <c r="A762" t="s">
        <v>2682</v>
      </c>
      <c r="B762" t="s">
        <v>2683</v>
      </c>
      <c r="C762" t="s">
        <v>2540</v>
      </c>
      <c r="D762" t="s">
        <v>140</v>
      </c>
      <c r="E762">
        <v>2</v>
      </c>
      <c r="F762">
        <v>0</v>
      </c>
      <c r="G762">
        <v>9</v>
      </c>
      <c r="H762">
        <v>1</v>
      </c>
      <c r="I762">
        <v>1.06</v>
      </c>
      <c r="J762">
        <v>10</v>
      </c>
      <c r="K762">
        <v>0.1</v>
      </c>
      <c r="L762" t="s">
        <v>18045</v>
      </c>
      <c r="M762" t="s">
        <v>17973</v>
      </c>
      <c r="N762" cm="1">
        <f t="array" ref="N762">_xlfn.LET(_xlpm.k,finalData[[#This Row],[peer_group_key]],
     MEDIAN(_xlfn._xlws.FILTER(finalData[score], (finalData[peer_group_key]=_xlpm.k)*(ISNUMBER(finalData[score]))))
)</f>
        <v>0.99</v>
      </c>
      <c r="O762" cm="1">
        <f t="array" ref="O76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762" cm="1">
        <f t="array" ref="P76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762">
        <f>finalData[[#This Row],[peerQ3]]-finalData[[#This Row],[peerQ1]]</f>
        <v>0.14000000000000001</v>
      </c>
      <c r="R762" cm="1">
        <f t="array" ref="R762">_xlfn.LET(_xlpm.k,finalData[[#This Row],[peer_group_key]],
ROWS(_xlfn._xlws.FILTER(finalData[score], (finalData[peer_group_key]=_xlpm.k)*(ISNUMBER(finalData[score]))))
)</f>
        <v>30</v>
      </c>
      <c r="S762">
        <f>IF(OR(NOT(ISNUMBER(finalData[[#This Row],[peerIQR]])),finalData[[#This Row],[peerIQR]]=0), NA(), finalData[[#This Row],[peerQ1]]-1.5*finalData[[#This Row],[peerIQR]])</f>
        <v>0.71</v>
      </c>
      <c r="T762">
        <f>IF(OR(NOT(ISNUMBER(finalData[[#This Row],[peerIQR]])),finalData[[#This Row],[peerIQR]]=0), NA(), finalData[[#This Row],[peerQ3]]+1.5*finalData[[#This Row],[peerIQR]])</f>
        <v>1.27</v>
      </c>
      <c r="U76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62">
        <f>finalData[[#This Row],[score]]-finalData[[#This Row],[peerMedian]]</f>
        <v>7.0000000000000062E-2</v>
      </c>
    </row>
    <row r="763" spans="1:22">
      <c r="A763" t="s">
        <v>2685</v>
      </c>
      <c r="B763" t="s">
        <v>2686</v>
      </c>
      <c r="C763" t="s">
        <v>2540</v>
      </c>
      <c r="D763" t="s">
        <v>87</v>
      </c>
      <c r="E763">
        <v>5</v>
      </c>
      <c r="F763">
        <v>0</v>
      </c>
      <c r="G763">
        <v>10</v>
      </c>
      <c r="H763">
        <v>1</v>
      </c>
      <c r="I763">
        <v>1.02</v>
      </c>
      <c r="J763">
        <v>11</v>
      </c>
      <c r="K763">
        <v>9.0909090909090912E-2</v>
      </c>
      <c r="L763" t="s">
        <v>18046</v>
      </c>
      <c r="M763" t="s">
        <v>17970</v>
      </c>
      <c r="N763" cm="1">
        <f t="array" ref="N763">_xlfn.LET(_xlpm.k,finalData[[#This Row],[peer_group_key]],
     MEDIAN(_xlfn._xlws.FILTER(finalData[score], (finalData[peer_group_key]=_xlpm.k)*(ISNUMBER(finalData[score]))))
)</f>
        <v>0.97499999999999998</v>
      </c>
      <c r="O763" cm="1">
        <f t="array" ref="O76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0.91500000000000004</v>
      </c>
      <c r="P763" cm="1">
        <f t="array" ref="P76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1.0049999999999999</v>
      </c>
      <c r="Q763">
        <f>finalData[[#This Row],[peerQ3]]-finalData[[#This Row],[peerQ1]]</f>
        <v>8.9999999999999858E-2</v>
      </c>
      <c r="R763" cm="1">
        <f t="array" ref="R763">_xlfn.LET(_xlpm.k,finalData[[#This Row],[peer_group_key]],
ROWS(_xlfn._xlws.FILTER(finalData[score], (finalData[peer_group_key]=_xlpm.k)*(ISNUMBER(finalData[score]))))
)</f>
        <v>10</v>
      </c>
      <c r="S763">
        <f>IF(OR(NOT(ISNUMBER(finalData[[#This Row],[peerIQR]])),finalData[[#This Row],[peerIQR]]=0), NA(), finalData[[#This Row],[peerQ1]]-1.5*finalData[[#This Row],[peerIQR]])</f>
        <v>0.78000000000000025</v>
      </c>
      <c r="T763">
        <f>IF(OR(NOT(ISNUMBER(finalData[[#This Row],[peerIQR]])),finalData[[#This Row],[peerIQR]]=0), NA(), finalData[[#This Row],[peerQ3]]+1.5*finalData[[#This Row],[peerIQR]])</f>
        <v>1.1399999999999997</v>
      </c>
      <c r="U76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63">
        <f>finalData[[#This Row],[score]]-finalData[[#This Row],[peerMedian]]</f>
        <v>4.500000000000004E-2</v>
      </c>
    </row>
    <row r="764" spans="1:22">
      <c r="A764" t="s">
        <v>2689</v>
      </c>
      <c r="B764" t="s">
        <v>2690</v>
      </c>
      <c r="C764" t="s">
        <v>2540</v>
      </c>
      <c r="D764" t="s">
        <v>140</v>
      </c>
      <c r="E764">
        <v>4</v>
      </c>
      <c r="F764">
        <v>0</v>
      </c>
      <c r="G764">
        <v>9</v>
      </c>
      <c r="H764">
        <v>0</v>
      </c>
      <c r="I764">
        <v>1.08</v>
      </c>
      <c r="J764">
        <v>9</v>
      </c>
      <c r="K764">
        <v>0</v>
      </c>
      <c r="L764" t="s">
        <v>18045</v>
      </c>
      <c r="M764" t="s">
        <v>17970</v>
      </c>
      <c r="N764" cm="1">
        <f t="array" ref="N764">_xlfn.LET(_xlpm.k,finalData[[#This Row],[peer_group_key]],
     MEDIAN(_xlfn._xlws.FILTER(finalData[score], (finalData[peer_group_key]=_xlpm.k)*(ISNUMBER(finalData[score]))))
)</f>
        <v>0.99</v>
      </c>
      <c r="O764" cm="1">
        <f t="array" ref="O76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764" cm="1">
        <f t="array" ref="P76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764">
        <f>finalData[[#This Row],[peerQ3]]-finalData[[#This Row],[peerQ1]]</f>
        <v>0.14000000000000001</v>
      </c>
      <c r="R764" cm="1">
        <f t="array" ref="R764">_xlfn.LET(_xlpm.k,finalData[[#This Row],[peer_group_key]],
ROWS(_xlfn._xlws.FILTER(finalData[score], (finalData[peer_group_key]=_xlpm.k)*(ISNUMBER(finalData[score]))))
)</f>
        <v>30</v>
      </c>
      <c r="S764">
        <f>IF(OR(NOT(ISNUMBER(finalData[[#This Row],[peerIQR]])),finalData[[#This Row],[peerIQR]]=0), NA(), finalData[[#This Row],[peerQ1]]-1.5*finalData[[#This Row],[peerIQR]])</f>
        <v>0.71</v>
      </c>
      <c r="T764">
        <f>IF(OR(NOT(ISNUMBER(finalData[[#This Row],[peerIQR]])),finalData[[#This Row],[peerIQR]]=0), NA(), finalData[[#This Row],[peerQ3]]+1.5*finalData[[#This Row],[peerIQR]])</f>
        <v>1.27</v>
      </c>
      <c r="U76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64">
        <f>finalData[[#This Row],[score]]-finalData[[#This Row],[peerMedian]]</f>
        <v>9.000000000000008E-2</v>
      </c>
    </row>
    <row r="765" spans="1:22">
      <c r="A765" t="s">
        <v>2692</v>
      </c>
      <c r="B765" t="s">
        <v>2693</v>
      </c>
      <c r="C765" t="s">
        <v>2540</v>
      </c>
      <c r="D765" t="s">
        <v>32</v>
      </c>
      <c r="E765">
        <v>5</v>
      </c>
      <c r="F765">
        <v>1</v>
      </c>
      <c r="G765">
        <v>8</v>
      </c>
      <c r="H765">
        <v>2</v>
      </c>
      <c r="I765">
        <v>0.94</v>
      </c>
      <c r="J765">
        <v>11</v>
      </c>
      <c r="K765">
        <v>0.18181818181818182</v>
      </c>
      <c r="L765" t="s">
        <v>18044</v>
      </c>
      <c r="M765" t="s">
        <v>17970</v>
      </c>
      <c r="N765" cm="1">
        <f t="array" ref="N765">_xlfn.LET(_xlpm.k,finalData[[#This Row],[peer_group_key]],
     MEDIAN(_xlfn._xlws.FILTER(finalData[score], (finalData[peer_group_key]=_xlpm.k)*(ISNUMBER(finalData[score]))))
)</f>
        <v>0.99</v>
      </c>
      <c r="O765" cm="1">
        <f t="array" ref="O76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65" cm="1">
        <f t="array" ref="P76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65">
        <f>finalData[[#This Row],[peerQ3]]-finalData[[#This Row],[peerQ1]]</f>
        <v>6.0000000000000053E-2</v>
      </c>
      <c r="R765" cm="1">
        <f t="array" ref="R765">_xlfn.LET(_xlpm.k,finalData[[#This Row],[peer_group_key]],
ROWS(_xlfn._xlws.FILTER(finalData[score], (finalData[peer_group_key]=_xlpm.k)*(ISNUMBER(finalData[score]))))
)</f>
        <v>51</v>
      </c>
      <c r="S765">
        <f>IF(OR(NOT(ISNUMBER(finalData[[#This Row],[peerIQR]])),finalData[[#This Row],[peerIQR]]=0), NA(), finalData[[#This Row],[peerQ1]]-1.5*finalData[[#This Row],[peerIQR]])</f>
        <v>0.87999999999999989</v>
      </c>
      <c r="T765">
        <f>IF(OR(NOT(ISNUMBER(finalData[[#This Row],[peerIQR]])),finalData[[#This Row],[peerIQR]]=0), NA(), finalData[[#This Row],[peerQ3]]+1.5*finalData[[#This Row],[peerIQR]])</f>
        <v>1.1200000000000001</v>
      </c>
      <c r="U76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65">
        <f>finalData[[#This Row],[score]]-finalData[[#This Row],[peerMedian]]</f>
        <v>-5.0000000000000044E-2</v>
      </c>
    </row>
    <row r="766" spans="1:22">
      <c r="A766" t="s">
        <v>2694</v>
      </c>
      <c r="B766" t="s">
        <v>2695</v>
      </c>
      <c r="C766" t="s">
        <v>2540</v>
      </c>
      <c r="D766" t="s">
        <v>32</v>
      </c>
      <c r="E766">
        <v>2</v>
      </c>
      <c r="F766">
        <v>0</v>
      </c>
      <c r="G766">
        <v>6</v>
      </c>
      <c r="H766">
        <v>0</v>
      </c>
      <c r="I766">
        <v>0.89</v>
      </c>
      <c r="J766">
        <v>6</v>
      </c>
      <c r="K766">
        <v>0</v>
      </c>
      <c r="L766" t="s">
        <v>18044</v>
      </c>
      <c r="M766" t="s">
        <v>17973</v>
      </c>
      <c r="N766" cm="1">
        <f t="array" ref="N766">_xlfn.LET(_xlpm.k,finalData[[#This Row],[peer_group_key]],
     MEDIAN(_xlfn._xlws.FILTER(finalData[score], (finalData[peer_group_key]=_xlpm.k)*(ISNUMBER(finalData[score]))))
)</f>
        <v>0.99</v>
      </c>
      <c r="O766" cm="1">
        <f t="array" ref="O76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66" cm="1">
        <f t="array" ref="P76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66">
        <f>finalData[[#This Row],[peerQ3]]-finalData[[#This Row],[peerQ1]]</f>
        <v>6.0000000000000053E-2</v>
      </c>
      <c r="R766" cm="1">
        <f t="array" ref="R766">_xlfn.LET(_xlpm.k,finalData[[#This Row],[peer_group_key]],
ROWS(_xlfn._xlws.FILTER(finalData[score], (finalData[peer_group_key]=_xlpm.k)*(ISNUMBER(finalData[score]))))
)</f>
        <v>51</v>
      </c>
      <c r="S766">
        <f>IF(OR(NOT(ISNUMBER(finalData[[#This Row],[peerIQR]])),finalData[[#This Row],[peerIQR]]=0), NA(), finalData[[#This Row],[peerQ1]]-1.5*finalData[[#This Row],[peerIQR]])</f>
        <v>0.87999999999999989</v>
      </c>
      <c r="T766">
        <f>IF(OR(NOT(ISNUMBER(finalData[[#This Row],[peerIQR]])),finalData[[#This Row],[peerIQR]]=0), NA(), finalData[[#This Row],[peerQ3]]+1.5*finalData[[#This Row],[peerIQR]])</f>
        <v>1.1200000000000001</v>
      </c>
      <c r="U76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66">
        <f>finalData[[#This Row],[score]]-finalData[[#This Row],[peerMedian]]</f>
        <v>-9.9999999999999978E-2</v>
      </c>
    </row>
    <row r="767" spans="1:22">
      <c r="A767" t="s">
        <v>2698</v>
      </c>
      <c r="B767" t="s">
        <v>2699</v>
      </c>
      <c r="C767" t="s">
        <v>2540</v>
      </c>
      <c r="D767" t="s">
        <v>32</v>
      </c>
      <c r="E767">
        <v>4</v>
      </c>
      <c r="F767">
        <v>0</v>
      </c>
      <c r="G767">
        <v>7</v>
      </c>
      <c r="H767">
        <v>1</v>
      </c>
      <c r="I767">
        <v>1.02</v>
      </c>
      <c r="J767">
        <v>8</v>
      </c>
      <c r="K767">
        <v>0.125</v>
      </c>
      <c r="L767" t="s">
        <v>18044</v>
      </c>
      <c r="M767" t="s">
        <v>17970</v>
      </c>
      <c r="N767" cm="1">
        <f t="array" ref="N767">_xlfn.LET(_xlpm.k,finalData[[#This Row],[peer_group_key]],
     MEDIAN(_xlfn._xlws.FILTER(finalData[score], (finalData[peer_group_key]=_xlpm.k)*(ISNUMBER(finalData[score]))))
)</f>
        <v>0.99</v>
      </c>
      <c r="O767" cm="1">
        <f t="array" ref="O76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67" cm="1">
        <f t="array" ref="P76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67">
        <f>finalData[[#This Row],[peerQ3]]-finalData[[#This Row],[peerQ1]]</f>
        <v>6.0000000000000053E-2</v>
      </c>
      <c r="R767" cm="1">
        <f t="array" ref="R767">_xlfn.LET(_xlpm.k,finalData[[#This Row],[peer_group_key]],
ROWS(_xlfn._xlws.FILTER(finalData[score], (finalData[peer_group_key]=_xlpm.k)*(ISNUMBER(finalData[score]))))
)</f>
        <v>51</v>
      </c>
      <c r="S767">
        <f>IF(OR(NOT(ISNUMBER(finalData[[#This Row],[peerIQR]])),finalData[[#This Row],[peerIQR]]=0), NA(), finalData[[#This Row],[peerQ1]]-1.5*finalData[[#This Row],[peerIQR]])</f>
        <v>0.87999999999999989</v>
      </c>
      <c r="T767">
        <f>IF(OR(NOT(ISNUMBER(finalData[[#This Row],[peerIQR]])),finalData[[#This Row],[peerIQR]]=0), NA(), finalData[[#This Row],[peerQ3]]+1.5*finalData[[#This Row],[peerIQR]])</f>
        <v>1.1200000000000001</v>
      </c>
      <c r="U76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67">
        <f>finalData[[#This Row],[score]]-finalData[[#This Row],[peerMedian]]</f>
        <v>3.0000000000000027E-2</v>
      </c>
    </row>
    <row r="768" spans="1:22">
      <c r="A768" t="s">
        <v>2702</v>
      </c>
      <c r="B768" t="s">
        <v>2703</v>
      </c>
      <c r="C768" t="s">
        <v>2540</v>
      </c>
      <c r="D768" t="s">
        <v>113</v>
      </c>
      <c r="E768">
        <v>3</v>
      </c>
      <c r="F768">
        <v>0</v>
      </c>
      <c r="G768">
        <v>7</v>
      </c>
      <c r="H768">
        <v>1</v>
      </c>
      <c r="I768">
        <v>0.92</v>
      </c>
      <c r="J768">
        <v>8</v>
      </c>
      <c r="K768">
        <v>0.125</v>
      </c>
      <c r="L768" t="s">
        <v>18047</v>
      </c>
      <c r="M768" t="s">
        <v>17971</v>
      </c>
      <c r="N768" cm="1">
        <f t="array" ref="N768">_xlfn.LET(_xlpm.k,finalData[[#This Row],[peer_group_key]],
     MEDIAN(_xlfn._xlws.FILTER(finalData[score], (finalData[peer_group_key]=_xlpm.k)*(ISNUMBER(finalData[score]))))
)</f>
        <v>0.98499999999999999</v>
      </c>
      <c r="O768" cm="1">
        <f t="array" ref="O76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768" cm="1">
        <f t="array" ref="P76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1.0075000000000001</v>
      </c>
      <c r="Q768">
        <f>finalData[[#This Row],[peerQ3]]-finalData[[#This Row],[peerQ1]]</f>
        <v>5.0000000000000044E-2</v>
      </c>
      <c r="R768" cm="1">
        <f t="array" ref="R768">_xlfn.LET(_xlpm.k,finalData[[#This Row],[peer_group_key]],
ROWS(_xlfn._xlws.FILTER(finalData[score], (finalData[peer_group_key]=_xlpm.k)*(ISNUMBER(finalData[score]))))
)</f>
        <v>4</v>
      </c>
      <c r="S768">
        <f>IF(OR(NOT(ISNUMBER(finalData[[#This Row],[peerIQR]])),finalData[[#This Row],[peerIQR]]=0), NA(), finalData[[#This Row],[peerQ1]]-1.5*finalData[[#This Row],[peerIQR]])</f>
        <v>0.88249999999999995</v>
      </c>
      <c r="T768">
        <f>IF(OR(NOT(ISNUMBER(finalData[[#This Row],[peerIQR]])),finalData[[#This Row],[peerIQR]]=0), NA(), finalData[[#This Row],[peerQ3]]+1.5*finalData[[#This Row],[peerIQR]])</f>
        <v>1.0825</v>
      </c>
      <c r="U76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68">
        <f>finalData[[#This Row],[score]]-finalData[[#This Row],[peerMedian]]</f>
        <v>-6.4999999999999947E-2</v>
      </c>
    </row>
    <row r="769" spans="1:22">
      <c r="A769" t="s">
        <v>2704</v>
      </c>
      <c r="B769" t="s">
        <v>2705</v>
      </c>
      <c r="C769" t="s">
        <v>2540</v>
      </c>
      <c r="D769" t="s">
        <v>87</v>
      </c>
      <c r="E769">
        <v>1</v>
      </c>
      <c r="F769">
        <v>0</v>
      </c>
      <c r="G769">
        <v>6</v>
      </c>
      <c r="H769">
        <v>0</v>
      </c>
      <c r="I769">
        <v>0.87</v>
      </c>
      <c r="J769">
        <v>6</v>
      </c>
      <c r="K769">
        <v>0</v>
      </c>
      <c r="L769" t="s">
        <v>18046</v>
      </c>
      <c r="M769" t="s">
        <v>17973</v>
      </c>
      <c r="N769" cm="1">
        <f t="array" ref="N769">_xlfn.LET(_xlpm.k,finalData[[#This Row],[peer_group_key]],
     MEDIAN(_xlfn._xlws.FILTER(finalData[score], (finalData[peer_group_key]=_xlpm.k)*(ISNUMBER(finalData[score]))))
)</f>
        <v>0.97499999999999998</v>
      </c>
      <c r="O769" cm="1">
        <f t="array" ref="O76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0.91500000000000004</v>
      </c>
      <c r="P769" cm="1">
        <f t="array" ref="P76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1.0049999999999999</v>
      </c>
      <c r="Q769">
        <f>finalData[[#This Row],[peerQ3]]-finalData[[#This Row],[peerQ1]]</f>
        <v>8.9999999999999858E-2</v>
      </c>
      <c r="R769" cm="1">
        <f t="array" ref="R769">_xlfn.LET(_xlpm.k,finalData[[#This Row],[peer_group_key]],
ROWS(_xlfn._xlws.FILTER(finalData[score], (finalData[peer_group_key]=_xlpm.k)*(ISNUMBER(finalData[score]))))
)</f>
        <v>10</v>
      </c>
      <c r="S769">
        <f>IF(OR(NOT(ISNUMBER(finalData[[#This Row],[peerIQR]])),finalData[[#This Row],[peerIQR]]=0), NA(), finalData[[#This Row],[peerQ1]]-1.5*finalData[[#This Row],[peerIQR]])</f>
        <v>0.78000000000000025</v>
      </c>
      <c r="T769">
        <f>IF(OR(NOT(ISNUMBER(finalData[[#This Row],[peerIQR]])),finalData[[#This Row],[peerIQR]]=0), NA(), finalData[[#This Row],[peerQ3]]+1.5*finalData[[#This Row],[peerIQR]])</f>
        <v>1.1399999999999997</v>
      </c>
      <c r="U76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69">
        <f>finalData[[#This Row],[score]]-finalData[[#This Row],[peerMedian]]</f>
        <v>-0.10499999999999998</v>
      </c>
    </row>
    <row r="770" spans="1:22">
      <c r="A770" t="s">
        <v>2707</v>
      </c>
      <c r="B770" t="s">
        <v>2708</v>
      </c>
      <c r="C770" t="s">
        <v>2540</v>
      </c>
      <c r="D770" t="s">
        <v>140</v>
      </c>
      <c r="E770">
        <v>3</v>
      </c>
      <c r="F770">
        <v>0</v>
      </c>
      <c r="G770">
        <v>8</v>
      </c>
      <c r="H770">
        <v>0</v>
      </c>
      <c r="I770">
        <v>0.93</v>
      </c>
      <c r="J770">
        <v>8</v>
      </c>
      <c r="K770">
        <v>0</v>
      </c>
      <c r="L770" t="s">
        <v>18045</v>
      </c>
      <c r="M770" t="s">
        <v>17971</v>
      </c>
      <c r="N770" cm="1">
        <f t="array" ref="N770">_xlfn.LET(_xlpm.k,finalData[[#This Row],[peer_group_key]],
     MEDIAN(_xlfn._xlws.FILTER(finalData[score], (finalData[peer_group_key]=_xlpm.k)*(ISNUMBER(finalData[score]))))
)</f>
        <v>0.99</v>
      </c>
      <c r="O770" cm="1">
        <f t="array" ref="O77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770" cm="1">
        <f t="array" ref="P77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770">
        <f>finalData[[#This Row],[peerQ3]]-finalData[[#This Row],[peerQ1]]</f>
        <v>0.14000000000000001</v>
      </c>
      <c r="R770" cm="1">
        <f t="array" ref="R770">_xlfn.LET(_xlpm.k,finalData[[#This Row],[peer_group_key]],
ROWS(_xlfn._xlws.FILTER(finalData[score], (finalData[peer_group_key]=_xlpm.k)*(ISNUMBER(finalData[score]))))
)</f>
        <v>30</v>
      </c>
      <c r="S770">
        <f>IF(OR(NOT(ISNUMBER(finalData[[#This Row],[peerIQR]])),finalData[[#This Row],[peerIQR]]=0), NA(), finalData[[#This Row],[peerQ1]]-1.5*finalData[[#This Row],[peerIQR]])</f>
        <v>0.71</v>
      </c>
      <c r="T770">
        <f>IF(OR(NOT(ISNUMBER(finalData[[#This Row],[peerIQR]])),finalData[[#This Row],[peerIQR]]=0), NA(), finalData[[#This Row],[peerQ3]]+1.5*finalData[[#This Row],[peerIQR]])</f>
        <v>1.27</v>
      </c>
      <c r="U77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70">
        <f>finalData[[#This Row],[score]]-finalData[[#This Row],[peerMedian]]</f>
        <v>-5.9999999999999942E-2</v>
      </c>
    </row>
    <row r="771" spans="1:22">
      <c r="A771" t="s">
        <v>2711</v>
      </c>
      <c r="B771" t="s">
        <v>2712</v>
      </c>
      <c r="C771" t="s">
        <v>2540</v>
      </c>
      <c r="D771" t="s">
        <v>87</v>
      </c>
      <c r="E771">
        <v>5</v>
      </c>
      <c r="F771">
        <v>1</v>
      </c>
      <c r="G771">
        <v>7</v>
      </c>
      <c r="H771">
        <v>2</v>
      </c>
      <c r="I771">
        <v>0.93</v>
      </c>
      <c r="J771">
        <v>10</v>
      </c>
      <c r="K771">
        <v>0.2</v>
      </c>
      <c r="L771" t="s">
        <v>18046</v>
      </c>
      <c r="M771" t="s">
        <v>17970</v>
      </c>
      <c r="N771" cm="1">
        <f t="array" ref="N771">_xlfn.LET(_xlpm.k,finalData[[#This Row],[peer_group_key]],
     MEDIAN(_xlfn._xlws.FILTER(finalData[score], (finalData[peer_group_key]=_xlpm.k)*(ISNUMBER(finalData[score]))))
)</f>
        <v>0.97499999999999998</v>
      </c>
      <c r="O771" cm="1">
        <f t="array" ref="O77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0.91500000000000004</v>
      </c>
      <c r="P771" cm="1">
        <f t="array" ref="P77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1.0049999999999999</v>
      </c>
      <c r="Q771">
        <f>finalData[[#This Row],[peerQ3]]-finalData[[#This Row],[peerQ1]]</f>
        <v>8.9999999999999858E-2</v>
      </c>
      <c r="R771" cm="1">
        <f t="array" ref="R771">_xlfn.LET(_xlpm.k,finalData[[#This Row],[peer_group_key]],
ROWS(_xlfn._xlws.FILTER(finalData[score], (finalData[peer_group_key]=_xlpm.k)*(ISNUMBER(finalData[score]))))
)</f>
        <v>10</v>
      </c>
      <c r="S771">
        <f>IF(OR(NOT(ISNUMBER(finalData[[#This Row],[peerIQR]])),finalData[[#This Row],[peerIQR]]=0), NA(), finalData[[#This Row],[peerQ1]]-1.5*finalData[[#This Row],[peerIQR]])</f>
        <v>0.78000000000000025</v>
      </c>
      <c r="T771">
        <f>IF(OR(NOT(ISNUMBER(finalData[[#This Row],[peerIQR]])),finalData[[#This Row],[peerIQR]]=0), NA(), finalData[[#This Row],[peerQ3]]+1.5*finalData[[#This Row],[peerIQR]])</f>
        <v>1.1399999999999997</v>
      </c>
      <c r="U77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71">
        <f>finalData[[#This Row],[score]]-finalData[[#This Row],[peerMedian]]</f>
        <v>-4.4999999999999929E-2</v>
      </c>
    </row>
    <row r="772" spans="1:22">
      <c r="A772" t="s">
        <v>2714</v>
      </c>
      <c r="B772" t="s">
        <v>1797</v>
      </c>
      <c r="C772" t="s">
        <v>2540</v>
      </c>
      <c r="D772" t="s">
        <v>32</v>
      </c>
      <c r="E772">
        <v>1</v>
      </c>
      <c r="F772">
        <v>0</v>
      </c>
      <c r="G772">
        <v>4</v>
      </c>
      <c r="H772">
        <v>1</v>
      </c>
      <c r="I772">
        <v>1.04</v>
      </c>
      <c r="J772">
        <v>5</v>
      </c>
      <c r="K772">
        <v>0.2</v>
      </c>
      <c r="L772" t="s">
        <v>18044</v>
      </c>
      <c r="M772" t="s">
        <v>17973</v>
      </c>
      <c r="N772" cm="1">
        <f t="array" ref="N772">_xlfn.LET(_xlpm.k,finalData[[#This Row],[peer_group_key]],
     MEDIAN(_xlfn._xlws.FILTER(finalData[score], (finalData[peer_group_key]=_xlpm.k)*(ISNUMBER(finalData[score]))))
)</f>
        <v>0.99</v>
      </c>
      <c r="O772" cm="1">
        <f t="array" ref="O77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72" cm="1">
        <f t="array" ref="P77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72">
        <f>finalData[[#This Row],[peerQ3]]-finalData[[#This Row],[peerQ1]]</f>
        <v>6.0000000000000053E-2</v>
      </c>
      <c r="R772" cm="1">
        <f t="array" ref="R772">_xlfn.LET(_xlpm.k,finalData[[#This Row],[peer_group_key]],
ROWS(_xlfn._xlws.FILTER(finalData[score], (finalData[peer_group_key]=_xlpm.k)*(ISNUMBER(finalData[score]))))
)</f>
        <v>51</v>
      </c>
      <c r="S772">
        <f>IF(OR(NOT(ISNUMBER(finalData[[#This Row],[peerIQR]])),finalData[[#This Row],[peerIQR]]=0), NA(), finalData[[#This Row],[peerQ1]]-1.5*finalData[[#This Row],[peerIQR]])</f>
        <v>0.87999999999999989</v>
      </c>
      <c r="T772">
        <f>IF(OR(NOT(ISNUMBER(finalData[[#This Row],[peerIQR]])),finalData[[#This Row],[peerIQR]]=0), NA(), finalData[[#This Row],[peerQ3]]+1.5*finalData[[#This Row],[peerIQR]])</f>
        <v>1.1200000000000001</v>
      </c>
      <c r="U77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72">
        <f>finalData[[#This Row],[score]]-finalData[[#This Row],[peerMedian]]</f>
        <v>5.0000000000000044E-2</v>
      </c>
    </row>
    <row r="773" spans="1:22">
      <c r="A773" t="s">
        <v>2716</v>
      </c>
      <c r="B773" t="s">
        <v>2717</v>
      </c>
      <c r="C773" t="s">
        <v>2540</v>
      </c>
      <c r="D773" t="s">
        <v>87</v>
      </c>
      <c r="E773">
        <v>3</v>
      </c>
      <c r="F773">
        <v>0</v>
      </c>
      <c r="G773">
        <v>9</v>
      </c>
      <c r="H773">
        <v>1</v>
      </c>
      <c r="I773">
        <v>0.99</v>
      </c>
      <c r="J773">
        <v>10</v>
      </c>
      <c r="K773">
        <v>0.1</v>
      </c>
      <c r="L773" t="s">
        <v>18046</v>
      </c>
      <c r="M773" t="s">
        <v>17971</v>
      </c>
      <c r="N773" cm="1">
        <f t="array" ref="N773">_xlfn.LET(_xlpm.k,finalData[[#This Row],[peer_group_key]],
     MEDIAN(_xlfn._xlws.FILTER(finalData[score], (finalData[peer_group_key]=_xlpm.k)*(ISNUMBER(finalData[score]))))
)</f>
        <v>0.97499999999999998</v>
      </c>
      <c r="O773" cm="1">
        <f t="array" ref="O77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0.91500000000000004</v>
      </c>
      <c r="P773" cm="1">
        <f t="array" ref="P77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1.0049999999999999</v>
      </c>
      <c r="Q773">
        <f>finalData[[#This Row],[peerQ3]]-finalData[[#This Row],[peerQ1]]</f>
        <v>8.9999999999999858E-2</v>
      </c>
      <c r="R773" cm="1">
        <f t="array" ref="R773">_xlfn.LET(_xlpm.k,finalData[[#This Row],[peer_group_key]],
ROWS(_xlfn._xlws.FILTER(finalData[score], (finalData[peer_group_key]=_xlpm.k)*(ISNUMBER(finalData[score]))))
)</f>
        <v>10</v>
      </c>
      <c r="S773">
        <f>IF(OR(NOT(ISNUMBER(finalData[[#This Row],[peerIQR]])),finalData[[#This Row],[peerIQR]]=0), NA(), finalData[[#This Row],[peerQ1]]-1.5*finalData[[#This Row],[peerIQR]])</f>
        <v>0.78000000000000025</v>
      </c>
      <c r="T773">
        <f>IF(OR(NOT(ISNUMBER(finalData[[#This Row],[peerIQR]])),finalData[[#This Row],[peerIQR]]=0), NA(), finalData[[#This Row],[peerQ3]]+1.5*finalData[[#This Row],[peerIQR]])</f>
        <v>1.1399999999999997</v>
      </c>
      <c r="U77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73">
        <f>finalData[[#This Row],[score]]-finalData[[#This Row],[peerMedian]]</f>
        <v>1.5000000000000013E-2</v>
      </c>
    </row>
    <row r="774" spans="1:22">
      <c r="A774" t="s">
        <v>2720</v>
      </c>
      <c r="B774" t="s">
        <v>1800</v>
      </c>
      <c r="C774" t="s">
        <v>2540</v>
      </c>
      <c r="D774" t="s">
        <v>140</v>
      </c>
      <c r="E774">
        <v>4</v>
      </c>
      <c r="F774">
        <v>0</v>
      </c>
      <c r="G774">
        <v>5</v>
      </c>
      <c r="H774">
        <v>0</v>
      </c>
      <c r="I774">
        <v>0.9</v>
      </c>
      <c r="J774">
        <v>5</v>
      </c>
      <c r="K774">
        <v>0</v>
      </c>
      <c r="L774" t="s">
        <v>18045</v>
      </c>
      <c r="M774" t="s">
        <v>17970</v>
      </c>
      <c r="N774" cm="1">
        <f t="array" ref="N774">_xlfn.LET(_xlpm.k,finalData[[#This Row],[peer_group_key]],
     MEDIAN(_xlfn._xlws.FILTER(finalData[score], (finalData[peer_group_key]=_xlpm.k)*(ISNUMBER(finalData[score]))))
)</f>
        <v>0.99</v>
      </c>
      <c r="O774" cm="1">
        <f t="array" ref="O77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774" cm="1">
        <f t="array" ref="P77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774">
        <f>finalData[[#This Row],[peerQ3]]-finalData[[#This Row],[peerQ1]]</f>
        <v>0.14000000000000001</v>
      </c>
      <c r="R774" cm="1">
        <f t="array" ref="R774">_xlfn.LET(_xlpm.k,finalData[[#This Row],[peer_group_key]],
ROWS(_xlfn._xlws.FILTER(finalData[score], (finalData[peer_group_key]=_xlpm.k)*(ISNUMBER(finalData[score]))))
)</f>
        <v>30</v>
      </c>
      <c r="S774">
        <f>IF(OR(NOT(ISNUMBER(finalData[[#This Row],[peerIQR]])),finalData[[#This Row],[peerIQR]]=0), NA(), finalData[[#This Row],[peerQ1]]-1.5*finalData[[#This Row],[peerIQR]])</f>
        <v>0.71</v>
      </c>
      <c r="T774">
        <f>IF(OR(NOT(ISNUMBER(finalData[[#This Row],[peerIQR]])),finalData[[#This Row],[peerIQR]]=0), NA(), finalData[[#This Row],[peerQ3]]+1.5*finalData[[#This Row],[peerIQR]])</f>
        <v>1.27</v>
      </c>
      <c r="U77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74">
        <f>finalData[[#This Row],[score]]-finalData[[#This Row],[peerMedian]]</f>
        <v>-8.9999999999999969E-2</v>
      </c>
    </row>
    <row r="775" spans="1:22">
      <c r="A775" t="s">
        <v>2723</v>
      </c>
      <c r="B775" t="s">
        <v>1154</v>
      </c>
      <c r="C775" t="s">
        <v>2540</v>
      </c>
      <c r="D775" t="s">
        <v>32</v>
      </c>
      <c r="E775">
        <v>2</v>
      </c>
      <c r="F775">
        <v>1</v>
      </c>
      <c r="G775">
        <v>8</v>
      </c>
      <c r="H775">
        <v>2</v>
      </c>
      <c r="I775">
        <v>1.03</v>
      </c>
      <c r="J775">
        <v>11</v>
      </c>
      <c r="K775">
        <v>0.18181818181818182</v>
      </c>
      <c r="L775" t="s">
        <v>18044</v>
      </c>
      <c r="M775" t="s">
        <v>17973</v>
      </c>
      <c r="N775" cm="1">
        <f t="array" ref="N775">_xlfn.LET(_xlpm.k,finalData[[#This Row],[peer_group_key]],
     MEDIAN(_xlfn._xlws.FILTER(finalData[score], (finalData[peer_group_key]=_xlpm.k)*(ISNUMBER(finalData[score]))))
)</f>
        <v>0.99</v>
      </c>
      <c r="O775" cm="1">
        <f t="array" ref="O77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75" cm="1">
        <f t="array" ref="P77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75">
        <f>finalData[[#This Row],[peerQ3]]-finalData[[#This Row],[peerQ1]]</f>
        <v>6.0000000000000053E-2</v>
      </c>
      <c r="R775" cm="1">
        <f t="array" ref="R775">_xlfn.LET(_xlpm.k,finalData[[#This Row],[peer_group_key]],
ROWS(_xlfn._xlws.FILTER(finalData[score], (finalData[peer_group_key]=_xlpm.k)*(ISNUMBER(finalData[score]))))
)</f>
        <v>51</v>
      </c>
      <c r="S775">
        <f>IF(OR(NOT(ISNUMBER(finalData[[#This Row],[peerIQR]])),finalData[[#This Row],[peerIQR]]=0), NA(), finalData[[#This Row],[peerQ1]]-1.5*finalData[[#This Row],[peerIQR]])</f>
        <v>0.87999999999999989</v>
      </c>
      <c r="T775">
        <f>IF(OR(NOT(ISNUMBER(finalData[[#This Row],[peerIQR]])),finalData[[#This Row],[peerIQR]]=0), NA(), finalData[[#This Row],[peerQ3]]+1.5*finalData[[#This Row],[peerIQR]])</f>
        <v>1.1200000000000001</v>
      </c>
      <c r="U77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75">
        <f>finalData[[#This Row],[score]]-finalData[[#This Row],[peerMedian]]</f>
        <v>4.0000000000000036E-2</v>
      </c>
    </row>
    <row r="776" spans="1:22">
      <c r="A776" t="s">
        <v>2725</v>
      </c>
      <c r="B776" t="s">
        <v>2726</v>
      </c>
      <c r="C776" t="s">
        <v>2540</v>
      </c>
      <c r="D776" t="s">
        <v>67</v>
      </c>
      <c r="E776">
        <v>2</v>
      </c>
      <c r="F776">
        <v>0</v>
      </c>
      <c r="G776">
        <v>8</v>
      </c>
      <c r="H776">
        <v>1</v>
      </c>
      <c r="I776">
        <v>1.03</v>
      </c>
      <c r="J776">
        <v>9</v>
      </c>
      <c r="K776">
        <v>0.1111111111111111</v>
      </c>
      <c r="L776" t="s">
        <v>18050</v>
      </c>
      <c r="M776" t="s">
        <v>17973</v>
      </c>
      <c r="N776" cm="1">
        <f t="array" ref="N776">_xlfn.LET(_xlpm.k,finalData[[#This Row],[peer_group_key]],
     MEDIAN(_xlfn._xlws.FILTER(finalData[score], (finalData[peer_group_key]=_xlpm.k)*(ISNUMBER(finalData[score]))))
)</f>
        <v>1.03</v>
      </c>
      <c r="O776" cm="1">
        <f t="array" ref="O77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776" cm="1">
        <f t="array" ref="P77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76">
        <f>finalData[[#This Row],[peerQ3]]-finalData[[#This Row],[peerQ1]]</f>
        <v>0</v>
      </c>
      <c r="R776" cm="1">
        <f t="array" ref="R776">_xlfn.LET(_xlpm.k,finalData[[#This Row],[peer_group_key]],
ROWS(_xlfn._xlws.FILTER(finalData[score], (finalData[peer_group_key]=_xlpm.k)*(ISNUMBER(finalData[score]))))
)</f>
        <v>1</v>
      </c>
      <c r="S776" t="e">
        <f>IF(OR(NOT(ISNUMBER(finalData[[#This Row],[peerIQR]])),finalData[[#This Row],[peerIQR]]=0), NA(), finalData[[#This Row],[peerQ1]]-1.5*finalData[[#This Row],[peerIQR]])</f>
        <v>#N/A</v>
      </c>
      <c r="T776" t="e">
        <f>IF(OR(NOT(ISNUMBER(finalData[[#This Row],[peerIQR]])),finalData[[#This Row],[peerIQR]]=0), NA(), finalData[[#This Row],[peerQ3]]+1.5*finalData[[#This Row],[peerIQR]])</f>
        <v>#N/A</v>
      </c>
      <c r="U77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76">
        <f>finalData[[#This Row],[score]]-finalData[[#This Row],[peerMedian]]</f>
        <v>0</v>
      </c>
    </row>
    <row r="777" spans="1:22">
      <c r="A777" t="s">
        <v>2727</v>
      </c>
      <c r="B777" t="s">
        <v>2728</v>
      </c>
      <c r="C777" t="s">
        <v>2540</v>
      </c>
      <c r="D777" t="s">
        <v>140</v>
      </c>
      <c r="E777">
        <v>4</v>
      </c>
      <c r="F777">
        <v>1</v>
      </c>
      <c r="G777">
        <v>9</v>
      </c>
      <c r="H777">
        <v>0</v>
      </c>
      <c r="I777">
        <v>0.93</v>
      </c>
      <c r="J777">
        <v>10</v>
      </c>
      <c r="K777">
        <v>0</v>
      </c>
      <c r="L777" t="s">
        <v>18045</v>
      </c>
      <c r="M777" t="s">
        <v>17970</v>
      </c>
      <c r="N777" cm="1">
        <f t="array" ref="N777">_xlfn.LET(_xlpm.k,finalData[[#This Row],[peer_group_key]],
     MEDIAN(_xlfn._xlws.FILTER(finalData[score], (finalData[peer_group_key]=_xlpm.k)*(ISNUMBER(finalData[score]))))
)</f>
        <v>0.99</v>
      </c>
      <c r="O777" cm="1">
        <f t="array" ref="O77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777" cm="1">
        <f t="array" ref="P77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777">
        <f>finalData[[#This Row],[peerQ3]]-finalData[[#This Row],[peerQ1]]</f>
        <v>0.14000000000000001</v>
      </c>
      <c r="R777" cm="1">
        <f t="array" ref="R777">_xlfn.LET(_xlpm.k,finalData[[#This Row],[peer_group_key]],
ROWS(_xlfn._xlws.FILTER(finalData[score], (finalData[peer_group_key]=_xlpm.k)*(ISNUMBER(finalData[score]))))
)</f>
        <v>30</v>
      </c>
      <c r="S777">
        <f>IF(OR(NOT(ISNUMBER(finalData[[#This Row],[peerIQR]])),finalData[[#This Row],[peerIQR]]=0), NA(), finalData[[#This Row],[peerQ1]]-1.5*finalData[[#This Row],[peerIQR]])</f>
        <v>0.71</v>
      </c>
      <c r="T777">
        <f>IF(OR(NOT(ISNUMBER(finalData[[#This Row],[peerIQR]])),finalData[[#This Row],[peerIQR]]=0), NA(), finalData[[#This Row],[peerQ3]]+1.5*finalData[[#This Row],[peerIQR]])</f>
        <v>1.27</v>
      </c>
      <c r="U77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77">
        <f>finalData[[#This Row],[score]]-finalData[[#This Row],[peerMedian]]</f>
        <v>-5.9999999999999942E-2</v>
      </c>
    </row>
    <row r="778" spans="1:22">
      <c r="A778" t="s">
        <v>2731</v>
      </c>
      <c r="B778" t="s">
        <v>2732</v>
      </c>
      <c r="C778" t="s">
        <v>2540</v>
      </c>
      <c r="D778" t="s">
        <v>32</v>
      </c>
      <c r="E778">
        <v>1</v>
      </c>
      <c r="F778">
        <v>0</v>
      </c>
      <c r="G778">
        <v>4</v>
      </c>
      <c r="H778">
        <v>1</v>
      </c>
      <c r="I778">
        <v>1.03</v>
      </c>
      <c r="J778">
        <v>5</v>
      </c>
      <c r="K778">
        <v>0.2</v>
      </c>
      <c r="L778" t="s">
        <v>18044</v>
      </c>
      <c r="M778" t="s">
        <v>17973</v>
      </c>
      <c r="N778" cm="1">
        <f t="array" ref="N778">_xlfn.LET(_xlpm.k,finalData[[#This Row],[peer_group_key]],
     MEDIAN(_xlfn._xlws.FILTER(finalData[score], (finalData[peer_group_key]=_xlpm.k)*(ISNUMBER(finalData[score]))))
)</f>
        <v>0.99</v>
      </c>
      <c r="O778" cm="1">
        <f t="array" ref="O77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78" cm="1">
        <f t="array" ref="P77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78">
        <f>finalData[[#This Row],[peerQ3]]-finalData[[#This Row],[peerQ1]]</f>
        <v>6.0000000000000053E-2</v>
      </c>
      <c r="R778" cm="1">
        <f t="array" ref="R778">_xlfn.LET(_xlpm.k,finalData[[#This Row],[peer_group_key]],
ROWS(_xlfn._xlws.FILTER(finalData[score], (finalData[peer_group_key]=_xlpm.k)*(ISNUMBER(finalData[score]))))
)</f>
        <v>51</v>
      </c>
      <c r="S778">
        <f>IF(OR(NOT(ISNUMBER(finalData[[#This Row],[peerIQR]])),finalData[[#This Row],[peerIQR]]=0), NA(), finalData[[#This Row],[peerQ1]]-1.5*finalData[[#This Row],[peerIQR]])</f>
        <v>0.87999999999999989</v>
      </c>
      <c r="T778">
        <f>IF(OR(NOT(ISNUMBER(finalData[[#This Row],[peerIQR]])),finalData[[#This Row],[peerIQR]]=0), NA(), finalData[[#This Row],[peerQ3]]+1.5*finalData[[#This Row],[peerIQR]])</f>
        <v>1.1200000000000001</v>
      </c>
      <c r="U77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78">
        <f>finalData[[#This Row],[score]]-finalData[[#This Row],[peerMedian]]</f>
        <v>4.0000000000000036E-2</v>
      </c>
    </row>
    <row r="779" spans="1:22">
      <c r="A779" t="s">
        <v>2734</v>
      </c>
      <c r="B779" t="s">
        <v>2735</v>
      </c>
      <c r="C779" t="s">
        <v>2540</v>
      </c>
      <c r="D779" t="s">
        <v>87</v>
      </c>
      <c r="E779">
        <v>3</v>
      </c>
      <c r="F779">
        <v>0</v>
      </c>
      <c r="G779">
        <v>9</v>
      </c>
      <c r="H779">
        <v>0</v>
      </c>
      <c r="I779">
        <v>1</v>
      </c>
      <c r="J779">
        <v>9</v>
      </c>
      <c r="K779">
        <v>0</v>
      </c>
      <c r="L779" t="s">
        <v>18046</v>
      </c>
      <c r="M779" t="s">
        <v>17971</v>
      </c>
      <c r="N779" cm="1">
        <f t="array" ref="N779">_xlfn.LET(_xlpm.k,finalData[[#This Row],[peer_group_key]],
     MEDIAN(_xlfn._xlws.FILTER(finalData[score], (finalData[peer_group_key]=_xlpm.k)*(ISNUMBER(finalData[score]))))
)</f>
        <v>0.97499999999999998</v>
      </c>
      <c r="O779" cm="1">
        <f t="array" ref="O77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0.91500000000000004</v>
      </c>
      <c r="P779" cm="1">
        <f t="array" ref="P77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1.0049999999999999</v>
      </c>
      <c r="Q779">
        <f>finalData[[#This Row],[peerQ3]]-finalData[[#This Row],[peerQ1]]</f>
        <v>8.9999999999999858E-2</v>
      </c>
      <c r="R779" cm="1">
        <f t="array" ref="R779">_xlfn.LET(_xlpm.k,finalData[[#This Row],[peer_group_key]],
ROWS(_xlfn._xlws.FILTER(finalData[score], (finalData[peer_group_key]=_xlpm.k)*(ISNUMBER(finalData[score]))))
)</f>
        <v>10</v>
      </c>
      <c r="S779">
        <f>IF(OR(NOT(ISNUMBER(finalData[[#This Row],[peerIQR]])),finalData[[#This Row],[peerIQR]]=0), NA(), finalData[[#This Row],[peerQ1]]-1.5*finalData[[#This Row],[peerIQR]])</f>
        <v>0.78000000000000025</v>
      </c>
      <c r="T779">
        <f>IF(OR(NOT(ISNUMBER(finalData[[#This Row],[peerIQR]])),finalData[[#This Row],[peerIQR]]=0), NA(), finalData[[#This Row],[peerQ3]]+1.5*finalData[[#This Row],[peerIQR]])</f>
        <v>1.1399999999999997</v>
      </c>
      <c r="U77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79">
        <f>finalData[[#This Row],[score]]-finalData[[#This Row],[peerMedian]]</f>
        <v>2.5000000000000022E-2</v>
      </c>
    </row>
    <row r="780" spans="1:22">
      <c r="A780" t="s">
        <v>2738</v>
      </c>
      <c r="B780" t="s">
        <v>2739</v>
      </c>
      <c r="C780" t="s">
        <v>2540</v>
      </c>
      <c r="D780" t="s">
        <v>140</v>
      </c>
      <c r="E780">
        <v>3</v>
      </c>
      <c r="F780">
        <v>0</v>
      </c>
      <c r="G780">
        <v>7</v>
      </c>
      <c r="H780">
        <v>0</v>
      </c>
      <c r="I780">
        <v>0.89</v>
      </c>
      <c r="J780">
        <v>7</v>
      </c>
      <c r="K780">
        <v>0</v>
      </c>
      <c r="L780" t="s">
        <v>18045</v>
      </c>
      <c r="M780" t="s">
        <v>17971</v>
      </c>
      <c r="N780" cm="1">
        <f t="array" ref="N780">_xlfn.LET(_xlpm.k,finalData[[#This Row],[peer_group_key]],
     MEDIAN(_xlfn._xlws.FILTER(finalData[score], (finalData[peer_group_key]=_xlpm.k)*(ISNUMBER(finalData[score]))))
)</f>
        <v>0.99</v>
      </c>
      <c r="O780" cm="1">
        <f t="array" ref="O78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780" cm="1">
        <f t="array" ref="P78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780">
        <f>finalData[[#This Row],[peerQ3]]-finalData[[#This Row],[peerQ1]]</f>
        <v>0.14000000000000001</v>
      </c>
      <c r="R780" cm="1">
        <f t="array" ref="R780">_xlfn.LET(_xlpm.k,finalData[[#This Row],[peer_group_key]],
ROWS(_xlfn._xlws.FILTER(finalData[score], (finalData[peer_group_key]=_xlpm.k)*(ISNUMBER(finalData[score]))))
)</f>
        <v>30</v>
      </c>
      <c r="S780">
        <f>IF(OR(NOT(ISNUMBER(finalData[[#This Row],[peerIQR]])),finalData[[#This Row],[peerIQR]]=0), NA(), finalData[[#This Row],[peerQ1]]-1.5*finalData[[#This Row],[peerIQR]])</f>
        <v>0.71</v>
      </c>
      <c r="T780">
        <f>IF(OR(NOT(ISNUMBER(finalData[[#This Row],[peerIQR]])),finalData[[#This Row],[peerIQR]]=0), NA(), finalData[[#This Row],[peerQ3]]+1.5*finalData[[#This Row],[peerIQR]])</f>
        <v>1.27</v>
      </c>
      <c r="U78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80">
        <f>finalData[[#This Row],[score]]-finalData[[#This Row],[peerMedian]]</f>
        <v>-9.9999999999999978E-2</v>
      </c>
    </row>
    <row r="781" spans="1:22">
      <c r="A781" t="s">
        <v>2742</v>
      </c>
      <c r="B781" t="s">
        <v>2743</v>
      </c>
      <c r="C781" t="s">
        <v>2540</v>
      </c>
      <c r="D781" t="s">
        <v>140</v>
      </c>
      <c r="E781">
        <v>1</v>
      </c>
      <c r="F781">
        <v>0</v>
      </c>
      <c r="G781">
        <v>7</v>
      </c>
      <c r="H781">
        <v>1</v>
      </c>
      <c r="I781">
        <v>0.91</v>
      </c>
      <c r="J781">
        <v>8</v>
      </c>
      <c r="K781">
        <v>0.125</v>
      </c>
      <c r="L781" t="s">
        <v>18045</v>
      </c>
      <c r="M781" t="s">
        <v>17973</v>
      </c>
      <c r="N781" cm="1">
        <f t="array" ref="N781">_xlfn.LET(_xlpm.k,finalData[[#This Row],[peer_group_key]],
     MEDIAN(_xlfn._xlws.FILTER(finalData[score], (finalData[peer_group_key]=_xlpm.k)*(ISNUMBER(finalData[score]))))
)</f>
        <v>0.99</v>
      </c>
      <c r="O781" cm="1">
        <f t="array" ref="O78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781" cm="1">
        <f t="array" ref="P78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781">
        <f>finalData[[#This Row],[peerQ3]]-finalData[[#This Row],[peerQ1]]</f>
        <v>0.14000000000000001</v>
      </c>
      <c r="R781" cm="1">
        <f t="array" ref="R781">_xlfn.LET(_xlpm.k,finalData[[#This Row],[peer_group_key]],
ROWS(_xlfn._xlws.FILTER(finalData[score], (finalData[peer_group_key]=_xlpm.k)*(ISNUMBER(finalData[score]))))
)</f>
        <v>30</v>
      </c>
      <c r="S781">
        <f>IF(OR(NOT(ISNUMBER(finalData[[#This Row],[peerIQR]])),finalData[[#This Row],[peerIQR]]=0), NA(), finalData[[#This Row],[peerQ1]]-1.5*finalData[[#This Row],[peerIQR]])</f>
        <v>0.71</v>
      </c>
      <c r="T781">
        <f>IF(OR(NOT(ISNUMBER(finalData[[#This Row],[peerIQR]])),finalData[[#This Row],[peerIQR]]=0), NA(), finalData[[#This Row],[peerQ3]]+1.5*finalData[[#This Row],[peerIQR]])</f>
        <v>1.27</v>
      </c>
      <c r="U78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81">
        <f>finalData[[#This Row],[score]]-finalData[[#This Row],[peerMedian]]</f>
        <v>-7.999999999999996E-2</v>
      </c>
    </row>
    <row r="782" spans="1:22">
      <c r="A782" t="s">
        <v>2745</v>
      </c>
      <c r="B782" t="s">
        <v>2746</v>
      </c>
      <c r="C782" t="s">
        <v>2540</v>
      </c>
      <c r="D782" t="s">
        <v>32</v>
      </c>
      <c r="E782">
        <v>2</v>
      </c>
      <c r="F782">
        <v>0</v>
      </c>
      <c r="G782">
        <v>9</v>
      </c>
      <c r="H782">
        <v>2</v>
      </c>
      <c r="I782">
        <v>1.02</v>
      </c>
      <c r="J782">
        <v>11</v>
      </c>
      <c r="K782">
        <v>0.18181818181818182</v>
      </c>
      <c r="L782" t="s">
        <v>18044</v>
      </c>
      <c r="M782" t="s">
        <v>17973</v>
      </c>
      <c r="N782" cm="1">
        <f t="array" ref="N782">_xlfn.LET(_xlpm.k,finalData[[#This Row],[peer_group_key]],
     MEDIAN(_xlfn._xlws.FILTER(finalData[score], (finalData[peer_group_key]=_xlpm.k)*(ISNUMBER(finalData[score]))))
)</f>
        <v>0.99</v>
      </c>
      <c r="O782" cm="1">
        <f t="array" ref="O78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82" cm="1">
        <f t="array" ref="P78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82">
        <f>finalData[[#This Row],[peerQ3]]-finalData[[#This Row],[peerQ1]]</f>
        <v>6.0000000000000053E-2</v>
      </c>
      <c r="R782" cm="1">
        <f t="array" ref="R782">_xlfn.LET(_xlpm.k,finalData[[#This Row],[peer_group_key]],
ROWS(_xlfn._xlws.FILTER(finalData[score], (finalData[peer_group_key]=_xlpm.k)*(ISNUMBER(finalData[score]))))
)</f>
        <v>51</v>
      </c>
      <c r="S782">
        <f>IF(OR(NOT(ISNUMBER(finalData[[#This Row],[peerIQR]])),finalData[[#This Row],[peerIQR]]=0), NA(), finalData[[#This Row],[peerQ1]]-1.5*finalData[[#This Row],[peerIQR]])</f>
        <v>0.87999999999999989</v>
      </c>
      <c r="T782">
        <f>IF(OR(NOT(ISNUMBER(finalData[[#This Row],[peerIQR]])),finalData[[#This Row],[peerIQR]]=0), NA(), finalData[[#This Row],[peerQ3]]+1.5*finalData[[#This Row],[peerIQR]])</f>
        <v>1.1200000000000001</v>
      </c>
      <c r="U78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82">
        <f>finalData[[#This Row],[score]]-finalData[[#This Row],[peerMedian]]</f>
        <v>3.0000000000000027E-2</v>
      </c>
    </row>
    <row r="783" spans="1:22">
      <c r="A783" t="s">
        <v>2748</v>
      </c>
      <c r="B783" t="s">
        <v>2749</v>
      </c>
      <c r="C783" t="s">
        <v>2540</v>
      </c>
      <c r="D783" t="s">
        <v>32</v>
      </c>
      <c r="E783">
        <v>1</v>
      </c>
      <c r="F783">
        <v>0</v>
      </c>
      <c r="G783">
        <v>7</v>
      </c>
      <c r="H783">
        <v>1</v>
      </c>
      <c r="I783">
        <v>0.96</v>
      </c>
      <c r="J783">
        <v>8</v>
      </c>
      <c r="K783">
        <v>0.125</v>
      </c>
      <c r="L783" t="s">
        <v>18044</v>
      </c>
      <c r="M783" t="s">
        <v>17973</v>
      </c>
      <c r="N783" cm="1">
        <f t="array" ref="N783">_xlfn.LET(_xlpm.k,finalData[[#This Row],[peer_group_key]],
     MEDIAN(_xlfn._xlws.FILTER(finalData[score], (finalData[peer_group_key]=_xlpm.k)*(ISNUMBER(finalData[score]))))
)</f>
        <v>0.99</v>
      </c>
      <c r="O783" cm="1">
        <f t="array" ref="O78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83" cm="1">
        <f t="array" ref="P78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83">
        <f>finalData[[#This Row],[peerQ3]]-finalData[[#This Row],[peerQ1]]</f>
        <v>6.0000000000000053E-2</v>
      </c>
      <c r="R783" cm="1">
        <f t="array" ref="R783">_xlfn.LET(_xlpm.k,finalData[[#This Row],[peer_group_key]],
ROWS(_xlfn._xlws.FILTER(finalData[score], (finalData[peer_group_key]=_xlpm.k)*(ISNUMBER(finalData[score]))))
)</f>
        <v>51</v>
      </c>
      <c r="S783">
        <f>IF(OR(NOT(ISNUMBER(finalData[[#This Row],[peerIQR]])),finalData[[#This Row],[peerIQR]]=0), NA(), finalData[[#This Row],[peerQ1]]-1.5*finalData[[#This Row],[peerIQR]])</f>
        <v>0.87999999999999989</v>
      </c>
      <c r="T783">
        <f>IF(OR(NOT(ISNUMBER(finalData[[#This Row],[peerIQR]])),finalData[[#This Row],[peerIQR]]=0), NA(), finalData[[#This Row],[peerQ3]]+1.5*finalData[[#This Row],[peerIQR]])</f>
        <v>1.1200000000000001</v>
      </c>
      <c r="U78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83">
        <f>finalData[[#This Row],[score]]-finalData[[#This Row],[peerMedian]]</f>
        <v>-3.0000000000000027E-2</v>
      </c>
    </row>
    <row r="784" spans="1:22">
      <c r="A784" t="s">
        <v>2751</v>
      </c>
      <c r="B784" t="s">
        <v>2752</v>
      </c>
      <c r="C784" t="s">
        <v>2540</v>
      </c>
      <c r="D784" t="s">
        <v>140</v>
      </c>
      <c r="E784">
        <v>2</v>
      </c>
      <c r="F784">
        <v>0</v>
      </c>
      <c r="G784">
        <v>8</v>
      </c>
      <c r="H784">
        <v>2</v>
      </c>
      <c r="I784">
        <v>1.01</v>
      </c>
      <c r="J784">
        <v>10</v>
      </c>
      <c r="K784">
        <v>0.2</v>
      </c>
      <c r="L784" t="s">
        <v>18045</v>
      </c>
      <c r="M784" t="s">
        <v>17973</v>
      </c>
      <c r="N784" cm="1">
        <f t="array" ref="N784">_xlfn.LET(_xlpm.k,finalData[[#This Row],[peer_group_key]],
     MEDIAN(_xlfn._xlws.FILTER(finalData[score], (finalData[peer_group_key]=_xlpm.k)*(ISNUMBER(finalData[score]))))
)</f>
        <v>0.99</v>
      </c>
      <c r="O784" cm="1">
        <f t="array" ref="O78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784" cm="1">
        <f t="array" ref="P78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784">
        <f>finalData[[#This Row],[peerQ3]]-finalData[[#This Row],[peerQ1]]</f>
        <v>0.14000000000000001</v>
      </c>
      <c r="R784" cm="1">
        <f t="array" ref="R784">_xlfn.LET(_xlpm.k,finalData[[#This Row],[peer_group_key]],
ROWS(_xlfn._xlws.FILTER(finalData[score], (finalData[peer_group_key]=_xlpm.k)*(ISNUMBER(finalData[score]))))
)</f>
        <v>30</v>
      </c>
      <c r="S784">
        <f>IF(OR(NOT(ISNUMBER(finalData[[#This Row],[peerIQR]])),finalData[[#This Row],[peerIQR]]=0), NA(), finalData[[#This Row],[peerQ1]]-1.5*finalData[[#This Row],[peerIQR]])</f>
        <v>0.71</v>
      </c>
      <c r="T784">
        <f>IF(OR(NOT(ISNUMBER(finalData[[#This Row],[peerIQR]])),finalData[[#This Row],[peerIQR]]=0), NA(), finalData[[#This Row],[peerQ3]]+1.5*finalData[[#This Row],[peerIQR]])</f>
        <v>1.27</v>
      </c>
      <c r="U78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84">
        <f>finalData[[#This Row],[score]]-finalData[[#This Row],[peerMedian]]</f>
        <v>2.0000000000000018E-2</v>
      </c>
    </row>
    <row r="785" spans="1:22">
      <c r="A785" t="s">
        <v>2754</v>
      </c>
      <c r="B785" t="s">
        <v>2755</v>
      </c>
      <c r="C785" t="s">
        <v>2540</v>
      </c>
      <c r="D785" t="s">
        <v>32</v>
      </c>
      <c r="E785">
        <v>3</v>
      </c>
      <c r="F785">
        <v>0</v>
      </c>
      <c r="G785">
        <v>10</v>
      </c>
      <c r="H785">
        <v>0</v>
      </c>
      <c r="I785">
        <v>0.95</v>
      </c>
      <c r="J785">
        <v>10</v>
      </c>
      <c r="K785">
        <v>0</v>
      </c>
      <c r="L785" t="s">
        <v>18044</v>
      </c>
      <c r="M785" t="s">
        <v>17971</v>
      </c>
      <c r="N785" cm="1">
        <f t="array" ref="N785">_xlfn.LET(_xlpm.k,finalData[[#This Row],[peer_group_key]],
     MEDIAN(_xlfn._xlws.FILTER(finalData[score], (finalData[peer_group_key]=_xlpm.k)*(ISNUMBER(finalData[score]))))
)</f>
        <v>0.99</v>
      </c>
      <c r="O785" cm="1">
        <f t="array" ref="O78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85" cm="1">
        <f t="array" ref="P78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85">
        <f>finalData[[#This Row],[peerQ3]]-finalData[[#This Row],[peerQ1]]</f>
        <v>6.0000000000000053E-2</v>
      </c>
      <c r="R785" cm="1">
        <f t="array" ref="R785">_xlfn.LET(_xlpm.k,finalData[[#This Row],[peer_group_key]],
ROWS(_xlfn._xlws.FILTER(finalData[score], (finalData[peer_group_key]=_xlpm.k)*(ISNUMBER(finalData[score]))))
)</f>
        <v>51</v>
      </c>
      <c r="S785">
        <f>IF(OR(NOT(ISNUMBER(finalData[[#This Row],[peerIQR]])),finalData[[#This Row],[peerIQR]]=0), NA(), finalData[[#This Row],[peerQ1]]-1.5*finalData[[#This Row],[peerIQR]])</f>
        <v>0.87999999999999989</v>
      </c>
      <c r="T785">
        <f>IF(OR(NOT(ISNUMBER(finalData[[#This Row],[peerIQR]])),finalData[[#This Row],[peerIQR]]=0), NA(), finalData[[#This Row],[peerQ3]]+1.5*finalData[[#This Row],[peerIQR]])</f>
        <v>1.1200000000000001</v>
      </c>
      <c r="U78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85">
        <f>finalData[[#This Row],[score]]-finalData[[#This Row],[peerMedian]]</f>
        <v>-4.0000000000000036E-2</v>
      </c>
    </row>
    <row r="786" spans="1:22">
      <c r="A786" t="s">
        <v>2757</v>
      </c>
      <c r="B786" t="s">
        <v>2758</v>
      </c>
      <c r="C786" t="s">
        <v>2540</v>
      </c>
      <c r="D786" t="s">
        <v>87</v>
      </c>
      <c r="E786">
        <v>2</v>
      </c>
      <c r="F786">
        <v>0</v>
      </c>
      <c r="G786">
        <v>6</v>
      </c>
      <c r="H786">
        <v>4</v>
      </c>
      <c r="I786">
        <v>0.96</v>
      </c>
      <c r="J786">
        <v>10</v>
      </c>
      <c r="K786">
        <v>0.4</v>
      </c>
      <c r="L786" t="s">
        <v>18046</v>
      </c>
      <c r="M786" t="s">
        <v>17973</v>
      </c>
      <c r="N786" cm="1">
        <f t="array" ref="N786">_xlfn.LET(_xlpm.k,finalData[[#This Row],[peer_group_key]],
     MEDIAN(_xlfn._xlws.FILTER(finalData[score], (finalData[peer_group_key]=_xlpm.k)*(ISNUMBER(finalData[score]))))
)</f>
        <v>0.97499999999999998</v>
      </c>
      <c r="O786" cm="1">
        <f t="array" ref="O78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0.91500000000000004</v>
      </c>
      <c r="P786" cm="1">
        <f t="array" ref="P78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1.0049999999999999</v>
      </c>
      <c r="Q786">
        <f>finalData[[#This Row],[peerQ3]]-finalData[[#This Row],[peerQ1]]</f>
        <v>8.9999999999999858E-2</v>
      </c>
      <c r="R786" cm="1">
        <f t="array" ref="R786">_xlfn.LET(_xlpm.k,finalData[[#This Row],[peer_group_key]],
ROWS(_xlfn._xlws.FILTER(finalData[score], (finalData[peer_group_key]=_xlpm.k)*(ISNUMBER(finalData[score]))))
)</f>
        <v>10</v>
      </c>
      <c r="S786">
        <f>IF(OR(NOT(ISNUMBER(finalData[[#This Row],[peerIQR]])),finalData[[#This Row],[peerIQR]]=0), NA(), finalData[[#This Row],[peerQ1]]-1.5*finalData[[#This Row],[peerIQR]])</f>
        <v>0.78000000000000025</v>
      </c>
      <c r="T786">
        <f>IF(OR(NOT(ISNUMBER(finalData[[#This Row],[peerIQR]])),finalData[[#This Row],[peerIQR]]=0), NA(), finalData[[#This Row],[peerQ3]]+1.5*finalData[[#This Row],[peerIQR]])</f>
        <v>1.1399999999999997</v>
      </c>
      <c r="U78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86">
        <f>finalData[[#This Row],[score]]-finalData[[#This Row],[peerMedian]]</f>
        <v>-1.5000000000000013E-2</v>
      </c>
    </row>
    <row r="787" spans="1:22">
      <c r="A787" t="s">
        <v>2760</v>
      </c>
      <c r="B787" t="s">
        <v>2761</v>
      </c>
      <c r="C787" t="s">
        <v>2540</v>
      </c>
      <c r="D787" t="s">
        <v>140</v>
      </c>
      <c r="E787">
        <v>3</v>
      </c>
      <c r="F787">
        <v>0</v>
      </c>
      <c r="G787">
        <v>6</v>
      </c>
      <c r="H787">
        <v>2</v>
      </c>
      <c r="I787">
        <v>0.99</v>
      </c>
      <c r="J787">
        <v>8</v>
      </c>
      <c r="K787">
        <v>0.25</v>
      </c>
      <c r="L787" t="s">
        <v>18045</v>
      </c>
      <c r="M787" t="s">
        <v>17971</v>
      </c>
      <c r="N787" cm="1">
        <f t="array" ref="N787">_xlfn.LET(_xlpm.k,finalData[[#This Row],[peer_group_key]],
     MEDIAN(_xlfn._xlws.FILTER(finalData[score], (finalData[peer_group_key]=_xlpm.k)*(ISNUMBER(finalData[score]))))
)</f>
        <v>0.99</v>
      </c>
      <c r="O787" cm="1">
        <f t="array" ref="O78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787" cm="1">
        <f t="array" ref="P78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787">
        <f>finalData[[#This Row],[peerQ3]]-finalData[[#This Row],[peerQ1]]</f>
        <v>0.14000000000000001</v>
      </c>
      <c r="R787" cm="1">
        <f t="array" ref="R787">_xlfn.LET(_xlpm.k,finalData[[#This Row],[peer_group_key]],
ROWS(_xlfn._xlws.FILTER(finalData[score], (finalData[peer_group_key]=_xlpm.k)*(ISNUMBER(finalData[score]))))
)</f>
        <v>30</v>
      </c>
      <c r="S787">
        <f>IF(OR(NOT(ISNUMBER(finalData[[#This Row],[peerIQR]])),finalData[[#This Row],[peerIQR]]=0), NA(), finalData[[#This Row],[peerQ1]]-1.5*finalData[[#This Row],[peerIQR]])</f>
        <v>0.71</v>
      </c>
      <c r="T787">
        <f>IF(OR(NOT(ISNUMBER(finalData[[#This Row],[peerIQR]])),finalData[[#This Row],[peerIQR]]=0), NA(), finalData[[#This Row],[peerQ3]]+1.5*finalData[[#This Row],[peerIQR]])</f>
        <v>1.27</v>
      </c>
      <c r="U78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87">
        <f>finalData[[#This Row],[score]]-finalData[[#This Row],[peerMedian]]</f>
        <v>0</v>
      </c>
    </row>
    <row r="788" spans="1:22">
      <c r="A788" t="s">
        <v>2763</v>
      </c>
      <c r="B788" t="s">
        <v>2764</v>
      </c>
      <c r="C788" t="s">
        <v>2540</v>
      </c>
      <c r="D788" t="s">
        <v>32</v>
      </c>
      <c r="E788">
        <v>1</v>
      </c>
      <c r="F788">
        <v>0</v>
      </c>
      <c r="G788">
        <v>2</v>
      </c>
      <c r="H788">
        <v>1</v>
      </c>
      <c r="I788">
        <v>1.03</v>
      </c>
      <c r="J788">
        <v>3</v>
      </c>
      <c r="K788">
        <v>0.33333333333333331</v>
      </c>
      <c r="L788" t="s">
        <v>18044</v>
      </c>
      <c r="M788" t="s">
        <v>17973</v>
      </c>
      <c r="N788" cm="1">
        <f t="array" ref="N788">_xlfn.LET(_xlpm.k,finalData[[#This Row],[peer_group_key]],
     MEDIAN(_xlfn._xlws.FILTER(finalData[score], (finalData[peer_group_key]=_xlpm.k)*(ISNUMBER(finalData[score]))))
)</f>
        <v>0.99</v>
      </c>
      <c r="O788" cm="1">
        <f t="array" ref="O78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88" cm="1">
        <f t="array" ref="P78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88">
        <f>finalData[[#This Row],[peerQ3]]-finalData[[#This Row],[peerQ1]]</f>
        <v>6.0000000000000053E-2</v>
      </c>
      <c r="R788" cm="1">
        <f t="array" ref="R788">_xlfn.LET(_xlpm.k,finalData[[#This Row],[peer_group_key]],
ROWS(_xlfn._xlws.FILTER(finalData[score], (finalData[peer_group_key]=_xlpm.k)*(ISNUMBER(finalData[score]))))
)</f>
        <v>51</v>
      </c>
      <c r="S788">
        <f>IF(OR(NOT(ISNUMBER(finalData[[#This Row],[peerIQR]])),finalData[[#This Row],[peerIQR]]=0), NA(), finalData[[#This Row],[peerQ1]]-1.5*finalData[[#This Row],[peerIQR]])</f>
        <v>0.87999999999999989</v>
      </c>
      <c r="T788">
        <f>IF(OR(NOT(ISNUMBER(finalData[[#This Row],[peerIQR]])),finalData[[#This Row],[peerIQR]]=0), NA(), finalData[[#This Row],[peerQ3]]+1.5*finalData[[#This Row],[peerIQR]])</f>
        <v>1.1200000000000001</v>
      </c>
      <c r="U78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88">
        <f>finalData[[#This Row],[score]]-finalData[[#This Row],[peerMedian]]</f>
        <v>4.0000000000000036E-2</v>
      </c>
    </row>
    <row r="789" spans="1:22">
      <c r="A789" t="s">
        <v>2765</v>
      </c>
      <c r="B789" t="s">
        <v>2766</v>
      </c>
      <c r="C789" t="s">
        <v>2540</v>
      </c>
      <c r="D789" t="s">
        <v>32</v>
      </c>
      <c r="E789">
        <v>3</v>
      </c>
      <c r="F789">
        <v>0</v>
      </c>
      <c r="G789">
        <v>8</v>
      </c>
      <c r="H789">
        <v>1</v>
      </c>
      <c r="I789">
        <v>1</v>
      </c>
      <c r="J789">
        <v>9</v>
      </c>
      <c r="K789">
        <v>0.1111111111111111</v>
      </c>
      <c r="L789" t="s">
        <v>18044</v>
      </c>
      <c r="M789" t="s">
        <v>17971</v>
      </c>
      <c r="N789" cm="1">
        <f t="array" ref="N789">_xlfn.LET(_xlpm.k,finalData[[#This Row],[peer_group_key]],
     MEDIAN(_xlfn._xlws.FILTER(finalData[score], (finalData[peer_group_key]=_xlpm.k)*(ISNUMBER(finalData[score]))))
)</f>
        <v>0.99</v>
      </c>
      <c r="O789" cm="1">
        <f t="array" ref="O78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89" cm="1">
        <f t="array" ref="P78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89">
        <f>finalData[[#This Row],[peerQ3]]-finalData[[#This Row],[peerQ1]]</f>
        <v>6.0000000000000053E-2</v>
      </c>
      <c r="R789" cm="1">
        <f t="array" ref="R789">_xlfn.LET(_xlpm.k,finalData[[#This Row],[peer_group_key]],
ROWS(_xlfn._xlws.FILTER(finalData[score], (finalData[peer_group_key]=_xlpm.k)*(ISNUMBER(finalData[score]))))
)</f>
        <v>51</v>
      </c>
      <c r="S789">
        <f>IF(OR(NOT(ISNUMBER(finalData[[#This Row],[peerIQR]])),finalData[[#This Row],[peerIQR]]=0), NA(), finalData[[#This Row],[peerQ1]]-1.5*finalData[[#This Row],[peerIQR]])</f>
        <v>0.87999999999999989</v>
      </c>
      <c r="T789">
        <f>IF(OR(NOT(ISNUMBER(finalData[[#This Row],[peerIQR]])),finalData[[#This Row],[peerIQR]]=0), NA(), finalData[[#This Row],[peerQ3]]+1.5*finalData[[#This Row],[peerIQR]])</f>
        <v>1.1200000000000001</v>
      </c>
      <c r="U78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89">
        <f>finalData[[#This Row],[score]]-finalData[[#This Row],[peerMedian]]</f>
        <v>1.0000000000000009E-2</v>
      </c>
    </row>
    <row r="790" spans="1:22">
      <c r="A790" t="s">
        <v>2768</v>
      </c>
      <c r="B790" t="s">
        <v>2769</v>
      </c>
      <c r="C790" t="s">
        <v>2540</v>
      </c>
      <c r="D790" t="s">
        <v>27</v>
      </c>
      <c r="E790">
        <v>2</v>
      </c>
      <c r="F790">
        <v>0</v>
      </c>
      <c r="G790">
        <v>8</v>
      </c>
      <c r="H790">
        <v>0</v>
      </c>
      <c r="I790">
        <v>1.03</v>
      </c>
      <c r="J790">
        <v>8</v>
      </c>
      <c r="K790">
        <v>0</v>
      </c>
      <c r="L790" t="s">
        <v>18048</v>
      </c>
      <c r="M790" t="s">
        <v>17973</v>
      </c>
      <c r="N790" cm="1">
        <f t="array" ref="N790">_xlfn.LET(_xlpm.k,finalData[[#This Row],[peer_group_key]],
     MEDIAN(_xlfn._xlws.FILTER(finalData[score], (finalData[peer_group_key]=_xlpm.k)*(ISNUMBER(finalData[score]))))
)</f>
        <v>1.03</v>
      </c>
      <c r="O790" cm="1">
        <f t="array" ref="O79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</v>
      </c>
      <c r="P790" cm="1">
        <f t="array" ref="P79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1.085</v>
      </c>
      <c r="Q790">
        <f>finalData[[#This Row],[peerQ3]]-finalData[[#This Row],[peerQ1]]</f>
        <v>6.4999999999999947E-2</v>
      </c>
      <c r="R790" cm="1">
        <f t="array" ref="R790">_xlfn.LET(_xlpm.k,finalData[[#This Row],[peer_group_key]],
ROWS(_xlfn._xlws.FILTER(finalData[score], (finalData[peer_group_key]=_xlpm.k)*(ISNUMBER(finalData[score]))))
)</f>
        <v>7</v>
      </c>
      <c r="S790">
        <f>IF(OR(NOT(ISNUMBER(finalData[[#This Row],[peerIQR]])),finalData[[#This Row],[peerIQR]]=0), NA(), finalData[[#This Row],[peerQ1]]-1.5*finalData[[#This Row],[peerIQR]])</f>
        <v>0.9225000000000001</v>
      </c>
      <c r="T790">
        <f>IF(OR(NOT(ISNUMBER(finalData[[#This Row],[peerIQR]])),finalData[[#This Row],[peerIQR]]=0), NA(), finalData[[#This Row],[peerQ3]]+1.5*finalData[[#This Row],[peerIQR]])</f>
        <v>1.1824999999999999</v>
      </c>
      <c r="U79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90">
        <f>finalData[[#This Row],[score]]-finalData[[#This Row],[peerMedian]]</f>
        <v>0</v>
      </c>
    </row>
    <row r="791" spans="1:22">
      <c r="A791" t="s">
        <v>2770</v>
      </c>
      <c r="B791" t="s">
        <v>2771</v>
      </c>
      <c r="C791" t="s">
        <v>2540</v>
      </c>
      <c r="D791" t="s">
        <v>32</v>
      </c>
      <c r="E791">
        <v>4</v>
      </c>
      <c r="F791">
        <v>0</v>
      </c>
      <c r="G791">
        <v>9</v>
      </c>
      <c r="H791">
        <v>0</v>
      </c>
      <c r="I791">
        <v>0.99</v>
      </c>
      <c r="J791">
        <v>9</v>
      </c>
      <c r="K791">
        <v>0</v>
      </c>
      <c r="L791" t="s">
        <v>18044</v>
      </c>
      <c r="M791" t="s">
        <v>17970</v>
      </c>
      <c r="N791" cm="1">
        <f t="array" ref="N791">_xlfn.LET(_xlpm.k,finalData[[#This Row],[peer_group_key]],
     MEDIAN(_xlfn._xlws.FILTER(finalData[score], (finalData[peer_group_key]=_xlpm.k)*(ISNUMBER(finalData[score]))))
)</f>
        <v>0.99</v>
      </c>
      <c r="O791" cm="1">
        <f t="array" ref="O79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91" cm="1">
        <f t="array" ref="P79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91">
        <f>finalData[[#This Row],[peerQ3]]-finalData[[#This Row],[peerQ1]]</f>
        <v>6.0000000000000053E-2</v>
      </c>
      <c r="R791" cm="1">
        <f t="array" ref="R791">_xlfn.LET(_xlpm.k,finalData[[#This Row],[peer_group_key]],
ROWS(_xlfn._xlws.FILTER(finalData[score], (finalData[peer_group_key]=_xlpm.k)*(ISNUMBER(finalData[score]))))
)</f>
        <v>51</v>
      </c>
      <c r="S791">
        <f>IF(OR(NOT(ISNUMBER(finalData[[#This Row],[peerIQR]])),finalData[[#This Row],[peerIQR]]=0), NA(), finalData[[#This Row],[peerQ1]]-1.5*finalData[[#This Row],[peerIQR]])</f>
        <v>0.87999999999999989</v>
      </c>
      <c r="T791">
        <f>IF(OR(NOT(ISNUMBER(finalData[[#This Row],[peerIQR]])),finalData[[#This Row],[peerIQR]]=0), NA(), finalData[[#This Row],[peerQ3]]+1.5*finalData[[#This Row],[peerIQR]])</f>
        <v>1.1200000000000001</v>
      </c>
      <c r="U79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91">
        <f>finalData[[#This Row],[score]]-finalData[[#This Row],[peerMedian]]</f>
        <v>0</v>
      </c>
    </row>
    <row r="792" spans="1:22">
      <c r="A792" t="s">
        <v>2773</v>
      </c>
      <c r="B792" t="s">
        <v>2774</v>
      </c>
      <c r="C792" t="s">
        <v>2540</v>
      </c>
      <c r="D792" t="s">
        <v>32</v>
      </c>
      <c r="E792">
        <v>4</v>
      </c>
      <c r="F792">
        <v>1</v>
      </c>
      <c r="G792">
        <v>9</v>
      </c>
      <c r="H792">
        <v>0</v>
      </c>
      <c r="I792">
        <v>1.06</v>
      </c>
      <c r="J792">
        <v>10</v>
      </c>
      <c r="K792">
        <v>0</v>
      </c>
      <c r="L792" t="s">
        <v>18044</v>
      </c>
      <c r="M792" t="s">
        <v>17970</v>
      </c>
      <c r="N792" cm="1">
        <f t="array" ref="N792">_xlfn.LET(_xlpm.k,finalData[[#This Row],[peer_group_key]],
     MEDIAN(_xlfn._xlws.FILTER(finalData[score], (finalData[peer_group_key]=_xlpm.k)*(ISNUMBER(finalData[score]))))
)</f>
        <v>0.99</v>
      </c>
      <c r="O792" cm="1">
        <f t="array" ref="O79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92" cm="1">
        <f t="array" ref="P79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92">
        <f>finalData[[#This Row],[peerQ3]]-finalData[[#This Row],[peerQ1]]</f>
        <v>6.0000000000000053E-2</v>
      </c>
      <c r="R792" cm="1">
        <f t="array" ref="R792">_xlfn.LET(_xlpm.k,finalData[[#This Row],[peer_group_key]],
ROWS(_xlfn._xlws.FILTER(finalData[score], (finalData[peer_group_key]=_xlpm.k)*(ISNUMBER(finalData[score]))))
)</f>
        <v>51</v>
      </c>
      <c r="S792">
        <f>IF(OR(NOT(ISNUMBER(finalData[[#This Row],[peerIQR]])),finalData[[#This Row],[peerIQR]]=0), NA(), finalData[[#This Row],[peerQ1]]-1.5*finalData[[#This Row],[peerIQR]])</f>
        <v>0.87999999999999989</v>
      </c>
      <c r="T792">
        <f>IF(OR(NOT(ISNUMBER(finalData[[#This Row],[peerIQR]])),finalData[[#This Row],[peerIQR]]=0), NA(), finalData[[#This Row],[peerQ3]]+1.5*finalData[[#This Row],[peerIQR]])</f>
        <v>1.1200000000000001</v>
      </c>
      <c r="U79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92">
        <f>finalData[[#This Row],[score]]-finalData[[#This Row],[peerMedian]]</f>
        <v>7.0000000000000062E-2</v>
      </c>
    </row>
    <row r="793" spans="1:22">
      <c r="A793" t="s">
        <v>2775</v>
      </c>
      <c r="B793" t="s">
        <v>2776</v>
      </c>
      <c r="C793" t="s">
        <v>2540</v>
      </c>
      <c r="D793" t="s">
        <v>140</v>
      </c>
      <c r="E793">
        <v>4</v>
      </c>
      <c r="F793">
        <v>1</v>
      </c>
      <c r="G793">
        <v>9</v>
      </c>
      <c r="H793">
        <v>1</v>
      </c>
      <c r="I793">
        <v>0.99</v>
      </c>
      <c r="J793">
        <v>11</v>
      </c>
      <c r="K793">
        <v>9.0909090909090912E-2</v>
      </c>
      <c r="L793" t="s">
        <v>18045</v>
      </c>
      <c r="M793" t="s">
        <v>17970</v>
      </c>
      <c r="N793" cm="1">
        <f t="array" ref="N793">_xlfn.LET(_xlpm.k,finalData[[#This Row],[peer_group_key]],
     MEDIAN(_xlfn._xlws.FILTER(finalData[score], (finalData[peer_group_key]=_xlpm.k)*(ISNUMBER(finalData[score]))))
)</f>
        <v>0.99</v>
      </c>
      <c r="O793" cm="1">
        <f t="array" ref="O79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793" cm="1">
        <f t="array" ref="P79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793">
        <f>finalData[[#This Row],[peerQ3]]-finalData[[#This Row],[peerQ1]]</f>
        <v>0.14000000000000001</v>
      </c>
      <c r="R793" cm="1">
        <f t="array" ref="R793">_xlfn.LET(_xlpm.k,finalData[[#This Row],[peer_group_key]],
ROWS(_xlfn._xlws.FILTER(finalData[score], (finalData[peer_group_key]=_xlpm.k)*(ISNUMBER(finalData[score]))))
)</f>
        <v>30</v>
      </c>
      <c r="S793">
        <f>IF(OR(NOT(ISNUMBER(finalData[[#This Row],[peerIQR]])),finalData[[#This Row],[peerIQR]]=0), NA(), finalData[[#This Row],[peerQ1]]-1.5*finalData[[#This Row],[peerIQR]])</f>
        <v>0.71</v>
      </c>
      <c r="T793">
        <f>IF(OR(NOT(ISNUMBER(finalData[[#This Row],[peerIQR]])),finalData[[#This Row],[peerIQR]]=0), NA(), finalData[[#This Row],[peerQ3]]+1.5*finalData[[#This Row],[peerIQR]])</f>
        <v>1.27</v>
      </c>
      <c r="U79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93">
        <f>finalData[[#This Row],[score]]-finalData[[#This Row],[peerMedian]]</f>
        <v>0</v>
      </c>
    </row>
    <row r="794" spans="1:22">
      <c r="A794" t="s">
        <v>2778</v>
      </c>
      <c r="B794" t="s">
        <v>2779</v>
      </c>
      <c r="C794" t="s">
        <v>2540</v>
      </c>
      <c r="D794" t="s">
        <v>32</v>
      </c>
      <c r="E794">
        <v>2</v>
      </c>
      <c r="F794">
        <v>0</v>
      </c>
      <c r="G794">
        <v>8</v>
      </c>
      <c r="H794">
        <v>2</v>
      </c>
      <c r="I794">
        <v>0.97</v>
      </c>
      <c r="J794">
        <v>10</v>
      </c>
      <c r="K794">
        <v>0.2</v>
      </c>
      <c r="L794" t="s">
        <v>18044</v>
      </c>
      <c r="M794" t="s">
        <v>17973</v>
      </c>
      <c r="N794" cm="1">
        <f t="array" ref="N794">_xlfn.LET(_xlpm.k,finalData[[#This Row],[peer_group_key]],
     MEDIAN(_xlfn._xlws.FILTER(finalData[score], (finalData[peer_group_key]=_xlpm.k)*(ISNUMBER(finalData[score]))))
)</f>
        <v>0.99</v>
      </c>
      <c r="O794" cm="1">
        <f t="array" ref="O79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94" cm="1">
        <f t="array" ref="P79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94">
        <f>finalData[[#This Row],[peerQ3]]-finalData[[#This Row],[peerQ1]]</f>
        <v>6.0000000000000053E-2</v>
      </c>
      <c r="R794" cm="1">
        <f t="array" ref="R794">_xlfn.LET(_xlpm.k,finalData[[#This Row],[peer_group_key]],
ROWS(_xlfn._xlws.FILTER(finalData[score], (finalData[peer_group_key]=_xlpm.k)*(ISNUMBER(finalData[score]))))
)</f>
        <v>51</v>
      </c>
      <c r="S794">
        <f>IF(OR(NOT(ISNUMBER(finalData[[#This Row],[peerIQR]])),finalData[[#This Row],[peerIQR]]=0), NA(), finalData[[#This Row],[peerQ1]]-1.5*finalData[[#This Row],[peerIQR]])</f>
        <v>0.87999999999999989</v>
      </c>
      <c r="T794">
        <f>IF(OR(NOT(ISNUMBER(finalData[[#This Row],[peerIQR]])),finalData[[#This Row],[peerIQR]]=0), NA(), finalData[[#This Row],[peerQ3]]+1.5*finalData[[#This Row],[peerIQR]])</f>
        <v>1.1200000000000001</v>
      </c>
      <c r="U79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94">
        <f>finalData[[#This Row],[score]]-finalData[[#This Row],[peerMedian]]</f>
        <v>-2.0000000000000018E-2</v>
      </c>
    </row>
    <row r="795" spans="1:22">
      <c r="A795" t="s">
        <v>2782</v>
      </c>
      <c r="B795" t="s">
        <v>2783</v>
      </c>
      <c r="C795" t="s">
        <v>2540</v>
      </c>
      <c r="D795" t="s">
        <v>282</v>
      </c>
      <c r="E795">
        <v>1</v>
      </c>
      <c r="F795">
        <v>0</v>
      </c>
      <c r="G795">
        <v>7</v>
      </c>
      <c r="H795">
        <v>2</v>
      </c>
      <c r="I795">
        <v>1.04</v>
      </c>
      <c r="J795">
        <v>9</v>
      </c>
      <c r="K795">
        <v>0.22222222222222221</v>
      </c>
      <c r="L795" t="s">
        <v>18051</v>
      </c>
      <c r="M795" t="s">
        <v>17973</v>
      </c>
      <c r="N795" cm="1">
        <f t="array" ref="N795">_xlfn.LET(_xlpm.k,finalData[[#This Row],[peer_group_key]],
     MEDIAN(_xlfn._xlws.FILTER(finalData[score], (finalData[peer_group_key]=_xlpm.k)*(ISNUMBER(finalData[score]))))
)</f>
        <v>1.04</v>
      </c>
      <c r="O795" cm="1">
        <f t="array" ref="O79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1.04</v>
      </c>
      <c r="P795" cm="1">
        <f t="array" ref="P79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795">
        <f>finalData[[#This Row],[peerQ3]]-finalData[[#This Row],[peerQ1]]</f>
        <v>0</v>
      </c>
      <c r="R795" cm="1">
        <f t="array" ref="R795">_xlfn.LET(_xlpm.k,finalData[[#This Row],[peer_group_key]],
ROWS(_xlfn._xlws.FILTER(finalData[score], (finalData[peer_group_key]=_xlpm.k)*(ISNUMBER(finalData[score]))))
)</f>
        <v>1</v>
      </c>
      <c r="S795" t="e">
        <f>IF(OR(NOT(ISNUMBER(finalData[[#This Row],[peerIQR]])),finalData[[#This Row],[peerIQR]]=0), NA(), finalData[[#This Row],[peerQ1]]-1.5*finalData[[#This Row],[peerIQR]])</f>
        <v>#N/A</v>
      </c>
      <c r="T795" t="e">
        <f>IF(OR(NOT(ISNUMBER(finalData[[#This Row],[peerIQR]])),finalData[[#This Row],[peerIQR]]=0), NA(), finalData[[#This Row],[peerQ3]]+1.5*finalData[[#This Row],[peerIQR]])</f>
        <v>#N/A</v>
      </c>
      <c r="U79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95">
        <f>finalData[[#This Row],[score]]-finalData[[#This Row],[peerMedian]]</f>
        <v>0</v>
      </c>
    </row>
    <row r="796" spans="1:22">
      <c r="A796" t="s">
        <v>2785</v>
      </c>
      <c r="B796" t="s">
        <v>2786</v>
      </c>
      <c r="C796" t="s">
        <v>2540</v>
      </c>
      <c r="D796" t="s">
        <v>27</v>
      </c>
      <c r="E796">
        <v>4</v>
      </c>
      <c r="F796">
        <v>0</v>
      </c>
      <c r="G796">
        <v>10</v>
      </c>
      <c r="H796">
        <v>1</v>
      </c>
      <c r="I796">
        <v>1</v>
      </c>
      <c r="J796">
        <v>11</v>
      </c>
      <c r="K796">
        <v>9.0909090909090912E-2</v>
      </c>
      <c r="L796" t="s">
        <v>18048</v>
      </c>
      <c r="M796" t="s">
        <v>17970</v>
      </c>
      <c r="N796" cm="1">
        <f t="array" ref="N796">_xlfn.LET(_xlpm.k,finalData[[#This Row],[peer_group_key]],
     MEDIAN(_xlfn._xlws.FILTER(finalData[score], (finalData[peer_group_key]=_xlpm.k)*(ISNUMBER(finalData[score]))))
)</f>
        <v>1.03</v>
      </c>
      <c r="O796" cm="1">
        <f t="array" ref="O79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</v>
      </c>
      <c r="P796" cm="1">
        <f t="array" ref="P79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1.085</v>
      </c>
      <c r="Q796">
        <f>finalData[[#This Row],[peerQ3]]-finalData[[#This Row],[peerQ1]]</f>
        <v>6.4999999999999947E-2</v>
      </c>
      <c r="R796" cm="1">
        <f t="array" ref="R796">_xlfn.LET(_xlpm.k,finalData[[#This Row],[peer_group_key]],
ROWS(_xlfn._xlws.FILTER(finalData[score], (finalData[peer_group_key]=_xlpm.k)*(ISNUMBER(finalData[score]))))
)</f>
        <v>7</v>
      </c>
      <c r="S796">
        <f>IF(OR(NOT(ISNUMBER(finalData[[#This Row],[peerIQR]])),finalData[[#This Row],[peerIQR]]=0), NA(), finalData[[#This Row],[peerQ1]]-1.5*finalData[[#This Row],[peerIQR]])</f>
        <v>0.9225000000000001</v>
      </c>
      <c r="T796">
        <f>IF(OR(NOT(ISNUMBER(finalData[[#This Row],[peerIQR]])),finalData[[#This Row],[peerIQR]]=0), NA(), finalData[[#This Row],[peerQ3]]+1.5*finalData[[#This Row],[peerIQR]])</f>
        <v>1.1824999999999999</v>
      </c>
      <c r="U79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796">
        <f>finalData[[#This Row],[score]]-finalData[[#This Row],[peerMedian]]</f>
        <v>-3.0000000000000027E-2</v>
      </c>
    </row>
    <row r="797" spans="1:22">
      <c r="A797" t="s">
        <v>2788</v>
      </c>
      <c r="B797" t="s">
        <v>2789</v>
      </c>
      <c r="C797" t="s">
        <v>2540</v>
      </c>
      <c r="D797" t="s">
        <v>32</v>
      </c>
      <c r="E797">
        <v>4</v>
      </c>
      <c r="F797">
        <v>0</v>
      </c>
      <c r="G797">
        <v>8</v>
      </c>
      <c r="H797">
        <v>1</v>
      </c>
      <c r="I797">
        <v>0.97</v>
      </c>
      <c r="J797">
        <v>9</v>
      </c>
      <c r="K797">
        <v>0.1111111111111111</v>
      </c>
      <c r="L797" t="s">
        <v>18044</v>
      </c>
      <c r="M797" t="s">
        <v>17970</v>
      </c>
      <c r="N797" cm="1">
        <f t="array" ref="N797">_xlfn.LET(_xlpm.k,finalData[[#This Row],[peer_group_key]],
     MEDIAN(_xlfn._xlws.FILTER(finalData[score], (finalData[peer_group_key]=_xlpm.k)*(ISNUMBER(finalData[score]))))
)</f>
        <v>0.99</v>
      </c>
      <c r="O797" cm="1">
        <f t="array" ref="O79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97" cm="1">
        <f t="array" ref="P79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97">
        <f>finalData[[#This Row],[peerQ3]]-finalData[[#This Row],[peerQ1]]</f>
        <v>6.0000000000000053E-2</v>
      </c>
      <c r="R797" cm="1">
        <f t="array" ref="R797">_xlfn.LET(_xlpm.k,finalData[[#This Row],[peer_group_key]],
ROWS(_xlfn._xlws.FILTER(finalData[score], (finalData[peer_group_key]=_xlpm.k)*(ISNUMBER(finalData[score]))))
)</f>
        <v>51</v>
      </c>
      <c r="S797">
        <f>IF(OR(NOT(ISNUMBER(finalData[[#This Row],[peerIQR]])),finalData[[#This Row],[peerIQR]]=0), NA(), finalData[[#This Row],[peerQ1]]-1.5*finalData[[#This Row],[peerIQR]])</f>
        <v>0.87999999999999989</v>
      </c>
      <c r="T797">
        <f>IF(OR(NOT(ISNUMBER(finalData[[#This Row],[peerIQR]])),finalData[[#This Row],[peerIQR]]=0), NA(), finalData[[#This Row],[peerQ3]]+1.5*finalData[[#This Row],[peerIQR]])</f>
        <v>1.1200000000000001</v>
      </c>
      <c r="U79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97">
        <f>finalData[[#This Row],[score]]-finalData[[#This Row],[peerMedian]]</f>
        <v>-2.0000000000000018E-2</v>
      </c>
    </row>
    <row r="798" spans="1:22">
      <c r="A798" t="s">
        <v>2791</v>
      </c>
      <c r="B798" t="s">
        <v>2792</v>
      </c>
      <c r="C798" t="s">
        <v>2540</v>
      </c>
      <c r="D798" t="s">
        <v>32</v>
      </c>
      <c r="E798">
        <v>1</v>
      </c>
      <c r="F798">
        <v>0</v>
      </c>
      <c r="G798">
        <v>4</v>
      </c>
      <c r="H798">
        <v>1</v>
      </c>
      <c r="I798">
        <v>1.03</v>
      </c>
      <c r="J798">
        <v>5</v>
      </c>
      <c r="K798">
        <v>0.2</v>
      </c>
      <c r="L798" t="s">
        <v>18044</v>
      </c>
      <c r="M798" t="s">
        <v>17973</v>
      </c>
      <c r="N798" cm="1">
        <f t="array" ref="N798">_xlfn.LET(_xlpm.k,finalData[[#This Row],[peer_group_key]],
     MEDIAN(_xlfn._xlws.FILTER(finalData[score], (finalData[peer_group_key]=_xlpm.k)*(ISNUMBER(finalData[score]))))
)</f>
        <v>0.99</v>
      </c>
      <c r="O798" cm="1">
        <f t="array" ref="O79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798" cm="1">
        <f t="array" ref="P79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798">
        <f>finalData[[#This Row],[peerQ3]]-finalData[[#This Row],[peerQ1]]</f>
        <v>6.0000000000000053E-2</v>
      </c>
      <c r="R798" cm="1">
        <f t="array" ref="R798">_xlfn.LET(_xlpm.k,finalData[[#This Row],[peer_group_key]],
ROWS(_xlfn._xlws.FILTER(finalData[score], (finalData[peer_group_key]=_xlpm.k)*(ISNUMBER(finalData[score]))))
)</f>
        <v>51</v>
      </c>
      <c r="S798">
        <f>IF(OR(NOT(ISNUMBER(finalData[[#This Row],[peerIQR]])),finalData[[#This Row],[peerIQR]]=0), NA(), finalData[[#This Row],[peerQ1]]-1.5*finalData[[#This Row],[peerIQR]])</f>
        <v>0.87999999999999989</v>
      </c>
      <c r="T798">
        <f>IF(OR(NOT(ISNUMBER(finalData[[#This Row],[peerIQR]])),finalData[[#This Row],[peerIQR]]=0), NA(), finalData[[#This Row],[peerQ3]]+1.5*finalData[[#This Row],[peerIQR]])</f>
        <v>1.1200000000000001</v>
      </c>
      <c r="U79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98">
        <f>finalData[[#This Row],[score]]-finalData[[#This Row],[peerMedian]]</f>
        <v>4.0000000000000036E-2</v>
      </c>
    </row>
    <row r="799" spans="1:22">
      <c r="A799" t="s">
        <v>2793</v>
      </c>
      <c r="B799" t="s">
        <v>2794</v>
      </c>
      <c r="C799" t="s">
        <v>2540</v>
      </c>
      <c r="D799" t="s">
        <v>140</v>
      </c>
      <c r="E799">
        <v>3</v>
      </c>
      <c r="F799">
        <v>0</v>
      </c>
      <c r="G799">
        <v>10</v>
      </c>
      <c r="H799">
        <v>1</v>
      </c>
      <c r="I799">
        <v>0.99</v>
      </c>
      <c r="J799">
        <v>11</v>
      </c>
      <c r="K799">
        <v>9.0909090909090912E-2</v>
      </c>
      <c r="L799" t="s">
        <v>18045</v>
      </c>
      <c r="M799" t="s">
        <v>17971</v>
      </c>
      <c r="N799" cm="1">
        <f t="array" ref="N799">_xlfn.LET(_xlpm.k,finalData[[#This Row],[peer_group_key]],
     MEDIAN(_xlfn._xlws.FILTER(finalData[score], (finalData[peer_group_key]=_xlpm.k)*(ISNUMBER(finalData[score]))))
)</f>
        <v>0.99</v>
      </c>
      <c r="O799" cm="1">
        <f t="array" ref="O79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799" cm="1">
        <f t="array" ref="P79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799">
        <f>finalData[[#This Row],[peerQ3]]-finalData[[#This Row],[peerQ1]]</f>
        <v>0.14000000000000001</v>
      </c>
      <c r="R799" cm="1">
        <f t="array" ref="R799">_xlfn.LET(_xlpm.k,finalData[[#This Row],[peer_group_key]],
ROWS(_xlfn._xlws.FILTER(finalData[score], (finalData[peer_group_key]=_xlpm.k)*(ISNUMBER(finalData[score]))))
)</f>
        <v>30</v>
      </c>
      <c r="S799">
        <f>IF(OR(NOT(ISNUMBER(finalData[[#This Row],[peerIQR]])),finalData[[#This Row],[peerIQR]]=0), NA(), finalData[[#This Row],[peerQ1]]-1.5*finalData[[#This Row],[peerIQR]])</f>
        <v>0.71</v>
      </c>
      <c r="T799">
        <f>IF(OR(NOT(ISNUMBER(finalData[[#This Row],[peerIQR]])),finalData[[#This Row],[peerIQR]]=0), NA(), finalData[[#This Row],[peerQ3]]+1.5*finalData[[#This Row],[peerIQR]])</f>
        <v>1.27</v>
      </c>
      <c r="U79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799">
        <f>finalData[[#This Row],[score]]-finalData[[#This Row],[peerMedian]]</f>
        <v>0</v>
      </c>
    </row>
    <row r="800" spans="1:22">
      <c r="A800" t="s">
        <v>2796</v>
      </c>
      <c r="B800" t="s">
        <v>2797</v>
      </c>
      <c r="C800" t="s">
        <v>2540</v>
      </c>
      <c r="D800" t="s">
        <v>32</v>
      </c>
      <c r="E800">
        <v>1</v>
      </c>
      <c r="F800">
        <v>0</v>
      </c>
      <c r="G800">
        <v>7</v>
      </c>
      <c r="H800">
        <v>1</v>
      </c>
      <c r="I800">
        <v>0.97</v>
      </c>
      <c r="J800">
        <v>8</v>
      </c>
      <c r="K800">
        <v>0.125</v>
      </c>
      <c r="L800" t="s">
        <v>18044</v>
      </c>
      <c r="M800" t="s">
        <v>17973</v>
      </c>
      <c r="N800" cm="1">
        <f t="array" ref="N800">_xlfn.LET(_xlpm.k,finalData[[#This Row],[peer_group_key]],
     MEDIAN(_xlfn._xlws.FILTER(finalData[score], (finalData[peer_group_key]=_xlpm.k)*(ISNUMBER(finalData[score]))))
)</f>
        <v>0.99</v>
      </c>
      <c r="O800" cm="1">
        <f t="array" ref="O80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00" cm="1">
        <f t="array" ref="P80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800">
        <f>finalData[[#This Row],[peerQ3]]-finalData[[#This Row],[peerQ1]]</f>
        <v>6.0000000000000053E-2</v>
      </c>
      <c r="R800" cm="1">
        <f t="array" ref="R800">_xlfn.LET(_xlpm.k,finalData[[#This Row],[peer_group_key]],
ROWS(_xlfn._xlws.FILTER(finalData[score], (finalData[peer_group_key]=_xlpm.k)*(ISNUMBER(finalData[score]))))
)</f>
        <v>51</v>
      </c>
      <c r="S800">
        <f>IF(OR(NOT(ISNUMBER(finalData[[#This Row],[peerIQR]])),finalData[[#This Row],[peerIQR]]=0), NA(), finalData[[#This Row],[peerQ1]]-1.5*finalData[[#This Row],[peerIQR]])</f>
        <v>0.87999999999999989</v>
      </c>
      <c r="T800">
        <f>IF(OR(NOT(ISNUMBER(finalData[[#This Row],[peerIQR]])),finalData[[#This Row],[peerIQR]]=0), NA(), finalData[[#This Row],[peerQ3]]+1.5*finalData[[#This Row],[peerIQR]])</f>
        <v>1.1200000000000001</v>
      </c>
      <c r="U80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00">
        <f>finalData[[#This Row],[score]]-finalData[[#This Row],[peerMedian]]</f>
        <v>-2.0000000000000018E-2</v>
      </c>
    </row>
    <row r="801" spans="1:22">
      <c r="A801" t="s">
        <v>2799</v>
      </c>
      <c r="B801" t="s">
        <v>2800</v>
      </c>
      <c r="C801" t="s">
        <v>2540</v>
      </c>
      <c r="D801" t="s">
        <v>87</v>
      </c>
      <c r="E801">
        <v>3</v>
      </c>
      <c r="F801">
        <v>0</v>
      </c>
      <c r="G801">
        <v>6</v>
      </c>
      <c r="H801">
        <v>0</v>
      </c>
      <c r="I801">
        <v>0.86</v>
      </c>
      <c r="J801">
        <v>6</v>
      </c>
      <c r="K801">
        <v>0</v>
      </c>
      <c r="L801" t="s">
        <v>18046</v>
      </c>
      <c r="M801" t="s">
        <v>17971</v>
      </c>
      <c r="N801" cm="1">
        <f t="array" ref="N801">_xlfn.LET(_xlpm.k,finalData[[#This Row],[peer_group_key]],
     MEDIAN(_xlfn._xlws.FILTER(finalData[score], (finalData[peer_group_key]=_xlpm.k)*(ISNUMBER(finalData[score]))))
)</f>
        <v>0.97499999999999998</v>
      </c>
      <c r="O801" cm="1">
        <f t="array" ref="O80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0.91500000000000004</v>
      </c>
      <c r="P801" cm="1">
        <f t="array" ref="P80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1.0049999999999999</v>
      </c>
      <c r="Q801">
        <f>finalData[[#This Row],[peerQ3]]-finalData[[#This Row],[peerQ1]]</f>
        <v>8.9999999999999858E-2</v>
      </c>
      <c r="R801" cm="1">
        <f t="array" ref="R801">_xlfn.LET(_xlpm.k,finalData[[#This Row],[peer_group_key]],
ROWS(_xlfn._xlws.FILTER(finalData[score], (finalData[peer_group_key]=_xlpm.k)*(ISNUMBER(finalData[score]))))
)</f>
        <v>10</v>
      </c>
      <c r="S801">
        <f>IF(OR(NOT(ISNUMBER(finalData[[#This Row],[peerIQR]])),finalData[[#This Row],[peerIQR]]=0), NA(), finalData[[#This Row],[peerQ1]]-1.5*finalData[[#This Row],[peerIQR]])</f>
        <v>0.78000000000000025</v>
      </c>
      <c r="T801">
        <f>IF(OR(NOT(ISNUMBER(finalData[[#This Row],[peerIQR]])),finalData[[#This Row],[peerIQR]]=0), NA(), finalData[[#This Row],[peerQ3]]+1.5*finalData[[#This Row],[peerIQR]])</f>
        <v>1.1399999999999997</v>
      </c>
      <c r="U80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01">
        <f>finalData[[#This Row],[score]]-finalData[[#This Row],[peerMedian]]</f>
        <v>-0.11499999999999999</v>
      </c>
    </row>
    <row r="802" spans="1:22">
      <c r="A802" t="s">
        <v>2802</v>
      </c>
      <c r="B802" t="s">
        <v>2803</v>
      </c>
      <c r="C802" t="s">
        <v>2540</v>
      </c>
      <c r="D802" t="s">
        <v>32</v>
      </c>
      <c r="E802">
        <v>5</v>
      </c>
      <c r="F802">
        <v>0</v>
      </c>
      <c r="G802">
        <v>9</v>
      </c>
      <c r="H802">
        <v>1</v>
      </c>
      <c r="I802">
        <v>0.98</v>
      </c>
      <c r="J802">
        <v>10</v>
      </c>
      <c r="K802">
        <v>0.1</v>
      </c>
      <c r="L802" t="s">
        <v>18044</v>
      </c>
      <c r="M802" t="s">
        <v>17970</v>
      </c>
      <c r="N802" cm="1">
        <f t="array" ref="N802">_xlfn.LET(_xlpm.k,finalData[[#This Row],[peer_group_key]],
     MEDIAN(_xlfn._xlws.FILTER(finalData[score], (finalData[peer_group_key]=_xlpm.k)*(ISNUMBER(finalData[score]))))
)</f>
        <v>0.99</v>
      </c>
      <c r="O802" cm="1">
        <f t="array" ref="O80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02" cm="1">
        <f t="array" ref="P80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802">
        <f>finalData[[#This Row],[peerQ3]]-finalData[[#This Row],[peerQ1]]</f>
        <v>6.0000000000000053E-2</v>
      </c>
      <c r="R802" cm="1">
        <f t="array" ref="R802">_xlfn.LET(_xlpm.k,finalData[[#This Row],[peer_group_key]],
ROWS(_xlfn._xlws.FILTER(finalData[score], (finalData[peer_group_key]=_xlpm.k)*(ISNUMBER(finalData[score]))))
)</f>
        <v>51</v>
      </c>
      <c r="S802">
        <f>IF(OR(NOT(ISNUMBER(finalData[[#This Row],[peerIQR]])),finalData[[#This Row],[peerIQR]]=0), NA(), finalData[[#This Row],[peerQ1]]-1.5*finalData[[#This Row],[peerIQR]])</f>
        <v>0.87999999999999989</v>
      </c>
      <c r="T802">
        <f>IF(OR(NOT(ISNUMBER(finalData[[#This Row],[peerIQR]])),finalData[[#This Row],[peerIQR]]=0), NA(), finalData[[#This Row],[peerQ3]]+1.5*finalData[[#This Row],[peerIQR]])</f>
        <v>1.1200000000000001</v>
      </c>
      <c r="U80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02">
        <f>finalData[[#This Row],[score]]-finalData[[#This Row],[peerMedian]]</f>
        <v>-1.0000000000000009E-2</v>
      </c>
    </row>
    <row r="803" spans="1:22">
      <c r="A803" t="s">
        <v>2805</v>
      </c>
      <c r="B803" t="s">
        <v>2806</v>
      </c>
      <c r="C803" t="s">
        <v>2540</v>
      </c>
      <c r="D803" t="s">
        <v>32</v>
      </c>
      <c r="E803">
        <v>4</v>
      </c>
      <c r="F803">
        <v>0</v>
      </c>
      <c r="G803">
        <v>7</v>
      </c>
      <c r="H803">
        <v>2</v>
      </c>
      <c r="I803">
        <v>1.01</v>
      </c>
      <c r="J803">
        <v>9</v>
      </c>
      <c r="K803">
        <v>0.22222222222222221</v>
      </c>
      <c r="L803" t="s">
        <v>18044</v>
      </c>
      <c r="M803" t="s">
        <v>17970</v>
      </c>
      <c r="N803" cm="1">
        <f t="array" ref="N803">_xlfn.LET(_xlpm.k,finalData[[#This Row],[peer_group_key]],
     MEDIAN(_xlfn._xlws.FILTER(finalData[score], (finalData[peer_group_key]=_xlpm.k)*(ISNUMBER(finalData[score]))))
)</f>
        <v>0.99</v>
      </c>
      <c r="O803" cm="1">
        <f t="array" ref="O80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03" cm="1">
        <f t="array" ref="P80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803">
        <f>finalData[[#This Row],[peerQ3]]-finalData[[#This Row],[peerQ1]]</f>
        <v>6.0000000000000053E-2</v>
      </c>
      <c r="R803" cm="1">
        <f t="array" ref="R803">_xlfn.LET(_xlpm.k,finalData[[#This Row],[peer_group_key]],
ROWS(_xlfn._xlws.FILTER(finalData[score], (finalData[peer_group_key]=_xlpm.k)*(ISNUMBER(finalData[score]))))
)</f>
        <v>51</v>
      </c>
      <c r="S803">
        <f>IF(OR(NOT(ISNUMBER(finalData[[#This Row],[peerIQR]])),finalData[[#This Row],[peerIQR]]=0), NA(), finalData[[#This Row],[peerQ1]]-1.5*finalData[[#This Row],[peerIQR]])</f>
        <v>0.87999999999999989</v>
      </c>
      <c r="T803">
        <f>IF(OR(NOT(ISNUMBER(finalData[[#This Row],[peerIQR]])),finalData[[#This Row],[peerIQR]]=0), NA(), finalData[[#This Row],[peerQ3]]+1.5*finalData[[#This Row],[peerIQR]])</f>
        <v>1.1200000000000001</v>
      </c>
      <c r="U80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03">
        <f>finalData[[#This Row],[score]]-finalData[[#This Row],[peerMedian]]</f>
        <v>2.0000000000000018E-2</v>
      </c>
    </row>
    <row r="804" spans="1:22">
      <c r="A804" t="s">
        <v>2808</v>
      </c>
      <c r="B804" t="s">
        <v>2809</v>
      </c>
      <c r="C804" t="s">
        <v>2540</v>
      </c>
      <c r="D804" t="s">
        <v>140</v>
      </c>
      <c r="E804">
        <v>2</v>
      </c>
      <c r="F804">
        <v>1</v>
      </c>
      <c r="G804">
        <v>6</v>
      </c>
      <c r="H804">
        <v>1</v>
      </c>
      <c r="I804">
        <v>1.1499999999999999</v>
      </c>
      <c r="J804">
        <v>8</v>
      </c>
      <c r="K804">
        <v>0.125</v>
      </c>
      <c r="L804" t="s">
        <v>18045</v>
      </c>
      <c r="M804" t="s">
        <v>17973</v>
      </c>
      <c r="N804" cm="1">
        <f t="array" ref="N804">_xlfn.LET(_xlpm.k,finalData[[#This Row],[peer_group_key]],
     MEDIAN(_xlfn._xlws.FILTER(finalData[score], (finalData[peer_group_key]=_xlpm.k)*(ISNUMBER(finalData[score]))))
)</f>
        <v>0.99</v>
      </c>
      <c r="O804" cm="1">
        <f t="array" ref="O80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804" cm="1">
        <f t="array" ref="P80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04">
        <f>finalData[[#This Row],[peerQ3]]-finalData[[#This Row],[peerQ1]]</f>
        <v>0.14000000000000001</v>
      </c>
      <c r="R804" cm="1">
        <f t="array" ref="R804">_xlfn.LET(_xlpm.k,finalData[[#This Row],[peer_group_key]],
ROWS(_xlfn._xlws.FILTER(finalData[score], (finalData[peer_group_key]=_xlpm.k)*(ISNUMBER(finalData[score]))))
)</f>
        <v>30</v>
      </c>
      <c r="S804">
        <f>IF(OR(NOT(ISNUMBER(finalData[[#This Row],[peerIQR]])),finalData[[#This Row],[peerIQR]]=0), NA(), finalData[[#This Row],[peerQ1]]-1.5*finalData[[#This Row],[peerIQR]])</f>
        <v>0.71</v>
      </c>
      <c r="T804">
        <f>IF(OR(NOT(ISNUMBER(finalData[[#This Row],[peerIQR]])),finalData[[#This Row],[peerIQR]]=0), NA(), finalData[[#This Row],[peerQ3]]+1.5*finalData[[#This Row],[peerIQR]])</f>
        <v>1.27</v>
      </c>
      <c r="U80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04">
        <f>finalData[[#This Row],[score]]-finalData[[#This Row],[peerMedian]]</f>
        <v>0.15999999999999992</v>
      </c>
    </row>
    <row r="805" spans="1:22">
      <c r="A805" t="s">
        <v>2810</v>
      </c>
      <c r="B805" t="s">
        <v>2811</v>
      </c>
      <c r="C805" t="s">
        <v>2540</v>
      </c>
      <c r="D805" t="s">
        <v>140</v>
      </c>
      <c r="E805">
        <v>4</v>
      </c>
      <c r="F805">
        <v>0</v>
      </c>
      <c r="G805">
        <v>10</v>
      </c>
      <c r="H805">
        <v>1</v>
      </c>
      <c r="I805">
        <v>1.01</v>
      </c>
      <c r="J805">
        <v>11</v>
      </c>
      <c r="K805">
        <v>9.0909090909090912E-2</v>
      </c>
      <c r="L805" t="s">
        <v>18045</v>
      </c>
      <c r="M805" t="s">
        <v>17970</v>
      </c>
      <c r="N805" cm="1">
        <f t="array" ref="N805">_xlfn.LET(_xlpm.k,finalData[[#This Row],[peer_group_key]],
     MEDIAN(_xlfn._xlws.FILTER(finalData[score], (finalData[peer_group_key]=_xlpm.k)*(ISNUMBER(finalData[score]))))
)</f>
        <v>0.99</v>
      </c>
      <c r="O805" cm="1">
        <f t="array" ref="O80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805" cm="1">
        <f t="array" ref="P80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05">
        <f>finalData[[#This Row],[peerQ3]]-finalData[[#This Row],[peerQ1]]</f>
        <v>0.14000000000000001</v>
      </c>
      <c r="R805" cm="1">
        <f t="array" ref="R805">_xlfn.LET(_xlpm.k,finalData[[#This Row],[peer_group_key]],
ROWS(_xlfn._xlws.FILTER(finalData[score], (finalData[peer_group_key]=_xlpm.k)*(ISNUMBER(finalData[score]))))
)</f>
        <v>30</v>
      </c>
      <c r="S805">
        <f>IF(OR(NOT(ISNUMBER(finalData[[#This Row],[peerIQR]])),finalData[[#This Row],[peerIQR]]=0), NA(), finalData[[#This Row],[peerQ1]]-1.5*finalData[[#This Row],[peerIQR]])</f>
        <v>0.71</v>
      </c>
      <c r="T805">
        <f>IF(OR(NOT(ISNUMBER(finalData[[#This Row],[peerIQR]])),finalData[[#This Row],[peerIQR]]=0), NA(), finalData[[#This Row],[peerQ3]]+1.5*finalData[[#This Row],[peerIQR]])</f>
        <v>1.27</v>
      </c>
      <c r="U80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05">
        <f>finalData[[#This Row],[score]]-finalData[[#This Row],[peerMedian]]</f>
        <v>2.0000000000000018E-2</v>
      </c>
    </row>
    <row r="806" spans="1:22">
      <c r="A806" t="s">
        <v>2813</v>
      </c>
      <c r="B806" t="s">
        <v>2814</v>
      </c>
      <c r="C806" t="s">
        <v>2540</v>
      </c>
      <c r="D806" t="s">
        <v>140</v>
      </c>
      <c r="E806">
        <v>4</v>
      </c>
      <c r="F806">
        <v>0</v>
      </c>
      <c r="G806">
        <v>8</v>
      </c>
      <c r="H806">
        <v>0</v>
      </c>
      <c r="I806">
        <v>0.96</v>
      </c>
      <c r="J806">
        <v>8</v>
      </c>
      <c r="K806">
        <v>0</v>
      </c>
      <c r="L806" t="s">
        <v>18045</v>
      </c>
      <c r="M806" t="s">
        <v>17970</v>
      </c>
      <c r="N806" cm="1">
        <f t="array" ref="N806">_xlfn.LET(_xlpm.k,finalData[[#This Row],[peer_group_key]],
     MEDIAN(_xlfn._xlws.FILTER(finalData[score], (finalData[peer_group_key]=_xlpm.k)*(ISNUMBER(finalData[score]))))
)</f>
        <v>0.99</v>
      </c>
      <c r="O806" cm="1">
        <f t="array" ref="O80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806" cm="1">
        <f t="array" ref="P80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06">
        <f>finalData[[#This Row],[peerQ3]]-finalData[[#This Row],[peerQ1]]</f>
        <v>0.14000000000000001</v>
      </c>
      <c r="R806" cm="1">
        <f t="array" ref="R806">_xlfn.LET(_xlpm.k,finalData[[#This Row],[peer_group_key]],
ROWS(_xlfn._xlws.FILTER(finalData[score], (finalData[peer_group_key]=_xlpm.k)*(ISNUMBER(finalData[score]))))
)</f>
        <v>30</v>
      </c>
      <c r="S806">
        <f>IF(OR(NOT(ISNUMBER(finalData[[#This Row],[peerIQR]])),finalData[[#This Row],[peerIQR]]=0), NA(), finalData[[#This Row],[peerQ1]]-1.5*finalData[[#This Row],[peerIQR]])</f>
        <v>0.71</v>
      </c>
      <c r="T806">
        <f>IF(OR(NOT(ISNUMBER(finalData[[#This Row],[peerIQR]])),finalData[[#This Row],[peerIQR]]=0), NA(), finalData[[#This Row],[peerQ3]]+1.5*finalData[[#This Row],[peerIQR]])</f>
        <v>1.27</v>
      </c>
      <c r="U80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06">
        <f>finalData[[#This Row],[score]]-finalData[[#This Row],[peerMedian]]</f>
        <v>-3.0000000000000027E-2</v>
      </c>
    </row>
    <row r="807" spans="1:22">
      <c r="A807" t="s">
        <v>2815</v>
      </c>
      <c r="B807" t="s">
        <v>2816</v>
      </c>
      <c r="C807" t="s">
        <v>2540</v>
      </c>
      <c r="D807" t="s">
        <v>32</v>
      </c>
      <c r="E807">
        <v>3</v>
      </c>
      <c r="F807">
        <v>1</v>
      </c>
      <c r="G807">
        <v>8</v>
      </c>
      <c r="H807">
        <v>1</v>
      </c>
      <c r="I807">
        <v>0.98</v>
      </c>
      <c r="J807">
        <v>10</v>
      </c>
      <c r="K807">
        <v>0.1</v>
      </c>
      <c r="L807" t="s">
        <v>18044</v>
      </c>
      <c r="M807" t="s">
        <v>17971</v>
      </c>
      <c r="N807" cm="1">
        <f t="array" ref="N807">_xlfn.LET(_xlpm.k,finalData[[#This Row],[peer_group_key]],
     MEDIAN(_xlfn._xlws.FILTER(finalData[score], (finalData[peer_group_key]=_xlpm.k)*(ISNUMBER(finalData[score]))))
)</f>
        <v>0.99</v>
      </c>
      <c r="O807" cm="1">
        <f t="array" ref="O80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07" cm="1">
        <f t="array" ref="P80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807">
        <f>finalData[[#This Row],[peerQ3]]-finalData[[#This Row],[peerQ1]]</f>
        <v>6.0000000000000053E-2</v>
      </c>
      <c r="R807" cm="1">
        <f t="array" ref="R807">_xlfn.LET(_xlpm.k,finalData[[#This Row],[peer_group_key]],
ROWS(_xlfn._xlws.FILTER(finalData[score], (finalData[peer_group_key]=_xlpm.k)*(ISNUMBER(finalData[score]))))
)</f>
        <v>51</v>
      </c>
      <c r="S807">
        <f>IF(OR(NOT(ISNUMBER(finalData[[#This Row],[peerIQR]])),finalData[[#This Row],[peerIQR]]=0), NA(), finalData[[#This Row],[peerQ1]]-1.5*finalData[[#This Row],[peerIQR]])</f>
        <v>0.87999999999999989</v>
      </c>
      <c r="T807">
        <f>IF(OR(NOT(ISNUMBER(finalData[[#This Row],[peerIQR]])),finalData[[#This Row],[peerIQR]]=0), NA(), finalData[[#This Row],[peerQ3]]+1.5*finalData[[#This Row],[peerIQR]])</f>
        <v>1.1200000000000001</v>
      </c>
      <c r="U80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07">
        <f>finalData[[#This Row],[score]]-finalData[[#This Row],[peerMedian]]</f>
        <v>-1.0000000000000009E-2</v>
      </c>
    </row>
    <row r="808" spans="1:22">
      <c r="A808" t="s">
        <v>2819</v>
      </c>
      <c r="B808" t="s">
        <v>2820</v>
      </c>
      <c r="C808" t="s">
        <v>2540</v>
      </c>
      <c r="D808" t="s">
        <v>32</v>
      </c>
      <c r="E808">
        <v>4</v>
      </c>
      <c r="F808">
        <v>0</v>
      </c>
      <c r="G808">
        <v>10</v>
      </c>
      <c r="H808">
        <v>1</v>
      </c>
      <c r="I808">
        <v>0.99</v>
      </c>
      <c r="J808">
        <v>11</v>
      </c>
      <c r="K808">
        <v>9.0909090909090912E-2</v>
      </c>
      <c r="L808" t="s">
        <v>18044</v>
      </c>
      <c r="M808" t="s">
        <v>17970</v>
      </c>
      <c r="N808" cm="1">
        <f t="array" ref="N808">_xlfn.LET(_xlpm.k,finalData[[#This Row],[peer_group_key]],
     MEDIAN(_xlfn._xlws.FILTER(finalData[score], (finalData[peer_group_key]=_xlpm.k)*(ISNUMBER(finalData[score]))))
)</f>
        <v>0.99</v>
      </c>
      <c r="O808" cm="1">
        <f t="array" ref="O80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08" cm="1">
        <f t="array" ref="P80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808">
        <f>finalData[[#This Row],[peerQ3]]-finalData[[#This Row],[peerQ1]]</f>
        <v>6.0000000000000053E-2</v>
      </c>
      <c r="R808" cm="1">
        <f t="array" ref="R808">_xlfn.LET(_xlpm.k,finalData[[#This Row],[peer_group_key]],
ROWS(_xlfn._xlws.FILTER(finalData[score], (finalData[peer_group_key]=_xlpm.k)*(ISNUMBER(finalData[score]))))
)</f>
        <v>51</v>
      </c>
      <c r="S808">
        <f>IF(OR(NOT(ISNUMBER(finalData[[#This Row],[peerIQR]])),finalData[[#This Row],[peerIQR]]=0), NA(), finalData[[#This Row],[peerQ1]]-1.5*finalData[[#This Row],[peerIQR]])</f>
        <v>0.87999999999999989</v>
      </c>
      <c r="T808">
        <f>IF(OR(NOT(ISNUMBER(finalData[[#This Row],[peerIQR]])),finalData[[#This Row],[peerIQR]]=0), NA(), finalData[[#This Row],[peerQ3]]+1.5*finalData[[#This Row],[peerIQR]])</f>
        <v>1.1200000000000001</v>
      </c>
      <c r="U80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08">
        <f>finalData[[#This Row],[score]]-finalData[[#This Row],[peerMedian]]</f>
        <v>0</v>
      </c>
    </row>
    <row r="809" spans="1:22">
      <c r="A809" t="s">
        <v>2822</v>
      </c>
      <c r="B809" t="s">
        <v>2823</v>
      </c>
      <c r="C809" t="s">
        <v>2540</v>
      </c>
      <c r="D809" t="s">
        <v>140</v>
      </c>
      <c r="E809">
        <v>2</v>
      </c>
      <c r="F809">
        <v>0</v>
      </c>
      <c r="G809">
        <v>11</v>
      </c>
      <c r="H809">
        <v>0</v>
      </c>
      <c r="I809">
        <v>1.02</v>
      </c>
      <c r="J809">
        <v>11</v>
      </c>
      <c r="K809">
        <v>0</v>
      </c>
      <c r="L809" t="s">
        <v>18045</v>
      </c>
      <c r="M809" t="s">
        <v>17973</v>
      </c>
      <c r="N809" cm="1">
        <f t="array" ref="N809">_xlfn.LET(_xlpm.k,finalData[[#This Row],[peer_group_key]],
     MEDIAN(_xlfn._xlws.FILTER(finalData[score], (finalData[peer_group_key]=_xlpm.k)*(ISNUMBER(finalData[score]))))
)</f>
        <v>0.99</v>
      </c>
      <c r="O809" cm="1">
        <f t="array" ref="O80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809" cm="1">
        <f t="array" ref="P80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09">
        <f>finalData[[#This Row],[peerQ3]]-finalData[[#This Row],[peerQ1]]</f>
        <v>0.14000000000000001</v>
      </c>
      <c r="R809" cm="1">
        <f t="array" ref="R809">_xlfn.LET(_xlpm.k,finalData[[#This Row],[peer_group_key]],
ROWS(_xlfn._xlws.FILTER(finalData[score], (finalData[peer_group_key]=_xlpm.k)*(ISNUMBER(finalData[score]))))
)</f>
        <v>30</v>
      </c>
      <c r="S809">
        <f>IF(OR(NOT(ISNUMBER(finalData[[#This Row],[peerIQR]])),finalData[[#This Row],[peerIQR]]=0), NA(), finalData[[#This Row],[peerQ1]]-1.5*finalData[[#This Row],[peerIQR]])</f>
        <v>0.71</v>
      </c>
      <c r="T809">
        <f>IF(OR(NOT(ISNUMBER(finalData[[#This Row],[peerIQR]])),finalData[[#This Row],[peerIQR]]=0), NA(), finalData[[#This Row],[peerQ3]]+1.5*finalData[[#This Row],[peerIQR]])</f>
        <v>1.27</v>
      </c>
      <c r="U80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09">
        <f>finalData[[#This Row],[score]]-finalData[[#This Row],[peerMedian]]</f>
        <v>3.0000000000000027E-2</v>
      </c>
    </row>
    <row r="810" spans="1:22">
      <c r="A810" t="s">
        <v>2825</v>
      </c>
      <c r="B810" t="s">
        <v>2826</v>
      </c>
      <c r="C810" t="s">
        <v>2540</v>
      </c>
      <c r="D810" t="s">
        <v>32</v>
      </c>
      <c r="E810">
        <v>2</v>
      </c>
      <c r="F810">
        <v>0</v>
      </c>
      <c r="G810">
        <v>10</v>
      </c>
      <c r="H810">
        <v>0</v>
      </c>
      <c r="I810">
        <v>0.98</v>
      </c>
      <c r="J810">
        <v>10</v>
      </c>
      <c r="K810">
        <v>0</v>
      </c>
      <c r="L810" t="s">
        <v>18044</v>
      </c>
      <c r="M810" t="s">
        <v>17973</v>
      </c>
      <c r="N810" cm="1">
        <f t="array" ref="N810">_xlfn.LET(_xlpm.k,finalData[[#This Row],[peer_group_key]],
     MEDIAN(_xlfn._xlws.FILTER(finalData[score], (finalData[peer_group_key]=_xlpm.k)*(ISNUMBER(finalData[score]))))
)</f>
        <v>0.99</v>
      </c>
      <c r="O810" cm="1">
        <f t="array" ref="O81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10" cm="1">
        <f t="array" ref="P81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810">
        <f>finalData[[#This Row],[peerQ3]]-finalData[[#This Row],[peerQ1]]</f>
        <v>6.0000000000000053E-2</v>
      </c>
      <c r="R810" cm="1">
        <f t="array" ref="R810">_xlfn.LET(_xlpm.k,finalData[[#This Row],[peer_group_key]],
ROWS(_xlfn._xlws.FILTER(finalData[score], (finalData[peer_group_key]=_xlpm.k)*(ISNUMBER(finalData[score]))))
)</f>
        <v>51</v>
      </c>
      <c r="S810">
        <f>IF(OR(NOT(ISNUMBER(finalData[[#This Row],[peerIQR]])),finalData[[#This Row],[peerIQR]]=0), NA(), finalData[[#This Row],[peerQ1]]-1.5*finalData[[#This Row],[peerIQR]])</f>
        <v>0.87999999999999989</v>
      </c>
      <c r="T810">
        <f>IF(OR(NOT(ISNUMBER(finalData[[#This Row],[peerIQR]])),finalData[[#This Row],[peerIQR]]=0), NA(), finalData[[#This Row],[peerQ3]]+1.5*finalData[[#This Row],[peerIQR]])</f>
        <v>1.1200000000000001</v>
      </c>
      <c r="U81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10">
        <f>finalData[[#This Row],[score]]-finalData[[#This Row],[peerMedian]]</f>
        <v>-1.0000000000000009E-2</v>
      </c>
    </row>
    <row r="811" spans="1:22">
      <c r="A811" t="s">
        <v>2828</v>
      </c>
      <c r="B811" t="s">
        <v>2829</v>
      </c>
      <c r="C811" t="s">
        <v>2540</v>
      </c>
      <c r="D811" t="s">
        <v>32</v>
      </c>
      <c r="E811">
        <v>5</v>
      </c>
      <c r="F811">
        <v>0</v>
      </c>
      <c r="G811">
        <v>10</v>
      </c>
      <c r="H811">
        <v>1</v>
      </c>
      <c r="I811">
        <v>0.98</v>
      </c>
      <c r="J811">
        <v>11</v>
      </c>
      <c r="K811">
        <v>9.0909090909090912E-2</v>
      </c>
      <c r="L811" t="s">
        <v>18044</v>
      </c>
      <c r="M811" t="s">
        <v>17970</v>
      </c>
      <c r="N811" cm="1">
        <f t="array" ref="N811">_xlfn.LET(_xlpm.k,finalData[[#This Row],[peer_group_key]],
     MEDIAN(_xlfn._xlws.FILTER(finalData[score], (finalData[peer_group_key]=_xlpm.k)*(ISNUMBER(finalData[score]))))
)</f>
        <v>0.99</v>
      </c>
      <c r="O811" cm="1">
        <f t="array" ref="O81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11" cm="1">
        <f t="array" ref="P81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811">
        <f>finalData[[#This Row],[peerQ3]]-finalData[[#This Row],[peerQ1]]</f>
        <v>6.0000000000000053E-2</v>
      </c>
      <c r="R811" cm="1">
        <f t="array" ref="R811">_xlfn.LET(_xlpm.k,finalData[[#This Row],[peer_group_key]],
ROWS(_xlfn._xlws.FILTER(finalData[score], (finalData[peer_group_key]=_xlpm.k)*(ISNUMBER(finalData[score]))))
)</f>
        <v>51</v>
      </c>
      <c r="S811">
        <f>IF(OR(NOT(ISNUMBER(finalData[[#This Row],[peerIQR]])),finalData[[#This Row],[peerIQR]]=0), NA(), finalData[[#This Row],[peerQ1]]-1.5*finalData[[#This Row],[peerIQR]])</f>
        <v>0.87999999999999989</v>
      </c>
      <c r="T811">
        <f>IF(OR(NOT(ISNUMBER(finalData[[#This Row],[peerIQR]])),finalData[[#This Row],[peerIQR]]=0), NA(), finalData[[#This Row],[peerQ3]]+1.5*finalData[[#This Row],[peerIQR]])</f>
        <v>1.1200000000000001</v>
      </c>
      <c r="U81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11">
        <f>finalData[[#This Row],[score]]-finalData[[#This Row],[peerMedian]]</f>
        <v>-1.0000000000000009E-2</v>
      </c>
    </row>
    <row r="812" spans="1:22">
      <c r="A812" t="s">
        <v>2831</v>
      </c>
      <c r="B812" t="s">
        <v>2832</v>
      </c>
      <c r="C812" t="s">
        <v>2540</v>
      </c>
      <c r="D812" t="s">
        <v>27</v>
      </c>
      <c r="E812">
        <v>1</v>
      </c>
      <c r="F812">
        <v>0</v>
      </c>
      <c r="G812">
        <v>5</v>
      </c>
      <c r="H812">
        <v>1</v>
      </c>
      <c r="I812">
        <v>1.19</v>
      </c>
      <c r="J812">
        <v>6</v>
      </c>
      <c r="K812">
        <v>0.16666666666666666</v>
      </c>
      <c r="L812" t="s">
        <v>18048</v>
      </c>
      <c r="M812" t="s">
        <v>17973</v>
      </c>
      <c r="N812" cm="1">
        <f t="array" ref="N812">_xlfn.LET(_xlpm.k,finalData[[#This Row],[peer_group_key]],
     MEDIAN(_xlfn._xlws.FILTER(finalData[score], (finalData[peer_group_key]=_xlpm.k)*(ISNUMBER(finalData[score]))))
)</f>
        <v>1.03</v>
      </c>
      <c r="O812" cm="1">
        <f t="array" ref="O81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</v>
      </c>
      <c r="P812" cm="1">
        <f t="array" ref="P81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1.085</v>
      </c>
      <c r="Q812">
        <f>finalData[[#This Row],[peerQ3]]-finalData[[#This Row],[peerQ1]]</f>
        <v>6.4999999999999947E-2</v>
      </c>
      <c r="R812" cm="1">
        <f t="array" ref="R812">_xlfn.LET(_xlpm.k,finalData[[#This Row],[peer_group_key]],
ROWS(_xlfn._xlws.FILTER(finalData[score], (finalData[peer_group_key]=_xlpm.k)*(ISNUMBER(finalData[score]))))
)</f>
        <v>7</v>
      </c>
      <c r="S812">
        <f>IF(OR(NOT(ISNUMBER(finalData[[#This Row],[peerIQR]])),finalData[[#This Row],[peerIQR]]=0), NA(), finalData[[#This Row],[peerQ1]]-1.5*finalData[[#This Row],[peerIQR]])</f>
        <v>0.9225000000000001</v>
      </c>
      <c r="T812">
        <f>IF(OR(NOT(ISNUMBER(finalData[[#This Row],[peerIQR]])),finalData[[#This Row],[peerIQR]]=0), NA(), finalData[[#This Row],[peerQ3]]+1.5*finalData[[#This Row],[peerIQR]])</f>
        <v>1.1824999999999999</v>
      </c>
      <c r="U81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812">
        <f>finalData[[#This Row],[score]]-finalData[[#This Row],[peerMedian]]</f>
        <v>0.15999999999999992</v>
      </c>
    </row>
    <row r="813" spans="1:22">
      <c r="A813" t="s">
        <v>2834</v>
      </c>
      <c r="B813" t="s">
        <v>2835</v>
      </c>
      <c r="C813" t="s">
        <v>2540</v>
      </c>
      <c r="D813" t="s">
        <v>32</v>
      </c>
      <c r="E813">
        <v>4</v>
      </c>
      <c r="F813">
        <v>2</v>
      </c>
      <c r="G813">
        <v>7</v>
      </c>
      <c r="H813">
        <v>2</v>
      </c>
      <c r="I813">
        <v>0.99</v>
      </c>
      <c r="J813">
        <v>11</v>
      </c>
      <c r="K813">
        <v>0.18181818181818182</v>
      </c>
      <c r="L813" t="s">
        <v>18044</v>
      </c>
      <c r="M813" t="s">
        <v>17970</v>
      </c>
      <c r="N813" cm="1">
        <f t="array" ref="N813">_xlfn.LET(_xlpm.k,finalData[[#This Row],[peer_group_key]],
     MEDIAN(_xlfn._xlws.FILTER(finalData[score], (finalData[peer_group_key]=_xlpm.k)*(ISNUMBER(finalData[score]))))
)</f>
        <v>0.99</v>
      </c>
      <c r="O813" cm="1">
        <f t="array" ref="O81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13" cm="1">
        <f t="array" ref="P81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813">
        <f>finalData[[#This Row],[peerQ3]]-finalData[[#This Row],[peerQ1]]</f>
        <v>6.0000000000000053E-2</v>
      </c>
      <c r="R813" cm="1">
        <f t="array" ref="R813">_xlfn.LET(_xlpm.k,finalData[[#This Row],[peer_group_key]],
ROWS(_xlfn._xlws.FILTER(finalData[score], (finalData[peer_group_key]=_xlpm.k)*(ISNUMBER(finalData[score]))))
)</f>
        <v>51</v>
      </c>
      <c r="S813">
        <f>IF(OR(NOT(ISNUMBER(finalData[[#This Row],[peerIQR]])),finalData[[#This Row],[peerIQR]]=0), NA(), finalData[[#This Row],[peerQ1]]-1.5*finalData[[#This Row],[peerIQR]])</f>
        <v>0.87999999999999989</v>
      </c>
      <c r="T813">
        <f>IF(OR(NOT(ISNUMBER(finalData[[#This Row],[peerIQR]])),finalData[[#This Row],[peerIQR]]=0), NA(), finalData[[#This Row],[peerQ3]]+1.5*finalData[[#This Row],[peerIQR]])</f>
        <v>1.1200000000000001</v>
      </c>
      <c r="U81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13">
        <f>finalData[[#This Row],[score]]-finalData[[#This Row],[peerMedian]]</f>
        <v>0</v>
      </c>
    </row>
    <row r="814" spans="1:22">
      <c r="A814" t="s">
        <v>2837</v>
      </c>
      <c r="B814" t="s">
        <v>2838</v>
      </c>
      <c r="C814" t="s">
        <v>2540</v>
      </c>
      <c r="D814" t="s">
        <v>32</v>
      </c>
      <c r="E814">
        <v>4</v>
      </c>
      <c r="F814">
        <v>1</v>
      </c>
      <c r="G814">
        <v>9</v>
      </c>
      <c r="H814">
        <v>1</v>
      </c>
      <c r="I814">
        <v>1.07</v>
      </c>
      <c r="J814">
        <v>11</v>
      </c>
      <c r="K814">
        <v>9.0909090909090912E-2</v>
      </c>
      <c r="L814" t="s">
        <v>18044</v>
      </c>
      <c r="M814" t="s">
        <v>17970</v>
      </c>
      <c r="N814" cm="1">
        <f t="array" ref="N814">_xlfn.LET(_xlpm.k,finalData[[#This Row],[peer_group_key]],
     MEDIAN(_xlfn._xlws.FILTER(finalData[score], (finalData[peer_group_key]=_xlpm.k)*(ISNUMBER(finalData[score]))))
)</f>
        <v>0.99</v>
      </c>
      <c r="O814" cm="1">
        <f t="array" ref="O81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14" cm="1">
        <f t="array" ref="P81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814">
        <f>finalData[[#This Row],[peerQ3]]-finalData[[#This Row],[peerQ1]]</f>
        <v>6.0000000000000053E-2</v>
      </c>
      <c r="R814" cm="1">
        <f t="array" ref="R814">_xlfn.LET(_xlpm.k,finalData[[#This Row],[peer_group_key]],
ROWS(_xlfn._xlws.FILTER(finalData[score], (finalData[peer_group_key]=_xlpm.k)*(ISNUMBER(finalData[score]))))
)</f>
        <v>51</v>
      </c>
      <c r="S814">
        <f>IF(OR(NOT(ISNUMBER(finalData[[#This Row],[peerIQR]])),finalData[[#This Row],[peerIQR]]=0), NA(), finalData[[#This Row],[peerQ1]]-1.5*finalData[[#This Row],[peerIQR]])</f>
        <v>0.87999999999999989</v>
      </c>
      <c r="T814">
        <f>IF(OR(NOT(ISNUMBER(finalData[[#This Row],[peerIQR]])),finalData[[#This Row],[peerIQR]]=0), NA(), finalData[[#This Row],[peerQ3]]+1.5*finalData[[#This Row],[peerIQR]])</f>
        <v>1.1200000000000001</v>
      </c>
      <c r="U81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14">
        <f>finalData[[#This Row],[score]]-finalData[[#This Row],[peerMedian]]</f>
        <v>8.0000000000000071E-2</v>
      </c>
    </row>
    <row r="815" spans="1:22">
      <c r="A815" t="s">
        <v>2840</v>
      </c>
      <c r="B815" t="s">
        <v>2841</v>
      </c>
      <c r="C815" t="s">
        <v>2540</v>
      </c>
      <c r="D815" t="s">
        <v>113</v>
      </c>
      <c r="E815">
        <v>2</v>
      </c>
      <c r="F815">
        <v>0</v>
      </c>
      <c r="G815">
        <v>9</v>
      </c>
      <c r="H815">
        <v>0</v>
      </c>
      <c r="I815">
        <v>0.97</v>
      </c>
      <c r="J815">
        <v>9</v>
      </c>
      <c r="K815">
        <v>0</v>
      </c>
      <c r="L815" t="s">
        <v>18047</v>
      </c>
      <c r="M815" t="s">
        <v>17973</v>
      </c>
      <c r="N815" cm="1">
        <f t="array" ref="N815">_xlfn.LET(_xlpm.k,finalData[[#This Row],[peer_group_key]],
     MEDIAN(_xlfn._xlws.FILTER(finalData[score], (finalData[peer_group_key]=_xlpm.k)*(ISNUMBER(finalData[score]))))
)</f>
        <v>0.98499999999999999</v>
      </c>
      <c r="O815" cm="1">
        <f t="array" ref="O81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815" cm="1">
        <f t="array" ref="P81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1.0075000000000001</v>
      </c>
      <c r="Q815">
        <f>finalData[[#This Row],[peerQ3]]-finalData[[#This Row],[peerQ1]]</f>
        <v>5.0000000000000044E-2</v>
      </c>
      <c r="R815" cm="1">
        <f t="array" ref="R815">_xlfn.LET(_xlpm.k,finalData[[#This Row],[peer_group_key]],
ROWS(_xlfn._xlws.FILTER(finalData[score], (finalData[peer_group_key]=_xlpm.k)*(ISNUMBER(finalData[score]))))
)</f>
        <v>4</v>
      </c>
      <c r="S815">
        <f>IF(OR(NOT(ISNUMBER(finalData[[#This Row],[peerIQR]])),finalData[[#This Row],[peerIQR]]=0), NA(), finalData[[#This Row],[peerQ1]]-1.5*finalData[[#This Row],[peerIQR]])</f>
        <v>0.88249999999999995</v>
      </c>
      <c r="T815">
        <f>IF(OR(NOT(ISNUMBER(finalData[[#This Row],[peerIQR]])),finalData[[#This Row],[peerIQR]]=0), NA(), finalData[[#This Row],[peerQ3]]+1.5*finalData[[#This Row],[peerIQR]])</f>
        <v>1.0825</v>
      </c>
      <c r="U81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815">
        <f>finalData[[#This Row],[score]]-finalData[[#This Row],[peerMedian]]</f>
        <v>-1.5000000000000013E-2</v>
      </c>
    </row>
    <row r="816" spans="1:22">
      <c r="A816" t="s">
        <v>2844</v>
      </c>
      <c r="B816" t="s">
        <v>2845</v>
      </c>
      <c r="C816" t="s">
        <v>2540</v>
      </c>
      <c r="D816" t="s">
        <v>32</v>
      </c>
      <c r="E816">
        <v>3</v>
      </c>
      <c r="F816">
        <v>0</v>
      </c>
      <c r="G816">
        <v>8</v>
      </c>
      <c r="H816">
        <v>3</v>
      </c>
      <c r="I816">
        <v>0.99</v>
      </c>
      <c r="J816">
        <v>11</v>
      </c>
      <c r="K816">
        <v>0.27272727272727271</v>
      </c>
      <c r="L816" t="s">
        <v>18044</v>
      </c>
      <c r="M816" t="s">
        <v>17971</v>
      </c>
      <c r="N816" cm="1">
        <f t="array" ref="N816">_xlfn.LET(_xlpm.k,finalData[[#This Row],[peer_group_key]],
     MEDIAN(_xlfn._xlws.FILTER(finalData[score], (finalData[peer_group_key]=_xlpm.k)*(ISNUMBER(finalData[score]))))
)</f>
        <v>0.99</v>
      </c>
      <c r="O816" cm="1">
        <f t="array" ref="O81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16" cm="1">
        <f t="array" ref="P81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816">
        <f>finalData[[#This Row],[peerQ3]]-finalData[[#This Row],[peerQ1]]</f>
        <v>6.0000000000000053E-2</v>
      </c>
      <c r="R816" cm="1">
        <f t="array" ref="R816">_xlfn.LET(_xlpm.k,finalData[[#This Row],[peer_group_key]],
ROWS(_xlfn._xlws.FILTER(finalData[score], (finalData[peer_group_key]=_xlpm.k)*(ISNUMBER(finalData[score]))))
)</f>
        <v>51</v>
      </c>
      <c r="S816">
        <f>IF(OR(NOT(ISNUMBER(finalData[[#This Row],[peerIQR]])),finalData[[#This Row],[peerIQR]]=0), NA(), finalData[[#This Row],[peerQ1]]-1.5*finalData[[#This Row],[peerIQR]])</f>
        <v>0.87999999999999989</v>
      </c>
      <c r="T816">
        <f>IF(OR(NOT(ISNUMBER(finalData[[#This Row],[peerIQR]])),finalData[[#This Row],[peerIQR]]=0), NA(), finalData[[#This Row],[peerQ3]]+1.5*finalData[[#This Row],[peerIQR]])</f>
        <v>1.1200000000000001</v>
      </c>
      <c r="U81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16">
        <f>finalData[[#This Row],[score]]-finalData[[#This Row],[peerMedian]]</f>
        <v>0</v>
      </c>
    </row>
    <row r="817" spans="1:22">
      <c r="A817" t="s">
        <v>2847</v>
      </c>
      <c r="B817" t="s">
        <v>2848</v>
      </c>
      <c r="C817" t="s">
        <v>2540</v>
      </c>
      <c r="D817" t="s">
        <v>32</v>
      </c>
      <c r="E817">
        <v>2</v>
      </c>
      <c r="F817">
        <v>0</v>
      </c>
      <c r="G817">
        <v>11</v>
      </c>
      <c r="H817">
        <v>0</v>
      </c>
      <c r="I817">
        <v>0.99</v>
      </c>
      <c r="J817">
        <v>11</v>
      </c>
      <c r="K817">
        <v>0</v>
      </c>
      <c r="L817" t="s">
        <v>18044</v>
      </c>
      <c r="M817" t="s">
        <v>17973</v>
      </c>
      <c r="N817" cm="1">
        <f t="array" ref="N817">_xlfn.LET(_xlpm.k,finalData[[#This Row],[peer_group_key]],
     MEDIAN(_xlfn._xlws.FILTER(finalData[score], (finalData[peer_group_key]=_xlpm.k)*(ISNUMBER(finalData[score]))))
)</f>
        <v>0.99</v>
      </c>
      <c r="O817" cm="1">
        <f t="array" ref="O81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17" cm="1">
        <f t="array" ref="P81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817">
        <f>finalData[[#This Row],[peerQ3]]-finalData[[#This Row],[peerQ1]]</f>
        <v>6.0000000000000053E-2</v>
      </c>
      <c r="R817" cm="1">
        <f t="array" ref="R817">_xlfn.LET(_xlpm.k,finalData[[#This Row],[peer_group_key]],
ROWS(_xlfn._xlws.FILTER(finalData[score], (finalData[peer_group_key]=_xlpm.k)*(ISNUMBER(finalData[score]))))
)</f>
        <v>51</v>
      </c>
      <c r="S817">
        <f>IF(OR(NOT(ISNUMBER(finalData[[#This Row],[peerIQR]])),finalData[[#This Row],[peerIQR]]=0), NA(), finalData[[#This Row],[peerQ1]]-1.5*finalData[[#This Row],[peerIQR]])</f>
        <v>0.87999999999999989</v>
      </c>
      <c r="T817">
        <f>IF(OR(NOT(ISNUMBER(finalData[[#This Row],[peerIQR]])),finalData[[#This Row],[peerIQR]]=0), NA(), finalData[[#This Row],[peerQ3]]+1.5*finalData[[#This Row],[peerIQR]])</f>
        <v>1.1200000000000001</v>
      </c>
      <c r="U81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17">
        <f>finalData[[#This Row],[score]]-finalData[[#This Row],[peerMedian]]</f>
        <v>0</v>
      </c>
    </row>
    <row r="818" spans="1:22">
      <c r="A818" t="s">
        <v>2850</v>
      </c>
      <c r="B818" t="s">
        <v>2851</v>
      </c>
      <c r="C818" t="s">
        <v>2540</v>
      </c>
      <c r="D818" t="s">
        <v>32</v>
      </c>
      <c r="E818">
        <v>5</v>
      </c>
      <c r="F818">
        <v>1</v>
      </c>
      <c r="G818">
        <v>6</v>
      </c>
      <c r="H818">
        <v>4</v>
      </c>
      <c r="I818">
        <v>0.96</v>
      </c>
      <c r="J818">
        <v>11</v>
      </c>
      <c r="K818">
        <v>0.36363636363636365</v>
      </c>
      <c r="L818" t="s">
        <v>18044</v>
      </c>
      <c r="M818" t="s">
        <v>17970</v>
      </c>
      <c r="N818" cm="1">
        <f t="array" ref="N818">_xlfn.LET(_xlpm.k,finalData[[#This Row],[peer_group_key]],
     MEDIAN(_xlfn._xlws.FILTER(finalData[score], (finalData[peer_group_key]=_xlpm.k)*(ISNUMBER(finalData[score]))))
)</f>
        <v>0.99</v>
      </c>
      <c r="O818" cm="1">
        <f t="array" ref="O81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18" cm="1">
        <f t="array" ref="P81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818">
        <f>finalData[[#This Row],[peerQ3]]-finalData[[#This Row],[peerQ1]]</f>
        <v>6.0000000000000053E-2</v>
      </c>
      <c r="R818" cm="1">
        <f t="array" ref="R818">_xlfn.LET(_xlpm.k,finalData[[#This Row],[peer_group_key]],
ROWS(_xlfn._xlws.FILTER(finalData[score], (finalData[peer_group_key]=_xlpm.k)*(ISNUMBER(finalData[score]))))
)</f>
        <v>51</v>
      </c>
      <c r="S818">
        <f>IF(OR(NOT(ISNUMBER(finalData[[#This Row],[peerIQR]])),finalData[[#This Row],[peerIQR]]=0), NA(), finalData[[#This Row],[peerQ1]]-1.5*finalData[[#This Row],[peerIQR]])</f>
        <v>0.87999999999999989</v>
      </c>
      <c r="T818">
        <f>IF(OR(NOT(ISNUMBER(finalData[[#This Row],[peerIQR]])),finalData[[#This Row],[peerIQR]]=0), NA(), finalData[[#This Row],[peerQ3]]+1.5*finalData[[#This Row],[peerIQR]])</f>
        <v>1.1200000000000001</v>
      </c>
      <c r="U81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18">
        <f>finalData[[#This Row],[score]]-finalData[[#This Row],[peerMedian]]</f>
        <v>-3.0000000000000027E-2</v>
      </c>
    </row>
    <row r="819" spans="1:22">
      <c r="A819" t="s">
        <v>2853</v>
      </c>
      <c r="B819" t="s">
        <v>2854</v>
      </c>
      <c r="C819" t="s">
        <v>2540</v>
      </c>
      <c r="D819" t="s">
        <v>32</v>
      </c>
      <c r="E819">
        <v>4</v>
      </c>
      <c r="F819">
        <v>0</v>
      </c>
      <c r="G819">
        <v>9</v>
      </c>
      <c r="H819">
        <v>0</v>
      </c>
      <c r="I819">
        <v>1.03</v>
      </c>
      <c r="J819">
        <v>9</v>
      </c>
      <c r="K819">
        <v>0</v>
      </c>
      <c r="L819" t="s">
        <v>18044</v>
      </c>
      <c r="M819" t="s">
        <v>17970</v>
      </c>
      <c r="N819" cm="1">
        <f t="array" ref="N819">_xlfn.LET(_xlpm.k,finalData[[#This Row],[peer_group_key]],
     MEDIAN(_xlfn._xlws.FILTER(finalData[score], (finalData[peer_group_key]=_xlpm.k)*(ISNUMBER(finalData[score]))))
)</f>
        <v>0.99</v>
      </c>
      <c r="O819" cm="1">
        <f t="array" ref="O81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19" cm="1">
        <f t="array" ref="P81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819">
        <f>finalData[[#This Row],[peerQ3]]-finalData[[#This Row],[peerQ1]]</f>
        <v>6.0000000000000053E-2</v>
      </c>
      <c r="R819" cm="1">
        <f t="array" ref="R819">_xlfn.LET(_xlpm.k,finalData[[#This Row],[peer_group_key]],
ROWS(_xlfn._xlws.FILTER(finalData[score], (finalData[peer_group_key]=_xlpm.k)*(ISNUMBER(finalData[score]))))
)</f>
        <v>51</v>
      </c>
      <c r="S819">
        <f>IF(OR(NOT(ISNUMBER(finalData[[#This Row],[peerIQR]])),finalData[[#This Row],[peerIQR]]=0), NA(), finalData[[#This Row],[peerQ1]]-1.5*finalData[[#This Row],[peerIQR]])</f>
        <v>0.87999999999999989</v>
      </c>
      <c r="T819">
        <f>IF(OR(NOT(ISNUMBER(finalData[[#This Row],[peerIQR]])),finalData[[#This Row],[peerIQR]]=0), NA(), finalData[[#This Row],[peerQ3]]+1.5*finalData[[#This Row],[peerIQR]])</f>
        <v>1.1200000000000001</v>
      </c>
      <c r="U81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19">
        <f>finalData[[#This Row],[score]]-finalData[[#This Row],[peerMedian]]</f>
        <v>4.0000000000000036E-2</v>
      </c>
    </row>
    <row r="820" spans="1:22">
      <c r="A820" t="s">
        <v>2856</v>
      </c>
      <c r="B820" t="s">
        <v>2857</v>
      </c>
      <c r="C820" t="s">
        <v>2540</v>
      </c>
      <c r="D820" t="s">
        <v>32</v>
      </c>
      <c r="E820">
        <v>4</v>
      </c>
      <c r="F820">
        <v>0</v>
      </c>
      <c r="G820">
        <v>8</v>
      </c>
      <c r="H820">
        <v>1</v>
      </c>
      <c r="I820">
        <v>1</v>
      </c>
      <c r="J820">
        <v>9</v>
      </c>
      <c r="K820">
        <v>0.1111111111111111</v>
      </c>
      <c r="L820" t="s">
        <v>18044</v>
      </c>
      <c r="M820" t="s">
        <v>17970</v>
      </c>
      <c r="N820" cm="1">
        <f t="array" ref="N820">_xlfn.LET(_xlpm.k,finalData[[#This Row],[peer_group_key]],
     MEDIAN(_xlfn._xlws.FILTER(finalData[score], (finalData[peer_group_key]=_xlpm.k)*(ISNUMBER(finalData[score]))))
)</f>
        <v>0.99</v>
      </c>
      <c r="O820" cm="1">
        <f t="array" ref="O82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20" cm="1">
        <f t="array" ref="P82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820">
        <f>finalData[[#This Row],[peerQ3]]-finalData[[#This Row],[peerQ1]]</f>
        <v>6.0000000000000053E-2</v>
      </c>
      <c r="R820" cm="1">
        <f t="array" ref="R820">_xlfn.LET(_xlpm.k,finalData[[#This Row],[peer_group_key]],
ROWS(_xlfn._xlws.FILTER(finalData[score], (finalData[peer_group_key]=_xlpm.k)*(ISNUMBER(finalData[score]))))
)</f>
        <v>51</v>
      </c>
      <c r="S820">
        <f>IF(OR(NOT(ISNUMBER(finalData[[#This Row],[peerIQR]])),finalData[[#This Row],[peerIQR]]=0), NA(), finalData[[#This Row],[peerQ1]]-1.5*finalData[[#This Row],[peerIQR]])</f>
        <v>0.87999999999999989</v>
      </c>
      <c r="T820">
        <f>IF(OR(NOT(ISNUMBER(finalData[[#This Row],[peerIQR]])),finalData[[#This Row],[peerIQR]]=0), NA(), finalData[[#This Row],[peerQ3]]+1.5*finalData[[#This Row],[peerIQR]])</f>
        <v>1.1200000000000001</v>
      </c>
      <c r="U82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20">
        <f>finalData[[#This Row],[score]]-finalData[[#This Row],[peerMedian]]</f>
        <v>1.0000000000000009E-2</v>
      </c>
    </row>
    <row r="821" spans="1:22">
      <c r="A821" t="s">
        <v>2859</v>
      </c>
      <c r="B821" t="s">
        <v>2860</v>
      </c>
      <c r="C821" t="s">
        <v>2540</v>
      </c>
      <c r="D821" t="s">
        <v>32</v>
      </c>
      <c r="E821">
        <v>4</v>
      </c>
      <c r="F821">
        <v>0</v>
      </c>
      <c r="G821">
        <v>9</v>
      </c>
      <c r="H821">
        <v>0</v>
      </c>
      <c r="I821">
        <v>1.05</v>
      </c>
      <c r="J821">
        <v>9</v>
      </c>
      <c r="K821">
        <v>0</v>
      </c>
      <c r="L821" t="s">
        <v>18044</v>
      </c>
      <c r="M821" t="s">
        <v>17970</v>
      </c>
      <c r="N821" cm="1">
        <f t="array" ref="N821">_xlfn.LET(_xlpm.k,finalData[[#This Row],[peer_group_key]],
     MEDIAN(_xlfn._xlws.FILTER(finalData[score], (finalData[peer_group_key]=_xlpm.k)*(ISNUMBER(finalData[score]))))
)</f>
        <v>0.99</v>
      </c>
      <c r="O821" cm="1">
        <f t="array" ref="O82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21" cm="1">
        <f t="array" ref="P82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821">
        <f>finalData[[#This Row],[peerQ3]]-finalData[[#This Row],[peerQ1]]</f>
        <v>6.0000000000000053E-2</v>
      </c>
      <c r="R821" cm="1">
        <f t="array" ref="R821">_xlfn.LET(_xlpm.k,finalData[[#This Row],[peer_group_key]],
ROWS(_xlfn._xlws.FILTER(finalData[score], (finalData[peer_group_key]=_xlpm.k)*(ISNUMBER(finalData[score]))))
)</f>
        <v>51</v>
      </c>
      <c r="S821">
        <f>IF(OR(NOT(ISNUMBER(finalData[[#This Row],[peerIQR]])),finalData[[#This Row],[peerIQR]]=0), NA(), finalData[[#This Row],[peerQ1]]-1.5*finalData[[#This Row],[peerIQR]])</f>
        <v>0.87999999999999989</v>
      </c>
      <c r="T821">
        <f>IF(OR(NOT(ISNUMBER(finalData[[#This Row],[peerIQR]])),finalData[[#This Row],[peerIQR]]=0), NA(), finalData[[#This Row],[peerQ3]]+1.5*finalData[[#This Row],[peerIQR]])</f>
        <v>1.1200000000000001</v>
      </c>
      <c r="U82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21">
        <f>finalData[[#This Row],[score]]-finalData[[#This Row],[peerMedian]]</f>
        <v>6.0000000000000053E-2</v>
      </c>
    </row>
    <row r="822" spans="1:22">
      <c r="A822" t="s">
        <v>2862</v>
      </c>
      <c r="B822" t="s">
        <v>2863</v>
      </c>
      <c r="C822" t="s">
        <v>2540</v>
      </c>
      <c r="D822" t="s">
        <v>140</v>
      </c>
      <c r="E822">
        <v>4</v>
      </c>
      <c r="F822">
        <v>0</v>
      </c>
      <c r="G822">
        <v>9</v>
      </c>
      <c r="H822">
        <v>1</v>
      </c>
      <c r="I822">
        <v>1.1100000000000001</v>
      </c>
      <c r="J822">
        <v>10</v>
      </c>
      <c r="K822">
        <v>0.1</v>
      </c>
      <c r="L822" t="s">
        <v>18045</v>
      </c>
      <c r="M822" t="s">
        <v>17970</v>
      </c>
      <c r="N822" cm="1">
        <f t="array" ref="N822">_xlfn.LET(_xlpm.k,finalData[[#This Row],[peer_group_key]],
     MEDIAN(_xlfn._xlws.FILTER(finalData[score], (finalData[peer_group_key]=_xlpm.k)*(ISNUMBER(finalData[score]))))
)</f>
        <v>0.99</v>
      </c>
      <c r="O822" cm="1">
        <f t="array" ref="O82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822" cm="1">
        <f t="array" ref="P82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22">
        <f>finalData[[#This Row],[peerQ3]]-finalData[[#This Row],[peerQ1]]</f>
        <v>0.14000000000000001</v>
      </c>
      <c r="R822" cm="1">
        <f t="array" ref="R822">_xlfn.LET(_xlpm.k,finalData[[#This Row],[peer_group_key]],
ROWS(_xlfn._xlws.FILTER(finalData[score], (finalData[peer_group_key]=_xlpm.k)*(ISNUMBER(finalData[score]))))
)</f>
        <v>30</v>
      </c>
      <c r="S822">
        <f>IF(OR(NOT(ISNUMBER(finalData[[#This Row],[peerIQR]])),finalData[[#This Row],[peerIQR]]=0), NA(), finalData[[#This Row],[peerQ1]]-1.5*finalData[[#This Row],[peerIQR]])</f>
        <v>0.71</v>
      </c>
      <c r="T822">
        <f>IF(OR(NOT(ISNUMBER(finalData[[#This Row],[peerIQR]])),finalData[[#This Row],[peerIQR]]=0), NA(), finalData[[#This Row],[peerQ3]]+1.5*finalData[[#This Row],[peerIQR]])</f>
        <v>1.27</v>
      </c>
      <c r="U82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22">
        <f>finalData[[#This Row],[score]]-finalData[[#This Row],[peerMedian]]</f>
        <v>0.12000000000000011</v>
      </c>
    </row>
    <row r="823" spans="1:22">
      <c r="A823" t="s">
        <v>2865</v>
      </c>
      <c r="B823" t="s">
        <v>2866</v>
      </c>
      <c r="C823" t="s">
        <v>2540</v>
      </c>
      <c r="D823" t="s">
        <v>140</v>
      </c>
      <c r="E823">
        <v>4</v>
      </c>
      <c r="F823">
        <v>0</v>
      </c>
      <c r="G823">
        <v>8</v>
      </c>
      <c r="H823">
        <v>1</v>
      </c>
      <c r="I823">
        <v>0.92</v>
      </c>
      <c r="J823">
        <v>9</v>
      </c>
      <c r="K823">
        <v>0.1111111111111111</v>
      </c>
      <c r="L823" t="s">
        <v>18045</v>
      </c>
      <c r="M823" t="s">
        <v>17970</v>
      </c>
      <c r="N823" cm="1">
        <f t="array" ref="N823">_xlfn.LET(_xlpm.k,finalData[[#This Row],[peer_group_key]],
     MEDIAN(_xlfn._xlws.FILTER(finalData[score], (finalData[peer_group_key]=_xlpm.k)*(ISNUMBER(finalData[score]))))
)</f>
        <v>0.99</v>
      </c>
      <c r="O823" cm="1">
        <f t="array" ref="O82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823" cm="1">
        <f t="array" ref="P82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23">
        <f>finalData[[#This Row],[peerQ3]]-finalData[[#This Row],[peerQ1]]</f>
        <v>0.14000000000000001</v>
      </c>
      <c r="R823" cm="1">
        <f t="array" ref="R823">_xlfn.LET(_xlpm.k,finalData[[#This Row],[peer_group_key]],
ROWS(_xlfn._xlws.FILTER(finalData[score], (finalData[peer_group_key]=_xlpm.k)*(ISNUMBER(finalData[score]))))
)</f>
        <v>30</v>
      </c>
      <c r="S823">
        <f>IF(OR(NOT(ISNUMBER(finalData[[#This Row],[peerIQR]])),finalData[[#This Row],[peerIQR]]=0), NA(), finalData[[#This Row],[peerQ1]]-1.5*finalData[[#This Row],[peerIQR]])</f>
        <v>0.71</v>
      </c>
      <c r="T823">
        <f>IF(OR(NOT(ISNUMBER(finalData[[#This Row],[peerIQR]])),finalData[[#This Row],[peerIQR]]=0), NA(), finalData[[#This Row],[peerQ3]]+1.5*finalData[[#This Row],[peerIQR]])</f>
        <v>1.27</v>
      </c>
      <c r="U82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23">
        <f>finalData[[#This Row],[score]]-finalData[[#This Row],[peerMedian]]</f>
        <v>-6.9999999999999951E-2</v>
      </c>
    </row>
    <row r="824" spans="1:22">
      <c r="A824" t="s">
        <v>2867</v>
      </c>
      <c r="B824" t="s">
        <v>2868</v>
      </c>
      <c r="C824" t="s">
        <v>2540</v>
      </c>
      <c r="D824" t="s">
        <v>87</v>
      </c>
      <c r="E824">
        <v>2</v>
      </c>
      <c r="F824">
        <v>0</v>
      </c>
      <c r="G824">
        <v>6</v>
      </c>
      <c r="H824">
        <v>0</v>
      </c>
      <c r="I824">
        <v>1.1000000000000001</v>
      </c>
      <c r="J824">
        <v>6</v>
      </c>
      <c r="K824">
        <v>0</v>
      </c>
      <c r="L824" t="s">
        <v>18046</v>
      </c>
      <c r="M824" t="s">
        <v>17973</v>
      </c>
      <c r="N824" cm="1">
        <f t="array" ref="N824">_xlfn.LET(_xlpm.k,finalData[[#This Row],[peer_group_key]],
     MEDIAN(_xlfn._xlws.FILTER(finalData[score], (finalData[peer_group_key]=_xlpm.k)*(ISNUMBER(finalData[score]))))
)</f>
        <v>0.97499999999999998</v>
      </c>
      <c r="O824" cm="1">
        <f t="array" ref="O82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0.91500000000000004</v>
      </c>
      <c r="P824" cm="1">
        <f t="array" ref="P82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1.0049999999999999</v>
      </c>
      <c r="Q824">
        <f>finalData[[#This Row],[peerQ3]]-finalData[[#This Row],[peerQ1]]</f>
        <v>8.9999999999999858E-2</v>
      </c>
      <c r="R824" cm="1">
        <f t="array" ref="R824">_xlfn.LET(_xlpm.k,finalData[[#This Row],[peer_group_key]],
ROWS(_xlfn._xlws.FILTER(finalData[score], (finalData[peer_group_key]=_xlpm.k)*(ISNUMBER(finalData[score]))))
)</f>
        <v>10</v>
      </c>
      <c r="S824">
        <f>IF(OR(NOT(ISNUMBER(finalData[[#This Row],[peerIQR]])),finalData[[#This Row],[peerIQR]]=0), NA(), finalData[[#This Row],[peerQ1]]-1.5*finalData[[#This Row],[peerIQR]])</f>
        <v>0.78000000000000025</v>
      </c>
      <c r="T824">
        <f>IF(OR(NOT(ISNUMBER(finalData[[#This Row],[peerIQR]])),finalData[[#This Row],[peerIQR]]=0), NA(), finalData[[#This Row],[peerQ3]]+1.5*finalData[[#This Row],[peerIQR]])</f>
        <v>1.1399999999999997</v>
      </c>
      <c r="U82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24">
        <f>finalData[[#This Row],[score]]-finalData[[#This Row],[peerMedian]]</f>
        <v>0.12500000000000011</v>
      </c>
    </row>
    <row r="825" spans="1:22">
      <c r="A825" t="s">
        <v>2870</v>
      </c>
      <c r="B825" t="s">
        <v>2871</v>
      </c>
      <c r="C825" t="s">
        <v>2540</v>
      </c>
      <c r="D825" t="s">
        <v>32</v>
      </c>
      <c r="E825">
        <v>4</v>
      </c>
      <c r="F825">
        <v>1</v>
      </c>
      <c r="G825">
        <v>7</v>
      </c>
      <c r="H825">
        <v>0</v>
      </c>
      <c r="I825">
        <v>1.08</v>
      </c>
      <c r="J825">
        <v>8</v>
      </c>
      <c r="K825">
        <v>0</v>
      </c>
      <c r="L825" t="s">
        <v>18044</v>
      </c>
      <c r="M825" t="s">
        <v>17970</v>
      </c>
      <c r="N825" cm="1">
        <f t="array" ref="N825">_xlfn.LET(_xlpm.k,finalData[[#This Row],[peer_group_key]],
     MEDIAN(_xlfn._xlws.FILTER(finalData[score], (finalData[peer_group_key]=_xlpm.k)*(ISNUMBER(finalData[score]))))
)</f>
        <v>0.99</v>
      </c>
      <c r="O825" cm="1">
        <f t="array" ref="O82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25" cm="1">
        <f t="array" ref="P82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825">
        <f>finalData[[#This Row],[peerQ3]]-finalData[[#This Row],[peerQ1]]</f>
        <v>6.0000000000000053E-2</v>
      </c>
      <c r="R825" cm="1">
        <f t="array" ref="R825">_xlfn.LET(_xlpm.k,finalData[[#This Row],[peer_group_key]],
ROWS(_xlfn._xlws.FILTER(finalData[score], (finalData[peer_group_key]=_xlpm.k)*(ISNUMBER(finalData[score]))))
)</f>
        <v>51</v>
      </c>
      <c r="S825">
        <f>IF(OR(NOT(ISNUMBER(finalData[[#This Row],[peerIQR]])),finalData[[#This Row],[peerIQR]]=0), NA(), finalData[[#This Row],[peerQ1]]-1.5*finalData[[#This Row],[peerIQR]])</f>
        <v>0.87999999999999989</v>
      </c>
      <c r="T825">
        <f>IF(OR(NOT(ISNUMBER(finalData[[#This Row],[peerIQR]])),finalData[[#This Row],[peerIQR]]=0), NA(), finalData[[#This Row],[peerQ3]]+1.5*finalData[[#This Row],[peerIQR]])</f>
        <v>1.1200000000000001</v>
      </c>
      <c r="U82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25">
        <f>finalData[[#This Row],[score]]-finalData[[#This Row],[peerMedian]]</f>
        <v>9.000000000000008E-2</v>
      </c>
    </row>
    <row r="826" spans="1:22">
      <c r="A826" t="s">
        <v>2926</v>
      </c>
      <c r="B826" t="s">
        <v>1537</v>
      </c>
      <c r="C826" t="s">
        <v>2927</v>
      </c>
      <c r="D826" t="s">
        <v>113</v>
      </c>
      <c r="E826">
        <v>5</v>
      </c>
      <c r="F826">
        <v>1</v>
      </c>
      <c r="G826">
        <v>6</v>
      </c>
      <c r="H826">
        <v>0</v>
      </c>
      <c r="I826">
        <v>0.95</v>
      </c>
      <c r="J826">
        <v>7</v>
      </c>
      <c r="K826">
        <v>0</v>
      </c>
      <c r="L826" t="s">
        <v>18052</v>
      </c>
      <c r="M826" t="s">
        <v>17970</v>
      </c>
      <c r="N826" cm="1">
        <f t="array" ref="N826">_xlfn.LET(_xlpm.k,finalData[[#This Row],[peer_group_key]],
     MEDIAN(_xlfn._xlws.FILTER(finalData[score], (finalData[peer_group_key]=_xlpm.k)*(ISNUMBER(finalData[score]))))
)</f>
        <v>0.99</v>
      </c>
      <c r="O826" cm="1">
        <f t="array" ref="O82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26" cm="1">
        <f t="array" ref="P82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1.0249999999999999</v>
      </c>
      <c r="Q826">
        <f>finalData[[#This Row],[peerQ3]]-finalData[[#This Row],[peerQ1]]</f>
        <v>5.4999999999999938E-2</v>
      </c>
      <c r="R826" cm="1">
        <f t="array" ref="R826">_xlfn.LET(_xlpm.k,finalData[[#This Row],[peer_group_key]],
ROWS(_xlfn._xlws.FILTER(finalData[score], (finalData[peer_group_key]=_xlpm.k)*(ISNUMBER(finalData[score]))))
)</f>
        <v>14</v>
      </c>
      <c r="S826">
        <f>IF(OR(NOT(ISNUMBER(finalData[[#This Row],[peerIQR]])),finalData[[#This Row],[peerIQR]]=0), NA(), finalData[[#This Row],[peerQ1]]-1.5*finalData[[#This Row],[peerIQR]])</f>
        <v>0.88750000000000007</v>
      </c>
      <c r="T826">
        <f>IF(OR(NOT(ISNUMBER(finalData[[#This Row],[peerIQR]])),finalData[[#This Row],[peerIQR]]=0), NA(), finalData[[#This Row],[peerQ3]]+1.5*finalData[[#This Row],[peerIQR]])</f>
        <v>1.1074999999999999</v>
      </c>
      <c r="U82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26">
        <f>finalData[[#This Row],[score]]-finalData[[#This Row],[peerMedian]]</f>
        <v>-4.0000000000000036E-2</v>
      </c>
    </row>
    <row r="827" spans="1:22">
      <c r="A827" t="s">
        <v>2929</v>
      </c>
      <c r="B827" t="s">
        <v>2930</v>
      </c>
      <c r="C827" t="s">
        <v>2927</v>
      </c>
      <c r="D827" t="s">
        <v>32</v>
      </c>
      <c r="E827">
        <v>1</v>
      </c>
      <c r="F827">
        <v>0</v>
      </c>
      <c r="G827">
        <v>6</v>
      </c>
      <c r="H827">
        <v>3</v>
      </c>
      <c r="I827">
        <v>1.06</v>
      </c>
      <c r="J827">
        <v>9</v>
      </c>
      <c r="K827">
        <v>0.33333333333333331</v>
      </c>
      <c r="L827" t="s">
        <v>18053</v>
      </c>
      <c r="M827" t="s">
        <v>17973</v>
      </c>
      <c r="N827" cm="1">
        <f t="array" ref="N827">_xlfn.LET(_xlpm.k,finalData[[#This Row],[peer_group_key]],
     MEDIAN(_xlfn._xlws.FILTER(finalData[score], (finalData[peer_group_key]=_xlpm.k)*(ISNUMBER(finalData[score]))))
)</f>
        <v>1.04</v>
      </c>
      <c r="O827" cm="1">
        <f t="array" ref="O82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27" cm="1">
        <f t="array" ref="P82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27">
        <f>finalData[[#This Row],[peerQ3]]-finalData[[#This Row],[peerQ1]]</f>
        <v>6.5000000000000058E-2</v>
      </c>
      <c r="R827" cm="1">
        <f t="array" ref="R827">_xlfn.LET(_xlpm.k,finalData[[#This Row],[peer_group_key]],
ROWS(_xlfn._xlws.FILTER(finalData[score], (finalData[peer_group_key]=_xlpm.k)*(ISNUMBER(finalData[score]))))
)</f>
        <v>33</v>
      </c>
      <c r="S827">
        <f>IF(OR(NOT(ISNUMBER(finalData[[#This Row],[peerIQR]])),finalData[[#This Row],[peerIQR]]=0), NA(), finalData[[#This Row],[peerQ1]]-1.5*finalData[[#This Row],[peerIQR]])</f>
        <v>0.89749999999999996</v>
      </c>
      <c r="T827">
        <f>IF(OR(NOT(ISNUMBER(finalData[[#This Row],[peerIQR]])),finalData[[#This Row],[peerIQR]]=0), NA(), finalData[[#This Row],[peerQ3]]+1.5*finalData[[#This Row],[peerIQR]])</f>
        <v>1.1575000000000002</v>
      </c>
      <c r="U82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27">
        <f>finalData[[#This Row],[score]]-finalData[[#This Row],[peerMedian]]</f>
        <v>2.0000000000000018E-2</v>
      </c>
    </row>
    <row r="828" spans="1:22">
      <c r="A828" t="s">
        <v>2932</v>
      </c>
      <c r="B828" t="s">
        <v>2933</v>
      </c>
      <c r="C828" t="s">
        <v>2927</v>
      </c>
      <c r="D828" t="s">
        <v>113</v>
      </c>
      <c r="E828">
        <v>5</v>
      </c>
      <c r="F828">
        <v>0</v>
      </c>
      <c r="G828">
        <v>10</v>
      </c>
      <c r="H828">
        <v>0</v>
      </c>
      <c r="I828">
        <v>0.93</v>
      </c>
      <c r="J828">
        <v>10</v>
      </c>
      <c r="K828">
        <v>0</v>
      </c>
      <c r="L828" t="s">
        <v>18052</v>
      </c>
      <c r="M828" t="s">
        <v>17970</v>
      </c>
      <c r="N828" cm="1">
        <f t="array" ref="N828">_xlfn.LET(_xlpm.k,finalData[[#This Row],[peer_group_key]],
     MEDIAN(_xlfn._xlws.FILTER(finalData[score], (finalData[peer_group_key]=_xlpm.k)*(ISNUMBER(finalData[score]))))
)</f>
        <v>0.99</v>
      </c>
      <c r="O828" cm="1">
        <f t="array" ref="O82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28" cm="1">
        <f t="array" ref="P82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1.0249999999999999</v>
      </c>
      <c r="Q828">
        <f>finalData[[#This Row],[peerQ3]]-finalData[[#This Row],[peerQ1]]</f>
        <v>5.4999999999999938E-2</v>
      </c>
      <c r="R828" cm="1">
        <f t="array" ref="R828">_xlfn.LET(_xlpm.k,finalData[[#This Row],[peer_group_key]],
ROWS(_xlfn._xlws.FILTER(finalData[score], (finalData[peer_group_key]=_xlpm.k)*(ISNUMBER(finalData[score]))))
)</f>
        <v>14</v>
      </c>
      <c r="S828">
        <f>IF(OR(NOT(ISNUMBER(finalData[[#This Row],[peerIQR]])),finalData[[#This Row],[peerIQR]]=0), NA(), finalData[[#This Row],[peerQ1]]-1.5*finalData[[#This Row],[peerIQR]])</f>
        <v>0.88750000000000007</v>
      </c>
      <c r="T828">
        <f>IF(OR(NOT(ISNUMBER(finalData[[#This Row],[peerIQR]])),finalData[[#This Row],[peerIQR]]=0), NA(), finalData[[#This Row],[peerQ3]]+1.5*finalData[[#This Row],[peerIQR]])</f>
        <v>1.1074999999999999</v>
      </c>
      <c r="U82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28">
        <f>finalData[[#This Row],[score]]-finalData[[#This Row],[peerMedian]]</f>
        <v>-5.9999999999999942E-2</v>
      </c>
    </row>
    <row r="829" spans="1:22">
      <c r="A829" t="s">
        <v>2936</v>
      </c>
      <c r="B829" t="s">
        <v>2937</v>
      </c>
      <c r="C829" t="s">
        <v>2927</v>
      </c>
      <c r="D829" t="s">
        <v>32</v>
      </c>
      <c r="E829">
        <v>3</v>
      </c>
      <c r="F829">
        <v>0</v>
      </c>
      <c r="G829">
        <v>8</v>
      </c>
      <c r="H829">
        <v>1</v>
      </c>
      <c r="I829">
        <v>1.04</v>
      </c>
      <c r="J829">
        <v>9</v>
      </c>
      <c r="K829">
        <v>0.1111111111111111</v>
      </c>
      <c r="L829" t="s">
        <v>18053</v>
      </c>
      <c r="M829" t="s">
        <v>17971</v>
      </c>
      <c r="N829" cm="1">
        <f t="array" ref="N829">_xlfn.LET(_xlpm.k,finalData[[#This Row],[peer_group_key]],
     MEDIAN(_xlfn._xlws.FILTER(finalData[score], (finalData[peer_group_key]=_xlpm.k)*(ISNUMBER(finalData[score]))))
)</f>
        <v>1.04</v>
      </c>
      <c r="O829" cm="1">
        <f t="array" ref="O82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29" cm="1">
        <f t="array" ref="P82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29">
        <f>finalData[[#This Row],[peerQ3]]-finalData[[#This Row],[peerQ1]]</f>
        <v>6.5000000000000058E-2</v>
      </c>
      <c r="R829" cm="1">
        <f t="array" ref="R829">_xlfn.LET(_xlpm.k,finalData[[#This Row],[peer_group_key]],
ROWS(_xlfn._xlws.FILTER(finalData[score], (finalData[peer_group_key]=_xlpm.k)*(ISNUMBER(finalData[score]))))
)</f>
        <v>33</v>
      </c>
      <c r="S829">
        <f>IF(OR(NOT(ISNUMBER(finalData[[#This Row],[peerIQR]])),finalData[[#This Row],[peerIQR]]=0), NA(), finalData[[#This Row],[peerQ1]]-1.5*finalData[[#This Row],[peerIQR]])</f>
        <v>0.89749999999999996</v>
      </c>
      <c r="T829">
        <f>IF(OR(NOT(ISNUMBER(finalData[[#This Row],[peerIQR]])),finalData[[#This Row],[peerIQR]]=0), NA(), finalData[[#This Row],[peerQ3]]+1.5*finalData[[#This Row],[peerIQR]])</f>
        <v>1.1575000000000002</v>
      </c>
      <c r="U82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29">
        <f>finalData[[#This Row],[score]]-finalData[[#This Row],[peerMedian]]</f>
        <v>0</v>
      </c>
    </row>
    <row r="830" spans="1:22">
      <c r="A830" t="s">
        <v>2940</v>
      </c>
      <c r="B830" t="s">
        <v>2941</v>
      </c>
      <c r="C830" t="s">
        <v>2927</v>
      </c>
      <c r="D830" t="s">
        <v>32</v>
      </c>
      <c r="E830">
        <v>4</v>
      </c>
      <c r="F830">
        <v>1</v>
      </c>
      <c r="G830">
        <v>9</v>
      </c>
      <c r="H830">
        <v>0</v>
      </c>
      <c r="I830">
        <v>1.01</v>
      </c>
      <c r="J830">
        <v>10</v>
      </c>
      <c r="K830">
        <v>0</v>
      </c>
      <c r="L830" t="s">
        <v>18053</v>
      </c>
      <c r="M830" t="s">
        <v>17970</v>
      </c>
      <c r="N830" cm="1">
        <f t="array" ref="N830">_xlfn.LET(_xlpm.k,finalData[[#This Row],[peer_group_key]],
     MEDIAN(_xlfn._xlws.FILTER(finalData[score], (finalData[peer_group_key]=_xlpm.k)*(ISNUMBER(finalData[score]))))
)</f>
        <v>1.04</v>
      </c>
      <c r="O830" cm="1">
        <f t="array" ref="O83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30" cm="1">
        <f t="array" ref="P83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30">
        <f>finalData[[#This Row],[peerQ3]]-finalData[[#This Row],[peerQ1]]</f>
        <v>6.5000000000000058E-2</v>
      </c>
      <c r="R830" cm="1">
        <f t="array" ref="R830">_xlfn.LET(_xlpm.k,finalData[[#This Row],[peer_group_key]],
ROWS(_xlfn._xlws.FILTER(finalData[score], (finalData[peer_group_key]=_xlpm.k)*(ISNUMBER(finalData[score]))))
)</f>
        <v>33</v>
      </c>
      <c r="S830">
        <f>IF(OR(NOT(ISNUMBER(finalData[[#This Row],[peerIQR]])),finalData[[#This Row],[peerIQR]]=0), NA(), finalData[[#This Row],[peerQ1]]-1.5*finalData[[#This Row],[peerIQR]])</f>
        <v>0.89749999999999996</v>
      </c>
      <c r="T830">
        <f>IF(OR(NOT(ISNUMBER(finalData[[#This Row],[peerIQR]])),finalData[[#This Row],[peerIQR]]=0), NA(), finalData[[#This Row],[peerQ3]]+1.5*finalData[[#This Row],[peerIQR]])</f>
        <v>1.1575000000000002</v>
      </c>
      <c r="U83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30">
        <f>finalData[[#This Row],[score]]-finalData[[#This Row],[peerMedian]]</f>
        <v>-3.0000000000000027E-2</v>
      </c>
    </row>
    <row r="831" spans="1:22">
      <c r="A831" t="s">
        <v>2944</v>
      </c>
      <c r="B831" t="s">
        <v>2945</v>
      </c>
      <c r="C831" t="s">
        <v>2927</v>
      </c>
      <c r="D831" t="s">
        <v>32</v>
      </c>
      <c r="E831">
        <v>3</v>
      </c>
      <c r="F831">
        <v>0</v>
      </c>
      <c r="G831">
        <v>8</v>
      </c>
      <c r="H831">
        <v>0</v>
      </c>
      <c r="I831">
        <v>1.07</v>
      </c>
      <c r="J831">
        <v>8</v>
      </c>
      <c r="K831">
        <v>0</v>
      </c>
      <c r="L831" t="s">
        <v>18053</v>
      </c>
      <c r="M831" t="s">
        <v>17971</v>
      </c>
      <c r="N831" cm="1">
        <f t="array" ref="N831">_xlfn.LET(_xlpm.k,finalData[[#This Row],[peer_group_key]],
     MEDIAN(_xlfn._xlws.FILTER(finalData[score], (finalData[peer_group_key]=_xlpm.k)*(ISNUMBER(finalData[score]))))
)</f>
        <v>1.04</v>
      </c>
      <c r="O831" cm="1">
        <f t="array" ref="O83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31" cm="1">
        <f t="array" ref="P83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31">
        <f>finalData[[#This Row],[peerQ3]]-finalData[[#This Row],[peerQ1]]</f>
        <v>6.5000000000000058E-2</v>
      </c>
      <c r="R831" cm="1">
        <f t="array" ref="R831">_xlfn.LET(_xlpm.k,finalData[[#This Row],[peer_group_key]],
ROWS(_xlfn._xlws.FILTER(finalData[score], (finalData[peer_group_key]=_xlpm.k)*(ISNUMBER(finalData[score]))))
)</f>
        <v>33</v>
      </c>
      <c r="S831">
        <f>IF(OR(NOT(ISNUMBER(finalData[[#This Row],[peerIQR]])),finalData[[#This Row],[peerIQR]]=0), NA(), finalData[[#This Row],[peerQ1]]-1.5*finalData[[#This Row],[peerIQR]])</f>
        <v>0.89749999999999996</v>
      </c>
      <c r="T831">
        <f>IF(OR(NOT(ISNUMBER(finalData[[#This Row],[peerIQR]])),finalData[[#This Row],[peerIQR]]=0), NA(), finalData[[#This Row],[peerQ3]]+1.5*finalData[[#This Row],[peerIQR]])</f>
        <v>1.1575000000000002</v>
      </c>
      <c r="U83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31">
        <f>finalData[[#This Row],[score]]-finalData[[#This Row],[peerMedian]]</f>
        <v>3.0000000000000027E-2</v>
      </c>
    </row>
    <row r="832" spans="1:22">
      <c r="A832" t="s">
        <v>2947</v>
      </c>
      <c r="B832" t="s">
        <v>2948</v>
      </c>
      <c r="C832" t="s">
        <v>2927</v>
      </c>
      <c r="D832" t="s">
        <v>87</v>
      </c>
      <c r="E832">
        <v>3</v>
      </c>
      <c r="F832">
        <v>0</v>
      </c>
      <c r="G832">
        <v>7</v>
      </c>
      <c r="H832">
        <v>0</v>
      </c>
      <c r="I832">
        <v>1.1299999999999999</v>
      </c>
      <c r="J832">
        <v>7</v>
      </c>
      <c r="K832">
        <v>0</v>
      </c>
      <c r="L832" t="s">
        <v>18054</v>
      </c>
      <c r="M832" t="s">
        <v>17971</v>
      </c>
      <c r="N832" cm="1">
        <f t="array" ref="N832">_xlfn.LET(_xlpm.k,finalData[[#This Row],[peer_group_key]],
     MEDIAN(_xlfn._xlws.FILTER(finalData[score], (finalData[peer_group_key]=_xlpm.k)*(ISNUMBER(finalData[score]))))
)</f>
        <v>1.1200000000000001</v>
      </c>
      <c r="O832" cm="1">
        <f t="array" ref="O83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1.115</v>
      </c>
      <c r="P832" cm="1">
        <f t="array" ref="P83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1.125</v>
      </c>
      <c r="Q832">
        <f>finalData[[#This Row],[peerQ3]]-finalData[[#This Row],[peerQ1]]</f>
        <v>1.0000000000000009E-2</v>
      </c>
      <c r="R832" cm="1">
        <f t="array" ref="R832">_xlfn.LET(_xlpm.k,finalData[[#This Row],[peer_group_key]],
ROWS(_xlfn._xlws.FILTER(finalData[score], (finalData[peer_group_key]=_xlpm.k)*(ISNUMBER(finalData[score]))))
)</f>
        <v>2</v>
      </c>
      <c r="S832">
        <f>IF(OR(NOT(ISNUMBER(finalData[[#This Row],[peerIQR]])),finalData[[#This Row],[peerIQR]]=0), NA(), finalData[[#This Row],[peerQ1]]-1.5*finalData[[#This Row],[peerIQR]])</f>
        <v>1.1000000000000001</v>
      </c>
      <c r="T832">
        <f>IF(OR(NOT(ISNUMBER(finalData[[#This Row],[peerIQR]])),finalData[[#This Row],[peerIQR]]=0), NA(), finalData[[#This Row],[peerQ3]]+1.5*finalData[[#This Row],[peerIQR]])</f>
        <v>1.1400000000000001</v>
      </c>
      <c r="U83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832">
        <f>finalData[[#This Row],[score]]-finalData[[#This Row],[peerMedian]]</f>
        <v>9.9999999999997868E-3</v>
      </c>
    </row>
    <row r="833" spans="1:22">
      <c r="A833" t="s">
        <v>2951</v>
      </c>
      <c r="B833" t="s">
        <v>2952</v>
      </c>
      <c r="C833" t="s">
        <v>2927</v>
      </c>
      <c r="D833" t="s">
        <v>140</v>
      </c>
      <c r="E833">
        <v>3</v>
      </c>
      <c r="F833">
        <v>0</v>
      </c>
      <c r="G833">
        <v>9</v>
      </c>
      <c r="H833">
        <v>0</v>
      </c>
      <c r="I833">
        <v>1.05</v>
      </c>
      <c r="J833">
        <v>9</v>
      </c>
      <c r="K833">
        <v>0</v>
      </c>
      <c r="L833" t="s">
        <v>18055</v>
      </c>
      <c r="M833" t="s">
        <v>17971</v>
      </c>
      <c r="N833" cm="1">
        <f t="array" ref="N833">_xlfn.LET(_xlpm.k,finalData[[#This Row],[peer_group_key]],
     MEDIAN(_xlfn._xlws.FILTER(finalData[score], (finalData[peer_group_key]=_xlpm.k)*(ISNUMBER(finalData[score]))))
)</f>
        <v>1.0049999999999999</v>
      </c>
      <c r="O833" cm="1">
        <f t="array" ref="O83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833" cm="1">
        <f t="array" ref="P83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833">
        <f>finalData[[#This Row],[peerQ3]]-finalData[[#This Row],[peerQ1]]</f>
        <v>8.5000000000000075E-2</v>
      </c>
      <c r="R833" cm="1">
        <f t="array" ref="R833">_xlfn.LET(_xlpm.k,finalData[[#This Row],[peer_group_key]],
ROWS(_xlfn._xlws.FILTER(finalData[score], (finalData[peer_group_key]=_xlpm.k)*(ISNUMBER(finalData[score]))))
)</f>
        <v>10</v>
      </c>
      <c r="S833">
        <f>IF(OR(NOT(ISNUMBER(finalData[[#This Row],[peerIQR]])),finalData[[#This Row],[peerIQR]]=0), NA(), finalData[[#This Row],[peerQ1]]-1.5*finalData[[#This Row],[peerIQR]])</f>
        <v>0.8274999999999999</v>
      </c>
      <c r="T833">
        <f>IF(OR(NOT(ISNUMBER(finalData[[#This Row],[peerIQR]])),finalData[[#This Row],[peerIQR]]=0), NA(), finalData[[#This Row],[peerQ3]]+1.5*finalData[[#This Row],[peerIQR]])</f>
        <v>1.1675000000000002</v>
      </c>
      <c r="U83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33">
        <f>finalData[[#This Row],[score]]-finalData[[#This Row],[peerMedian]]</f>
        <v>4.5000000000000151E-2</v>
      </c>
    </row>
    <row r="834" spans="1:22">
      <c r="A834" t="s">
        <v>2954</v>
      </c>
      <c r="B834" t="s">
        <v>2955</v>
      </c>
      <c r="C834" t="s">
        <v>2927</v>
      </c>
      <c r="D834" t="s">
        <v>32</v>
      </c>
      <c r="E834">
        <v>2</v>
      </c>
      <c r="F834">
        <v>1</v>
      </c>
      <c r="G834">
        <v>7</v>
      </c>
      <c r="H834">
        <v>0</v>
      </c>
      <c r="I834">
        <v>1.04</v>
      </c>
      <c r="J834">
        <v>8</v>
      </c>
      <c r="K834">
        <v>0</v>
      </c>
      <c r="L834" t="s">
        <v>18053</v>
      </c>
      <c r="M834" t="s">
        <v>17973</v>
      </c>
      <c r="N834" cm="1">
        <f t="array" ref="N834">_xlfn.LET(_xlpm.k,finalData[[#This Row],[peer_group_key]],
     MEDIAN(_xlfn._xlws.FILTER(finalData[score], (finalData[peer_group_key]=_xlpm.k)*(ISNUMBER(finalData[score]))))
)</f>
        <v>1.04</v>
      </c>
      <c r="O834" cm="1">
        <f t="array" ref="O83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34" cm="1">
        <f t="array" ref="P83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34">
        <f>finalData[[#This Row],[peerQ3]]-finalData[[#This Row],[peerQ1]]</f>
        <v>6.5000000000000058E-2</v>
      </c>
      <c r="R834" cm="1">
        <f t="array" ref="R834">_xlfn.LET(_xlpm.k,finalData[[#This Row],[peer_group_key]],
ROWS(_xlfn._xlws.FILTER(finalData[score], (finalData[peer_group_key]=_xlpm.k)*(ISNUMBER(finalData[score]))))
)</f>
        <v>33</v>
      </c>
      <c r="S834">
        <f>IF(OR(NOT(ISNUMBER(finalData[[#This Row],[peerIQR]])),finalData[[#This Row],[peerIQR]]=0), NA(), finalData[[#This Row],[peerQ1]]-1.5*finalData[[#This Row],[peerIQR]])</f>
        <v>0.89749999999999996</v>
      </c>
      <c r="T834">
        <f>IF(OR(NOT(ISNUMBER(finalData[[#This Row],[peerIQR]])),finalData[[#This Row],[peerIQR]]=0), NA(), finalData[[#This Row],[peerQ3]]+1.5*finalData[[#This Row],[peerIQR]])</f>
        <v>1.1575000000000002</v>
      </c>
      <c r="U83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34">
        <f>finalData[[#This Row],[score]]-finalData[[#This Row],[peerMedian]]</f>
        <v>0</v>
      </c>
    </row>
    <row r="835" spans="1:22">
      <c r="A835" t="s">
        <v>2958</v>
      </c>
      <c r="B835" t="s">
        <v>2959</v>
      </c>
      <c r="C835" t="s">
        <v>2927</v>
      </c>
      <c r="D835" t="s">
        <v>32</v>
      </c>
      <c r="E835">
        <v>2</v>
      </c>
      <c r="F835">
        <v>0</v>
      </c>
      <c r="G835">
        <v>11</v>
      </c>
      <c r="H835">
        <v>0</v>
      </c>
      <c r="I835">
        <v>0.99</v>
      </c>
      <c r="J835">
        <v>11</v>
      </c>
      <c r="K835">
        <v>0</v>
      </c>
      <c r="L835" t="s">
        <v>18053</v>
      </c>
      <c r="M835" t="s">
        <v>17973</v>
      </c>
      <c r="N835" cm="1">
        <f t="array" ref="N835">_xlfn.LET(_xlpm.k,finalData[[#This Row],[peer_group_key]],
     MEDIAN(_xlfn._xlws.FILTER(finalData[score], (finalData[peer_group_key]=_xlpm.k)*(ISNUMBER(finalData[score]))))
)</f>
        <v>1.04</v>
      </c>
      <c r="O835" cm="1">
        <f t="array" ref="O83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35" cm="1">
        <f t="array" ref="P83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35">
        <f>finalData[[#This Row],[peerQ3]]-finalData[[#This Row],[peerQ1]]</f>
        <v>6.5000000000000058E-2</v>
      </c>
      <c r="R835" cm="1">
        <f t="array" ref="R835">_xlfn.LET(_xlpm.k,finalData[[#This Row],[peer_group_key]],
ROWS(_xlfn._xlws.FILTER(finalData[score], (finalData[peer_group_key]=_xlpm.k)*(ISNUMBER(finalData[score]))))
)</f>
        <v>33</v>
      </c>
      <c r="S835">
        <f>IF(OR(NOT(ISNUMBER(finalData[[#This Row],[peerIQR]])),finalData[[#This Row],[peerIQR]]=0), NA(), finalData[[#This Row],[peerQ1]]-1.5*finalData[[#This Row],[peerIQR]])</f>
        <v>0.89749999999999996</v>
      </c>
      <c r="T835">
        <f>IF(OR(NOT(ISNUMBER(finalData[[#This Row],[peerIQR]])),finalData[[#This Row],[peerIQR]]=0), NA(), finalData[[#This Row],[peerQ3]]+1.5*finalData[[#This Row],[peerIQR]])</f>
        <v>1.1575000000000002</v>
      </c>
      <c r="U83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35">
        <f>finalData[[#This Row],[score]]-finalData[[#This Row],[peerMedian]]</f>
        <v>-5.0000000000000044E-2</v>
      </c>
    </row>
    <row r="836" spans="1:22">
      <c r="A836" t="s">
        <v>2962</v>
      </c>
      <c r="B836" t="s">
        <v>2963</v>
      </c>
      <c r="C836" t="s">
        <v>2927</v>
      </c>
      <c r="D836" t="s">
        <v>140</v>
      </c>
      <c r="E836">
        <v>3</v>
      </c>
      <c r="F836">
        <v>0</v>
      </c>
      <c r="G836">
        <v>9</v>
      </c>
      <c r="H836">
        <v>1</v>
      </c>
      <c r="I836">
        <v>0.97</v>
      </c>
      <c r="J836">
        <v>10</v>
      </c>
      <c r="K836">
        <v>0.1</v>
      </c>
      <c r="L836" t="s">
        <v>18055</v>
      </c>
      <c r="M836" t="s">
        <v>17971</v>
      </c>
      <c r="N836" cm="1">
        <f t="array" ref="N836">_xlfn.LET(_xlpm.k,finalData[[#This Row],[peer_group_key]],
     MEDIAN(_xlfn._xlws.FILTER(finalData[score], (finalData[peer_group_key]=_xlpm.k)*(ISNUMBER(finalData[score]))))
)</f>
        <v>1.0049999999999999</v>
      </c>
      <c r="O836" cm="1">
        <f t="array" ref="O83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836" cm="1">
        <f t="array" ref="P83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836">
        <f>finalData[[#This Row],[peerQ3]]-finalData[[#This Row],[peerQ1]]</f>
        <v>8.5000000000000075E-2</v>
      </c>
      <c r="R836" cm="1">
        <f t="array" ref="R836">_xlfn.LET(_xlpm.k,finalData[[#This Row],[peer_group_key]],
ROWS(_xlfn._xlws.FILTER(finalData[score], (finalData[peer_group_key]=_xlpm.k)*(ISNUMBER(finalData[score]))))
)</f>
        <v>10</v>
      </c>
      <c r="S836">
        <f>IF(OR(NOT(ISNUMBER(finalData[[#This Row],[peerIQR]])),finalData[[#This Row],[peerIQR]]=0), NA(), finalData[[#This Row],[peerQ1]]-1.5*finalData[[#This Row],[peerIQR]])</f>
        <v>0.8274999999999999</v>
      </c>
      <c r="T836">
        <f>IF(OR(NOT(ISNUMBER(finalData[[#This Row],[peerIQR]])),finalData[[#This Row],[peerIQR]]=0), NA(), finalData[[#This Row],[peerQ3]]+1.5*finalData[[#This Row],[peerIQR]])</f>
        <v>1.1675000000000002</v>
      </c>
      <c r="U83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36">
        <f>finalData[[#This Row],[score]]-finalData[[#This Row],[peerMedian]]</f>
        <v>-3.499999999999992E-2</v>
      </c>
    </row>
    <row r="837" spans="1:22">
      <c r="A837" t="s">
        <v>2965</v>
      </c>
      <c r="B837" t="s">
        <v>2966</v>
      </c>
      <c r="C837" t="s">
        <v>2927</v>
      </c>
      <c r="D837" t="s">
        <v>27</v>
      </c>
      <c r="E837">
        <v>2</v>
      </c>
      <c r="F837">
        <v>0</v>
      </c>
      <c r="G837">
        <v>8</v>
      </c>
      <c r="H837">
        <v>0</v>
      </c>
      <c r="I837">
        <v>1.05</v>
      </c>
      <c r="J837">
        <v>8</v>
      </c>
      <c r="K837">
        <v>0</v>
      </c>
      <c r="L837" t="s">
        <v>18056</v>
      </c>
      <c r="M837" t="s">
        <v>17973</v>
      </c>
      <c r="N837" cm="1">
        <f t="array" ref="N837">_xlfn.LET(_xlpm.k,finalData[[#This Row],[peer_group_key]],
     MEDIAN(_xlfn._xlws.FILTER(finalData[score], (finalData[peer_group_key]=_xlpm.k)*(ISNUMBER(finalData[score]))))
)</f>
        <v>1.01</v>
      </c>
      <c r="O837" cm="1">
        <f t="array" ref="O83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0.95250000000000001</v>
      </c>
      <c r="P837" cm="1">
        <f t="array" ref="P83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1.0550000000000002</v>
      </c>
      <c r="Q837">
        <f>finalData[[#This Row],[peerQ3]]-finalData[[#This Row],[peerQ1]]</f>
        <v>0.10250000000000015</v>
      </c>
      <c r="R837" cm="1">
        <f t="array" ref="R837">_xlfn.LET(_xlpm.k,finalData[[#This Row],[peer_group_key]],
ROWS(_xlfn._xlws.FILTER(finalData[score], (finalData[peer_group_key]=_xlpm.k)*(ISNUMBER(finalData[score]))))
)</f>
        <v>10</v>
      </c>
      <c r="S837">
        <f>IF(OR(NOT(ISNUMBER(finalData[[#This Row],[peerIQR]])),finalData[[#This Row],[peerIQR]]=0), NA(), finalData[[#This Row],[peerQ1]]-1.5*finalData[[#This Row],[peerIQR]])</f>
        <v>0.79874999999999985</v>
      </c>
      <c r="T837">
        <f>IF(OR(NOT(ISNUMBER(finalData[[#This Row],[peerIQR]])),finalData[[#This Row],[peerIQR]]=0), NA(), finalData[[#This Row],[peerQ3]]+1.5*finalData[[#This Row],[peerIQR]])</f>
        <v>1.2087500000000004</v>
      </c>
      <c r="U83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37">
        <f>finalData[[#This Row],[score]]-finalData[[#This Row],[peerMedian]]</f>
        <v>4.0000000000000036E-2</v>
      </c>
    </row>
    <row r="838" spans="1:22">
      <c r="A838" t="s">
        <v>2969</v>
      </c>
      <c r="B838" t="s">
        <v>2970</v>
      </c>
      <c r="C838" t="s">
        <v>2927</v>
      </c>
      <c r="D838" t="s">
        <v>113</v>
      </c>
      <c r="E838">
        <v>4</v>
      </c>
      <c r="F838">
        <v>0</v>
      </c>
      <c r="G838">
        <v>10</v>
      </c>
      <c r="H838">
        <v>1</v>
      </c>
      <c r="I838">
        <v>0.99</v>
      </c>
      <c r="J838">
        <v>11</v>
      </c>
      <c r="K838">
        <v>9.0909090909090912E-2</v>
      </c>
      <c r="L838" t="s">
        <v>18052</v>
      </c>
      <c r="M838" t="s">
        <v>17970</v>
      </c>
      <c r="N838" cm="1">
        <f t="array" ref="N838">_xlfn.LET(_xlpm.k,finalData[[#This Row],[peer_group_key]],
     MEDIAN(_xlfn._xlws.FILTER(finalData[score], (finalData[peer_group_key]=_xlpm.k)*(ISNUMBER(finalData[score]))))
)</f>
        <v>0.99</v>
      </c>
      <c r="O838" cm="1">
        <f t="array" ref="O83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38" cm="1">
        <f t="array" ref="P83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1.0249999999999999</v>
      </c>
      <c r="Q838">
        <f>finalData[[#This Row],[peerQ3]]-finalData[[#This Row],[peerQ1]]</f>
        <v>5.4999999999999938E-2</v>
      </c>
      <c r="R838" cm="1">
        <f t="array" ref="R838">_xlfn.LET(_xlpm.k,finalData[[#This Row],[peer_group_key]],
ROWS(_xlfn._xlws.FILTER(finalData[score], (finalData[peer_group_key]=_xlpm.k)*(ISNUMBER(finalData[score]))))
)</f>
        <v>14</v>
      </c>
      <c r="S838">
        <f>IF(OR(NOT(ISNUMBER(finalData[[#This Row],[peerIQR]])),finalData[[#This Row],[peerIQR]]=0), NA(), finalData[[#This Row],[peerQ1]]-1.5*finalData[[#This Row],[peerIQR]])</f>
        <v>0.88750000000000007</v>
      </c>
      <c r="T838">
        <f>IF(OR(NOT(ISNUMBER(finalData[[#This Row],[peerIQR]])),finalData[[#This Row],[peerIQR]]=0), NA(), finalData[[#This Row],[peerQ3]]+1.5*finalData[[#This Row],[peerIQR]])</f>
        <v>1.1074999999999999</v>
      </c>
      <c r="U83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38">
        <f>finalData[[#This Row],[score]]-finalData[[#This Row],[peerMedian]]</f>
        <v>0</v>
      </c>
    </row>
    <row r="839" spans="1:22">
      <c r="A839" t="s">
        <v>2973</v>
      </c>
      <c r="B839" t="s">
        <v>2974</v>
      </c>
      <c r="C839" t="s">
        <v>2927</v>
      </c>
      <c r="D839" t="s">
        <v>32</v>
      </c>
      <c r="E839">
        <v>3</v>
      </c>
      <c r="F839">
        <v>1</v>
      </c>
      <c r="G839">
        <v>7</v>
      </c>
      <c r="H839">
        <v>2</v>
      </c>
      <c r="I839">
        <v>0.99</v>
      </c>
      <c r="J839">
        <v>10</v>
      </c>
      <c r="K839">
        <v>0.2</v>
      </c>
      <c r="L839" t="s">
        <v>18053</v>
      </c>
      <c r="M839" t="s">
        <v>17971</v>
      </c>
      <c r="N839" cm="1">
        <f t="array" ref="N839">_xlfn.LET(_xlpm.k,finalData[[#This Row],[peer_group_key]],
     MEDIAN(_xlfn._xlws.FILTER(finalData[score], (finalData[peer_group_key]=_xlpm.k)*(ISNUMBER(finalData[score]))))
)</f>
        <v>1.04</v>
      </c>
      <c r="O839" cm="1">
        <f t="array" ref="O83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39" cm="1">
        <f t="array" ref="P83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39">
        <f>finalData[[#This Row],[peerQ3]]-finalData[[#This Row],[peerQ1]]</f>
        <v>6.5000000000000058E-2</v>
      </c>
      <c r="R839" cm="1">
        <f t="array" ref="R839">_xlfn.LET(_xlpm.k,finalData[[#This Row],[peer_group_key]],
ROWS(_xlfn._xlws.FILTER(finalData[score], (finalData[peer_group_key]=_xlpm.k)*(ISNUMBER(finalData[score]))))
)</f>
        <v>33</v>
      </c>
      <c r="S839">
        <f>IF(OR(NOT(ISNUMBER(finalData[[#This Row],[peerIQR]])),finalData[[#This Row],[peerIQR]]=0), NA(), finalData[[#This Row],[peerQ1]]-1.5*finalData[[#This Row],[peerIQR]])</f>
        <v>0.89749999999999996</v>
      </c>
      <c r="T839">
        <f>IF(OR(NOT(ISNUMBER(finalData[[#This Row],[peerIQR]])),finalData[[#This Row],[peerIQR]]=0), NA(), finalData[[#This Row],[peerQ3]]+1.5*finalData[[#This Row],[peerIQR]])</f>
        <v>1.1575000000000002</v>
      </c>
      <c r="U83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39">
        <f>finalData[[#This Row],[score]]-finalData[[#This Row],[peerMedian]]</f>
        <v>-5.0000000000000044E-2</v>
      </c>
    </row>
    <row r="840" spans="1:22">
      <c r="A840" t="s">
        <v>2976</v>
      </c>
      <c r="B840" t="s">
        <v>2977</v>
      </c>
      <c r="C840" t="s">
        <v>2927</v>
      </c>
      <c r="D840" t="s">
        <v>140</v>
      </c>
      <c r="E840">
        <v>4</v>
      </c>
      <c r="F840">
        <v>0</v>
      </c>
      <c r="G840">
        <v>6</v>
      </c>
      <c r="H840">
        <v>0</v>
      </c>
      <c r="I840">
        <v>1.02</v>
      </c>
      <c r="J840">
        <v>6</v>
      </c>
      <c r="K840">
        <v>0</v>
      </c>
      <c r="L840" t="s">
        <v>18055</v>
      </c>
      <c r="M840" t="s">
        <v>17970</v>
      </c>
      <c r="N840" cm="1">
        <f t="array" ref="N840">_xlfn.LET(_xlpm.k,finalData[[#This Row],[peer_group_key]],
     MEDIAN(_xlfn._xlws.FILTER(finalData[score], (finalData[peer_group_key]=_xlpm.k)*(ISNUMBER(finalData[score]))))
)</f>
        <v>1.0049999999999999</v>
      </c>
      <c r="O840" cm="1">
        <f t="array" ref="O84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840" cm="1">
        <f t="array" ref="P84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840">
        <f>finalData[[#This Row],[peerQ3]]-finalData[[#This Row],[peerQ1]]</f>
        <v>8.5000000000000075E-2</v>
      </c>
      <c r="R840" cm="1">
        <f t="array" ref="R840">_xlfn.LET(_xlpm.k,finalData[[#This Row],[peer_group_key]],
ROWS(_xlfn._xlws.FILTER(finalData[score], (finalData[peer_group_key]=_xlpm.k)*(ISNUMBER(finalData[score]))))
)</f>
        <v>10</v>
      </c>
      <c r="S840">
        <f>IF(OR(NOT(ISNUMBER(finalData[[#This Row],[peerIQR]])),finalData[[#This Row],[peerIQR]]=0), NA(), finalData[[#This Row],[peerQ1]]-1.5*finalData[[#This Row],[peerIQR]])</f>
        <v>0.8274999999999999</v>
      </c>
      <c r="T840">
        <f>IF(OR(NOT(ISNUMBER(finalData[[#This Row],[peerIQR]])),finalData[[#This Row],[peerIQR]]=0), NA(), finalData[[#This Row],[peerQ3]]+1.5*finalData[[#This Row],[peerIQR]])</f>
        <v>1.1675000000000002</v>
      </c>
      <c r="U84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40">
        <f>finalData[[#This Row],[score]]-finalData[[#This Row],[peerMedian]]</f>
        <v>1.5000000000000124E-2</v>
      </c>
    </row>
    <row r="841" spans="1:22">
      <c r="A841" t="s">
        <v>2979</v>
      </c>
      <c r="B841" t="s">
        <v>2980</v>
      </c>
      <c r="C841" t="s">
        <v>2927</v>
      </c>
      <c r="D841" t="s">
        <v>32</v>
      </c>
      <c r="E841">
        <v>3</v>
      </c>
      <c r="F841">
        <v>2</v>
      </c>
      <c r="G841">
        <v>7</v>
      </c>
      <c r="H841">
        <v>2</v>
      </c>
      <c r="I841">
        <v>1.02</v>
      </c>
      <c r="J841">
        <v>11</v>
      </c>
      <c r="K841">
        <v>0.18181818181818182</v>
      </c>
      <c r="L841" t="s">
        <v>18053</v>
      </c>
      <c r="M841" t="s">
        <v>17971</v>
      </c>
      <c r="N841" cm="1">
        <f t="array" ref="N841">_xlfn.LET(_xlpm.k,finalData[[#This Row],[peer_group_key]],
     MEDIAN(_xlfn._xlws.FILTER(finalData[score], (finalData[peer_group_key]=_xlpm.k)*(ISNUMBER(finalData[score]))))
)</f>
        <v>1.04</v>
      </c>
      <c r="O841" cm="1">
        <f t="array" ref="O84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41" cm="1">
        <f t="array" ref="P84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41">
        <f>finalData[[#This Row],[peerQ3]]-finalData[[#This Row],[peerQ1]]</f>
        <v>6.5000000000000058E-2</v>
      </c>
      <c r="R841" cm="1">
        <f t="array" ref="R841">_xlfn.LET(_xlpm.k,finalData[[#This Row],[peer_group_key]],
ROWS(_xlfn._xlws.FILTER(finalData[score], (finalData[peer_group_key]=_xlpm.k)*(ISNUMBER(finalData[score]))))
)</f>
        <v>33</v>
      </c>
      <c r="S841">
        <f>IF(OR(NOT(ISNUMBER(finalData[[#This Row],[peerIQR]])),finalData[[#This Row],[peerIQR]]=0), NA(), finalData[[#This Row],[peerQ1]]-1.5*finalData[[#This Row],[peerIQR]])</f>
        <v>0.89749999999999996</v>
      </c>
      <c r="T841">
        <f>IF(OR(NOT(ISNUMBER(finalData[[#This Row],[peerIQR]])),finalData[[#This Row],[peerIQR]]=0), NA(), finalData[[#This Row],[peerQ3]]+1.5*finalData[[#This Row],[peerIQR]])</f>
        <v>1.1575000000000002</v>
      </c>
      <c r="U84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41">
        <f>finalData[[#This Row],[score]]-finalData[[#This Row],[peerMedian]]</f>
        <v>-2.0000000000000018E-2</v>
      </c>
    </row>
    <row r="842" spans="1:22">
      <c r="A842" t="s">
        <v>2983</v>
      </c>
      <c r="B842" t="s">
        <v>2984</v>
      </c>
      <c r="C842" t="s">
        <v>2927</v>
      </c>
      <c r="D842" t="s">
        <v>113</v>
      </c>
      <c r="E842">
        <v>3</v>
      </c>
      <c r="F842">
        <v>0</v>
      </c>
      <c r="G842">
        <v>8</v>
      </c>
      <c r="H842">
        <v>0</v>
      </c>
      <c r="I842">
        <v>1</v>
      </c>
      <c r="J842">
        <v>8</v>
      </c>
      <c r="K842">
        <v>0</v>
      </c>
      <c r="L842" t="s">
        <v>18052</v>
      </c>
      <c r="M842" t="s">
        <v>17971</v>
      </c>
      <c r="N842" cm="1">
        <f t="array" ref="N842">_xlfn.LET(_xlpm.k,finalData[[#This Row],[peer_group_key]],
     MEDIAN(_xlfn._xlws.FILTER(finalData[score], (finalData[peer_group_key]=_xlpm.k)*(ISNUMBER(finalData[score]))))
)</f>
        <v>0.99</v>
      </c>
      <c r="O842" cm="1">
        <f t="array" ref="O84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42" cm="1">
        <f t="array" ref="P84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1.0249999999999999</v>
      </c>
      <c r="Q842">
        <f>finalData[[#This Row],[peerQ3]]-finalData[[#This Row],[peerQ1]]</f>
        <v>5.4999999999999938E-2</v>
      </c>
      <c r="R842" cm="1">
        <f t="array" ref="R842">_xlfn.LET(_xlpm.k,finalData[[#This Row],[peer_group_key]],
ROWS(_xlfn._xlws.FILTER(finalData[score], (finalData[peer_group_key]=_xlpm.k)*(ISNUMBER(finalData[score]))))
)</f>
        <v>14</v>
      </c>
      <c r="S842">
        <f>IF(OR(NOT(ISNUMBER(finalData[[#This Row],[peerIQR]])),finalData[[#This Row],[peerIQR]]=0), NA(), finalData[[#This Row],[peerQ1]]-1.5*finalData[[#This Row],[peerIQR]])</f>
        <v>0.88750000000000007</v>
      </c>
      <c r="T842">
        <f>IF(OR(NOT(ISNUMBER(finalData[[#This Row],[peerIQR]])),finalData[[#This Row],[peerIQR]]=0), NA(), finalData[[#This Row],[peerQ3]]+1.5*finalData[[#This Row],[peerIQR]])</f>
        <v>1.1074999999999999</v>
      </c>
      <c r="U84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42">
        <f>finalData[[#This Row],[score]]-finalData[[#This Row],[peerMedian]]</f>
        <v>1.0000000000000009E-2</v>
      </c>
    </row>
    <row r="843" spans="1:22">
      <c r="A843" t="s">
        <v>2986</v>
      </c>
      <c r="B843" t="s">
        <v>2987</v>
      </c>
      <c r="C843" t="s">
        <v>2927</v>
      </c>
      <c r="D843" t="s">
        <v>32</v>
      </c>
      <c r="E843">
        <v>2</v>
      </c>
      <c r="F843">
        <v>0</v>
      </c>
      <c r="G843">
        <v>9</v>
      </c>
      <c r="H843">
        <v>0</v>
      </c>
      <c r="I843">
        <v>0.99</v>
      </c>
      <c r="J843">
        <v>9</v>
      </c>
      <c r="K843">
        <v>0</v>
      </c>
      <c r="L843" t="s">
        <v>18053</v>
      </c>
      <c r="M843" t="s">
        <v>17973</v>
      </c>
      <c r="N843" cm="1">
        <f t="array" ref="N843">_xlfn.LET(_xlpm.k,finalData[[#This Row],[peer_group_key]],
     MEDIAN(_xlfn._xlws.FILTER(finalData[score], (finalData[peer_group_key]=_xlpm.k)*(ISNUMBER(finalData[score]))))
)</f>
        <v>1.04</v>
      </c>
      <c r="O843" cm="1">
        <f t="array" ref="O84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43" cm="1">
        <f t="array" ref="P84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43">
        <f>finalData[[#This Row],[peerQ3]]-finalData[[#This Row],[peerQ1]]</f>
        <v>6.5000000000000058E-2</v>
      </c>
      <c r="R843" cm="1">
        <f t="array" ref="R843">_xlfn.LET(_xlpm.k,finalData[[#This Row],[peer_group_key]],
ROWS(_xlfn._xlws.FILTER(finalData[score], (finalData[peer_group_key]=_xlpm.k)*(ISNUMBER(finalData[score]))))
)</f>
        <v>33</v>
      </c>
      <c r="S843">
        <f>IF(OR(NOT(ISNUMBER(finalData[[#This Row],[peerIQR]])),finalData[[#This Row],[peerIQR]]=0), NA(), finalData[[#This Row],[peerQ1]]-1.5*finalData[[#This Row],[peerIQR]])</f>
        <v>0.89749999999999996</v>
      </c>
      <c r="T843">
        <f>IF(OR(NOT(ISNUMBER(finalData[[#This Row],[peerIQR]])),finalData[[#This Row],[peerIQR]]=0), NA(), finalData[[#This Row],[peerQ3]]+1.5*finalData[[#This Row],[peerIQR]])</f>
        <v>1.1575000000000002</v>
      </c>
      <c r="U84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43">
        <f>finalData[[#This Row],[score]]-finalData[[#This Row],[peerMedian]]</f>
        <v>-5.0000000000000044E-2</v>
      </c>
    </row>
    <row r="844" spans="1:22">
      <c r="A844" t="s">
        <v>2989</v>
      </c>
      <c r="B844" t="s">
        <v>2990</v>
      </c>
      <c r="C844" t="s">
        <v>2927</v>
      </c>
      <c r="D844" t="s">
        <v>113</v>
      </c>
      <c r="E844">
        <v>4</v>
      </c>
      <c r="F844">
        <v>0</v>
      </c>
      <c r="G844">
        <v>7</v>
      </c>
      <c r="H844">
        <v>0</v>
      </c>
      <c r="I844">
        <v>1.0900000000000001</v>
      </c>
      <c r="J844">
        <v>7</v>
      </c>
      <c r="K844">
        <v>0</v>
      </c>
      <c r="L844" t="s">
        <v>18052</v>
      </c>
      <c r="M844" t="s">
        <v>17970</v>
      </c>
      <c r="N844" cm="1">
        <f t="array" ref="N844">_xlfn.LET(_xlpm.k,finalData[[#This Row],[peer_group_key]],
     MEDIAN(_xlfn._xlws.FILTER(finalData[score], (finalData[peer_group_key]=_xlpm.k)*(ISNUMBER(finalData[score]))))
)</f>
        <v>0.99</v>
      </c>
      <c r="O844" cm="1">
        <f t="array" ref="O84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44" cm="1">
        <f t="array" ref="P84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1.0249999999999999</v>
      </c>
      <c r="Q844">
        <f>finalData[[#This Row],[peerQ3]]-finalData[[#This Row],[peerQ1]]</f>
        <v>5.4999999999999938E-2</v>
      </c>
      <c r="R844" cm="1">
        <f t="array" ref="R844">_xlfn.LET(_xlpm.k,finalData[[#This Row],[peer_group_key]],
ROWS(_xlfn._xlws.FILTER(finalData[score], (finalData[peer_group_key]=_xlpm.k)*(ISNUMBER(finalData[score]))))
)</f>
        <v>14</v>
      </c>
      <c r="S844">
        <f>IF(OR(NOT(ISNUMBER(finalData[[#This Row],[peerIQR]])),finalData[[#This Row],[peerIQR]]=0), NA(), finalData[[#This Row],[peerQ1]]-1.5*finalData[[#This Row],[peerIQR]])</f>
        <v>0.88750000000000007</v>
      </c>
      <c r="T844">
        <f>IF(OR(NOT(ISNUMBER(finalData[[#This Row],[peerIQR]])),finalData[[#This Row],[peerIQR]]=0), NA(), finalData[[#This Row],[peerQ3]]+1.5*finalData[[#This Row],[peerIQR]])</f>
        <v>1.1074999999999999</v>
      </c>
      <c r="U84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44">
        <f>finalData[[#This Row],[score]]-finalData[[#This Row],[peerMedian]]</f>
        <v>0.10000000000000009</v>
      </c>
    </row>
    <row r="845" spans="1:22">
      <c r="A845" t="s">
        <v>2992</v>
      </c>
      <c r="B845" t="s">
        <v>2993</v>
      </c>
      <c r="C845" t="s">
        <v>2927</v>
      </c>
      <c r="D845" t="s">
        <v>32</v>
      </c>
      <c r="E845">
        <v>3</v>
      </c>
      <c r="F845">
        <v>0</v>
      </c>
      <c r="G845">
        <v>9</v>
      </c>
      <c r="H845">
        <v>0</v>
      </c>
      <c r="I845">
        <v>1.06</v>
      </c>
      <c r="J845">
        <v>9</v>
      </c>
      <c r="K845">
        <v>0</v>
      </c>
      <c r="L845" t="s">
        <v>18053</v>
      </c>
      <c r="M845" t="s">
        <v>17971</v>
      </c>
      <c r="N845" cm="1">
        <f t="array" ref="N845">_xlfn.LET(_xlpm.k,finalData[[#This Row],[peer_group_key]],
     MEDIAN(_xlfn._xlws.FILTER(finalData[score], (finalData[peer_group_key]=_xlpm.k)*(ISNUMBER(finalData[score]))))
)</f>
        <v>1.04</v>
      </c>
      <c r="O845" cm="1">
        <f t="array" ref="O84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45" cm="1">
        <f t="array" ref="P84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45">
        <f>finalData[[#This Row],[peerQ3]]-finalData[[#This Row],[peerQ1]]</f>
        <v>6.5000000000000058E-2</v>
      </c>
      <c r="R845" cm="1">
        <f t="array" ref="R845">_xlfn.LET(_xlpm.k,finalData[[#This Row],[peer_group_key]],
ROWS(_xlfn._xlws.FILTER(finalData[score], (finalData[peer_group_key]=_xlpm.k)*(ISNUMBER(finalData[score]))))
)</f>
        <v>33</v>
      </c>
      <c r="S845">
        <f>IF(OR(NOT(ISNUMBER(finalData[[#This Row],[peerIQR]])),finalData[[#This Row],[peerIQR]]=0), NA(), finalData[[#This Row],[peerQ1]]-1.5*finalData[[#This Row],[peerIQR]])</f>
        <v>0.89749999999999996</v>
      </c>
      <c r="T845">
        <f>IF(OR(NOT(ISNUMBER(finalData[[#This Row],[peerIQR]])),finalData[[#This Row],[peerIQR]]=0), NA(), finalData[[#This Row],[peerQ3]]+1.5*finalData[[#This Row],[peerIQR]])</f>
        <v>1.1575000000000002</v>
      </c>
      <c r="U84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45">
        <f>finalData[[#This Row],[score]]-finalData[[#This Row],[peerMedian]]</f>
        <v>2.0000000000000018E-2</v>
      </c>
    </row>
    <row r="846" spans="1:22">
      <c r="A846" t="s">
        <v>2995</v>
      </c>
      <c r="B846" t="s">
        <v>2996</v>
      </c>
      <c r="C846" t="s">
        <v>2927</v>
      </c>
      <c r="D846" t="s">
        <v>27</v>
      </c>
      <c r="E846">
        <v>2</v>
      </c>
      <c r="F846">
        <v>0</v>
      </c>
      <c r="G846">
        <v>9</v>
      </c>
      <c r="H846">
        <v>2</v>
      </c>
      <c r="I846">
        <v>1.05</v>
      </c>
      <c r="J846">
        <v>11</v>
      </c>
      <c r="K846">
        <v>0.18181818181818182</v>
      </c>
      <c r="L846" t="s">
        <v>18056</v>
      </c>
      <c r="M846" t="s">
        <v>17973</v>
      </c>
      <c r="N846" cm="1">
        <f t="array" ref="N846">_xlfn.LET(_xlpm.k,finalData[[#This Row],[peer_group_key]],
     MEDIAN(_xlfn._xlws.FILTER(finalData[score], (finalData[peer_group_key]=_xlpm.k)*(ISNUMBER(finalData[score]))))
)</f>
        <v>1.01</v>
      </c>
      <c r="O846" cm="1">
        <f t="array" ref="O84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0.95250000000000001</v>
      </c>
      <c r="P846" cm="1">
        <f t="array" ref="P84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1.0550000000000002</v>
      </c>
      <c r="Q846">
        <f>finalData[[#This Row],[peerQ3]]-finalData[[#This Row],[peerQ1]]</f>
        <v>0.10250000000000015</v>
      </c>
      <c r="R846" cm="1">
        <f t="array" ref="R846">_xlfn.LET(_xlpm.k,finalData[[#This Row],[peer_group_key]],
ROWS(_xlfn._xlws.FILTER(finalData[score], (finalData[peer_group_key]=_xlpm.k)*(ISNUMBER(finalData[score]))))
)</f>
        <v>10</v>
      </c>
      <c r="S846">
        <f>IF(OR(NOT(ISNUMBER(finalData[[#This Row],[peerIQR]])),finalData[[#This Row],[peerIQR]]=0), NA(), finalData[[#This Row],[peerQ1]]-1.5*finalData[[#This Row],[peerIQR]])</f>
        <v>0.79874999999999985</v>
      </c>
      <c r="T846">
        <f>IF(OR(NOT(ISNUMBER(finalData[[#This Row],[peerIQR]])),finalData[[#This Row],[peerIQR]]=0), NA(), finalData[[#This Row],[peerQ3]]+1.5*finalData[[#This Row],[peerIQR]])</f>
        <v>1.2087500000000004</v>
      </c>
      <c r="U84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46">
        <f>finalData[[#This Row],[score]]-finalData[[#This Row],[peerMedian]]</f>
        <v>4.0000000000000036E-2</v>
      </c>
    </row>
    <row r="847" spans="1:22">
      <c r="A847" t="s">
        <v>2999</v>
      </c>
      <c r="B847" t="s">
        <v>3000</v>
      </c>
      <c r="C847" t="s">
        <v>2927</v>
      </c>
      <c r="D847" t="s">
        <v>113</v>
      </c>
      <c r="E847">
        <v>4</v>
      </c>
      <c r="F847">
        <v>0</v>
      </c>
      <c r="G847">
        <v>9</v>
      </c>
      <c r="H847">
        <v>0</v>
      </c>
      <c r="I847">
        <v>1.02</v>
      </c>
      <c r="J847">
        <v>9</v>
      </c>
      <c r="K847">
        <v>0</v>
      </c>
      <c r="L847" t="s">
        <v>18052</v>
      </c>
      <c r="M847" t="s">
        <v>17970</v>
      </c>
      <c r="N847" cm="1">
        <f t="array" ref="N847">_xlfn.LET(_xlpm.k,finalData[[#This Row],[peer_group_key]],
     MEDIAN(_xlfn._xlws.FILTER(finalData[score], (finalData[peer_group_key]=_xlpm.k)*(ISNUMBER(finalData[score]))))
)</f>
        <v>0.99</v>
      </c>
      <c r="O847" cm="1">
        <f t="array" ref="O84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47" cm="1">
        <f t="array" ref="P84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1.0249999999999999</v>
      </c>
      <c r="Q847">
        <f>finalData[[#This Row],[peerQ3]]-finalData[[#This Row],[peerQ1]]</f>
        <v>5.4999999999999938E-2</v>
      </c>
      <c r="R847" cm="1">
        <f t="array" ref="R847">_xlfn.LET(_xlpm.k,finalData[[#This Row],[peer_group_key]],
ROWS(_xlfn._xlws.FILTER(finalData[score], (finalData[peer_group_key]=_xlpm.k)*(ISNUMBER(finalData[score]))))
)</f>
        <v>14</v>
      </c>
      <c r="S847">
        <f>IF(OR(NOT(ISNUMBER(finalData[[#This Row],[peerIQR]])),finalData[[#This Row],[peerIQR]]=0), NA(), finalData[[#This Row],[peerQ1]]-1.5*finalData[[#This Row],[peerIQR]])</f>
        <v>0.88750000000000007</v>
      </c>
      <c r="T847">
        <f>IF(OR(NOT(ISNUMBER(finalData[[#This Row],[peerIQR]])),finalData[[#This Row],[peerIQR]]=0), NA(), finalData[[#This Row],[peerQ3]]+1.5*finalData[[#This Row],[peerIQR]])</f>
        <v>1.1074999999999999</v>
      </c>
      <c r="U84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47">
        <f>finalData[[#This Row],[score]]-finalData[[#This Row],[peerMedian]]</f>
        <v>3.0000000000000027E-2</v>
      </c>
    </row>
    <row r="848" spans="1:22">
      <c r="A848" t="s">
        <v>3005</v>
      </c>
      <c r="B848" t="s">
        <v>1034</v>
      </c>
      <c r="C848" t="s">
        <v>2927</v>
      </c>
      <c r="D848" t="s">
        <v>87</v>
      </c>
      <c r="E848">
        <v>3</v>
      </c>
      <c r="F848">
        <v>0</v>
      </c>
      <c r="G848">
        <v>10</v>
      </c>
      <c r="H848">
        <v>0</v>
      </c>
      <c r="I848">
        <v>1.1100000000000001</v>
      </c>
      <c r="J848">
        <v>10</v>
      </c>
      <c r="K848">
        <v>0</v>
      </c>
      <c r="L848" t="s">
        <v>18054</v>
      </c>
      <c r="M848" t="s">
        <v>17971</v>
      </c>
      <c r="N848" cm="1">
        <f t="array" ref="N848">_xlfn.LET(_xlpm.k,finalData[[#This Row],[peer_group_key]],
     MEDIAN(_xlfn._xlws.FILTER(finalData[score], (finalData[peer_group_key]=_xlpm.k)*(ISNUMBER(finalData[score]))))
)</f>
        <v>1.1200000000000001</v>
      </c>
      <c r="O848" cm="1">
        <f t="array" ref="O84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1.115</v>
      </c>
      <c r="P848" cm="1">
        <f t="array" ref="P84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1.125</v>
      </c>
      <c r="Q848">
        <f>finalData[[#This Row],[peerQ3]]-finalData[[#This Row],[peerQ1]]</f>
        <v>1.0000000000000009E-2</v>
      </c>
      <c r="R848" cm="1">
        <f t="array" ref="R848">_xlfn.LET(_xlpm.k,finalData[[#This Row],[peer_group_key]],
ROWS(_xlfn._xlws.FILTER(finalData[score], (finalData[peer_group_key]=_xlpm.k)*(ISNUMBER(finalData[score]))))
)</f>
        <v>2</v>
      </c>
      <c r="S848">
        <f>IF(OR(NOT(ISNUMBER(finalData[[#This Row],[peerIQR]])),finalData[[#This Row],[peerIQR]]=0), NA(), finalData[[#This Row],[peerQ1]]-1.5*finalData[[#This Row],[peerIQR]])</f>
        <v>1.1000000000000001</v>
      </c>
      <c r="T848">
        <f>IF(OR(NOT(ISNUMBER(finalData[[#This Row],[peerIQR]])),finalData[[#This Row],[peerIQR]]=0), NA(), finalData[[#This Row],[peerQ3]]+1.5*finalData[[#This Row],[peerIQR]])</f>
        <v>1.1400000000000001</v>
      </c>
      <c r="U84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848">
        <f>finalData[[#This Row],[score]]-finalData[[#This Row],[peerMedian]]</f>
        <v>-1.0000000000000009E-2</v>
      </c>
    </row>
    <row r="849" spans="1:22">
      <c r="A849" t="s">
        <v>3007</v>
      </c>
      <c r="B849" t="s">
        <v>3008</v>
      </c>
      <c r="C849" t="s">
        <v>2927</v>
      </c>
      <c r="D849" t="s">
        <v>32</v>
      </c>
      <c r="E849">
        <v>3</v>
      </c>
      <c r="F849">
        <v>0</v>
      </c>
      <c r="G849">
        <v>9</v>
      </c>
      <c r="H849">
        <v>0</v>
      </c>
      <c r="I849">
        <v>1.1200000000000001</v>
      </c>
      <c r="J849">
        <v>9</v>
      </c>
      <c r="K849">
        <v>0</v>
      </c>
      <c r="L849" t="s">
        <v>18053</v>
      </c>
      <c r="M849" t="s">
        <v>17971</v>
      </c>
      <c r="N849" cm="1">
        <f t="array" ref="N849">_xlfn.LET(_xlpm.k,finalData[[#This Row],[peer_group_key]],
     MEDIAN(_xlfn._xlws.FILTER(finalData[score], (finalData[peer_group_key]=_xlpm.k)*(ISNUMBER(finalData[score]))))
)</f>
        <v>1.04</v>
      </c>
      <c r="O849" cm="1">
        <f t="array" ref="O84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49" cm="1">
        <f t="array" ref="P84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49">
        <f>finalData[[#This Row],[peerQ3]]-finalData[[#This Row],[peerQ1]]</f>
        <v>6.5000000000000058E-2</v>
      </c>
      <c r="R849" cm="1">
        <f t="array" ref="R849">_xlfn.LET(_xlpm.k,finalData[[#This Row],[peer_group_key]],
ROWS(_xlfn._xlws.FILTER(finalData[score], (finalData[peer_group_key]=_xlpm.k)*(ISNUMBER(finalData[score]))))
)</f>
        <v>33</v>
      </c>
      <c r="S849">
        <f>IF(OR(NOT(ISNUMBER(finalData[[#This Row],[peerIQR]])),finalData[[#This Row],[peerIQR]]=0), NA(), finalData[[#This Row],[peerQ1]]-1.5*finalData[[#This Row],[peerIQR]])</f>
        <v>0.89749999999999996</v>
      </c>
      <c r="T849">
        <f>IF(OR(NOT(ISNUMBER(finalData[[#This Row],[peerIQR]])),finalData[[#This Row],[peerIQR]]=0), NA(), finalData[[#This Row],[peerQ3]]+1.5*finalData[[#This Row],[peerIQR]])</f>
        <v>1.1575000000000002</v>
      </c>
      <c r="U84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49">
        <f>finalData[[#This Row],[score]]-finalData[[#This Row],[peerMedian]]</f>
        <v>8.0000000000000071E-2</v>
      </c>
    </row>
    <row r="850" spans="1:22">
      <c r="A850" t="s">
        <v>3010</v>
      </c>
      <c r="B850" t="s">
        <v>3011</v>
      </c>
      <c r="C850" t="s">
        <v>2927</v>
      </c>
      <c r="D850" t="s">
        <v>32</v>
      </c>
      <c r="E850">
        <v>4</v>
      </c>
      <c r="F850">
        <v>0</v>
      </c>
      <c r="G850">
        <v>5</v>
      </c>
      <c r="H850">
        <v>0</v>
      </c>
      <c r="I850">
        <v>0.9</v>
      </c>
      <c r="J850">
        <v>5</v>
      </c>
      <c r="K850">
        <v>0</v>
      </c>
      <c r="L850" t="s">
        <v>18053</v>
      </c>
      <c r="M850" t="s">
        <v>17970</v>
      </c>
      <c r="N850" cm="1">
        <f t="array" ref="N850">_xlfn.LET(_xlpm.k,finalData[[#This Row],[peer_group_key]],
     MEDIAN(_xlfn._xlws.FILTER(finalData[score], (finalData[peer_group_key]=_xlpm.k)*(ISNUMBER(finalData[score]))))
)</f>
        <v>1.04</v>
      </c>
      <c r="O850" cm="1">
        <f t="array" ref="O85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50" cm="1">
        <f t="array" ref="P85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50">
        <f>finalData[[#This Row],[peerQ3]]-finalData[[#This Row],[peerQ1]]</f>
        <v>6.5000000000000058E-2</v>
      </c>
      <c r="R850" cm="1">
        <f t="array" ref="R850">_xlfn.LET(_xlpm.k,finalData[[#This Row],[peer_group_key]],
ROWS(_xlfn._xlws.FILTER(finalData[score], (finalData[peer_group_key]=_xlpm.k)*(ISNUMBER(finalData[score]))))
)</f>
        <v>33</v>
      </c>
      <c r="S850">
        <f>IF(OR(NOT(ISNUMBER(finalData[[#This Row],[peerIQR]])),finalData[[#This Row],[peerIQR]]=0), NA(), finalData[[#This Row],[peerQ1]]-1.5*finalData[[#This Row],[peerIQR]])</f>
        <v>0.89749999999999996</v>
      </c>
      <c r="T850">
        <f>IF(OR(NOT(ISNUMBER(finalData[[#This Row],[peerIQR]])),finalData[[#This Row],[peerIQR]]=0), NA(), finalData[[#This Row],[peerQ3]]+1.5*finalData[[#This Row],[peerIQR]])</f>
        <v>1.1575000000000002</v>
      </c>
      <c r="U85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50">
        <f>finalData[[#This Row],[score]]-finalData[[#This Row],[peerMedian]]</f>
        <v>-0.14000000000000001</v>
      </c>
    </row>
    <row r="851" spans="1:22">
      <c r="A851" t="s">
        <v>3013</v>
      </c>
      <c r="B851" t="s">
        <v>3014</v>
      </c>
      <c r="C851" t="s">
        <v>2927</v>
      </c>
      <c r="D851" t="s">
        <v>27</v>
      </c>
      <c r="E851">
        <v>3</v>
      </c>
      <c r="F851">
        <v>0</v>
      </c>
      <c r="G851">
        <v>11</v>
      </c>
      <c r="H851">
        <v>0</v>
      </c>
      <c r="I851">
        <v>1.03</v>
      </c>
      <c r="J851">
        <v>11</v>
      </c>
      <c r="K851">
        <v>0</v>
      </c>
      <c r="L851" t="s">
        <v>18056</v>
      </c>
      <c r="M851" t="s">
        <v>17971</v>
      </c>
      <c r="N851" cm="1">
        <f t="array" ref="N851">_xlfn.LET(_xlpm.k,finalData[[#This Row],[peer_group_key]],
     MEDIAN(_xlfn._xlws.FILTER(finalData[score], (finalData[peer_group_key]=_xlpm.k)*(ISNUMBER(finalData[score]))))
)</f>
        <v>1.01</v>
      </c>
      <c r="O851" cm="1">
        <f t="array" ref="O85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0.95250000000000001</v>
      </c>
      <c r="P851" cm="1">
        <f t="array" ref="P85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1.0550000000000002</v>
      </c>
      <c r="Q851">
        <f>finalData[[#This Row],[peerQ3]]-finalData[[#This Row],[peerQ1]]</f>
        <v>0.10250000000000015</v>
      </c>
      <c r="R851" cm="1">
        <f t="array" ref="R851">_xlfn.LET(_xlpm.k,finalData[[#This Row],[peer_group_key]],
ROWS(_xlfn._xlws.FILTER(finalData[score], (finalData[peer_group_key]=_xlpm.k)*(ISNUMBER(finalData[score]))))
)</f>
        <v>10</v>
      </c>
      <c r="S851">
        <f>IF(OR(NOT(ISNUMBER(finalData[[#This Row],[peerIQR]])),finalData[[#This Row],[peerIQR]]=0), NA(), finalData[[#This Row],[peerQ1]]-1.5*finalData[[#This Row],[peerIQR]])</f>
        <v>0.79874999999999985</v>
      </c>
      <c r="T851">
        <f>IF(OR(NOT(ISNUMBER(finalData[[#This Row],[peerIQR]])),finalData[[#This Row],[peerIQR]]=0), NA(), finalData[[#This Row],[peerQ3]]+1.5*finalData[[#This Row],[peerIQR]])</f>
        <v>1.2087500000000004</v>
      </c>
      <c r="U85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51">
        <f>finalData[[#This Row],[score]]-finalData[[#This Row],[peerMedian]]</f>
        <v>2.0000000000000018E-2</v>
      </c>
    </row>
    <row r="852" spans="1:22">
      <c r="A852" t="s">
        <v>3016</v>
      </c>
      <c r="B852" t="s">
        <v>3017</v>
      </c>
      <c r="C852" t="s">
        <v>2927</v>
      </c>
      <c r="D852" t="s">
        <v>32</v>
      </c>
      <c r="E852">
        <v>3</v>
      </c>
      <c r="F852">
        <v>0</v>
      </c>
      <c r="G852">
        <v>10</v>
      </c>
      <c r="H852">
        <v>1</v>
      </c>
      <c r="I852">
        <v>1</v>
      </c>
      <c r="J852">
        <v>11</v>
      </c>
      <c r="K852">
        <v>9.0909090909090912E-2</v>
      </c>
      <c r="L852" t="s">
        <v>18053</v>
      </c>
      <c r="M852" t="s">
        <v>17971</v>
      </c>
      <c r="N852" cm="1">
        <f t="array" ref="N852">_xlfn.LET(_xlpm.k,finalData[[#This Row],[peer_group_key]],
     MEDIAN(_xlfn._xlws.FILTER(finalData[score], (finalData[peer_group_key]=_xlpm.k)*(ISNUMBER(finalData[score]))))
)</f>
        <v>1.04</v>
      </c>
      <c r="O852" cm="1">
        <f t="array" ref="O85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52" cm="1">
        <f t="array" ref="P85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52">
        <f>finalData[[#This Row],[peerQ3]]-finalData[[#This Row],[peerQ1]]</f>
        <v>6.5000000000000058E-2</v>
      </c>
      <c r="R852" cm="1">
        <f t="array" ref="R852">_xlfn.LET(_xlpm.k,finalData[[#This Row],[peer_group_key]],
ROWS(_xlfn._xlws.FILTER(finalData[score], (finalData[peer_group_key]=_xlpm.k)*(ISNUMBER(finalData[score]))))
)</f>
        <v>33</v>
      </c>
      <c r="S852">
        <f>IF(OR(NOT(ISNUMBER(finalData[[#This Row],[peerIQR]])),finalData[[#This Row],[peerIQR]]=0), NA(), finalData[[#This Row],[peerQ1]]-1.5*finalData[[#This Row],[peerIQR]])</f>
        <v>0.89749999999999996</v>
      </c>
      <c r="T852">
        <f>IF(OR(NOT(ISNUMBER(finalData[[#This Row],[peerIQR]])),finalData[[#This Row],[peerIQR]]=0), NA(), finalData[[#This Row],[peerQ3]]+1.5*finalData[[#This Row],[peerIQR]])</f>
        <v>1.1575000000000002</v>
      </c>
      <c r="U85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52">
        <f>finalData[[#This Row],[score]]-finalData[[#This Row],[peerMedian]]</f>
        <v>-4.0000000000000036E-2</v>
      </c>
    </row>
    <row r="853" spans="1:22">
      <c r="A853" t="s">
        <v>3022</v>
      </c>
      <c r="B853" t="s">
        <v>3023</v>
      </c>
      <c r="C853" t="s">
        <v>2927</v>
      </c>
      <c r="D853" t="s">
        <v>32</v>
      </c>
      <c r="E853">
        <v>3</v>
      </c>
      <c r="F853">
        <v>2</v>
      </c>
      <c r="G853">
        <v>9</v>
      </c>
      <c r="H853">
        <v>0</v>
      </c>
      <c r="I853">
        <v>1.05</v>
      </c>
      <c r="J853">
        <v>11</v>
      </c>
      <c r="K853">
        <v>0</v>
      </c>
      <c r="L853" t="s">
        <v>18053</v>
      </c>
      <c r="M853" t="s">
        <v>17971</v>
      </c>
      <c r="N853" cm="1">
        <f t="array" ref="N853">_xlfn.LET(_xlpm.k,finalData[[#This Row],[peer_group_key]],
     MEDIAN(_xlfn._xlws.FILTER(finalData[score], (finalData[peer_group_key]=_xlpm.k)*(ISNUMBER(finalData[score]))))
)</f>
        <v>1.04</v>
      </c>
      <c r="O853" cm="1">
        <f t="array" ref="O85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53" cm="1">
        <f t="array" ref="P85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53">
        <f>finalData[[#This Row],[peerQ3]]-finalData[[#This Row],[peerQ1]]</f>
        <v>6.5000000000000058E-2</v>
      </c>
      <c r="R853" cm="1">
        <f t="array" ref="R853">_xlfn.LET(_xlpm.k,finalData[[#This Row],[peer_group_key]],
ROWS(_xlfn._xlws.FILTER(finalData[score], (finalData[peer_group_key]=_xlpm.k)*(ISNUMBER(finalData[score]))))
)</f>
        <v>33</v>
      </c>
      <c r="S853">
        <f>IF(OR(NOT(ISNUMBER(finalData[[#This Row],[peerIQR]])),finalData[[#This Row],[peerIQR]]=0), NA(), finalData[[#This Row],[peerQ1]]-1.5*finalData[[#This Row],[peerIQR]])</f>
        <v>0.89749999999999996</v>
      </c>
      <c r="T853">
        <f>IF(OR(NOT(ISNUMBER(finalData[[#This Row],[peerIQR]])),finalData[[#This Row],[peerIQR]]=0), NA(), finalData[[#This Row],[peerQ3]]+1.5*finalData[[#This Row],[peerIQR]])</f>
        <v>1.1575000000000002</v>
      </c>
      <c r="U85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53">
        <f>finalData[[#This Row],[score]]-finalData[[#This Row],[peerMedian]]</f>
        <v>1.0000000000000009E-2</v>
      </c>
    </row>
    <row r="854" spans="1:22">
      <c r="A854" t="s">
        <v>3025</v>
      </c>
      <c r="B854" t="s">
        <v>3026</v>
      </c>
      <c r="C854" t="s">
        <v>2927</v>
      </c>
      <c r="D854" t="s">
        <v>32</v>
      </c>
      <c r="E854">
        <v>2</v>
      </c>
      <c r="F854">
        <v>0</v>
      </c>
      <c r="G854">
        <v>10</v>
      </c>
      <c r="H854">
        <v>1</v>
      </c>
      <c r="I854">
        <v>1.04</v>
      </c>
      <c r="J854">
        <v>11</v>
      </c>
      <c r="K854">
        <v>9.0909090909090912E-2</v>
      </c>
      <c r="L854" t="s">
        <v>18053</v>
      </c>
      <c r="M854" t="s">
        <v>17973</v>
      </c>
      <c r="N854" cm="1">
        <f t="array" ref="N854">_xlfn.LET(_xlpm.k,finalData[[#This Row],[peer_group_key]],
     MEDIAN(_xlfn._xlws.FILTER(finalData[score], (finalData[peer_group_key]=_xlpm.k)*(ISNUMBER(finalData[score]))))
)</f>
        <v>1.04</v>
      </c>
      <c r="O854" cm="1">
        <f t="array" ref="O85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54" cm="1">
        <f t="array" ref="P85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54">
        <f>finalData[[#This Row],[peerQ3]]-finalData[[#This Row],[peerQ1]]</f>
        <v>6.5000000000000058E-2</v>
      </c>
      <c r="R854" cm="1">
        <f t="array" ref="R854">_xlfn.LET(_xlpm.k,finalData[[#This Row],[peer_group_key]],
ROWS(_xlfn._xlws.FILTER(finalData[score], (finalData[peer_group_key]=_xlpm.k)*(ISNUMBER(finalData[score]))))
)</f>
        <v>33</v>
      </c>
      <c r="S854">
        <f>IF(OR(NOT(ISNUMBER(finalData[[#This Row],[peerIQR]])),finalData[[#This Row],[peerIQR]]=0), NA(), finalData[[#This Row],[peerQ1]]-1.5*finalData[[#This Row],[peerIQR]])</f>
        <v>0.89749999999999996</v>
      </c>
      <c r="T854">
        <f>IF(OR(NOT(ISNUMBER(finalData[[#This Row],[peerIQR]])),finalData[[#This Row],[peerIQR]]=0), NA(), finalData[[#This Row],[peerQ3]]+1.5*finalData[[#This Row],[peerIQR]])</f>
        <v>1.1575000000000002</v>
      </c>
      <c r="U85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54">
        <f>finalData[[#This Row],[score]]-finalData[[#This Row],[peerMedian]]</f>
        <v>0</v>
      </c>
    </row>
    <row r="855" spans="1:22">
      <c r="A855" t="s">
        <v>3027</v>
      </c>
      <c r="B855" t="s">
        <v>3028</v>
      </c>
      <c r="C855" t="s">
        <v>2927</v>
      </c>
      <c r="D855" t="s">
        <v>140</v>
      </c>
      <c r="E855">
        <v>5</v>
      </c>
      <c r="F855">
        <v>0</v>
      </c>
      <c r="G855">
        <v>8</v>
      </c>
      <c r="H855">
        <v>0</v>
      </c>
      <c r="I855">
        <v>0.91</v>
      </c>
      <c r="J855">
        <v>8</v>
      </c>
      <c r="K855">
        <v>0</v>
      </c>
      <c r="L855" t="s">
        <v>18055</v>
      </c>
      <c r="M855" t="s">
        <v>17970</v>
      </c>
      <c r="N855" cm="1">
        <f t="array" ref="N855">_xlfn.LET(_xlpm.k,finalData[[#This Row],[peer_group_key]],
     MEDIAN(_xlfn._xlws.FILTER(finalData[score], (finalData[peer_group_key]=_xlpm.k)*(ISNUMBER(finalData[score]))))
)</f>
        <v>1.0049999999999999</v>
      </c>
      <c r="O855" cm="1">
        <f t="array" ref="O85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855" cm="1">
        <f t="array" ref="P85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855">
        <f>finalData[[#This Row],[peerQ3]]-finalData[[#This Row],[peerQ1]]</f>
        <v>8.5000000000000075E-2</v>
      </c>
      <c r="R855" cm="1">
        <f t="array" ref="R855">_xlfn.LET(_xlpm.k,finalData[[#This Row],[peer_group_key]],
ROWS(_xlfn._xlws.FILTER(finalData[score], (finalData[peer_group_key]=_xlpm.k)*(ISNUMBER(finalData[score]))))
)</f>
        <v>10</v>
      </c>
      <c r="S855">
        <f>IF(OR(NOT(ISNUMBER(finalData[[#This Row],[peerIQR]])),finalData[[#This Row],[peerIQR]]=0), NA(), finalData[[#This Row],[peerQ1]]-1.5*finalData[[#This Row],[peerIQR]])</f>
        <v>0.8274999999999999</v>
      </c>
      <c r="T855">
        <f>IF(OR(NOT(ISNUMBER(finalData[[#This Row],[peerIQR]])),finalData[[#This Row],[peerIQR]]=0), NA(), finalData[[#This Row],[peerQ3]]+1.5*finalData[[#This Row],[peerIQR]])</f>
        <v>1.1675000000000002</v>
      </c>
      <c r="U85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55">
        <f>finalData[[#This Row],[score]]-finalData[[#This Row],[peerMedian]]</f>
        <v>-9.4999999999999862E-2</v>
      </c>
    </row>
    <row r="856" spans="1:22">
      <c r="A856" t="s">
        <v>3030</v>
      </c>
      <c r="B856" t="s">
        <v>3031</v>
      </c>
      <c r="C856" t="s">
        <v>2927</v>
      </c>
      <c r="D856" t="s">
        <v>32</v>
      </c>
      <c r="E856">
        <v>3</v>
      </c>
      <c r="F856">
        <v>0</v>
      </c>
      <c r="G856">
        <v>11</v>
      </c>
      <c r="H856">
        <v>0</v>
      </c>
      <c r="I856">
        <v>0.97</v>
      </c>
      <c r="J856">
        <v>11</v>
      </c>
      <c r="K856">
        <v>0</v>
      </c>
      <c r="L856" t="s">
        <v>18053</v>
      </c>
      <c r="M856" t="s">
        <v>17971</v>
      </c>
      <c r="N856" cm="1">
        <f t="array" ref="N856">_xlfn.LET(_xlpm.k,finalData[[#This Row],[peer_group_key]],
     MEDIAN(_xlfn._xlws.FILTER(finalData[score], (finalData[peer_group_key]=_xlpm.k)*(ISNUMBER(finalData[score]))))
)</f>
        <v>1.04</v>
      </c>
      <c r="O856" cm="1">
        <f t="array" ref="O85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56" cm="1">
        <f t="array" ref="P85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56">
        <f>finalData[[#This Row],[peerQ3]]-finalData[[#This Row],[peerQ1]]</f>
        <v>6.5000000000000058E-2</v>
      </c>
      <c r="R856" cm="1">
        <f t="array" ref="R856">_xlfn.LET(_xlpm.k,finalData[[#This Row],[peer_group_key]],
ROWS(_xlfn._xlws.FILTER(finalData[score], (finalData[peer_group_key]=_xlpm.k)*(ISNUMBER(finalData[score]))))
)</f>
        <v>33</v>
      </c>
      <c r="S856">
        <f>IF(OR(NOT(ISNUMBER(finalData[[#This Row],[peerIQR]])),finalData[[#This Row],[peerIQR]]=0), NA(), finalData[[#This Row],[peerQ1]]-1.5*finalData[[#This Row],[peerIQR]])</f>
        <v>0.89749999999999996</v>
      </c>
      <c r="T856">
        <f>IF(OR(NOT(ISNUMBER(finalData[[#This Row],[peerIQR]])),finalData[[#This Row],[peerIQR]]=0), NA(), finalData[[#This Row],[peerQ3]]+1.5*finalData[[#This Row],[peerIQR]])</f>
        <v>1.1575000000000002</v>
      </c>
      <c r="U85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56">
        <f>finalData[[#This Row],[score]]-finalData[[#This Row],[peerMedian]]</f>
        <v>-7.0000000000000062E-2</v>
      </c>
    </row>
    <row r="857" spans="1:22">
      <c r="A857" t="s">
        <v>3033</v>
      </c>
      <c r="B857" t="s">
        <v>3034</v>
      </c>
      <c r="C857" t="s">
        <v>2927</v>
      </c>
      <c r="D857" t="s">
        <v>113</v>
      </c>
      <c r="E857">
        <v>3</v>
      </c>
      <c r="F857">
        <v>1</v>
      </c>
      <c r="G857">
        <v>8</v>
      </c>
      <c r="H857">
        <v>0</v>
      </c>
      <c r="I857">
        <v>1.04</v>
      </c>
      <c r="J857">
        <v>9</v>
      </c>
      <c r="K857">
        <v>0</v>
      </c>
      <c r="L857" t="s">
        <v>18052</v>
      </c>
      <c r="M857" t="s">
        <v>17971</v>
      </c>
      <c r="N857" cm="1">
        <f t="array" ref="N857">_xlfn.LET(_xlpm.k,finalData[[#This Row],[peer_group_key]],
     MEDIAN(_xlfn._xlws.FILTER(finalData[score], (finalData[peer_group_key]=_xlpm.k)*(ISNUMBER(finalData[score]))))
)</f>
        <v>0.99</v>
      </c>
      <c r="O857" cm="1">
        <f t="array" ref="O85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57" cm="1">
        <f t="array" ref="P85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1.0249999999999999</v>
      </c>
      <c r="Q857">
        <f>finalData[[#This Row],[peerQ3]]-finalData[[#This Row],[peerQ1]]</f>
        <v>5.4999999999999938E-2</v>
      </c>
      <c r="R857" cm="1">
        <f t="array" ref="R857">_xlfn.LET(_xlpm.k,finalData[[#This Row],[peer_group_key]],
ROWS(_xlfn._xlws.FILTER(finalData[score], (finalData[peer_group_key]=_xlpm.k)*(ISNUMBER(finalData[score]))))
)</f>
        <v>14</v>
      </c>
      <c r="S857">
        <f>IF(OR(NOT(ISNUMBER(finalData[[#This Row],[peerIQR]])),finalData[[#This Row],[peerIQR]]=0), NA(), finalData[[#This Row],[peerQ1]]-1.5*finalData[[#This Row],[peerIQR]])</f>
        <v>0.88750000000000007</v>
      </c>
      <c r="T857">
        <f>IF(OR(NOT(ISNUMBER(finalData[[#This Row],[peerIQR]])),finalData[[#This Row],[peerIQR]]=0), NA(), finalData[[#This Row],[peerQ3]]+1.5*finalData[[#This Row],[peerIQR]])</f>
        <v>1.1074999999999999</v>
      </c>
      <c r="U85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57">
        <f>finalData[[#This Row],[score]]-finalData[[#This Row],[peerMedian]]</f>
        <v>5.0000000000000044E-2</v>
      </c>
    </row>
    <row r="858" spans="1:22">
      <c r="A858" t="s">
        <v>3036</v>
      </c>
      <c r="B858" t="s">
        <v>3037</v>
      </c>
      <c r="C858" t="s">
        <v>2927</v>
      </c>
      <c r="D858" t="s">
        <v>113</v>
      </c>
      <c r="E858">
        <v>3</v>
      </c>
      <c r="F858">
        <v>1</v>
      </c>
      <c r="G858">
        <v>7</v>
      </c>
      <c r="H858">
        <v>0</v>
      </c>
      <c r="I858">
        <v>1.1200000000000001</v>
      </c>
      <c r="J858">
        <v>8</v>
      </c>
      <c r="K858">
        <v>0</v>
      </c>
      <c r="L858" t="s">
        <v>18052</v>
      </c>
      <c r="M858" t="s">
        <v>17971</v>
      </c>
      <c r="N858" cm="1">
        <f t="array" ref="N858">_xlfn.LET(_xlpm.k,finalData[[#This Row],[peer_group_key]],
     MEDIAN(_xlfn._xlws.FILTER(finalData[score], (finalData[peer_group_key]=_xlpm.k)*(ISNUMBER(finalData[score]))))
)</f>
        <v>0.99</v>
      </c>
      <c r="O858" cm="1">
        <f t="array" ref="O85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58" cm="1">
        <f t="array" ref="P85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1.0249999999999999</v>
      </c>
      <c r="Q858">
        <f>finalData[[#This Row],[peerQ3]]-finalData[[#This Row],[peerQ1]]</f>
        <v>5.4999999999999938E-2</v>
      </c>
      <c r="R858" cm="1">
        <f t="array" ref="R858">_xlfn.LET(_xlpm.k,finalData[[#This Row],[peer_group_key]],
ROWS(_xlfn._xlws.FILTER(finalData[score], (finalData[peer_group_key]=_xlpm.k)*(ISNUMBER(finalData[score]))))
)</f>
        <v>14</v>
      </c>
      <c r="S858">
        <f>IF(OR(NOT(ISNUMBER(finalData[[#This Row],[peerIQR]])),finalData[[#This Row],[peerIQR]]=0), NA(), finalData[[#This Row],[peerQ1]]-1.5*finalData[[#This Row],[peerIQR]])</f>
        <v>0.88750000000000007</v>
      </c>
      <c r="T858">
        <f>IF(OR(NOT(ISNUMBER(finalData[[#This Row],[peerIQR]])),finalData[[#This Row],[peerIQR]]=0), NA(), finalData[[#This Row],[peerQ3]]+1.5*finalData[[#This Row],[peerIQR]])</f>
        <v>1.1074999999999999</v>
      </c>
      <c r="U85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858">
        <f>finalData[[#This Row],[score]]-finalData[[#This Row],[peerMedian]]</f>
        <v>0.13000000000000012</v>
      </c>
    </row>
    <row r="859" spans="1:22">
      <c r="A859" t="s">
        <v>3040</v>
      </c>
      <c r="B859" t="s">
        <v>3041</v>
      </c>
      <c r="C859" t="s">
        <v>2927</v>
      </c>
      <c r="D859" t="s">
        <v>113</v>
      </c>
      <c r="E859">
        <v>5</v>
      </c>
      <c r="F859">
        <v>1</v>
      </c>
      <c r="G859">
        <v>8</v>
      </c>
      <c r="H859">
        <v>0</v>
      </c>
      <c r="I859">
        <v>0.97</v>
      </c>
      <c r="J859">
        <v>9</v>
      </c>
      <c r="K859">
        <v>0</v>
      </c>
      <c r="L859" t="s">
        <v>18052</v>
      </c>
      <c r="M859" t="s">
        <v>17970</v>
      </c>
      <c r="N859" cm="1">
        <f t="array" ref="N859">_xlfn.LET(_xlpm.k,finalData[[#This Row],[peer_group_key]],
     MEDIAN(_xlfn._xlws.FILTER(finalData[score], (finalData[peer_group_key]=_xlpm.k)*(ISNUMBER(finalData[score]))))
)</f>
        <v>0.99</v>
      </c>
      <c r="O859" cm="1">
        <f t="array" ref="O85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59" cm="1">
        <f t="array" ref="P85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1.0249999999999999</v>
      </c>
      <c r="Q859">
        <f>finalData[[#This Row],[peerQ3]]-finalData[[#This Row],[peerQ1]]</f>
        <v>5.4999999999999938E-2</v>
      </c>
      <c r="R859" cm="1">
        <f t="array" ref="R859">_xlfn.LET(_xlpm.k,finalData[[#This Row],[peer_group_key]],
ROWS(_xlfn._xlws.FILTER(finalData[score], (finalData[peer_group_key]=_xlpm.k)*(ISNUMBER(finalData[score]))))
)</f>
        <v>14</v>
      </c>
      <c r="S859">
        <f>IF(OR(NOT(ISNUMBER(finalData[[#This Row],[peerIQR]])),finalData[[#This Row],[peerIQR]]=0), NA(), finalData[[#This Row],[peerQ1]]-1.5*finalData[[#This Row],[peerIQR]])</f>
        <v>0.88750000000000007</v>
      </c>
      <c r="T859">
        <f>IF(OR(NOT(ISNUMBER(finalData[[#This Row],[peerIQR]])),finalData[[#This Row],[peerIQR]]=0), NA(), finalData[[#This Row],[peerQ3]]+1.5*finalData[[#This Row],[peerIQR]])</f>
        <v>1.1074999999999999</v>
      </c>
      <c r="U85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59">
        <f>finalData[[#This Row],[score]]-finalData[[#This Row],[peerMedian]]</f>
        <v>-2.0000000000000018E-2</v>
      </c>
    </row>
    <row r="860" spans="1:22">
      <c r="A860" t="s">
        <v>3043</v>
      </c>
      <c r="B860" t="s">
        <v>3044</v>
      </c>
      <c r="C860" t="s">
        <v>2927</v>
      </c>
      <c r="D860" t="s">
        <v>32</v>
      </c>
      <c r="E860">
        <v>2</v>
      </c>
      <c r="F860">
        <v>0</v>
      </c>
      <c r="G860">
        <v>8</v>
      </c>
      <c r="H860">
        <v>0</v>
      </c>
      <c r="I860">
        <v>1.05</v>
      </c>
      <c r="J860">
        <v>8</v>
      </c>
      <c r="K860">
        <v>0</v>
      </c>
      <c r="L860" t="s">
        <v>18053</v>
      </c>
      <c r="M860" t="s">
        <v>17973</v>
      </c>
      <c r="N860" cm="1">
        <f t="array" ref="N860">_xlfn.LET(_xlpm.k,finalData[[#This Row],[peer_group_key]],
     MEDIAN(_xlfn._xlws.FILTER(finalData[score], (finalData[peer_group_key]=_xlpm.k)*(ISNUMBER(finalData[score]))))
)</f>
        <v>1.04</v>
      </c>
      <c r="O860" cm="1">
        <f t="array" ref="O86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60" cm="1">
        <f t="array" ref="P86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60">
        <f>finalData[[#This Row],[peerQ3]]-finalData[[#This Row],[peerQ1]]</f>
        <v>6.5000000000000058E-2</v>
      </c>
      <c r="R860" cm="1">
        <f t="array" ref="R860">_xlfn.LET(_xlpm.k,finalData[[#This Row],[peer_group_key]],
ROWS(_xlfn._xlws.FILTER(finalData[score], (finalData[peer_group_key]=_xlpm.k)*(ISNUMBER(finalData[score]))))
)</f>
        <v>33</v>
      </c>
      <c r="S860">
        <f>IF(OR(NOT(ISNUMBER(finalData[[#This Row],[peerIQR]])),finalData[[#This Row],[peerIQR]]=0), NA(), finalData[[#This Row],[peerQ1]]-1.5*finalData[[#This Row],[peerIQR]])</f>
        <v>0.89749999999999996</v>
      </c>
      <c r="T860">
        <f>IF(OR(NOT(ISNUMBER(finalData[[#This Row],[peerIQR]])),finalData[[#This Row],[peerIQR]]=0), NA(), finalData[[#This Row],[peerQ3]]+1.5*finalData[[#This Row],[peerIQR]])</f>
        <v>1.1575000000000002</v>
      </c>
      <c r="U86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60">
        <f>finalData[[#This Row],[score]]-finalData[[#This Row],[peerMedian]]</f>
        <v>1.0000000000000009E-2</v>
      </c>
    </row>
    <row r="861" spans="1:22">
      <c r="A861" t="s">
        <v>3046</v>
      </c>
      <c r="B861" t="s">
        <v>2771</v>
      </c>
      <c r="C861" t="s">
        <v>2927</v>
      </c>
      <c r="D861" t="s">
        <v>113</v>
      </c>
      <c r="E861">
        <v>4</v>
      </c>
      <c r="F861">
        <v>0</v>
      </c>
      <c r="G861">
        <v>8</v>
      </c>
      <c r="H861">
        <v>0</v>
      </c>
      <c r="I861">
        <v>0.99</v>
      </c>
      <c r="J861">
        <v>8</v>
      </c>
      <c r="K861">
        <v>0</v>
      </c>
      <c r="L861" t="s">
        <v>18052</v>
      </c>
      <c r="M861" t="s">
        <v>17970</v>
      </c>
      <c r="N861" cm="1">
        <f t="array" ref="N861">_xlfn.LET(_xlpm.k,finalData[[#This Row],[peer_group_key]],
     MEDIAN(_xlfn._xlws.FILTER(finalData[score], (finalData[peer_group_key]=_xlpm.k)*(ISNUMBER(finalData[score]))))
)</f>
        <v>0.99</v>
      </c>
      <c r="O861" cm="1">
        <f t="array" ref="O86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61" cm="1">
        <f t="array" ref="P86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1.0249999999999999</v>
      </c>
      <c r="Q861">
        <f>finalData[[#This Row],[peerQ3]]-finalData[[#This Row],[peerQ1]]</f>
        <v>5.4999999999999938E-2</v>
      </c>
      <c r="R861" cm="1">
        <f t="array" ref="R861">_xlfn.LET(_xlpm.k,finalData[[#This Row],[peer_group_key]],
ROWS(_xlfn._xlws.FILTER(finalData[score], (finalData[peer_group_key]=_xlpm.k)*(ISNUMBER(finalData[score]))))
)</f>
        <v>14</v>
      </c>
      <c r="S861">
        <f>IF(OR(NOT(ISNUMBER(finalData[[#This Row],[peerIQR]])),finalData[[#This Row],[peerIQR]]=0), NA(), finalData[[#This Row],[peerQ1]]-1.5*finalData[[#This Row],[peerIQR]])</f>
        <v>0.88750000000000007</v>
      </c>
      <c r="T861">
        <f>IF(OR(NOT(ISNUMBER(finalData[[#This Row],[peerIQR]])),finalData[[#This Row],[peerIQR]]=0), NA(), finalData[[#This Row],[peerQ3]]+1.5*finalData[[#This Row],[peerIQR]])</f>
        <v>1.1074999999999999</v>
      </c>
      <c r="U86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61">
        <f>finalData[[#This Row],[score]]-finalData[[#This Row],[peerMedian]]</f>
        <v>0</v>
      </c>
    </row>
    <row r="862" spans="1:22">
      <c r="A862" t="s">
        <v>3049</v>
      </c>
      <c r="B862" t="s">
        <v>3050</v>
      </c>
      <c r="C862" t="s">
        <v>2927</v>
      </c>
      <c r="D862" t="s">
        <v>32</v>
      </c>
      <c r="E862">
        <v>3</v>
      </c>
      <c r="F862">
        <v>0</v>
      </c>
      <c r="G862">
        <v>10</v>
      </c>
      <c r="H862">
        <v>1</v>
      </c>
      <c r="I862">
        <v>1.06</v>
      </c>
      <c r="J862">
        <v>11</v>
      </c>
      <c r="K862">
        <v>9.0909090909090912E-2</v>
      </c>
      <c r="L862" t="s">
        <v>18053</v>
      </c>
      <c r="M862" t="s">
        <v>17971</v>
      </c>
      <c r="N862" cm="1">
        <f t="array" ref="N862">_xlfn.LET(_xlpm.k,finalData[[#This Row],[peer_group_key]],
     MEDIAN(_xlfn._xlws.FILTER(finalData[score], (finalData[peer_group_key]=_xlpm.k)*(ISNUMBER(finalData[score]))))
)</f>
        <v>1.04</v>
      </c>
      <c r="O862" cm="1">
        <f t="array" ref="O86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62" cm="1">
        <f t="array" ref="P86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62">
        <f>finalData[[#This Row],[peerQ3]]-finalData[[#This Row],[peerQ1]]</f>
        <v>6.5000000000000058E-2</v>
      </c>
      <c r="R862" cm="1">
        <f t="array" ref="R862">_xlfn.LET(_xlpm.k,finalData[[#This Row],[peer_group_key]],
ROWS(_xlfn._xlws.FILTER(finalData[score], (finalData[peer_group_key]=_xlpm.k)*(ISNUMBER(finalData[score]))))
)</f>
        <v>33</v>
      </c>
      <c r="S862">
        <f>IF(OR(NOT(ISNUMBER(finalData[[#This Row],[peerIQR]])),finalData[[#This Row],[peerIQR]]=0), NA(), finalData[[#This Row],[peerQ1]]-1.5*finalData[[#This Row],[peerIQR]])</f>
        <v>0.89749999999999996</v>
      </c>
      <c r="T862">
        <f>IF(OR(NOT(ISNUMBER(finalData[[#This Row],[peerIQR]])),finalData[[#This Row],[peerIQR]]=0), NA(), finalData[[#This Row],[peerQ3]]+1.5*finalData[[#This Row],[peerIQR]])</f>
        <v>1.1575000000000002</v>
      </c>
      <c r="U86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62">
        <f>finalData[[#This Row],[score]]-finalData[[#This Row],[peerMedian]]</f>
        <v>2.0000000000000018E-2</v>
      </c>
    </row>
    <row r="863" spans="1:22">
      <c r="A863" t="s">
        <v>3052</v>
      </c>
      <c r="B863" t="s">
        <v>3053</v>
      </c>
      <c r="C863" t="s">
        <v>2927</v>
      </c>
      <c r="D863" t="s">
        <v>27</v>
      </c>
      <c r="E863">
        <v>3</v>
      </c>
      <c r="F863">
        <v>0</v>
      </c>
      <c r="G863">
        <v>6</v>
      </c>
      <c r="H863">
        <v>0</v>
      </c>
      <c r="I863">
        <v>0.93</v>
      </c>
      <c r="J863">
        <v>6</v>
      </c>
      <c r="K863">
        <v>0</v>
      </c>
      <c r="L863" t="s">
        <v>18056</v>
      </c>
      <c r="M863" t="s">
        <v>17971</v>
      </c>
      <c r="N863" cm="1">
        <f t="array" ref="N863">_xlfn.LET(_xlpm.k,finalData[[#This Row],[peer_group_key]],
     MEDIAN(_xlfn._xlws.FILTER(finalData[score], (finalData[peer_group_key]=_xlpm.k)*(ISNUMBER(finalData[score]))))
)</f>
        <v>1.01</v>
      </c>
      <c r="O863" cm="1">
        <f t="array" ref="O86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0.95250000000000001</v>
      </c>
      <c r="P863" cm="1">
        <f t="array" ref="P86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1.0550000000000002</v>
      </c>
      <c r="Q863">
        <f>finalData[[#This Row],[peerQ3]]-finalData[[#This Row],[peerQ1]]</f>
        <v>0.10250000000000015</v>
      </c>
      <c r="R863" cm="1">
        <f t="array" ref="R863">_xlfn.LET(_xlpm.k,finalData[[#This Row],[peer_group_key]],
ROWS(_xlfn._xlws.FILTER(finalData[score], (finalData[peer_group_key]=_xlpm.k)*(ISNUMBER(finalData[score]))))
)</f>
        <v>10</v>
      </c>
      <c r="S863">
        <f>IF(OR(NOT(ISNUMBER(finalData[[#This Row],[peerIQR]])),finalData[[#This Row],[peerIQR]]=0), NA(), finalData[[#This Row],[peerQ1]]-1.5*finalData[[#This Row],[peerIQR]])</f>
        <v>0.79874999999999985</v>
      </c>
      <c r="T863">
        <f>IF(OR(NOT(ISNUMBER(finalData[[#This Row],[peerIQR]])),finalData[[#This Row],[peerIQR]]=0), NA(), finalData[[#This Row],[peerQ3]]+1.5*finalData[[#This Row],[peerIQR]])</f>
        <v>1.2087500000000004</v>
      </c>
      <c r="U86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63">
        <f>finalData[[#This Row],[score]]-finalData[[#This Row],[peerMedian]]</f>
        <v>-7.999999999999996E-2</v>
      </c>
    </row>
    <row r="864" spans="1:22">
      <c r="A864" t="s">
        <v>3056</v>
      </c>
      <c r="B864" t="s">
        <v>3057</v>
      </c>
      <c r="C864" t="s">
        <v>2927</v>
      </c>
      <c r="D864" t="s">
        <v>140</v>
      </c>
      <c r="E864">
        <v>3</v>
      </c>
      <c r="F864">
        <v>2</v>
      </c>
      <c r="G864">
        <v>6</v>
      </c>
      <c r="H864">
        <v>0</v>
      </c>
      <c r="I864">
        <v>0.89</v>
      </c>
      <c r="J864">
        <v>8</v>
      </c>
      <c r="K864">
        <v>0</v>
      </c>
      <c r="L864" t="s">
        <v>18055</v>
      </c>
      <c r="M864" t="s">
        <v>17971</v>
      </c>
      <c r="N864" cm="1">
        <f t="array" ref="N864">_xlfn.LET(_xlpm.k,finalData[[#This Row],[peer_group_key]],
     MEDIAN(_xlfn._xlws.FILTER(finalData[score], (finalData[peer_group_key]=_xlpm.k)*(ISNUMBER(finalData[score]))))
)</f>
        <v>1.0049999999999999</v>
      </c>
      <c r="O864" cm="1">
        <f t="array" ref="O86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864" cm="1">
        <f t="array" ref="P86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864">
        <f>finalData[[#This Row],[peerQ3]]-finalData[[#This Row],[peerQ1]]</f>
        <v>8.5000000000000075E-2</v>
      </c>
      <c r="R864" cm="1">
        <f t="array" ref="R864">_xlfn.LET(_xlpm.k,finalData[[#This Row],[peer_group_key]],
ROWS(_xlfn._xlws.FILTER(finalData[score], (finalData[peer_group_key]=_xlpm.k)*(ISNUMBER(finalData[score]))))
)</f>
        <v>10</v>
      </c>
      <c r="S864">
        <f>IF(OR(NOT(ISNUMBER(finalData[[#This Row],[peerIQR]])),finalData[[#This Row],[peerIQR]]=0), NA(), finalData[[#This Row],[peerQ1]]-1.5*finalData[[#This Row],[peerIQR]])</f>
        <v>0.8274999999999999</v>
      </c>
      <c r="T864">
        <f>IF(OR(NOT(ISNUMBER(finalData[[#This Row],[peerIQR]])),finalData[[#This Row],[peerIQR]]=0), NA(), finalData[[#This Row],[peerQ3]]+1.5*finalData[[#This Row],[peerIQR]])</f>
        <v>1.1675000000000002</v>
      </c>
      <c r="U86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64">
        <f>finalData[[#This Row],[score]]-finalData[[#This Row],[peerMedian]]</f>
        <v>-0.11499999999999988</v>
      </c>
    </row>
    <row r="865" spans="1:22">
      <c r="A865" t="s">
        <v>3059</v>
      </c>
      <c r="B865" t="s">
        <v>3060</v>
      </c>
      <c r="C865" t="s">
        <v>2927</v>
      </c>
      <c r="D865" t="s">
        <v>32</v>
      </c>
      <c r="E865">
        <v>2</v>
      </c>
      <c r="F865">
        <v>0</v>
      </c>
      <c r="G865">
        <v>10</v>
      </c>
      <c r="H865">
        <v>1</v>
      </c>
      <c r="I865">
        <v>1.06</v>
      </c>
      <c r="J865">
        <v>11</v>
      </c>
      <c r="K865">
        <v>9.0909090909090912E-2</v>
      </c>
      <c r="L865" t="s">
        <v>18053</v>
      </c>
      <c r="M865" t="s">
        <v>17973</v>
      </c>
      <c r="N865" cm="1">
        <f t="array" ref="N865">_xlfn.LET(_xlpm.k,finalData[[#This Row],[peer_group_key]],
     MEDIAN(_xlfn._xlws.FILTER(finalData[score], (finalData[peer_group_key]=_xlpm.k)*(ISNUMBER(finalData[score]))))
)</f>
        <v>1.04</v>
      </c>
      <c r="O865" cm="1">
        <f t="array" ref="O86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65" cm="1">
        <f t="array" ref="P86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65">
        <f>finalData[[#This Row],[peerQ3]]-finalData[[#This Row],[peerQ1]]</f>
        <v>6.5000000000000058E-2</v>
      </c>
      <c r="R865" cm="1">
        <f t="array" ref="R865">_xlfn.LET(_xlpm.k,finalData[[#This Row],[peer_group_key]],
ROWS(_xlfn._xlws.FILTER(finalData[score], (finalData[peer_group_key]=_xlpm.k)*(ISNUMBER(finalData[score]))))
)</f>
        <v>33</v>
      </c>
      <c r="S865">
        <f>IF(OR(NOT(ISNUMBER(finalData[[#This Row],[peerIQR]])),finalData[[#This Row],[peerIQR]]=0), NA(), finalData[[#This Row],[peerQ1]]-1.5*finalData[[#This Row],[peerIQR]])</f>
        <v>0.89749999999999996</v>
      </c>
      <c r="T865">
        <f>IF(OR(NOT(ISNUMBER(finalData[[#This Row],[peerIQR]])),finalData[[#This Row],[peerIQR]]=0), NA(), finalData[[#This Row],[peerQ3]]+1.5*finalData[[#This Row],[peerIQR]])</f>
        <v>1.1575000000000002</v>
      </c>
      <c r="U86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65">
        <f>finalData[[#This Row],[score]]-finalData[[#This Row],[peerMedian]]</f>
        <v>2.0000000000000018E-2</v>
      </c>
    </row>
    <row r="866" spans="1:22">
      <c r="A866" t="s">
        <v>3063</v>
      </c>
      <c r="B866" t="s">
        <v>3064</v>
      </c>
      <c r="C866" t="s">
        <v>2927</v>
      </c>
      <c r="D866" t="s">
        <v>140</v>
      </c>
      <c r="E866">
        <v>3</v>
      </c>
      <c r="F866">
        <v>0</v>
      </c>
      <c r="G866">
        <v>10</v>
      </c>
      <c r="H866">
        <v>1</v>
      </c>
      <c r="I866">
        <v>1.04</v>
      </c>
      <c r="J866">
        <v>11</v>
      </c>
      <c r="K866">
        <v>9.0909090909090912E-2</v>
      </c>
      <c r="L866" t="s">
        <v>18055</v>
      </c>
      <c r="M866" t="s">
        <v>17971</v>
      </c>
      <c r="N866" cm="1">
        <f t="array" ref="N866">_xlfn.LET(_xlpm.k,finalData[[#This Row],[peer_group_key]],
     MEDIAN(_xlfn._xlws.FILTER(finalData[score], (finalData[peer_group_key]=_xlpm.k)*(ISNUMBER(finalData[score]))))
)</f>
        <v>1.0049999999999999</v>
      </c>
      <c r="O866" cm="1">
        <f t="array" ref="O86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866" cm="1">
        <f t="array" ref="P86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866">
        <f>finalData[[#This Row],[peerQ3]]-finalData[[#This Row],[peerQ1]]</f>
        <v>8.5000000000000075E-2</v>
      </c>
      <c r="R866" cm="1">
        <f t="array" ref="R866">_xlfn.LET(_xlpm.k,finalData[[#This Row],[peer_group_key]],
ROWS(_xlfn._xlws.FILTER(finalData[score], (finalData[peer_group_key]=_xlpm.k)*(ISNUMBER(finalData[score]))))
)</f>
        <v>10</v>
      </c>
      <c r="S866">
        <f>IF(OR(NOT(ISNUMBER(finalData[[#This Row],[peerIQR]])),finalData[[#This Row],[peerIQR]]=0), NA(), finalData[[#This Row],[peerQ1]]-1.5*finalData[[#This Row],[peerIQR]])</f>
        <v>0.8274999999999999</v>
      </c>
      <c r="T866">
        <f>IF(OR(NOT(ISNUMBER(finalData[[#This Row],[peerIQR]])),finalData[[#This Row],[peerIQR]]=0), NA(), finalData[[#This Row],[peerQ3]]+1.5*finalData[[#This Row],[peerIQR]])</f>
        <v>1.1675000000000002</v>
      </c>
      <c r="U86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66">
        <f>finalData[[#This Row],[score]]-finalData[[#This Row],[peerMedian]]</f>
        <v>3.5000000000000142E-2</v>
      </c>
    </row>
    <row r="867" spans="1:22">
      <c r="A867" t="s">
        <v>3066</v>
      </c>
      <c r="B867" t="s">
        <v>3067</v>
      </c>
      <c r="C867" t="s">
        <v>2927</v>
      </c>
      <c r="D867" t="s">
        <v>113</v>
      </c>
      <c r="E867">
        <v>5</v>
      </c>
      <c r="F867">
        <v>1</v>
      </c>
      <c r="G867">
        <v>6</v>
      </c>
      <c r="H867">
        <v>0</v>
      </c>
      <c r="I867">
        <v>0.98</v>
      </c>
      <c r="J867">
        <v>7</v>
      </c>
      <c r="K867">
        <v>0</v>
      </c>
      <c r="L867" t="s">
        <v>18052</v>
      </c>
      <c r="M867" t="s">
        <v>17970</v>
      </c>
      <c r="N867" cm="1">
        <f t="array" ref="N867">_xlfn.LET(_xlpm.k,finalData[[#This Row],[peer_group_key]],
     MEDIAN(_xlfn._xlws.FILTER(finalData[score], (finalData[peer_group_key]=_xlpm.k)*(ISNUMBER(finalData[score]))))
)</f>
        <v>0.99</v>
      </c>
      <c r="O867" cm="1">
        <f t="array" ref="O86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67" cm="1">
        <f t="array" ref="P86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1.0249999999999999</v>
      </c>
      <c r="Q867">
        <f>finalData[[#This Row],[peerQ3]]-finalData[[#This Row],[peerQ1]]</f>
        <v>5.4999999999999938E-2</v>
      </c>
      <c r="R867" cm="1">
        <f t="array" ref="R867">_xlfn.LET(_xlpm.k,finalData[[#This Row],[peer_group_key]],
ROWS(_xlfn._xlws.FILTER(finalData[score], (finalData[peer_group_key]=_xlpm.k)*(ISNUMBER(finalData[score]))))
)</f>
        <v>14</v>
      </c>
      <c r="S867">
        <f>IF(OR(NOT(ISNUMBER(finalData[[#This Row],[peerIQR]])),finalData[[#This Row],[peerIQR]]=0), NA(), finalData[[#This Row],[peerQ1]]-1.5*finalData[[#This Row],[peerIQR]])</f>
        <v>0.88750000000000007</v>
      </c>
      <c r="T867">
        <f>IF(OR(NOT(ISNUMBER(finalData[[#This Row],[peerIQR]])),finalData[[#This Row],[peerIQR]]=0), NA(), finalData[[#This Row],[peerQ3]]+1.5*finalData[[#This Row],[peerIQR]])</f>
        <v>1.1074999999999999</v>
      </c>
      <c r="U86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67">
        <f>finalData[[#This Row],[score]]-finalData[[#This Row],[peerMedian]]</f>
        <v>-1.0000000000000009E-2</v>
      </c>
    </row>
    <row r="868" spans="1:22">
      <c r="A868" t="s">
        <v>3070</v>
      </c>
      <c r="B868" t="s">
        <v>3071</v>
      </c>
      <c r="C868" t="s">
        <v>2927</v>
      </c>
      <c r="D868" t="s">
        <v>32</v>
      </c>
      <c r="E868">
        <v>2</v>
      </c>
      <c r="F868">
        <v>0</v>
      </c>
      <c r="G868">
        <v>7</v>
      </c>
      <c r="H868">
        <v>2</v>
      </c>
      <c r="I868">
        <v>1.04</v>
      </c>
      <c r="J868">
        <v>9</v>
      </c>
      <c r="K868">
        <v>0.22222222222222221</v>
      </c>
      <c r="L868" t="s">
        <v>18053</v>
      </c>
      <c r="M868" t="s">
        <v>17973</v>
      </c>
      <c r="N868" cm="1">
        <f t="array" ref="N868">_xlfn.LET(_xlpm.k,finalData[[#This Row],[peer_group_key]],
     MEDIAN(_xlfn._xlws.FILTER(finalData[score], (finalData[peer_group_key]=_xlpm.k)*(ISNUMBER(finalData[score]))))
)</f>
        <v>1.04</v>
      </c>
      <c r="O868" cm="1">
        <f t="array" ref="O86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68" cm="1">
        <f t="array" ref="P86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68">
        <f>finalData[[#This Row],[peerQ3]]-finalData[[#This Row],[peerQ1]]</f>
        <v>6.5000000000000058E-2</v>
      </c>
      <c r="R868" cm="1">
        <f t="array" ref="R868">_xlfn.LET(_xlpm.k,finalData[[#This Row],[peer_group_key]],
ROWS(_xlfn._xlws.FILTER(finalData[score], (finalData[peer_group_key]=_xlpm.k)*(ISNUMBER(finalData[score]))))
)</f>
        <v>33</v>
      </c>
      <c r="S868">
        <f>IF(OR(NOT(ISNUMBER(finalData[[#This Row],[peerIQR]])),finalData[[#This Row],[peerIQR]]=0), NA(), finalData[[#This Row],[peerQ1]]-1.5*finalData[[#This Row],[peerIQR]])</f>
        <v>0.89749999999999996</v>
      </c>
      <c r="T868">
        <f>IF(OR(NOT(ISNUMBER(finalData[[#This Row],[peerIQR]])),finalData[[#This Row],[peerIQR]]=0), NA(), finalData[[#This Row],[peerQ3]]+1.5*finalData[[#This Row],[peerIQR]])</f>
        <v>1.1575000000000002</v>
      </c>
      <c r="U86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68">
        <f>finalData[[#This Row],[score]]-finalData[[#This Row],[peerMedian]]</f>
        <v>0</v>
      </c>
    </row>
    <row r="869" spans="1:22">
      <c r="A869" t="s">
        <v>3073</v>
      </c>
      <c r="B869" t="s">
        <v>3074</v>
      </c>
      <c r="C869" t="s">
        <v>2927</v>
      </c>
      <c r="D869" t="s">
        <v>32</v>
      </c>
      <c r="E869">
        <v>3</v>
      </c>
      <c r="F869">
        <v>0</v>
      </c>
      <c r="G869">
        <v>10</v>
      </c>
      <c r="H869">
        <v>1</v>
      </c>
      <c r="I869">
        <v>1</v>
      </c>
      <c r="J869">
        <v>11</v>
      </c>
      <c r="K869">
        <v>9.0909090909090912E-2</v>
      </c>
      <c r="L869" t="s">
        <v>18053</v>
      </c>
      <c r="M869" t="s">
        <v>17971</v>
      </c>
      <c r="N869" cm="1">
        <f t="array" ref="N869">_xlfn.LET(_xlpm.k,finalData[[#This Row],[peer_group_key]],
     MEDIAN(_xlfn._xlws.FILTER(finalData[score], (finalData[peer_group_key]=_xlpm.k)*(ISNUMBER(finalData[score]))))
)</f>
        <v>1.04</v>
      </c>
      <c r="O869" cm="1">
        <f t="array" ref="O86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69" cm="1">
        <f t="array" ref="P86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69">
        <f>finalData[[#This Row],[peerQ3]]-finalData[[#This Row],[peerQ1]]</f>
        <v>6.5000000000000058E-2</v>
      </c>
      <c r="R869" cm="1">
        <f t="array" ref="R869">_xlfn.LET(_xlpm.k,finalData[[#This Row],[peer_group_key]],
ROWS(_xlfn._xlws.FILTER(finalData[score], (finalData[peer_group_key]=_xlpm.k)*(ISNUMBER(finalData[score]))))
)</f>
        <v>33</v>
      </c>
      <c r="S869">
        <f>IF(OR(NOT(ISNUMBER(finalData[[#This Row],[peerIQR]])),finalData[[#This Row],[peerIQR]]=0), NA(), finalData[[#This Row],[peerQ1]]-1.5*finalData[[#This Row],[peerIQR]])</f>
        <v>0.89749999999999996</v>
      </c>
      <c r="T869">
        <f>IF(OR(NOT(ISNUMBER(finalData[[#This Row],[peerIQR]])),finalData[[#This Row],[peerIQR]]=0), NA(), finalData[[#This Row],[peerQ3]]+1.5*finalData[[#This Row],[peerIQR]])</f>
        <v>1.1575000000000002</v>
      </c>
      <c r="U86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69">
        <f>finalData[[#This Row],[score]]-finalData[[#This Row],[peerMedian]]</f>
        <v>-4.0000000000000036E-2</v>
      </c>
    </row>
    <row r="870" spans="1:22">
      <c r="A870" t="s">
        <v>3077</v>
      </c>
      <c r="B870" t="s">
        <v>3078</v>
      </c>
      <c r="C870" t="s">
        <v>2927</v>
      </c>
      <c r="D870" t="s">
        <v>140</v>
      </c>
      <c r="E870">
        <v>2</v>
      </c>
      <c r="F870">
        <v>0</v>
      </c>
      <c r="G870">
        <v>6</v>
      </c>
      <c r="H870">
        <v>1</v>
      </c>
      <c r="I870">
        <v>1.04</v>
      </c>
      <c r="J870">
        <v>7</v>
      </c>
      <c r="K870">
        <v>0.14285714285714285</v>
      </c>
      <c r="L870" t="s">
        <v>18055</v>
      </c>
      <c r="M870" t="s">
        <v>17973</v>
      </c>
      <c r="N870" cm="1">
        <f t="array" ref="N870">_xlfn.LET(_xlpm.k,finalData[[#This Row],[peer_group_key]],
     MEDIAN(_xlfn._xlws.FILTER(finalData[score], (finalData[peer_group_key]=_xlpm.k)*(ISNUMBER(finalData[score]))))
)</f>
        <v>1.0049999999999999</v>
      </c>
      <c r="O870" cm="1">
        <f t="array" ref="O87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870" cm="1">
        <f t="array" ref="P87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870">
        <f>finalData[[#This Row],[peerQ3]]-finalData[[#This Row],[peerQ1]]</f>
        <v>8.5000000000000075E-2</v>
      </c>
      <c r="R870" cm="1">
        <f t="array" ref="R870">_xlfn.LET(_xlpm.k,finalData[[#This Row],[peer_group_key]],
ROWS(_xlfn._xlws.FILTER(finalData[score], (finalData[peer_group_key]=_xlpm.k)*(ISNUMBER(finalData[score]))))
)</f>
        <v>10</v>
      </c>
      <c r="S870">
        <f>IF(OR(NOT(ISNUMBER(finalData[[#This Row],[peerIQR]])),finalData[[#This Row],[peerIQR]]=0), NA(), finalData[[#This Row],[peerQ1]]-1.5*finalData[[#This Row],[peerIQR]])</f>
        <v>0.8274999999999999</v>
      </c>
      <c r="T870">
        <f>IF(OR(NOT(ISNUMBER(finalData[[#This Row],[peerIQR]])),finalData[[#This Row],[peerIQR]]=0), NA(), finalData[[#This Row],[peerQ3]]+1.5*finalData[[#This Row],[peerIQR]])</f>
        <v>1.1675000000000002</v>
      </c>
      <c r="U87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70">
        <f>finalData[[#This Row],[score]]-finalData[[#This Row],[peerMedian]]</f>
        <v>3.5000000000000142E-2</v>
      </c>
    </row>
    <row r="871" spans="1:22">
      <c r="A871" t="s">
        <v>3080</v>
      </c>
      <c r="B871" t="s">
        <v>3081</v>
      </c>
      <c r="C871" t="s">
        <v>2927</v>
      </c>
      <c r="D871" t="s">
        <v>32</v>
      </c>
      <c r="E871">
        <v>4</v>
      </c>
      <c r="F871">
        <v>0</v>
      </c>
      <c r="G871">
        <v>5</v>
      </c>
      <c r="H871">
        <v>1</v>
      </c>
      <c r="I871">
        <v>0.94</v>
      </c>
      <c r="J871">
        <v>6</v>
      </c>
      <c r="K871">
        <v>0.16666666666666666</v>
      </c>
      <c r="L871" t="s">
        <v>18053</v>
      </c>
      <c r="M871" t="s">
        <v>17970</v>
      </c>
      <c r="N871" cm="1">
        <f t="array" ref="N871">_xlfn.LET(_xlpm.k,finalData[[#This Row],[peer_group_key]],
     MEDIAN(_xlfn._xlws.FILTER(finalData[score], (finalData[peer_group_key]=_xlpm.k)*(ISNUMBER(finalData[score]))))
)</f>
        <v>1.04</v>
      </c>
      <c r="O871" cm="1">
        <f t="array" ref="O87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71" cm="1">
        <f t="array" ref="P87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71">
        <f>finalData[[#This Row],[peerQ3]]-finalData[[#This Row],[peerQ1]]</f>
        <v>6.5000000000000058E-2</v>
      </c>
      <c r="R871" cm="1">
        <f t="array" ref="R871">_xlfn.LET(_xlpm.k,finalData[[#This Row],[peer_group_key]],
ROWS(_xlfn._xlws.FILTER(finalData[score], (finalData[peer_group_key]=_xlpm.k)*(ISNUMBER(finalData[score]))))
)</f>
        <v>33</v>
      </c>
      <c r="S871">
        <f>IF(OR(NOT(ISNUMBER(finalData[[#This Row],[peerIQR]])),finalData[[#This Row],[peerIQR]]=0), NA(), finalData[[#This Row],[peerQ1]]-1.5*finalData[[#This Row],[peerIQR]])</f>
        <v>0.89749999999999996</v>
      </c>
      <c r="T871">
        <f>IF(OR(NOT(ISNUMBER(finalData[[#This Row],[peerIQR]])),finalData[[#This Row],[peerIQR]]=0), NA(), finalData[[#This Row],[peerQ3]]+1.5*finalData[[#This Row],[peerIQR]])</f>
        <v>1.1575000000000002</v>
      </c>
      <c r="U87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71">
        <f>finalData[[#This Row],[score]]-finalData[[#This Row],[peerMedian]]</f>
        <v>-0.10000000000000009</v>
      </c>
    </row>
    <row r="872" spans="1:22">
      <c r="A872" t="s">
        <v>3084</v>
      </c>
      <c r="B872" t="s">
        <v>3085</v>
      </c>
      <c r="C872" t="s">
        <v>2927</v>
      </c>
      <c r="D872" t="s">
        <v>113</v>
      </c>
      <c r="E872">
        <v>3</v>
      </c>
      <c r="F872">
        <v>0</v>
      </c>
      <c r="G872">
        <v>8</v>
      </c>
      <c r="H872">
        <v>0</v>
      </c>
      <c r="I872">
        <v>1</v>
      </c>
      <c r="J872">
        <v>8</v>
      </c>
      <c r="K872">
        <v>0</v>
      </c>
      <c r="L872" t="s">
        <v>18052</v>
      </c>
      <c r="M872" t="s">
        <v>17971</v>
      </c>
      <c r="N872" cm="1">
        <f t="array" ref="N872">_xlfn.LET(_xlpm.k,finalData[[#This Row],[peer_group_key]],
     MEDIAN(_xlfn._xlws.FILTER(finalData[score], (finalData[peer_group_key]=_xlpm.k)*(ISNUMBER(finalData[score]))))
)</f>
        <v>0.99</v>
      </c>
      <c r="O872" cm="1">
        <f t="array" ref="O87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72" cm="1">
        <f t="array" ref="P87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1.0249999999999999</v>
      </c>
      <c r="Q872">
        <f>finalData[[#This Row],[peerQ3]]-finalData[[#This Row],[peerQ1]]</f>
        <v>5.4999999999999938E-2</v>
      </c>
      <c r="R872" cm="1">
        <f t="array" ref="R872">_xlfn.LET(_xlpm.k,finalData[[#This Row],[peer_group_key]],
ROWS(_xlfn._xlws.FILTER(finalData[score], (finalData[peer_group_key]=_xlpm.k)*(ISNUMBER(finalData[score]))))
)</f>
        <v>14</v>
      </c>
      <c r="S872">
        <f>IF(OR(NOT(ISNUMBER(finalData[[#This Row],[peerIQR]])),finalData[[#This Row],[peerIQR]]=0), NA(), finalData[[#This Row],[peerQ1]]-1.5*finalData[[#This Row],[peerIQR]])</f>
        <v>0.88750000000000007</v>
      </c>
      <c r="T872">
        <f>IF(OR(NOT(ISNUMBER(finalData[[#This Row],[peerIQR]])),finalData[[#This Row],[peerIQR]]=0), NA(), finalData[[#This Row],[peerQ3]]+1.5*finalData[[#This Row],[peerIQR]])</f>
        <v>1.1074999999999999</v>
      </c>
      <c r="U87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72">
        <f>finalData[[#This Row],[score]]-finalData[[#This Row],[peerMedian]]</f>
        <v>1.0000000000000009E-2</v>
      </c>
    </row>
    <row r="873" spans="1:22">
      <c r="A873" t="s">
        <v>3087</v>
      </c>
      <c r="B873" t="s">
        <v>3088</v>
      </c>
      <c r="C873" t="s">
        <v>2927</v>
      </c>
      <c r="D873" t="s">
        <v>32</v>
      </c>
      <c r="E873">
        <v>3</v>
      </c>
      <c r="F873">
        <v>0</v>
      </c>
      <c r="G873">
        <v>10</v>
      </c>
      <c r="H873">
        <v>1</v>
      </c>
      <c r="I873">
        <v>1.03</v>
      </c>
      <c r="J873">
        <v>11</v>
      </c>
      <c r="K873">
        <v>9.0909090909090912E-2</v>
      </c>
      <c r="L873" t="s">
        <v>18053</v>
      </c>
      <c r="M873" t="s">
        <v>17971</v>
      </c>
      <c r="N873" cm="1">
        <f t="array" ref="N873">_xlfn.LET(_xlpm.k,finalData[[#This Row],[peer_group_key]],
     MEDIAN(_xlfn._xlws.FILTER(finalData[score], (finalData[peer_group_key]=_xlpm.k)*(ISNUMBER(finalData[score]))))
)</f>
        <v>1.04</v>
      </c>
      <c r="O873" cm="1">
        <f t="array" ref="O87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73" cm="1">
        <f t="array" ref="P87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73">
        <f>finalData[[#This Row],[peerQ3]]-finalData[[#This Row],[peerQ1]]</f>
        <v>6.5000000000000058E-2</v>
      </c>
      <c r="R873" cm="1">
        <f t="array" ref="R873">_xlfn.LET(_xlpm.k,finalData[[#This Row],[peer_group_key]],
ROWS(_xlfn._xlws.FILTER(finalData[score], (finalData[peer_group_key]=_xlpm.k)*(ISNUMBER(finalData[score]))))
)</f>
        <v>33</v>
      </c>
      <c r="S873">
        <f>IF(OR(NOT(ISNUMBER(finalData[[#This Row],[peerIQR]])),finalData[[#This Row],[peerIQR]]=0), NA(), finalData[[#This Row],[peerQ1]]-1.5*finalData[[#This Row],[peerIQR]])</f>
        <v>0.89749999999999996</v>
      </c>
      <c r="T873">
        <f>IF(OR(NOT(ISNUMBER(finalData[[#This Row],[peerIQR]])),finalData[[#This Row],[peerIQR]]=0), NA(), finalData[[#This Row],[peerQ3]]+1.5*finalData[[#This Row],[peerIQR]])</f>
        <v>1.1575000000000002</v>
      </c>
      <c r="U87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73">
        <f>finalData[[#This Row],[score]]-finalData[[#This Row],[peerMedian]]</f>
        <v>-1.0000000000000009E-2</v>
      </c>
    </row>
    <row r="874" spans="1:22">
      <c r="A874" t="s">
        <v>3090</v>
      </c>
      <c r="B874" t="s">
        <v>3091</v>
      </c>
      <c r="C874" t="s">
        <v>2927</v>
      </c>
      <c r="D874" t="s">
        <v>27</v>
      </c>
      <c r="E874">
        <v>3</v>
      </c>
      <c r="F874">
        <v>0</v>
      </c>
      <c r="G874">
        <v>5</v>
      </c>
      <c r="H874">
        <v>0</v>
      </c>
      <c r="I874">
        <v>1.07</v>
      </c>
      <c r="J874">
        <v>5</v>
      </c>
      <c r="K874">
        <v>0</v>
      </c>
      <c r="L874" t="s">
        <v>18056</v>
      </c>
      <c r="M874" t="s">
        <v>17971</v>
      </c>
      <c r="N874" cm="1">
        <f t="array" ref="N874">_xlfn.LET(_xlpm.k,finalData[[#This Row],[peer_group_key]],
     MEDIAN(_xlfn._xlws.FILTER(finalData[score], (finalData[peer_group_key]=_xlpm.k)*(ISNUMBER(finalData[score]))))
)</f>
        <v>1.01</v>
      </c>
      <c r="O874" cm="1">
        <f t="array" ref="O87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0.95250000000000001</v>
      </c>
      <c r="P874" cm="1">
        <f t="array" ref="P87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1.0550000000000002</v>
      </c>
      <c r="Q874">
        <f>finalData[[#This Row],[peerQ3]]-finalData[[#This Row],[peerQ1]]</f>
        <v>0.10250000000000015</v>
      </c>
      <c r="R874" cm="1">
        <f t="array" ref="R874">_xlfn.LET(_xlpm.k,finalData[[#This Row],[peer_group_key]],
ROWS(_xlfn._xlws.FILTER(finalData[score], (finalData[peer_group_key]=_xlpm.k)*(ISNUMBER(finalData[score]))))
)</f>
        <v>10</v>
      </c>
      <c r="S874">
        <f>IF(OR(NOT(ISNUMBER(finalData[[#This Row],[peerIQR]])),finalData[[#This Row],[peerIQR]]=0), NA(), finalData[[#This Row],[peerQ1]]-1.5*finalData[[#This Row],[peerIQR]])</f>
        <v>0.79874999999999985</v>
      </c>
      <c r="T874">
        <f>IF(OR(NOT(ISNUMBER(finalData[[#This Row],[peerIQR]])),finalData[[#This Row],[peerIQR]]=0), NA(), finalData[[#This Row],[peerQ3]]+1.5*finalData[[#This Row],[peerIQR]])</f>
        <v>1.2087500000000004</v>
      </c>
      <c r="U87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74">
        <f>finalData[[#This Row],[score]]-finalData[[#This Row],[peerMedian]]</f>
        <v>6.0000000000000053E-2</v>
      </c>
    </row>
    <row r="875" spans="1:22">
      <c r="A875" t="s">
        <v>3094</v>
      </c>
      <c r="B875" t="s">
        <v>3095</v>
      </c>
      <c r="C875" t="s">
        <v>2927</v>
      </c>
      <c r="D875" t="s">
        <v>113</v>
      </c>
      <c r="E875">
        <v>3</v>
      </c>
      <c r="F875">
        <v>0</v>
      </c>
      <c r="G875">
        <v>9</v>
      </c>
      <c r="H875">
        <v>0</v>
      </c>
      <c r="I875">
        <v>0.97</v>
      </c>
      <c r="J875">
        <v>9</v>
      </c>
      <c r="K875">
        <v>0</v>
      </c>
      <c r="L875" t="s">
        <v>18052</v>
      </c>
      <c r="M875" t="s">
        <v>17971</v>
      </c>
      <c r="N875" cm="1">
        <f t="array" ref="N875">_xlfn.LET(_xlpm.k,finalData[[#This Row],[peer_group_key]],
     MEDIAN(_xlfn._xlws.FILTER(finalData[score], (finalData[peer_group_key]=_xlpm.k)*(ISNUMBER(finalData[score]))))
)</f>
        <v>0.99</v>
      </c>
      <c r="O875" cm="1">
        <f t="array" ref="O87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75" cm="1">
        <f t="array" ref="P87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1.0249999999999999</v>
      </c>
      <c r="Q875">
        <f>finalData[[#This Row],[peerQ3]]-finalData[[#This Row],[peerQ1]]</f>
        <v>5.4999999999999938E-2</v>
      </c>
      <c r="R875" cm="1">
        <f t="array" ref="R875">_xlfn.LET(_xlpm.k,finalData[[#This Row],[peer_group_key]],
ROWS(_xlfn._xlws.FILTER(finalData[score], (finalData[peer_group_key]=_xlpm.k)*(ISNUMBER(finalData[score]))))
)</f>
        <v>14</v>
      </c>
      <c r="S875">
        <f>IF(OR(NOT(ISNUMBER(finalData[[#This Row],[peerIQR]])),finalData[[#This Row],[peerIQR]]=0), NA(), finalData[[#This Row],[peerQ1]]-1.5*finalData[[#This Row],[peerIQR]])</f>
        <v>0.88750000000000007</v>
      </c>
      <c r="T875">
        <f>IF(OR(NOT(ISNUMBER(finalData[[#This Row],[peerIQR]])),finalData[[#This Row],[peerIQR]]=0), NA(), finalData[[#This Row],[peerQ3]]+1.5*finalData[[#This Row],[peerIQR]])</f>
        <v>1.1074999999999999</v>
      </c>
      <c r="U87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75">
        <f>finalData[[#This Row],[score]]-finalData[[#This Row],[peerMedian]]</f>
        <v>-2.0000000000000018E-2</v>
      </c>
    </row>
    <row r="876" spans="1:22">
      <c r="A876" t="s">
        <v>3097</v>
      </c>
      <c r="B876" t="s">
        <v>3098</v>
      </c>
      <c r="C876" t="s">
        <v>2927</v>
      </c>
      <c r="D876" t="s">
        <v>140</v>
      </c>
      <c r="E876">
        <v>3</v>
      </c>
      <c r="F876">
        <v>2</v>
      </c>
      <c r="G876">
        <v>9</v>
      </c>
      <c r="H876">
        <v>0</v>
      </c>
      <c r="I876">
        <v>0.99</v>
      </c>
      <c r="J876">
        <v>11</v>
      </c>
      <c r="K876">
        <v>0</v>
      </c>
      <c r="L876" t="s">
        <v>18055</v>
      </c>
      <c r="M876" t="s">
        <v>17971</v>
      </c>
      <c r="N876" cm="1">
        <f t="array" ref="N876">_xlfn.LET(_xlpm.k,finalData[[#This Row],[peer_group_key]],
     MEDIAN(_xlfn._xlws.FILTER(finalData[score], (finalData[peer_group_key]=_xlpm.k)*(ISNUMBER(finalData[score]))))
)</f>
        <v>1.0049999999999999</v>
      </c>
      <c r="O876" cm="1">
        <f t="array" ref="O87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876" cm="1">
        <f t="array" ref="P87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876">
        <f>finalData[[#This Row],[peerQ3]]-finalData[[#This Row],[peerQ1]]</f>
        <v>8.5000000000000075E-2</v>
      </c>
      <c r="R876" cm="1">
        <f t="array" ref="R876">_xlfn.LET(_xlpm.k,finalData[[#This Row],[peer_group_key]],
ROWS(_xlfn._xlws.FILTER(finalData[score], (finalData[peer_group_key]=_xlpm.k)*(ISNUMBER(finalData[score]))))
)</f>
        <v>10</v>
      </c>
      <c r="S876">
        <f>IF(OR(NOT(ISNUMBER(finalData[[#This Row],[peerIQR]])),finalData[[#This Row],[peerIQR]]=0), NA(), finalData[[#This Row],[peerQ1]]-1.5*finalData[[#This Row],[peerIQR]])</f>
        <v>0.8274999999999999</v>
      </c>
      <c r="T876">
        <f>IF(OR(NOT(ISNUMBER(finalData[[#This Row],[peerIQR]])),finalData[[#This Row],[peerIQR]]=0), NA(), finalData[[#This Row],[peerQ3]]+1.5*finalData[[#This Row],[peerIQR]])</f>
        <v>1.1675000000000002</v>
      </c>
      <c r="U87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76">
        <f>finalData[[#This Row],[score]]-finalData[[#This Row],[peerMedian]]</f>
        <v>-1.4999999999999902E-2</v>
      </c>
    </row>
    <row r="877" spans="1:22">
      <c r="A877" t="s">
        <v>3101</v>
      </c>
      <c r="B877" t="s">
        <v>3102</v>
      </c>
      <c r="C877" t="s">
        <v>2927</v>
      </c>
      <c r="D877" t="s">
        <v>113</v>
      </c>
      <c r="E877">
        <v>4</v>
      </c>
      <c r="F877">
        <v>1</v>
      </c>
      <c r="G877">
        <v>10</v>
      </c>
      <c r="H877">
        <v>0</v>
      </c>
      <c r="I877">
        <v>0.97</v>
      </c>
      <c r="J877">
        <v>11</v>
      </c>
      <c r="K877">
        <v>0</v>
      </c>
      <c r="L877" t="s">
        <v>18052</v>
      </c>
      <c r="M877" t="s">
        <v>17970</v>
      </c>
      <c r="N877" cm="1">
        <f t="array" ref="N877">_xlfn.LET(_xlpm.k,finalData[[#This Row],[peer_group_key]],
     MEDIAN(_xlfn._xlws.FILTER(finalData[score], (finalData[peer_group_key]=_xlpm.k)*(ISNUMBER(finalData[score]))))
)</f>
        <v>0.99</v>
      </c>
      <c r="O877" cm="1">
        <f t="array" ref="O87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877" cm="1">
        <f t="array" ref="P87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1.0249999999999999</v>
      </c>
      <c r="Q877">
        <f>finalData[[#This Row],[peerQ3]]-finalData[[#This Row],[peerQ1]]</f>
        <v>5.4999999999999938E-2</v>
      </c>
      <c r="R877" cm="1">
        <f t="array" ref="R877">_xlfn.LET(_xlpm.k,finalData[[#This Row],[peer_group_key]],
ROWS(_xlfn._xlws.FILTER(finalData[score], (finalData[peer_group_key]=_xlpm.k)*(ISNUMBER(finalData[score]))))
)</f>
        <v>14</v>
      </c>
      <c r="S877">
        <f>IF(OR(NOT(ISNUMBER(finalData[[#This Row],[peerIQR]])),finalData[[#This Row],[peerIQR]]=0), NA(), finalData[[#This Row],[peerQ1]]-1.5*finalData[[#This Row],[peerIQR]])</f>
        <v>0.88750000000000007</v>
      </c>
      <c r="T877">
        <f>IF(OR(NOT(ISNUMBER(finalData[[#This Row],[peerIQR]])),finalData[[#This Row],[peerIQR]]=0), NA(), finalData[[#This Row],[peerQ3]]+1.5*finalData[[#This Row],[peerIQR]])</f>
        <v>1.1074999999999999</v>
      </c>
      <c r="U87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77">
        <f>finalData[[#This Row],[score]]-finalData[[#This Row],[peerMedian]]</f>
        <v>-2.0000000000000018E-2</v>
      </c>
    </row>
    <row r="878" spans="1:22">
      <c r="A878" t="s">
        <v>3105</v>
      </c>
      <c r="B878" t="s">
        <v>3106</v>
      </c>
      <c r="C878" t="s">
        <v>2927</v>
      </c>
      <c r="D878" t="s">
        <v>32</v>
      </c>
      <c r="E878">
        <v>4</v>
      </c>
      <c r="F878">
        <v>1</v>
      </c>
      <c r="G878">
        <v>8</v>
      </c>
      <c r="H878">
        <v>0</v>
      </c>
      <c r="I878">
        <v>1.04</v>
      </c>
      <c r="J878">
        <v>9</v>
      </c>
      <c r="K878">
        <v>0</v>
      </c>
      <c r="L878" t="s">
        <v>18053</v>
      </c>
      <c r="M878" t="s">
        <v>17970</v>
      </c>
      <c r="N878" cm="1">
        <f t="array" ref="N878">_xlfn.LET(_xlpm.k,finalData[[#This Row],[peer_group_key]],
     MEDIAN(_xlfn._xlws.FILTER(finalData[score], (finalData[peer_group_key]=_xlpm.k)*(ISNUMBER(finalData[score]))))
)</f>
        <v>1.04</v>
      </c>
      <c r="O878" cm="1">
        <f t="array" ref="O87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78" cm="1">
        <f t="array" ref="P87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78">
        <f>finalData[[#This Row],[peerQ3]]-finalData[[#This Row],[peerQ1]]</f>
        <v>6.5000000000000058E-2</v>
      </c>
      <c r="R878" cm="1">
        <f t="array" ref="R878">_xlfn.LET(_xlpm.k,finalData[[#This Row],[peer_group_key]],
ROWS(_xlfn._xlws.FILTER(finalData[score], (finalData[peer_group_key]=_xlpm.k)*(ISNUMBER(finalData[score]))))
)</f>
        <v>33</v>
      </c>
      <c r="S878">
        <f>IF(OR(NOT(ISNUMBER(finalData[[#This Row],[peerIQR]])),finalData[[#This Row],[peerIQR]]=0), NA(), finalData[[#This Row],[peerQ1]]-1.5*finalData[[#This Row],[peerIQR]])</f>
        <v>0.89749999999999996</v>
      </c>
      <c r="T878">
        <f>IF(OR(NOT(ISNUMBER(finalData[[#This Row],[peerIQR]])),finalData[[#This Row],[peerIQR]]=0), NA(), finalData[[#This Row],[peerQ3]]+1.5*finalData[[#This Row],[peerIQR]])</f>
        <v>1.1575000000000002</v>
      </c>
      <c r="U87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78">
        <f>finalData[[#This Row],[score]]-finalData[[#This Row],[peerMedian]]</f>
        <v>0</v>
      </c>
    </row>
    <row r="879" spans="1:22">
      <c r="A879" t="s">
        <v>3108</v>
      </c>
      <c r="B879" t="s">
        <v>3109</v>
      </c>
      <c r="C879" t="s">
        <v>2927</v>
      </c>
      <c r="D879" t="s">
        <v>32</v>
      </c>
      <c r="E879">
        <v>4</v>
      </c>
      <c r="F879">
        <v>0</v>
      </c>
      <c r="G879">
        <v>9</v>
      </c>
      <c r="H879">
        <v>1</v>
      </c>
      <c r="I879">
        <v>0.97</v>
      </c>
      <c r="J879">
        <v>10</v>
      </c>
      <c r="K879">
        <v>0.1</v>
      </c>
      <c r="L879" t="s">
        <v>18053</v>
      </c>
      <c r="M879" t="s">
        <v>17970</v>
      </c>
      <c r="N879" cm="1">
        <f t="array" ref="N879">_xlfn.LET(_xlpm.k,finalData[[#This Row],[peer_group_key]],
     MEDIAN(_xlfn._xlws.FILTER(finalData[score], (finalData[peer_group_key]=_xlpm.k)*(ISNUMBER(finalData[score]))))
)</f>
        <v>1.04</v>
      </c>
      <c r="O879" cm="1">
        <f t="array" ref="O87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79" cm="1">
        <f t="array" ref="P87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79">
        <f>finalData[[#This Row],[peerQ3]]-finalData[[#This Row],[peerQ1]]</f>
        <v>6.5000000000000058E-2</v>
      </c>
      <c r="R879" cm="1">
        <f t="array" ref="R879">_xlfn.LET(_xlpm.k,finalData[[#This Row],[peer_group_key]],
ROWS(_xlfn._xlws.FILTER(finalData[score], (finalData[peer_group_key]=_xlpm.k)*(ISNUMBER(finalData[score]))))
)</f>
        <v>33</v>
      </c>
      <c r="S879">
        <f>IF(OR(NOT(ISNUMBER(finalData[[#This Row],[peerIQR]])),finalData[[#This Row],[peerIQR]]=0), NA(), finalData[[#This Row],[peerQ1]]-1.5*finalData[[#This Row],[peerIQR]])</f>
        <v>0.89749999999999996</v>
      </c>
      <c r="T879">
        <f>IF(OR(NOT(ISNUMBER(finalData[[#This Row],[peerIQR]])),finalData[[#This Row],[peerIQR]]=0), NA(), finalData[[#This Row],[peerQ3]]+1.5*finalData[[#This Row],[peerIQR]])</f>
        <v>1.1575000000000002</v>
      </c>
      <c r="U87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79">
        <f>finalData[[#This Row],[score]]-finalData[[#This Row],[peerMedian]]</f>
        <v>-7.0000000000000062E-2</v>
      </c>
    </row>
    <row r="880" spans="1:22">
      <c r="A880" t="s">
        <v>3112</v>
      </c>
      <c r="B880" t="s">
        <v>1439</v>
      </c>
      <c r="C880" t="s">
        <v>2927</v>
      </c>
      <c r="D880" t="s">
        <v>32</v>
      </c>
      <c r="E880">
        <v>3</v>
      </c>
      <c r="F880">
        <v>0</v>
      </c>
      <c r="G880">
        <v>10</v>
      </c>
      <c r="H880">
        <v>1</v>
      </c>
      <c r="I880">
        <v>1.1100000000000001</v>
      </c>
      <c r="J880">
        <v>11</v>
      </c>
      <c r="K880">
        <v>9.0909090909090912E-2</v>
      </c>
      <c r="L880" t="s">
        <v>18053</v>
      </c>
      <c r="M880" t="s">
        <v>17971</v>
      </c>
      <c r="N880" cm="1">
        <f t="array" ref="N880">_xlfn.LET(_xlpm.k,finalData[[#This Row],[peer_group_key]],
     MEDIAN(_xlfn._xlws.FILTER(finalData[score], (finalData[peer_group_key]=_xlpm.k)*(ISNUMBER(finalData[score]))))
)</f>
        <v>1.04</v>
      </c>
      <c r="O880" cm="1">
        <f t="array" ref="O88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80" cm="1">
        <f t="array" ref="P88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80">
        <f>finalData[[#This Row],[peerQ3]]-finalData[[#This Row],[peerQ1]]</f>
        <v>6.5000000000000058E-2</v>
      </c>
      <c r="R880" cm="1">
        <f t="array" ref="R880">_xlfn.LET(_xlpm.k,finalData[[#This Row],[peer_group_key]],
ROWS(_xlfn._xlws.FILTER(finalData[score], (finalData[peer_group_key]=_xlpm.k)*(ISNUMBER(finalData[score]))))
)</f>
        <v>33</v>
      </c>
      <c r="S880">
        <f>IF(OR(NOT(ISNUMBER(finalData[[#This Row],[peerIQR]])),finalData[[#This Row],[peerIQR]]=0), NA(), finalData[[#This Row],[peerQ1]]-1.5*finalData[[#This Row],[peerIQR]])</f>
        <v>0.89749999999999996</v>
      </c>
      <c r="T880">
        <f>IF(OR(NOT(ISNUMBER(finalData[[#This Row],[peerIQR]])),finalData[[#This Row],[peerIQR]]=0), NA(), finalData[[#This Row],[peerQ3]]+1.5*finalData[[#This Row],[peerIQR]])</f>
        <v>1.1575000000000002</v>
      </c>
      <c r="U88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80">
        <f>finalData[[#This Row],[score]]-finalData[[#This Row],[peerMedian]]</f>
        <v>7.0000000000000062E-2</v>
      </c>
    </row>
    <row r="881" spans="1:22">
      <c r="A881" t="s">
        <v>3114</v>
      </c>
      <c r="B881" t="s">
        <v>3115</v>
      </c>
      <c r="C881" t="s">
        <v>2927</v>
      </c>
      <c r="D881" t="s">
        <v>140</v>
      </c>
      <c r="E881">
        <v>3</v>
      </c>
      <c r="F881">
        <v>1</v>
      </c>
      <c r="G881">
        <v>7</v>
      </c>
      <c r="H881">
        <v>1</v>
      </c>
      <c r="I881">
        <v>1.02</v>
      </c>
      <c r="J881">
        <v>9</v>
      </c>
      <c r="K881">
        <v>0.1111111111111111</v>
      </c>
      <c r="L881" t="s">
        <v>18055</v>
      </c>
      <c r="M881" t="s">
        <v>17971</v>
      </c>
      <c r="N881" cm="1">
        <f t="array" ref="N881">_xlfn.LET(_xlpm.k,finalData[[#This Row],[peer_group_key]],
     MEDIAN(_xlfn._xlws.FILTER(finalData[score], (finalData[peer_group_key]=_xlpm.k)*(ISNUMBER(finalData[score]))))
)</f>
        <v>1.0049999999999999</v>
      </c>
      <c r="O881" cm="1">
        <f t="array" ref="O88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881" cm="1">
        <f t="array" ref="P88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881">
        <f>finalData[[#This Row],[peerQ3]]-finalData[[#This Row],[peerQ1]]</f>
        <v>8.5000000000000075E-2</v>
      </c>
      <c r="R881" cm="1">
        <f t="array" ref="R881">_xlfn.LET(_xlpm.k,finalData[[#This Row],[peer_group_key]],
ROWS(_xlfn._xlws.FILTER(finalData[score], (finalData[peer_group_key]=_xlpm.k)*(ISNUMBER(finalData[score]))))
)</f>
        <v>10</v>
      </c>
      <c r="S881">
        <f>IF(OR(NOT(ISNUMBER(finalData[[#This Row],[peerIQR]])),finalData[[#This Row],[peerIQR]]=0), NA(), finalData[[#This Row],[peerQ1]]-1.5*finalData[[#This Row],[peerIQR]])</f>
        <v>0.8274999999999999</v>
      </c>
      <c r="T881">
        <f>IF(OR(NOT(ISNUMBER(finalData[[#This Row],[peerIQR]])),finalData[[#This Row],[peerIQR]]=0), NA(), finalData[[#This Row],[peerQ3]]+1.5*finalData[[#This Row],[peerIQR]])</f>
        <v>1.1675000000000002</v>
      </c>
      <c r="U88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81">
        <f>finalData[[#This Row],[score]]-finalData[[#This Row],[peerMedian]]</f>
        <v>1.5000000000000124E-2</v>
      </c>
    </row>
    <row r="882" spans="1:22">
      <c r="A882" t="s">
        <v>3117</v>
      </c>
      <c r="B882" t="s">
        <v>3118</v>
      </c>
      <c r="C882" t="s">
        <v>2927</v>
      </c>
      <c r="D882" t="s">
        <v>32</v>
      </c>
      <c r="E882">
        <v>3</v>
      </c>
      <c r="F882">
        <v>0</v>
      </c>
      <c r="G882">
        <v>7</v>
      </c>
      <c r="H882">
        <v>1</v>
      </c>
      <c r="I882">
        <v>1.06</v>
      </c>
      <c r="J882">
        <v>8</v>
      </c>
      <c r="K882">
        <v>0.125</v>
      </c>
      <c r="L882" t="s">
        <v>18053</v>
      </c>
      <c r="M882" t="s">
        <v>17971</v>
      </c>
      <c r="N882" cm="1">
        <f t="array" ref="N882">_xlfn.LET(_xlpm.k,finalData[[#This Row],[peer_group_key]],
     MEDIAN(_xlfn._xlws.FILTER(finalData[score], (finalData[peer_group_key]=_xlpm.k)*(ISNUMBER(finalData[score]))))
)</f>
        <v>1.04</v>
      </c>
      <c r="O882" cm="1">
        <f t="array" ref="O88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82" cm="1">
        <f t="array" ref="P88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82">
        <f>finalData[[#This Row],[peerQ3]]-finalData[[#This Row],[peerQ1]]</f>
        <v>6.5000000000000058E-2</v>
      </c>
      <c r="R882" cm="1">
        <f t="array" ref="R882">_xlfn.LET(_xlpm.k,finalData[[#This Row],[peer_group_key]],
ROWS(_xlfn._xlws.FILTER(finalData[score], (finalData[peer_group_key]=_xlpm.k)*(ISNUMBER(finalData[score]))))
)</f>
        <v>33</v>
      </c>
      <c r="S882">
        <f>IF(OR(NOT(ISNUMBER(finalData[[#This Row],[peerIQR]])),finalData[[#This Row],[peerIQR]]=0), NA(), finalData[[#This Row],[peerQ1]]-1.5*finalData[[#This Row],[peerIQR]])</f>
        <v>0.89749999999999996</v>
      </c>
      <c r="T882">
        <f>IF(OR(NOT(ISNUMBER(finalData[[#This Row],[peerIQR]])),finalData[[#This Row],[peerIQR]]=0), NA(), finalData[[#This Row],[peerQ3]]+1.5*finalData[[#This Row],[peerIQR]])</f>
        <v>1.1575000000000002</v>
      </c>
      <c r="U88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82">
        <f>finalData[[#This Row],[score]]-finalData[[#This Row],[peerMedian]]</f>
        <v>2.0000000000000018E-2</v>
      </c>
    </row>
    <row r="883" spans="1:22">
      <c r="A883" t="s">
        <v>3120</v>
      </c>
      <c r="B883" t="s">
        <v>3121</v>
      </c>
      <c r="C883" t="s">
        <v>2927</v>
      </c>
      <c r="D883" t="s">
        <v>27</v>
      </c>
      <c r="E883">
        <v>3</v>
      </c>
      <c r="F883">
        <v>0</v>
      </c>
      <c r="G883">
        <v>8</v>
      </c>
      <c r="H883">
        <v>0</v>
      </c>
      <c r="I883">
        <v>0.93</v>
      </c>
      <c r="J883">
        <v>8</v>
      </c>
      <c r="K883">
        <v>0</v>
      </c>
      <c r="L883" t="s">
        <v>18056</v>
      </c>
      <c r="M883" t="s">
        <v>17971</v>
      </c>
      <c r="N883" cm="1">
        <f t="array" ref="N883">_xlfn.LET(_xlpm.k,finalData[[#This Row],[peer_group_key]],
     MEDIAN(_xlfn._xlws.FILTER(finalData[score], (finalData[peer_group_key]=_xlpm.k)*(ISNUMBER(finalData[score]))))
)</f>
        <v>1.01</v>
      </c>
      <c r="O883" cm="1">
        <f t="array" ref="O88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0.95250000000000001</v>
      </c>
      <c r="P883" cm="1">
        <f t="array" ref="P88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1.0550000000000002</v>
      </c>
      <c r="Q883">
        <f>finalData[[#This Row],[peerQ3]]-finalData[[#This Row],[peerQ1]]</f>
        <v>0.10250000000000015</v>
      </c>
      <c r="R883" cm="1">
        <f t="array" ref="R883">_xlfn.LET(_xlpm.k,finalData[[#This Row],[peer_group_key]],
ROWS(_xlfn._xlws.FILTER(finalData[score], (finalData[peer_group_key]=_xlpm.k)*(ISNUMBER(finalData[score]))))
)</f>
        <v>10</v>
      </c>
      <c r="S883">
        <f>IF(OR(NOT(ISNUMBER(finalData[[#This Row],[peerIQR]])),finalData[[#This Row],[peerIQR]]=0), NA(), finalData[[#This Row],[peerQ1]]-1.5*finalData[[#This Row],[peerIQR]])</f>
        <v>0.79874999999999985</v>
      </c>
      <c r="T883">
        <f>IF(OR(NOT(ISNUMBER(finalData[[#This Row],[peerIQR]])),finalData[[#This Row],[peerIQR]]=0), NA(), finalData[[#This Row],[peerQ3]]+1.5*finalData[[#This Row],[peerIQR]])</f>
        <v>1.2087500000000004</v>
      </c>
      <c r="U88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83">
        <f>finalData[[#This Row],[score]]-finalData[[#This Row],[peerMedian]]</f>
        <v>-7.999999999999996E-2</v>
      </c>
    </row>
    <row r="884" spans="1:22">
      <c r="A884" t="s">
        <v>3124</v>
      </c>
      <c r="B884" t="s">
        <v>3125</v>
      </c>
      <c r="C884" t="s">
        <v>2927</v>
      </c>
      <c r="D884" t="s">
        <v>32</v>
      </c>
      <c r="E884">
        <v>4</v>
      </c>
      <c r="F884">
        <v>0</v>
      </c>
      <c r="G884">
        <v>5</v>
      </c>
      <c r="H884">
        <v>0</v>
      </c>
      <c r="I884">
        <v>0.86</v>
      </c>
      <c r="J884">
        <v>5</v>
      </c>
      <c r="K884">
        <v>0</v>
      </c>
      <c r="L884" t="s">
        <v>18053</v>
      </c>
      <c r="M884" t="s">
        <v>17970</v>
      </c>
      <c r="N884" cm="1">
        <f t="array" ref="N884">_xlfn.LET(_xlpm.k,finalData[[#This Row],[peer_group_key]],
     MEDIAN(_xlfn._xlws.FILTER(finalData[score], (finalData[peer_group_key]=_xlpm.k)*(ISNUMBER(finalData[score]))))
)</f>
        <v>1.04</v>
      </c>
      <c r="O884" cm="1">
        <f t="array" ref="O88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84" cm="1">
        <f t="array" ref="P88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84">
        <f>finalData[[#This Row],[peerQ3]]-finalData[[#This Row],[peerQ1]]</f>
        <v>6.5000000000000058E-2</v>
      </c>
      <c r="R884" cm="1">
        <f t="array" ref="R884">_xlfn.LET(_xlpm.k,finalData[[#This Row],[peer_group_key]],
ROWS(_xlfn._xlws.FILTER(finalData[score], (finalData[peer_group_key]=_xlpm.k)*(ISNUMBER(finalData[score]))))
)</f>
        <v>33</v>
      </c>
      <c r="S884">
        <f>IF(OR(NOT(ISNUMBER(finalData[[#This Row],[peerIQR]])),finalData[[#This Row],[peerIQR]]=0), NA(), finalData[[#This Row],[peerQ1]]-1.5*finalData[[#This Row],[peerIQR]])</f>
        <v>0.89749999999999996</v>
      </c>
      <c r="T884">
        <f>IF(OR(NOT(ISNUMBER(finalData[[#This Row],[peerIQR]])),finalData[[#This Row],[peerIQR]]=0), NA(), finalData[[#This Row],[peerQ3]]+1.5*finalData[[#This Row],[peerIQR]])</f>
        <v>1.1575000000000002</v>
      </c>
      <c r="U88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Low Outlier</v>
      </c>
      <c r="V884">
        <f>finalData[[#This Row],[score]]-finalData[[#This Row],[peerMedian]]</f>
        <v>-0.18000000000000005</v>
      </c>
    </row>
    <row r="885" spans="1:22">
      <c r="A885" t="s">
        <v>3128</v>
      </c>
      <c r="B885" t="s">
        <v>3129</v>
      </c>
      <c r="C885" t="s">
        <v>2927</v>
      </c>
      <c r="D885" t="s">
        <v>27</v>
      </c>
      <c r="E885">
        <v>5</v>
      </c>
      <c r="F885">
        <v>0</v>
      </c>
      <c r="G885">
        <v>2</v>
      </c>
      <c r="H885">
        <v>0</v>
      </c>
      <c r="I885">
        <v>0.99</v>
      </c>
      <c r="J885">
        <v>2</v>
      </c>
      <c r="K885">
        <v>0</v>
      </c>
      <c r="L885" t="s">
        <v>18056</v>
      </c>
      <c r="M885" t="s">
        <v>17970</v>
      </c>
      <c r="N885" cm="1">
        <f t="array" ref="N885">_xlfn.LET(_xlpm.k,finalData[[#This Row],[peer_group_key]],
     MEDIAN(_xlfn._xlws.FILTER(finalData[score], (finalData[peer_group_key]=_xlpm.k)*(ISNUMBER(finalData[score]))))
)</f>
        <v>1.01</v>
      </c>
      <c r="O885" cm="1">
        <f t="array" ref="O88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0.95250000000000001</v>
      </c>
      <c r="P885" cm="1">
        <f t="array" ref="P88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1.0550000000000002</v>
      </c>
      <c r="Q885">
        <f>finalData[[#This Row],[peerQ3]]-finalData[[#This Row],[peerQ1]]</f>
        <v>0.10250000000000015</v>
      </c>
      <c r="R885" cm="1">
        <f t="array" ref="R885">_xlfn.LET(_xlpm.k,finalData[[#This Row],[peer_group_key]],
ROWS(_xlfn._xlws.FILTER(finalData[score], (finalData[peer_group_key]=_xlpm.k)*(ISNUMBER(finalData[score]))))
)</f>
        <v>10</v>
      </c>
      <c r="S885">
        <f>IF(OR(NOT(ISNUMBER(finalData[[#This Row],[peerIQR]])),finalData[[#This Row],[peerIQR]]=0), NA(), finalData[[#This Row],[peerQ1]]-1.5*finalData[[#This Row],[peerIQR]])</f>
        <v>0.79874999999999985</v>
      </c>
      <c r="T885">
        <f>IF(OR(NOT(ISNUMBER(finalData[[#This Row],[peerIQR]])),finalData[[#This Row],[peerIQR]]=0), NA(), finalData[[#This Row],[peerQ3]]+1.5*finalData[[#This Row],[peerIQR]])</f>
        <v>1.2087500000000004</v>
      </c>
      <c r="U88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85">
        <f>finalData[[#This Row],[score]]-finalData[[#This Row],[peerMedian]]</f>
        <v>-2.0000000000000018E-2</v>
      </c>
    </row>
    <row r="886" spans="1:22">
      <c r="A886" t="s">
        <v>3132</v>
      </c>
      <c r="B886" t="s">
        <v>3133</v>
      </c>
      <c r="C886" t="s">
        <v>2927</v>
      </c>
      <c r="D886" t="s">
        <v>27</v>
      </c>
      <c r="E886">
        <v>3</v>
      </c>
      <c r="F886">
        <v>1</v>
      </c>
      <c r="G886">
        <v>5</v>
      </c>
      <c r="H886">
        <v>0</v>
      </c>
      <c r="I886">
        <v>1.1100000000000001</v>
      </c>
      <c r="J886">
        <v>6</v>
      </c>
      <c r="K886">
        <v>0</v>
      </c>
      <c r="L886" t="s">
        <v>18056</v>
      </c>
      <c r="M886" t="s">
        <v>17971</v>
      </c>
      <c r="N886" cm="1">
        <f t="array" ref="N886">_xlfn.LET(_xlpm.k,finalData[[#This Row],[peer_group_key]],
     MEDIAN(_xlfn._xlws.FILTER(finalData[score], (finalData[peer_group_key]=_xlpm.k)*(ISNUMBER(finalData[score]))))
)</f>
        <v>1.01</v>
      </c>
      <c r="O886" cm="1">
        <f t="array" ref="O88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0.95250000000000001</v>
      </c>
      <c r="P886" cm="1">
        <f t="array" ref="P88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1.0550000000000002</v>
      </c>
      <c r="Q886">
        <f>finalData[[#This Row],[peerQ3]]-finalData[[#This Row],[peerQ1]]</f>
        <v>0.10250000000000015</v>
      </c>
      <c r="R886" cm="1">
        <f t="array" ref="R886">_xlfn.LET(_xlpm.k,finalData[[#This Row],[peer_group_key]],
ROWS(_xlfn._xlws.FILTER(finalData[score], (finalData[peer_group_key]=_xlpm.k)*(ISNUMBER(finalData[score]))))
)</f>
        <v>10</v>
      </c>
      <c r="S886">
        <f>IF(OR(NOT(ISNUMBER(finalData[[#This Row],[peerIQR]])),finalData[[#This Row],[peerIQR]]=0), NA(), finalData[[#This Row],[peerQ1]]-1.5*finalData[[#This Row],[peerIQR]])</f>
        <v>0.79874999999999985</v>
      </c>
      <c r="T886">
        <f>IF(OR(NOT(ISNUMBER(finalData[[#This Row],[peerIQR]])),finalData[[#This Row],[peerIQR]]=0), NA(), finalData[[#This Row],[peerQ3]]+1.5*finalData[[#This Row],[peerIQR]])</f>
        <v>1.2087500000000004</v>
      </c>
      <c r="U88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86">
        <f>finalData[[#This Row],[score]]-finalData[[#This Row],[peerMedian]]</f>
        <v>0.10000000000000009</v>
      </c>
    </row>
    <row r="887" spans="1:22">
      <c r="A887" t="s">
        <v>3135</v>
      </c>
      <c r="B887" t="s">
        <v>3136</v>
      </c>
      <c r="C887" t="s">
        <v>2927</v>
      </c>
      <c r="D887" t="s">
        <v>27</v>
      </c>
      <c r="E887">
        <v>5</v>
      </c>
      <c r="F887">
        <v>1</v>
      </c>
      <c r="G887">
        <v>4</v>
      </c>
      <c r="H887">
        <v>0</v>
      </c>
      <c r="I887">
        <v>0.97</v>
      </c>
      <c r="J887">
        <v>5</v>
      </c>
      <c r="K887">
        <v>0</v>
      </c>
      <c r="L887" t="s">
        <v>18056</v>
      </c>
      <c r="M887" t="s">
        <v>17970</v>
      </c>
      <c r="N887" cm="1">
        <f t="array" ref="N887">_xlfn.LET(_xlpm.k,finalData[[#This Row],[peer_group_key]],
     MEDIAN(_xlfn._xlws.FILTER(finalData[score], (finalData[peer_group_key]=_xlpm.k)*(ISNUMBER(finalData[score]))))
)</f>
        <v>1.01</v>
      </c>
      <c r="O887" cm="1">
        <f t="array" ref="O88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0.95250000000000001</v>
      </c>
      <c r="P887" cm="1">
        <f t="array" ref="P88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1.0550000000000002</v>
      </c>
      <c r="Q887">
        <f>finalData[[#This Row],[peerQ3]]-finalData[[#This Row],[peerQ1]]</f>
        <v>0.10250000000000015</v>
      </c>
      <c r="R887" cm="1">
        <f t="array" ref="R887">_xlfn.LET(_xlpm.k,finalData[[#This Row],[peer_group_key]],
ROWS(_xlfn._xlws.FILTER(finalData[score], (finalData[peer_group_key]=_xlpm.k)*(ISNUMBER(finalData[score]))))
)</f>
        <v>10</v>
      </c>
      <c r="S887">
        <f>IF(OR(NOT(ISNUMBER(finalData[[#This Row],[peerIQR]])),finalData[[#This Row],[peerIQR]]=0), NA(), finalData[[#This Row],[peerQ1]]-1.5*finalData[[#This Row],[peerIQR]])</f>
        <v>0.79874999999999985</v>
      </c>
      <c r="T887">
        <f>IF(OR(NOT(ISNUMBER(finalData[[#This Row],[peerIQR]])),finalData[[#This Row],[peerIQR]]=0), NA(), finalData[[#This Row],[peerQ3]]+1.5*finalData[[#This Row],[peerIQR]])</f>
        <v>1.2087500000000004</v>
      </c>
      <c r="U88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87">
        <f>finalData[[#This Row],[score]]-finalData[[#This Row],[peerMedian]]</f>
        <v>-4.0000000000000036E-2</v>
      </c>
    </row>
    <row r="888" spans="1:22">
      <c r="A888" t="s">
        <v>3138</v>
      </c>
      <c r="B888" t="s">
        <v>3139</v>
      </c>
      <c r="C888" t="s">
        <v>2927</v>
      </c>
      <c r="D888" t="s">
        <v>32</v>
      </c>
      <c r="E888">
        <v>3</v>
      </c>
      <c r="F888">
        <v>0</v>
      </c>
      <c r="G888">
        <v>5</v>
      </c>
      <c r="H888">
        <v>1</v>
      </c>
      <c r="I888">
        <v>1.04</v>
      </c>
      <c r="J888">
        <v>6</v>
      </c>
      <c r="K888">
        <v>0.16666666666666666</v>
      </c>
      <c r="L888" t="s">
        <v>18053</v>
      </c>
      <c r="M888" t="s">
        <v>17971</v>
      </c>
      <c r="N888" cm="1">
        <f t="array" ref="N888">_xlfn.LET(_xlpm.k,finalData[[#This Row],[peer_group_key]],
     MEDIAN(_xlfn._xlws.FILTER(finalData[score], (finalData[peer_group_key]=_xlpm.k)*(ISNUMBER(finalData[score]))))
)</f>
        <v>1.04</v>
      </c>
      <c r="O888" cm="1">
        <f t="array" ref="O88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88" cm="1">
        <f t="array" ref="P88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88">
        <f>finalData[[#This Row],[peerQ3]]-finalData[[#This Row],[peerQ1]]</f>
        <v>6.5000000000000058E-2</v>
      </c>
      <c r="R888" cm="1">
        <f t="array" ref="R888">_xlfn.LET(_xlpm.k,finalData[[#This Row],[peer_group_key]],
ROWS(_xlfn._xlws.FILTER(finalData[score], (finalData[peer_group_key]=_xlpm.k)*(ISNUMBER(finalData[score]))))
)</f>
        <v>33</v>
      </c>
      <c r="S888">
        <f>IF(OR(NOT(ISNUMBER(finalData[[#This Row],[peerIQR]])),finalData[[#This Row],[peerIQR]]=0), NA(), finalData[[#This Row],[peerQ1]]-1.5*finalData[[#This Row],[peerIQR]])</f>
        <v>0.89749999999999996</v>
      </c>
      <c r="T888">
        <f>IF(OR(NOT(ISNUMBER(finalData[[#This Row],[peerIQR]])),finalData[[#This Row],[peerIQR]]=0), NA(), finalData[[#This Row],[peerQ3]]+1.5*finalData[[#This Row],[peerIQR]])</f>
        <v>1.1575000000000002</v>
      </c>
      <c r="U88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88">
        <f>finalData[[#This Row],[score]]-finalData[[#This Row],[peerMedian]]</f>
        <v>0</v>
      </c>
    </row>
    <row r="889" spans="1:22">
      <c r="A889" t="s">
        <v>3141</v>
      </c>
      <c r="B889" t="s">
        <v>3142</v>
      </c>
      <c r="C889" t="s">
        <v>2927</v>
      </c>
      <c r="D889" t="s">
        <v>27</v>
      </c>
      <c r="E889">
        <v>4</v>
      </c>
      <c r="F889">
        <v>1</v>
      </c>
      <c r="G889">
        <v>9</v>
      </c>
      <c r="H889">
        <v>0</v>
      </c>
      <c r="I889">
        <v>0.96</v>
      </c>
      <c r="J889">
        <v>10</v>
      </c>
      <c r="K889">
        <v>0</v>
      </c>
      <c r="L889" t="s">
        <v>18056</v>
      </c>
      <c r="M889" t="s">
        <v>17970</v>
      </c>
      <c r="N889" cm="1">
        <f t="array" ref="N889">_xlfn.LET(_xlpm.k,finalData[[#This Row],[peer_group_key]],
     MEDIAN(_xlfn._xlws.FILTER(finalData[score], (finalData[peer_group_key]=_xlpm.k)*(ISNUMBER(finalData[score]))))
)</f>
        <v>1.01</v>
      </c>
      <c r="O889" cm="1">
        <f t="array" ref="O88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0.95250000000000001</v>
      </c>
      <c r="P889" cm="1">
        <f t="array" ref="P88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1.0550000000000002</v>
      </c>
      <c r="Q889">
        <f>finalData[[#This Row],[peerQ3]]-finalData[[#This Row],[peerQ1]]</f>
        <v>0.10250000000000015</v>
      </c>
      <c r="R889" cm="1">
        <f t="array" ref="R889">_xlfn.LET(_xlpm.k,finalData[[#This Row],[peer_group_key]],
ROWS(_xlfn._xlws.FILTER(finalData[score], (finalData[peer_group_key]=_xlpm.k)*(ISNUMBER(finalData[score]))))
)</f>
        <v>10</v>
      </c>
      <c r="S889">
        <f>IF(OR(NOT(ISNUMBER(finalData[[#This Row],[peerIQR]])),finalData[[#This Row],[peerIQR]]=0), NA(), finalData[[#This Row],[peerQ1]]-1.5*finalData[[#This Row],[peerIQR]])</f>
        <v>0.79874999999999985</v>
      </c>
      <c r="T889">
        <f>IF(OR(NOT(ISNUMBER(finalData[[#This Row],[peerIQR]])),finalData[[#This Row],[peerIQR]]=0), NA(), finalData[[#This Row],[peerQ3]]+1.5*finalData[[#This Row],[peerIQR]])</f>
        <v>1.2087500000000004</v>
      </c>
      <c r="U88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89">
        <f>finalData[[#This Row],[score]]-finalData[[#This Row],[peerMedian]]</f>
        <v>-5.0000000000000044E-2</v>
      </c>
    </row>
    <row r="890" spans="1:22">
      <c r="A890" t="s">
        <v>3144</v>
      </c>
      <c r="B890" t="s">
        <v>3145</v>
      </c>
      <c r="C890" t="s">
        <v>2927</v>
      </c>
      <c r="D890" t="s">
        <v>32</v>
      </c>
      <c r="E890">
        <v>4</v>
      </c>
      <c r="F890">
        <v>1</v>
      </c>
      <c r="G890">
        <v>8</v>
      </c>
      <c r="H890">
        <v>0</v>
      </c>
      <c r="I890">
        <v>1.04</v>
      </c>
      <c r="J890">
        <v>9</v>
      </c>
      <c r="K890">
        <v>0</v>
      </c>
      <c r="L890" t="s">
        <v>18053</v>
      </c>
      <c r="M890" t="s">
        <v>17970</v>
      </c>
      <c r="N890" cm="1">
        <f t="array" ref="N890">_xlfn.LET(_xlpm.k,finalData[[#This Row],[peer_group_key]],
     MEDIAN(_xlfn._xlws.FILTER(finalData[score], (finalData[peer_group_key]=_xlpm.k)*(ISNUMBER(finalData[score]))))
)</f>
        <v>1.04</v>
      </c>
      <c r="O890" cm="1">
        <f t="array" ref="O89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90" cm="1">
        <f t="array" ref="P89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90">
        <f>finalData[[#This Row],[peerQ3]]-finalData[[#This Row],[peerQ1]]</f>
        <v>6.5000000000000058E-2</v>
      </c>
      <c r="R890" cm="1">
        <f t="array" ref="R890">_xlfn.LET(_xlpm.k,finalData[[#This Row],[peer_group_key]],
ROWS(_xlfn._xlws.FILTER(finalData[score], (finalData[peer_group_key]=_xlpm.k)*(ISNUMBER(finalData[score]))))
)</f>
        <v>33</v>
      </c>
      <c r="S890">
        <f>IF(OR(NOT(ISNUMBER(finalData[[#This Row],[peerIQR]])),finalData[[#This Row],[peerIQR]]=0), NA(), finalData[[#This Row],[peerQ1]]-1.5*finalData[[#This Row],[peerIQR]])</f>
        <v>0.89749999999999996</v>
      </c>
      <c r="T890">
        <f>IF(OR(NOT(ISNUMBER(finalData[[#This Row],[peerIQR]])),finalData[[#This Row],[peerIQR]]=0), NA(), finalData[[#This Row],[peerQ3]]+1.5*finalData[[#This Row],[peerIQR]])</f>
        <v>1.1575000000000002</v>
      </c>
      <c r="U89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90">
        <f>finalData[[#This Row],[score]]-finalData[[#This Row],[peerMedian]]</f>
        <v>0</v>
      </c>
    </row>
    <row r="891" spans="1:22">
      <c r="A891" t="s">
        <v>3146</v>
      </c>
      <c r="B891" t="s">
        <v>3147</v>
      </c>
      <c r="C891" t="s">
        <v>2927</v>
      </c>
      <c r="D891" t="s">
        <v>140</v>
      </c>
      <c r="E891">
        <v>3</v>
      </c>
      <c r="F891">
        <v>1</v>
      </c>
      <c r="G891">
        <v>10</v>
      </c>
      <c r="H891">
        <v>0</v>
      </c>
      <c r="I891">
        <v>0.99</v>
      </c>
      <c r="J891">
        <v>11</v>
      </c>
      <c r="K891">
        <v>0</v>
      </c>
      <c r="L891" t="s">
        <v>18055</v>
      </c>
      <c r="M891" t="s">
        <v>17971</v>
      </c>
      <c r="N891" cm="1">
        <f t="array" ref="N891">_xlfn.LET(_xlpm.k,finalData[[#This Row],[peer_group_key]],
     MEDIAN(_xlfn._xlws.FILTER(finalData[score], (finalData[peer_group_key]=_xlpm.k)*(ISNUMBER(finalData[score]))))
)</f>
        <v>1.0049999999999999</v>
      </c>
      <c r="O891" cm="1">
        <f t="array" ref="O89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891" cm="1">
        <f t="array" ref="P89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891">
        <f>finalData[[#This Row],[peerQ3]]-finalData[[#This Row],[peerQ1]]</f>
        <v>8.5000000000000075E-2</v>
      </c>
      <c r="R891" cm="1">
        <f t="array" ref="R891">_xlfn.LET(_xlpm.k,finalData[[#This Row],[peer_group_key]],
ROWS(_xlfn._xlws.FILTER(finalData[score], (finalData[peer_group_key]=_xlpm.k)*(ISNUMBER(finalData[score]))))
)</f>
        <v>10</v>
      </c>
      <c r="S891">
        <f>IF(OR(NOT(ISNUMBER(finalData[[#This Row],[peerIQR]])),finalData[[#This Row],[peerIQR]]=0), NA(), finalData[[#This Row],[peerQ1]]-1.5*finalData[[#This Row],[peerIQR]])</f>
        <v>0.8274999999999999</v>
      </c>
      <c r="T891">
        <f>IF(OR(NOT(ISNUMBER(finalData[[#This Row],[peerIQR]])),finalData[[#This Row],[peerIQR]]=0), NA(), finalData[[#This Row],[peerQ3]]+1.5*finalData[[#This Row],[peerIQR]])</f>
        <v>1.1675000000000002</v>
      </c>
      <c r="U89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91">
        <f>finalData[[#This Row],[score]]-finalData[[#This Row],[peerMedian]]</f>
        <v>-1.4999999999999902E-2</v>
      </c>
    </row>
    <row r="892" spans="1:22">
      <c r="A892" t="s">
        <v>3149</v>
      </c>
      <c r="B892" t="s">
        <v>3150</v>
      </c>
      <c r="C892" t="s">
        <v>2927</v>
      </c>
      <c r="D892" t="s">
        <v>32</v>
      </c>
      <c r="E892">
        <v>3</v>
      </c>
      <c r="F892">
        <v>0</v>
      </c>
      <c r="G892">
        <v>7</v>
      </c>
      <c r="H892">
        <v>0</v>
      </c>
      <c r="I892">
        <v>1.03</v>
      </c>
      <c r="J892">
        <v>7</v>
      </c>
      <c r="K892">
        <v>0</v>
      </c>
      <c r="L892" t="s">
        <v>18053</v>
      </c>
      <c r="M892" t="s">
        <v>17971</v>
      </c>
      <c r="N892" cm="1">
        <f t="array" ref="N892">_xlfn.LET(_xlpm.k,finalData[[#This Row],[peer_group_key]],
     MEDIAN(_xlfn._xlws.FILTER(finalData[score], (finalData[peer_group_key]=_xlpm.k)*(ISNUMBER(finalData[score]))))
)</f>
        <v>1.04</v>
      </c>
      <c r="O892" cm="1">
        <f t="array" ref="O89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92" cm="1">
        <f t="array" ref="P89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92">
        <f>finalData[[#This Row],[peerQ3]]-finalData[[#This Row],[peerQ1]]</f>
        <v>6.5000000000000058E-2</v>
      </c>
      <c r="R892" cm="1">
        <f t="array" ref="R892">_xlfn.LET(_xlpm.k,finalData[[#This Row],[peer_group_key]],
ROWS(_xlfn._xlws.FILTER(finalData[score], (finalData[peer_group_key]=_xlpm.k)*(ISNUMBER(finalData[score]))))
)</f>
        <v>33</v>
      </c>
      <c r="S892">
        <f>IF(OR(NOT(ISNUMBER(finalData[[#This Row],[peerIQR]])),finalData[[#This Row],[peerIQR]]=0), NA(), finalData[[#This Row],[peerQ1]]-1.5*finalData[[#This Row],[peerIQR]])</f>
        <v>0.89749999999999996</v>
      </c>
      <c r="T892">
        <f>IF(OR(NOT(ISNUMBER(finalData[[#This Row],[peerIQR]])),finalData[[#This Row],[peerIQR]]=0), NA(), finalData[[#This Row],[peerQ3]]+1.5*finalData[[#This Row],[peerIQR]])</f>
        <v>1.1575000000000002</v>
      </c>
      <c r="U89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92">
        <f>finalData[[#This Row],[score]]-finalData[[#This Row],[peerMedian]]</f>
        <v>-1.0000000000000009E-2</v>
      </c>
    </row>
    <row r="893" spans="1:22">
      <c r="A893" t="s">
        <v>3151</v>
      </c>
      <c r="B893" t="s">
        <v>3152</v>
      </c>
      <c r="C893" t="s">
        <v>2927</v>
      </c>
      <c r="D893" t="s">
        <v>32</v>
      </c>
      <c r="E893">
        <v>4</v>
      </c>
      <c r="F893">
        <v>0</v>
      </c>
      <c r="G893">
        <v>7</v>
      </c>
      <c r="H893">
        <v>0</v>
      </c>
      <c r="I893">
        <v>1.0900000000000001</v>
      </c>
      <c r="J893">
        <v>7</v>
      </c>
      <c r="K893">
        <v>0</v>
      </c>
      <c r="L893" t="s">
        <v>18053</v>
      </c>
      <c r="M893" t="s">
        <v>17970</v>
      </c>
      <c r="N893" cm="1">
        <f t="array" ref="N893">_xlfn.LET(_xlpm.k,finalData[[#This Row],[peer_group_key]],
     MEDIAN(_xlfn._xlws.FILTER(finalData[score], (finalData[peer_group_key]=_xlpm.k)*(ISNUMBER(finalData[score]))))
)</f>
        <v>1.04</v>
      </c>
      <c r="O893" cm="1">
        <f t="array" ref="O89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93" cm="1">
        <f t="array" ref="P89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93">
        <f>finalData[[#This Row],[peerQ3]]-finalData[[#This Row],[peerQ1]]</f>
        <v>6.5000000000000058E-2</v>
      </c>
      <c r="R893" cm="1">
        <f t="array" ref="R893">_xlfn.LET(_xlpm.k,finalData[[#This Row],[peer_group_key]],
ROWS(_xlfn._xlws.FILTER(finalData[score], (finalData[peer_group_key]=_xlpm.k)*(ISNUMBER(finalData[score]))))
)</f>
        <v>33</v>
      </c>
      <c r="S893">
        <f>IF(OR(NOT(ISNUMBER(finalData[[#This Row],[peerIQR]])),finalData[[#This Row],[peerIQR]]=0), NA(), finalData[[#This Row],[peerQ1]]-1.5*finalData[[#This Row],[peerIQR]])</f>
        <v>0.89749999999999996</v>
      </c>
      <c r="T893">
        <f>IF(OR(NOT(ISNUMBER(finalData[[#This Row],[peerIQR]])),finalData[[#This Row],[peerIQR]]=0), NA(), finalData[[#This Row],[peerQ3]]+1.5*finalData[[#This Row],[peerIQR]])</f>
        <v>1.1575000000000002</v>
      </c>
      <c r="U89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93">
        <f>finalData[[#This Row],[score]]-finalData[[#This Row],[peerMedian]]</f>
        <v>5.0000000000000044E-2</v>
      </c>
    </row>
    <row r="894" spans="1:22">
      <c r="A894" t="s">
        <v>3154</v>
      </c>
      <c r="B894" t="s">
        <v>3155</v>
      </c>
      <c r="C894" t="s">
        <v>2927</v>
      </c>
      <c r="D894" t="s">
        <v>32</v>
      </c>
      <c r="E894">
        <v>4</v>
      </c>
      <c r="F894">
        <v>1</v>
      </c>
      <c r="G894">
        <v>10</v>
      </c>
      <c r="H894">
        <v>0</v>
      </c>
      <c r="I894">
        <v>1.04</v>
      </c>
      <c r="J894">
        <v>11</v>
      </c>
      <c r="K894">
        <v>0</v>
      </c>
      <c r="L894" t="s">
        <v>18053</v>
      </c>
      <c r="M894" t="s">
        <v>17970</v>
      </c>
      <c r="N894" cm="1">
        <f t="array" ref="N894">_xlfn.LET(_xlpm.k,finalData[[#This Row],[peer_group_key]],
     MEDIAN(_xlfn._xlws.FILTER(finalData[score], (finalData[peer_group_key]=_xlpm.k)*(ISNUMBER(finalData[score]))))
)</f>
        <v>1.04</v>
      </c>
      <c r="O894" cm="1">
        <f t="array" ref="O89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894" cm="1">
        <f t="array" ref="P89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894">
        <f>finalData[[#This Row],[peerQ3]]-finalData[[#This Row],[peerQ1]]</f>
        <v>6.5000000000000058E-2</v>
      </c>
      <c r="R894" cm="1">
        <f t="array" ref="R894">_xlfn.LET(_xlpm.k,finalData[[#This Row],[peer_group_key]],
ROWS(_xlfn._xlws.FILTER(finalData[score], (finalData[peer_group_key]=_xlpm.k)*(ISNUMBER(finalData[score]))))
)</f>
        <v>33</v>
      </c>
      <c r="S894">
        <f>IF(OR(NOT(ISNUMBER(finalData[[#This Row],[peerIQR]])),finalData[[#This Row],[peerIQR]]=0), NA(), finalData[[#This Row],[peerQ1]]-1.5*finalData[[#This Row],[peerIQR]])</f>
        <v>0.89749999999999996</v>
      </c>
      <c r="T894">
        <f>IF(OR(NOT(ISNUMBER(finalData[[#This Row],[peerIQR]])),finalData[[#This Row],[peerIQR]]=0), NA(), finalData[[#This Row],[peerQ3]]+1.5*finalData[[#This Row],[peerIQR]])</f>
        <v>1.1575000000000002</v>
      </c>
      <c r="U89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94">
        <f>finalData[[#This Row],[score]]-finalData[[#This Row],[peerMedian]]</f>
        <v>0</v>
      </c>
    </row>
    <row r="895" spans="1:22">
      <c r="A895" t="s">
        <v>3208</v>
      </c>
      <c r="B895" t="s">
        <v>3209</v>
      </c>
      <c r="C895" t="s">
        <v>3210</v>
      </c>
      <c r="D895" t="s">
        <v>32</v>
      </c>
      <c r="E895">
        <v>3</v>
      </c>
      <c r="F895">
        <v>0</v>
      </c>
      <c r="G895">
        <v>5</v>
      </c>
      <c r="H895">
        <v>0</v>
      </c>
      <c r="I895">
        <v>0.81</v>
      </c>
      <c r="J895">
        <v>5</v>
      </c>
      <c r="K895">
        <v>0</v>
      </c>
      <c r="L895" t="s">
        <v>18057</v>
      </c>
      <c r="M895" t="s">
        <v>17971</v>
      </c>
      <c r="N895" cm="1">
        <f t="array" ref="N895">_xlfn.LET(_xlpm.k,finalData[[#This Row],[peer_group_key]],
     MEDIAN(_xlfn._xlws.FILTER(finalData[score], (finalData[peer_group_key]=_xlpm.k)*(ISNUMBER(finalData[score]))))
)</f>
        <v>0.95</v>
      </c>
      <c r="O895" cm="1">
        <f t="array" ref="O89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895" cm="1">
        <f t="array" ref="P89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895">
        <f>finalData[[#This Row],[peerQ3]]-finalData[[#This Row],[peerQ1]]</f>
        <v>5.9999999999999942E-2</v>
      </c>
      <c r="R895" cm="1">
        <f t="array" ref="R895">_xlfn.LET(_xlpm.k,finalData[[#This Row],[peer_group_key]],
ROWS(_xlfn._xlws.FILTER(finalData[score], (finalData[peer_group_key]=_xlpm.k)*(ISNUMBER(finalData[score]))))
)</f>
        <v>17</v>
      </c>
      <c r="S895">
        <f>IF(OR(NOT(ISNUMBER(finalData[[#This Row],[peerIQR]])),finalData[[#This Row],[peerIQR]]=0), NA(), finalData[[#This Row],[peerQ1]]-1.5*finalData[[#This Row],[peerIQR]])</f>
        <v>0.83000000000000007</v>
      </c>
      <c r="T895">
        <f>IF(OR(NOT(ISNUMBER(finalData[[#This Row],[peerIQR]])),finalData[[#This Row],[peerIQR]]=0), NA(), finalData[[#This Row],[peerQ3]]+1.5*finalData[[#This Row],[peerIQR]])</f>
        <v>1.0699999999999998</v>
      </c>
      <c r="U89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Low Outlier</v>
      </c>
      <c r="V895">
        <f>finalData[[#This Row],[score]]-finalData[[#This Row],[peerMedian]]</f>
        <v>-0.1399999999999999</v>
      </c>
    </row>
    <row r="896" spans="1:22">
      <c r="A896" t="s">
        <v>3213</v>
      </c>
      <c r="B896" t="s">
        <v>3214</v>
      </c>
      <c r="C896" t="s">
        <v>3210</v>
      </c>
      <c r="D896" t="s">
        <v>32</v>
      </c>
      <c r="E896">
        <v>1</v>
      </c>
      <c r="F896">
        <v>1</v>
      </c>
      <c r="G896">
        <v>6</v>
      </c>
      <c r="H896">
        <v>0</v>
      </c>
      <c r="I896">
        <v>0.92</v>
      </c>
      <c r="J896">
        <v>7</v>
      </c>
      <c r="K896">
        <v>0</v>
      </c>
      <c r="L896" t="s">
        <v>18057</v>
      </c>
      <c r="M896" t="s">
        <v>17973</v>
      </c>
      <c r="N896" cm="1">
        <f t="array" ref="N896">_xlfn.LET(_xlpm.k,finalData[[#This Row],[peer_group_key]],
     MEDIAN(_xlfn._xlws.FILTER(finalData[score], (finalData[peer_group_key]=_xlpm.k)*(ISNUMBER(finalData[score]))))
)</f>
        <v>0.95</v>
      </c>
      <c r="O896" cm="1">
        <f t="array" ref="O89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896" cm="1">
        <f t="array" ref="P89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896">
        <f>finalData[[#This Row],[peerQ3]]-finalData[[#This Row],[peerQ1]]</f>
        <v>5.9999999999999942E-2</v>
      </c>
      <c r="R896" cm="1">
        <f t="array" ref="R896">_xlfn.LET(_xlpm.k,finalData[[#This Row],[peer_group_key]],
ROWS(_xlfn._xlws.FILTER(finalData[score], (finalData[peer_group_key]=_xlpm.k)*(ISNUMBER(finalData[score]))))
)</f>
        <v>17</v>
      </c>
      <c r="S896">
        <f>IF(OR(NOT(ISNUMBER(finalData[[#This Row],[peerIQR]])),finalData[[#This Row],[peerIQR]]=0), NA(), finalData[[#This Row],[peerQ1]]-1.5*finalData[[#This Row],[peerIQR]])</f>
        <v>0.83000000000000007</v>
      </c>
      <c r="T896">
        <f>IF(OR(NOT(ISNUMBER(finalData[[#This Row],[peerIQR]])),finalData[[#This Row],[peerIQR]]=0), NA(), finalData[[#This Row],[peerQ3]]+1.5*finalData[[#This Row],[peerIQR]])</f>
        <v>1.0699999999999998</v>
      </c>
      <c r="U89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96">
        <f>finalData[[#This Row],[score]]-finalData[[#This Row],[peerMedian]]</f>
        <v>-2.9999999999999916E-2</v>
      </c>
    </row>
    <row r="897" spans="1:22">
      <c r="A897" t="s">
        <v>3217</v>
      </c>
      <c r="B897" t="s">
        <v>3218</v>
      </c>
      <c r="C897" t="s">
        <v>3210</v>
      </c>
      <c r="D897" t="s">
        <v>32</v>
      </c>
      <c r="E897">
        <v>3</v>
      </c>
      <c r="F897">
        <v>0</v>
      </c>
      <c r="G897">
        <v>5</v>
      </c>
      <c r="H897">
        <v>1</v>
      </c>
      <c r="I897">
        <v>0.95</v>
      </c>
      <c r="J897">
        <v>6</v>
      </c>
      <c r="K897">
        <v>0.16666666666666666</v>
      </c>
      <c r="L897" t="s">
        <v>18057</v>
      </c>
      <c r="M897" t="s">
        <v>17971</v>
      </c>
      <c r="N897" cm="1">
        <f t="array" ref="N897">_xlfn.LET(_xlpm.k,finalData[[#This Row],[peer_group_key]],
     MEDIAN(_xlfn._xlws.FILTER(finalData[score], (finalData[peer_group_key]=_xlpm.k)*(ISNUMBER(finalData[score]))))
)</f>
        <v>0.95</v>
      </c>
      <c r="O897" cm="1">
        <f t="array" ref="O89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897" cm="1">
        <f t="array" ref="P89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897">
        <f>finalData[[#This Row],[peerQ3]]-finalData[[#This Row],[peerQ1]]</f>
        <v>5.9999999999999942E-2</v>
      </c>
      <c r="R897" cm="1">
        <f t="array" ref="R897">_xlfn.LET(_xlpm.k,finalData[[#This Row],[peer_group_key]],
ROWS(_xlfn._xlws.FILTER(finalData[score], (finalData[peer_group_key]=_xlpm.k)*(ISNUMBER(finalData[score]))))
)</f>
        <v>17</v>
      </c>
      <c r="S897">
        <f>IF(OR(NOT(ISNUMBER(finalData[[#This Row],[peerIQR]])),finalData[[#This Row],[peerIQR]]=0), NA(), finalData[[#This Row],[peerQ1]]-1.5*finalData[[#This Row],[peerIQR]])</f>
        <v>0.83000000000000007</v>
      </c>
      <c r="T897">
        <f>IF(OR(NOT(ISNUMBER(finalData[[#This Row],[peerIQR]])),finalData[[#This Row],[peerIQR]]=0), NA(), finalData[[#This Row],[peerQ3]]+1.5*finalData[[#This Row],[peerIQR]])</f>
        <v>1.0699999999999998</v>
      </c>
      <c r="U89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897">
        <f>finalData[[#This Row],[score]]-finalData[[#This Row],[peerMedian]]</f>
        <v>0</v>
      </c>
    </row>
    <row r="898" spans="1:22">
      <c r="A898" t="s">
        <v>3221</v>
      </c>
      <c r="B898" t="s">
        <v>3222</v>
      </c>
      <c r="C898" t="s">
        <v>3210</v>
      </c>
      <c r="D898" t="s">
        <v>140</v>
      </c>
      <c r="E898">
        <v>3</v>
      </c>
      <c r="F898">
        <v>0</v>
      </c>
      <c r="G898">
        <v>10</v>
      </c>
      <c r="H898">
        <v>0</v>
      </c>
      <c r="I898">
        <v>1.03</v>
      </c>
      <c r="J898">
        <v>10</v>
      </c>
      <c r="K898">
        <v>0</v>
      </c>
      <c r="L898" t="s">
        <v>18058</v>
      </c>
      <c r="M898" t="s">
        <v>17971</v>
      </c>
      <c r="N898" cm="1">
        <f t="array" ref="N898">_xlfn.LET(_xlpm.k,finalData[[#This Row],[peer_group_key]],
     MEDIAN(_xlfn._xlws.FILTER(finalData[score], (finalData[peer_group_key]=_xlpm.k)*(ISNUMBER(finalData[score]))))
)</f>
        <v>0.92999999999999994</v>
      </c>
      <c r="O898" cm="1">
        <f t="array" ref="O89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898" cm="1">
        <f t="array" ref="P89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898">
        <f>finalData[[#This Row],[peerQ3]]-finalData[[#This Row],[peerQ1]]</f>
        <v>6.4999999999999947E-2</v>
      </c>
      <c r="R898" cm="1">
        <f t="array" ref="R898">_xlfn.LET(_xlpm.k,finalData[[#This Row],[peer_group_key]],
ROWS(_xlfn._xlws.FILTER(finalData[score], (finalData[peer_group_key]=_xlpm.k)*(ISNUMBER(finalData[score]))))
)</f>
        <v>4</v>
      </c>
      <c r="S898">
        <f>IF(OR(NOT(ISNUMBER(finalData[[#This Row],[peerIQR]])),finalData[[#This Row],[peerIQR]]=0), NA(), finalData[[#This Row],[peerQ1]]-1.5*finalData[[#This Row],[peerIQR]])</f>
        <v>0.80750000000000011</v>
      </c>
      <c r="T898">
        <f>IF(OR(NOT(ISNUMBER(finalData[[#This Row],[peerIQR]])),finalData[[#This Row],[peerIQR]]=0), NA(), finalData[[#This Row],[peerQ3]]+1.5*finalData[[#This Row],[peerIQR]])</f>
        <v>1.0674999999999999</v>
      </c>
      <c r="U89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898">
        <f>finalData[[#This Row],[score]]-finalData[[#This Row],[peerMedian]]</f>
        <v>0.10000000000000009</v>
      </c>
    </row>
    <row r="899" spans="1:22">
      <c r="A899" t="s">
        <v>3224</v>
      </c>
      <c r="B899" t="s">
        <v>3225</v>
      </c>
      <c r="C899" t="s">
        <v>3210</v>
      </c>
      <c r="D899" t="s">
        <v>113</v>
      </c>
      <c r="E899">
        <v>4</v>
      </c>
      <c r="F899">
        <v>0</v>
      </c>
      <c r="G899">
        <v>10</v>
      </c>
      <c r="H899">
        <v>0</v>
      </c>
      <c r="I899">
        <v>0.93</v>
      </c>
      <c r="J899">
        <v>10</v>
      </c>
      <c r="K899">
        <v>0</v>
      </c>
      <c r="L899" t="s">
        <v>18059</v>
      </c>
      <c r="M899" t="s">
        <v>17970</v>
      </c>
      <c r="N899" cm="1">
        <f t="array" ref="N899">_xlfn.LET(_xlpm.k,finalData[[#This Row],[peer_group_key]],
     MEDIAN(_xlfn._xlws.FILTER(finalData[score], (finalData[peer_group_key]=_xlpm.k)*(ISNUMBER(finalData[score]))))
)</f>
        <v>0.93</v>
      </c>
      <c r="O899" cm="1">
        <f t="array" ref="O89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899" cm="1">
        <f t="array" ref="P89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0.94000000000000006</v>
      </c>
      <c r="Q899">
        <f>finalData[[#This Row],[peerQ3]]-finalData[[#This Row],[peerQ1]]</f>
        <v>1.5000000000000013E-2</v>
      </c>
      <c r="R899" cm="1">
        <f t="array" ref="R899">_xlfn.LET(_xlpm.k,finalData[[#This Row],[peer_group_key]],
ROWS(_xlfn._xlws.FILTER(finalData[score], (finalData[peer_group_key]=_xlpm.k)*(ISNUMBER(finalData[score]))))
)</f>
        <v>4</v>
      </c>
      <c r="S899">
        <f>IF(OR(NOT(ISNUMBER(finalData[[#This Row],[peerIQR]])),finalData[[#This Row],[peerIQR]]=0), NA(), finalData[[#This Row],[peerQ1]]-1.5*finalData[[#This Row],[peerIQR]])</f>
        <v>0.90250000000000008</v>
      </c>
      <c r="T899">
        <f>IF(OR(NOT(ISNUMBER(finalData[[#This Row],[peerIQR]])),finalData[[#This Row],[peerIQR]]=0), NA(), finalData[[#This Row],[peerQ3]]+1.5*finalData[[#This Row],[peerIQR]])</f>
        <v>0.96250000000000013</v>
      </c>
      <c r="U89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899">
        <f>finalData[[#This Row],[score]]-finalData[[#This Row],[peerMedian]]</f>
        <v>0</v>
      </c>
    </row>
    <row r="900" spans="1:22">
      <c r="A900" t="s">
        <v>3228</v>
      </c>
      <c r="B900" t="s">
        <v>3229</v>
      </c>
      <c r="C900" t="s">
        <v>3210</v>
      </c>
      <c r="D900" t="s">
        <v>32</v>
      </c>
      <c r="E900">
        <v>1</v>
      </c>
      <c r="F900">
        <v>1</v>
      </c>
      <c r="G900">
        <v>7</v>
      </c>
      <c r="H900">
        <v>3</v>
      </c>
      <c r="I900">
        <v>0.98</v>
      </c>
      <c r="J900">
        <v>11</v>
      </c>
      <c r="K900">
        <v>0.27272727272727271</v>
      </c>
      <c r="L900" t="s">
        <v>18057</v>
      </c>
      <c r="M900" t="s">
        <v>17973</v>
      </c>
      <c r="N900" cm="1">
        <f t="array" ref="N900">_xlfn.LET(_xlpm.k,finalData[[#This Row],[peer_group_key]],
     MEDIAN(_xlfn._xlws.FILTER(finalData[score], (finalData[peer_group_key]=_xlpm.k)*(ISNUMBER(finalData[score]))))
)</f>
        <v>0.95</v>
      </c>
      <c r="O900" cm="1">
        <f t="array" ref="O90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900" cm="1">
        <f t="array" ref="P90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900">
        <f>finalData[[#This Row],[peerQ3]]-finalData[[#This Row],[peerQ1]]</f>
        <v>5.9999999999999942E-2</v>
      </c>
      <c r="R900" cm="1">
        <f t="array" ref="R900">_xlfn.LET(_xlpm.k,finalData[[#This Row],[peer_group_key]],
ROWS(_xlfn._xlws.FILTER(finalData[score], (finalData[peer_group_key]=_xlpm.k)*(ISNUMBER(finalData[score]))))
)</f>
        <v>17</v>
      </c>
      <c r="S900">
        <f>IF(OR(NOT(ISNUMBER(finalData[[#This Row],[peerIQR]])),finalData[[#This Row],[peerIQR]]=0), NA(), finalData[[#This Row],[peerQ1]]-1.5*finalData[[#This Row],[peerIQR]])</f>
        <v>0.83000000000000007</v>
      </c>
      <c r="T900">
        <f>IF(OR(NOT(ISNUMBER(finalData[[#This Row],[peerIQR]])),finalData[[#This Row],[peerIQR]]=0), NA(), finalData[[#This Row],[peerQ3]]+1.5*finalData[[#This Row],[peerIQR]])</f>
        <v>1.0699999999999998</v>
      </c>
      <c r="U90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00">
        <f>finalData[[#This Row],[score]]-finalData[[#This Row],[peerMedian]]</f>
        <v>3.0000000000000027E-2</v>
      </c>
    </row>
    <row r="901" spans="1:22">
      <c r="A901" t="s">
        <v>3234</v>
      </c>
      <c r="B901" t="s">
        <v>3235</v>
      </c>
      <c r="C901" t="s">
        <v>3210</v>
      </c>
      <c r="D901" t="s">
        <v>32</v>
      </c>
      <c r="E901">
        <v>4</v>
      </c>
      <c r="F901">
        <v>1</v>
      </c>
      <c r="G901">
        <v>10</v>
      </c>
      <c r="H901">
        <v>0</v>
      </c>
      <c r="I901">
        <v>0.96</v>
      </c>
      <c r="J901">
        <v>11</v>
      </c>
      <c r="K901">
        <v>0</v>
      </c>
      <c r="L901" t="s">
        <v>18057</v>
      </c>
      <c r="M901" t="s">
        <v>17970</v>
      </c>
      <c r="N901" cm="1">
        <f t="array" ref="N901">_xlfn.LET(_xlpm.k,finalData[[#This Row],[peer_group_key]],
     MEDIAN(_xlfn._xlws.FILTER(finalData[score], (finalData[peer_group_key]=_xlpm.k)*(ISNUMBER(finalData[score]))))
)</f>
        <v>0.95</v>
      </c>
      <c r="O901" cm="1">
        <f t="array" ref="O90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901" cm="1">
        <f t="array" ref="P90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901">
        <f>finalData[[#This Row],[peerQ3]]-finalData[[#This Row],[peerQ1]]</f>
        <v>5.9999999999999942E-2</v>
      </c>
      <c r="R901" cm="1">
        <f t="array" ref="R901">_xlfn.LET(_xlpm.k,finalData[[#This Row],[peer_group_key]],
ROWS(_xlfn._xlws.FILTER(finalData[score], (finalData[peer_group_key]=_xlpm.k)*(ISNUMBER(finalData[score]))))
)</f>
        <v>17</v>
      </c>
      <c r="S901">
        <f>IF(OR(NOT(ISNUMBER(finalData[[#This Row],[peerIQR]])),finalData[[#This Row],[peerIQR]]=0), NA(), finalData[[#This Row],[peerQ1]]-1.5*finalData[[#This Row],[peerIQR]])</f>
        <v>0.83000000000000007</v>
      </c>
      <c r="T901">
        <f>IF(OR(NOT(ISNUMBER(finalData[[#This Row],[peerIQR]])),finalData[[#This Row],[peerIQR]]=0), NA(), finalData[[#This Row],[peerQ3]]+1.5*finalData[[#This Row],[peerIQR]])</f>
        <v>1.0699999999999998</v>
      </c>
      <c r="U90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01">
        <f>finalData[[#This Row],[score]]-finalData[[#This Row],[peerMedian]]</f>
        <v>1.0000000000000009E-2</v>
      </c>
    </row>
    <row r="902" spans="1:22">
      <c r="A902" t="s">
        <v>3238</v>
      </c>
      <c r="B902" t="s">
        <v>3239</v>
      </c>
      <c r="C902" t="s">
        <v>3210</v>
      </c>
      <c r="D902" t="s">
        <v>32</v>
      </c>
      <c r="E902">
        <v>4</v>
      </c>
      <c r="F902">
        <v>0</v>
      </c>
      <c r="G902">
        <v>8</v>
      </c>
      <c r="H902">
        <v>0</v>
      </c>
      <c r="I902">
        <v>0.97</v>
      </c>
      <c r="J902">
        <v>8</v>
      </c>
      <c r="K902">
        <v>0</v>
      </c>
      <c r="L902" t="s">
        <v>18057</v>
      </c>
      <c r="M902" t="s">
        <v>17970</v>
      </c>
      <c r="N902" cm="1">
        <f t="array" ref="N902">_xlfn.LET(_xlpm.k,finalData[[#This Row],[peer_group_key]],
     MEDIAN(_xlfn._xlws.FILTER(finalData[score], (finalData[peer_group_key]=_xlpm.k)*(ISNUMBER(finalData[score]))))
)</f>
        <v>0.95</v>
      </c>
      <c r="O902" cm="1">
        <f t="array" ref="O90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902" cm="1">
        <f t="array" ref="P90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902">
        <f>finalData[[#This Row],[peerQ3]]-finalData[[#This Row],[peerQ1]]</f>
        <v>5.9999999999999942E-2</v>
      </c>
      <c r="R902" cm="1">
        <f t="array" ref="R902">_xlfn.LET(_xlpm.k,finalData[[#This Row],[peer_group_key]],
ROWS(_xlfn._xlws.FILTER(finalData[score], (finalData[peer_group_key]=_xlpm.k)*(ISNUMBER(finalData[score]))))
)</f>
        <v>17</v>
      </c>
      <c r="S902">
        <f>IF(OR(NOT(ISNUMBER(finalData[[#This Row],[peerIQR]])),finalData[[#This Row],[peerIQR]]=0), NA(), finalData[[#This Row],[peerQ1]]-1.5*finalData[[#This Row],[peerIQR]])</f>
        <v>0.83000000000000007</v>
      </c>
      <c r="T902">
        <f>IF(OR(NOT(ISNUMBER(finalData[[#This Row],[peerIQR]])),finalData[[#This Row],[peerIQR]]=0), NA(), finalData[[#This Row],[peerQ3]]+1.5*finalData[[#This Row],[peerIQR]])</f>
        <v>1.0699999999999998</v>
      </c>
      <c r="U90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02">
        <f>finalData[[#This Row],[score]]-finalData[[#This Row],[peerMedian]]</f>
        <v>2.0000000000000018E-2</v>
      </c>
    </row>
    <row r="903" spans="1:22">
      <c r="A903" t="s">
        <v>3243</v>
      </c>
      <c r="B903" t="s">
        <v>3244</v>
      </c>
      <c r="C903" t="s">
        <v>3210</v>
      </c>
      <c r="D903" t="s">
        <v>32</v>
      </c>
      <c r="E903">
        <v>2</v>
      </c>
      <c r="F903">
        <v>1</v>
      </c>
      <c r="G903">
        <v>9</v>
      </c>
      <c r="H903">
        <v>0</v>
      </c>
      <c r="I903">
        <v>0.93</v>
      </c>
      <c r="J903">
        <v>10</v>
      </c>
      <c r="K903">
        <v>0</v>
      </c>
      <c r="L903" t="s">
        <v>18057</v>
      </c>
      <c r="M903" t="s">
        <v>17973</v>
      </c>
      <c r="N903" cm="1">
        <f t="array" ref="N903">_xlfn.LET(_xlpm.k,finalData[[#This Row],[peer_group_key]],
     MEDIAN(_xlfn._xlws.FILTER(finalData[score], (finalData[peer_group_key]=_xlpm.k)*(ISNUMBER(finalData[score]))))
)</f>
        <v>0.95</v>
      </c>
      <c r="O903" cm="1">
        <f t="array" ref="O90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903" cm="1">
        <f t="array" ref="P90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903">
        <f>finalData[[#This Row],[peerQ3]]-finalData[[#This Row],[peerQ1]]</f>
        <v>5.9999999999999942E-2</v>
      </c>
      <c r="R903" cm="1">
        <f t="array" ref="R903">_xlfn.LET(_xlpm.k,finalData[[#This Row],[peer_group_key]],
ROWS(_xlfn._xlws.FILTER(finalData[score], (finalData[peer_group_key]=_xlpm.k)*(ISNUMBER(finalData[score]))))
)</f>
        <v>17</v>
      </c>
      <c r="S903">
        <f>IF(OR(NOT(ISNUMBER(finalData[[#This Row],[peerIQR]])),finalData[[#This Row],[peerIQR]]=0), NA(), finalData[[#This Row],[peerQ1]]-1.5*finalData[[#This Row],[peerIQR]])</f>
        <v>0.83000000000000007</v>
      </c>
      <c r="T903">
        <f>IF(OR(NOT(ISNUMBER(finalData[[#This Row],[peerIQR]])),finalData[[#This Row],[peerIQR]]=0), NA(), finalData[[#This Row],[peerQ3]]+1.5*finalData[[#This Row],[peerIQR]])</f>
        <v>1.0699999999999998</v>
      </c>
      <c r="U90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03">
        <f>finalData[[#This Row],[score]]-finalData[[#This Row],[peerMedian]]</f>
        <v>-1.9999999999999907E-2</v>
      </c>
    </row>
    <row r="904" spans="1:22">
      <c r="A904" t="s">
        <v>3247</v>
      </c>
      <c r="B904" t="s">
        <v>3248</v>
      </c>
      <c r="C904" t="s">
        <v>3210</v>
      </c>
      <c r="D904" t="s">
        <v>67</v>
      </c>
      <c r="E904">
        <v>3</v>
      </c>
      <c r="F904">
        <v>2</v>
      </c>
      <c r="G904">
        <v>7</v>
      </c>
      <c r="H904">
        <v>2</v>
      </c>
      <c r="I904">
        <v>1.04</v>
      </c>
      <c r="J904">
        <v>11</v>
      </c>
      <c r="K904">
        <v>0.18181818181818182</v>
      </c>
      <c r="L904" t="s">
        <v>18060</v>
      </c>
      <c r="M904" t="s">
        <v>17971</v>
      </c>
      <c r="N904" cm="1">
        <f t="array" ref="N904">_xlfn.LET(_xlpm.k,finalData[[#This Row],[peer_group_key]],
     MEDIAN(_xlfn._xlws.FILTER(finalData[score], (finalData[peer_group_key]=_xlpm.k)*(ISNUMBER(finalData[score]))))
)</f>
        <v>1.04</v>
      </c>
      <c r="O904" cm="1">
        <f t="array" ref="O90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1.04</v>
      </c>
      <c r="P904" cm="1">
        <f t="array" ref="P90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904">
        <f>finalData[[#This Row],[peerQ3]]-finalData[[#This Row],[peerQ1]]</f>
        <v>0</v>
      </c>
      <c r="R904" cm="1">
        <f t="array" ref="R904">_xlfn.LET(_xlpm.k,finalData[[#This Row],[peer_group_key]],
ROWS(_xlfn._xlws.FILTER(finalData[score], (finalData[peer_group_key]=_xlpm.k)*(ISNUMBER(finalData[score]))))
)</f>
        <v>1</v>
      </c>
      <c r="S904" t="e">
        <f>IF(OR(NOT(ISNUMBER(finalData[[#This Row],[peerIQR]])),finalData[[#This Row],[peerIQR]]=0), NA(), finalData[[#This Row],[peerQ1]]-1.5*finalData[[#This Row],[peerIQR]])</f>
        <v>#N/A</v>
      </c>
      <c r="T904" t="e">
        <f>IF(OR(NOT(ISNUMBER(finalData[[#This Row],[peerIQR]])),finalData[[#This Row],[peerIQR]]=0), NA(), finalData[[#This Row],[peerQ3]]+1.5*finalData[[#This Row],[peerIQR]])</f>
        <v>#N/A</v>
      </c>
      <c r="U90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04">
        <f>finalData[[#This Row],[score]]-finalData[[#This Row],[peerMedian]]</f>
        <v>0</v>
      </c>
    </row>
    <row r="905" spans="1:22">
      <c r="A905" t="s">
        <v>3250</v>
      </c>
      <c r="B905" t="s">
        <v>3251</v>
      </c>
      <c r="C905" t="s">
        <v>3210</v>
      </c>
      <c r="D905" t="s">
        <v>32</v>
      </c>
      <c r="E905">
        <v>3</v>
      </c>
      <c r="F905">
        <v>0</v>
      </c>
      <c r="G905">
        <v>9</v>
      </c>
      <c r="H905">
        <v>2</v>
      </c>
      <c r="I905">
        <v>0.97</v>
      </c>
      <c r="J905">
        <v>11</v>
      </c>
      <c r="K905">
        <v>0.18181818181818182</v>
      </c>
      <c r="L905" t="s">
        <v>18057</v>
      </c>
      <c r="M905" t="s">
        <v>17971</v>
      </c>
      <c r="N905" cm="1">
        <f t="array" ref="N905">_xlfn.LET(_xlpm.k,finalData[[#This Row],[peer_group_key]],
     MEDIAN(_xlfn._xlws.FILTER(finalData[score], (finalData[peer_group_key]=_xlpm.k)*(ISNUMBER(finalData[score]))))
)</f>
        <v>0.95</v>
      </c>
      <c r="O905" cm="1">
        <f t="array" ref="O90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905" cm="1">
        <f t="array" ref="P90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905">
        <f>finalData[[#This Row],[peerQ3]]-finalData[[#This Row],[peerQ1]]</f>
        <v>5.9999999999999942E-2</v>
      </c>
      <c r="R905" cm="1">
        <f t="array" ref="R905">_xlfn.LET(_xlpm.k,finalData[[#This Row],[peer_group_key]],
ROWS(_xlfn._xlws.FILTER(finalData[score], (finalData[peer_group_key]=_xlpm.k)*(ISNUMBER(finalData[score]))))
)</f>
        <v>17</v>
      </c>
      <c r="S905">
        <f>IF(OR(NOT(ISNUMBER(finalData[[#This Row],[peerIQR]])),finalData[[#This Row],[peerIQR]]=0), NA(), finalData[[#This Row],[peerQ1]]-1.5*finalData[[#This Row],[peerIQR]])</f>
        <v>0.83000000000000007</v>
      </c>
      <c r="T905">
        <f>IF(OR(NOT(ISNUMBER(finalData[[#This Row],[peerIQR]])),finalData[[#This Row],[peerIQR]]=0), NA(), finalData[[#This Row],[peerQ3]]+1.5*finalData[[#This Row],[peerIQR]])</f>
        <v>1.0699999999999998</v>
      </c>
      <c r="U90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05">
        <f>finalData[[#This Row],[score]]-finalData[[#This Row],[peerMedian]]</f>
        <v>2.0000000000000018E-2</v>
      </c>
    </row>
    <row r="906" spans="1:22">
      <c r="A906" t="s">
        <v>3254</v>
      </c>
      <c r="B906" t="s">
        <v>3255</v>
      </c>
      <c r="C906" t="s">
        <v>3210</v>
      </c>
      <c r="D906" t="s">
        <v>140</v>
      </c>
      <c r="E906">
        <v>4</v>
      </c>
      <c r="F906">
        <v>1</v>
      </c>
      <c r="G906">
        <v>9</v>
      </c>
      <c r="H906">
        <v>0</v>
      </c>
      <c r="I906">
        <v>0.91</v>
      </c>
      <c r="J906">
        <v>10</v>
      </c>
      <c r="K906">
        <v>0</v>
      </c>
      <c r="L906" t="s">
        <v>18058</v>
      </c>
      <c r="M906" t="s">
        <v>17970</v>
      </c>
      <c r="N906" cm="1">
        <f t="array" ref="N906">_xlfn.LET(_xlpm.k,finalData[[#This Row],[peer_group_key]],
     MEDIAN(_xlfn._xlws.FILTER(finalData[score], (finalData[peer_group_key]=_xlpm.k)*(ISNUMBER(finalData[score]))))
)</f>
        <v>0.92999999999999994</v>
      </c>
      <c r="O906" cm="1">
        <f t="array" ref="O90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906" cm="1">
        <f t="array" ref="P90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906">
        <f>finalData[[#This Row],[peerQ3]]-finalData[[#This Row],[peerQ1]]</f>
        <v>6.4999999999999947E-2</v>
      </c>
      <c r="R906" cm="1">
        <f t="array" ref="R906">_xlfn.LET(_xlpm.k,finalData[[#This Row],[peer_group_key]],
ROWS(_xlfn._xlws.FILTER(finalData[score], (finalData[peer_group_key]=_xlpm.k)*(ISNUMBER(finalData[score]))))
)</f>
        <v>4</v>
      </c>
      <c r="S906">
        <f>IF(OR(NOT(ISNUMBER(finalData[[#This Row],[peerIQR]])),finalData[[#This Row],[peerIQR]]=0), NA(), finalData[[#This Row],[peerQ1]]-1.5*finalData[[#This Row],[peerIQR]])</f>
        <v>0.80750000000000011</v>
      </c>
      <c r="T906">
        <f>IF(OR(NOT(ISNUMBER(finalData[[#This Row],[peerIQR]])),finalData[[#This Row],[peerIQR]]=0), NA(), finalData[[#This Row],[peerQ3]]+1.5*finalData[[#This Row],[peerIQR]])</f>
        <v>1.0674999999999999</v>
      </c>
      <c r="U90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06">
        <f>finalData[[#This Row],[score]]-finalData[[#This Row],[peerMedian]]</f>
        <v>-1.9999999999999907E-2</v>
      </c>
    </row>
    <row r="907" spans="1:22">
      <c r="A907" t="s">
        <v>3258</v>
      </c>
      <c r="B907" t="s">
        <v>3259</v>
      </c>
      <c r="C907" t="s">
        <v>3210</v>
      </c>
      <c r="D907" t="s">
        <v>140</v>
      </c>
      <c r="E907">
        <v>5</v>
      </c>
      <c r="F907">
        <v>2</v>
      </c>
      <c r="G907">
        <v>5</v>
      </c>
      <c r="H907">
        <v>0</v>
      </c>
      <c r="I907">
        <v>0.89</v>
      </c>
      <c r="J907">
        <v>7</v>
      </c>
      <c r="K907">
        <v>0</v>
      </c>
      <c r="L907" t="s">
        <v>18058</v>
      </c>
      <c r="M907" t="s">
        <v>17970</v>
      </c>
      <c r="N907" cm="1">
        <f t="array" ref="N907">_xlfn.LET(_xlpm.k,finalData[[#This Row],[peer_group_key]],
     MEDIAN(_xlfn._xlws.FILTER(finalData[score], (finalData[peer_group_key]=_xlpm.k)*(ISNUMBER(finalData[score]))))
)</f>
        <v>0.92999999999999994</v>
      </c>
      <c r="O907" cm="1">
        <f t="array" ref="O90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907" cm="1">
        <f t="array" ref="P90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907">
        <f>finalData[[#This Row],[peerQ3]]-finalData[[#This Row],[peerQ1]]</f>
        <v>6.4999999999999947E-2</v>
      </c>
      <c r="R907" cm="1">
        <f t="array" ref="R907">_xlfn.LET(_xlpm.k,finalData[[#This Row],[peer_group_key]],
ROWS(_xlfn._xlws.FILTER(finalData[score], (finalData[peer_group_key]=_xlpm.k)*(ISNUMBER(finalData[score]))))
)</f>
        <v>4</v>
      </c>
      <c r="S907">
        <f>IF(OR(NOT(ISNUMBER(finalData[[#This Row],[peerIQR]])),finalData[[#This Row],[peerIQR]]=0), NA(), finalData[[#This Row],[peerQ1]]-1.5*finalData[[#This Row],[peerIQR]])</f>
        <v>0.80750000000000011</v>
      </c>
      <c r="T907">
        <f>IF(OR(NOT(ISNUMBER(finalData[[#This Row],[peerIQR]])),finalData[[#This Row],[peerIQR]]=0), NA(), finalData[[#This Row],[peerQ3]]+1.5*finalData[[#This Row],[peerIQR]])</f>
        <v>1.0674999999999999</v>
      </c>
      <c r="U90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07">
        <f>finalData[[#This Row],[score]]-finalData[[#This Row],[peerMedian]]</f>
        <v>-3.9999999999999925E-2</v>
      </c>
    </row>
    <row r="908" spans="1:22">
      <c r="A908" t="s">
        <v>3262</v>
      </c>
      <c r="B908" t="s">
        <v>3263</v>
      </c>
      <c r="C908" t="s">
        <v>3210</v>
      </c>
      <c r="D908" t="s">
        <v>140</v>
      </c>
      <c r="E908">
        <v>3</v>
      </c>
      <c r="F908">
        <v>0</v>
      </c>
      <c r="G908">
        <v>11</v>
      </c>
      <c r="H908">
        <v>0</v>
      </c>
      <c r="I908">
        <v>0.95</v>
      </c>
      <c r="J908">
        <v>11</v>
      </c>
      <c r="K908">
        <v>0</v>
      </c>
      <c r="L908" t="s">
        <v>18058</v>
      </c>
      <c r="M908" t="s">
        <v>17971</v>
      </c>
      <c r="N908" cm="1">
        <f t="array" ref="N908">_xlfn.LET(_xlpm.k,finalData[[#This Row],[peer_group_key]],
     MEDIAN(_xlfn._xlws.FILTER(finalData[score], (finalData[peer_group_key]=_xlpm.k)*(ISNUMBER(finalData[score]))))
)</f>
        <v>0.92999999999999994</v>
      </c>
      <c r="O908" cm="1">
        <f t="array" ref="O90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908" cm="1">
        <f t="array" ref="P90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908">
        <f>finalData[[#This Row],[peerQ3]]-finalData[[#This Row],[peerQ1]]</f>
        <v>6.4999999999999947E-2</v>
      </c>
      <c r="R908" cm="1">
        <f t="array" ref="R908">_xlfn.LET(_xlpm.k,finalData[[#This Row],[peer_group_key]],
ROWS(_xlfn._xlws.FILTER(finalData[score], (finalData[peer_group_key]=_xlpm.k)*(ISNUMBER(finalData[score]))))
)</f>
        <v>4</v>
      </c>
      <c r="S908">
        <f>IF(OR(NOT(ISNUMBER(finalData[[#This Row],[peerIQR]])),finalData[[#This Row],[peerIQR]]=0), NA(), finalData[[#This Row],[peerQ1]]-1.5*finalData[[#This Row],[peerIQR]])</f>
        <v>0.80750000000000011</v>
      </c>
      <c r="T908">
        <f>IF(OR(NOT(ISNUMBER(finalData[[#This Row],[peerIQR]])),finalData[[#This Row],[peerIQR]]=0), NA(), finalData[[#This Row],[peerQ3]]+1.5*finalData[[#This Row],[peerIQR]])</f>
        <v>1.0674999999999999</v>
      </c>
      <c r="U90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08">
        <f>finalData[[#This Row],[score]]-finalData[[#This Row],[peerMedian]]</f>
        <v>2.0000000000000018E-2</v>
      </c>
    </row>
    <row r="909" spans="1:22">
      <c r="A909" t="s">
        <v>3265</v>
      </c>
      <c r="B909" t="s">
        <v>3266</v>
      </c>
      <c r="C909" t="s">
        <v>3210</v>
      </c>
      <c r="D909" t="s">
        <v>32</v>
      </c>
      <c r="E909">
        <v>4</v>
      </c>
      <c r="F909">
        <v>2</v>
      </c>
      <c r="G909">
        <v>7</v>
      </c>
      <c r="H909">
        <v>0</v>
      </c>
      <c r="I909">
        <v>0.89</v>
      </c>
      <c r="J909">
        <v>9</v>
      </c>
      <c r="K909">
        <v>0</v>
      </c>
      <c r="L909" t="s">
        <v>18057</v>
      </c>
      <c r="M909" t="s">
        <v>17970</v>
      </c>
      <c r="N909" cm="1">
        <f t="array" ref="N909">_xlfn.LET(_xlpm.k,finalData[[#This Row],[peer_group_key]],
     MEDIAN(_xlfn._xlws.FILTER(finalData[score], (finalData[peer_group_key]=_xlpm.k)*(ISNUMBER(finalData[score]))))
)</f>
        <v>0.95</v>
      </c>
      <c r="O909" cm="1">
        <f t="array" ref="O90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909" cm="1">
        <f t="array" ref="P90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909">
        <f>finalData[[#This Row],[peerQ3]]-finalData[[#This Row],[peerQ1]]</f>
        <v>5.9999999999999942E-2</v>
      </c>
      <c r="R909" cm="1">
        <f t="array" ref="R909">_xlfn.LET(_xlpm.k,finalData[[#This Row],[peer_group_key]],
ROWS(_xlfn._xlws.FILTER(finalData[score], (finalData[peer_group_key]=_xlpm.k)*(ISNUMBER(finalData[score]))))
)</f>
        <v>17</v>
      </c>
      <c r="S909">
        <f>IF(OR(NOT(ISNUMBER(finalData[[#This Row],[peerIQR]])),finalData[[#This Row],[peerIQR]]=0), NA(), finalData[[#This Row],[peerQ1]]-1.5*finalData[[#This Row],[peerIQR]])</f>
        <v>0.83000000000000007</v>
      </c>
      <c r="T909">
        <f>IF(OR(NOT(ISNUMBER(finalData[[#This Row],[peerIQR]])),finalData[[#This Row],[peerIQR]]=0), NA(), finalData[[#This Row],[peerQ3]]+1.5*finalData[[#This Row],[peerIQR]])</f>
        <v>1.0699999999999998</v>
      </c>
      <c r="U90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09">
        <f>finalData[[#This Row],[score]]-finalData[[#This Row],[peerMedian]]</f>
        <v>-5.9999999999999942E-2</v>
      </c>
    </row>
    <row r="910" spans="1:22">
      <c r="A910" t="s">
        <v>3268</v>
      </c>
      <c r="B910" t="s">
        <v>3269</v>
      </c>
      <c r="C910" t="s">
        <v>3210</v>
      </c>
      <c r="D910" t="s">
        <v>32</v>
      </c>
      <c r="E910">
        <v>3</v>
      </c>
      <c r="F910">
        <v>1</v>
      </c>
      <c r="G910">
        <v>9</v>
      </c>
      <c r="H910">
        <v>1</v>
      </c>
      <c r="I910">
        <v>0.93</v>
      </c>
      <c r="J910">
        <v>11</v>
      </c>
      <c r="K910">
        <v>9.0909090909090912E-2</v>
      </c>
      <c r="L910" t="s">
        <v>18057</v>
      </c>
      <c r="M910" t="s">
        <v>17971</v>
      </c>
      <c r="N910" cm="1">
        <f t="array" ref="N910">_xlfn.LET(_xlpm.k,finalData[[#This Row],[peer_group_key]],
     MEDIAN(_xlfn._xlws.FILTER(finalData[score], (finalData[peer_group_key]=_xlpm.k)*(ISNUMBER(finalData[score]))))
)</f>
        <v>0.95</v>
      </c>
      <c r="O910" cm="1">
        <f t="array" ref="O91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910" cm="1">
        <f t="array" ref="P91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910">
        <f>finalData[[#This Row],[peerQ3]]-finalData[[#This Row],[peerQ1]]</f>
        <v>5.9999999999999942E-2</v>
      </c>
      <c r="R910" cm="1">
        <f t="array" ref="R910">_xlfn.LET(_xlpm.k,finalData[[#This Row],[peer_group_key]],
ROWS(_xlfn._xlws.FILTER(finalData[score], (finalData[peer_group_key]=_xlpm.k)*(ISNUMBER(finalData[score]))))
)</f>
        <v>17</v>
      </c>
      <c r="S910">
        <f>IF(OR(NOT(ISNUMBER(finalData[[#This Row],[peerIQR]])),finalData[[#This Row],[peerIQR]]=0), NA(), finalData[[#This Row],[peerQ1]]-1.5*finalData[[#This Row],[peerIQR]])</f>
        <v>0.83000000000000007</v>
      </c>
      <c r="T910">
        <f>IF(OR(NOT(ISNUMBER(finalData[[#This Row],[peerIQR]])),finalData[[#This Row],[peerIQR]]=0), NA(), finalData[[#This Row],[peerQ3]]+1.5*finalData[[#This Row],[peerIQR]])</f>
        <v>1.0699999999999998</v>
      </c>
      <c r="U91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10">
        <f>finalData[[#This Row],[score]]-finalData[[#This Row],[peerMedian]]</f>
        <v>-1.9999999999999907E-2</v>
      </c>
    </row>
    <row r="911" spans="1:22">
      <c r="A911" t="s">
        <v>3270</v>
      </c>
      <c r="B911" t="s">
        <v>3271</v>
      </c>
      <c r="C911" t="s">
        <v>3210</v>
      </c>
      <c r="D911" t="s">
        <v>32</v>
      </c>
      <c r="E911">
        <v>2</v>
      </c>
      <c r="F911">
        <v>2</v>
      </c>
      <c r="G911">
        <v>9</v>
      </c>
      <c r="H911">
        <v>0</v>
      </c>
      <c r="I911">
        <v>1.03</v>
      </c>
      <c r="J911">
        <v>11</v>
      </c>
      <c r="K911">
        <v>0</v>
      </c>
      <c r="L911" t="s">
        <v>18057</v>
      </c>
      <c r="M911" t="s">
        <v>17973</v>
      </c>
      <c r="N911" cm="1">
        <f t="array" ref="N911">_xlfn.LET(_xlpm.k,finalData[[#This Row],[peer_group_key]],
     MEDIAN(_xlfn._xlws.FILTER(finalData[score], (finalData[peer_group_key]=_xlpm.k)*(ISNUMBER(finalData[score]))))
)</f>
        <v>0.95</v>
      </c>
      <c r="O911" cm="1">
        <f t="array" ref="O91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911" cm="1">
        <f t="array" ref="P91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911">
        <f>finalData[[#This Row],[peerQ3]]-finalData[[#This Row],[peerQ1]]</f>
        <v>5.9999999999999942E-2</v>
      </c>
      <c r="R911" cm="1">
        <f t="array" ref="R911">_xlfn.LET(_xlpm.k,finalData[[#This Row],[peer_group_key]],
ROWS(_xlfn._xlws.FILTER(finalData[score], (finalData[peer_group_key]=_xlpm.k)*(ISNUMBER(finalData[score]))))
)</f>
        <v>17</v>
      </c>
      <c r="S911">
        <f>IF(OR(NOT(ISNUMBER(finalData[[#This Row],[peerIQR]])),finalData[[#This Row],[peerIQR]]=0), NA(), finalData[[#This Row],[peerQ1]]-1.5*finalData[[#This Row],[peerIQR]])</f>
        <v>0.83000000000000007</v>
      </c>
      <c r="T911">
        <f>IF(OR(NOT(ISNUMBER(finalData[[#This Row],[peerIQR]])),finalData[[#This Row],[peerIQR]]=0), NA(), finalData[[#This Row],[peerQ3]]+1.5*finalData[[#This Row],[peerIQR]])</f>
        <v>1.0699999999999998</v>
      </c>
      <c r="U91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11">
        <f>finalData[[#This Row],[score]]-finalData[[#This Row],[peerMedian]]</f>
        <v>8.0000000000000071E-2</v>
      </c>
    </row>
    <row r="912" spans="1:22">
      <c r="A912" t="s">
        <v>3273</v>
      </c>
      <c r="B912" t="s">
        <v>3274</v>
      </c>
      <c r="C912" t="s">
        <v>3210</v>
      </c>
      <c r="D912" t="s">
        <v>27</v>
      </c>
      <c r="E912">
        <v>2</v>
      </c>
      <c r="F912">
        <v>0</v>
      </c>
      <c r="G912">
        <v>6</v>
      </c>
      <c r="H912">
        <v>0</v>
      </c>
      <c r="I912">
        <v>1.01</v>
      </c>
      <c r="J912">
        <v>6</v>
      </c>
      <c r="K912">
        <v>0</v>
      </c>
      <c r="L912" t="s">
        <v>18061</v>
      </c>
      <c r="M912" t="s">
        <v>17973</v>
      </c>
      <c r="N912" cm="1">
        <f t="array" ref="N912">_xlfn.LET(_xlpm.k,finalData[[#This Row],[peer_group_key]],
     MEDIAN(_xlfn._xlws.FILTER(finalData[score], (finalData[peer_group_key]=_xlpm.k)*(ISNUMBER(finalData[score]))))
)</f>
        <v>1.01</v>
      </c>
      <c r="O912" cm="1">
        <f t="array" ref="O91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</v>
      </c>
      <c r="P912" cm="1">
        <f t="array" ref="P91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912">
        <f>finalData[[#This Row],[peerQ3]]-finalData[[#This Row],[peerQ1]]</f>
        <v>0</v>
      </c>
      <c r="R912" cm="1">
        <f t="array" ref="R912">_xlfn.LET(_xlpm.k,finalData[[#This Row],[peer_group_key]],
ROWS(_xlfn._xlws.FILTER(finalData[score], (finalData[peer_group_key]=_xlpm.k)*(ISNUMBER(finalData[score]))))
)</f>
        <v>1</v>
      </c>
      <c r="S912" t="e">
        <f>IF(OR(NOT(ISNUMBER(finalData[[#This Row],[peerIQR]])),finalData[[#This Row],[peerIQR]]=0), NA(), finalData[[#This Row],[peerQ1]]-1.5*finalData[[#This Row],[peerIQR]])</f>
        <v>#N/A</v>
      </c>
      <c r="T912" t="e">
        <f>IF(OR(NOT(ISNUMBER(finalData[[#This Row],[peerIQR]])),finalData[[#This Row],[peerIQR]]=0), NA(), finalData[[#This Row],[peerQ3]]+1.5*finalData[[#This Row],[peerIQR]])</f>
        <v>#N/A</v>
      </c>
      <c r="U91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12">
        <f>finalData[[#This Row],[score]]-finalData[[#This Row],[peerMedian]]</f>
        <v>0</v>
      </c>
    </row>
    <row r="913" spans="1:22">
      <c r="A913" t="s">
        <v>3277</v>
      </c>
      <c r="B913" t="s">
        <v>3278</v>
      </c>
      <c r="C913" t="s">
        <v>3210</v>
      </c>
      <c r="D913" t="s">
        <v>113</v>
      </c>
      <c r="E913">
        <v>2</v>
      </c>
      <c r="F913">
        <v>0</v>
      </c>
      <c r="G913">
        <v>5</v>
      </c>
      <c r="H913">
        <v>0</v>
      </c>
      <c r="I913">
        <v>0.91</v>
      </c>
      <c r="J913">
        <v>5</v>
      </c>
      <c r="K913">
        <v>0</v>
      </c>
      <c r="L913" t="s">
        <v>18059</v>
      </c>
      <c r="M913" t="s">
        <v>17973</v>
      </c>
      <c r="N913" cm="1">
        <f t="array" ref="N913">_xlfn.LET(_xlpm.k,finalData[[#This Row],[peer_group_key]],
     MEDIAN(_xlfn._xlws.FILTER(finalData[score], (finalData[peer_group_key]=_xlpm.k)*(ISNUMBER(finalData[score]))))
)</f>
        <v>0.93</v>
      </c>
      <c r="O913" cm="1">
        <f t="array" ref="O91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913" cm="1">
        <f t="array" ref="P91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0.94000000000000006</v>
      </c>
      <c r="Q913">
        <f>finalData[[#This Row],[peerQ3]]-finalData[[#This Row],[peerQ1]]</f>
        <v>1.5000000000000013E-2</v>
      </c>
      <c r="R913" cm="1">
        <f t="array" ref="R913">_xlfn.LET(_xlpm.k,finalData[[#This Row],[peer_group_key]],
ROWS(_xlfn._xlws.FILTER(finalData[score], (finalData[peer_group_key]=_xlpm.k)*(ISNUMBER(finalData[score]))))
)</f>
        <v>4</v>
      </c>
      <c r="S913">
        <f>IF(OR(NOT(ISNUMBER(finalData[[#This Row],[peerIQR]])),finalData[[#This Row],[peerIQR]]=0), NA(), finalData[[#This Row],[peerQ1]]-1.5*finalData[[#This Row],[peerIQR]])</f>
        <v>0.90250000000000008</v>
      </c>
      <c r="T913">
        <f>IF(OR(NOT(ISNUMBER(finalData[[#This Row],[peerIQR]])),finalData[[#This Row],[peerIQR]]=0), NA(), finalData[[#This Row],[peerQ3]]+1.5*finalData[[#This Row],[peerIQR]])</f>
        <v>0.96250000000000013</v>
      </c>
      <c r="U91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13">
        <f>finalData[[#This Row],[score]]-finalData[[#This Row],[peerMedian]]</f>
        <v>-2.0000000000000018E-2</v>
      </c>
    </row>
    <row r="914" spans="1:22">
      <c r="A914" t="s">
        <v>3279</v>
      </c>
      <c r="B914" t="s">
        <v>3280</v>
      </c>
      <c r="C914" t="s">
        <v>3210</v>
      </c>
      <c r="D914" t="s">
        <v>32</v>
      </c>
      <c r="E914">
        <v>3</v>
      </c>
      <c r="F914">
        <v>0</v>
      </c>
      <c r="G914">
        <v>6</v>
      </c>
      <c r="H914">
        <v>0</v>
      </c>
      <c r="I914">
        <v>0.98</v>
      </c>
      <c r="J914">
        <v>6</v>
      </c>
      <c r="K914">
        <v>0</v>
      </c>
      <c r="L914" t="s">
        <v>18057</v>
      </c>
      <c r="M914" t="s">
        <v>17971</v>
      </c>
      <c r="N914" cm="1">
        <f t="array" ref="N914">_xlfn.LET(_xlpm.k,finalData[[#This Row],[peer_group_key]],
     MEDIAN(_xlfn._xlws.FILTER(finalData[score], (finalData[peer_group_key]=_xlpm.k)*(ISNUMBER(finalData[score]))))
)</f>
        <v>0.95</v>
      </c>
      <c r="O914" cm="1">
        <f t="array" ref="O91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914" cm="1">
        <f t="array" ref="P91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914">
        <f>finalData[[#This Row],[peerQ3]]-finalData[[#This Row],[peerQ1]]</f>
        <v>5.9999999999999942E-2</v>
      </c>
      <c r="R914" cm="1">
        <f t="array" ref="R914">_xlfn.LET(_xlpm.k,finalData[[#This Row],[peer_group_key]],
ROWS(_xlfn._xlws.FILTER(finalData[score], (finalData[peer_group_key]=_xlpm.k)*(ISNUMBER(finalData[score]))))
)</f>
        <v>17</v>
      </c>
      <c r="S914">
        <f>IF(OR(NOT(ISNUMBER(finalData[[#This Row],[peerIQR]])),finalData[[#This Row],[peerIQR]]=0), NA(), finalData[[#This Row],[peerQ1]]-1.5*finalData[[#This Row],[peerIQR]])</f>
        <v>0.83000000000000007</v>
      </c>
      <c r="T914">
        <f>IF(OR(NOT(ISNUMBER(finalData[[#This Row],[peerIQR]])),finalData[[#This Row],[peerIQR]]=0), NA(), finalData[[#This Row],[peerQ3]]+1.5*finalData[[#This Row],[peerIQR]])</f>
        <v>1.0699999999999998</v>
      </c>
      <c r="U91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14">
        <f>finalData[[#This Row],[score]]-finalData[[#This Row],[peerMedian]]</f>
        <v>3.0000000000000027E-2</v>
      </c>
    </row>
    <row r="915" spans="1:22">
      <c r="A915" t="s">
        <v>3282</v>
      </c>
      <c r="B915" t="s">
        <v>3283</v>
      </c>
      <c r="C915" t="s">
        <v>3210</v>
      </c>
      <c r="D915" t="s">
        <v>32</v>
      </c>
      <c r="E915">
        <v>3</v>
      </c>
      <c r="F915">
        <v>0</v>
      </c>
      <c r="G915">
        <v>11</v>
      </c>
      <c r="H915">
        <v>0</v>
      </c>
      <c r="I915">
        <v>0.92</v>
      </c>
      <c r="J915">
        <v>11</v>
      </c>
      <c r="K915">
        <v>0</v>
      </c>
      <c r="L915" t="s">
        <v>18057</v>
      </c>
      <c r="M915" t="s">
        <v>17971</v>
      </c>
      <c r="N915" cm="1">
        <f t="array" ref="N915">_xlfn.LET(_xlpm.k,finalData[[#This Row],[peer_group_key]],
     MEDIAN(_xlfn._xlws.FILTER(finalData[score], (finalData[peer_group_key]=_xlpm.k)*(ISNUMBER(finalData[score]))))
)</f>
        <v>0.95</v>
      </c>
      <c r="O915" cm="1">
        <f t="array" ref="O91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915" cm="1">
        <f t="array" ref="P91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915">
        <f>finalData[[#This Row],[peerQ3]]-finalData[[#This Row],[peerQ1]]</f>
        <v>5.9999999999999942E-2</v>
      </c>
      <c r="R915" cm="1">
        <f t="array" ref="R915">_xlfn.LET(_xlpm.k,finalData[[#This Row],[peer_group_key]],
ROWS(_xlfn._xlws.FILTER(finalData[score], (finalData[peer_group_key]=_xlpm.k)*(ISNUMBER(finalData[score]))))
)</f>
        <v>17</v>
      </c>
      <c r="S915">
        <f>IF(OR(NOT(ISNUMBER(finalData[[#This Row],[peerIQR]])),finalData[[#This Row],[peerIQR]]=0), NA(), finalData[[#This Row],[peerQ1]]-1.5*finalData[[#This Row],[peerIQR]])</f>
        <v>0.83000000000000007</v>
      </c>
      <c r="T915">
        <f>IF(OR(NOT(ISNUMBER(finalData[[#This Row],[peerIQR]])),finalData[[#This Row],[peerIQR]]=0), NA(), finalData[[#This Row],[peerQ3]]+1.5*finalData[[#This Row],[peerIQR]])</f>
        <v>1.0699999999999998</v>
      </c>
      <c r="U91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15">
        <f>finalData[[#This Row],[score]]-finalData[[#This Row],[peerMedian]]</f>
        <v>-2.9999999999999916E-2</v>
      </c>
    </row>
    <row r="916" spans="1:22">
      <c r="A916" t="s">
        <v>3285</v>
      </c>
      <c r="B916" t="s">
        <v>3286</v>
      </c>
      <c r="C916" t="s">
        <v>3210</v>
      </c>
      <c r="D916" t="s">
        <v>113</v>
      </c>
      <c r="E916">
        <v>4</v>
      </c>
      <c r="F916">
        <v>1</v>
      </c>
      <c r="G916">
        <v>8</v>
      </c>
      <c r="H916">
        <v>0</v>
      </c>
      <c r="I916">
        <v>0.93</v>
      </c>
      <c r="J916">
        <v>9</v>
      </c>
      <c r="K916">
        <v>0</v>
      </c>
      <c r="L916" t="s">
        <v>18059</v>
      </c>
      <c r="M916" t="s">
        <v>17970</v>
      </c>
      <c r="N916" cm="1">
        <f t="array" ref="N916">_xlfn.LET(_xlpm.k,finalData[[#This Row],[peer_group_key]],
     MEDIAN(_xlfn._xlws.FILTER(finalData[score], (finalData[peer_group_key]=_xlpm.k)*(ISNUMBER(finalData[score]))))
)</f>
        <v>0.93</v>
      </c>
      <c r="O916" cm="1">
        <f t="array" ref="O91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916" cm="1">
        <f t="array" ref="P91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0.94000000000000006</v>
      </c>
      <c r="Q916">
        <f>finalData[[#This Row],[peerQ3]]-finalData[[#This Row],[peerQ1]]</f>
        <v>1.5000000000000013E-2</v>
      </c>
      <c r="R916" cm="1">
        <f t="array" ref="R916">_xlfn.LET(_xlpm.k,finalData[[#This Row],[peer_group_key]],
ROWS(_xlfn._xlws.FILTER(finalData[score], (finalData[peer_group_key]=_xlpm.k)*(ISNUMBER(finalData[score]))))
)</f>
        <v>4</v>
      </c>
      <c r="S916">
        <f>IF(OR(NOT(ISNUMBER(finalData[[#This Row],[peerIQR]])),finalData[[#This Row],[peerIQR]]=0), NA(), finalData[[#This Row],[peerQ1]]-1.5*finalData[[#This Row],[peerIQR]])</f>
        <v>0.90250000000000008</v>
      </c>
      <c r="T916">
        <f>IF(OR(NOT(ISNUMBER(finalData[[#This Row],[peerIQR]])),finalData[[#This Row],[peerIQR]]=0), NA(), finalData[[#This Row],[peerQ3]]+1.5*finalData[[#This Row],[peerIQR]])</f>
        <v>0.96250000000000013</v>
      </c>
      <c r="U91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16">
        <f>finalData[[#This Row],[score]]-finalData[[#This Row],[peerMedian]]</f>
        <v>0</v>
      </c>
    </row>
    <row r="917" spans="1:22">
      <c r="A917" t="s">
        <v>3288</v>
      </c>
      <c r="B917" t="s">
        <v>3289</v>
      </c>
      <c r="C917" t="s">
        <v>3210</v>
      </c>
      <c r="D917" t="s">
        <v>32</v>
      </c>
      <c r="E917">
        <v>4</v>
      </c>
      <c r="F917">
        <v>0</v>
      </c>
      <c r="G917">
        <v>7</v>
      </c>
      <c r="H917">
        <v>0</v>
      </c>
      <c r="I917">
        <v>0.91</v>
      </c>
      <c r="J917">
        <v>7</v>
      </c>
      <c r="K917">
        <v>0</v>
      </c>
      <c r="L917" t="s">
        <v>18057</v>
      </c>
      <c r="M917" t="s">
        <v>17970</v>
      </c>
      <c r="N917" cm="1">
        <f t="array" ref="N917">_xlfn.LET(_xlpm.k,finalData[[#This Row],[peer_group_key]],
     MEDIAN(_xlfn._xlws.FILTER(finalData[score], (finalData[peer_group_key]=_xlpm.k)*(ISNUMBER(finalData[score]))))
)</f>
        <v>0.95</v>
      </c>
      <c r="O917" cm="1">
        <f t="array" ref="O91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917" cm="1">
        <f t="array" ref="P91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917">
        <f>finalData[[#This Row],[peerQ3]]-finalData[[#This Row],[peerQ1]]</f>
        <v>5.9999999999999942E-2</v>
      </c>
      <c r="R917" cm="1">
        <f t="array" ref="R917">_xlfn.LET(_xlpm.k,finalData[[#This Row],[peer_group_key]],
ROWS(_xlfn._xlws.FILTER(finalData[score], (finalData[peer_group_key]=_xlpm.k)*(ISNUMBER(finalData[score]))))
)</f>
        <v>17</v>
      </c>
      <c r="S917">
        <f>IF(OR(NOT(ISNUMBER(finalData[[#This Row],[peerIQR]])),finalData[[#This Row],[peerIQR]]=0), NA(), finalData[[#This Row],[peerQ1]]-1.5*finalData[[#This Row],[peerIQR]])</f>
        <v>0.83000000000000007</v>
      </c>
      <c r="T917">
        <f>IF(OR(NOT(ISNUMBER(finalData[[#This Row],[peerIQR]])),finalData[[#This Row],[peerIQR]]=0), NA(), finalData[[#This Row],[peerQ3]]+1.5*finalData[[#This Row],[peerIQR]])</f>
        <v>1.0699999999999998</v>
      </c>
      <c r="U91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17">
        <f>finalData[[#This Row],[score]]-finalData[[#This Row],[peerMedian]]</f>
        <v>-3.9999999999999925E-2</v>
      </c>
    </row>
    <row r="918" spans="1:22">
      <c r="A918" t="s">
        <v>3290</v>
      </c>
      <c r="B918" t="s">
        <v>3291</v>
      </c>
      <c r="C918" t="s">
        <v>3210</v>
      </c>
      <c r="D918" t="s">
        <v>113</v>
      </c>
      <c r="E918">
        <v>2</v>
      </c>
      <c r="F918">
        <v>0</v>
      </c>
      <c r="G918">
        <v>6</v>
      </c>
      <c r="H918">
        <v>1</v>
      </c>
      <c r="I918">
        <v>0.97</v>
      </c>
      <c r="J918">
        <v>7</v>
      </c>
      <c r="K918">
        <v>0.14285714285714285</v>
      </c>
      <c r="L918" t="s">
        <v>18059</v>
      </c>
      <c r="M918" t="s">
        <v>17973</v>
      </c>
      <c r="N918" cm="1">
        <f t="array" ref="N918">_xlfn.LET(_xlpm.k,finalData[[#This Row],[peer_group_key]],
     MEDIAN(_xlfn._xlws.FILTER(finalData[score], (finalData[peer_group_key]=_xlpm.k)*(ISNUMBER(finalData[score]))))
)</f>
        <v>0.93</v>
      </c>
      <c r="O918" cm="1">
        <f t="array" ref="O91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918" cm="1">
        <f t="array" ref="P91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0.94000000000000006</v>
      </c>
      <c r="Q918">
        <f>finalData[[#This Row],[peerQ3]]-finalData[[#This Row],[peerQ1]]</f>
        <v>1.5000000000000013E-2</v>
      </c>
      <c r="R918" cm="1">
        <f t="array" ref="R918">_xlfn.LET(_xlpm.k,finalData[[#This Row],[peer_group_key]],
ROWS(_xlfn._xlws.FILTER(finalData[score], (finalData[peer_group_key]=_xlpm.k)*(ISNUMBER(finalData[score]))))
)</f>
        <v>4</v>
      </c>
      <c r="S918">
        <f>IF(OR(NOT(ISNUMBER(finalData[[#This Row],[peerIQR]])),finalData[[#This Row],[peerIQR]]=0), NA(), finalData[[#This Row],[peerQ1]]-1.5*finalData[[#This Row],[peerIQR]])</f>
        <v>0.90250000000000008</v>
      </c>
      <c r="T918">
        <f>IF(OR(NOT(ISNUMBER(finalData[[#This Row],[peerIQR]])),finalData[[#This Row],[peerIQR]]=0), NA(), finalData[[#This Row],[peerQ3]]+1.5*finalData[[#This Row],[peerIQR]])</f>
        <v>0.96250000000000013</v>
      </c>
      <c r="U91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18">
        <f>finalData[[#This Row],[score]]-finalData[[#This Row],[peerMedian]]</f>
        <v>3.9999999999999925E-2</v>
      </c>
    </row>
    <row r="919" spans="1:22">
      <c r="A919" t="s">
        <v>3294</v>
      </c>
      <c r="B919" t="s">
        <v>3295</v>
      </c>
      <c r="C919" t="s">
        <v>3210</v>
      </c>
      <c r="D919" t="s">
        <v>32</v>
      </c>
      <c r="E919">
        <v>1</v>
      </c>
      <c r="F919">
        <v>0</v>
      </c>
      <c r="G919">
        <v>6</v>
      </c>
      <c r="H919">
        <v>0</v>
      </c>
      <c r="I919">
        <v>1</v>
      </c>
      <c r="J919">
        <v>6</v>
      </c>
      <c r="K919">
        <v>0</v>
      </c>
      <c r="L919" t="s">
        <v>18057</v>
      </c>
      <c r="M919" t="s">
        <v>17973</v>
      </c>
      <c r="N919" cm="1">
        <f t="array" ref="N919">_xlfn.LET(_xlpm.k,finalData[[#This Row],[peer_group_key]],
     MEDIAN(_xlfn._xlws.FILTER(finalData[score], (finalData[peer_group_key]=_xlpm.k)*(ISNUMBER(finalData[score]))))
)</f>
        <v>0.95</v>
      </c>
      <c r="O919" cm="1">
        <f t="array" ref="O91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919" cm="1">
        <f t="array" ref="P91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919">
        <f>finalData[[#This Row],[peerQ3]]-finalData[[#This Row],[peerQ1]]</f>
        <v>5.9999999999999942E-2</v>
      </c>
      <c r="R919" cm="1">
        <f t="array" ref="R919">_xlfn.LET(_xlpm.k,finalData[[#This Row],[peer_group_key]],
ROWS(_xlfn._xlws.FILTER(finalData[score], (finalData[peer_group_key]=_xlpm.k)*(ISNUMBER(finalData[score]))))
)</f>
        <v>17</v>
      </c>
      <c r="S919">
        <f>IF(OR(NOT(ISNUMBER(finalData[[#This Row],[peerIQR]])),finalData[[#This Row],[peerIQR]]=0), NA(), finalData[[#This Row],[peerQ1]]-1.5*finalData[[#This Row],[peerIQR]])</f>
        <v>0.83000000000000007</v>
      </c>
      <c r="T919">
        <f>IF(OR(NOT(ISNUMBER(finalData[[#This Row],[peerIQR]])),finalData[[#This Row],[peerIQR]]=0), NA(), finalData[[#This Row],[peerQ3]]+1.5*finalData[[#This Row],[peerIQR]])</f>
        <v>1.0699999999999998</v>
      </c>
      <c r="U91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19">
        <f>finalData[[#This Row],[score]]-finalData[[#This Row],[peerMedian]]</f>
        <v>5.0000000000000044E-2</v>
      </c>
    </row>
    <row r="920" spans="1:22">
      <c r="A920" t="s">
        <v>3298</v>
      </c>
      <c r="B920" t="s">
        <v>3299</v>
      </c>
      <c r="C920" t="s">
        <v>3210</v>
      </c>
      <c r="D920" t="s">
        <v>32</v>
      </c>
      <c r="E920">
        <v>4</v>
      </c>
      <c r="F920">
        <v>0</v>
      </c>
      <c r="G920">
        <v>8</v>
      </c>
      <c r="H920">
        <v>0</v>
      </c>
      <c r="I920">
        <v>0.93</v>
      </c>
      <c r="J920">
        <v>8</v>
      </c>
      <c r="K920">
        <v>0</v>
      </c>
      <c r="L920" t="s">
        <v>18057</v>
      </c>
      <c r="M920" t="s">
        <v>17970</v>
      </c>
      <c r="N920" cm="1">
        <f t="array" ref="N920">_xlfn.LET(_xlpm.k,finalData[[#This Row],[peer_group_key]],
     MEDIAN(_xlfn._xlws.FILTER(finalData[score], (finalData[peer_group_key]=_xlpm.k)*(ISNUMBER(finalData[score]))))
)</f>
        <v>0.95</v>
      </c>
      <c r="O920" cm="1">
        <f t="array" ref="O92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920" cm="1">
        <f t="array" ref="P92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920">
        <f>finalData[[#This Row],[peerQ3]]-finalData[[#This Row],[peerQ1]]</f>
        <v>5.9999999999999942E-2</v>
      </c>
      <c r="R920" cm="1">
        <f t="array" ref="R920">_xlfn.LET(_xlpm.k,finalData[[#This Row],[peer_group_key]],
ROWS(_xlfn._xlws.FILTER(finalData[score], (finalData[peer_group_key]=_xlpm.k)*(ISNUMBER(finalData[score]))))
)</f>
        <v>17</v>
      </c>
      <c r="S920">
        <f>IF(OR(NOT(ISNUMBER(finalData[[#This Row],[peerIQR]])),finalData[[#This Row],[peerIQR]]=0), NA(), finalData[[#This Row],[peerQ1]]-1.5*finalData[[#This Row],[peerIQR]])</f>
        <v>0.83000000000000007</v>
      </c>
      <c r="T920">
        <f>IF(OR(NOT(ISNUMBER(finalData[[#This Row],[peerIQR]])),finalData[[#This Row],[peerIQR]]=0), NA(), finalData[[#This Row],[peerQ3]]+1.5*finalData[[#This Row],[peerIQR]])</f>
        <v>1.0699999999999998</v>
      </c>
      <c r="U92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20">
        <f>finalData[[#This Row],[score]]-finalData[[#This Row],[peerMedian]]</f>
        <v>-1.9999999999999907E-2</v>
      </c>
    </row>
    <row r="921" spans="1:22">
      <c r="A921" t="s">
        <v>3301</v>
      </c>
      <c r="B921" t="s">
        <v>3302</v>
      </c>
      <c r="C921" t="s">
        <v>3210</v>
      </c>
      <c r="D921" t="s">
        <v>32</v>
      </c>
      <c r="E921">
        <v>1</v>
      </c>
      <c r="F921">
        <v>0</v>
      </c>
      <c r="G921">
        <v>8</v>
      </c>
      <c r="H921">
        <v>1</v>
      </c>
      <c r="I921">
        <v>0.99</v>
      </c>
      <c r="J921">
        <v>9</v>
      </c>
      <c r="K921">
        <v>0.1111111111111111</v>
      </c>
      <c r="L921" t="s">
        <v>18057</v>
      </c>
      <c r="M921" t="s">
        <v>17973</v>
      </c>
      <c r="N921" cm="1">
        <f t="array" ref="N921">_xlfn.LET(_xlpm.k,finalData[[#This Row],[peer_group_key]],
     MEDIAN(_xlfn._xlws.FILTER(finalData[score], (finalData[peer_group_key]=_xlpm.k)*(ISNUMBER(finalData[score]))))
)</f>
        <v>0.95</v>
      </c>
      <c r="O921" cm="1">
        <f t="array" ref="O92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921" cm="1">
        <f t="array" ref="P92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921">
        <f>finalData[[#This Row],[peerQ3]]-finalData[[#This Row],[peerQ1]]</f>
        <v>5.9999999999999942E-2</v>
      </c>
      <c r="R921" cm="1">
        <f t="array" ref="R921">_xlfn.LET(_xlpm.k,finalData[[#This Row],[peer_group_key]],
ROWS(_xlfn._xlws.FILTER(finalData[score], (finalData[peer_group_key]=_xlpm.k)*(ISNUMBER(finalData[score]))))
)</f>
        <v>17</v>
      </c>
      <c r="S921">
        <f>IF(OR(NOT(ISNUMBER(finalData[[#This Row],[peerIQR]])),finalData[[#This Row],[peerIQR]]=0), NA(), finalData[[#This Row],[peerQ1]]-1.5*finalData[[#This Row],[peerIQR]])</f>
        <v>0.83000000000000007</v>
      </c>
      <c r="T921">
        <f>IF(OR(NOT(ISNUMBER(finalData[[#This Row],[peerIQR]])),finalData[[#This Row],[peerIQR]]=0), NA(), finalData[[#This Row],[peerQ3]]+1.5*finalData[[#This Row],[peerIQR]])</f>
        <v>1.0699999999999998</v>
      </c>
      <c r="U92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21">
        <f>finalData[[#This Row],[score]]-finalData[[#This Row],[peerMedian]]</f>
        <v>4.0000000000000036E-2</v>
      </c>
    </row>
    <row r="922" spans="1:22">
      <c r="A922" t="s">
        <v>3343</v>
      </c>
      <c r="B922" t="s">
        <v>3344</v>
      </c>
      <c r="C922" t="s">
        <v>3345</v>
      </c>
      <c r="D922" t="s">
        <v>140</v>
      </c>
      <c r="E922">
        <v>4</v>
      </c>
      <c r="F922">
        <v>0</v>
      </c>
      <c r="G922">
        <v>10</v>
      </c>
      <c r="H922">
        <v>0</v>
      </c>
      <c r="I922">
        <v>1.07</v>
      </c>
      <c r="J922">
        <v>10</v>
      </c>
      <c r="K922">
        <v>0</v>
      </c>
      <c r="L922" t="s">
        <v>18062</v>
      </c>
      <c r="M922" t="s">
        <v>17970</v>
      </c>
      <c r="N922" cm="1">
        <f t="array" ref="N922">_xlfn.LET(_xlpm.k,finalData[[#This Row],[peer_group_key]],
     MEDIAN(_xlfn._xlws.FILTER(finalData[score], (finalData[peer_group_key]=_xlpm.k)*(ISNUMBER(finalData[score]))))
)</f>
        <v>1</v>
      </c>
      <c r="O922" cm="1">
        <f t="array" ref="O92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922" cm="1">
        <f t="array" ref="P92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922">
        <f>finalData[[#This Row],[peerQ3]]-finalData[[#This Row],[peerQ1]]</f>
        <v>5.0000000000000044E-2</v>
      </c>
      <c r="R922" cm="1">
        <f t="array" ref="R922">_xlfn.LET(_xlpm.k,finalData[[#This Row],[peer_group_key]],
ROWS(_xlfn._xlws.FILTER(finalData[score], (finalData[peer_group_key]=_xlpm.k)*(ISNUMBER(finalData[score]))))
)</f>
        <v>5</v>
      </c>
      <c r="S922">
        <f>IF(OR(NOT(ISNUMBER(finalData[[#This Row],[peerIQR]])),finalData[[#This Row],[peerIQR]]=0), NA(), finalData[[#This Row],[peerQ1]]-1.5*finalData[[#This Row],[peerIQR]])</f>
        <v>0.87499999999999989</v>
      </c>
      <c r="T922">
        <f>IF(OR(NOT(ISNUMBER(finalData[[#This Row],[peerIQR]])),finalData[[#This Row],[peerIQR]]=0), NA(), finalData[[#This Row],[peerQ3]]+1.5*finalData[[#This Row],[peerIQR]])</f>
        <v>1.0750000000000002</v>
      </c>
      <c r="U92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22">
        <f>finalData[[#This Row],[score]]-finalData[[#This Row],[peerMedian]]</f>
        <v>7.0000000000000062E-2</v>
      </c>
    </row>
    <row r="923" spans="1:22">
      <c r="A923" t="s">
        <v>3347</v>
      </c>
      <c r="B923" t="s">
        <v>3348</v>
      </c>
      <c r="C923" t="s">
        <v>3345</v>
      </c>
      <c r="D923" t="s">
        <v>32</v>
      </c>
      <c r="E923">
        <v>3</v>
      </c>
      <c r="F923">
        <v>1</v>
      </c>
      <c r="G923">
        <v>10</v>
      </c>
      <c r="H923">
        <v>0</v>
      </c>
      <c r="I923">
        <v>1.06</v>
      </c>
      <c r="J923">
        <v>11</v>
      </c>
      <c r="K923">
        <v>0</v>
      </c>
      <c r="L923" t="s">
        <v>18063</v>
      </c>
      <c r="M923" t="s">
        <v>17971</v>
      </c>
      <c r="N923" cm="1">
        <f t="array" ref="N923">_xlfn.LET(_xlpm.k,finalData[[#This Row],[peer_group_key]],
     MEDIAN(_xlfn._xlws.FILTER(finalData[score], (finalData[peer_group_key]=_xlpm.k)*(ISNUMBER(finalData[score]))))
)</f>
        <v>1.0150000000000001</v>
      </c>
      <c r="O923" cm="1">
        <f t="array" ref="O92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923" cm="1">
        <f t="array" ref="P92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923">
        <f>finalData[[#This Row],[peerQ3]]-finalData[[#This Row],[peerQ1]]</f>
        <v>9.000000000000008E-2</v>
      </c>
      <c r="R923" cm="1">
        <f t="array" ref="R923">_xlfn.LET(_xlpm.k,finalData[[#This Row],[peer_group_key]],
ROWS(_xlfn._xlws.FILTER(finalData[score], (finalData[peer_group_key]=_xlpm.k)*(ISNUMBER(finalData[score]))))
)</f>
        <v>10</v>
      </c>
      <c r="S923">
        <f>IF(OR(NOT(ISNUMBER(finalData[[#This Row],[peerIQR]])),finalData[[#This Row],[peerIQR]]=0), NA(), finalData[[#This Row],[peerQ1]]-1.5*finalData[[#This Row],[peerIQR]])</f>
        <v>0.80249999999999988</v>
      </c>
      <c r="T923">
        <f>IF(OR(NOT(ISNUMBER(finalData[[#This Row],[peerIQR]])),finalData[[#This Row],[peerIQR]]=0), NA(), finalData[[#This Row],[peerQ3]]+1.5*finalData[[#This Row],[peerIQR]])</f>
        <v>1.1625000000000001</v>
      </c>
      <c r="U92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23">
        <f>finalData[[#This Row],[score]]-finalData[[#This Row],[peerMedian]]</f>
        <v>4.4999999999999929E-2</v>
      </c>
    </row>
    <row r="924" spans="1:22">
      <c r="A924" t="s">
        <v>3350</v>
      </c>
      <c r="B924" t="s">
        <v>3351</v>
      </c>
      <c r="C924" t="s">
        <v>3345</v>
      </c>
      <c r="D924" t="s">
        <v>87</v>
      </c>
      <c r="E924">
        <v>4</v>
      </c>
      <c r="F924">
        <v>2</v>
      </c>
      <c r="G924">
        <v>9</v>
      </c>
      <c r="H924">
        <v>0</v>
      </c>
      <c r="I924">
        <v>1.05</v>
      </c>
      <c r="J924">
        <v>11</v>
      </c>
      <c r="K924">
        <v>0</v>
      </c>
      <c r="L924" t="s">
        <v>18064</v>
      </c>
      <c r="M924" t="s">
        <v>17970</v>
      </c>
      <c r="N924" cm="1">
        <f t="array" ref="N924">_xlfn.LET(_xlpm.k,finalData[[#This Row],[peer_group_key]],
     MEDIAN(_xlfn._xlws.FILTER(finalData[score], (finalData[peer_group_key]=_xlpm.k)*(ISNUMBER(finalData[score]))))
)</f>
        <v>1.04</v>
      </c>
      <c r="O924" cm="1">
        <f t="array" ref="O92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1.0350000000000001</v>
      </c>
      <c r="P924" cm="1">
        <f t="array" ref="P92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1.0449999999999999</v>
      </c>
      <c r="Q924">
        <f>finalData[[#This Row],[peerQ3]]-finalData[[#This Row],[peerQ1]]</f>
        <v>9.9999999999997868E-3</v>
      </c>
      <c r="R924" cm="1">
        <f t="array" ref="R924">_xlfn.LET(_xlpm.k,finalData[[#This Row],[peer_group_key]],
ROWS(_xlfn._xlws.FILTER(finalData[score], (finalData[peer_group_key]=_xlpm.k)*(ISNUMBER(finalData[score]))))
)</f>
        <v>2</v>
      </c>
      <c r="S924">
        <f>IF(OR(NOT(ISNUMBER(finalData[[#This Row],[peerIQR]])),finalData[[#This Row],[peerIQR]]=0), NA(), finalData[[#This Row],[peerQ1]]-1.5*finalData[[#This Row],[peerIQR]])</f>
        <v>1.0200000000000005</v>
      </c>
      <c r="T924">
        <f>IF(OR(NOT(ISNUMBER(finalData[[#This Row],[peerIQR]])),finalData[[#This Row],[peerIQR]]=0), NA(), finalData[[#This Row],[peerQ3]]+1.5*finalData[[#This Row],[peerIQR]])</f>
        <v>1.0599999999999996</v>
      </c>
      <c r="U92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24">
        <f>finalData[[#This Row],[score]]-finalData[[#This Row],[peerMedian]]</f>
        <v>1.0000000000000009E-2</v>
      </c>
    </row>
    <row r="925" spans="1:22">
      <c r="A925" t="s">
        <v>3354</v>
      </c>
      <c r="B925" t="s">
        <v>3355</v>
      </c>
      <c r="C925" t="s">
        <v>3345</v>
      </c>
      <c r="D925" t="s">
        <v>113</v>
      </c>
      <c r="E925">
        <v>2</v>
      </c>
      <c r="F925">
        <v>0</v>
      </c>
      <c r="G925">
        <v>8</v>
      </c>
      <c r="H925">
        <v>0</v>
      </c>
      <c r="I925">
        <v>0.91</v>
      </c>
      <c r="J925">
        <v>8</v>
      </c>
      <c r="K925">
        <v>0</v>
      </c>
      <c r="L925" t="s">
        <v>18065</v>
      </c>
      <c r="M925" t="s">
        <v>17973</v>
      </c>
      <c r="N925" cm="1">
        <f t="array" ref="N925">_xlfn.LET(_xlpm.k,finalData[[#This Row],[peer_group_key]],
     MEDIAN(_xlfn._xlws.FILTER(finalData[score], (finalData[peer_group_key]=_xlpm.k)*(ISNUMBER(finalData[score]))))
)</f>
        <v>0.91500000000000004</v>
      </c>
      <c r="O925" cm="1">
        <f t="array" ref="O92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</v>
      </c>
      <c r="P925" cm="1">
        <f t="array" ref="P92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0.92749999999999999</v>
      </c>
      <c r="Q925">
        <f>finalData[[#This Row],[peerQ3]]-finalData[[#This Row],[peerQ1]]</f>
        <v>1.749999999999996E-2</v>
      </c>
      <c r="R925" cm="1">
        <f t="array" ref="R925">_xlfn.LET(_xlpm.k,finalData[[#This Row],[peer_group_key]],
ROWS(_xlfn._xlws.FILTER(finalData[score], (finalData[peer_group_key]=_xlpm.k)*(ISNUMBER(finalData[score]))))
)</f>
        <v>4</v>
      </c>
      <c r="S925">
        <f>IF(OR(NOT(ISNUMBER(finalData[[#This Row],[peerIQR]])),finalData[[#This Row],[peerIQR]]=0), NA(), finalData[[#This Row],[peerQ1]]-1.5*finalData[[#This Row],[peerIQR]])</f>
        <v>0.88375000000000004</v>
      </c>
      <c r="T925">
        <f>IF(OR(NOT(ISNUMBER(finalData[[#This Row],[peerIQR]])),finalData[[#This Row],[peerIQR]]=0), NA(), finalData[[#This Row],[peerQ3]]+1.5*finalData[[#This Row],[peerIQR]])</f>
        <v>0.95374999999999988</v>
      </c>
      <c r="U92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25">
        <f>finalData[[#This Row],[score]]-finalData[[#This Row],[peerMedian]]</f>
        <v>-5.0000000000000044E-3</v>
      </c>
    </row>
    <row r="926" spans="1:22">
      <c r="A926" t="s">
        <v>3357</v>
      </c>
      <c r="B926" t="s">
        <v>3358</v>
      </c>
      <c r="C926" t="s">
        <v>3345</v>
      </c>
      <c r="D926" t="s">
        <v>140</v>
      </c>
      <c r="E926">
        <v>2</v>
      </c>
      <c r="F926">
        <v>1</v>
      </c>
      <c r="G926">
        <v>9</v>
      </c>
      <c r="H926">
        <v>1</v>
      </c>
      <c r="I926">
        <v>1</v>
      </c>
      <c r="J926">
        <v>11</v>
      </c>
      <c r="K926">
        <v>9.0909090909090912E-2</v>
      </c>
      <c r="L926" t="s">
        <v>18062</v>
      </c>
      <c r="M926" t="s">
        <v>17973</v>
      </c>
      <c r="N926" cm="1">
        <f t="array" ref="N926">_xlfn.LET(_xlpm.k,finalData[[#This Row],[peer_group_key]],
     MEDIAN(_xlfn._xlws.FILTER(finalData[score], (finalData[peer_group_key]=_xlpm.k)*(ISNUMBER(finalData[score]))))
)</f>
        <v>1</v>
      </c>
      <c r="O926" cm="1">
        <f t="array" ref="O92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926" cm="1">
        <f t="array" ref="P92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926">
        <f>finalData[[#This Row],[peerQ3]]-finalData[[#This Row],[peerQ1]]</f>
        <v>5.0000000000000044E-2</v>
      </c>
      <c r="R926" cm="1">
        <f t="array" ref="R926">_xlfn.LET(_xlpm.k,finalData[[#This Row],[peer_group_key]],
ROWS(_xlfn._xlws.FILTER(finalData[score], (finalData[peer_group_key]=_xlpm.k)*(ISNUMBER(finalData[score]))))
)</f>
        <v>5</v>
      </c>
      <c r="S926">
        <f>IF(OR(NOT(ISNUMBER(finalData[[#This Row],[peerIQR]])),finalData[[#This Row],[peerIQR]]=0), NA(), finalData[[#This Row],[peerQ1]]-1.5*finalData[[#This Row],[peerIQR]])</f>
        <v>0.87499999999999989</v>
      </c>
      <c r="T926">
        <f>IF(OR(NOT(ISNUMBER(finalData[[#This Row],[peerIQR]])),finalData[[#This Row],[peerIQR]]=0), NA(), finalData[[#This Row],[peerQ3]]+1.5*finalData[[#This Row],[peerIQR]])</f>
        <v>1.0750000000000002</v>
      </c>
      <c r="U92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26">
        <f>finalData[[#This Row],[score]]-finalData[[#This Row],[peerMedian]]</f>
        <v>0</v>
      </c>
    </row>
    <row r="927" spans="1:22">
      <c r="A927" t="s">
        <v>3361</v>
      </c>
      <c r="B927" t="s">
        <v>3362</v>
      </c>
      <c r="C927" t="s">
        <v>3345</v>
      </c>
      <c r="D927" t="s">
        <v>32</v>
      </c>
      <c r="E927">
        <v>2</v>
      </c>
      <c r="F927">
        <v>0</v>
      </c>
      <c r="G927">
        <v>5</v>
      </c>
      <c r="H927">
        <v>0</v>
      </c>
      <c r="I927">
        <v>0.92</v>
      </c>
      <c r="J927">
        <v>5</v>
      </c>
      <c r="K927">
        <v>0</v>
      </c>
      <c r="L927" t="s">
        <v>18063</v>
      </c>
      <c r="M927" t="s">
        <v>17973</v>
      </c>
      <c r="N927" cm="1">
        <f t="array" ref="N927">_xlfn.LET(_xlpm.k,finalData[[#This Row],[peer_group_key]],
     MEDIAN(_xlfn._xlws.FILTER(finalData[score], (finalData[peer_group_key]=_xlpm.k)*(ISNUMBER(finalData[score]))))
)</f>
        <v>1.0150000000000001</v>
      </c>
      <c r="O927" cm="1">
        <f t="array" ref="O92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927" cm="1">
        <f t="array" ref="P92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927">
        <f>finalData[[#This Row],[peerQ3]]-finalData[[#This Row],[peerQ1]]</f>
        <v>9.000000000000008E-2</v>
      </c>
      <c r="R927" cm="1">
        <f t="array" ref="R927">_xlfn.LET(_xlpm.k,finalData[[#This Row],[peer_group_key]],
ROWS(_xlfn._xlws.FILTER(finalData[score], (finalData[peer_group_key]=_xlpm.k)*(ISNUMBER(finalData[score]))))
)</f>
        <v>10</v>
      </c>
      <c r="S927">
        <f>IF(OR(NOT(ISNUMBER(finalData[[#This Row],[peerIQR]])),finalData[[#This Row],[peerIQR]]=0), NA(), finalData[[#This Row],[peerQ1]]-1.5*finalData[[#This Row],[peerIQR]])</f>
        <v>0.80249999999999988</v>
      </c>
      <c r="T927">
        <f>IF(OR(NOT(ISNUMBER(finalData[[#This Row],[peerIQR]])),finalData[[#This Row],[peerIQR]]=0), NA(), finalData[[#This Row],[peerQ3]]+1.5*finalData[[#This Row],[peerIQR]])</f>
        <v>1.1625000000000001</v>
      </c>
      <c r="U92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27">
        <f>finalData[[#This Row],[score]]-finalData[[#This Row],[peerMedian]]</f>
        <v>-9.5000000000000084E-2</v>
      </c>
    </row>
    <row r="928" spans="1:22">
      <c r="A928" t="s">
        <v>3365</v>
      </c>
      <c r="B928" t="s">
        <v>3366</v>
      </c>
      <c r="C928" t="s">
        <v>3345</v>
      </c>
      <c r="D928" t="s">
        <v>32</v>
      </c>
      <c r="E928">
        <v>3</v>
      </c>
      <c r="F928">
        <v>1</v>
      </c>
      <c r="G928">
        <v>10</v>
      </c>
      <c r="H928">
        <v>0</v>
      </c>
      <c r="I928">
        <v>1.02</v>
      </c>
      <c r="J928">
        <v>11</v>
      </c>
      <c r="K928">
        <v>0</v>
      </c>
      <c r="L928" t="s">
        <v>18063</v>
      </c>
      <c r="M928" t="s">
        <v>17971</v>
      </c>
      <c r="N928" cm="1">
        <f t="array" ref="N928">_xlfn.LET(_xlpm.k,finalData[[#This Row],[peer_group_key]],
     MEDIAN(_xlfn._xlws.FILTER(finalData[score], (finalData[peer_group_key]=_xlpm.k)*(ISNUMBER(finalData[score]))))
)</f>
        <v>1.0150000000000001</v>
      </c>
      <c r="O928" cm="1">
        <f t="array" ref="O92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928" cm="1">
        <f t="array" ref="P92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928">
        <f>finalData[[#This Row],[peerQ3]]-finalData[[#This Row],[peerQ1]]</f>
        <v>9.000000000000008E-2</v>
      </c>
      <c r="R928" cm="1">
        <f t="array" ref="R928">_xlfn.LET(_xlpm.k,finalData[[#This Row],[peer_group_key]],
ROWS(_xlfn._xlws.FILTER(finalData[score], (finalData[peer_group_key]=_xlpm.k)*(ISNUMBER(finalData[score]))))
)</f>
        <v>10</v>
      </c>
      <c r="S928">
        <f>IF(OR(NOT(ISNUMBER(finalData[[#This Row],[peerIQR]])),finalData[[#This Row],[peerIQR]]=0), NA(), finalData[[#This Row],[peerQ1]]-1.5*finalData[[#This Row],[peerIQR]])</f>
        <v>0.80249999999999988</v>
      </c>
      <c r="T928">
        <f>IF(OR(NOT(ISNUMBER(finalData[[#This Row],[peerIQR]])),finalData[[#This Row],[peerIQR]]=0), NA(), finalData[[#This Row],[peerQ3]]+1.5*finalData[[#This Row],[peerIQR]])</f>
        <v>1.1625000000000001</v>
      </c>
      <c r="U92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28">
        <f>finalData[[#This Row],[score]]-finalData[[#This Row],[peerMedian]]</f>
        <v>4.9999999999998934E-3</v>
      </c>
    </row>
    <row r="929" spans="1:22">
      <c r="A929" t="s">
        <v>3369</v>
      </c>
      <c r="B929" t="s">
        <v>3370</v>
      </c>
      <c r="C929" t="s">
        <v>3345</v>
      </c>
      <c r="D929" t="s">
        <v>140</v>
      </c>
      <c r="E929">
        <v>2</v>
      </c>
      <c r="F929">
        <v>0</v>
      </c>
      <c r="G929">
        <v>6</v>
      </c>
      <c r="H929">
        <v>1</v>
      </c>
      <c r="I929">
        <v>1</v>
      </c>
      <c r="J929">
        <v>7</v>
      </c>
      <c r="K929">
        <v>0.14285714285714285</v>
      </c>
      <c r="L929" t="s">
        <v>18062</v>
      </c>
      <c r="M929" t="s">
        <v>17973</v>
      </c>
      <c r="N929" cm="1">
        <f t="array" ref="N929">_xlfn.LET(_xlpm.k,finalData[[#This Row],[peer_group_key]],
     MEDIAN(_xlfn._xlws.FILTER(finalData[score], (finalData[peer_group_key]=_xlpm.k)*(ISNUMBER(finalData[score]))))
)</f>
        <v>1</v>
      </c>
      <c r="O929" cm="1">
        <f t="array" ref="O92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929" cm="1">
        <f t="array" ref="P92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929">
        <f>finalData[[#This Row],[peerQ3]]-finalData[[#This Row],[peerQ1]]</f>
        <v>5.0000000000000044E-2</v>
      </c>
      <c r="R929" cm="1">
        <f t="array" ref="R929">_xlfn.LET(_xlpm.k,finalData[[#This Row],[peer_group_key]],
ROWS(_xlfn._xlws.FILTER(finalData[score], (finalData[peer_group_key]=_xlpm.k)*(ISNUMBER(finalData[score]))))
)</f>
        <v>5</v>
      </c>
      <c r="S929">
        <f>IF(OR(NOT(ISNUMBER(finalData[[#This Row],[peerIQR]])),finalData[[#This Row],[peerIQR]]=0), NA(), finalData[[#This Row],[peerQ1]]-1.5*finalData[[#This Row],[peerIQR]])</f>
        <v>0.87499999999999989</v>
      </c>
      <c r="T929">
        <f>IF(OR(NOT(ISNUMBER(finalData[[#This Row],[peerIQR]])),finalData[[#This Row],[peerIQR]]=0), NA(), finalData[[#This Row],[peerQ3]]+1.5*finalData[[#This Row],[peerIQR]])</f>
        <v>1.0750000000000002</v>
      </c>
      <c r="U92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29">
        <f>finalData[[#This Row],[score]]-finalData[[#This Row],[peerMedian]]</f>
        <v>0</v>
      </c>
    </row>
    <row r="930" spans="1:22">
      <c r="A930" t="s">
        <v>3373</v>
      </c>
      <c r="B930" t="s">
        <v>3374</v>
      </c>
      <c r="C930" t="s">
        <v>3345</v>
      </c>
      <c r="D930" t="s">
        <v>27</v>
      </c>
      <c r="E930">
        <v>5</v>
      </c>
      <c r="F930">
        <v>1</v>
      </c>
      <c r="G930">
        <v>5</v>
      </c>
      <c r="H930">
        <v>0</v>
      </c>
      <c r="I930">
        <v>0.97</v>
      </c>
      <c r="J930">
        <v>6</v>
      </c>
      <c r="K930">
        <v>0</v>
      </c>
      <c r="L930" t="s">
        <v>18066</v>
      </c>
      <c r="M930" t="s">
        <v>17970</v>
      </c>
      <c r="N930" cm="1">
        <f t="array" ref="N930">_xlfn.LET(_xlpm.k,finalData[[#This Row],[peer_group_key]],
     MEDIAN(_xlfn._xlws.FILTER(finalData[score], (finalData[peer_group_key]=_xlpm.k)*(ISNUMBER(finalData[score]))))
)</f>
        <v>1.01</v>
      </c>
      <c r="O930" cm="1">
        <f t="array" ref="O93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930" cm="1">
        <f t="array" ref="P93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1.0249999999999999</v>
      </c>
      <c r="Q930">
        <f>finalData[[#This Row],[peerQ3]]-finalData[[#This Row],[peerQ1]]</f>
        <v>3.499999999999992E-2</v>
      </c>
      <c r="R930" cm="1">
        <f t="array" ref="R930">_xlfn.LET(_xlpm.k,finalData[[#This Row],[peer_group_key]],
ROWS(_xlfn._xlws.FILTER(finalData[score], (finalData[peer_group_key]=_xlpm.k)*(ISNUMBER(finalData[score]))))
)</f>
        <v>7</v>
      </c>
      <c r="S930">
        <f>IF(OR(NOT(ISNUMBER(finalData[[#This Row],[peerIQR]])),finalData[[#This Row],[peerIQR]]=0), NA(), finalData[[#This Row],[peerQ1]]-1.5*finalData[[#This Row],[peerIQR]])</f>
        <v>0.93750000000000011</v>
      </c>
      <c r="T930">
        <f>IF(OR(NOT(ISNUMBER(finalData[[#This Row],[peerIQR]])),finalData[[#This Row],[peerIQR]]=0), NA(), finalData[[#This Row],[peerQ3]]+1.5*finalData[[#This Row],[peerIQR]])</f>
        <v>1.0774999999999997</v>
      </c>
      <c r="U93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30">
        <f>finalData[[#This Row],[score]]-finalData[[#This Row],[peerMedian]]</f>
        <v>-4.0000000000000036E-2</v>
      </c>
    </row>
    <row r="931" spans="1:22">
      <c r="A931" t="s">
        <v>3377</v>
      </c>
      <c r="B931" t="s">
        <v>3378</v>
      </c>
      <c r="C931" t="s">
        <v>3345</v>
      </c>
      <c r="D931" t="s">
        <v>18</v>
      </c>
      <c r="E931">
        <v>5</v>
      </c>
      <c r="F931">
        <v>1</v>
      </c>
      <c r="G931">
        <v>9</v>
      </c>
      <c r="H931">
        <v>0</v>
      </c>
      <c r="I931">
        <v>1</v>
      </c>
      <c r="J931">
        <v>10</v>
      </c>
      <c r="K931">
        <v>0</v>
      </c>
      <c r="L931" t="s">
        <v>18067</v>
      </c>
      <c r="M931" t="s">
        <v>17970</v>
      </c>
      <c r="N931" cm="1">
        <f t="array" ref="N931">_xlfn.LET(_xlpm.k,finalData[[#This Row],[peer_group_key]],
     MEDIAN(_xlfn._xlws.FILTER(finalData[score], (finalData[peer_group_key]=_xlpm.k)*(ISNUMBER(finalData[score]))))
)</f>
        <v>0.97</v>
      </c>
      <c r="O931" cm="1">
        <f t="array" ref="O93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931" cm="1">
        <f t="array" ref="P93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931">
        <f>finalData[[#This Row],[peerQ3]]-finalData[[#This Row],[peerQ1]]</f>
        <v>3.0000000000000027E-2</v>
      </c>
      <c r="R931" cm="1">
        <f t="array" ref="R931">_xlfn.LET(_xlpm.k,finalData[[#This Row],[peer_group_key]],
ROWS(_xlfn._xlws.FILTER(finalData[score], (finalData[peer_group_key]=_xlpm.k)*(ISNUMBER(finalData[score]))))
)</f>
        <v>2</v>
      </c>
      <c r="S931">
        <f>IF(OR(NOT(ISNUMBER(finalData[[#This Row],[peerIQR]])),finalData[[#This Row],[peerIQR]]=0), NA(), finalData[[#This Row],[peerQ1]]-1.5*finalData[[#This Row],[peerIQR]])</f>
        <v>0.90999999999999992</v>
      </c>
      <c r="T931">
        <f>IF(OR(NOT(ISNUMBER(finalData[[#This Row],[peerIQR]])),finalData[[#This Row],[peerIQR]]=0), NA(), finalData[[#This Row],[peerQ3]]+1.5*finalData[[#This Row],[peerIQR]])</f>
        <v>1.03</v>
      </c>
      <c r="U93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31">
        <f>finalData[[#This Row],[score]]-finalData[[#This Row],[peerMedian]]</f>
        <v>3.0000000000000027E-2</v>
      </c>
    </row>
    <row r="932" spans="1:22">
      <c r="A932" t="s">
        <v>3381</v>
      </c>
      <c r="B932" t="s">
        <v>3382</v>
      </c>
      <c r="C932" t="s">
        <v>3345</v>
      </c>
      <c r="D932" t="s">
        <v>32</v>
      </c>
      <c r="E932">
        <v>4</v>
      </c>
      <c r="F932">
        <v>1</v>
      </c>
      <c r="G932">
        <v>10</v>
      </c>
      <c r="H932">
        <v>0</v>
      </c>
      <c r="I932">
        <v>1.01</v>
      </c>
      <c r="J932">
        <v>11</v>
      </c>
      <c r="K932">
        <v>0</v>
      </c>
      <c r="L932" t="s">
        <v>18063</v>
      </c>
      <c r="M932" t="s">
        <v>17970</v>
      </c>
      <c r="N932" cm="1">
        <f t="array" ref="N932">_xlfn.LET(_xlpm.k,finalData[[#This Row],[peer_group_key]],
     MEDIAN(_xlfn._xlws.FILTER(finalData[score], (finalData[peer_group_key]=_xlpm.k)*(ISNUMBER(finalData[score]))))
)</f>
        <v>1.0150000000000001</v>
      </c>
      <c r="O932" cm="1">
        <f t="array" ref="O93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932" cm="1">
        <f t="array" ref="P93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932">
        <f>finalData[[#This Row],[peerQ3]]-finalData[[#This Row],[peerQ1]]</f>
        <v>9.000000000000008E-2</v>
      </c>
      <c r="R932" cm="1">
        <f t="array" ref="R932">_xlfn.LET(_xlpm.k,finalData[[#This Row],[peer_group_key]],
ROWS(_xlfn._xlws.FILTER(finalData[score], (finalData[peer_group_key]=_xlpm.k)*(ISNUMBER(finalData[score]))))
)</f>
        <v>10</v>
      </c>
      <c r="S932">
        <f>IF(OR(NOT(ISNUMBER(finalData[[#This Row],[peerIQR]])),finalData[[#This Row],[peerIQR]]=0), NA(), finalData[[#This Row],[peerQ1]]-1.5*finalData[[#This Row],[peerIQR]])</f>
        <v>0.80249999999999988</v>
      </c>
      <c r="T932">
        <f>IF(OR(NOT(ISNUMBER(finalData[[#This Row],[peerIQR]])),finalData[[#This Row],[peerIQR]]=0), NA(), finalData[[#This Row],[peerQ3]]+1.5*finalData[[#This Row],[peerIQR]])</f>
        <v>1.1625000000000001</v>
      </c>
      <c r="U93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32">
        <f>finalData[[#This Row],[score]]-finalData[[#This Row],[peerMedian]]</f>
        <v>-5.0000000000001155E-3</v>
      </c>
    </row>
    <row r="933" spans="1:22">
      <c r="A933" t="s">
        <v>3387</v>
      </c>
      <c r="B933" t="s">
        <v>3388</v>
      </c>
      <c r="C933" t="s">
        <v>3345</v>
      </c>
      <c r="D933" t="s">
        <v>113</v>
      </c>
      <c r="E933">
        <v>1</v>
      </c>
      <c r="F933">
        <v>0</v>
      </c>
      <c r="G933">
        <v>6</v>
      </c>
      <c r="H933">
        <v>1</v>
      </c>
      <c r="I933">
        <v>0.95</v>
      </c>
      <c r="J933">
        <v>7</v>
      </c>
      <c r="K933">
        <v>0.14285714285714285</v>
      </c>
      <c r="L933" t="s">
        <v>18065</v>
      </c>
      <c r="M933" t="s">
        <v>17973</v>
      </c>
      <c r="N933" cm="1">
        <f t="array" ref="N933">_xlfn.LET(_xlpm.k,finalData[[#This Row],[peer_group_key]],
     MEDIAN(_xlfn._xlws.FILTER(finalData[score], (finalData[peer_group_key]=_xlpm.k)*(ISNUMBER(finalData[score]))))
)</f>
        <v>0.91500000000000004</v>
      </c>
      <c r="O933" cm="1">
        <f t="array" ref="O93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</v>
      </c>
      <c r="P933" cm="1">
        <f t="array" ref="P93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0.92749999999999999</v>
      </c>
      <c r="Q933">
        <f>finalData[[#This Row],[peerQ3]]-finalData[[#This Row],[peerQ1]]</f>
        <v>1.749999999999996E-2</v>
      </c>
      <c r="R933" cm="1">
        <f t="array" ref="R933">_xlfn.LET(_xlpm.k,finalData[[#This Row],[peer_group_key]],
ROWS(_xlfn._xlws.FILTER(finalData[score], (finalData[peer_group_key]=_xlpm.k)*(ISNUMBER(finalData[score]))))
)</f>
        <v>4</v>
      </c>
      <c r="S933">
        <f>IF(OR(NOT(ISNUMBER(finalData[[#This Row],[peerIQR]])),finalData[[#This Row],[peerIQR]]=0), NA(), finalData[[#This Row],[peerQ1]]-1.5*finalData[[#This Row],[peerIQR]])</f>
        <v>0.88375000000000004</v>
      </c>
      <c r="T933">
        <f>IF(OR(NOT(ISNUMBER(finalData[[#This Row],[peerIQR]])),finalData[[#This Row],[peerIQR]]=0), NA(), finalData[[#This Row],[peerQ3]]+1.5*finalData[[#This Row],[peerIQR]])</f>
        <v>0.95374999999999988</v>
      </c>
      <c r="U93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33">
        <f>finalData[[#This Row],[score]]-finalData[[#This Row],[peerMedian]]</f>
        <v>3.499999999999992E-2</v>
      </c>
    </row>
    <row r="934" spans="1:22">
      <c r="A934" t="s">
        <v>3391</v>
      </c>
      <c r="B934" t="s">
        <v>3392</v>
      </c>
      <c r="C934" t="s">
        <v>3345</v>
      </c>
      <c r="D934" t="s">
        <v>32</v>
      </c>
      <c r="E934">
        <v>4</v>
      </c>
      <c r="F934">
        <v>2</v>
      </c>
      <c r="G934">
        <v>8</v>
      </c>
      <c r="H934">
        <v>1</v>
      </c>
      <c r="I934">
        <v>1.02</v>
      </c>
      <c r="J934">
        <v>11</v>
      </c>
      <c r="K934">
        <v>9.0909090909090912E-2</v>
      </c>
      <c r="L934" t="s">
        <v>18063</v>
      </c>
      <c r="M934" t="s">
        <v>17970</v>
      </c>
      <c r="N934" cm="1">
        <f t="array" ref="N934">_xlfn.LET(_xlpm.k,finalData[[#This Row],[peer_group_key]],
     MEDIAN(_xlfn._xlws.FILTER(finalData[score], (finalData[peer_group_key]=_xlpm.k)*(ISNUMBER(finalData[score]))))
)</f>
        <v>1.0150000000000001</v>
      </c>
      <c r="O934" cm="1">
        <f t="array" ref="O93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934" cm="1">
        <f t="array" ref="P93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934">
        <f>finalData[[#This Row],[peerQ3]]-finalData[[#This Row],[peerQ1]]</f>
        <v>9.000000000000008E-2</v>
      </c>
      <c r="R934" cm="1">
        <f t="array" ref="R934">_xlfn.LET(_xlpm.k,finalData[[#This Row],[peer_group_key]],
ROWS(_xlfn._xlws.FILTER(finalData[score], (finalData[peer_group_key]=_xlpm.k)*(ISNUMBER(finalData[score]))))
)</f>
        <v>10</v>
      </c>
      <c r="S934">
        <f>IF(OR(NOT(ISNUMBER(finalData[[#This Row],[peerIQR]])),finalData[[#This Row],[peerIQR]]=0), NA(), finalData[[#This Row],[peerQ1]]-1.5*finalData[[#This Row],[peerIQR]])</f>
        <v>0.80249999999999988</v>
      </c>
      <c r="T934">
        <f>IF(OR(NOT(ISNUMBER(finalData[[#This Row],[peerIQR]])),finalData[[#This Row],[peerIQR]]=0), NA(), finalData[[#This Row],[peerQ3]]+1.5*finalData[[#This Row],[peerIQR]])</f>
        <v>1.1625000000000001</v>
      </c>
      <c r="U93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34">
        <f>finalData[[#This Row],[score]]-finalData[[#This Row],[peerMedian]]</f>
        <v>4.9999999999998934E-3</v>
      </c>
    </row>
    <row r="935" spans="1:22">
      <c r="A935" t="s">
        <v>3398</v>
      </c>
      <c r="B935" t="s">
        <v>3399</v>
      </c>
      <c r="C935" t="s">
        <v>3345</v>
      </c>
      <c r="D935" t="s">
        <v>32</v>
      </c>
      <c r="E935">
        <v>4</v>
      </c>
      <c r="F935">
        <v>0</v>
      </c>
      <c r="G935">
        <v>7</v>
      </c>
      <c r="H935">
        <v>0</v>
      </c>
      <c r="I935">
        <v>1.05</v>
      </c>
      <c r="J935">
        <v>7</v>
      </c>
      <c r="K935">
        <v>0</v>
      </c>
      <c r="L935" t="s">
        <v>18063</v>
      </c>
      <c r="M935" t="s">
        <v>17970</v>
      </c>
      <c r="N935" cm="1">
        <f t="array" ref="N935">_xlfn.LET(_xlpm.k,finalData[[#This Row],[peer_group_key]],
     MEDIAN(_xlfn._xlws.FILTER(finalData[score], (finalData[peer_group_key]=_xlpm.k)*(ISNUMBER(finalData[score]))))
)</f>
        <v>1.0150000000000001</v>
      </c>
      <c r="O935" cm="1">
        <f t="array" ref="O93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935" cm="1">
        <f t="array" ref="P93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935">
        <f>finalData[[#This Row],[peerQ3]]-finalData[[#This Row],[peerQ1]]</f>
        <v>9.000000000000008E-2</v>
      </c>
      <c r="R935" cm="1">
        <f t="array" ref="R935">_xlfn.LET(_xlpm.k,finalData[[#This Row],[peer_group_key]],
ROWS(_xlfn._xlws.FILTER(finalData[score], (finalData[peer_group_key]=_xlpm.k)*(ISNUMBER(finalData[score]))))
)</f>
        <v>10</v>
      </c>
      <c r="S935">
        <f>IF(OR(NOT(ISNUMBER(finalData[[#This Row],[peerIQR]])),finalData[[#This Row],[peerIQR]]=0), NA(), finalData[[#This Row],[peerQ1]]-1.5*finalData[[#This Row],[peerIQR]])</f>
        <v>0.80249999999999988</v>
      </c>
      <c r="T935">
        <f>IF(OR(NOT(ISNUMBER(finalData[[#This Row],[peerIQR]])),finalData[[#This Row],[peerIQR]]=0), NA(), finalData[[#This Row],[peerQ3]]+1.5*finalData[[#This Row],[peerIQR]])</f>
        <v>1.1625000000000001</v>
      </c>
      <c r="U93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35">
        <f>finalData[[#This Row],[score]]-finalData[[#This Row],[peerMedian]]</f>
        <v>3.499999999999992E-2</v>
      </c>
    </row>
    <row r="936" spans="1:22">
      <c r="A936" t="s">
        <v>3402</v>
      </c>
      <c r="B936" t="s">
        <v>3403</v>
      </c>
      <c r="C936" t="s">
        <v>3345</v>
      </c>
      <c r="D936" t="s">
        <v>32</v>
      </c>
      <c r="E936">
        <v>3</v>
      </c>
      <c r="F936">
        <v>1</v>
      </c>
      <c r="G936">
        <v>9</v>
      </c>
      <c r="H936">
        <v>1</v>
      </c>
      <c r="I936">
        <v>1.02</v>
      </c>
      <c r="J936">
        <v>11</v>
      </c>
      <c r="K936">
        <v>9.0909090909090912E-2</v>
      </c>
      <c r="L936" t="s">
        <v>18063</v>
      </c>
      <c r="M936" t="s">
        <v>17971</v>
      </c>
      <c r="N936" cm="1">
        <f t="array" ref="N936">_xlfn.LET(_xlpm.k,finalData[[#This Row],[peer_group_key]],
     MEDIAN(_xlfn._xlws.FILTER(finalData[score], (finalData[peer_group_key]=_xlpm.k)*(ISNUMBER(finalData[score]))))
)</f>
        <v>1.0150000000000001</v>
      </c>
      <c r="O936" cm="1">
        <f t="array" ref="O93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936" cm="1">
        <f t="array" ref="P93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936">
        <f>finalData[[#This Row],[peerQ3]]-finalData[[#This Row],[peerQ1]]</f>
        <v>9.000000000000008E-2</v>
      </c>
      <c r="R936" cm="1">
        <f t="array" ref="R936">_xlfn.LET(_xlpm.k,finalData[[#This Row],[peer_group_key]],
ROWS(_xlfn._xlws.FILTER(finalData[score], (finalData[peer_group_key]=_xlpm.k)*(ISNUMBER(finalData[score]))))
)</f>
        <v>10</v>
      </c>
      <c r="S936">
        <f>IF(OR(NOT(ISNUMBER(finalData[[#This Row],[peerIQR]])),finalData[[#This Row],[peerIQR]]=0), NA(), finalData[[#This Row],[peerQ1]]-1.5*finalData[[#This Row],[peerIQR]])</f>
        <v>0.80249999999999988</v>
      </c>
      <c r="T936">
        <f>IF(OR(NOT(ISNUMBER(finalData[[#This Row],[peerIQR]])),finalData[[#This Row],[peerIQR]]=0), NA(), finalData[[#This Row],[peerQ3]]+1.5*finalData[[#This Row],[peerIQR]])</f>
        <v>1.1625000000000001</v>
      </c>
      <c r="U93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36">
        <f>finalData[[#This Row],[score]]-finalData[[#This Row],[peerMedian]]</f>
        <v>4.9999999999998934E-3</v>
      </c>
    </row>
    <row r="937" spans="1:22">
      <c r="A937" t="s">
        <v>3405</v>
      </c>
      <c r="B937" t="s">
        <v>3406</v>
      </c>
      <c r="C937" t="s">
        <v>3345</v>
      </c>
      <c r="D937" t="s">
        <v>32</v>
      </c>
      <c r="E937">
        <v>5</v>
      </c>
      <c r="F937">
        <v>0</v>
      </c>
      <c r="G937">
        <v>6</v>
      </c>
      <c r="H937">
        <v>0</v>
      </c>
      <c r="I937">
        <v>0.93</v>
      </c>
      <c r="J937">
        <v>6</v>
      </c>
      <c r="K937">
        <v>0</v>
      </c>
      <c r="L937" t="s">
        <v>18063</v>
      </c>
      <c r="M937" t="s">
        <v>17970</v>
      </c>
      <c r="N937" cm="1">
        <f t="array" ref="N937">_xlfn.LET(_xlpm.k,finalData[[#This Row],[peer_group_key]],
     MEDIAN(_xlfn._xlws.FILTER(finalData[score], (finalData[peer_group_key]=_xlpm.k)*(ISNUMBER(finalData[score]))))
)</f>
        <v>1.0150000000000001</v>
      </c>
      <c r="O937" cm="1">
        <f t="array" ref="O93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937" cm="1">
        <f t="array" ref="P93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937">
        <f>finalData[[#This Row],[peerQ3]]-finalData[[#This Row],[peerQ1]]</f>
        <v>9.000000000000008E-2</v>
      </c>
      <c r="R937" cm="1">
        <f t="array" ref="R937">_xlfn.LET(_xlpm.k,finalData[[#This Row],[peer_group_key]],
ROWS(_xlfn._xlws.FILTER(finalData[score], (finalData[peer_group_key]=_xlpm.k)*(ISNUMBER(finalData[score]))))
)</f>
        <v>10</v>
      </c>
      <c r="S937">
        <f>IF(OR(NOT(ISNUMBER(finalData[[#This Row],[peerIQR]])),finalData[[#This Row],[peerIQR]]=0), NA(), finalData[[#This Row],[peerQ1]]-1.5*finalData[[#This Row],[peerIQR]])</f>
        <v>0.80249999999999988</v>
      </c>
      <c r="T937">
        <f>IF(OR(NOT(ISNUMBER(finalData[[#This Row],[peerIQR]])),finalData[[#This Row],[peerIQR]]=0), NA(), finalData[[#This Row],[peerQ3]]+1.5*finalData[[#This Row],[peerIQR]])</f>
        <v>1.1625000000000001</v>
      </c>
      <c r="U93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37">
        <f>finalData[[#This Row],[score]]-finalData[[#This Row],[peerMedian]]</f>
        <v>-8.5000000000000075E-2</v>
      </c>
    </row>
    <row r="938" spans="1:22">
      <c r="A938" t="s">
        <v>3409</v>
      </c>
      <c r="B938" t="s">
        <v>3410</v>
      </c>
      <c r="C938" t="s">
        <v>3345</v>
      </c>
      <c r="D938" t="s">
        <v>113</v>
      </c>
      <c r="E938">
        <v>2</v>
      </c>
      <c r="F938">
        <v>1</v>
      </c>
      <c r="G938">
        <v>6</v>
      </c>
      <c r="H938">
        <v>0</v>
      </c>
      <c r="I938">
        <v>0.92</v>
      </c>
      <c r="J938">
        <v>7</v>
      </c>
      <c r="K938">
        <v>0</v>
      </c>
      <c r="L938" t="s">
        <v>18065</v>
      </c>
      <c r="M938" t="s">
        <v>17973</v>
      </c>
      <c r="N938" cm="1">
        <f t="array" ref="N938">_xlfn.LET(_xlpm.k,finalData[[#This Row],[peer_group_key]],
     MEDIAN(_xlfn._xlws.FILTER(finalData[score], (finalData[peer_group_key]=_xlpm.k)*(ISNUMBER(finalData[score]))))
)</f>
        <v>0.91500000000000004</v>
      </c>
      <c r="O938" cm="1">
        <f t="array" ref="O93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</v>
      </c>
      <c r="P938" cm="1">
        <f t="array" ref="P93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0.92749999999999999</v>
      </c>
      <c r="Q938">
        <f>finalData[[#This Row],[peerQ3]]-finalData[[#This Row],[peerQ1]]</f>
        <v>1.749999999999996E-2</v>
      </c>
      <c r="R938" cm="1">
        <f t="array" ref="R938">_xlfn.LET(_xlpm.k,finalData[[#This Row],[peer_group_key]],
ROWS(_xlfn._xlws.FILTER(finalData[score], (finalData[peer_group_key]=_xlpm.k)*(ISNUMBER(finalData[score]))))
)</f>
        <v>4</v>
      </c>
      <c r="S938">
        <f>IF(OR(NOT(ISNUMBER(finalData[[#This Row],[peerIQR]])),finalData[[#This Row],[peerIQR]]=0), NA(), finalData[[#This Row],[peerQ1]]-1.5*finalData[[#This Row],[peerIQR]])</f>
        <v>0.88375000000000004</v>
      </c>
      <c r="T938">
        <f>IF(OR(NOT(ISNUMBER(finalData[[#This Row],[peerIQR]])),finalData[[#This Row],[peerIQR]]=0), NA(), finalData[[#This Row],[peerQ3]]+1.5*finalData[[#This Row],[peerIQR]])</f>
        <v>0.95374999999999988</v>
      </c>
      <c r="U93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38">
        <f>finalData[[#This Row],[score]]-finalData[[#This Row],[peerMedian]]</f>
        <v>5.0000000000000044E-3</v>
      </c>
    </row>
    <row r="939" spans="1:22">
      <c r="A939" t="s">
        <v>3413</v>
      </c>
      <c r="B939" t="s">
        <v>3414</v>
      </c>
      <c r="C939" t="s">
        <v>3345</v>
      </c>
      <c r="D939" t="s">
        <v>32</v>
      </c>
      <c r="E939">
        <v>3</v>
      </c>
      <c r="F939">
        <v>0</v>
      </c>
      <c r="G939">
        <v>10</v>
      </c>
      <c r="H939">
        <v>1</v>
      </c>
      <c r="I939">
        <v>1</v>
      </c>
      <c r="J939">
        <v>11</v>
      </c>
      <c r="K939">
        <v>9.0909090909090912E-2</v>
      </c>
      <c r="L939" t="s">
        <v>18063</v>
      </c>
      <c r="M939" t="s">
        <v>17971</v>
      </c>
      <c r="N939" cm="1">
        <f t="array" ref="N939">_xlfn.LET(_xlpm.k,finalData[[#This Row],[peer_group_key]],
     MEDIAN(_xlfn._xlws.FILTER(finalData[score], (finalData[peer_group_key]=_xlpm.k)*(ISNUMBER(finalData[score]))))
)</f>
        <v>1.0150000000000001</v>
      </c>
      <c r="O939" cm="1">
        <f t="array" ref="O93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939" cm="1">
        <f t="array" ref="P93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939">
        <f>finalData[[#This Row],[peerQ3]]-finalData[[#This Row],[peerQ1]]</f>
        <v>9.000000000000008E-2</v>
      </c>
      <c r="R939" cm="1">
        <f t="array" ref="R939">_xlfn.LET(_xlpm.k,finalData[[#This Row],[peer_group_key]],
ROWS(_xlfn._xlws.FILTER(finalData[score], (finalData[peer_group_key]=_xlpm.k)*(ISNUMBER(finalData[score]))))
)</f>
        <v>10</v>
      </c>
      <c r="S939">
        <f>IF(OR(NOT(ISNUMBER(finalData[[#This Row],[peerIQR]])),finalData[[#This Row],[peerIQR]]=0), NA(), finalData[[#This Row],[peerQ1]]-1.5*finalData[[#This Row],[peerIQR]])</f>
        <v>0.80249999999999988</v>
      </c>
      <c r="T939">
        <f>IF(OR(NOT(ISNUMBER(finalData[[#This Row],[peerIQR]])),finalData[[#This Row],[peerIQR]]=0), NA(), finalData[[#This Row],[peerQ3]]+1.5*finalData[[#This Row],[peerIQR]])</f>
        <v>1.1625000000000001</v>
      </c>
      <c r="U93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39">
        <f>finalData[[#This Row],[score]]-finalData[[#This Row],[peerMedian]]</f>
        <v>-1.5000000000000124E-2</v>
      </c>
    </row>
    <row r="940" spans="1:22">
      <c r="A940" t="s">
        <v>3416</v>
      </c>
      <c r="B940" t="s">
        <v>3417</v>
      </c>
      <c r="C940" t="s">
        <v>3345</v>
      </c>
      <c r="D940" t="s">
        <v>27</v>
      </c>
      <c r="E940">
        <v>4</v>
      </c>
      <c r="F940">
        <v>3</v>
      </c>
      <c r="G940">
        <v>7</v>
      </c>
      <c r="H940">
        <v>1</v>
      </c>
      <c r="I940">
        <v>1.01</v>
      </c>
      <c r="J940">
        <v>11</v>
      </c>
      <c r="K940">
        <v>9.0909090909090912E-2</v>
      </c>
      <c r="L940" t="s">
        <v>18066</v>
      </c>
      <c r="M940" t="s">
        <v>17970</v>
      </c>
      <c r="N940" cm="1">
        <f t="array" ref="N940">_xlfn.LET(_xlpm.k,finalData[[#This Row],[peer_group_key]],
     MEDIAN(_xlfn._xlws.FILTER(finalData[score], (finalData[peer_group_key]=_xlpm.k)*(ISNUMBER(finalData[score]))))
)</f>
        <v>1.01</v>
      </c>
      <c r="O940" cm="1">
        <f t="array" ref="O94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940" cm="1">
        <f t="array" ref="P94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1.0249999999999999</v>
      </c>
      <c r="Q940">
        <f>finalData[[#This Row],[peerQ3]]-finalData[[#This Row],[peerQ1]]</f>
        <v>3.499999999999992E-2</v>
      </c>
      <c r="R940" cm="1">
        <f t="array" ref="R940">_xlfn.LET(_xlpm.k,finalData[[#This Row],[peer_group_key]],
ROWS(_xlfn._xlws.FILTER(finalData[score], (finalData[peer_group_key]=_xlpm.k)*(ISNUMBER(finalData[score]))))
)</f>
        <v>7</v>
      </c>
      <c r="S940">
        <f>IF(OR(NOT(ISNUMBER(finalData[[#This Row],[peerIQR]])),finalData[[#This Row],[peerIQR]]=0), NA(), finalData[[#This Row],[peerQ1]]-1.5*finalData[[#This Row],[peerIQR]])</f>
        <v>0.93750000000000011</v>
      </c>
      <c r="T940">
        <f>IF(OR(NOT(ISNUMBER(finalData[[#This Row],[peerIQR]])),finalData[[#This Row],[peerIQR]]=0), NA(), finalData[[#This Row],[peerQ3]]+1.5*finalData[[#This Row],[peerIQR]])</f>
        <v>1.0774999999999997</v>
      </c>
      <c r="U94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40">
        <f>finalData[[#This Row],[score]]-finalData[[#This Row],[peerMedian]]</f>
        <v>0</v>
      </c>
    </row>
    <row r="941" spans="1:22">
      <c r="A941" t="s">
        <v>3418</v>
      </c>
      <c r="B941" t="s">
        <v>3419</v>
      </c>
      <c r="C941" t="s">
        <v>3345</v>
      </c>
      <c r="D941" t="s">
        <v>113</v>
      </c>
      <c r="E941">
        <v>5</v>
      </c>
      <c r="F941">
        <v>1</v>
      </c>
      <c r="G941">
        <v>9</v>
      </c>
      <c r="H941">
        <v>0</v>
      </c>
      <c r="I941">
        <v>0.91</v>
      </c>
      <c r="J941">
        <v>10</v>
      </c>
      <c r="K941">
        <v>0</v>
      </c>
      <c r="L941" t="s">
        <v>18065</v>
      </c>
      <c r="M941" t="s">
        <v>17970</v>
      </c>
      <c r="N941" cm="1">
        <f t="array" ref="N941">_xlfn.LET(_xlpm.k,finalData[[#This Row],[peer_group_key]],
     MEDIAN(_xlfn._xlws.FILTER(finalData[score], (finalData[peer_group_key]=_xlpm.k)*(ISNUMBER(finalData[score]))))
)</f>
        <v>0.91500000000000004</v>
      </c>
      <c r="O941" cm="1">
        <f t="array" ref="O94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</v>
      </c>
      <c r="P941" cm="1">
        <f t="array" ref="P94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0.92749999999999999</v>
      </c>
      <c r="Q941">
        <f>finalData[[#This Row],[peerQ3]]-finalData[[#This Row],[peerQ1]]</f>
        <v>1.749999999999996E-2</v>
      </c>
      <c r="R941" cm="1">
        <f t="array" ref="R941">_xlfn.LET(_xlpm.k,finalData[[#This Row],[peer_group_key]],
ROWS(_xlfn._xlws.FILTER(finalData[score], (finalData[peer_group_key]=_xlpm.k)*(ISNUMBER(finalData[score]))))
)</f>
        <v>4</v>
      </c>
      <c r="S941">
        <f>IF(OR(NOT(ISNUMBER(finalData[[#This Row],[peerIQR]])),finalData[[#This Row],[peerIQR]]=0), NA(), finalData[[#This Row],[peerQ1]]-1.5*finalData[[#This Row],[peerIQR]])</f>
        <v>0.88375000000000004</v>
      </c>
      <c r="T941">
        <f>IF(OR(NOT(ISNUMBER(finalData[[#This Row],[peerIQR]])),finalData[[#This Row],[peerIQR]]=0), NA(), finalData[[#This Row],[peerQ3]]+1.5*finalData[[#This Row],[peerIQR]])</f>
        <v>0.95374999999999988</v>
      </c>
      <c r="U94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41">
        <f>finalData[[#This Row],[score]]-finalData[[#This Row],[peerMedian]]</f>
        <v>-5.0000000000000044E-3</v>
      </c>
    </row>
    <row r="942" spans="1:22">
      <c r="A942" t="s">
        <v>3421</v>
      </c>
      <c r="B942" t="s">
        <v>3422</v>
      </c>
      <c r="C942" t="s">
        <v>3345</v>
      </c>
      <c r="D942" t="s">
        <v>32</v>
      </c>
      <c r="E942">
        <v>4</v>
      </c>
      <c r="F942">
        <v>2</v>
      </c>
      <c r="G942">
        <v>6</v>
      </c>
      <c r="H942">
        <v>0</v>
      </c>
      <c r="I942">
        <v>0.94</v>
      </c>
      <c r="J942">
        <v>8</v>
      </c>
      <c r="K942">
        <v>0</v>
      </c>
      <c r="L942" t="s">
        <v>18063</v>
      </c>
      <c r="M942" t="s">
        <v>17970</v>
      </c>
      <c r="N942" cm="1">
        <f t="array" ref="N942">_xlfn.LET(_xlpm.k,finalData[[#This Row],[peer_group_key]],
     MEDIAN(_xlfn._xlws.FILTER(finalData[score], (finalData[peer_group_key]=_xlpm.k)*(ISNUMBER(finalData[score]))))
)</f>
        <v>1.0150000000000001</v>
      </c>
      <c r="O942" cm="1">
        <f t="array" ref="O94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942" cm="1">
        <f t="array" ref="P94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942">
        <f>finalData[[#This Row],[peerQ3]]-finalData[[#This Row],[peerQ1]]</f>
        <v>9.000000000000008E-2</v>
      </c>
      <c r="R942" cm="1">
        <f t="array" ref="R942">_xlfn.LET(_xlpm.k,finalData[[#This Row],[peer_group_key]],
ROWS(_xlfn._xlws.FILTER(finalData[score], (finalData[peer_group_key]=_xlpm.k)*(ISNUMBER(finalData[score]))))
)</f>
        <v>10</v>
      </c>
      <c r="S942">
        <f>IF(OR(NOT(ISNUMBER(finalData[[#This Row],[peerIQR]])),finalData[[#This Row],[peerIQR]]=0), NA(), finalData[[#This Row],[peerQ1]]-1.5*finalData[[#This Row],[peerIQR]])</f>
        <v>0.80249999999999988</v>
      </c>
      <c r="T942">
        <f>IF(OR(NOT(ISNUMBER(finalData[[#This Row],[peerIQR]])),finalData[[#This Row],[peerIQR]]=0), NA(), finalData[[#This Row],[peerQ3]]+1.5*finalData[[#This Row],[peerIQR]])</f>
        <v>1.1625000000000001</v>
      </c>
      <c r="U94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42">
        <f>finalData[[#This Row],[score]]-finalData[[#This Row],[peerMedian]]</f>
        <v>-7.5000000000000178E-2</v>
      </c>
    </row>
    <row r="943" spans="1:22">
      <c r="A943" t="s">
        <v>3425</v>
      </c>
      <c r="B943" t="s">
        <v>3426</v>
      </c>
      <c r="C943" t="s">
        <v>3345</v>
      </c>
      <c r="D943" t="s">
        <v>140</v>
      </c>
      <c r="E943">
        <v>3</v>
      </c>
      <c r="F943">
        <v>0</v>
      </c>
      <c r="G943">
        <v>8</v>
      </c>
      <c r="H943">
        <v>0</v>
      </c>
      <c r="I943">
        <v>0.95</v>
      </c>
      <c r="J943">
        <v>8</v>
      </c>
      <c r="K943">
        <v>0</v>
      </c>
      <c r="L943" t="s">
        <v>18062</v>
      </c>
      <c r="M943" t="s">
        <v>17971</v>
      </c>
      <c r="N943" cm="1">
        <f t="array" ref="N943">_xlfn.LET(_xlpm.k,finalData[[#This Row],[peer_group_key]],
     MEDIAN(_xlfn._xlws.FILTER(finalData[score], (finalData[peer_group_key]=_xlpm.k)*(ISNUMBER(finalData[score]))))
)</f>
        <v>1</v>
      </c>
      <c r="O943" cm="1">
        <f t="array" ref="O94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943" cm="1">
        <f t="array" ref="P94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943">
        <f>finalData[[#This Row],[peerQ3]]-finalData[[#This Row],[peerQ1]]</f>
        <v>5.0000000000000044E-2</v>
      </c>
      <c r="R943" cm="1">
        <f t="array" ref="R943">_xlfn.LET(_xlpm.k,finalData[[#This Row],[peer_group_key]],
ROWS(_xlfn._xlws.FILTER(finalData[score], (finalData[peer_group_key]=_xlpm.k)*(ISNUMBER(finalData[score]))))
)</f>
        <v>5</v>
      </c>
      <c r="S943">
        <f>IF(OR(NOT(ISNUMBER(finalData[[#This Row],[peerIQR]])),finalData[[#This Row],[peerIQR]]=0), NA(), finalData[[#This Row],[peerQ1]]-1.5*finalData[[#This Row],[peerIQR]])</f>
        <v>0.87499999999999989</v>
      </c>
      <c r="T943">
        <f>IF(OR(NOT(ISNUMBER(finalData[[#This Row],[peerIQR]])),finalData[[#This Row],[peerIQR]]=0), NA(), finalData[[#This Row],[peerQ3]]+1.5*finalData[[#This Row],[peerIQR]])</f>
        <v>1.0750000000000002</v>
      </c>
      <c r="U94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43">
        <f>finalData[[#This Row],[score]]-finalData[[#This Row],[peerMedian]]</f>
        <v>-5.0000000000000044E-2</v>
      </c>
    </row>
    <row r="944" spans="1:22">
      <c r="A944" t="s">
        <v>3428</v>
      </c>
      <c r="B944" t="s">
        <v>3429</v>
      </c>
      <c r="C944" t="s">
        <v>3345</v>
      </c>
      <c r="D944" t="s">
        <v>27</v>
      </c>
      <c r="E944">
        <v>2</v>
      </c>
      <c r="F944">
        <v>0</v>
      </c>
      <c r="G944">
        <v>5</v>
      </c>
      <c r="H944">
        <v>0</v>
      </c>
      <c r="I944">
        <v>0.98</v>
      </c>
      <c r="J944">
        <v>5</v>
      </c>
      <c r="K944">
        <v>0</v>
      </c>
      <c r="L944" t="s">
        <v>18066</v>
      </c>
      <c r="M944" t="s">
        <v>17973</v>
      </c>
      <c r="N944" cm="1">
        <f t="array" ref="N944">_xlfn.LET(_xlpm.k,finalData[[#This Row],[peer_group_key]],
     MEDIAN(_xlfn._xlws.FILTER(finalData[score], (finalData[peer_group_key]=_xlpm.k)*(ISNUMBER(finalData[score]))))
)</f>
        <v>1.01</v>
      </c>
      <c r="O944" cm="1">
        <f t="array" ref="O94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944" cm="1">
        <f t="array" ref="P94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1.0249999999999999</v>
      </c>
      <c r="Q944">
        <f>finalData[[#This Row],[peerQ3]]-finalData[[#This Row],[peerQ1]]</f>
        <v>3.499999999999992E-2</v>
      </c>
      <c r="R944" cm="1">
        <f t="array" ref="R944">_xlfn.LET(_xlpm.k,finalData[[#This Row],[peer_group_key]],
ROWS(_xlfn._xlws.FILTER(finalData[score], (finalData[peer_group_key]=_xlpm.k)*(ISNUMBER(finalData[score]))))
)</f>
        <v>7</v>
      </c>
      <c r="S944">
        <f>IF(OR(NOT(ISNUMBER(finalData[[#This Row],[peerIQR]])),finalData[[#This Row],[peerIQR]]=0), NA(), finalData[[#This Row],[peerQ1]]-1.5*finalData[[#This Row],[peerIQR]])</f>
        <v>0.93750000000000011</v>
      </c>
      <c r="T944">
        <f>IF(OR(NOT(ISNUMBER(finalData[[#This Row],[peerIQR]])),finalData[[#This Row],[peerIQR]]=0), NA(), finalData[[#This Row],[peerQ3]]+1.5*finalData[[#This Row],[peerIQR]])</f>
        <v>1.0774999999999997</v>
      </c>
      <c r="U94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44">
        <f>finalData[[#This Row],[score]]-finalData[[#This Row],[peerMedian]]</f>
        <v>-3.0000000000000027E-2</v>
      </c>
    </row>
    <row r="945" spans="1:22">
      <c r="A945" t="s">
        <v>3431</v>
      </c>
      <c r="B945" t="s">
        <v>3432</v>
      </c>
      <c r="C945" t="s">
        <v>3345</v>
      </c>
      <c r="D945" t="s">
        <v>27</v>
      </c>
      <c r="E945">
        <v>3</v>
      </c>
      <c r="F945">
        <v>1</v>
      </c>
      <c r="G945">
        <v>9</v>
      </c>
      <c r="H945">
        <v>1</v>
      </c>
      <c r="I945">
        <v>1.03</v>
      </c>
      <c r="J945">
        <v>11</v>
      </c>
      <c r="K945">
        <v>9.0909090909090912E-2</v>
      </c>
      <c r="L945" t="s">
        <v>18066</v>
      </c>
      <c r="M945" t="s">
        <v>17971</v>
      </c>
      <c r="N945" cm="1">
        <f t="array" ref="N945">_xlfn.LET(_xlpm.k,finalData[[#This Row],[peer_group_key]],
     MEDIAN(_xlfn._xlws.FILTER(finalData[score], (finalData[peer_group_key]=_xlpm.k)*(ISNUMBER(finalData[score]))))
)</f>
        <v>1.01</v>
      </c>
      <c r="O945" cm="1">
        <f t="array" ref="O94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945" cm="1">
        <f t="array" ref="P94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1.0249999999999999</v>
      </c>
      <c r="Q945">
        <f>finalData[[#This Row],[peerQ3]]-finalData[[#This Row],[peerQ1]]</f>
        <v>3.499999999999992E-2</v>
      </c>
      <c r="R945" cm="1">
        <f t="array" ref="R945">_xlfn.LET(_xlpm.k,finalData[[#This Row],[peer_group_key]],
ROWS(_xlfn._xlws.FILTER(finalData[score], (finalData[peer_group_key]=_xlpm.k)*(ISNUMBER(finalData[score]))))
)</f>
        <v>7</v>
      </c>
      <c r="S945">
        <f>IF(OR(NOT(ISNUMBER(finalData[[#This Row],[peerIQR]])),finalData[[#This Row],[peerIQR]]=0), NA(), finalData[[#This Row],[peerQ1]]-1.5*finalData[[#This Row],[peerIQR]])</f>
        <v>0.93750000000000011</v>
      </c>
      <c r="T945">
        <f>IF(OR(NOT(ISNUMBER(finalData[[#This Row],[peerIQR]])),finalData[[#This Row],[peerIQR]]=0), NA(), finalData[[#This Row],[peerQ3]]+1.5*finalData[[#This Row],[peerIQR]])</f>
        <v>1.0774999999999997</v>
      </c>
      <c r="U94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45">
        <f>finalData[[#This Row],[score]]-finalData[[#This Row],[peerMedian]]</f>
        <v>2.0000000000000018E-2</v>
      </c>
    </row>
    <row r="946" spans="1:22">
      <c r="A946" t="s">
        <v>3434</v>
      </c>
      <c r="B946" t="s">
        <v>3435</v>
      </c>
      <c r="C946" t="s">
        <v>3345</v>
      </c>
      <c r="D946" t="s">
        <v>27</v>
      </c>
      <c r="E946">
        <v>4</v>
      </c>
      <c r="F946">
        <v>1</v>
      </c>
      <c r="G946">
        <v>9</v>
      </c>
      <c r="H946">
        <v>0</v>
      </c>
      <c r="I946">
        <v>1</v>
      </c>
      <c r="J946">
        <v>10</v>
      </c>
      <c r="K946">
        <v>0</v>
      </c>
      <c r="L946" t="s">
        <v>18066</v>
      </c>
      <c r="M946" t="s">
        <v>17970</v>
      </c>
      <c r="N946" cm="1">
        <f t="array" ref="N946">_xlfn.LET(_xlpm.k,finalData[[#This Row],[peer_group_key]],
     MEDIAN(_xlfn._xlws.FILTER(finalData[score], (finalData[peer_group_key]=_xlpm.k)*(ISNUMBER(finalData[score]))))
)</f>
        <v>1.01</v>
      </c>
      <c r="O946" cm="1">
        <f t="array" ref="O94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946" cm="1">
        <f t="array" ref="P94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1.0249999999999999</v>
      </c>
      <c r="Q946">
        <f>finalData[[#This Row],[peerQ3]]-finalData[[#This Row],[peerQ1]]</f>
        <v>3.499999999999992E-2</v>
      </c>
      <c r="R946" cm="1">
        <f t="array" ref="R946">_xlfn.LET(_xlpm.k,finalData[[#This Row],[peer_group_key]],
ROWS(_xlfn._xlws.FILTER(finalData[score], (finalData[peer_group_key]=_xlpm.k)*(ISNUMBER(finalData[score]))))
)</f>
        <v>7</v>
      </c>
      <c r="S946">
        <f>IF(OR(NOT(ISNUMBER(finalData[[#This Row],[peerIQR]])),finalData[[#This Row],[peerIQR]]=0), NA(), finalData[[#This Row],[peerQ1]]-1.5*finalData[[#This Row],[peerIQR]])</f>
        <v>0.93750000000000011</v>
      </c>
      <c r="T946">
        <f>IF(OR(NOT(ISNUMBER(finalData[[#This Row],[peerIQR]])),finalData[[#This Row],[peerIQR]]=0), NA(), finalData[[#This Row],[peerQ3]]+1.5*finalData[[#This Row],[peerIQR]])</f>
        <v>1.0774999999999997</v>
      </c>
      <c r="U94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46">
        <f>finalData[[#This Row],[score]]-finalData[[#This Row],[peerMedian]]</f>
        <v>-1.0000000000000009E-2</v>
      </c>
    </row>
    <row r="947" spans="1:22">
      <c r="A947" t="s">
        <v>3437</v>
      </c>
      <c r="B947" t="s">
        <v>3438</v>
      </c>
      <c r="C947" t="s">
        <v>3345</v>
      </c>
      <c r="D947" t="s">
        <v>87</v>
      </c>
      <c r="E947">
        <v>5</v>
      </c>
      <c r="F947">
        <v>1</v>
      </c>
      <c r="G947">
        <v>7</v>
      </c>
      <c r="H947">
        <v>0</v>
      </c>
      <c r="I947">
        <v>1.03</v>
      </c>
      <c r="J947">
        <v>8</v>
      </c>
      <c r="K947">
        <v>0</v>
      </c>
      <c r="L947" t="s">
        <v>18064</v>
      </c>
      <c r="M947" t="s">
        <v>17970</v>
      </c>
      <c r="N947" cm="1">
        <f t="array" ref="N947">_xlfn.LET(_xlpm.k,finalData[[#This Row],[peer_group_key]],
     MEDIAN(_xlfn._xlws.FILTER(finalData[score], (finalData[peer_group_key]=_xlpm.k)*(ISNUMBER(finalData[score]))))
)</f>
        <v>1.04</v>
      </c>
      <c r="O947" cm="1">
        <f t="array" ref="O94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1.0350000000000001</v>
      </c>
      <c r="P947" cm="1">
        <f t="array" ref="P94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1.0449999999999999</v>
      </c>
      <c r="Q947">
        <f>finalData[[#This Row],[peerQ3]]-finalData[[#This Row],[peerQ1]]</f>
        <v>9.9999999999997868E-3</v>
      </c>
      <c r="R947" cm="1">
        <f t="array" ref="R947">_xlfn.LET(_xlpm.k,finalData[[#This Row],[peer_group_key]],
ROWS(_xlfn._xlws.FILTER(finalData[score], (finalData[peer_group_key]=_xlpm.k)*(ISNUMBER(finalData[score]))))
)</f>
        <v>2</v>
      </c>
      <c r="S947">
        <f>IF(OR(NOT(ISNUMBER(finalData[[#This Row],[peerIQR]])),finalData[[#This Row],[peerIQR]]=0), NA(), finalData[[#This Row],[peerQ1]]-1.5*finalData[[#This Row],[peerIQR]])</f>
        <v>1.0200000000000005</v>
      </c>
      <c r="T947">
        <f>IF(OR(NOT(ISNUMBER(finalData[[#This Row],[peerIQR]])),finalData[[#This Row],[peerIQR]]=0), NA(), finalData[[#This Row],[peerQ3]]+1.5*finalData[[#This Row],[peerIQR]])</f>
        <v>1.0599999999999996</v>
      </c>
      <c r="U94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47">
        <f>finalData[[#This Row],[score]]-finalData[[#This Row],[peerMedian]]</f>
        <v>-1.0000000000000009E-2</v>
      </c>
    </row>
    <row r="948" spans="1:22">
      <c r="A948" t="s">
        <v>3440</v>
      </c>
      <c r="B948" t="s">
        <v>3441</v>
      </c>
      <c r="C948" t="s">
        <v>3345</v>
      </c>
      <c r="D948" t="s">
        <v>27</v>
      </c>
      <c r="E948">
        <v>5</v>
      </c>
      <c r="F948">
        <v>0</v>
      </c>
      <c r="G948">
        <v>5</v>
      </c>
      <c r="H948">
        <v>0</v>
      </c>
      <c r="I948">
        <v>1.02</v>
      </c>
      <c r="J948">
        <v>5</v>
      </c>
      <c r="K948">
        <v>0</v>
      </c>
      <c r="L948" t="s">
        <v>18066</v>
      </c>
      <c r="M948" t="s">
        <v>17970</v>
      </c>
      <c r="N948" cm="1">
        <f t="array" ref="N948">_xlfn.LET(_xlpm.k,finalData[[#This Row],[peer_group_key]],
     MEDIAN(_xlfn._xlws.FILTER(finalData[score], (finalData[peer_group_key]=_xlpm.k)*(ISNUMBER(finalData[score]))))
)</f>
        <v>1.01</v>
      </c>
      <c r="O948" cm="1">
        <f t="array" ref="O94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948" cm="1">
        <f t="array" ref="P94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1.0249999999999999</v>
      </c>
      <c r="Q948">
        <f>finalData[[#This Row],[peerQ3]]-finalData[[#This Row],[peerQ1]]</f>
        <v>3.499999999999992E-2</v>
      </c>
      <c r="R948" cm="1">
        <f t="array" ref="R948">_xlfn.LET(_xlpm.k,finalData[[#This Row],[peer_group_key]],
ROWS(_xlfn._xlws.FILTER(finalData[score], (finalData[peer_group_key]=_xlpm.k)*(ISNUMBER(finalData[score]))))
)</f>
        <v>7</v>
      </c>
      <c r="S948">
        <f>IF(OR(NOT(ISNUMBER(finalData[[#This Row],[peerIQR]])),finalData[[#This Row],[peerIQR]]=0), NA(), finalData[[#This Row],[peerQ1]]-1.5*finalData[[#This Row],[peerIQR]])</f>
        <v>0.93750000000000011</v>
      </c>
      <c r="T948">
        <f>IF(OR(NOT(ISNUMBER(finalData[[#This Row],[peerIQR]])),finalData[[#This Row],[peerIQR]]=0), NA(), finalData[[#This Row],[peerQ3]]+1.5*finalData[[#This Row],[peerIQR]])</f>
        <v>1.0774999999999997</v>
      </c>
      <c r="U94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48">
        <f>finalData[[#This Row],[score]]-finalData[[#This Row],[peerMedian]]</f>
        <v>1.0000000000000009E-2</v>
      </c>
    </row>
    <row r="949" spans="1:22">
      <c r="A949" t="s">
        <v>3443</v>
      </c>
      <c r="B949" t="s">
        <v>3444</v>
      </c>
      <c r="C949" t="s">
        <v>3345</v>
      </c>
      <c r="D949" t="s">
        <v>18</v>
      </c>
      <c r="E949">
        <v>4</v>
      </c>
      <c r="F949">
        <v>0</v>
      </c>
      <c r="G949">
        <v>6</v>
      </c>
      <c r="H949">
        <v>0</v>
      </c>
      <c r="I949">
        <v>0.94</v>
      </c>
      <c r="J949">
        <v>6</v>
      </c>
      <c r="K949">
        <v>0</v>
      </c>
      <c r="L949" t="s">
        <v>18067</v>
      </c>
      <c r="M949" t="s">
        <v>17970</v>
      </c>
      <c r="N949" cm="1">
        <f t="array" ref="N949">_xlfn.LET(_xlpm.k,finalData[[#This Row],[peer_group_key]],
     MEDIAN(_xlfn._xlws.FILTER(finalData[score], (finalData[peer_group_key]=_xlpm.k)*(ISNUMBER(finalData[score]))))
)</f>
        <v>0.97</v>
      </c>
      <c r="O949" cm="1">
        <f t="array" ref="O94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949" cm="1">
        <f t="array" ref="P94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949">
        <f>finalData[[#This Row],[peerQ3]]-finalData[[#This Row],[peerQ1]]</f>
        <v>3.0000000000000027E-2</v>
      </c>
      <c r="R949" cm="1">
        <f t="array" ref="R949">_xlfn.LET(_xlpm.k,finalData[[#This Row],[peer_group_key]],
ROWS(_xlfn._xlws.FILTER(finalData[score], (finalData[peer_group_key]=_xlpm.k)*(ISNUMBER(finalData[score]))))
)</f>
        <v>2</v>
      </c>
      <c r="S949">
        <f>IF(OR(NOT(ISNUMBER(finalData[[#This Row],[peerIQR]])),finalData[[#This Row],[peerIQR]]=0), NA(), finalData[[#This Row],[peerQ1]]-1.5*finalData[[#This Row],[peerIQR]])</f>
        <v>0.90999999999999992</v>
      </c>
      <c r="T949">
        <f>IF(OR(NOT(ISNUMBER(finalData[[#This Row],[peerIQR]])),finalData[[#This Row],[peerIQR]]=0), NA(), finalData[[#This Row],[peerQ3]]+1.5*finalData[[#This Row],[peerIQR]])</f>
        <v>1.03</v>
      </c>
      <c r="U94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49">
        <f>finalData[[#This Row],[score]]-finalData[[#This Row],[peerMedian]]</f>
        <v>-3.0000000000000027E-2</v>
      </c>
    </row>
    <row r="950" spans="1:22">
      <c r="A950" t="s">
        <v>3447</v>
      </c>
      <c r="B950" t="s">
        <v>3448</v>
      </c>
      <c r="C950" t="s">
        <v>3345</v>
      </c>
      <c r="D950" t="s">
        <v>27</v>
      </c>
      <c r="E950">
        <v>2</v>
      </c>
      <c r="F950">
        <v>0</v>
      </c>
      <c r="G950">
        <v>8</v>
      </c>
      <c r="H950">
        <v>0</v>
      </c>
      <c r="I950">
        <v>1.03</v>
      </c>
      <c r="J950">
        <v>8</v>
      </c>
      <c r="K950">
        <v>0</v>
      </c>
      <c r="L950" t="s">
        <v>18066</v>
      </c>
      <c r="M950" t="s">
        <v>17973</v>
      </c>
      <c r="N950" cm="1">
        <f t="array" ref="N950">_xlfn.LET(_xlpm.k,finalData[[#This Row],[peer_group_key]],
     MEDIAN(_xlfn._xlws.FILTER(finalData[score], (finalData[peer_group_key]=_xlpm.k)*(ISNUMBER(finalData[score]))))
)</f>
        <v>1.01</v>
      </c>
      <c r="O950" cm="1">
        <f t="array" ref="O95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950" cm="1">
        <f t="array" ref="P95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1.0249999999999999</v>
      </c>
      <c r="Q950">
        <f>finalData[[#This Row],[peerQ3]]-finalData[[#This Row],[peerQ1]]</f>
        <v>3.499999999999992E-2</v>
      </c>
      <c r="R950" cm="1">
        <f t="array" ref="R950">_xlfn.LET(_xlpm.k,finalData[[#This Row],[peer_group_key]],
ROWS(_xlfn._xlws.FILTER(finalData[score], (finalData[peer_group_key]=_xlpm.k)*(ISNUMBER(finalData[score]))))
)</f>
        <v>7</v>
      </c>
      <c r="S950">
        <f>IF(OR(NOT(ISNUMBER(finalData[[#This Row],[peerIQR]])),finalData[[#This Row],[peerIQR]]=0), NA(), finalData[[#This Row],[peerQ1]]-1.5*finalData[[#This Row],[peerIQR]])</f>
        <v>0.93750000000000011</v>
      </c>
      <c r="T950">
        <f>IF(OR(NOT(ISNUMBER(finalData[[#This Row],[peerIQR]])),finalData[[#This Row],[peerIQR]]=0), NA(), finalData[[#This Row],[peerQ3]]+1.5*finalData[[#This Row],[peerIQR]])</f>
        <v>1.0774999999999997</v>
      </c>
      <c r="U95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50">
        <f>finalData[[#This Row],[score]]-finalData[[#This Row],[peerMedian]]</f>
        <v>2.0000000000000018E-2</v>
      </c>
    </row>
    <row r="951" spans="1:22">
      <c r="A951" t="s">
        <v>3450</v>
      </c>
      <c r="B951" t="s">
        <v>3451</v>
      </c>
      <c r="C951" t="s">
        <v>3345</v>
      </c>
      <c r="D951" t="s">
        <v>140</v>
      </c>
      <c r="E951">
        <v>4</v>
      </c>
      <c r="F951">
        <v>1</v>
      </c>
      <c r="G951">
        <v>5</v>
      </c>
      <c r="H951">
        <v>0</v>
      </c>
      <c r="I951">
        <v>0.94</v>
      </c>
      <c r="J951">
        <v>6</v>
      </c>
      <c r="K951">
        <v>0</v>
      </c>
      <c r="L951" t="s">
        <v>18062</v>
      </c>
      <c r="M951" t="s">
        <v>17970</v>
      </c>
      <c r="N951" cm="1">
        <f t="array" ref="N951">_xlfn.LET(_xlpm.k,finalData[[#This Row],[peer_group_key]],
     MEDIAN(_xlfn._xlws.FILTER(finalData[score], (finalData[peer_group_key]=_xlpm.k)*(ISNUMBER(finalData[score]))))
)</f>
        <v>1</v>
      </c>
      <c r="O951" cm="1">
        <f t="array" ref="O95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951" cm="1">
        <f t="array" ref="P95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951">
        <f>finalData[[#This Row],[peerQ3]]-finalData[[#This Row],[peerQ1]]</f>
        <v>5.0000000000000044E-2</v>
      </c>
      <c r="R951" cm="1">
        <f t="array" ref="R951">_xlfn.LET(_xlpm.k,finalData[[#This Row],[peer_group_key]],
ROWS(_xlfn._xlws.FILTER(finalData[score], (finalData[peer_group_key]=_xlpm.k)*(ISNUMBER(finalData[score]))))
)</f>
        <v>5</v>
      </c>
      <c r="S951">
        <f>IF(OR(NOT(ISNUMBER(finalData[[#This Row],[peerIQR]])),finalData[[#This Row],[peerIQR]]=0), NA(), finalData[[#This Row],[peerQ1]]-1.5*finalData[[#This Row],[peerIQR]])</f>
        <v>0.87499999999999989</v>
      </c>
      <c r="T951">
        <f>IF(OR(NOT(ISNUMBER(finalData[[#This Row],[peerIQR]])),finalData[[#This Row],[peerIQR]]=0), NA(), finalData[[#This Row],[peerQ3]]+1.5*finalData[[#This Row],[peerIQR]])</f>
        <v>1.0750000000000002</v>
      </c>
      <c r="U95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51">
        <f>finalData[[#This Row],[score]]-finalData[[#This Row],[peerMedian]]</f>
        <v>-6.0000000000000053E-2</v>
      </c>
    </row>
    <row r="952" spans="1:22">
      <c r="A952" t="s">
        <v>3489</v>
      </c>
      <c r="B952" t="s">
        <v>3490</v>
      </c>
      <c r="C952" t="s">
        <v>3491</v>
      </c>
      <c r="D952" t="s">
        <v>32</v>
      </c>
      <c r="E952">
        <v>3</v>
      </c>
      <c r="F952">
        <v>0</v>
      </c>
      <c r="G952">
        <v>6</v>
      </c>
      <c r="H952">
        <v>0</v>
      </c>
      <c r="I952">
        <v>1.06</v>
      </c>
      <c r="J952">
        <v>6</v>
      </c>
      <c r="K952">
        <v>0</v>
      </c>
      <c r="L952" t="s">
        <v>18068</v>
      </c>
      <c r="M952" t="s">
        <v>17971</v>
      </c>
      <c r="N952" cm="1">
        <f t="array" ref="N952">_xlfn.LET(_xlpm.k,finalData[[#This Row],[peer_group_key]],
     MEDIAN(_xlfn._xlws.FILTER(finalData[score], (finalData[peer_group_key]=_xlpm.k)*(ISNUMBER(finalData[score]))))
)</f>
        <v>1.0150000000000001</v>
      </c>
      <c r="O952" cm="1">
        <f t="array" ref="O95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952" cm="1">
        <f t="array" ref="P95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952">
        <f>finalData[[#This Row],[peerQ3]]-finalData[[#This Row],[peerQ1]]</f>
        <v>8.5000000000000075E-2</v>
      </c>
      <c r="R952" cm="1">
        <f t="array" ref="R952">_xlfn.LET(_xlpm.k,finalData[[#This Row],[peer_group_key]],
ROWS(_xlfn._xlws.FILTER(finalData[score], (finalData[peer_group_key]=_xlpm.k)*(ISNUMBER(finalData[score]))))
)</f>
        <v>22</v>
      </c>
      <c r="S952">
        <f>IF(OR(NOT(ISNUMBER(finalData[[#This Row],[peerIQR]])),finalData[[#This Row],[peerIQR]]=0), NA(), finalData[[#This Row],[peerQ1]]-1.5*finalData[[#This Row],[peerIQR]])</f>
        <v>0.84749999999999992</v>
      </c>
      <c r="T952">
        <f>IF(OR(NOT(ISNUMBER(finalData[[#This Row],[peerIQR]])),finalData[[#This Row],[peerIQR]]=0), NA(), finalData[[#This Row],[peerQ3]]+1.5*finalData[[#This Row],[peerIQR]])</f>
        <v>1.1875000000000002</v>
      </c>
      <c r="U95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52">
        <f>finalData[[#This Row],[score]]-finalData[[#This Row],[peerMedian]]</f>
        <v>4.4999999999999929E-2</v>
      </c>
    </row>
    <row r="953" spans="1:22">
      <c r="A953" t="s">
        <v>3494</v>
      </c>
      <c r="B953" t="s">
        <v>3495</v>
      </c>
      <c r="C953" t="s">
        <v>3491</v>
      </c>
      <c r="D953" t="s">
        <v>87</v>
      </c>
      <c r="E953">
        <v>3</v>
      </c>
      <c r="F953">
        <v>0</v>
      </c>
      <c r="G953">
        <v>5</v>
      </c>
      <c r="H953">
        <v>0</v>
      </c>
      <c r="I953">
        <v>0.88</v>
      </c>
      <c r="J953">
        <v>5</v>
      </c>
      <c r="K953">
        <v>0</v>
      </c>
      <c r="L953" t="s">
        <v>18069</v>
      </c>
      <c r="M953" t="s">
        <v>17971</v>
      </c>
      <c r="N953" cm="1">
        <f t="array" ref="N953">_xlfn.LET(_xlpm.k,finalData[[#This Row],[peer_group_key]],
     MEDIAN(_xlfn._xlws.FILTER(finalData[score], (finalData[peer_group_key]=_xlpm.k)*(ISNUMBER(finalData[score]))))
)</f>
        <v>1</v>
      </c>
      <c r="O953" cm="1">
        <f t="array" ref="O95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0.90249999999999997</v>
      </c>
      <c r="P953" cm="1">
        <f t="array" ref="P95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953">
        <f>finalData[[#This Row],[peerQ3]]-finalData[[#This Row],[peerQ1]]</f>
        <v>0.16750000000000009</v>
      </c>
      <c r="R953" cm="1">
        <f t="array" ref="R953">_xlfn.LET(_xlpm.k,finalData[[#This Row],[peer_group_key]],
ROWS(_xlfn._xlws.FILTER(finalData[score], (finalData[peer_group_key]=_xlpm.k)*(ISNUMBER(finalData[score]))))
)</f>
        <v>8</v>
      </c>
      <c r="S953">
        <f>IF(OR(NOT(ISNUMBER(finalData[[#This Row],[peerIQR]])),finalData[[#This Row],[peerIQR]]=0), NA(), finalData[[#This Row],[peerQ1]]-1.5*finalData[[#This Row],[peerIQR]])</f>
        <v>0.65124999999999988</v>
      </c>
      <c r="T953">
        <f>IF(OR(NOT(ISNUMBER(finalData[[#This Row],[peerIQR]])),finalData[[#This Row],[peerIQR]]=0), NA(), finalData[[#This Row],[peerQ3]]+1.5*finalData[[#This Row],[peerIQR]])</f>
        <v>1.3212500000000003</v>
      </c>
      <c r="U95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53">
        <f>finalData[[#This Row],[score]]-finalData[[#This Row],[peerMedian]]</f>
        <v>-0.12</v>
      </c>
    </row>
    <row r="954" spans="1:22">
      <c r="A954" t="s">
        <v>3498</v>
      </c>
      <c r="B954" t="s">
        <v>3499</v>
      </c>
      <c r="C954" t="s">
        <v>3491</v>
      </c>
      <c r="D954" t="s">
        <v>32</v>
      </c>
      <c r="E954">
        <v>4</v>
      </c>
      <c r="F954">
        <v>0</v>
      </c>
      <c r="G954">
        <v>5</v>
      </c>
      <c r="H954">
        <v>0</v>
      </c>
      <c r="I954">
        <v>0.95</v>
      </c>
      <c r="J954">
        <v>5</v>
      </c>
      <c r="K954">
        <v>0</v>
      </c>
      <c r="L954" t="s">
        <v>18068</v>
      </c>
      <c r="M954" t="s">
        <v>17970</v>
      </c>
      <c r="N954" cm="1">
        <f t="array" ref="N954">_xlfn.LET(_xlpm.k,finalData[[#This Row],[peer_group_key]],
     MEDIAN(_xlfn._xlws.FILTER(finalData[score], (finalData[peer_group_key]=_xlpm.k)*(ISNUMBER(finalData[score]))))
)</f>
        <v>1.0150000000000001</v>
      </c>
      <c r="O954" cm="1">
        <f t="array" ref="O95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954" cm="1">
        <f t="array" ref="P95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954">
        <f>finalData[[#This Row],[peerQ3]]-finalData[[#This Row],[peerQ1]]</f>
        <v>8.5000000000000075E-2</v>
      </c>
      <c r="R954" cm="1">
        <f t="array" ref="R954">_xlfn.LET(_xlpm.k,finalData[[#This Row],[peer_group_key]],
ROWS(_xlfn._xlws.FILTER(finalData[score], (finalData[peer_group_key]=_xlpm.k)*(ISNUMBER(finalData[score]))))
)</f>
        <v>22</v>
      </c>
      <c r="S954">
        <f>IF(OR(NOT(ISNUMBER(finalData[[#This Row],[peerIQR]])),finalData[[#This Row],[peerIQR]]=0), NA(), finalData[[#This Row],[peerQ1]]-1.5*finalData[[#This Row],[peerIQR]])</f>
        <v>0.84749999999999992</v>
      </c>
      <c r="T954">
        <f>IF(OR(NOT(ISNUMBER(finalData[[#This Row],[peerIQR]])),finalData[[#This Row],[peerIQR]]=0), NA(), finalData[[#This Row],[peerQ3]]+1.5*finalData[[#This Row],[peerIQR]])</f>
        <v>1.1875000000000002</v>
      </c>
      <c r="U95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54">
        <f>finalData[[#This Row],[score]]-finalData[[#This Row],[peerMedian]]</f>
        <v>-6.5000000000000169E-2</v>
      </c>
    </row>
    <row r="955" spans="1:22">
      <c r="A955" t="s">
        <v>3502</v>
      </c>
      <c r="B955" t="s">
        <v>3503</v>
      </c>
      <c r="C955" t="s">
        <v>3491</v>
      </c>
      <c r="D955" t="s">
        <v>27</v>
      </c>
      <c r="E955">
        <v>2</v>
      </c>
      <c r="F955">
        <v>0</v>
      </c>
      <c r="G955">
        <v>8</v>
      </c>
      <c r="H955">
        <v>1</v>
      </c>
      <c r="I955">
        <v>1.0900000000000001</v>
      </c>
      <c r="J955">
        <v>9</v>
      </c>
      <c r="K955">
        <v>0.1111111111111111</v>
      </c>
      <c r="L955" t="s">
        <v>18070</v>
      </c>
      <c r="M955" t="s">
        <v>17973</v>
      </c>
      <c r="N955" cm="1">
        <f t="array" ref="N955">_xlfn.LET(_xlpm.k,finalData[[#This Row],[peer_group_key]],
     MEDIAN(_xlfn._xlws.FILTER(finalData[score], (finalData[peer_group_key]=_xlpm.k)*(ISNUMBER(finalData[score]))))
)</f>
        <v>1</v>
      </c>
      <c r="O955" cm="1">
        <f t="array" ref="O95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955" cm="1">
        <f t="array" ref="P95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955">
        <f>finalData[[#This Row],[peerQ3]]-finalData[[#This Row],[peerQ1]]</f>
        <v>0.1100000000000001</v>
      </c>
      <c r="R955" cm="1">
        <f t="array" ref="R955">_xlfn.LET(_xlpm.k,finalData[[#This Row],[peer_group_key]],
ROWS(_xlfn._xlws.FILTER(finalData[score], (finalData[peer_group_key]=_xlpm.k)*(ISNUMBER(finalData[score]))))
)</f>
        <v>11</v>
      </c>
      <c r="S955">
        <f>IF(OR(NOT(ISNUMBER(finalData[[#This Row],[peerIQR]])),finalData[[#This Row],[peerIQR]]=0), NA(), finalData[[#This Row],[peerQ1]]-1.5*finalData[[#This Row],[peerIQR]])</f>
        <v>0.79499999999999982</v>
      </c>
      <c r="T955">
        <f>IF(OR(NOT(ISNUMBER(finalData[[#This Row],[peerIQR]])),finalData[[#This Row],[peerIQR]]=0), NA(), finalData[[#This Row],[peerQ3]]+1.5*finalData[[#This Row],[peerIQR]])</f>
        <v>1.2350000000000003</v>
      </c>
      <c r="U95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55">
        <f>finalData[[#This Row],[score]]-finalData[[#This Row],[peerMedian]]</f>
        <v>9.000000000000008E-2</v>
      </c>
    </row>
    <row r="956" spans="1:22">
      <c r="A956" t="s">
        <v>3505</v>
      </c>
      <c r="B956" t="s">
        <v>3506</v>
      </c>
      <c r="C956" t="s">
        <v>3491</v>
      </c>
      <c r="D956" t="s">
        <v>32</v>
      </c>
      <c r="E956">
        <v>3</v>
      </c>
      <c r="F956">
        <v>1</v>
      </c>
      <c r="G956">
        <v>9</v>
      </c>
      <c r="H956">
        <v>1</v>
      </c>
      <c r="I956">
        <v>0.98</v>
      </c>
      <c r="J956">
        <v>11</v>
      </c>
      <c r="K956">
        <v>9.0909090909090912E-2</v>
      </c>
      <c r="L956" t="s">
        <v>18068</v>
      </c>
      <c r="M956" t="s">
        <v>17971</v>
      </c>
      <c r="N956" cm="1">
        <f t="array" ref="N956">_xlfn.LET(_xlpm.k,finalData[[#This Row],[peer_group_key]],
     MEDIAN(_xlfn._xlws.FILTER(finalData[score], (finalData[peer_group_key]=_xlpm.k)*(ISNUMBER(finalData[score]))))
)</f>
        <v>1.0150000000000001</v>
      </c>
      <c r="O956" cm="1">
        <f t="array" ref="O95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956" cm="1">
        <f t="array" ref="P95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956">
        <f>finalData[[#This Row],[peerQ3]]-finalData[[#This Row],[peerQ1]]</f>
        <v>8.5000000000000075E-2</v>
      </c>
      <c r="R956" cm="1">
        <f t="array" ref="R956">_xlfn.LET(_xlpm.k,finalData[[#This Row],[peer_group_key]],
ROWS(_xlfn._xlws.FILTER(finalData[score], (finalData[peer_group_key]=_xlpm.k)*(ISNUMBER(finalData[score]))))
)</f>
        <v>22</v>
      </c>
      <c r="S956">
        <f>IF(OR(NOT(ISNUMBER(finalData[[#This Row],[peerIQR]])),finalData[[#This Row],[peerIQR]]=0), NA(), finalData[[#This Row],[peerQ1]]-1.5*finalData[[#This Row],[peerIQR]])</f>
        <v>0.84749999999999992</v>
      </c>
      <c r="T956">
        <f>IF(OR(NOT(ISNUMBER(finalData[[#This Row],[peerIQR]])),finalData[[#This Row],[peerIQR]]=0), NA(), finalData[[#This Row],[peerQ3]]+1.5*finalData[[#This Row],[peerIQR]])</f>
        <v>1.1875000000000002</v>
      </c>
      <c r="U95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56">
        <f>finalData[[#This Row],[score]]-finalData[[#This Row],[peerMedian]]</f>
        <v>-3.5000000000000142E-2</v>
      </c>
    </row>
    <row r="957" spans="1:22">
      <c r="A957" t="s">
        <v>3509</v>
      </c>
      <c r="B957" t="s">
        <v>1424</v>
      </c>
      <c r="C957" t="s">
        <v>3491</v>
      </c>
      <c r="D957" t="s">
        <v>140</v>
      </c>
      <c r="E957">
        <v>2</v>
      </c>
      <c r="F957">
        <v>0</v>
      </c>
      <c r="G957">
        <v>9</v>
      </c>
      <c r="H957">
        <v>0</v>
      </c>
      <c r="I957">
        <v>1.04</v>
      </c>
      <c r="J957">
        <v>9</v>
      </c>
      <c r="K957">
        <v>0</v>
      </c>
      <c r="L957" t="s">
        <v>18071</v>
      </c>
      <c r="M957" t="s">
        <v>17973</v>
      </c>
      <c r="N957" cm="1">
        <f t="array" ref="N957">_xlfn.LET(_xlpm.k,finalData[[#This Row],[peer_group_key]],
     MEDIAN(_xlfn._xlws.FILTER(finalData[score], (finalData[peer_group_key]=_xlpm.k)*(ISNUMBER(finalData[score]))))
)</f>
        <v>1.03</v>
      </c>
      <c r="O957" cm="1">
        <f t="array" ref="O95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</v>
      </c>
      <c r="P957" cm="1">
        <f t="array" ref="P95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957">
        <f>finalData[[#This Row],[peerQ3]]-finalData[[#This Row],[peerQ1]]</f>
        <v>3.0000000000000027E-2</v>
      </c>
      <c r="R957" cm="1">
        <f t="array" ref="R957">_xlfn.LET(_xlpm.k,finalData[[#This Row],[peer_group_key]],
ROWS(_xlfn._xlws.FILTER(finalData[score], (finalData[peer_group_key]=_xlpm.k)*(ISNUMBER(finalData[score]))))
)</f>
        <v>5</v>
      </c>
      <c r="S957">
        <f>IF(OR(NOT(ISNUMBER(finalData[[#This Row],[peerIQR]])),finalData[[#This Row],[peerIQR]]=0), NA(), finalData[[#This Row],[peerQ1]]-1.5*finalData[[#This Row],[peerIQR]])</f>
        <v>0.96499999999999997</v>
      </c>
      <c r="T957">
        <f>IF(OR(NOT(ISNUMBER(finalData[[#This Row],[peerIQR]])),finalData[[#This Row],[peerIQR]]=0), NA(), finalData[[#This Row],[peerQ3]]+1.5*finalData[[#This Row],[peerIQR]])</f>
        <v>1.085</v>
      </c>
      <c r="U95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57">
        <f>finalData[[#This Row],[score]]-finalData[[#This Row],[peerMedian]]</f>
        <v>1.0000000000000009E-2</v>
      </c>
    </row>
    <row r="958" spans="1:22">
      <c r="A958" t="s">
        <v>3511</v>
      </c>
      <c r="B958" t="s">
        <v>3512</v>
      </c>
      <c r="C958" t="s">
        <v>3491</v>
      </c>
      <c r="D958" t="s">
        <v>32</v>
      </c>
      <c r="E958">
        <v>3</v>
      </c>
      <c r="F958">
        <v>1</v>
      </c>
      <c r="G958">
        <v>8</v>
      </c>
      <c r="H958">
        <v>1</v>
      </c>
      <c r="I958">
        <v>0.92</v>
      </c>
      <c r="J958">
        <v>10</v>
      </c>
      <c r="K958">
        <v>0.1</v>
      </c>
      <c r="L958" t="s">
        <v>18068</v>
      </c>
      <c r="M958" t="s">
        <v>17971</v>
      </c>
      <c r="N958" cm="1">
        <f t="array" ref="N958">_xlfn.LET(_xlpm.k,finalData[[#This Row],[peer_group_key]],
     MEDIAN(_xlfn._xlws.FILTER(finalData[score], (finalData[peer_group_key]=_xlpm.k)*(ISNUMBER(finalData[score]))))
)</f>
        <v>1.0150000000000001</v>
      </c>
      <c r="O958" cm="1">
        <f t="array" ref="O95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958" cm="1">
        <f t="array" ref="P95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958">
        <f>finalData[[#This Row],[peerQ3]]-finalData[[#This Row],[peerQ1]]</f>
        <v>8.5000000000000075E-2</v>
      </c>
      <c r="R958" cm="1">
        <f t="array" ref="R958">_xlfn.LET(_xlpm.k,finalData[[#This Row],[peer_group_key]],
ROWS(_xlfn._xlws.FILTER(finalData[score], (finalData[peer_group_key]=_xlpm.k)*(ISNUMBER(finalData[score]))))
)</f>
        <v>22</v>
      </c>
      <c r="S958">
        <f>IF(OR(NOT(ISNUMBER(finalData[[#This Row],[peerIQR]])),finalData[[#This Row],[peerIQR]]=0), NA(), finalData[[#This Row],[peerQ1]]-1.5*finalData[[#This Row],[peerIQR]])</f>
        <v>0.84749999999999992</v>
      </c>
      <c r="T958">
        <f>IF(OR(NOT(ISNUMBER(finalData[[#This Row],[peerIQR]])),finalData[[#This Row],[peerIQR]]=0), NA(), finalData[[#This Row],[peerQ3]]+1.5*finalData[[#This Row],[peerIQR]])</f>
        <v>1.1875000000000002</v>
      </c>
      <c r="U95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58">
        <f>finalData[[#This Row],[score]]-finalData[[#This Row],[peerMedian]]</f>
        <v>-9.5000000000000084E-2</v>
      </c>
    </row>
    <row r="959" spans="1:22">
      <c r="A959" t="s">
        <v>3515</v>
      </c>
      <c r="B959" t="s">
        <v>3516</v>
      </c>
      <c r="C959" t="s">
        <v>3491</v>
      </c>
      <c r="D959" t="s">
        <v>113</v>
      </c>
      <c r="E959">
        <v>2</v>
      </c>
      <c r="F959">
        <v>0</v>
      </c>
      <c r="G959">
        <v>9</v>
      </c>
      <c r="H959">
        <v>1</v>
      </c>
      <c r="I959">
        <v>1.04</v>
      </c>
      <c r="J959">
        <v>10</v>
      </c>
      <c r="K959">
        <v>0.1</v>
      </c>
      <c r="L959" t="s">
        <v>18072</v>
      </c>
      <c r="M959" t="s">
        <v>17973</v>
      </c>
      <c r="N959" cm="1">
        <f t="array" ref="N959">_xlfn.LET(_xlpm.k,finalData[[#This Row],[peer_group_key]],
     MEDIAN(_xlfn._xlws.FILTER(finalData[score], (finalData[peer_group_key]=_xlpm.k)*(ISNUMBER(finalData[score]))))
)</f>
        <v>1.04</v>
      </c>
      <c r="O959" cm="1">
        <f t="array" ref="O95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1.04</v>
      </c>
      <c r="P959" cm="1">
        <f t="array" ref="P95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959">
        <f>finalData[[#This Row],[peerQ3]]-finalData[[#This Row],[peerQ1]]</f>
        <v>0</v>
      </c>
      <c r="R959" cm="1">
        <f t="array" ref="R959">_xlfn.LET(_xlpm.k,finalData[[#This Row],[peer_group_key]],
ROWS(_xlfn._xlws.FILTER(finalData[score], (finalData[peer_group_key]=_xlpm.k)*(ISNUMBER(finalData[score]))))
)</f>
        <v>1</v>
      </c>
      <c r="S959" t="e">
        <f>IF(OR(NOT(ISNUMBER(finalData[[#This Row],[peerIQR]])),finalData[[#This Row],[peerIQR]]=0), NA(), finalData[[#This Row],[peerQ1]]-1.5*finalData[[#This Row],[peerIQR]])</f>
        <v>#N/A</v>
      </c>
      <c r="T959" t="e">
        <f>IF(OR(NOT(ISNUMBER(finalData[[#This Row],[peerIQR]])),finalData[[#This Row],[peerIQR]]=0), NA(), finalData[[#This Row],[peerQ3]]+1.5*finalData[[#This Row],[peerIQR]])</f>
        <v>#N/A</v>
      </c>
      <c r="U95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59">
        <f>finalData[[#This Row],[score]]-finalData[[#This Row],[peerMedian]]</f>
        <v>0</v>
      </c>
    </row>
    <row r="960" spans="1:22">
      <c r="A960" t="s">
        <v>3518</v>
      </c>
      <c r="B960" t="s">
        <v>3519</v>
      </c>
      <c r="C960" t="s">
        <v>3491</v>
      </c>
      <c r="D960" t="s">
        <v>32</v>
      </c>
      <c r="E960">
        <v>2</v>
      </c>
      <c r="F960">
        <v>0</v>
      </c>
      <c r="G960">
        <v>10</v>
      </c>
      <c r="H960">
        <v>0</v>
      </c>
      <c r="I960">
        <v>1.06</v>
      </c>
      <c r="J960">
        <v>10</v>
      </c>
      <c r="K960">
        <v>0</v>
      </c>
      <c r="L960" t="s">
        <v>18068</v>
      </c>
      <c r="M960" t="s">
        <v>17973</v>
      </c>
      <c r="N960" cm="1">
        <f t="array" ref="N960">_xlfn.LET(_xlpm.k,finalData[[#This Row],[peer_group_key]],
     MEDIAN(_xlfn._xlws.FILTER(finalData[score], (finalData[peer_group_key]=_xlpm.k)*(ISNUMBER(finalData[score]))))
)</f>
        <v>1.0150000000000001</v>
      </c>
      <c r="O960" cm="1">
        <f t="array" ref="O96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960" cm="1">
        <f t="array" ref="P96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960">
        <f>finalData[[#This Row],[peerQ3]]-finalData[[#This Row],[peerQ1]]</f>
        <v>8.5000000000000075E-2</v>
      </c>
      <c r="R960" cm="1">
        <f t="array" ref="R960">_xlfn.LET(_xlpm.k,finalData[[#This Row],[peer_group_key]],
ROWS(_xlfn._xlws.FILTER(finalData[score], (finalData[peer_group_key]=_xlpm.k)*(ISNUMBER(finalData[score]))))
)</f>
        <v>22</v>
      </c>
      <c r="S960">
        <f>IF(OR(NOT(ISNUMBER(finalData[[#This Row],[peerIQR]])),finalData[[#This Row],[peerIQR]]=0), NA(), finalData[[#This Row],[peerQ1]]-1.5*finalData[[#This Row],[peerIQR]])</f>
        <v>0.84749999999999992</v>
      </c>
      <c r="T960">
        <f>IF(OR(NOT(ISNUMBER(finalData[[#This Row],[peerIQR]])),finalData[[#This Row],[peerIQR]]=0), NA(), finalData[[#This Row],[peerQ3]]+1.5*finalData[[#This Row],[peerIQR]])</f>
        <v>1.1875000000000002</v>
      </c>
      <c r="U96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60">
        <f>finalData[[#This Row],[score]]-finalData[[#This Row],[peerMedian]]</f>
        <v>4.4999999999999929E-2</v>
      </c>
    </row>
    <row r="961" spans="1:22">
      <c r="A961" t="s">
        <v>3521</v>
      </c>
      <c r="B961" t="s">
        <v>3522</v>
      </c>
      <c r="C961" t="s">
        <v>3491</v>
      </c>
      <c r="D961" t="s">
        <v>87</v>
      </c>
      <c r="E961">
        <v>3</v>
      </c>
      <c r="F961">
        <v>0</v>
      </c>
      <c r="G961">
        <v>8</v>
      </c>
      <c r="H961">
        <v>2</v>
      </c>
      <c r="I961">
        <v>1.07</v>
      </c>
      <c r="J961">
        <v>10</v>
      </c>
      <c r="K961">
        <v>0.2</v>
      </c>
      <c r="L961" t="s">
        <v>18069</v>
      </c>
      <c r="M961" t="s">
        <v>17971</v>
      </c>
      <c r="N961" cm="1">
        <f t="array" ref="N961">_xlfn.LET(_xlpm.k,finalData[[#This Row],[peer_group_key]],
     MEDIAN(_xlfn._xlws.FILTER(finalData[score], (finalData[peer_group_key]=_xlpm.k)*(ISNUMBER(finalData[score]))))
)</f>
        <v>1</v>
      </c>
      <c r="O961" cm="1">
        <f t="array" ref="O96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0.90249999999999997</v>
      </c>
      <c r="P961" cm="1">
        <f t="array" ref="P96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961">
        <f>finalData[[#This Row],[peerQ3]]-finalData[[#This Row],[peerQ1]]</f>
        <v>0.16750000000000009</v>
      </c>
      <c r="R961" cm="1">
        <f t="array" ref="R961">_xlfn.LET(_xlpm.k,finalData[[#This Row],[peer_group_key]],
ROWS(_xlfn._xlws.FILTER(finalData[score], (finalData[peer_group_key]=_xlpm.k)*(ISNUMBER(finalData[score]))))
)</f>
        <v>8</v>
      </c>
      <c r="S961">
        <f>IF(OR(NOT(ISNUMBER(finalData[[#This Row],[peerIQR]])),finalData[[#This Row],[peerIQR]]=0), NA(), finalData[[#This Row],[peerQ1]]-1.5*finalData[[#This Row],[peerIQR]])</f>
        <v>0.65124999999999988</v>
      </c>
      <c r="T961">
        <f>IF(OR(NOT(ISNUMBER(finalData[[#This Row],[peerIQR]])),finalData[[#This Row],[peerIQR]]=0), NA(), finalData[[#This Row],[peerQ3]]+1.5*finalData[[#This Row],[peerIQR]])</f>
        <v>1.3212500000000003</v>
      </c>
      <c r="U96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61">
        <f>finalData[[#This Row],[score]]-finalData[[#This Row],[peerMedian]]</f>
        <v>7.0000000000000062E-2</v>
      </c>
    </row>
    <row r="962" spans="1:22">
      <c r="A962" t="s">
        <v>3525</v>
      </c>
      <c r="B962" t="s">
        <v>3526</v>
      </c>
      <c r="C962" t="s">
        <v>3491</v>
      </c>
      <c r="D962" t="s">
        <v>230</v>
      </c>
      <c r="E962">
        <v>4</v>
      </c>
      <c r="F962">
        <v>0</v>
      </c>
      <c r="G962">
        <v>8</v>
      </c>
      <c r="H962">
        <v>1</v>
      </c>
      <c r="I962">
        <v>0.92</v>
      </c>
      <c r="J962">
        <v>9</v>
      </c>
      <c r="K962">
        <v>0.1111111111111111</v>
      </c>
      <c r="L962" t="s">
        <v>18073</v>
      </c>
      <c r="M962" t="s">
        <v>17970</v>
      </c>
      <c r="N962" cm="1">
        <f t="array" ref="N962">_xlfn.LET(_xlpm.k,finalData[[#This Row],[peer_group_key]],
     MEDIAN(_xlfn._xlws.FILTER(finalData[score], (finalData[peer_group_key]=_xlpm.k)*(ISNUMBER(finalData[score]))))
)</f>
        <v>0.92</v>
      </c>
      <c r="O962" cm="1">
        <f t="array" ref="O96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962" cm="1">
        <f t="array" ref="P96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0.92</v>
      </c>
      <c r="Q962">
        <f>finalData[[#This Row],[peerQ3]]-finalData[[#This Row],[peerQ1]]</f>
        <v>0</v>
      </c>
      <c r="R962" cm="1">
        <f t="array" ref="R962">_xlfn.LET(_xlpm.k,finalData[[#This Row],[peer_group_key]],
ROWS(_xlfn._xlws.FILTER(finalData[score], (finalData[peer_group_key]=_xlpm.k)*(ISNUMBER(finalData[score]))))
)</f>
        <v>1</v>
      </c>
      <c r="S962" t="e">
        <f>IF(OR(NOT(ISNUMBER(finalData[[#This Row],[peerIQR]])),finalData[[#This Row],[peerIQR]]=0), NA(), finalData[[#This Row],[peerQ1]]-1.5*finalData[[#This Row],[peerIQR]])</f>
        <v>#N/A</v>
      </c>
      <c r="T962" t="e">
        <f>IF(OR(NOT(ISNUMBER(finalData[[#This Row],[peerIQR]])),finalData[[#This Row],[peerIQR]]=0), NA(), finalData[[#This Row],[peerQ3]]+1.5*finalData[[#This Row],[peerIQR]])</f>
        <v>#N/A</v>
      </c>
      <c r="U96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62">
        <f>finalData[[#This Row],[score]]-finalData[[#This Row],[peerMedian]]</f>
        <v>0</v>
      </c>
    </row>
    <row r="963" spans="1:22">
      <c r="A963" t="s">
        <v>3529</v>
      </c>
      <c r="B963" t="s">
        <v>3530</v>
      </c>
      <c r="C963" t="s">
        <v>3491</v>
      </c>
      <c r="D963" t="s">
        <v>27</v>
      </c>
      <c r="E963">
        <v>4</v>
      </c>
      <c r="F963">
        <v>3</v>
      </c>
      <c r="G963">
        <v>3</v>
      </c>
      <c r="H963">
        <v>0</v>
      </c>
      <c r="I963">
        <v>1.1100000000000001</v>
      </c>
      <c r="J963">
        <v>6</v>
      </c>
      <c r="K963">
        <v>0</v>
      </c>
      <c r="L963" t="s">
        <v>18070</v>
      </c>
      <c r="M963" t="s">
        <v>17970</v>
      </c>
      <c r="N963" cm="1">
        <f t="array" ref="N963">_xlfn.LET(_xlpm.k,finalData[[#This Row],[peer_group_key]],
     MEDIAN(_xlfn._xlws.FILTER(finalData[score], (finalData[peer_group_key]=_xlpm.k)*(ISNUMBER(finalData[score]))))
)</f>
        <v>1</v>
      </c>
      <c r="O963" cm="1">
        <f t="array" ref="O96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963" cm="1">
        <f t="array" ref="P96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963">
        <f>finalData[[#This Row],[peerQ3]]-finalData[[#This Row],[peerQ1]]</f>
        <v>0.1100000000000001</v>
      </c>
      <c r="R963" cm="1">
        <f t="array" ref="R963">_xlfn.LET(_xlpm.k,finalData[[#This Row],[peer_group_key]],
ROWS(_xlfn._xlws.FILTER(finalData[score], (finalData[peer_group_key]=_xlpm.k)*(ISNUMBER(finalData[score]))))
)</f>
        <v>11</v>
      </c>
      <c r="S963">
        <f>IF(OR(NOT(ISNUMBER(finalData[[#This Row],[peerIQR]])),finalData[[#This Row],[peerIQR]]=0), NA(), finalData[[#This Row],[peerQ1]]-1.5*finalData[[#This Row],[peerIQR]])</f>
        <v>0.79499999999999982</v>
      </c>
      <c r="T963">
        <f>IF(OR(NOT(ISNUMBER(finalData[[#This Row],[peerIQR]])),finalData[[#This Row],[peerIQR]]=0), NA(), finalData[[#This Row],[peerQ3]]+1.5*finalData[[#This Row],[peerIQR]])</f>
        <v>1.2350000000000003</v>
      </c>
      <c r="U96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63">
        <f>finalData[[#This Row],[score]]-finalData[[#This Row],[peerMedian]]</f>
        <v>0.1100000000000001</v>
      </c>
    </row>
    <row r="964" spans="1:22">
      <c r="A964" t="s">
        <v>3533</v>
      </c>
      <c r="B964" t="s">
        <v>3534</v>
      </c>
      <c r="C964" t="s">
        <v>3491</v>
      </c>
      <c r="D964" t="s">
        <v>32</v>
      </c>
      <c r="E964">
        <v>2</v>
      </c>
      <c r="F964">
        <v>0</v>
      </c>
      <c r="G964">
        <v>4</v>
      </c>
      <c r="H964">
        <v>0</v>
      </c>
      <c r="I964">
        <v>1.05</v>
      </c>
      <c r="J964">
        <v>4</v>
      </c>
      <c r="K964">
        <v>0</v>
      </c>
      <c r="L964" t="s">
        <v>18068</v>
      </c>
      <c r="M964" t="s">
        <v>17973</v>
      </c>
      <c r="N964" cm="1">
        <f t="array" ref="N964">_xlfn.LET(_xlpm.k,finalData[[#This Row],[peer_group_key]],
     MEDIAN(_xlfn._xlws.FILTER(finalData[score], (finalData[peer_group_key]=_xlpm.k)*(ISNUMBER(finalData[score]))))
)</f>
        <v>1.0150000000000001</v>
      </c>
      <c r="O964" cm="1">
        <f t="array" ref="O96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964" cm="1">
        <f t="array" ref="P96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964">
        <f>finalData[[#This Row],[peerQ3]]-finalData[[#This Row],[peerQ1]]</f>
        <v>8.5000000000000075E-2</v>
      </c>
      <c r="R964" cm="1">
        <f t="array" ref="R964">_xlfn.LET(_xlpm.k,finalData[[#This Row],[peer_group_key]],
ROWS(_xlfn._xlws.FILTER(finalData[score], (finalData[peer_group_key]=_xlpm.k)*(ISNUMBER(finalData[score]))))
)</f>
        <v>22</v>
      </c>
      <c r="S964">
        <f>IF(OR(NOT(ISNUMBER(finalData[[#This Row],[peerIQR]])),finalData[[#This Row],[peerIQR]]=0), NA(), finalData[[#This Row],[peerQ1]]-1.5*finalData[[#This Row],[peerIQR]])</f>
        <v>0.84749999999999992</v>
      </c>
      <c r="T964">
        <f>IF(OR(NOT(ISNUMBER(finalData[[#This Row],[peerIQR]])),finalData[[#This Row],[peerIQR]]=0), NA(), finalData[[#This Row],[peerQ3]]+1.5*finalData[[#This Row],[peerIQR]])</f>
        <v>1.1875000000000002</v>
      </c>
      <c r="U96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64">
        <f>finalData[[#This Row],[score]]-finalData[[#This Row],[peerMedian]]</f>
        <v>3.499999999999992E-2</v>
      </c>
    </row>
    <row r="965" spans="1:22">
      <c r="A965" t="s">
        <v>3537</v>
      </c>
      <c r="B965" t="s">
        <v>3538</v>
      </c>
      <c r="C965" t="s">
        <v>3491</v>
      </c>
      <c r="D965" t="s">
        <v>87</v>
      </c>
      <c r="E965">
        <v>2</v>
      </c>
      <c r="F965">
        <v>0</v>
      </c>
      <c r="G965">
        <v>8</v>
      </c>
      <c r="H965">
        <v>2</v>
      </c>
      <c r="I965">
        <v>1.0900000000000001</v>
      </c>
      <c r="J965">
        <v>10</v>
      </c>
      <c r="K965">
        <v>0.2</v>
      </c>
      <c r="L965" t="s">
        <v>18069</v>
      </c>
      <c r="M965" t="s">
        <v>17973</v>
      </c>
      <c r="N965" cm="1">
        <f t="array" ref="N965">_xlfn.LET(_xlpm.k,finalData[[#This Row],[peer_group_key]],
     MEDIAN(_xlfn._xlws.FILTER(finalData[score], (finalData[peer_group_key]=_xlpm.k)*(ISNUMBER(finalData[score]))))
)</f>
        <v>1</v>
      </c>
      <c r="O965" cm="1">
        <f t="array" ref="O96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0.90249999999999997</v>
      </c>
      <c r="P965" cm="1">
        <f t="array" ref="P96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965">
        <f>finalData[[#This Row],[peerQ3]]-finalData[[#This Row],[peerQ1]]</f>
        <v>0.16750000000000009</v>
      </c>
      <c r="R965" cm="1">
        <f t="array" ref="R965">_xlfn.LET(_xlpm.k,finalData[[#This Row],[peer_group_key]],
ROWS(_xlfn._xlws.FILTER(finalData[score], (finalData[peer_group_key]=_xlpm.k)*(ISNUMBER(finalData[score]))))
)</f>
        <v>8</v>
      </c>
      <c r="S965">
        <f>IF(OR(NOT(ISNUMBER(finalData[[#This Row],[peerIQR]])),finalData[[#This Row],[peerIQR]]=0), NA(), finalData[[#This Row],[peerQ1]]-1.5*finalData[[#This Row],[peerIQR]])</f>
        <v>0.65124999999999988</v>
      </c>
      <c r="T965">
        <f>IF(OR(NOT(ISNUMBER(finalData[[#This Row],[peerIQR]])),finalData[[#This Row],[peerIQR]]=0), NA(), finalData[[#This Row],[peerQ3]]+1.5*finalData[[#This Row],[peerIQR]])</f>
        <v>1.3212500000000003</v>
      </c>
      <c r="U96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65">
        <f>finalData[[#This Row],[score]]-finalData[[#This Row],[peerMedian]]</f>
        <v>9.000000000000008E-2</v>
      </c>
    </row>
    <row r="966" spans="1:22">
      <c r="A966" t="s">
        <v>3541</v>
      </c>
      <c r="B966" t="s">
        <v>3542</v>
      </c>
      <c r="C966" t="s">
        <v>3491</v>
      </c>
      <c r="D966" t="s">
        <v>32</v>
      </c>
      <c r="E966">
        <v>2</v>
      </c>
      <c r="F966">
        <v>0</v>
      </c>
      <c r="G966">
        <v>8</v>
      </c>
      <c r="H966">
        <v>2</v>
      </c>
      <c r="I966">
        <v>1.03</v>
      </c>
      <c r="J966">
        <v>10</v>
      </c>
      <c r="K966">
        <v>0.2</v>
      </c>
      <c r="L966" t="s">
        <v>18068</v>
      </c>
      <c r="M966" t="s">
        <v>17973</v>
      </c>
      <c r="N966" cm="1">
        <f t="array" ref="N966">_xlfn.LET(_xlpm.k,finalData[[#This Row],[peer_group_key]],
     MEDIAN(_xlfn._xlws.FILTER(finalData[score], (finalData[peer_group_key]=_xlpm.k)*(ISNUMBER(finalData[score]))))
)</f>
        <v>1.0150000000000001</v>
      </c>
      <c r="O966" cm="1">
        <f t="array" ref="O96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966" cm="1">
        <f t="array" ref="P96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966">
        <f>finalData[[#This Row],[peerQ3]]-finalData[[#This Row],[peerQ1]]</f>
        <v>8.5000000000000075E-2</v>
      </c>
      <c r="R966" cm="1">
        <f t="array" ref="R966">_xlfn.LET(_xlpm.k,finalData[[#This Row],[peer_group_key]],
ROWS(_xlfn._xlws.FILTER(finalData[score], (finalData[peer_group_key]=_xlpm.k)*(ISNUMBER(finalData[score]))))
)</f>
        <v>22</v>
      </c>
      <c r="S966">
        <f>IF(OR(NOT(ISNUMBER(finalData[[#This Row],[peerIQR]])),finalData[[#This Row],[peerIQR]]=0), NA(), finalData[[#This Row],[peerQ1]]-1.5*finalData[[#This Row],[peerIQR]])</f>
        <v>0.84749999999999992</v>
      </c>
      <c r="T966">
        <f>IF(OR(NOT(ISNUMBER(finalData[[#This Row],[peerIQR]])),finalData[[#This Row],[peerIQR]]=0), NA(), finalData[[#This Row],[peerQ3]]+1.5*finalData[[#This Row],[peerIQR]])</f>
        <v>1.1875000000000002</v>
      </c>
      <c r="U96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66">
        <f>finalData[[#This Row],[score]]-finalData[[#This Row],[peerMedian]]</f>
        <v>1.4999999999999902E-2</v>
      </c>
    </row>
    <row r="967" spans="1:22">
      <c r="A967" t="s">
        <v>3544</v>
      </c>
      <c r="B967" t="s">
        <v>3545</v>
      </c>
      <c r="C967" t="s">
        <v>3491</v>
      </c>
      <c r="D967" t="s">
        <v>140</v>
      </c>
      <c r="E967">
        <v>4</v>
      </c>
      <c r="F967">
        <v>1</v>
      </c>
      <c r="G967">
        <v>9</v>
      </c>
      <c r="H967">
        <v>1</v>
      </c>
      <c r="I967">
        <v>1.03</v>
      </c>
      <c r="J967">
        <v>11</v>
      </c>
      <c r="K967">
        <v>9.0909090909090912E-2</v>
      </c>
      <c r="L967" t="s">
        <v>18071</v>
      </c>
      <c r="M967" t="s">
        <v>17970</v>
      </c>
      <c r="N967" cm="1">
        <f t="array" ref="N967">_xlfn.LET(_xlpm.k,finalData[[#This Row],[peer_group_key]],
     MEDIAN(_xlfn._xlws.FILTER(finalData[score], (finalData[peer_group_key]=_xlpm.k)*(ISNUMBER(finalData[score]))))
)</f>
        <v>1.03</v>
      </c>
      <c r="O967" cm="1">
        <f t="array" ref="O96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</v>
      </c>
      <c r="P967" cm="1">
        <f t="array" ref="P96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967">
        <f>finalData[[#This Row],[peerQ3]]-finalData[[#This Row],[peerQ1]]</f>
        <v>3.0000000000000027E-2</v>
      </c>
      <c r="R967" cm="1">
        <f t="array" ref="R967">_xlfn.LET(_xlpm.k,finalData[[#This Row],[peer_group_key]],
ROWS(_xlfn._xlws.FILTER(finalData[score], (finalData[peer_group_key]=_xlpm.k)*(ISNUMBER(finalData[score]))))
)</f>
        <v>5</v>
      </c>
      <c r="S967">
        <f>IF(OR(NOT(ISNUMBER(finalData[[#This Row],[peerIQR]])),finalData[[#This Row],[peerIQR]]=0), NA(), finalData[[#This Row],[peerQ1]]-1.5*finalData[[#This Row],[peerIQR]])</f>
        <v>0.96499999999999997</v>
      </c>
      <c r="T967">
        <f>IF(OR(NOT(ISNUMBER(finalData[[#This Row],[peerIQR]])),finalData[[#This Row],[peerIQR]]=0), NA(), finalData[[#This Row],[peerQ3]]+1.5*finalData[[#This Row],[peerIQR]])</f>
        <v>1.085</v>
      </c>
      <c r="U96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67">
        <f>finalData[[#This Row],[score]]-finalData[[#This Row],[peerMedian]]</f>
        <v>0</v>
      </c>
    </row>
    <row r="968" spans="1:22">
      <c r="A968" t="s">
        <v>3548</v>
      </c>
      <c r="B968" t="s">
        <v>3549</v>
      </c>
      <c r="C968" t="s">
        <v>3491</v>
      </c>
      <c r="D968" t="s">
        <v>32</v>
      </c>
      <c r="E968">
        <v>2</v>
      </c>
      <c r="F968">
        <v>1</v>
      </c>
      <c r="G968">
        <v>10</v>
      </c>
      <c r="H968">
        <v>0</v>
      </c>
      <c r="I968">
        <v>0.98</v>
      </c>
      <c r="J968">
        <v>11</v>
      </c>
      <c r="K968">
        <v>0</v>
      </c>
      <c r="L968" t="s">
        <v>18068</v>
      </c>
      <c r="M968" t="s">
        <v>17973</v>
      </c>
      <c r="N968" cm="1">
        <f t="array" ref="N968">_xlfn.LET(_xlpm.k,finalData[[#This Row],[peer_group_key]],
     MEDIAN(_xlfn._xlws.FILTER(finalData[score], (finalData[peer_group_key]=_xlpm.k)*(ISNUMBER(finalData[score]))))
)</f>
        <v>1.0150000000000001</v>
      </c>
      <c r="O968" cm="1">
        <f t="array" ref="O96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968" cm="1">
        <f t="array" ref="P96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968">
        <f>finalData[[#This Row],[peerQ3]]-finalData[[#This Row],[peerQ1]]</f>
        <v>8.5000000000000075E-2</v>
      </c>
      <c r="R968" cm="1">
        <f t="array" ref="R968">_xlfn.LET(_xlpm.k,finalData[[#This Row],[peer_group_key]],
ROWS(_xlfn._xlws.FILTER(finalData[score], (finalData[peer_group_key]=_xlpm.k)*(ISNUMBER(finalData[score]))))
)</f>
        <v>22</v>
      </c>
      <c r="S968">
        <f>IF(OR(NOT(ISNUMBER(finalData[[#This Row],[peerIQR]])),finalData[[#This Row],[peerIQR]]=0), NA(), finalData[[#This Row],[peerQ1]]-1.5*finalData[[#This Row],[peerIQR]])</f>
        <v>0.84749999999999992</v>
      </c>
      <c r="T968">
        <f>IF(OR(NOT(ISNUMBER(finalData[[#This Row],[peerIQR]])),finalData[[#This Row],[peerIQR]]=0), NA(), finalData[[#This Row],[peerQ3]]+1.5*finalData[[#This Row],[peerIQR]])</f>
        <v>1.1875000000000002</v>
      </c>
      <c r="U96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68">
        <f>finalData[[#This Row],[score]]-finalData[[#This Row],[peerMedian]]</f>
        <v>-3.5000000000000142E-2</v>
      </c>
    </row>
    <row r="969" spans="1:22">
      <c r="A969" t="s">
        <v>3551</v>
      </c>
      <c r="B969" t="s">
        <v>3552</v>
      </c>
      <c r="C969" t="s">
        <v>3491</v>
      </c>
      <c r="D969" t="s">
        <v>32</v>
      </c>
      <c r="E969">
        <v>2</v>
      </c>
      <c r="F969">
        <v>0</v>
      </c>
      <c r="G969">
        <v>6</v>
      </c>
      <c r="H969">
        <v>3</v>
      </c>
      <c r="I969">
        <v>1.01</v>
      </c>
      <c r="J969">
        <v>9</v>
      </c>
      <c r="K969">
        <v>0.33333333333333331</v>
      </c>
      <c r="L969" t="s">
        <v>18068</v>
      </c>
      <c r="M969" t="s">
        <v>17973</v>
      </c>
      <c r="N969" cm="1">
        <f t="array" ref="N969">_xlfn.LET(_xlpm.k,finalData[[#This Row],[peer_group_key]],
     MEDIAN(_xlfn._xlws.FILTER(finalData[score], (finalData[peer_group_key]=_xlpm.k)*(ISNUMBER(finalData[score]))))
)</f>
        <v>1.0150000000000001</v>
      </c>
      <c r="O969" cm="1">
        <f t="array" ref="O96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969" cm="1">
        <f t="array" ref="P96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969">
        <f>finalData[[#This Row],[peerQ3]]-finalData[[#This Row],[peerQ1]]</f>
        <v>8.5000000000000075E-2</v>
      </c>
      <c r="R969" cm="1">
        <f t="array" ref="R969">_xlfn.LET(_xlpm.k,finalData[[#This Row],[peer_group_key]],
ROWS(_xlfn._xlws.FILTER(finalData[score], (finalData[peer_group_key]=_xlpm.k)*(ISNUMBER(finalData[score]))))
)</f>
        <v>22</v>
      </c>
      <c r="S969">
        <f>IF(OR(NOT(ISNUMBER(finalData[[#This Row],[peerIQR]])),finalData[[#This Row],[peerIQR]]=0), NA(), finalData[[#This Row],[peerQ1]]-1.5*finalData[[#This Row],[peerIQR]])</f>
        <v>0.84749999999999992</v>
      </c>
      <c r="T969">
        <f>IF(OR(NOT(ISNUMBER(finalData[[#This Row],[peerIQR]])),finalData[[#This Row],[peerIQR]]=0), NA(), finalData[[#This Row],[peerQ3]]+1.5*finalData[[#This Row],[peerIQR]])</f>
        <v>1.1875000000000002</v>
      </c>
      <c r="U96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69">
        <f>finalData[[#This Row],[score]]-finalData[[#This Row],[peerMedian]]</f>
        <v>-5.0000000000001155E-3</v>
      </c>
    </row>
    <row r="970" spans="1:22">
      <c r="A970" t="s">
        <v>3554</v>
      </c>
      <c r="B970" t="s">
        <v>3555</v>
      </c>
      <c r="C970" t="s">
        <v>3491</v>
      </c>
      <c r="D970" t="s">
        <v>32</v>
      </c>
      <c r="E970">
        <v>1</v>
      </c>
      <c r="F970">
        <v>0</v>
      </c>
      <c r="G970">
        <v>6</v>
      </c>
      <c r="H970">
        <v>4</v>
      </c>
      <c r="I970">
        <v>0.96</v>
      </c>
      <c r="J970">
        <v>10</v>
      </c>
      <c r="K970">
        <v>0.4</v>
      </c>
      <c r="L970" t="s">
        <v>18068</v>
      </c>
      <c r="M970" t="s">
        <v>17973</v>
      </c>
      <c r="N970" cm="1">
        <f t="array" ref="N970">_xlfn.LET(_xlpm.k,finalData[[#This Row],[peer_group_key]],
     MEDIAN(_xlfn._xlws.FILTER(finalData[score], (finalData[peer_group_key]=_xlpm.k)*(ISNUMBER(finalData[score]))))
)</f>
        <v>1.0150000000000001</v>
      </c>
      <c r="O970" cm="1">
        <f t="array" ref="O97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970" cm="1">
        <f t="array" ref="P97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970">
        <f>finalData[[#This Row],[peerQ3]]-finalData[[#This Row],[peerQ1]]</f>
        <v>8.5000000000000075E-2</v>
      </c>
      <c r="R970" cm="1">
        <f t="array" ref="R970">_xlfn.LET(_xlpm.k,finalData[[#This Row],[peer_group_key]],
ROWS(_xlfn._xlws.FILTER(finalData[score], (finalData[peer_group_key]=_xlpm.k)*(ISNUMBER(finalData[score]))))
)</f>
        <v>22</v>
      </c>
      <c r="S970">
        <f>IF(OR(NOT(ISNUMBER(finalData[[#This Row],[peerIQR]])),finalData[[#This Row],[peerIQR]]=0), NA(), finalData[[#This Row],[peerQ1]]-1.5*finalData[[#This Row],[peerIQR]])</f>
        <v>0.84749999999999992</v>
      </c>
      <c r="T970">
        <f>IF(OR(NOT(ISNUMBER(finalData[[#This Row],[peerIQR]])),finalData[[#This Row],[peerIQR]]=0), NA(), finalData[[#This Row],[peerQ3]]+1.5*finalData[[#This Row],[peerIQR]])</f>
        <v>1.1875000000000002</v>
      </c>
      <c r="U97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70">
        <f>finalData[[#This Row],[score]]-finalData[[#This Row],[peerMedian]]</f>
        <v>-5.500000000000016E-2</v>
      </c>
    </row>
    <row r="971" spans="1:22">
      <c r="A971" t="s">
        <v>3557</v>
      </c>
      <c r="B971" t="s">
        <v>3558</v>
      </c>
      <c r="C971" t="s">
        <v>3491</v>
      </c>
      <c r="D971" t="s">
        <v>32</v>
      </c>
      <c r="E971">
        <v>4</v>
      </c>
      <c r="F971">
        <v>0</v>
      </c>
      <c r="G971">
        <v>5</v>
      </c>
      <c r="H971">
        <v>1</v>
      </c>
      <c r="I971">
        <v>1.02</v>
      </c>
      <c r="J971">
        <v>6</v>
      </c>
      <c r="K971">
        <v>0.16666666666666666</v>
      </c>
      <c r="L971" t="s">
        <v>18068</v>
      </c>
      <c r="M971" t="s">
        <v>17970</v>
      </c>
      <c r="N971" cm="1">
        <f t="array" ref="N971">_xlfn.LET(_xlpm.k,finalData[[#This Row],[peer_group_key]],
     MEDIAN(_xlfn._xlws.FILTER(finalData[score], (finalData[peer_group_key]=_xlpm.k)*(ISNUMBER(finalData[score]))))
)</f>
        <v>1.0150000000000001</v>
      </c>
      <c r="O971" cm="1">
        <f t="array" ref="O97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971" cm="1">
        <f t="array" ref="P97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971">
        <f>finalData[[#This Row],[peerQ3]]-finalData[[#This Row],[peerQ1]]</f>
        <v>8.5000000000000075E-2</v>
      </c>
      <c r="R971" cm="1">
        <f t="array" ref="R971">_xlfn.LET(_xlpm.k,finalData[[#This Row],[peer_group_key]],
ROWS(_xlfn._xlws.FILTER(finalData[score], (finalData[peer_group_key]=_xlpm.k)*(ISNUMBER(finalData[score]))))
)</f>
        <v>22</v>
      </c>
      <c r="S971">
        <f>IF(OR(NOT(ISNUMBER(finalData[[#This Row],[peerIQR]])),finalData[[#This Row],[peerIQR]]=0), NA(), finalData[[#This Row],[peerQ1]]-1.5*finalData[[#This Row],[peerIQR]])</f>
        <v>0.84749999999999992</v>
      </c>
      <c r="T971">
        <f>IF(OR(NOT(ISNUMBER(finalData[[#This Row],[peerIQR]])),finalData[[#This Row],[peerIQR]]=0), NA(), finalData[[#This Row],[peerQ3]]+1.5*finalData[[#This Row],[peerIQR]])</f>
        <v>1.1875000000000002</v>
      </c>
      <c r="U97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71">
        <f>finalData[[#This Row],[score]]-finalData[[#This Row],[peerMedian]]</f>
        <v>4.9999999999998934E-3</v>
      </c>
    </row>
    <row r="972" spans="1:22">
      <c r="A972" t="s">
        <v>3560</v>
      </c>
      <c r="B972" t="s">
        <v>3561</v>
      </c>
      <c r="C972" t="s">
        <v>3491</v>
      </c>
      <c r="D972" t="s">
        <v>27</v>
      </c>
      <c r="E972">
        <v>4</v>
      </c>
      <c r="F972">
        <v>0</v>
      </c>
      <c r="G972">
        <v>5</v>
      </c>
      <c r="H972">
        <v>0</v>
      </c>
      <c r="I972">
        <v>1.04</v>
      </c>
      <c r="J972">
        <v>5</v>
      </c>
      <c r="K972">
        <v>0</v>
      </c>
      <c r="L972" t="s">
        <v>18070</v>
      </c>
      <c r="M972" t="s">
        <v>17970</v>
      </c>
      <c r="N972" cm="1">
        <f t="array" ref="N972">_xlfn.LET(_xlpm.k,finalData[[#This Row],[peer_group_key]],
     MEDIAN(_xlfn._xlws.FILTER(finalData[score], (finalData[peer_group_key]=_xlpm.k)*(ISNUMBER(finalData[score]))))
)</f>
        <v>1</v>
      </c>
      <c r="O972" cm="1">
        <f t="array" ref="O97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972" cm="1">
        <f t="array" ref="P97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972">
        <f>finalData[[#This Row],[peerQ3]]-finalData[[#This Row],[peerQ1]]</f>
        <v>0.1100000000000001</v>
      </c>
      <c r="R972" cm="1">
        <f t="array" ref="R972">_xlfn.LET(_xlpm.k,finalData[[#This Row],[peer_group_key]],
ROWS(_xlfn._xlws.FILTER(finalData[score], (finalData[peer_group_key]=_xlpm.k)*(ISNUMBER(finalData[score]))))
)</f>
        <v>11</v>
      </c>
      <c r="S972">
        <f>IF(OR(NOT(ISNUMBER(finalData[[#This Row],[peerIQR]])),finalData[[#This Row],[peerIQR]]=0), NA(), finalData[[#This Row],[peerQ1]]-1.5*finalData[[#This Row],[peerIQR]])</f>
        <v>0.79499999999999982</v>
      </c>
      <c r="T972">
        <f>IF(OR(NOT(ISNUMBER(finalData[[#This Row],[peerIQR]])),finalData[[#This Row],[peerIQR]]=0), NA(), finalData[[#This Row],[peerQ3]]+1.5*finalData[[#This Row],[peerIQR]])</f>
        <v>1.2350000000000003</v>
      </c>
      <c r="U97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72">
        <f>finalData[[#This Row],[score]]-finalData[[#This Row],[peerMedian]]</f>
        <v>4.0000000000000036E-2</v>
      </c>
    </row>
    <row r="973" spans="1:22">
      <c r="A973" t="s">
        <v>3564</v>
      </c>
      <c r="B973" t="s">
        <v>3565</v>
      </c>
      <c r="C973" t="s">
        <v>3491</v>
      </c>
      <c r="D973" t="s">
        <v>32</v>
      </c>
      <c r="E973">
        <v>2</v>
      </c>
      <c r="F973">
        <v>0</v>
      </c>
      <c r="G973">
        <v>9</v>
      </c>
      <c r="H973">
        <v>0</v>
      </c>
      <c r="I973">
        <v>1.07</v>
      </c>
      <c r="J973">
        <v>9</v>
      </c>
      <c r="K973">
        <v>0</v>
      </c>
      <c r="L973" t="s">
        <v>18068</v>
      </c>
      <c r="M973" t="s">
        <v>17973</v>
      </c>
      <c r="N973" cm="1">
        <f t="array" ref="N973">_xlfn.LET(_xlpm.k,finalData[[#This Row],[peer_group_key]],
     MEDIAN(_xlfn._xlws.FILTER(finalData[score], (finalData[peer_group_key]=_xlpm.k)*(ISNUMBER(finalData[score]))))
)</f>
        <v>1.0150000000000001</v>
      </c>
      <c r="O973" cm="1">
        <f t="array" ref="O97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973" cm="1">
        <f t="array" ref="P97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973">
        <f>finalData[[#This Row],[peerQ3]]-finalData[[#This Row],[peerQ1]]</f>
        <v>8.5000000000000075E-2</v>
      </c>
      <c r="R973" cm="1">
        <f t="array" ref="R973">_xlfn.LET(_xlpm.k,finalData[[#This Row],[peer_group_key]],
ROWS(_xlfn._xlws.FILTER(finalData[score], (finalData[peer_group_key]=_xlpm.k)*(ISNUMBER(finalData[score]))))
)</f>
        <v>22</v>
      </c>
      <c r="S973">
        <f>IF(OR(NOT(ISNUMBER(finalData[[#This Row],[peerIQR]])),finalData[[#This Row],[peerIQR]]=0), NA(), finalData[[#This Row],[peerQ1]]-1.5*finalData[[#This Row],[peerIQR]])</f>
        <v>0.84749999999999992</v>
      </c>
      <c r="T973">
        <f>IF(OR(NOT(ISNUMBER(finalData[[#This Row],[peerIQR]])),finalData[[#This Row],[peerIQR]]=0), NA(), finalData[[#This Row],[peerQ3]]+1.5*finalData[[#This Row],[peerIQR]])</f>
        <v>1.1875000000000002</v>
      </c>
      <c r="U97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73">
        <f>finalData[[#This Row],[score]]-finalData[[#This Row],[peerMedian]]</f>
        <v>5.4999999999999938E-2</v>
      </c>
    </row>
    <row r="974" spans="1:22">
      <c r="A974" t="s">
        <v>3568</v>
      </c>
      <c r="B974" t="s">
        <v>3569</v>
      </c>
      <c r="C974" t="s">
        <v>3491</v>
      </c>
      <c r="D974" t="s">
        <v>32</v>
      </c>
      <c r="E974">
        <v>3</v>
      </c>
      <c r="F974">
        <v>0</v>
      </c>
      <c r="G974">
        <v>8</v>
      </c>
      <c r="H974">
        <v>0</v>
      </c>
      <c r="I974">
        <v>1.01</v>
      </c>
      <c r="J974">
        <v>8</v>
      </c>
      <c r="K974">
        <v>0</v>
      </c>
      <c r="L974" t="s">
        <v>18068</v>
      </c>
      <c r="M974" t="s">
        <v>17971</v>
      </c>
      <c r="N974" cm="1">
        <f t="array" ref="N974">_xlfn.LET(_xlpm.k,finalData[[#This Row],[peer_group_key]],
     MEDIAN(_xlfn._xlws.FILTER(finalData[score], (finalData[peer_group_key]=_xlpm.k)*(ISNUMBER(finalData[score]))))
)</f>
        <v>1.0150000000000001</v>
      </c>
      <c r="O974" cm="1">
        <f t="array" ref="O97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974" cm="1">
        <f t="array" ref="P97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974">
        <f>finalData[[#This Row],[peerQ3]]-finalData[[#This Row],[peerQ1]]</f>
        <v>8.5000000000000075E-2</v>
      </c>
      <c r="R974" cm="1">
        <f t="array" ref="R974">_xlfn.LET(_xlpm.k,finalData[[#This Row],[peer_group_key]],
ROWS(_xlfn._xlws.FILTER(finalData[score], (finalData[peer_group_key]=_xlpm.k)*(ISNUMBER(finalData[score]))))
)</f>
        <v>22</v>
      </c>
      <c r="S974">
        <f>IF(OR(NOT(ISNUMBER(finalData[[#This Row],[peerIQR]])),finalData[[#This Row],[peerIQR]]=0), NA(), finalData[[#This Row],[peerQ1]]-1.5*finalData[[#This Row],[peerIQR]])</f>
        <v>0.84749999999999992</v>
      </c>
      <c r="T974">
        <f>IF(OR(NOT(ISNUMBER(finalData[[#This Row],[peerIQR]])),finalData[[#This Row],[peerIQR]]=0), NA(), finalData[[#This Row],[peerQ3]]+1.5*finalData[[#This Row],[peerIQR]])</f>
        <v>1.1875000000000002</v>
      </c>
      <c r="U97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74">
        <f>finalData[[#This Row],[score]]-finalData[[#This Row],[peerMedian]]</f>
        <v>-5.0000000000001155E-3</v>
      </c>
    </row>
    <row r="975" spans="1:22">
      <c r="A975" t="s">
        <v>3571</v>
      </c>
      <c r="B975" t="s">
        <v>3572</v>
      </c>
      <c r="C975" t="s">
        <v>3491</v>
      </c>
      <c r="D975" t="s">
        <v>87</v>
      </c>
      <c r="E975">
        <v>2</v>
      </c>
      <c r="F975">
        <v>0</v>
      </c>
      <c r="G975">
        <v>5</v>
      </c>
      <c r="H975">
        <v>0</v>
      </c>
      <c r="I975">
        <v>0.88</v>
      </c>
      <c r="J975">
        <v>5</v>
      </c>
      <c r="K975">
        <v>0</v>
      </c>
      <c r="L975" t="s">
        <v>18069</v>
      </c>
      <c r="M975" t="s">
        <v>17973</v>
      </c>
      <c r="N975" cm="1">
        <f t="array" ref="N975">_xlfn.LET(_xlpm.k,finalData[[#This Row],[peer_group_key]],
     MEDIAN(_xlfn._xlws.FILTER(finalData[score], (finalData[peer_group_key]=_xlpm.k)*(ISNUMBER(finalData[score]))))
)</f>
        <v>1</v>
      </c>
      <c r="O975" cm="1">
        <f t="array" ref="O97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0.90249999999999997</v>
      </c>
      <c r="P975" cm="1">
        <f t="array" ref="P97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975">
        <f>finalData[[#This Row],[peerQ3]]-finalData[[#This Row],[peerQ1]]</f>
        <v>0.16750000000000009</v>
      </c>
      <c r="R975" cm="1">
        <f t="array" ref="R975">_xlfn.LET(_xlpm.k,finalData[[#This Row],[peer_group_key]],
ROWS(_xlfn._xlws.FILTER(finalData[score], (finalData[peer_group_key]=_xlpm.k)*(ISNUMBER(finalData[score]))))
)</f>
        <v>8</v>
      </c>
      <c r="S975">
        <f>IF(OR(NOT(ISNUMBER(finalData[[#This Row],[peerIQR]])),finalData[[#This Row],[peerIQR]]=0), NA(), finalData[[#This Row],[peerQ1]]-1.5*finalData[[#This Row],[peerIQR]])</f>
        <v>0.65124999999999988</v>
      </c>
      <c r="T975">
        <f>IF(OR(NOT(ISNUMBER(finalData[[#This Row],[peerIQR]])),finalData[[#This Row],[peerIQR]]=0), NA(), finalData[[#This Row],[peerQ3]]+1.5*finalData[[#This Row],[peerIQR]])</f>
        <v>1.3212500000000003</v>
      </c>
      <c r="U97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75">
        <f>finalData[[#This Row],[score]]-finalData[[#This Row],[peerMedian]]</f>
        <v>-0.12</v>
      </c>
    </row>
    <row r="976" spans="1:22">
      <c r="A976" t="s">
        <v>3575</v>
      </c>
      <c r="B976" t="s">
        <v>3576</v>
      </c>
      <c r="C976" t="s">
        <v>3491</v>
      </c>
      <c r="D976" t="s">
        <v>32</v>
      </c>
      <c r="E976">
        <v>1</v>
      </c>
      <c r="F976">
        <v>0</v>
      </c>
      <c r="G976">
        <v>9</v>
      </c>
      <c r="H976">
        <v>0</v>
      </c>
      <c r="I976">
        <v>1.07</v>
      </c>
      <c r="J976">
        <v>9</v>
      </c>
      <c r="K976">
        <v>0</v>
      </c>
      <c r="L976" t="s">
        <v>18068</v>
      </c>
      <c r="M976" t="s">
        <v>17973</v>
      </c>
      <c r="N976" cm="1">
        <f t="array" ref="N976">_xlfn.LET(_xlpm.k,finalData[[#This Row],[peer_group_key]],
     MEDIAN(_xlfn._xlws.FILTER(finalData[score], (finalData[peer_group_key]=_xlpm.k)*(ISNUMBER(finalData[score]))))
)</f>
        <v>1.0150000000000001</v>
      </c>
      <c r="O976" cm="1">
        <f t="array" ref="O97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976" cm="1">
        <f t="array" ref="P97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976">
        <f>finalData[[#This Row],[peerQ3]]-finalData[[#This Row],[peerQ1]]</f>
        <v>8.5000000000000075E-2</v>
      </c>
      <c r="R976" cm="1">
        <f t="array" ref="R976">_xlfn.LET(_xlpm.k,finalData[[#This Row],[peer_group_key]],
ROWS(_xlfn._xlws.FILTER(finalData[score], (finalData[peer_group_key]=_xlpm.k)*(ISNUMBER(finalData[score]))))
)</f>
        <v>22</v>
      </c>
      <c r="S976">
        <f>IF(OR(NOT(ISNUMBER(finalData[[#This Row],[peerIQR]])),finalData[[#This Row],[peerIQR]]=0), NA(), finalData[[#This Row],[peerQ1]]-1.5*finalData[[#This Row],[peerIQR]])</f>
        <v>0.84749999999999992</v>
      </c>
      <c r="T976">
        <f>IF(OR(NOT(ISNUMBER(finalData[[#This Row],[peerIQR]])),finalData[[#This Row],[peerIQR]]=0), NA(), finalData[[#This Row],[peerQ3]]+1.5*finalData[[#This Row],[peerIQR]])</f>
        <v>1.1875000000000002</v>
      </c>
      <c r="U97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76">
        <f>finalData[[#This Row],[score]]-finalData[[#This Row],[peerMedian]]</f>
        <v>5.4999999999999938E-2</v>
      </c>
    </row>
    <row r="977" spans="1:22">
      <c r="A977" t="s">
        <v>3578</v>
      </c>
      <c r="B977" t="s">
        <v>3579</v>
      </c>
      <c r="C977" t="s">
        <v>3491</v>
      </c>
      <c r="D977" t="s">
        <v>140</v>
      </c>
      <c r="E977">
        <v>2</v>
      </c>
      <c r="F977">
        <v>0</v>
      </c>
      <c r="G977">
        <v>8</v>
      </c>
      <c r="H977">
        <v>0</v>
      </c>
      <c r="I977">
        <v>1.1299999999999999</v>
      </c>
      <c r="J977">
        <v>8</v>
      </c>
      <c r="K977">
        <v>0</v>
      </c>
      <c r="L977" t="s">
        <v>18071</v>
      </c>
      <c r="M977" t="s">
        <v>17973</v>
      </c>
      <c r="N977" cm="1">
        <f t="array" ref="N977">_xlfn.LET(_xlpm.k,finalData[[#This Row],[peer_group_key]],
     MEDIAN(_xlfn._xlws.FILTER(finalData[score], (finalData[peer_group_key]=_xlpm.k)*(ISNUMBER(finalData[score]))))
)</f>
        <v>1.03</v>
      </c>
      <c r="O977" cm="1">
        <f t="array" ref="O97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</v>
      </c>
      <c r="P977" cm="1">
        <f t="array" ref="P97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977">
        <f>finalData[[#This Row],[peerQ3]]-finalData[[#This Row],[peerQ1]]</f>
        <v>3.0000000000000027E-2</v>
      </c>
      <c r="R977" cm="1">
        <f t="array" ref="R977">_xlfn.LET(_xlpm.k,finalData[[#This Row],[peer_group_key]],
ROWS(_xlfn._xlws.FILTER(finalData[score], (finalData[peer_group_key]=_xlpm.k)*(ISNUMBER(finalData[score]))))
)</f>
        <v>5</v>
      </c>
      <c r="S977">
        <f>IF(OR(NOT(ISNUMBER(finalData[[#This Row],[peerIQR]])),finalData[[#This Row],[peerIQR]]=0), NA(), finalData[[#This Row],[peerQ1]]-1.5*finalData[[#This Row],[peerIQR]])</f>
        <v>0.96499999999999997</v>
      </c>
      <c r="T977">
        <f>IF(OR(NOT(ISNUMBER(finalData[[#This Row],[peerIQR]])),finalData[[#This Row],[peerIQR]]=0), NA(), finalData[[#This Row],[peerQ3]]+1.5*finalData[[#This Row],[peerIQR]])</f>
        <v>1.085</v>
      </c>
      <c r="U97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77">
        <f>finalData[[#This Row],[score]]-finalData[[#This Row],[peerMedian]]</f>
        <v>9.9999999999999867E-2</v>
      </c>
    </row>
    <row r="978" spans="1:22">
      <c r="A978" t="s">
        <v>3582</v>
      </c>
      <c r="B978" t="s">
        <v>3583</v>
      </c>
      <c r="C978" t="s">
        <v>3491</v>
      </c>
      <c r="D978" t="s">
        <v>67</v>
      </c>
      <c r="E978">
        <v>4</v>
      </c>
      <c r="F978">
        <v>0</v>
      </c>
      <c r="G978">
        <v>10</v>
      </c>
      <c r="H978">
        <v>0</v>
      </c>
      <c r="I978">
        <v>1.02</v>
      </c>
      <c r="J978">
        <v>10</v>
      </c>
      <c r="K978">
        <v>0</v>
      </c>
      <c r="L978" t="s">
        <v>18074</v>
      </c>
      <c r="M978" t="s">
        <v>17970</v>
      </c>
      <c r="N978" cm="1">
        <f t="array" ref="N978">_xlfn.LET(_xlpm.k,finalData[[#This Row],[peer_group_key]],
     MEDIAN(_xlfn._xlws.FILTER(finalData[score], (finalData[peer_group_key]=_xlpm.k)*(ISNUMBER(finalData[score]))))
)</f>
        <v>1.02</v>
      </c>
      <c r="O978" cm="1">
        <f t="array" ref="O97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</v>
      </c>
      <c r="P978" cm="1">
        <f t="array" ref="P97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978">
        <f>finalData[[#This Row],[peerQ3]]-finalData[[#This Row],[peerQ1]]</f>
        <v>0</v>
      </c>
      <c r="R978" cm="1">
        <f t="array" ref="R978">_xlfn.LET(_xlpm.k,finalData[[#This Row],[peer_group_key]],
ROWS(_xlfn._xlws.FILTER(finalData[score], (finalData[peer_group_key]=_xlpm.k)*(ISNUMBER(finalData[score]))))
)</f>
        <v>1</v>
      </c>
      <c r="S978" t="e">
        <f>IF(OR(NOT(ISNUMBER(finalData[[#This Row],[peerIQR]])),finalData[[#This Row],[peerIQR]]=0), NA(), finalData[[#This Row],[peerQ1]]-1.5*finalData[[#This Row],[peerIQR]])</f>
        <v>#N/A</v>
      </c>
      <c r="T978" t="e">
        <f>IF(OR(NOT(ISNUMBER(finalData[[#This Row],[peerIQR]])),finalData[[#This Row],[peerIQR]]=0), NA(), finalData[[#This Row],[peerQ3]]+1.5*finalData[[#This Row],[peerIQR]])</f>
        <v>#N/A</v>
      </c>
      <c r="U97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78">
        <f>finalData[[#This Row],[score]]-finalData[[#This Row],[peerMedian]]</f>
        <v>0</v>
      </c>
    </row>
    <row r="979" spans="1:22">
      <c r="A979" t="s">
        <v>3585</v>
      </c>
      <c r="B979" t="s">
        <v>3586</v>
      </c>
      <c r="C979" t="s">
        <v>3491</v>
      </c>
      <c r="D979" t="s">
        <v>27</v>
      </c>
      <c r="E979">
        <v>3</v>
      </c>
      <c r="F979">
        <v>0</v>
      </c>
      <c r="G979">
        <v>3</v>
      </c>
      <c r="H979">
        <v>2</v>
      </c>
      <c r="I979">
        <v>0.92</v>
      </c>
      <c r="J979">
        <v>5</v>
      </c>
      <c r="K979">
        <v>0.4</v>
      </c>
      <c r="L979" t="s">
        <v>18070</v>
      </c>
      <c r="M979" t="s">
        <v>17971</v>
      </c>
      <c r="N979" cm="1">
        <f t="array" ref="N979">_xlfn.LET(_xlpm.k,finalData[[#This Row],[peer_group_key]],
     MEDIAN(_xlfn._xlws.FILTER(finalData[score], (finalData[peer_group_key]=_xlpm.k)*(ISNUMBER(finalData[score]))))
)</f>
        <v>1</v>
      </c>
      <c r="O979" cm="1">
        <f t="array" ref="O97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979" cm="1">
        <f t="array" ref="P97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979">
        <f>finalData[[#This Row],[peerQ3]]-finalData[[#This Row],[peerQ1]]</f>
        <v>0.1100000000000001</v>
      </c>
      <c r="R979" cm="1">
        <f t="array" ref="R979">_xlfn.LET(_xlpm.k,finalData[[#This Row],[peer_group_key]],
ROWS(_xlfn._xlws.FILTER(finalData[score], (finalData[peer_group_key]=_xlpm.k)*(ISNUMBER(finalData[score]))))
)</f>
        <v>11</v>
      </c>
      <c r="S979">
        <f>IF(OR(NOT(ISNUMBER(finalData[[#This Row],[peerIQR]])),finalData[[#This Row],[peerIQR]]=0), NA(), finalData[[#This Row],[peerQ1]]-1.5*finalData[[#This Row],[peerIQR]])</f>
        <v>0.79499999999999982</v>
      </c>
      <c r="T979">
        <f>IF(OR(NOT(ISNUMBER(finalData[[#This Row],[peerIQR]])),finalData[[#This Row],[peerIQR]]=0), NA(), finalData[[#This Row],[peerQ3]]+1.5*finalData[[#This Row],[peerIQR]])</f>
        <v>1.2350000000000003</v>
      </c>
      <c r="U97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79">
        <f>finalData[[#This Row],[score]]-finalData[[#This Row],[peerMedian]]</f>
        <v>-7.999999999999996E-2</v>
      </c>
    </row>
    <row r="980" spans="1:22">
      <c r="A980" t="s">
        <v>3591</v>
      </c>
      <c r="B980" t="s">
        <v>3592</v>
      </c>
      <c r="C980" t="s">
        <v>3491</v>
      </c>
      <c r="D980" t="s">
        <v>87</v>
      </c>
      <c r="E980">
        <v>3</v>
      </c>
      <c r="F980">
        <v>0</v>
      </c>
      <c r="G980">
        <v>6</v>
      </c>
      <c r="H980">
        <v>0</v>
      </c>
      <c r="I980">
        <v>0.97</v>
      </c>
      <c r="J980">
        <v>6</v>
      </c>
      <c r="K980">
        <v>0</v>
      </c>
      <c r="L980" t="s">
        <v>18069</v>
      </c>
      <c r="M980" t="s">
        <v>17971</v>
      </c>
      <c r="N980" cm="1">
        <f t="array" ref="N980">_xlfn.LET(_xlpm.k,finalData[[#This Row],[peer_group_key]],
     MEDIAN(_xlfn._xlws.FILTER(finalData[score], (finalData[peer_group_key]=_xlpm.k)*(ISNUMBER(finalData[score]))))
)</f>
        <v>1</v>
      </c>
      <c r="O980" cm="1">
        <f t="array" ref="O98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0.90249999999999997</v>
      </c>
      <c r="P980" cm="1">
        <f t="array" ref="P98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980">
        <f>finalData[[#This Row],[peerQ3]]-finalData[[#This Row],[peerQ1]]</f>
        <v>0.16750000000000009</v>
      </c>
      <c r="R980" cm="1">
        <f t="array" ref="R980">_xlfn.LET(_xlpm.k,finalData[[#This Row],[peer_group_key]],
ROWS(_xlfn._xlws.FILTER(finalData[score], (finalData[peer_group_key]=_xlpm.k)*(ISNUMBER(finalData[score]))))
)</f>
        <v>8</v>
      </c>
      <c r="S980">
        <f>IF(OR(NOT(ISNUMBER(finalData[[#This Row],[peerIQR]])),finalData[[#This Row],[peerIQR]]=0), NA(), finalData[[#This Row],[peerQ1]]-1.5*finalData[[#This Row],[peerIQR]])</f>
        <v>0.65124999999999988</v>
      </c>
      <c r="T980">
        <f>IF(OR(NOT(ISNUMBER(finalData[[#This Row],[peerIQR]])),finalData[[#This Row],[peerIQR]]=0), NA(), finalData[[#This Row],[peerQ3]]+1.5*finalData[[#This Row],[peerIQR]])</f>
        <v>1.3212500000000003</v>
      </c>
      <c r="U98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80">
        <f>finalData[[#This Row],[score]]-finalData[[#This Row],[peerMedian]]</f>
        <v>-3.0000000000000027E-2</v>
      </c>
    </row>
    <row r="981" spans="1:22">
      <c r="A981" t="s">
        <v>3595</v>
      </c>
      <c r="B981" t="s">
        <v>3596</v>
      </c>
      <c r="C981" t="s">
        <v>3491</v>
      </c>
      <c r="D981" t="s">
        <v>27</v>
      </c>
      <c r="E981">
        <v>2</v>
      </c>
      <c r="F981">
        <v>0</v>
      </c>
      <c r="G981">
        <v>4</v>
      </c>
      <c r="H981">
        <v>1</v>
      </c>
      <c r="I981">
        <v>0.97</v>
      </c>
      <c r="J981">
        <v>5</v>
      </c>
      <c r="K981">
        <v>0.2</v>
      </c>
      <c r="L981" t="s">
        <v>18070</v>
      </c>
      <c r="M981" t="s">
        <v>17973</v>
      </c>
      <c r="N981" cm="1">
        <f t="array" ref="N981">_xlfn.LET(_xlpm.k,finalData[[#This Row],[peer_group_key]],
     MEDIAN(_xlfn._xlws.FILTER(finalData[score], (finalData[peer_group_key]=_xlpm.k)*(ISNUMBER(finalData[score]))))
)</f>
        <v>1</v>
      </c>
      <c r="O981" cm="1">
        <f t="array" ref="O98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981" cm="1">
        <f t="array" ref="P98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981">
        <f>finalData[[#This Row],[peerQ3]]-finalData[[#This Row],[peerQ1]]</f>
        <v>0.1100000000000001</v>
      </c>
      <c r="R981" cm="1">
        <f t="array" ref="R981">_xlfn.LET(_xlpm.k,finalData[[#This Row],[peer_group_key]],
ROWS(_xlfn._xlws.FILTER(finalData[score], (finalData[peer_group_key]=_xlpm.k)*(ISNUMBER(finalData[score]))))
)</f>
        <v>11</v>
      </c>
      <c r="S981">
        <f>IF(OR(NOT(ISNUMBER(finalData[[#This Row],[peerIQR]])),finalData[[#This Row],[peerIQR]]=0), NA(), finalData[[#This Row],[peerQ1]]-1.5*finalData[[#This Row],[peerIQR]])</f>
        <v>0.79499999999999982</v>
      </c>
      <c r="T981">
        <f>IF(OR(NOT(ISNUMBER(finalData[[#This Row],[peerIQR]])),finalData[[#This Row],[peerIQR]]=0), NA(), finalData[[#This Row],[peerQ3]]+1.5*finalData[[#This Row],[peerIQR]])</f>
        <v>1.2350000000000003</v>
      </c>
      <c r="U98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81">
        <f>finalData[[#This Row],[score]]-finalData[[#This Row],[peerMedian]]</f>
        <v>-3.0000000000000027E-2</v>
      </c>
    </row>
    <row r="982" spans="1:22">
      <c r="A982" t="s">
        <v>3598</v>
      </c>
      <c r="B982" t="s">
        <v>3599</v>
      </c>
      <c r="C982" t="s">
        <v>3491</v>
      </c>
      <c r="D982" t="s">
        <v>87</v>
      </c>
      <c r="E982">
        <v>3</v>
      </c>
      <c r="F982">
        <v>0</v>
      </c>
      <c r="G982">
        <v>6</v>
      </c>
      <c r="H982">
        <v>0</v>
      </c>
      <c r="I982">
        <v>1.02</v>
      </c>
      <c r="J982">
        <v>6</v>
      </c>
      <c r="K982">
        <v>0</v>
      </c>
      <c r="L982" t="s">
        <v>18069</v>
      </c>
      <c r="M982" t="s">
        <v>17971</v>
      </c>
      <c r="N982" cm="1">
        <f t="array" ref="N982">_xlfn.LET(_xlpm.k,finalData[[#This Row],[peer_group_key]],
     MEDIAN(_xlfn._xlws.FILTER(finalData[score], (finalData[peer_group_key]=_xlpm.k)*(ISNUMBER(finalData[score]))))
)</f>
        <v>1</v>
      </c>
      <c r="O982" cm="1">
        <f t="array" ref="O98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0.90249999999999997</v>
      </c>
      <c r="P982" cm="1">
        <f t="array" ref="P98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982">
        <f>finalData[[#This Row],[peerQ3]]-finalData[[#This Row],[peerQ1]]</f>
        <v>0.16750000000000009</v>
      </c>
      <c r="R982" cm="1">
        <f t="array" ref="R982">_xlfn.LET(_xlpm.k,finalData[[#This Row],[peer_group_key]],
ROWS(_xlfn._xlws.FILTER(finalData[score], (finalData[peer_group_key]=_xlpm.k)*(ISNUMBER(finalData[score]))))
)</f>
        <v>8</v>
      </c>
      <c r="S982">
        <f>IF(OR(NOT(ISNUMBER(finalData[[#This Row],[peerIQR]])),finalData[[#This Row],[peerIQR]]=0), NA(), finalData[[#This Row],[peerQ1]]-1.5*finalData[[#This Row],[peerIQR]])</f>
        <v>0.65124999999999988</v>
      </c>
      <c r="T982">
        <f>IF(OR(NOT(ISNUMBER(finalData[[#This Row],[peerIQR]])),finalData[[#This Row],[peerIQR]]=0), NA(), finalData[[#This Row],[peerQ3]]+1.5*finalData[[#This Row],[peerIQR]])</f>
        <v>1.3212500000000003</v>
      </c>
      <c r="U98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82">
        <f>finalData[[#This Row],[score]]-finalData[[#This Row],[peerMedian]]</f>
        <v>2.0000000000000018E-2</v>
      </c>
    </row>
    <row r="983" spans="1:22">
      <c r="A983" t="s">
        <v>3604</v>
      </c>
      <c r="B983" t="s">
        <v>3605</v>
      </c>
      <c r="C983" t="s">
        <v>3491</v>
      </c>
      <c r="D983" t="s">
        <v>32</v>
      </c>
      <c r="E983">
        <v>4</v>
      </c>
      <c r="F983">
        <v>0</v>
      </c>
      <c r="G983">
        <v>9</v>
      </c>
      <c r="H983">
        <v>0</v>
      </c>
      <c r="I983">
        <v>0.98</v>
      </c>
      <c r="J983">
        <v>9</v>
      </c>
      <c r="K983">
        <v>0</v>
      </c>
      <c r="L983" t="s">
        <v>18068</v>
      </c>
      <c r="M983" t="s">
        <v>17970</v>
      </c>
      <c r="N983" cm="1">
        <f t="array" ref="N983">_xlfn.LET(_xlpm.k,finalData[[#This Row],[peer_group_key]],
     MEDIAN(_xlfn._xlws.FILTER(finalData[score], (finalData[peer_group_key]=_xlpm.k)*(ISNUMBER(finalData[score]))))
)</f>
        <v>1.0150000000000001</v>
      </c>
      <c r="O983" cm="1">
        <f t="array" ref="O98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983" cm="1">
        <f t="array" ref="P98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983">
        <f>finalData[[#This Row],[peerQ3]]-finalData[[#This Row],[peerQ1]]</f>
        <v>8.5000000000000075E-2</v>
      </c>
      <c r="R983" cm="1">
        <f t="array" ref="R983">_xlfn.LET(_xlpm.k,finalData[[#This Row],[peer_group_key]],
ROWS(_xlfn._xlws.FILTER(finalData[score], (finalData[peer_group_key]=_xlpm.k)*(ISNUMBER(finalData[score]))))
)</f>
        <v>22</v>
      </c>
      <c r="S983">
        <f>IF(OR(NOT(ISNUMBER(finalData[[#This Row],[peerIQR]])),finalData[[#This Row],[peerIQR]]=0), NA(), finalData[[#This Row],[peerQ1]]-1.5*finalData[[#This Row],[peerIQR]])</f>
        <v>0.84749999999999992</v>
      </c>
      <c r="T983">
        <f>IF(OR(NOT(ISNUMBER(finalData[[#This Row],[peerIQR]])),finalData[[#This Row],[peerIQR]]=0), NA(), finalData[[#This Row],[peerQ3]]+1.5*finalData[[#This Row],[peerIQR]])</f>
        <v>1.1875000000000002</v>
      </c>
      <c r="U98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83">
        <f>finalData[[#This Row],[score]]-finalData[[#This Row],[peerMedian]]</f>
        <v>-3.5000000000000142E-2</v>
      </c>
    </row>
    <row r="984" spans="1:22">
      <c r="A984" t="s">
        <v>3608</v>
      </c>
      <c r="B984" t="s">
        <v>3609</v>
      </c>
      <c r="C984" t="s">
        <v>3491</v>
      </c>
      <c r="D984" t="s">
        <v>18</v>
      </c>
      <c r="E984">
        <v>2</v>
      </c>
      <c r="F984">
        <v>0</v>
      </c>
      <c r="G984">
        <v>9</v>
      </c>
      <c r="H984">
        <v>0</v>
      </c>
      <c r="I984">
        <v>1.01</v>
      </c>
      <c r="J984">
        <v>9</v>
      </c>
      <c r="K984">
        <v>0</v>
      </c>
      <c r="L984" t="s">
        <v>18075</v>
      </c>
      <c r="M984" t="s">
        <v>17973</v>
      </c>
      <c r="N984" cm="1">
        <f t="array" ref="N984">_xlfn.LET(_xlpm.k,finalData[[#This Row],[peer_group_key]],
     MEDIAN(_xlfn._xlws.FILTER(finalData[score], (finalData[peer_group_key]=_xlpm.k)*(ISNUMBER(finalData[score]))))
)</f>
        <v>1.0449999999999999</v>
      </c>
      <c r="O984" cm="1">
        <f t="array" ref="O98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1.0275000000000001</v>
      </c>
      <c r="P984" cm="1">
        <f t="array" ref="P98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1.0625</v>
      </c>
      <c r="Q984">
        <f>finalData[[#This Row],[peerQ3]]-finalData[[#This Row],[peerQ1]]</f>
        <v>3.499999999999992E-2</v>
      </c>
      <c r="R984" cm="1">
        <f t="array" ref="R984">_xlfn.LET(_xlpm.k,finalData[[#This Row],[peer_group_key]],
ROWS(_xlfn._xlws.FILTER(finalData[score], (finalData[peer_group_key]=_xlpm.k)*(ISNUMBER(finalData[score]))))
)</f>
        <v>2</v>
      </c>
      <c r="S984">
        <f>IF(OR(NOT(ISNUMBER(finalData[[#This Row],[peerIQR]])),finalData[[#This Row],[peerIQR]]=0), NA(), finalData[[#This Row],[peerQ1]]-1.5*finalData[[#This Row],[peerIQR]])</f>
        <v>0.9750000000000002</v>
      </c>
      <c r="T984">
        <f>IF(OR(NOT(ISNUMBER(finalData[[#This Row],[peerIQR]])),finalData[[#This Row],[peerIQR]]=0), NA(), finalData[[#This Row],[peerQ3]]+1.5*finalData[[#This Row],[peerIQR]])</f>
        <v>1.1149999999999998</v>
      </c>
      <c r="U98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84">
        <f>finalData[[#This Row],[score]]-finalData[[#This Row],[peerMedian]]</f>
        <v>-3.499999999999992E-2</v>
      </c>
    </row>
    <row r="985" spans="1:22">
      <c r="A985" t="s">
        <v>3612</v>
      </c>
      <c r="B985" t="s">
        <v>3613</v>
      </c>
      <c r="C985" t="s">
        <v>3491</v>
      </c>
      <c r="D985" t="s">
        <v>32</v>
      </c>
      <c r="E985">
        <v>2</v>
      </c>
      <c r="F985">
        <v>0</v>
      </c>
      <c r="G985">
        <v>7</v>
      </c>
      <c r="H985">
        <v>4</v>
      </c>
      <c r="I985">
        <v>1.02</v>
      </c>
      <c r="J985">
        <v>11</v>
      </c>
      <c r="K985">
        <v>0.36363636363636365</v>
      </c>
      <c r="L985" t="s">
        <v>18068</v>
      </c>
      <c r="M985" t="s">
        <v>17973</v>
      </c>
      <c r="N985" cm="1">
        <f t="array" ref="N985">_xlfn.LET(_xlpm.k,finalData[[#This Row],[peer_group_key]],
     MEDIAN(_xlfn._xlws.FILTER(finalData[score], (finalData[peer_group_key]=_xlpm.k)*(ISNUMBER(finalData[score]))))
)</f>
        <v>1.0150000000000001</v>
      </c>
      <c r="O985" cm="1">
        <f t="array" ref="O98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985" cm="1">
        <f t="array" ref="P98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985">
        <f>finalData[[#This Row],[peerQ3]]-finalData[[#This Row],[peerQ1]]</f>
        <v>8.5000000000000075E-2</v>
      </c>
      <c r="R985" cm="1">
        <f t="array" ref="R985">_xlfn.LET(_xlpm.k,finalData[[#This Row],[peer_group_key]],
ROWS(_xlfn._xlws.FILTER(finalData[score], (finalData[peer_group_key]=_xlpm.k)*(ISNUMBER(finalData[score]))))
)</f>
        <v>22</v>
      </c>
      <c r="S985">
        <f>IF(OR(NOT(ISNUMBER(finalData[[#This Row],[peerIQR]])),finalData[[#This Row],[peerIQR]]=0), NA(), finalData[[#This Row],[peerQ1]]-1.5*finalData[[#This Row],[peerIQR]])</f>
        <v>0.84749999999999992</v>
      </c>
      <c r="T985">
        <f>IF(OR(NOT(ISNUMBER(finalData[[#This Row],[peerIQR]])),finalData[[#This Row],[peerIQR]]=0), NA(), finalData[[#This Row],[peerQ3]]+1.5*finalData[[#This Row],[peerIQR]])</f>
        <v>1.1875000000000002</v>
      </c>
      <c r="U98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85">
        <f>finalData[[#This Row],[score]]-finalData[[#This Row],[peerMedian]]</f>
        <v>4.9999999999998934E-3</v>
      </c>
    </row>
    <row r="986" spans="1:22">
      <c r="A986" t="s">
        <v>3614</v>
      </c>
      <c r="B986" t="s">
        <v>3615</v>
      </c>
      <c r="C986" t="s">
        <v>3491</v>
      </c>
      <c r="D986" t="s">
        <v>27</v>
      </c>
      <c r="E986">
        <v>4</v>
      </c>
      <c r="F986">
        <v>0</v>
      </c>
      <c r="G986">
        <v>9</v>
      </c>
      <c r="H986">
        <v>0</v>
      </c>
      <c r="I986">
        <v>0.96</v>
      </c>
      <c r="J986">
        <v>9</v>
      </c>
      <c r="K986">
        <v>0</v>
      </c>
      <c r="L986" t="s">
        <v>18070</v>
      </c>
      <c r="M986" t="s">
        <v>17970</v>
      </c>
      <c r="N986" cm="1">
        <f t="array" ref="N986">_xlfn.LET(_xlpm.k,finalData[[#This Row],[peer_group_key]],
     MEDIAN(_xlfn._xlws.FILTER(finalData[score], (finalData[peer_group_key]=_xlpm.k)*(ISNUMBER(finalData[score]))))
)</f>
        <v>1</v>
      </c>
      <c r="O986" cm="1">
        <f t="array" ref="O98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986" cm="1">
        <f t="array" ref="P98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986">
        <f>finalData[[#This Row],[peerQ3]]-finalData[[#This Row],[peerQ1]]</f>
        <v>0.1100000000000001</v>
      </c>
      <c r="R986" cm="1">
        <f t="array" ref="R986">_xlfn.LET(_xlpm.k,finalData[[#This Row],[peer_group_key]],
ROWS(_xlfn._xlws.FILTER(finalData[score], (finalData[peer_group_key]=_xlpm.k)*(ISNUMBER(finalData[score]))))
)</f>
        <v>11</v>
      </c>
      <c r="S986">
        <f>IF(OR(NOT(ISNUMBER(finalData[[#This Row],[peerIQR]])),finalData[[#This Row],[peerIQR]]=0), NA(), finalData[[#This Row],[peerQ1]]-1.5*finalData[[#This Row],[peerIQR]])</f>
        <v>0.79499999999999982</v>
      </c>
      <c r="T986">
        <f>IF(OR(NOT(ISNUMBER(finalData[[#This Row],[peerIQR]])),finalData[[#This Row],[peerIQR]]=0), NA(), finalData[[#This Row],[peerQ3]]+1.5*finalData[[#This Row],[peerIQR]])</f>
        <v>1.2350000000000003</v>
      </c>
      <c r="U98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86">
        <f>finalData[[#This Row],[score]]-finalData[[#This Row],[peerMedian]]</f>
        <v>-4.0000000000000036E-2</v>
      </c>
    </row>
    <row r="987" spans="1:22">
      <c r="A987" t="s">
        <v>3617</v>
      </c>
      <c r="B987" t="s">
        <v>3618</v>
      </c>
      <c r="C987" t="s">
        <v>3491</v>
      </c>
      <c r="D987" t="s">
        <v>32</v>
      </c>
      <c r="E987">
        <v>3</v>
      </c>
      <c r="F987">
        <v>1</v>
      </c>
      <c r="G987">
        <v>9</v>
      </c>
      <c r="H987">
        <v>0</v>
      </c>
      <c r="I987">
        <v>1.07</v>
      </c>
      <c r="J987">
        <v>10</v>
      </c>
      <c r="K987">
        <v>0</v>
      </c>
      <c r="L987" t="s">
        <v>18068</v>
      </c>
      <c r="M987" t="s">
        <v>17971</v>
      </c>
      <c r="N987" cm="1">
        <f t="array" ref="N987">_xlfn.LET(_xlpm.k,finalData[[#This Row],[peer_group_key]],
     MEDIAN(_xlfn._xlws.FILTER(finalData[score], (finalData[peer_group_key]=_xlpm.k)*(ISNUMBER(finalData[score]))))
)</f>
        <v>1.0150000000000001</v>
      </c>
      <c r="O987" cm="1">
        <f t="array" ref="O98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987" cm="1">
        <f t="array" ref="P98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987">
        <f>finalData[[#This Row],[peerQ3]]-finalData[[#This Row],[peerQ1]]</f>
        <v>8.5000000000000075E-2</v>
      </c>
      <c r="R987" cm="1">
        <f t="array" ref="R987">_xlfn.LET(_xlpm.k,finalData[[#This Row],[peer_group_key]],
ROWS(_xlfn._xlws.FILTER(finalData[score], (finalData[peer_group_key]=_xlpm.k)*(ISNUMBER(finalData[score]))))
)</f>
        <v>22</v>
      </c>
      <c r="S987">
        <f>IF(OR(NOT(ISNUMBER(finalData[[#This Row],[peerIQR]])),finalData[[#This Row],[peerIQR]]=0), NA(), finalData[[#This Row],[peerQ1]]-1.5*finalData[[#This Row],[peerIQR]])</f>
        <v>0.84749999999999992</v>
      </c>
      <c r="T987">
        <f>IF(OR(NOT(ISNUMBER(finalData[[#This Row],[peerIQR]])),finalData[[#This Row],[peerIQR]]=0), NA(), finalData[[#This Row],[peerQ3]]+1.5*finalData[[#This Row],[peerIQR]])</f>
        <v>1.1875000000000002</v>
      </c>
      <c r="U98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87">
        <f>finalData[[#This Row],[score]]-finalData[[#This Row],[peerMedian]]</f>
        <v>5.4999999999999938E-2</v>
      </c>
    </row>
    <row r="988" spans="1:22">
      <c r="A988" t="s">
        <v>3621</v>
      </c>
      <c r="B988" t="s">
        <v>3622</v>
      </c>
      <c r="C988" t="s">
        <v>3491</v>
      </c>
      <c r="D988" t="s">
        <v>27</v>
      </c>
      <c r="E988">
        <v>3</v>
      </c>
      <c r="F988">
        <v>0</v>
      </c>
      <c r="G988">
        <v>6</v>
      </c>
      <c r="H988">
        <v>0</v>
      </c>
      <c r="I988">
        <v>1</v>
      </c>
      <c r="J988">
        <v>6</v>
      </c>
      <c r="K988">
        <v>0</v>
      </c>
      <c r="L988" t="s">
        <v>18070</v>
      </c>
      <c r="M988" t="s">
        <v>17971</v>
      </c>
      <c r="N988" cm="1">
        <f t="array" ref="N988">_xlfn.LET(_xlpm.k,finalData[[#This Row],[peer_group_key]],
     MEDIAN(_xlfn._xlws.FILTER(finalData[score], (finalData[peer_group_key]=_xlpm.k)*(ISNUMBER(finalData[score]))))
)</f>
        <v>1</v>
      </c>
      <c r="O988" cm="1">
        <f t="array" ref="O98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988" cm="1">
        <f t="array" ref="P98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988">
        <f>finalData[[#This Row],[peerQ3]]-finalData[[#This Row],[peerQ1]]</f>
        <v>0.1100000000000001</v>
      </c>
      <c r="R988" cm="1">
        <f t="array" ref="R988">_xlfn.LET(_xlpm.k,finalData[[#This Row],[peer_group_key]],
ROWS(_xlfn._xlws.FILTER(finalData[score], (finalData[peer_group_key]=_xlpm.k)*(ISNUMBER(finalData[score]))))
)</f>
        <v>11</v>
      </c>
      <c r="S988">
        <f>IF(OR(NOT(ISNUMBER(finalData[[#This Row],[peerIQR]])),finalData[[#This Row],[peerIQR]]=0), NA(), finalData[[#This Row],[peerQ1]]-1.5*finalData[[#This Row],[peerIQR]])</f>
        <v>0.79499999999999982</v>
      </c>
      <c r="T988">
        <f>IF(OR(NOT(ISNUMBER(finalData[[#This Row],[peerIQR]])),finalData[[#This Row],[peerIQR]]=0), NA(), finalData[[#This Row],[peerQ3]]+1.5*finalData[[#This Row],[peerIQR]])</f>
        <v>1.2350000000000003</v>
      </c>
      <c r="U98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88">
        <f>finalData[[#This Row],[score]]-finalData[[#This Row],[peerMedian]]</f>
        <v>0</v>
      </c>
    </row>
    <row r="989" spans="1:22">
      <c r="A989" t="s">
        <v>3624</v>
      </c>
      <c r="B989" t="s">
        <v>3625</v>
      </c>
      <c r="C989" t="s">
        <v>3491</v>
      </c>
      <c r="D989" t="s">
        <v>140</v>
      </c>
      <c r="E989">
        <v>2</v>
      </c>
      <c r="F989">
        <v>0</v>
      </c>
      <c r="G989">
        <v>11</v>
      </c>
      <c r="H989">
        <v>0</v>
      </c>
      <c r="I989">
        <v>1.01</v>
      </c>
      <c r="J989">
        <v>11</v>
      </c>
      <c r="K989">
        <v>0</v>
      </c>
      <c r="L989" t="s">
        <v>18071</v>
      </c>
      <c r="M989" t="s">
        <v>17973</v>
      </c>
      <c r="N989" cm="1">
        <f t="array" ref="N989">_xlfn.LET(_xlpm.k,finalData[[#This Row],[peer_group_key]],
     MEDIAN(_xlfn._xlws.FILTER(finalData[score], (finalData[peer_group_key]=_xlpm.k)*(ISNUMBER(finalData[score]))))
)</f>
        <v>1.03</v>
      </c>
      <c r="O989" cm="1">
        <f t="array" ref="O98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</v>
      </c>
      <c r="P989" cm="1">
        <f t="array" ref="P98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989">
        <f>finalData[[#This Row],[peerQ3]]-finalData[[#This Row],[peerQ1]]</f>
        <v>3.0000000000000027E-2</v>
      </c>
      <c r="R989" cm="1">
        <f t="array" ref="R989">_xlfn.LET(_xlpm.k,finalData[[#This Row],[peer_group_key]],
ROWS(_xlfn._xlws.FILTER(finalData[score], (finalData[peer_group_key]=_xlpm.k)*(ISNUMBER(finalData[score]))))
)</f>
        <v>5</v>
      </c>
      <c r="S989">
        <f>IF(OR(NOT(ISNUMBER(finalData[[#This Row],[peerIQR]])),finalData[[#This Row],[peerIQR]]=0), NA(), finalData[[#This Row],[peerQ1]]-1.5*finalData[[#This Row],[peerIQR]])</f>
        <v>0.96499999999999997</v>
      </c>
      <c r="T989">
        <f>IF(OR(NOT(ISNUMBER(finalData[[#This Row],[peerIQR]])),finalData[[#This Row],[peerIQR]]=0), NA(), finalData[[#This Row],[peerQ3]]+1.5*finalData[[#This Row],[peerIQR]])</f>
        <v>1.085</v>
      </c>
      <c r="U98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89">
        <f>finalData[[#This Row],[score]]-finalData[[#This Row],[peerMedian]]</f>
        <v>-2.0000000000000018E-2</v>
      </c>
    </row>
    <row r="990" spans="1:22">
      <c r="A990" t="s">
        <v>3628</v>
      </c>
      <c r="B990" t="s">
        <v>3629</v>
      </c>
      <c r="C990" t="s">
        <v>3491</v>
      </c>
      <c r="D990" t="s">
        <v>87</v>
      </c>
      <c r="E990">
        <v>4</v>
      </c>
      <c r="F990">
        <v>0</v>
      </c>
      <c r="G990">
        <v>11</v>
      </c>
      <c r="H990">
        <v>0</v>
      </c>
      <c r="I990">
        <v>1.07</v>
      </c>
      <c r="J990">
        <v>11</v>
      </c>
      <c r="K990">
        <v>0</v>
      </c>
      <c r="L990" t="s">
        <v>18069</v>
      </c>
      <c r="M990" t="s">
        <v>17970</v>
      </c>
      <c r="N990" cm="1">
        <f t="array" ref="N990">_xlfn.LET(_xlpm.k,finalData[[#This Row],[peer_group_key]],
     MEDIAN(_xlfn._xlws.FILTER(finalData[score], (finalData[peer_group_key]=_xlpm.k)*(ISNUMBER(finalData[score]))))
)</f>
        <v>1</v>
      </c>
      <c r="O990" cm="1">
        <f t="array" ref="O99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0.90249999999999997</v>
      </c>
      <c r="P990" cm="1">
        <f t="array" ref="P99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990">
        <f>finalData[[#This Row],[peerQ3]]-finalData[[#This Row],[peerQ1]]</f>
        <v>0.16750000000000009</v>
      </c>
      <c r="R990" cm="1">
        <f t="array" ref="R990">_xlfn.LET(_xlpm.k,finalData[[#This Row],[peer_group_key]],
ROWS(_xlfn._xlws.FILTER(finalData[score], (finalData[peer_group_key]=_xlpm.k)*(ISNUMBER(finalData[score]))))
)</f>
        <v>8</v>
      </c>
      <c r="S990">
        <f>IF(OR(NOT(ISNUMBER(finalData[[#This Row],[peerIQR]])),finalData[[#This Row],[peerIQR]]=0), NA(), finalData[[#This Row],[peerQ1]]-1.5*finalData[[#This Row],[peerIQR]])</f>
        <v>0.65124999999999988</v>
      </c>
      <c r="T990">
        <f>IF(OR(NOT(ISNUMBER(finalData[[#This Row],[peerIQR]])),finalData[[#This Row],[peerIQR]]=0), NA(), finalData[[#This Row],[peerQ3]]+1.5*finalData[[#This Row],[peerIQR]])</f>
        <v>1.3212500000000003</v>
      </c>
      <c r="U99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90">
        <f>finalData[[#This Row],[score]]-finalData[[#This Row],[peerMedian]]</f>
        <v>7.0000000000000062E-2</v>
      </c>
    </row>
    <row r="991" spans="1:22">
      <c r="A991" t="s">
        <v>3631</v>
      </c>
      <c r="B991" t="s">
        <v>3632</v>
      </c>
      <c r="C991" t="s">
        <v>3491</v>
      </c>
      <c r="D991" t="s">
        <v>140</v>
      </c>
      <c r="E991">
        <v>5</v>
      </c>
      <c r="F991">
        <v>2</v>
      </c>
      <c r="G991">
        <v>8</v>
      </c>
      <c r="H991">
        <v>0</v>
      </c>
      <c r="I991">
        <v>1</v>
      </c>
      <c r="J991">
        <v>10</v>
      </c>
      <c r="K991">
        <v>0</v>
      </c>
      <c r="L991" t="s">
        <v>18071</v>
      </c>
      <c r="M991" t="s">
        <v>17970</v>
      </c>
      <c r="N991" cm="1">
        <f t="array" ref="N991">_xlfn.LET(_xlpm.k,finalData[[#This Row],[peer_group_key]],
     MEDIAN(_xlfn._xlws.FILTER(finalData[score], (finalData[peer_group_key]=_xlpm.k)*(ISNUMBER(finalData[score]))))
)</f>
        <v>1.03</v>
      </c>
      <c r="O991" cm="1">
        <f t="array" ref="O99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</v>
      </c>
      <c r="P991" cm="1">
        <f t="array" ref="P99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991">
        <f>finalData[[#This Row],[peerQ3]]-finalData[[#This Row],[peerQ1]]</f>
        <v>3.0000000000000027E-2</v>
      </c>
      <c r="R991" cm="1">
        <f t="array" ref="R991">_xlfn.LET(_xlpm.k,finalData[[#This Row],[peer_group_key]],
ROWS(_xlfn._xlws.FILTER(finalData[score], (finalData[peer_group_key]=_xlpm.k)*(ISNUMBER(finalData[score]))))
)</f>
        <v>5</v>
      </c>
      <c r="S991">
        <f>IF(OR(NOT(ISNUMBER(finalData[[#This Row],[peerIQR]])),finalData[[#This Row],[peerIQR]]=0), NA(), finalData[[#This Row],[peerQ1]]-1.5*finalData[[#This Row],[peerIQR]])</f>
        <v>0.96499999999999997</v>
      </c>
      <c r="T991">
        <f>IF(OR(NOT(ISNUMBER(finalData[[#This Row],[peerIQR]])),finalData[[#This Row],[peerIQR]]=0), NA(), finalData[[#This Row],[peerQ3]]+1.5*finalData[[#This Row],[peerIQR]])</f>
        <v>1.085</v>
      </c>
      <c r="U99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91">
        <f>finalData[[#This Row],[score]]-finalData[[#This Row],[peerMedian]]</f>
        <v>-3.0000000000000027E-2</v>
      </c>
    </row>
    <row r="992" spans="1:22">
      <c r="A992" t="s">
        <v>3633</v>
      </c>
      <c r="B992" t="s">
        <v>3634</v>
      </c>
      <c r="C992" t="s">
        <v>3491</v>
      </c>
      <c r="D992" t="s">
        <v>87</v>
      </c>
      <c r="E992">
        <v>1</v>
      </c>
      <c r="F992">
        <v>0</v>
      </c>
      <c r="G992">
        <v>2</v>
      </c>
      <c r="H992">
        <v>2</v>
      </c>
      <c r="I992">
        <v>0.98</v>
      </c>
      <c r="J992">
        <v>4</v>
      </c>
      <c r="K992">
        <v>0.5</v>
      </c>
      <c r="L992" t="s">
        <v>18069</v>
      </c>
      <c r="M992" t="s">
        <v>17973</v>
      </c>
      <c r="N992" cm="1">
        <f t="array" ref="N992">_xlfn.LET(_xlpm.k,finalData[[#This Row],[peer_group_key]],
     MEDIAN(_xlfn._xlws.FILTER(finalData[score], (finalData[peer_group_key]=_xlpm.k)*(ISNUMBER(finalData[score]))))
)</f>
        <v>1</v>
      </c>
      <c r="O992" cm="1">
        <f t="array" ref="O99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0.90249999999999997</v>
      </c>
      <c r="P992" cm="1">
        <f t="array" ref="P99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992">
        <f>finalData[[#This Row],[peerQ3]]-finalData[[#This Row],[peerQ1]]</f>
        <v>0.16750000000000009</v>
      </c>
      <c r="R992" cm="1">
        <f t="array" ref="R992">_xlfn.LET(_xlpm.k,finalData[[#This Row],[peer_group_key]],
ROWS(_xlfn._xlws.FILTER(finalData[score], (finalData[peer_group_key]=_xlpm.k)*(ISNUMBER(finalData[score]))))
)</f>
        <v>8</v>
      </c>
      <c r="S992">
        <f>IF(OR(NOT(ISNUMBER(finalData[[#This Row],[peerIQR]])),finalData[[#This Row],[peerIQR]]=0), NA(), finalData[[#This Row],[peerQ1]]-1.5*finalData[[#This Row],[peerIQR]])</f>
        <v>0.65124999999999988</v>
      </c>
      <c r="T992">
        <f>IF(OR(NOT(ISNUMBER(finalData[[#This Row],[peerIQR]])),finalData[[#This Row],[peerIQR]]=0), NA(), finalData[[#This Row],[peerQ3]]+1.5*finalData[[#This Row],[peerIQR]])</f>
        <v>1.3212500000000003</v>
      </c>
      <c r="U99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92">
        <f>finalData[[#This Row],[score]]-finalData[[#This Row],[peerMedian]]</f>
        <v>-2.0000000000000018E-2</v>
      </c>
    </row>
    <row r="993" spans="1:22">
      <c r="A993" t="s">
        <v>3636</v>
      </c>
      <c r="B993" t="s">
        <v>3637</v>
      </c>
      <c r="C993" t="s">
        <v>3491</v>
      </c>
      <c r="D993" t="s">
        <v>32</v>
      </c>
      <c r="E993">
        <v>2</v>
      </c>
      <c r="F993">
        <v>0</v>
      </c>
      <c r="G993">
        <v>5</v>
      </c>
      <c r="H993">
        <v>0</v>
      </c>
      <c r="I993">
        <v>1.04</v>
      </c>
      <c r="J993">
        <v>5</v>
      </c>
      <c r="K993">
        <v>0</v>
      </c>
      <c r="L993" t="s">
        <v>18068</v>
      </c>
      <c r="M993" t="s">
        <v>17973</v>
      </c>
      <c r="N993" cm="1">
        <f t="array" ref="N993">_xlfn.LET(_xlpm.k,finalData[[#This Row],[peer_group_key]],
     MEDIAN(_xlfn._xlws.FILTER(finalData[score], (finalData[peer_group_key]=_xlpm.k)*(ISNUMBER(finalData[score]))))
)</f>
        <v>1.0150000000000001</v>
      </c>
      <c r="O993" cm="1">
        <f t="array" ref="O99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993" cm="1">
        <f t="array" ref="P99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993">
        <f>finalData[[#This Row],[peerQ3]]-finalData[[#This Row],[peerQ1]]</f>
        <v>8.5000000000000075E-2</v>
      </c>
      <c r="R993" cm="1">
        <f t="array" ref="R993">_xlfn.LET(_xlpm.k,finalData[[#This Row],[peer_group_key]],
ROWS(_xlfn._xlws.FILTER(finalData[score], (finalData[peer_group_key]=_xlpm.k)*(ISNUMBER(finalData[score]))))
)</f>
        <v>22</v>
      </c>
      <c r="S993">
        <f>IF(OR(NOT(ISNUMBER(finalData[[#This Row],[peerIQR]])),finalData[[#This Row],[peerIQR]]=0), NA(), finalData[[#This Row],[peerQ1]]-1.5*finalData[[#This Row],[peerIQR]])</f>
        <v>0.84749999999999992</v>
      </c>
      <c r="T993">
        <f>IF(OR(NOT(ISNUMBER(finalData[[#This Row],[peerIQR]])),finalData[[#This Row],[peerIQR]]=0), NA(), finalData[[#This Row],[peerQ3]]+1.5*finalData[[#This Row],[peerIQR]])</f>
        <v>1.1875000000000002</v>
      </c>
      <c r="U99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93">
        <f>finalData[[#This Row],[score]]-finalData[[#This Row],[peerMedian]]</f>
        <v>2.4999999999999911E-2</v>
      </c>
    </row>
    <row r="994" spans="1:22">
      <c r="A994" t="s">
        <v>3640</v>
      </c>
      <c r="B994" t="s">
        <v>3641</v>
      </c>
      <c r="C994" t="s">
        <v>3491</v>
      </c>
      <c r="D994" t="s">
        <v>18</v>
      </c>
      <c r="E994">
        <v>2</v>
      </c>
      <c r="F994">
        <v>0</v>
      </c>
      <c r="G994">
        <v>5</v>
      </c>
      <c r="H994">
        <v>1</v>
      </c>
      <c r="I994">
        <v>1.08</v>
      </c>
      <c r="J994">
        <v>6</v>
      </c>
      <c r="K994">
        <v>0.16666666666666666</v>
      </c>
      <c r="L994" t="s">
        <v>18075</v>
      </c>
      <c r="M994" t="s">
        <v>17973</v>
      </c>
      <c r="N994" cm="1">
        <f t="array" ref="N994">_xlfn.LET(_xlpm.k,finalData[[#This Row],[peer_group_key]],
     MEDIAN(_xlfn._xlws.FILTER(finalData[score], (finalData[peer_group_key]=_xlpm.k)*(ISNUMBER(finalData[score]))))
)</f>
        <v>1.0449999999999999</v>
      </c>
      <c r="O994" cm="1">
        <f t="array" ref="O99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1.0275000000000001</v>
      </c>
      <c r="P994" cm="1">
        <f t="array" ref="P99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1.0625</v>
      </c>
      <c r="Q994">
        <f>finalData[[#This Row],[peerQ3]]-finalData[[#This Row],[peerQ1]]</f>
        <v>3.499999999999992E-2</v>
      </c>
      <c r="R994" cm="1">
        <f t="array" ref="R994">_xlfn.LET(_xlpm.k,finalData[[#This Row],[peer_group_key]],
ROWS(_xlfn._xlws.FILTER(finalData[score], (finalData[peer_group_key]=_xlpm.k)*(ISNUMBER(finalData[score]))))
)</f>
        <v>2</v>
      </c>
      <c r="S994">
        <f>IF(OR(NOT(ISNUMBER(finalData[[#This Row],[peerIQR]])),finalData[[#This Row],[peerIQR]]=0), NA(), finalData[[#This Row],[peerQ1]]-1.5*finalData[[#This Row],[peerIQR]])</f>
        <v>0.9750000000000002</v>
      </c>
      <c r="T994">
        <f>IF(OR(NOT(ISNUMBER(finalData[[#This Row],[peerIQR]])),finalData[[#This Row],[peerIQR]]=0), NA(), finalData[[#This Row],[peerQ3]]+1.5*finalData[[#This Row],[peerIQR]])</f>
        <v>1.1149999999999998</v>
      </c>
      <c r="U99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994">
        <f>finalData[[#This Row],[score]]-finalData[[#This Row],[peerMedian]]</f>
        <v>3.5000000000000142E-2</v>
      </c>
    </row>
    <row r="995" spans="1:22">
      <c r="A995" t="s">
        <v>3644</v>
      </c>
      <c r="B995" t="s">
        <v>3645</v>
      </c>
      <c r="C995" t="s">
        <v>3491</v>
      </c>
      <c r="D995" t="s">
        <v>27</v>
      </c>
      <c r="E995">
        <v>2</v>
      </c>
      <c r="F995">
        <v>0</v>
      </c>
      <c r="G995">
        <v>7</v>
      </c>
      <c r="H995">
        <v>1</v>
      </c>
      <c r="I995">
        <v>1.02</v>
      </c>
      <c r="J995">
        <v>8</v>
      </c>
      <c r="K995">
        <v>0.125</v>
      </c>
      <c r="L995" t="s">
        <v>18070</v>
      </c>
      <c r="M995" t="s">
        <v>17973</v>
      </c>
      <c r="N995" cm="1">
        <f t="array" ref="N995">_xlfn.LET(_xlpm.k,finalData[[#This Row],[peer_group_key]],
     MEDIAN(_xlfn._xlws.FILTER(finalData[score], (finalData[peer_group_key]=_xlpm.k)*(ISNUMBER(finalData[score]))))
)</f>
        <v>1</v>
      </c>
      <c r="O995" cm="1">
        <f t="array" ref="O99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995" cm="1">
        <f t="array" ref="P99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995">
        <f>finalData[[#This Row],[peerQ3]]-finalData[[#This Row],[peerQ1]]</f>
        <v>0.1100000000000001</v>
      </c>
      <c r="R995" cm="1">
        <f t="array" ref="R995">_xlfn.LET(_xlpm.k,finalData[[#This Row],[peer_group_key]],
ROWS(_xlfn._xlws.FILTER(finalData[score], (finalData[peer_group_key]=_xlpm.k)*(ISNUMBER(finalData[score]))))
)</f>
        <v>11</v>
      </c>
      <c r="S995">
        <f>IF(OR(NOT(ISNUMBER(finalData[[#This Row],[peerIQR]])),finalData[[#This Row],[peerIQR]]=0), NA(), finalData[[#This Row],[peerQ1]]-1.5*finalData[[#This Row],[peerIQR]])</f>
        <v>0.79499999999999982</v>
      </c>
      <c r="T995">
        <f>IF(OR(NOT(ISNUMBER(finalData[[#This Row],[peerIQR]])),finalData[[#This Row],[peerIQR]]=0), NA(), finalData[[#This Row],[peerQ3]]+1.5*finalData[[#This Row],[peerIQR]])</f>
        <v>1.2350000000000003</v>
      </c>
      <c r="U99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95">
        <f>finalData[[#This Row],[score]]-finalData[[#This Row],[peerMedian]]</f>
        <v>2.0000000000000018E-2</v>
      </c>
    </row>
    <row r="996" spans="1:22">
      <c r="A996" t="s">
        <v>3647</v>
      </c>
      <c r="B996" t="s">
        <v>3648</v>
      </c>
      <c r="C996" t="s">
        <v>3491</v>
      </c>
      <c r="D996" t="s">
        <v>27</v>
      </c>
      <c r="E996">
        <v>2</v>
      </c>
      <c r="F996">
        <v>0</v>
      </c>
      <c r="G996">
        <v>7</v>
      </c>
      <c r="H996">
        <v>0</v>
      </c>
      <c r="I996">
        <v>0.91</v>
      </c>
      <c r="J996">
        <v>7</v>
      </c>
      <c r="K996">
        <v>0</v>
      </c>
      <c r="L996" t="s">
        <v>18070</v>
      </c>
      <c r="M996" t="s">
        <v>17973</v>
      </c>
      <c r="N996" cm="1">
        <f t="array" ref="N996">_xlfn.LET(_xlpm.k,finalData[[#This Row],[peer_group_key]],
     MEDIAN(_xlfn._xlws.FILTER(finalData[score], (finalData[peer_group_key]=_xlpm.k)*(ISNUMBER(finalData[score]))))
)</f>
        <v>1</v>
      </c>
      <c r="O996" cm="1">
        <f t="array" ref="O99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996" cm="1">
        <f t="array" ref="P99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996">
        <f>finalData[[#This Row],[peerQ3]]-finalData[[#This Row],[peerQ1]]</f>
        <v>0.1100000000000001</v>
      </c>
      <c r="R996" cm="1">
        <f t="array" ref="R996">_xlfn.LET(_xlpm.k,finalData[[#This Row],[peer_group_key]],
ROWS(_xlfn._xlws.FILTER(finalData[score], (finalData[peer_group_key]=_xlpm.k)*(ISNUMBER(finalData[score]))))
)</f>
        <v>11</v>
      </c>
      <c r="S996">
        <f>IF(OR(NOT(ISNUMBER(finalData[[#This Row],[peerIQR]])),finalData[[#This Row],[peerIQR]]=0), NA(), finalData[[#This Row],[peerQ1]]-1.5*finalData[[#This Row],[peerIQR]])</f>
        <v>0.79499999999999982</v>
      </c>
      <c r="T996">
        <f>IF(OR(NOT(ISNUMBER(finalData[[#This Row],[peerIQR]])),finalData[[#This Row],[peerIQR]]=0), NA(), finalData[[#This Row],[peerQ3]]+1.5*finalData[[#This Row],[peerIQR]])</f>
        <v>1.2350000000000003</v>
      </c>
      <c r="U99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96">
        <f>finalData[[#This Row],[score]]-finalData[[#This Row],[peerMedian]]</f>
        <v>-8.9999999999999969E-2</v>
      </c>
    </row>
    <row r="997" spans="1:22">
      <c r="A997" t="s">
        <v>3650</v>
      </c>
      <c r="B997" t="s">
        <v>3651</v>
      </c>
      <c r="C997" t="s">
        <v>3491</v>
      </c>
      <c r="D997" t="s">
        <v>27</v>
      </c>
      <c r="E997">
        <v>2</v>
      </c>
      <c r="F997">
        <v>0</v>
      </c>
      <c r="G997">
        <v>6</v>
      </c>
      <c r="H997">
        <v>0</v>
      </c>
      <c r="I997">
        <v>0.96</v>
      </c>
      <c r="J997">
        <v>6</v>
      </c>
      <c r="K997">
        <v>0</v>
      </c>
      <c r="L997" t="s">
        <v>18070</v>
      </c>
      <c r="M997" t="s">
        <v>17973</v>
      </c>
      <c r="N997" cm="1">
        <f t="array" ref="N997">_xlfn.LET(_xlpm.k,finalData[[#This Row],[peer_group_key]],
     MEDIAN(_xlfn._xlws.FILTER(finalData[score], (finalData[peer_group_key]=_xlpm.k)*(ISNUMBER(finalData[score]))))
)</f>
        <v>1</v>
      </c>
      <c r="O997" cm="1">
        <f t="array" ref="O99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997" cm="1">
        <f t="array" ref="P99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997">
        <f>finalData[[#This Row],[peerQ3]]-finalData[[#This Row],[peerQ1]]</f>
        <v>0.1100000000000001</v>
      </c>
      <c r="R997" cm="1">
        <f t="array" ref="R997">_xlfn.LET(_xlpm.k,finalData[[#This Row],[peer_group_key]],
ROWS(_xlfn._xlws.FILTER(finalData[score], (finalData[peer_group_key]=_xlpm.k)*(ISNUMBER(finalData[score]))))
)</f>
        <v>11</v>
      </c>
      <c r="S997">
        <f>IF(OR(NOT(ISNUMBER(finalData[[#This Row],[peerIQR]])),finalData[[#This Row],[peerIQR]]=0), NA(), finalData[[#This Row],[peerQ1]]-1.5*finalData[[#This Row],[peerIQR]])</f>
        <v>0.79499999999999982</v>
      </c>
      <c r="T997">
        <f>IF(OR(NOT(ISNUMBER(finalData[[#This Row],[peerIQR]])),finalData[[#This Row],[peerIQR]]=0), NA(), finalData[[#This Row],[peerQ3]]+1.5*finalData[[#This Row],[peerIQR]])</f>
        <v>1.2350000000000003</v>
      </c>
      <c r="U99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97">
        <f>finalData[[#This Row],[score]]-finalData[[#This Row],[peerMedian]]</f>
        <v>-4.0000000000000036E-2</v>
      </c>
    </row>
    <row r="998" spans="1:22">
      <c r="A998" t="s">
        <v>3653</v>
      </c>
      <c r="B998" t="s">
        <v>3654</v>
      </c>
      <c r="C998" t="s">
        <v>3491</v>
      </c>
      <c r="D998" t="s">
        <v>32</v>
      </c>
      <c r="E998">
        <v>3</v>
      </c>
      <c r="F998">
        <v>2</v>
      </c>
      <c r="G998">
        <v>7</v>
      </c>
      <c r="H998">
        <v>0</v>
      </c>
      <c r="I998">
        <v>1</v>
      </c>
      <c r="J998">
        <v>9</v>
      </c>
      <c r="K998">
        <v>0</v>
      </c>
      <c r="L998" t="s">
        <v>18068</v>
      </c>
      <c r="M998" t="s">
        <v>17971</v>
      </c>
      <c r="N998" cm="1">
        <f t="array" ref="N998">_xlfn.LET(_xlpm.k,finalData[[#This Row],[peer_group_key]],
     MEDIAN(_xlfn._xlws.FILTER(finalData[score], (finalData[peer_group_key]=_xlpm.k)*(ISNUMBER(finalData[score]))))
)</f>
        <v>1.0150000000000001</v>
      </c>
      <c r="O998" cm="1">
        <f t="array" ref="O99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998" cm="1">
        <f t="array" ref="P99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998">
        <f>finalData[[#This Row],[peerQ3]]-finalData[[#This Row],[peerQ1]]</f>
        <v>8.5000000000000075E-2</v>
      </c>
      <c r="R998" cm="1">
        <f t="array" ref="R998">_xlfn.LET(_xlpm.k,finalData[[#This Row],[peer_group_key]],
ROWS(_xlfn._xlws.FILTER(finalData[score], (finalData[peer_group_key]=_xlpm.k)*(ISNUMBER(finalData[score]))))
)</f>
        <v>22</v>
      </c>
      <c r="S998">
        <f>IF(OR(NOT(ISNUMBER(finalData[[#This Row],[peerIQR]])),finalData[[#This Row],[peerIQR]]=0), NA(), finalData[[#This Row],[peerQ1]]-1.5*finalData[[#This Row],[peerIQR]])</f>
        <v>0.84749999999999992</v>
      </c>
      <c r="T998">
        <f>IF(OR(NOT(ISNUMBER(finalData[[#This Row],[peerIQR]])),finalData[[#This Row],[peerIQR]]=0), NA(), finalData[[#This Row],[peerQ3]]+1.5*finalData[[#This Row],[peerIQR]])</f>
        <v>1.1875000000000002</v>
      </c>
      <c r="U99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98">
        <f>finalData[[#This Row],[score]]-finalData[[#This Row],[peerMedian]]</f>
        <v>-1.5000000000000124E-2</v>
      </c>
    </row>
    <row r="999" spans="1:22">
      <c r="A999" t="s">
        <v>3656</v>
      </c>
      <c r="B999" t="s">
        <v>3657</v>
      </c>
      <c r="C999" t="s">
        <v>3491</v>
      </c>
      <c r="D999" t="s">
        <v>27</v>
      </c>
      <c r="E999">
        <v>1</v>
      </c>
      <c r="F999">
        <v>0</v>
      </c>
      <c r="G999">
        <v>6</v>
      </c>
      <c r="H999">
        <v>1</v>
      </c>
      <c r="I999">
        <v>1.07</v>
      </c>
      <c r="J999">
        <v>7</v>
      </c>
      <c r="K999">
        <v>0.14285714285714285</v>
      </c>
      <c r="L999" t="s">
        <v>18070</v>
      </c>
      <c r="M999" t="s">
        <v>17973</v>
      </c>
      <c r="N999" cm="1">
        <f t="array" ref="N999">_xlfn.LET(_xlpm.k,finalData[[#This Row],[peer_group_key]],
     MEDIAN(_xlfn._xlws.FILTER(finalData[score], (finalData[peer_group_key]=_xlpm.k)*(ISNUMBER(finalData[score]))))
)</f>
        <v>1</v>
      </c>
      <c r="O999" cm="1">
        <f t="array" ref="O99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999" cm="1">
        <f t="array" ref="P99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999">
        <f>finalData[[#This Row],[peerQ3]]-finalData[[#This Row],[peerQ1]]</f>
        <v>0.1100000000000001</v>
      </c>
      <c r="R999" cm="1">
        <f t="array" ref="R999">_xlfn.LET(_xlpm.k,finalData[[#This Row],[peer_group_key]],
ROWS(_xlfn._xlws.FILTER(finalData[score], (finalData[peer_group_key]=_xlpm.k)*(ISNUMBER(finalData[score]))))
)</f>
        <v>11</v>
      </c>
      <c r="S999">
        <f>IF(OR(NOT(ISNUMBER(finalData[[#This Row],[peerIQR]])),finalData[[#This Row],[peerIQR]]=0), NA(), finalData[[#This Row],[peerQ1]]-1.5*finalData[[#This Row],[peerIQR]])</f>
        <v>0.79499999999999982</v>
      </c>
      <c r="T999">
        <f>IF(OR(NOT(ISNUMBER(finalData[[#This Row],[peerIQR]])),finalData[[#This Row],[peerIQR]]=0), NA(), finalData[[#This Row],[peerQ3]]+1.5*finalData[[#This Row],[peerIQR]])</f>
        <v>1.2350000000000003</v>
      </c>
      <c r="U99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999">
        <f>finalData[[#This Row],[score]]-finalData[[#This Row],[peerMedian]]</f>
        <v>7.0000000000000062E-2</v>
      </c>
    </row>
    <row r="1000" spans="1:22">
      <c r="A1000" t="s">
        <v>3659</v>
      </c>
      <c r="B1000" t="s">
        <v>3660</v>
      </c>
      <c r="C1000" t="s">
        <v>3491</v>
      </c>
      <c r="D1000" t="s">
        <v>32</v>
      </c>
      <c r="E1000">
        <v>4</v>
      </c>
      <c r="F1000">
        <v>1</v>
      </c>
      <c r="G1000">
        <v>7</v>
      </c>
      <c r="H1000">
        <v>0</v>
      </c>
      <c r="I1000">
        <v>0.86</v>
      </c>
      <c r="J1000">
        <v>8</v>
      </c>
      <c r="K1000">
        <v>0</v>
      </c>
      <c r="L1000" t="s">
        <v>18068</v>
      </c>
      <c r="M1000" t="s">
        <v>17970</v>
      </c>
      <c r="N1000" cm="1">
        <f t="array" ref="N1000">_xlfn.LET(_xlpm.k,finalData[[#This Row],[peer_group_key]],
     MEDIAN(_xlfn._xlws.FILTER(finalData[score], (finalData[peer_group_key]=_xlpm.k)*(ISNUMBER(finalData[score]))))
)</f>
        <v>1.0150000000000001</v>
      </c>
      <c r="O1000" cm="1">
        <f t="array" ref="O100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1000" cm="1">
        <f t="array" ref="P100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000">
        <f>finalData[[#This Row],[peerQ3]]-finalData[[#This Row],[peerQ1]]</f>
        <v>8.5000000000000075E-2</v>
      </c>
      <c r="R1000" cm="1">
        <f t="array" ref="R1000">_xlfn.LET(_xlpm.k,finalData[[#This Row],[peer_group_key]],
ROWS(_xlfn._xlws.FILTER(finalData[score], (finalData[peer_group_key]=_xlpm.k)*(ISNUMBER(finalData[score]))))
)</f>
        <v>22</v>
      </c>
      <c r="S1000">
        <f>IF(OR(NOT(ISNUMBER(finalData[[#This Row],[peerIQR]])),finalData[[#This Row],[peerIQR]]=0), NA(), finalData[[#This Row],[peerQ1]]-1.5*finalData[[#This Row],[peerIQR]])</f>
        <v>0.84749999999999992</v>
      </c>
      <c r="T1000">
        <f>IF(OR(NOT(ISNUMBER(finalData[[#This Row],[peerIQR]])),finalData[[#This Row],[peerIQR]]=0), NA(), finalData[[#This Row],[peerQ3]]+1.5*finalData[[#This Row],[peerIQR]])</f>
        <v>1.1875000000000002</v>
      </c>
      <c r="U100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00">
        <f>finalData[[#This Row],[score]]-finalData[[#This Row],[peerMedian]]</f>
        <v>-0.15500000000000014</v>
      </c>
    </row>
    <row r="1001" spans="1:22">
      <c r="A1001" t="s">
        <v>3663</v>
      </c>
      <c r="B1001" t="s">
        <v>3664</v>
      </c>
      <c r="C1001" t="s">
        <v>3491</v>
      </c>
      <c r="D1001" t="s">
        <v>32</v>
      </c>
      <c r="E1001">
        <v>1</v>
      </c>
      <c r="F1001">
        <v>0</v>
      </c>
      <c r="G1001">
        <v>7</v>
      </c>
      <c r="H1001">
        <v>1</v>
      </c>
      <c r="I1001">
        <v>1.1200000000000001</v>
      </c>
      <c r="J1001">
        <v>8</v>
      </c>
      <c r="K1001">
        <v>0.125</v>
      </c>
      <c r="L1001" t="s">
        <v>18068</v>
      </c>
      <c r="M1001" t="s">
        <v>17973</v>
      </c>
      <c r="N1001" cm="1">
        <f t="array" ref="N1001">_xlfn.LET(_xlpm.k,finalData[[#This Row],[peer_group_key]],
     MEDIAN(_xlfn._xlws.FILTER(finalData[score], (finalData[peer_group_key]=_xlpm.k)*(ISNUMBER(finalData[score]))))
)</f>
        <v>1.0150000000000001</v>
      </c>
      <c r="O1001" cm="1">
        <f t="array" ref="O100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1001" cm="1">
        <f t="array" ref="P100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001">
        <f>finalData[[#This Row],[peerQ3]]-finalData[[#This Row],[peerQ1]]</f>
        <v>8.5000000000000075E-2</v>
      </c>
      <c r="R1001" cm="1">
        <f t="array" ref="R1001">_xlfn.LET(_xlpm.k,finalData[[#This Row],[peer_group_key]],
ROWS(_xlfn._xlws.FILTER(finalData[score], (finalData[peer_group_key]=_xlpm.k)*(ISNUMBER(finalData[score]))))
)</f>
        <v>22</v>
      </c>
      <c r="S1001">
        <f>IF(OR(NOT(ISNUMBER(finalData[[#This Row],[peerIQR]])),finalData[[#This Row],[peerIQR]]=0), NA(), finalData[[#This Row],[peerQ1]]-1.5*finalData[[#This Row],[peerIQR]])</f>
        <v>0.84749999999999992</v>
      </c>
      <c r="T1001">
        <f>IF(OR(NOT(ISNUMBER(finalData[[#This Row],[peerIQR]])),finalData[[#This Row],[peerIQR]]=0), NA(), finalData[[#This Row],[peerQ3]]+1.5*finalData[[#This Row],[peerIQR]])</f>
        <v>1.1875000000000002</v>
      </c>
      <c r="U100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01">
        <f>finalData[[#This Row],[score]]-finalData[[#This Row],[peerMedian]]</f>
        <v>0.10499999999999998</v>
      </c>
    </row>
    <row r="1002" spans="1:22">
      <c r="A1002" t="s">
        <v>3665</v>
      </c>
      <c r="B1002" t="s">
        <v>3666</v>
      </c>
      <c r="C1002" t="s">
        <v>3491</v>
      </c>
      <c r="D1002" t="s">
        <v>32</v>
      </c>
      <c r="E1002">
        <v>3</v>
      </c>
      <c r="F1002">
        <v>0</v>
      </c>
      <c r="G1002">
        <v>8</v>
      </c>
      <c r="H1002">
        <v>0</v>
      </c>
      <c r="I1002">
        <v>0.96</v>
      </c>
      <c r="J1002">
        <v>8</v>
      </c>
      <c r="K1002">
        <v>0</v>
      </c>
      <c r="L1002" t="s">
        <v>18068</v>
      </c>
      <c r="M1002" t="s">
        <v>17971</v>
      </c>
      <c r="N1002" cm="1">
        <f t="array" ref="N1002">_xlfn.LET(_xlpm.k,finalData[[#This Row],[peer_group_key]],
     MEDIAN(_xlfn._xlws.FILTER(finalData[score], (finalData[peer_group_key]=_xlpm.k)*(ISNUMBER(finalData[score]))))
)</f>
        <v>1.0150000000000001</v>
      </c>
      <c r="O1002" cm="1">
        <f t="array" ref="O100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1002" cm="1">
        <f t="array" ref="P100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002">
        <f>finalData[[#This Row],[peerQ3]]-finalData[[#This Row],[peerQ1]]</f>
        <v>8.5000000000000075E-2</v>
      </c>
      <c r="R1002" cm="1">
        <f t="array" ref="R1002">_xlfn.LET(_xlpm.k,finalData[[#This Row],[peer_group_key]],
ROWS(_xlfn._xlws.FILTER(finalData[score], (finalData[peer_group_key]=_xlpm.k)*(ISNUMBER(finalData[score]))))
)</f>
        <v>22</v>
      </c>
      <c r="S1002">
        <f>IF(OR(NOT(ISNUMBER(finalData[[#This Row],[peerIQR]])),finalData[[#This Row],[peerIQR]]=0), NA(), finalData[[#This Row],[peerQ1]]-1.5*finalData[[#This Row],[peerIQR]])</f>
        <v>0.84749999999999992</v>
      </c>
      <c r="T1002">
        <f>IF(OR(NOT(ISNUMBER(finalData[[#This Row],[peerIQR]])),finalData[[#This Row],[peerIQR]]=0), NA(), finalData[[#This Row],[peerQ3]]+1.5*finalData[[#This Row],[peerIQR]])</f>
        <v>1.1875000000000002</v>
      </c>
      <c r="U100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02">
        <f>finalData[[#This Row],[score]]-finalData[[#This Row],[peerMedian]]</f>
        <v>-5.500000000000016E-2</v>
      </c>
    </row>
    <row r="1003" spans="1:22">
      <c r="A1003" t="s">
        <v>3680</v>
      </c>
      <c r="B1003" t="s">
        <v>3681</v>
      </c>
      <c r="C1003" t="s">
        <v>3682</v>
      </c>
      <c r="D1003" t="s">
        <v>32</v>
      </c>
      <c r="E1003">
        <v>3</v>
      </c>
      <c r="F1003">
        <v>0</v>
      </c>
      <c r="G1003">
        <v>10</v>
      </c>
      <c r="H1003">
        <v>1</v>
      </c>
      <c r="I1003">
        <v>1.05</v>
      </c>
      <c r="J1003">
        <v>11</v>
      </c>
      <c r="K1003">
        <v>9.0909090909090912E-2</v>
      </c>
      <c r="L1003" t="s">
        <v>18076</v>
      </c>
      <c r="M1003" t="s">
        <v>17971</v>
      </c>
      <c r="N1003" cm="1">
        <f t="array" ref="N1003">_xlfn.LET(_xlpm.k,finalData[[#This Row],[peer_group_key]],
     MEDIAN(_xlfn._xlws.FILTER(finalData[score], (finalData[peer_group_key]=_xlpm.k)*(ISNUMBER(finalData[score]))))
)</f>
        <v>1.0550000000000002</v>
      </c>
      <c r="O1003" cm="1">
        <f t="array" ref="O100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003" cm="1">
        <f t="array" ref="P100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003">
        <f>finalData[[#This Row],[peerQ3]]-finalData[[#This Row],[peerQ1]]</f>
        <v>7.0000000000000062E-2</v>
      </c>
      <c r="R1003" cm="1">
        <f t="array" ref="R1003">_xlfn.LET(_xlpm.k,finalData[[#This Row],[peer_group_key]],
ROWS(_xlfn._xlws.FILTER(finalData[score], (finalData[peer_group_key]=_xlpm.k)*(ISNUMBER(finalData[score]))))
)</f>
        <v>24</v>
      </c>
      <c r="S1003">
        <f>IF(OR(NOT(ISNUMBER(finalData[[#This Row],[peerIQR]])),finalData[[#This Row],[peerIQR]]=0), NA(), finalData[[#This Row],[peerQ1]]-1.5*finalData[[#This Row],[peerIQR]])</f>
        <v>0.92499999999999993</v>
      </c>
      <c r="T1003">
        <f>IF(OR(NOT(ISNUMBER(finalData[[#This Row],[peerIQR]])),finalData[[#This Row],[peerIQR]]=0), NA(), finalData[[#This Row],[peerQ3]]+1.5*finalData[[#This Row],[peerIQR]])</f>
        <v>1.2050000000000001</v>
      </c>
      <c r="U100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03">
        <f>finalData[[#This Row],[score]]-finalData[[#This Row],[peerMedian]]</f>
        <v>-5.0000000000001155E-3</v>
      </c>
    </row>
    <row r="1004" spans="1:22">
      <c r="A1004" t="s">
        <v>3685</v>
      </c>
      <c r="B1004" t="s">
        <v>3686</v>
      </c>
      <c r="C1004" t="s">
        <v>3682</v>
      </c>
      <c r="D1004" t="s">
        <v>32</v>
      </c>
      <c r="E1004">
        <v>3</v>
      </c>
      <c r="F1004">
        <v>0</v>
      </c>
      <c r="G1004">
        <v>10</v>
      </c>
      <c r="H1004">
        <v>0</v>
      </c>
      <c r="I1004">
        <v>1.1100000000000001</v>
      </c>
      <c r="J1004">
        <v>10</v>
      </c>
      <c r="K1004">
        <v>0</v>
      </c>
      <c r="L1004" t="s">
        <v>18076</v>
      </c>
      <c r="M1004" t="s">
        <v>17971</v>
      </c>
      <c r="N1004" cm="1">
        <f t="array" ref="N1004">_xlfn.LET(_xlpm.k,finalData[[#This Row],[peer_group_key]],
     MEDIAN(_xlfn._xlws.FILTER(finalData[score], (finalData[peer_group_key]=_xlpm.k)*(ISNUMBER(finalData[score]))))
)</f>
        <v>1.0550000000000002</v>
      </c>
      <c r="O1004" cm="1">
        <f t="array" ref="O100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004" cm="1">
        <f t="array" ref="P100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004">
        <f>finalData[[#This Row],[peerQ3]]-finalData[[#This Row],[peerQ1]]</f>
        <v>7.0000000000000062E-2</v>
      </c>
      <c r="R1004" cm="1">
        <f t="array" ref="R1004">_xlfn.LET(_xlpm.k,finalData[[#This Row],[peer_group_key]],
ROWS(_xlfn._xlws.FILTER(finalData[score], (finalData[peer_group_key]=_xlpm.k)*(ISNUMBER(finalData[score]))))
)</f>
        <v>24</v>
      </c>
      <c r="S1004">
        <f>IF(OR(NOT(ISNUMBER(finalData[[#This Row],[peerIQR]])),finalData[[#This Row],[peerIQR]]=0), NA(), finalData[[#This Row],[peerQ1]]-1.5*finalData[[#This Row],[peerIQR]])</f>
        <v>0.92499999999999993</v>
      </c>
      <c r="T1004">
        <f>IF(OR(NOT(ISNUMBER(finalData[[#This Row],[peerIQR]])),finalData[[#This Row],[peerIQR]]=0), NA(), finalData[[#This Row],[peerQ3]]+1.5*finalData[[#This Row],[peerIQR]])</f>
        <v>1.2050000000000001</v>
      </c>
      <c r="U100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04">
        <f>finalData[[#This Row],[score]]-finalData[[#This Row],[peerMedian]]</f>
        <v>5.4999999999999938E-2</v>
      </c>
    </row>
    <row r="1005" spans="1:22">
      <c r="A1005" t="s">
        <v>3689</v>
      </c>
      <c r="B1005" t="s">
        <v>3690</v>
      </c>
      <c r="C1005" t="s">
        <v>3682</v>
      </c>
      <c r="D1005" t="s">
        <v>32</v>
      </c>
      <c r="E1005">
        <v>2</v>
      </c>
      <c r="F1005">
        <v>1</v>
      </c>
      <c r="G1005">
        <v>6</v>
      </c>
      <c r="H1005">
        <v>0</v>
      </c>
      <c r="I1005">
        <v>1.0900000000000001</v>
      </c>
      <c r="J1005">
        <v>7</v>
      </c>
      <c r="K1005">
        <v>0</v>
      </c>
      <c r="L1005" t="s">
        <v>18076</v>
      </c>
      <c r="M1005" t="s">
        <v>17973</v>
      </c>
      <c r="N1005" cm="1">
        <f t="array" ref="N1005">_xlfn.LET(_xlpm.k,finalData[[#This Row],[peer_group_key]],
     MEDIAN(_xlfn._xlws.FILTER(finalData[score], (finalData[peer_group_key]=_xlpm.k)*(ISNUMBER(finalData[score]))))
)</f>
        <v>1.0550000000000002</v>
      </c>
      <c r="O1005" cm="1">
        <f t="array" ref="O100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005" cm="1">
        <f t="array" ref="P100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005">
        <f>finalData[[#This Row],[peerQ3]]-finalData[[#This Row],[peerQ1]]</f>
        <v>7.0000000000000062E-2</v>
      </c>
      <c r="R1005" cm="1">
        <f t="array" ref="R1005">_xlfn.LET(_xlpm.k,finalData[[#This Row],[peer_group_key]],
ROWS(_xlfn._xlws.FILTER(finalData[score], (finalData[peer_group_key]=_xlpm.k)*(ISNUMBER(finalData[score]))))
)</f>
        <v>24</v>
      </c>
      <c r="S1005">
        <f>IF(OR(NOT(ISNUMBER(finalData[[#This Row],[peerIQR]])),finalData[[#This Row],[peerIQR]]=0), NA(), finalData[[#This Row],[peerQ1]]-1.5*finalData[[#This Row],[peerIQR]])</f>
        <v>0.92499999999999993</v>
      </c>
      <c r="T1005">
        <f>IF(OR(NOT(ISNUMBER(finalData[[#This Row],[peerIQR]])),finalData[[#This Row],[peerIQR]]=0), NA(), finalData[[#This Row],[peerQ3]]+1.5*finalData[[#This Row],[peerIQR]])</f>
        <v>1.2050000000000001</v>
      </c>
      <c r="U100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05">
        <f>finalData[[#This Row],[score]]-finalData[[#This Row],[peerMedian]]</f>
        <v>3.499999999999992E-2</v>
      </c>
    </row>
    <row r="1006" spans="1:22">
      <c r="A1006" t="s">
        <v>3693</v>
      </c>
      <c r="B1006" t="s">
        <v>3694</v>
      </c>
      <c r="C1006" t="s">
        <v>3682</v>
      </c>
      <c r="D1006" t="s">
        <v>32</v>
      </c>
      <c r="E1006">
        <v>1</v>
      </c>
      <c r="F1006">
        <v>0</v>
      </c>
      <c r="G1006">
        <v>5</v>
      </c>
      <c r="H1006">
        <v>1</v>
      </c>
      <c r="I1006">
        <v>1.03</v>
      </c>
      <c r="J1006">
        <v>6</v>
      </c>
      <c r="K1006">
        <v>0.16666666666666666</v>
      </c>
      <c r="L1006" t="s">
        <v>18076</v>
      </c>
      <c r="M1006" t="s">
        <v>17973</v>
      </c>
      <c r="N1006" cm="1">
        <f t="array" ref="N1006">_xlfn.LET(_xlpm.k,finalData[[#This Row],[peer_group_key]],
     MEDIAN(_xlfn._xlws.FILTER(finalData[score], (finalData[peer_group_key]=_xlpm.k)*(ISNUMBER(finalData[score]))))
)</f>
        <v>1.0550000000000002</v>
      </c>
      <c r="O1006" cm="1">
        <f t="array" ref="O100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006" cm="1">
        <f t="array" ref="P100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006">
        <f>finalData[[#This Row],[peerQ3]]-finalData[[#This Row],[peerQ1]]</f>
        <v>7.0000000000000062E-2</v>
      </c>
      <c r="R1006" cm="1">
        <f t="array" ref="R1006">_xlfn.LET(_xlpm.k,finalData[[#This Row],[peer_group_key]],
ROWS(_xlfn._xlws.FILTER(finalData[score], (finalData[peer_group_key]=_xlpm.k)*(ISNUMBER(finalData[score]))))
)</f>
        <v>24</v>
      </c>
      <c r="S1006">
        <f>IF(OR(NOT(ISNUMBER(finalData[[#This Row],[peerIQR]])),finalData[[#This Row],[peerIQR]]=0), NA(), finalData[[#This Row],[peerQ1]]-1.5*finalData[[#This Row],[peerIQR]])</f>
        <v>0.92499999999999993</v>
      </c>
      <c r="T1006">
        <f>IF(OR(NOT(ISNUMBER(finalData[[#This Row],[peerIQR]])),finalData[[#This Row],[peerIQR]]=0), NA(), finalData[[#This Row],[peerQ3]]+1.5*finalData[[#This Row],[peerIQR]])</f>
        <v>1.2050000000000001</v>
      </c>
      <c r="U100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06">
        <f>finalData[[#This Row],[score]]-finalData[[#This Row],[peerMedian]]</f>
        <v>-2.5000000000000133E-2</v>
      </c>
    </row>
    <row r="1007" spans="1:22">
      <c r="A1007" t="s">
        <v>3696</v>
      </c>
      <c r="B1007" t="s">
        <v>3697</v>
      </c>
      <c r="C1007" t="s">
        <v>3682</v>
      </c>
      <c r="D1007" t="s">
        <v>18</v>
      </c>
      <c r="E1007">
        <v>3</v>
      </c>
      <c r="F1007">
        <v>0</v>
      </c>
      <c r="G1007">
        <v>7</v>
      </c>
      <c r="H1007">
        <v>1</v>
      </c>
      <c r="I1007">
        <v>1.1200000000000001</v>
      </c>
      <c r="J1007">
        <v>8</v>
      </c>
      <c r="K1007">
        <v>0.125</v>
      </c>
      <c r="L1007" t="s">
        <v>18077</v>
      </c>
      <c r="M1007" t="s">
        <v>17971</v>
      </c>
      <c r="N1007" cm="1">
        <f t="array" ref="N1007">_xlfn.LET(_xlpm.k,finalData[[#This Row],[peer_group_key]],
     MEDIAN(_xlfn._xlws.FILTER(finalData[score], (finalData[peer_group_key]=_xlpm.k)*(ISNUMBER(finalData[score]))))
)</f>
        <v>1.07</v>
      </c>
      <c r="O1007" cm="1">
        <f t="array" ref="O100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1.0049999999999999</v>
      </c>
      <c r="P1007" cm="1">
        <f t="array" ref="P100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1.1150000000000002</v>
      </c>
      <c r="Q1007">
        <f>finalData[[#This Row],[peerQ3]]-finalData[[#This Row],[peerQ1]]</f>
        <v>0.11000000000000032</v>
      </c>
      <c r="R1007" cm="1">
        <f t="array" ref="R1007">_xlfn.LET(_xlpm.k,finalData[[#This Row],[peer_group_key]],
ROWS(_xlfn._xlws.FILTER(finalData[score], (finalData[peer_group_key]=_xlpm.k)*(ISNUMBER(finalData[score]))))
)</f>
        <v>9</v>
      </c>
      <c r="S1007">
        <f>IF(OR(NOT(ISNUMBER(finalData[[#This Row],[peerIQR]])),finalData[[#This Row],[peerIQR]]=0), NA(), finalData[[#This Row],[peerQ1]]-1.5*finalData[[#This Row],[peerIQR]])</f>
        <v>0.83999999999999941</v>
      </c>
      <c r="T1007">
        <f>IF(OR(NOT(ISNUMBER(finalData[[#This Row],[peerIQR]])),finalData[[#This Row],[peerIQR]]=0), NA(), finalData[[#This Row],[peerQ3]]+1.5*finalData[[#This Row],[peerIQR]])</f>
        <v>1.2800000000000007</v>
      </c>
      <c r="U100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07">
        <f>finalData[[#This Row],[score]]-finalData[[#This Row],[peerMedian]]</f>
        <v>5.0000000000000044E-2</v>
      </c>
    </row>
    <row r="1008" spans="1:22">
      <c r="A1008" t="s">
        <v>3700</v>
      </c>
      <c r="B1008" t="s">
        <v>3701</v>
      </c>
      <c r="C1008" t="s">
        <v>3682</v>
      </c>
      <c r="D1008" t="s">
        <v>18</v>
      </c>
      <c r="E1008">
        <v>4</v>
      </c>
      <c r="F1008">
        <v>1</v>
      </c>
      <c r="G1008">
        <v>10</v>
      </c>
      <c r="H1008">
        <v>0</v>
      </c>
      <c r="I1008">
        <v>1.06</v>
      </c>
      <c r="J1008">
        <v>11</v>
      </c>
      <c r="K1008">
        <v>0</v>
      </c>
      <c r="L1008" t="s">
        <v>18077</v>
      </c>
      <c r="M1008" t="s">
        <v>17970</v>
      </c>
      <c r="N1008" cm="1">
        <f t="array" ref="N1008">_xlfn.LET(_xlpm.k,finalData[[#This Row],[peer_group_key]],
     MEDIAN(_xlfn._xlws.FILTER(finalData[score], (finalData[peer_group_key]=_xlpm.k)*(ISNUMBER(finalData[score]))))
)</f>
        <v>1.07</v>
      </c>
      <c r="O1008" cm="1">
        <f t="array" ref="O100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1.0049999999999999</v>
      </c>
      <c r="P1008" cm="1">
        <f t="array" ref="P100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1.1150000000000002</v>
      </c>
      <c r="Q1008">
        <f>finalData[[#This Row],[peerQ3]]-finalData[[#This Row],[peerQ1]]</f>
        <v>0.11000000000000032</v>
      </c>
      <c r="R1008" cm="1">
        <f t="array" ref="R1008">_xlfn.LET(_xlpm.k,finalData[[#This Row],[peer_group_key]],
ROWS(_xlfn._xlws.FILTER(finalData[score], (finalData[peer_group_key]=_xlpm.k)*(ISNUMBER(finalData[score]))))
)</f>
        <v>9</v>
      </c>
      <c r="S1008">
        <f>IF(OR(NOT(ISNUMBER(finalData[[#This Row],[peerIQR]])),finalData[[#This Row],[peerIQR]]=0), NA(), finalData[[#This Row],[peerQ1]]-1.5*finalData[[#This Row],[peerIQR]])</f>
        <v>0.83999999999999941</v>
      </c>
      <c r="T1008">
        <f>IF(OR(NOT(ISNUMBER(finalData[[#This Row],[peerIQR]])),finalData[[#This Row],[peerIQR]]=0), NA(), finalData[[#This Row],[peerQ3]]+1.5*finalData[[#This Row],[peerIQR]])</f>
        <v>1.2800000000000007</v>
      </c>
      <c r="U100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08">
        <f>finalData[[#This Row],[score]]-finalData[[#This Row],[peerMedian]]</f>
        <v>-1.0000000000000009E-2</v>
      </c>
    </row>
    <row r="1009" spans="1:22">
      <c r="A1009" t="s">
        <v>3704</v>
      </c>
      <c r="B1009" t="s">
        <v>3705</v>
      </c>
      <c r="C1009" t="s">
        <v>3682</v>
      </c>
      <c r="D1009" t="s">
        <v>32</v>
      </c>
      <c r="E1009">
        <v>3</v>
      </c>
      <c r="F1009">
        <v>0</v>
      </c>
      <c r="G1009">
        <v>6</v>
      </c>
      <c r="H1009">
        <v>0</v>
      </c>
      <c r="I1009">
        <v>1.0900000000000001</v>
      </c>
      <c r="J1009">
        <v>6</v>
      </c>
      <c r="K1009">
        <v>0</v>
      </c>
      <c r="L1009" t="s">
        <v>18076</v>
      </c>
      <c r="M1009" t="s">
        <v>17971</v>
      </c>
      <c r="N1009" cm="1">
        <f t="array" ref="N1009">_xlfn.LET(_xlpm.k,finalData[[#This Row],[peer_group_key]],
     MEDIAN(_xlfn._xlws.FILTER(finalData[score], (finalData[peer_group_key]=_xlpm.k)*(ISNUMBER(finalData[score]))))
)</f>
        <v>1.0550000000000002</v>
      </c>
      <c r="O1009" cm="1">
        <f t="array" ref="O100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009" cm="1">
        <f t="array" ref="P100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009">
        <f>finalData[[#This Row],[peerQ3]]-finalData[[#This Row],[peerQ1]]</f>
        <v>7.0000000000000062E-2</v>
      </c>
      <c r="R1009" cm="1">
        <f t="array" ref="R1009">_xlfn.LET(_xlpm.k,finalData[[#This Row],[peer_group_key]],
ROWS(_xlfn._xlws.FILTER(finalData[score], (finalData[peer_group_key]=_xlpm.k)*(ISNUMBER(finalData[score]))))
)</f>
        <v>24</v>
      </c>
      <c r="S1009">
        <f>IF(OR(NOT(ISNUMBER(finalData[[#This Row],[peerIQR]])),finalData[[#This Row],[peerIQR]]=0), NA(), finalData[[#This Row],[peerQ1]]-1.5*finalData[[#This Row],[peerIQR]])</f>
        <v>0.92499999999999993</v>
      </c>
      <c r="T1009">
        <f>IF(OR(NOT(ISNUMBER(finalData[[#This Row],[peerIQR]])),finalData[[#This Row],[peerIQR]]=0), NA(), finalData[[#This Row],[peerQ3]]+1.5*finalData[[#This Row],[peerIQR]])</f>
        <v>1.2050000000000001</v>
      </c>
      <c r="U100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09">
        <f>finalData[[#This Row],[score]]-finalData[[#This Row],[peerMedian]]</f>
        <v>3.499999999999992E-2</v>
      </c>
    </row>
    <row r="1010" spans="1:22">
      <c r="A1010" t="s">
        <v>3707</v>
      </c>
      <c r="B1010" t="s">
        <v>3708</v>
      </c>
      <c r="C1010" t="s">
        <v>3682</v>
      </c>
      <c r="D1010" t="s">
        <v>18</v>
      </c>
      <c r="E1010">
        <v>4</v>
      </c>
      <c r="F1010">
        <v>0</v>
      </c>
      <c r="G1010">
        <v>9</v>
      </c>
      <c r="H1010">
        <v>0</v>
      </c>
      <c r="I1010">
        <v>1</v>
      </c>
      <c r="J1010">
        <v>9</v>
      </c>
      <c r="K1010">
        <v>0</v>
      </c>
      <c r="L1010" t="s">
        <v>18077</v>
      </c>
      <c r="M1010" t="s">
        <v>17970</v>
      </c>
      <c r="N1010" cm="1">
        <f t="array" ref="N1010">_xlfn.LET(_xlpm.k,finalData[[#This Row],[peer_group_key]],
     MEDIAN(_xlfn._xlws.FILTER(finalData[score], (finalData[peer_group_key]=_xlpm.k)*(ISNUMBER(finalData[score]))))
)</f>
        <v>1.07</v>
      </c>
      <c r="O1010" cm="1">
        <f t="array" ref="O101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1.0049999999999999</v>
      </c>
      <c r="P1010" cm="1">
        <f t="array" ref="P101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1.1150000000000002</v>
      </c>
      <c r="Q1010">
        <f>finalData[[#This Row],[peerQ3]]-finalData[[#This Row],[peerQ1]]</f>
        <v>0.11000000000000032</v>
      </c>
      <c r="R1010" cm="1">
        <f t="array" ref="R1010">_xlfn.LET(_xlpm.k,finalData[[#This Row],[peer_group_key]],
ROWS(_xlfn._xlws.FILTER(finalData[score], (finalData[peer_group_key]=_xlpm.k)*(ISNUMBER(finalData[score]))))
)</f>
        <v>9</v>
      </c>
      <c r="S1010">
        <f>IF(OR(NOT(ISNUMBER(finalData[[#This Row],[peerIQR]])),finalData[[#This Row],[peerIQR]]=0), NA(), finalData[[#This Row],[peerQ1]]-1.5*finalData[[#This Row],[peerIQR]])</f>
        <v>0.83999999999999941</v>
      </c>
      <c r="T1010">
        <f>IF(OR(NOT(ISNUMBER(finalData[[#This Row],[peerIQR]])),finalData[[#This Row],[peerIQR]]=0), NA(), finalData[[#This Row],[peerQ3]]+1.5*finalData[[#This Row],[peerIQR]])</f>
        <v>1.2800000000000007</v>
      </c>
      <c r="U101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10">
        <f>finalData[[#This Row],[score]]-finalData[[#This Row],[peerMedian]]</f>
        <v>-7.0000000000000062E-2</v>
      </c>
    </row>
    <row r="1011" spans="1:22">
      <c r="A1011" t="s">
        <v>3711</v>
      </c>
      <c r="B1011" t="s">
        <v>3712</v>
      </c>
      <c r="C1011" t="s">
        <v>3682</v>
      </c>
      <c r="D1011" t="s">
        <v>32</v>
      </c>
      <c r="E1011">
        <v>2</v>
      </c>
      <c r="F1011">
        <v>0</v>
      </c>
      <c r="G1011">
        <v>5</v>
      </c>
      <c r="H1011">
        <v>0</v>
      </c>
      <c r="I1011">
        <v>1.29</v>
      </c>
      <c r="J1011">
        <v>5</v>
      </c>
      <c r="K1011">
        <v>0</v>
      </c>
      <c r="L1011" t="s">
        <v>18076</v>
      </c>
      <c r="M1011" t="s">
        <v>17973</v>
      </c>
      <c r="N1011" cm="1">
        <f t="array" ref="N1011">_xlfn.LET(_xlpm.k,finalData[[#This Row],[peer_group_key]],
     MEDIAN(_xlfn._xlws.FILTER(finalData[score], (finalData[peer_group_key]=_xlpm.k)*(ISNUMBER(finalData[score]))))
)</f>
        <v>1.0550000000000002</v>
      </c>
      <c r="O1011" cm="1">
        <f t="array" ref="O101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011" cm="1">
        <f t="array" ref="P101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011">
        <f>finalData[[#This Row],[peerQ3]]-finalData[[#This Row],[peerQ1]]</f>
        <v>7.0000000000000062E-2</v>
      </c>
      <c r="R1011" cm="1">
        <f t="array" ref="R1011">_xlfn.LET(_xlpm.k,finalData[[#This Row],[peer_group_key]],
ROWS(_xlfn._xlws.FILTER(finalData[score], (finalData[peer_group_key]=_xlpm.k)*(ISNUMBER(finalData[score]))))
)</f>
        <v>24</v>
      </c>
      <c r="S1011">
        <f>IF(OR(NOT(ISNUMBER(finalData[[#This Row],[peerIQR]])),finalData[[#This Row],[peerIQR]]=0), NA(), finalData[[#This Row],[peerQ1]]-1.5*finalData[[#This Row],[peerIQR]])</f>
        <v>0.92499999999999993</v>
      </c>
      <c r="T1011">
        <f>IF(OR(NOT(ISNUMBER(finalData[[#This Row],[peerIQR]])),finalData[[#This Row],[peerIQR]]=0), NA(), finalData[[#This Row],[peerQ3]]+1.5*finalData[[#This Row],[peerIQR]])</f>
        <v>1.2050000000000001</v>
      </c>
      <c r="U101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1011">
        <f>finalData[[#This Row],[score]]-finalData[[#This Row],[peerMedian]]</f>
        <v>0.23499999999999988</v>
      </c>
    </row>
    <row r="1012" spans="1:22">
      <c r="A1012" t="s">
        <v>3715</v>
      </c>
      <c r="B1012" t="s">
        <v>3716</v>
      </c>
      <c r="C1012" t="s">
        <v>3682</v>
      </c>
      <c r="D1012" t="s">
        <v>18</v>
      </c>
      <c r="E1012">
        <v>2</v>
      </c>
      <c r="F1012">
        <v>0</v>
      </c>
      <c r="G1012">
        <v>9</v>
      </c>
      <c r="H1012">
        <v>1</v>
      </c>
      <c r="I1012">
        <v>1.1100000000000001</v>
      </c>
      <c r="J1012">
        <v>10</v>
      </c>
      <c r="K1012">
        <v>0.1</v>
      </c>
      <c r="L1012" t="s">
        <v>18077</v>
      </c>
      <c r="M1012" t="s">
        <v>17973</v>
      </c>
      <c r="N1012" cm="1">
        <f t="array" ref="N1012">_xlfn.LET(_xlpm.k,finalData[[#This Row],[peer_group_key]],
     MEDIAN(_xlfn._xlws.FILTER(finalData[score], (finalData[peer_group_key]=_xlpm.k)*(ISNUMBER(finalData[score]))))
)</f>
        <v>1.07</v>
      </c>
      <c r="O1012" cm="1">
        <f t="array" ref="O101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1.0049999999999999</v>
      </c>
      <c r="P1012" cm="1">
        <f t="array" ref="P101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1.1150000000000002</v>
      </c>
      <c r="Q1012">
        <f>finalData[[#This Row],[peerQ3]]-finalData[[#This Row],[peerQ1]]</f>
        <v>0.11000000000000032</v>
      </c>
      <c r="R1012" cm="1">
        <f t="array" ref="R1012">_xlfn.LET(_xlpm.k,finalData[[#This Row],[peer_group_key]],
ROWS(_xlfn._xlws.FILTER(finalData[score], (finalData[peer_group_key]=_xlpm.k)*(ISNUMBER(finalData[score]))))
)</f>
        <v>9</v>
      </c>
      <c r="S1012">
        <f>IF(OR(NOT(ISNUMBER(finalData[[#This Row],[peerIQR]])),finalData[[#This Row],[peerIQR]]=0), NA(), finalData[[#This Row],[peerQ1]]-1.5*finalData[[#This Row],[peerIQR]])</f>
        <v>0.83999999999999941</v>
      </c>
      <c r="T1012">
        <f>IF(OR(NOT(ISNUMBER(finalData[[#This Row],[peerIQR]])),finalData[[#This Row],[peerIQR]]=0), NA(), finalData[[#This Row],[peerQ3]]+1.5*finalData[[#This Row],[peerIQR]])</f>
        <v>1.2800000000000007</v>
      </c>
      <c r="U101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12">
        <f>finalData[[#This Row],[score]]-finalData[[#This Row],[peerMedian]]</f>
        <v>4.0000000000000036E-2</v>
      </c>
    </row>
    <row r="1013" spans="1:22">
      <c r="A1013" t="s">
        <v>3719</v>
      </c>
      <c r="B1013" t="s">
        <v>3720</v>
      </c>
      <c r="C1013" t="s">
        <v>3682</v>
      </c>
      <c r="D1013" t="s">
        <v>87</v>
      </c>
      <c r="E1013">
        <v>3</v>
      </c>
      <c r="F1013">
        <v>0</v>
      </c>
      <c r="G1013">
        <v>10</v>
      </c>
      <c r="H1013">
        <v>0</v>
      </c>
      <c r="I1013">
        <v>1.1000000000000001</v>
      </c>
      <c r="J1013">
        <v>10</v>
      </c>
      <c r="K1013">
        <v>0</v>
      </c>
      <c r="L1013" t="s">
        <v>18078</v>
      </c>
      <c r="M1013" t="s">
        <v>17971</v>
      </c>
      <c r="N1013" cm="1">
        <f t="array" ref="N1013">_xlfn.LET(_xlpm.k,finalData[[#This Row],[peer_group_key]],
     MEDIAN(_xlfn._xlws.FILTER(finalData[score], (finalData[peer_group_key]=_xlpm.k)*(ISNUMBER(finalData[score]))))
)</f>
        <v>1.0350000000000001</v>
      </c>
      <c r="O1013" cm="1">
        <f t="array" ref="O101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1.0024999999999999</v>
      </c>
      <c r="P1013" cm="1">
        <f t="array" ref="P101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1.0675000000000001</v>
      </c>
      <c r="Q1013">
        <f>finalData[[#This Row],[peerQ3]]-finalData[[#This Row],[peerQ1]]</f>
        <v>6.5000000000000169E-2</v>
      </c>
      <c r="R1013" cm="1">
        <f t="array" ref="R1013">_xlfn.LET(_xlpm.k,finalData[[#This Row],[peer_group_key]],
ROWS(_xlfn._xlws.FILTER(finalData[score], (finalData[peer_group_key]=_xlpm.k)*(ISNUMBER(finalData[score]))))
)</f>
        <v>2</v>
      </c>
      <c r="S1013">
        <f>IF(OR(NOT(ISNUMBER(finalData[[#This Row],[peerIQR]])),finalData[[#This Row],[peerIQR]]=0), NA(), finalData[[#This Row],[peerQ1]]-1.5*finalData[[#This Row],[peerIQR]])</f>
        <v>0.90499999999999969</v>
      </c>
      <c r="T1013">
        <f>IF(OR(NOT(ISNUMBER(finalData[[#This Row],[peerIQR]])),finalData[[#This Row],[peerIQR]]=0), NA(), finalData[[#This Row],[peerQ3]]+1.5*finalData[[#This Row],[peerIQR]])</f>
        <v>1.1650000000000005</v>
      </c>
      <c r="U101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013">
        <f>finalData[[#This Row],[score]]-finalData[[#This Row],[peerMedian]]</f>
        <v>6.4999999999999947E-2</v>
      </c>
    </row>
    <row r="1014" spans="1:22">
      <c r="A1014" t="s">
        <v>3723</v>
      </c>
      <c r="B1014" t="s">
        <v>3724</v>
      </c>
      <c r="C1014" t="s">
        <v>3682</v>
      </c>
      <c r="D1014" t="s">
        <v>32</v>
      </c>
      <c r="E1014">
        <v>2</v>
      </c>
      <c r="F1014">
        <v>0</v>
      </c>
      <c r="G1014">
        <v>9</v>
      </c>
      <c r="H1014">
        <v>1</v>
      </c>
      <c r="I1014">
        <v>1.04</v>
      </c>
      <c r="J1014">
        <v>10</v>
      </c>
      <c r="K1014">
        <v>0.1</v>
      </c>
      <c r="L1014" t="s">
        <v>18076</v>
      </c>
      <c r="M1014" t="s">
        <v>17973</v>
      </c>
      <c r="N1014" cm="1">
        <f t="array" ref="N1014">_xlfn.LET(_xlpm.k,finalData[[#This Row],[peer_group_key]],
     MEDIAN(_xlfn._xlws.FILTER(finalData[score], (finalData[peer_group_key]=_xlpm.k)*(ISNUMBER(finalData[score]))))
)</f>
        <v>1.0550000000000002</v>
      </c>
      <c r="O1014" cm="1">
        <f t="array" ref="O101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014" cm="1">
        <f t="array" ref="P101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014">
        <f>finalData[[#This Row],[peerQ3]]-finalData[[#This Row],[peerQ1]]</f>
        <v>7.0000000000000062E-2</v>
      </c>
      <c r="R1014" cm="1">
        <f t="array" ref="R1014">_xlfn.LET(_xlpm.k,finalData[[#This Row],[peer_group_key]],
ROWS(_xlfn._xlws.FILTER(finalData[score], (finalData[peer_group_key]=_xlpm.k)*(ISNUMBER(finalData[score]))))
)</f>
        <v>24</v>
      </c>
      <c r="S1014">
        <f>IF(OR(NOT(ISNUMBER(finalData[[#This Row],[peerIQR]])),finalData[[#This Row],[peerIQR]]=0), NA(), finalData[[#This Row],[peerQ1]]-1.5*finalData[[#This Row],[peerIQR]])</f>
        <v>0.92499999999999993</v>
      </c>
      <c r="T1014">
        <f>IF(OR(NOT(ISNUMBER(finalData[[#This Row],[peerIQR]])),finalData[[#This Row],[peerIQR]]=0), NA(), finalData[[#This Row],[peerQ3]]+1.5*finalData[[#This Row],[peerIQR]])</f>
        <v>1.2050000000000001</v>
      </c>
      <c r="U101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14">
        <f>finalData[[#This Row],[score]]-finalData[[#This Row],[peerMedian]]</f>
        <v>-1.5000000000000124E-2</v>
      </c>
    </row>
    <row r="1015" spans="1:22">
      <c r="A1015" t="s">
        <v>3727</v>
      </c>
      <c r="B1015" t="s">
        <v>3728</v>
      </c>
      <c r="C1015" t="s">
        <v>3682</v>
      </c>
      <c r="D1015" t="s">
        <v>18</v>
      </c>
      <c r="E1015">
        <v>4</v>
      </c>
      <c r="F1015">
        <v>0</v>
      </c>
      <c r="G1015">
        <v>6</v>
      </c>
      <c r="H1015">
        <v>1</v>
      </c>
      <c r="I1015">
        <v>1.1000000000000001</v>
      </c>
      <c r="J1015">
        <v>7</v>
      </c>
      <c r="K1015">
        <v>0.14285714285714285</v>
      </c>
      <c r="L1015" t="s">
        <v>18077</v>
      </c>
      <c r="M1015" t="s">
        <v>17970</v>
      </c>
      <c r="N1015" cm="1">
        <f t="array" ref="N1015">_xlfn.LET(_xlpm.k,finalData[[#This Row],[peer_group_key]],
     MEDIAN(_xlfn._xlws.FILTER(finalData[score], (finalData[peer_group_key]=_xlpm.k)*(ISNUMBER(finalData[score]))))
)</f>
        <v>1.07</v>
      </c>
      <c r="O1015" cm="1">
        <f t="array" ref="O101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1.0049999999999999</v>
      </c>
      <c r="P1015" cm="1">
        <f t="array" ref="P101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1.1150000000000002</v>
      </c>
      <c r="Q1015">
        <f>finalData[[#This Row],[peerQ3]]-finalData[[#This Row],[peerQ1]]</f>
        <v>0.11000000000000032</v>
      </c>
      <c r="R1015" cm="1">
        <f t="array" ref="R1015">_xlfn.LET(_xlpm.k,finalData[[#This Row],[peer_group_key]],
ROWS(_xlfn._xlws.FILTER(finalData[score], (finalData[peer_group_key]=_xlpm.k)*(ISNUMBER(finalData[score]))))
)</f>
        <v>9</v>
      </c>
      <c r="S1015">
        <f>IF(OR(NOT(ISNUMBER(finalData[[#This Row],[peerIQR]])),finalData[[#This Row],[peerIQR]]=0), NA(), finalData[[#This Row],[peerQ1]]-1.5*finalData[[#This Row],[peerIQR]])</f>
        <v>0.83999999999999941</v>
      </c>
      <c r="T1015">
        <f>IF(OR(NOT(ISNUMBER(finalData[[#This Row],[peerIQR]])),finalData[[#This Row],[peerIQR]]=0), NA(), finalData[[#This Row],[peerQ3]]+1.5*finalData[[#This Row],[peerIQR]])</f>
        <v>1.2800000000000007</v>
      </c>
      <c r="U101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15">
        <f>finalData[[#This Row],[score]]-finalData[[#This Row],[peerMedian]]</f>
        <v>3.0000000000000027E-2</v>
      </c>
    </row>
    <row r="1016" spans="1:22">
      <c r="A1016" t="s">
        <v>3731</v>
      </c>
      <c r="B1016" t="s">
        <v>3732</v>
      </c>
      <c r="C1016" t="s">
        <v>3682</v>
      </c>
      <c r="D1016" t="s">
        <v>27</v>
      </c>
      <c r="E1016">
        <v>2</v>
      </c>
      <c r="F1016">
        <v>0</v>
      </c>
      <c r="G1016">
        <v>6</v>
      </c>
      <c r="H1016">
        <v>2</v>
      </c>
      <c r="I1016">
        <v>1.05</v>
      </c>
      <c r="J1016">
        <v>8</v>
      </c>
      <c r="K1016">
        <v>0.25</v>
      </c>
      <c r="L1016" t="s">
        <v>18079</v>
      </c>
      <c r="M1016" t="s">
        <v>17973</v>
      </c>
      <c r="N1016" cm="1">
        <f t="array" ref="N1016">_xlfn.LET(_xlpm.k,finalData[[#This Row],[peer_group_key]],
     MEDIAN(_xlfn._xlws.FILTER(finalData[score], (finalData[peer_group_key]=_xlpm.k)*(ISNUMBER(finalData[score]))))
)</f>
        <v>1.06</v>
      </c>
      <c r="O1016" cm="1">
        <f t="array" ref="O101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1.04</v>
      </c>
      <c r="P1016" cm="1">
        <f t="array" ref="P101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1.2075</v>
      </c>
      <c r="Q1016">
        <f>finalData[[#This Row],[peerQ3]]-finalData[[#This Row],[peerQ1]]</f>
        <v>0.16749999999999998</v>
      </c>
      <c r="R1016" cm="1">
        <f t="array" ref="R1016">_xlfn.LET(_xlpm.k,finalData[[#This Row],[peer_group_key]],
ROWS(_xlfn._xlws.FILTER(finalData[score], (finalData[peer_group_key]=_xlpm.k)*(ISNUMBER(finalData[score]))))
)</f>
        <v>8</v>
      </c>
      <c r="S1016">
        <f>IF(OR(NOT(ISNUMBER(finalData[[#This Row],[peerIQR]])),finalData[[#This Row],[peerIQR]]=0), NA(), finalData[[#This Row],[peerQ1]]-1.5*finalData[[#This Row],[peerIQR]])</f>
        <v>0.78875000000000006</v>
      </c>
      <c r="T1016">
        <f>IF(OR(NOT(ISNUMBER(finalData[[#This Row],[peerIQR]])),finalData[[#This Row],[peerIQR]]=0), NA(), finalData[[#This Row],[peerQ3]]+1.5*finalData[[#This Row],[peerIQR]])</f>
        <v>1.45875</v>
      </c>
      <c r="U101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16">
        <f>finalData[[#This Row],[score]]-finalData[[#This Row],[peerMedian]]</f>
        <v>-1.0000000000000009E-2</v>
      </c>
    </row>
    <row r="1017" spans="1:22">
      <c r="A1017" t="s">
        <v>3733</v>
      </c>
      <c r="B1017" t="s">
        <v>3734</v>
      </c>
      <c r="C1017" t="s">
        <v>3682</v>
      </c>
      <c r="D1017" t="s">
        <v>32</v>
      </c>
      <c r="E1017">
        <v>4</v>
      </c>
      <c r="F1017">
        <v>2</v>
      </c>
      <c r="G1017">
        <v>6</v>
      </c>
      <c r="H1017">
        <v>0</v>
      </c>
      <c r="I1017">
        <v>1.07</v>
      </c>
      <c r="J1017">
        <v>8</v>
      </c>
      <c r="K1017">
        <v>0</v>
      </c>
      <c r="L1017" t="s">
        <v>18076</v>
      </c>
      <c r="M1017" t="s">
        <v>17970</v>
      </c>
      <c r="N1017" cm="1">
        <f t="array" ref="N1017">_xlfn.LET(_xlpm.k,finalData[[#This Row],[peer_group_key]],
     MEDIAN(_xlfn._xlws.FILTER(finalData[score], (finalData[peer_group_key]=_xlpm.k)*(ISNUMBER(finalData[score]))))
)</f>
        <v>1.0550000000000002</v>
      </c>
      <c r="O1017" cm="1">
        <f t="array" ref="O101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017" cm="1">
        <f t="array" ref="P101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017">
        <f>finalData[[#This Row],[peerQ3]]-finalData[[#This Row],[peerQ1]]</f>
        <v>7.0000000000000062E-2</v>
      </c>
      <c r="R1017" cm="1">
        <f t="array" ref="R1017">_xlfn.LET(_xlpm.k,finalData[[#This Row],[peer_group_key]],
ROWS(_xlfn._xlws.FILTER(finalData[score], (finalData[peer_group_key]=_xlpm.k)*(ISNUMBER(finalData[score]))))
)</f>
        <v>24</v>
      </c>
      <c r="S1017">
        <f>IF(OR(NOT(ISNUMBER(finalData[[#This Row],[peerIQR]])),finalData[[#This Row],[peerIQR]]=0), NA(), finalData[[#This Row],[peerQ1]]-1.5*finalData[[#This Row],[peerIQR]])</f>
        <v>0.92499999999999993</v>
      </c>
      <c r="T1017">
        <f>IF(OR(NOT(ISNUMBER(finalData[[#This Row],[peerIQR]])),finalData[[#This Row],[peerIQR]]=0), NA(), finalData[[#This Row],[peerQ3]]+1.5*finalData[[#This Row],[peerIQR]])</f>
        <v>1.2050000000000001</v>
      </c>
      <c r="U101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17">
        <f>finalData[[#This Row],[score]]-finalData[[#This Row],[peerMedian]]</f>
        <v>1.4999999999999902E-2</v>
      </c>
    </row>
    <row r="1018" spans="1:22">
      <c r="A1018" t="s">
        <v>3736</v>
      </c>
      <c r="B1018" t="s">
        <v>3737</v>
      </c>
      <c r="C1018" t="s">
        <v>3682</v>
      </c>
      <c r="D1018" t="s">
        <v>32</v>
      </c>
      <c r="E1018">
        <v>4</v>
      </c>
      <c r="F1018">
        <v>0</v>
      </c>
      <c r="G1018">
        <v>10</v>
      </c>
      <c r="H1018">
        <v>1</v>
      </c>
      <c r="I1018">
        <v>1.01</v>
      </c>
      <c r="J1018">
        <v>11</v>
      </c>
      <c r="K1018">
        <v>9.0909090909090912E-2</v>
      </c>
      <c r="L1018" t="s">
        <v>18076</v>
      </c>
      <c r="M1018" t="s">
        <v>17970</v>
      </c>
      <c r="N1018" cm="1">
        <f t="array" ref="N1018">_xlfn.LET(_xlpm.k,finalData[[#This Row],[peer_group_key]],
     MEDIAN(_xlfn._xlws.FILTER(finalData[score], (finalData[peer_group_key]=_xlpm.k)*(ISNUMBER(finalData[score]))))
)</f>
        <v>1.0550000000000002</v>
      </c>
      <c r="O1018" cm="1">
        <f t="array" ref="O101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018" cm="1">
        <f t="array" ref="P101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018">
        <f>finalData[[#This Row],[peerQ3]]-finalData[[#This Row],[peerQ1]]</f>
        <v>7.0000000000000062E-2</v>
      </c>
      <c r="R1018" cm="1">
        <f t="array" ref="R1018">_xlfn.LET(_xlpm.k,finalData[[#This Row],[peer_group_key]],
ROWS(_xlfn._xlws.FILTER(finalData[score], (finalData[peer_group_key]=_xlpm.k)*(ISNUMBER(finalData[score]))))
)</f>
        <v>24</v>
      </c>
      <c r="S1018">
        <f>IF(OR(NOT(ISNUMBER(finalData[[#This Row],[peerIQR]])),finalData[[#This Row],[peerIQR]]=0), NA(), finalData[[#This Row],[peerQ1]]-1.5*finalData[[#This Row],[peerIQR]])</f>
        <v>0.92499999999999993</v>
      </c>
      <c r="T1018">
        <f>IF(OR(NOT(ISNUMBER(finalData[[#This Row],[peerIQR]])),finalData[[#This Row],[peerIQR]]=0), NA(), finalData[[#This Row],[peerQ3]]+1.5*finalData[[#This Row],[peerIQR]])</f>
        <v>1.2050000000000001</v>
      </c>
      <c r="U101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18">
        <f>finalData[[#This Row],[score]]-finalData[[#This Row],[peerMedian]]</f>
        <v>-4.5000000000000151E-2</v>
      </c>
    </row>
    <row r="1019" spans="1:22">
      <c r="A1019" t="s">
        <v>3739</v>
      </c>
      <c r="B1019" t="s">
        <v>3740</v>
      </c>
      <c r="C1019" t="s">
        <v>3682</v>
      </c>
      <c r="D1019" t="s">
        <v>32</v>
      </c>
      <c r="E1019">
        <v>3</v>
      </c>
      <c r="F1019">
        <v>0</v>
      </c>
      <c r="G1019">
        <v>8</v>
      </c>
      <c r="H1019">
        <v>0</v>
      </c>
      <c r="I1019">
        <v>1.1000000000000001</v>
      </c>
      <c r="J1019">
        <v>8</v>
      </c>
      <c r="K1019">
        <v>0</v>
      </c>
      <c r="L1019" t="s">
        <v>18076</v>
      </c>
      <c r="M1019" t="s">
        <v>17971</v>
      </c>
      <c r="N1019" cm="1">
        <f t="array" ref="N1019">_xlfn.LET(_xlpm.k,finalData[[#This Row],[peer_group_key]],
     MEDIAN(_xlfn._xlws.FILTER(finalData[score], (finalData[peer_group_key]=_xlpm.k)*(ISNUMBER(finalData[score]))))
)</f>
        <v>1.0550000000000002</v>
      </c>
      <c r="O1019" cm="1">
        <f t="array" ref="O101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019" cm="1">
        <f t="array" ref="P101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019">
        <f>finalData[[#This Row],[peerQ3]]-finalData[[#This Row],[peerQ1]]</f>
        <v>7.0000000000000062E-2</v>
      </c>
      <c r="R1019" cm="1">
        <f t="array" ref="R1019">_xlfn.LET(_xlpm.k,finalData[[#This Row],[peer_group_key]],
ROWS(_xlfn._xlws.FILTER(finalData[score], (finalData[peer_group_key]=_xlpm.k)*(ISNUMBER(finalData[score]))))
)</f>
        <v>24</v>
      </c>
      <c r="S1019">
        <f>IF(OR(NOT(ISNUMBER(finalData[[#This Row],[peerIQR]])),finalData[[#This Row],[peerIQR]]=0), NA(), finalData[[#This Row],[peerQ1]]-1.5*finalData[[#This Row],[peerIQR]])</f>
        <v>0.92499999999999993</v>
      </c>
      <c r="T1019">
        <f>IF(OR(NOT(ISNUMBER(finalData[[#This Row],[peerIQR]])),finalData[[#This Row],[peerIQR]]=0), NA(), finalData[[#This Row],[peerQ3]]+1.5*finalData[[#This Row],[peerIQR]])</f>
        <v>1.2050000000000001</v>
      </c>
      <c r="U101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19">
        <f>finalData[[#This Row],[score]]-finalData[[#This Row],[peerMedian]]</f>
        <v>4.4999999999999929E-2</v>
      </c>
    </row>
    <row r="1020" spans="1:22">
      <c r="A1020" t="s">
        <v>3742</v>
      </c>
      <c r="B1020" t="s">
        <v>3743</v>
      </c>
      <c r="C1020" t="s">
        <v>3682</v>
      </c>
      <c r="D1020" t="s">
        <v>18</v>
      </c>
      <c r="E1020">
        <v>2</v>
      </c>
      <c r="F1020">
        <v>0</v>
      </c>
      <c r="G1020">
        <v>9</v>
      </c>
      <c r="H1020">
        <v>1</v>
      </c>
      <c r="I1020">
        <v>1.07</v>
      </c>
      <c r="J1020">
        <v>10</v>
      </c>
      <c r="K1020">
        <v>0.1</v>
      </c>
      <c r="L1020" t="s">
        <v>18077</v>
      </c>
      <c r="M1020" t="s">
        <v>17973</v>
      </c>
      <c r="N1020" cm="1">
        <f t="array" ref="N1020">_xlfn.LET(_xlpm.k,finalData[[#This Row],[peer_group_key]],
     MEDIAN(_xlfn._xlws.FILTER(finalData[score], (finalData[peer_group_key]=_xlpm.k)*(ISNUMBER(finalData[score]))))
)</f>
        <v>1.07</v>
      </c>
      <c r="O1020" cm="1">
        <f t="array" ref="O102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1.0049999999999999</v>
      </c>
      <c r="P1020" cm="1">
        <f t="array" ref="P102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1.1150000000000002</v>
      </c>
      <c r="Q1020">
        <f>finalData[[#This Row],[peerQ3]]-finalData[[#This Row],[peerQ1]]</f>
        <v>0.11000000000000032</v>
      </c>
      <c r="R1020" cm="1">
        <f t="array" ref="R1020">_xlfn.LET(_xlpm.k,finalData[[#This Row],[peer_group_key]],
ROWS(_xlfn._xlws.FILTER(finalData[score], (finalData[peer_group_key]=_xlpm.k)*(ISNUMBER(finalData[score]))))
)</f>
        <v>9</v>
      </c>
      <c r="S1020">
        <f>IF(OR(NOT(ISNUMBER(finalData[[#This Row],[peerIQR]])),finalData[[#This Row],[peerIQR]]=0), NA(), finalData[[#This Row],[peerQ1]]-1.5*finalData[[#This Row],[peerIQR]])</f>
        <v>0.83999999999999941</v>
      </c>
      <c r="T1020">
        <f>IF(OR(NOT(ISNUMBER(finalData[[#This Row],[peerIQR]])),finalData[[#This Row],[peerIQR]]=0), NA(), finalData[[#This Row],[peerQ3]]+1.5*finalData[[#This Row],[peerIQR]])</f>
        <v>1.2800000000000007</v>
      </c>
      <c r="U102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20">
        <f>finalData[[#This Row],[score]]-finalData[[#This Row],[peerMedian]]</f>
        <v>0</v>
      </c>
    </row>
    <row r="1021" spans="1:22">
      <c r="A1021" t="s">
        <v>3746</v>
      </c>
      <c r="B1021" t="s">
        <v>3747</v>
      </c>
      <c r="C1021" t="s">
        <v>3682</v>
      </c>
      <c r="D1021" t="s">
        <v>32</v>
      </c>
      <c r="E1021">
        <v>4</v>
      </c>
      <c r="F1021">
        <v>0</v>
      </c>
      <c r="G1021">
        <v>11</v>
      </c>
      <c r="H1021">
        <v>0</v>
      </c>
      <c r="I1021">
        <v>1.06</v>
      </c>
      <c r="J1021">
        <v>11</v>
      </c>
      <c r="K1021">
        <v>0</v>
      </c>
      <c r="L1021" t="s">
        <v>18076</v>
      </c>
      <c r="M1021" t="s">
        <v>17970</v>
      </c>
      <c r="N1021" cm="1">
        <f t="array" ref="N1021">_xlfn.LET(_xlpm.k,finalData[[#This Row],[peer_group_key]],
     MEDIAN(_xlfn._xlws.FILTER(finalData[score], (finalData[peer_group_key]=_xlpm.k)*(ISNUMBER(finalData[score]))))
)</f>
        <v>1.0550000000000002</v>
      </c>
      <c r="O1021" cm="1">
        <f t="array" ref="O102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021" cm="1">
        <f t="array" ref="P102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021">
        <f>finalData[[#This Row],[peerQ3]]-finalData[[#This Row],[peerQ1]]</f>
        <v>7.0000000000000062E-2</v>
      </c>
      <c r="R1021" cm="1">
        <f t="array" ref="R1021">_xlfn.LET(_xlpm.k,finalData[[#This Row],[peer_group_key]],
ROWS(_xlfn._xlws.FILTER(finalData[score], (finalData[peer_group_key]=_xlpm.k)*(ISNUMBER(finalData[score]))))
)</f>
        <v>24</v>
      </c>
      <c r="S1021">
        <f>IF(OR(NOT(ISNUMBER(finalData[[#This Row],[peerIQR]])),finalData[[#This Row],[peerIQR]]=0), NA(), finalData[[#This Row],[peerQ1]]-1.5*finalData[[#This Row],[peerIQR]])</f>
        <v>0.92499999999999993</v>
      </c>
      <c r="T1021">
        <f>IF(OR(NOT(ISNUMBER(finalData[[#This Row],[peerIQR]])),finalData[[#This Row],[peerIQR]]=0), NA(), finalData[[#This Row],[peerQ3]]+1.5*finalData[[#This Row],[peerIQR]])</f>
        <v>1.2050000000000001</v>
      </c>
      <c r="U102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21">
        <f>finalData[[#This Row],[score]]-finalData[[#This Row],[peerMedian]]</f>
        <v>4.9999999999998934E-3</v>
      </c>
    </row>
    <row r="1022" spans="1:22">
      <c r="A1022" t="s">
        <v>3750</v>
      </c>
      <c r="B1022" t="s">
        <v>3751</v>
      </c>
      <c r="C1022" t="s">
        <v>3682</v>
      </c>
      <c r="D1022" t="s">
        <v>32</v>
      </c>
      <c r="E1022">
        <v>3</v>
      </c>
      <c r="F1022">
        <v>0</v>
      </c>
      <c r="G1022">
        <v>9</v>
      </c>
      <c r="H1022">
        <v>0</v>
      </c>
      <c r="I1022">
        <v>1.1000000000000001</v>
      </c>
      <c r="J1022">
        <v>9</v>
      </c>
      <c r="K1022">
        <v>0</v>
      </c>
      <c r="L1022" t="s">
        <v>18076</v>
      </c>
      <c r="M1022" t="s">
        <v>17971</v>
      </c>
      <c r="N1022" cm="1">
        <f t="array" ref="N1022">_xlfn.LET(_xlpm.k,finalData[[#This Row],[peer_group_key]],
     MEDIAN(_xlfn._xlws.FILTER(finalData[score], (finalData[peer_group_key]=_xlpm.k)*(ISNUMBER(finalData[score]))))
)</f>
        <v>1.0550000000000002</v>
      </c>
      <c r="O1022" cm="1">
        <f t="array" ref="O102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022" cm="1">
        <f t="array" ref="P102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022">
        <f>finalData[[#This Row],[peerQ3]]-finalData[[#This Row],[peerQ1]]</f>
        <v>7.0000000000000062E-2</v>
      </c>
      <c r="R1022" cm="1">
        <f t="array" ref="R1022">_xlfn.LET(_xlpm.k,finalData[[#This Row],[peer_group_key]],
ROWS(_xlfn._xlws.FILTER(finalData[score], (finalData[peer_group_key]=_xlpm.k)*(ISNUMBER(finalData[score]))))
)</f>
        <v>24</v>
      </c>
      <c r="S1022">
        <f>IF(OR(NOT(ISNUMBER(finalData[[#This Row],[peerIQR]])),finalData[[#This Row],[peerIQR]]=0), NA(), finalData[[#This Row],[peerQ1]]-1.5*finalData[[#This Row],[peerIQR]])</f>
        <v>0.92499999999999993</v>
      </c>
      <c r="T1022">
        <f>IF(OR(NOT(ISNUMBER(finalData[[#This Row],[peerIQR]])),finalData[[#This Row],[peerIQR]]=0), NA(), finalData[[#This Row],[peerQ3]]+1.5*finalData[[#This Row],[peerIQR]])</f>
        <v>1.2050000000000001</v>
      </c>
      <c r="U102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22">
        <f>finalData[[#This Row],[score]]-finalData[[#This Row],[peerMedian]]</f>
        <v>4.4999999999999929E-2</v>
      </c>
    </row>
    <row r="1023" spans="1:22">
      <c r="A1023" t="s">
        <v>3754</v>
      </c>
      <c r="B1023" t="s">
        <v>3755</v>
      </c>
      <c r="C1023" t="s">
        <v>3682</v>
      </c>
      <c r="D1023" t="s">
        <v>18</v>
      </c>
      <c r="E1023">
        <v>4</v>
      </c>
      <c r="F1023">
        <v>0</v>
      </c>
      <c r="G1023">
        <v>8</v>
      </c>
      <c r="H1023">
        <v>0</v>
      </c>
      <c r="I1023">
        <v>1.01</v>
      </c>
      <c r="J1023">
        <v>8</v>
      </c>
      <c r="K1023">
        <v>0</v>
      </c>
      <c r="L1023" t="s">
        <v>18077</v>
      </c>
      <c r="M1023" t="s">
        <v>17970</v>
      </c>
      <c r="N1023" cm="1">
        <f t="array" ref="N1023">_xlfn.LET(_xlpm.k,finalData[[#This Row],[peer_group_key]],
     MEDIAN(_xlfn._xlws.FILTER(finalData[score], (finalData[peer_group_key]=_xlpm.k)*(ISNUMBER(finalData[score]))))
)</f>
        <v>1.07</v>
      </c>
      <c r="O1023" cm="1">
        <f t="array" ref="O102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1.0049999999999999</v>
      </c>
      <c r="P1023" cm="1">
        <f t="array" ref="P102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1.1150000000000002</v>
      </c>
      <c r="Q1023">
        <f>finalData[[#This Row],[peerQ3]]-finalData[[#This Row],[peerQ1]]</f>
        <v>0.11000000000000032</v>
      </c>
      <c r="R1023" cm="1">
        <f t="array" ref="R1023">_xlfn.LET(_xlpm.k,finalData[[#This Row],[peer_group_key]],
ROWS(_xlfn._xlws.FILTER(finalData[score], (finalData[peer_group_key]=_xlpm.k)*(ISNUMBER(finalData[score]))))
)</f>
        <v>9</v>
      </c>
      <c r="S1023">
        <f>IF(OR(NOT(ISNUMBER(finalData[[#This Row],[peerIQR]])),finalData[[#This Row],[peerIQR]]=0), NA(), finalData[[#This Row],[peerQ1]]-1.5*finalData[[#This Row],[peerIQR]])</f>
        <v>0.83999999999999941</v>
      </c>
      <c r="T1023">
        <f>IF(OR(NOT(ISNUMBER(finalData[[#This Row],[peerIQR]])),finalData[[#This Row],[peerIQR]]=0), NA(), finalData[[#This Row],[peerQ3]]+1.5*finalData[[#This Row],[peerIQR]])</f>
        <v>1.2800000000000007</v>
      </c>
      <c r="U102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23">
        <f>finalData[[#This Row],[score]]-finalData[[#This Row],[peerMedian]]</f>
        <v>-6.0000000000000053E-2</v>
      </c>
    </row>
    <row r="1024" spans="1:22">
      <c r="A1024" t="s">
        <v>3757</v>
      </c>
      <c r="B1024" t="s">
        <v>3758</v>
      </c>
      <c r="C1024" t="s">
        <v>3682</v>
      </c>
      <c r="D1024" t="s">
        <v>32</v>
      </c>
      <c r="E1024">
        <v>3</v>
      </c>
      <c r="F1024">
        <v>0</v>
      </c>
      <c r="G1024">
        <v>10</v>
      </c>
      <c r="H1024">
        <v>1</v>
      </c>
      <c r="I1024">
        <v>1.03</v>
      </c>
      <c r="J1024">
        <v>11</v>
      </c>
      <c r="K1024">
        <v>9.0909090909090912E-2</v>
      </c>
      <c r="L1024" t="s">
        <v>18076</v>
      </c>
      <c r="M1024" t="s">
        <v>17971</v>
      </c>
      <c r="N1024" cm="1">
        <f t="array" ref="N1024">_xlfn.LET(_xlpm.k,finalData[[#This Row],[peer_group_key]],
     MEDIAN(_xlfn._xlws.FILTER(finalData[score], (finalData[peer_group_key]=_xlpm.k)*(ISNUMBER(finalData[score]))))
)</f>
        <v>1.0550000000000002</v>
      </c>
      <c r="O1024" cm="1">
        <f t="array" ref="O102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024" cm="1">
        <f t="array" ref="P102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024">
        <f>finalData[[#This Row],[peerQ3]]-finalData[[#This Row],[peerQ1]]</f>
        <v>7.0000000000000062E-2</v>
      </c>
      <c r="R1024" cm="1">
        <f t="array" ref="R1024">_xlfn.LET(_xlpm.k,finalData[[#This Row],[peer_group_key]],
ROWS(_xlfn._xlws.FILTER(finalData[score], (finalData[peer_group_key]=_xlpm.k)*(ISNUMBER(finalData[score]))))
)</f>
        <v>24</v>
      </c>
      <c r="S1024">
        <f>IF(OR(NOT(ISNUMBER(finalData[[#This Row],[peerIQR]])),finalData[[#This Row],[peerIQR]]=0), NA(), finalData[[#This Row],[peerQ1]]-1.5*finalData[[#This Row],[peerIQR]])</f>
        <v>0.92499999999999993</v>
      </c>
      <c r="T1024">
        <f>IF(OR(NOT(ISNUMBER(finalData[[#This Row],[peerIQR]])),finalData[[#This Row],[peerIQR]]=0), NA(), finalData[[#This Row],[peerQ3]]+1.5*finalData[[#This Row],[peerIQR]])</f>
        <v>1.2050000000000001</v>
      </c>
      <c r="U102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24">
        <f>finalData[[#This Row],[score]]-finalData[[#This Row],[peerMedian]]</f>
        <v>-2.5000000000000133E-2</v>
      </c>
    </row>
    <row r="1025" spans="1:22">
      <c r="A1025" t="s">
        <v>3760</v>
      </c>
      <c r="B1025" t="s">
        <v>3761</v>
      </c>
      <c r="C1025" t="s">
        <v>3682</v>
      </c>
      <c r="D1025" t="s">
        <v>18</v>
      </c>
      <c r="E1025">
        <v>2</v>
      </c>
      <c r="F1025">
        <v>0</v>
      </c>
      <c r="G1025">
        <v>6</v>
      </c>
      <c r="H1025">
        <v>0</v>
      </c>
      <c r="I1025">
        <v>1.23</v>
      </c>
      <c r="J1025">
        <v>6</v>
      </c>
      <c r="K1025">
        <v>0</v>
      </c>
      <c r="L1025" t="s">
        <v>18077</v>
      </c>
      <c r="M1025" t="s">
        <v>17973</v>
      </c>
      <c r="N1025" cm="1">
        <f t="array" ref="N1025">_xlfn.LET(_xlpm.k,finalData[[#This Row],[peer_group_key]],
     MEDIAN(_xlfn._xlws.FILTER(finalData[score], (finalData[peer_group_key]=_xlpm.k)*(ISNUMBER(finalData[score]))))
)</f>
        <v>1.07</v>
      </c>
      <c r="O1025" cm="1">
        <f t="array" ref="O102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1.0049999999999999</v>
      </c>
      <c r="P1025" cm="1">
        <f t="array" ref="P102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1.1150000000000002</v>
      </c>
      <c r="Q1025">
        <f>finalData[[#This Row],[peerQ3]]-finalData[[#This Row],[peerQ1]]</f>
        <v>0.11000000000000032</v>
      </c>
      <c r="R1025" cm="1">
        <f t="array" ref="R1025">_xlfn.LET(_xlpm.k,finalData[[#This Row],[peer_group_key]],
ROWS(_xlfn._xlws.FILTER(finalData[score], (finalData[peer_group_key]=_xlpm.k)*(ISNUMBER(finalData[score]))))
)</f>
        <v>9</v>
      </c>
      <c r="S1025">
        <f>IF(OR(NOT(ISNUMBER(finalData[[#This Row],[peerIQR]])),finalData[[#This Row],[peerIQR]]=0), NA(), finalData[[#This Row],[peerQ1]]-1.5*finalData[[#This Row],[peerIQR]])</f>
        <v>0.83999999999999941</v>
      </c>
      <c r="T1025">
        <f>IF(OR(NOT(ISNUMBER(finalData[[#This Row],[peerIQR]])),finalData[[#This Row],[peerIQR]]=0), NA(), finalData[[#This Row],[peerQ3]]+1.5*finalData[[#This Row],[peerIQR]])</f>
        <v>1.2800000000000007</v>
      </c>
      <c r="U102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25">
        <f>finalData[[#This Row],[score]]-finalData[[#This Row],[peerMedian]]</f>
        <v>0.15999999999999992</v>
      </c>
    </row>
    <row r="1026" spans="1:22">
      <c r="A1026" t="s">
        <v>3764</v>
      </c>
      <c r="B1026" t="s">
        <v>3765</v>
      </c>
      <c r="C1026" t="s">
        <v>3682</v>
      </c>
      <c r="D1026" t="s">
        <v>32</v>
      </c>
      <c r="E1026">
        <v>2</v>
      </c>
      <c r="F1026">
        <v>0</v>
      </c>
      <c r="G1026">
        <v>5</v>
      </c>
      <c r="H1026">
        <v>1</v>
      </c>
      <c r="I1026">
        <v>1.2</v>
      </c>
      <c r="J1026">
        <v>6</v>
      </c>
      <c r="K1026">
        <v>0.16666666666666666</v>
      </c>
      <c r="L1026" t="s">
        <v>18076</v>
      </c>
      <c r="M1026" t="s">
        <v>17973</v>
      </c>
      <c r="N1026" cm="1">
        <f t="array" ref="N1026">_xlfn.LET(_xlpm.k,finalData[[#This Row],[peer_group_key]],
     MEDIAN(_xlfn._xlws.FILTER(finalData[score], (finalData[peer_group_key]=_xlpm.k)*(ISNUMBER(finalData[score]))))
)</f>
        <v>1.0550000000000002</v>
      </c>
      <c r="O1026" cm="1">
        <f t="array" ref="O102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026" cm="1">
        <f t="array" ref="P102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026">
        <f>finalData[[#This Row],[peerQ3]]-finalData[[#This Row],[peerQ1]]</f>
        <v>7.0000000000000062E-2</v>
      </c>
      <c r="R1026" cm="1">
        <f t="array" ref="R1026">_xlfn.LET(_xlpm.k,finalData[[#This Row],[peer_group_key]],
ROWS(_xlfn._xlws.FILTER(finalData[score], (finalData[peer_group_key]=_xlpm.k)*(ISNUMBER(finalData[score]))))
)</f>
        <v>24</v>
      </c>
      <c r="S1026">
        <f>IF(OR(NOT(ISNUMBER(finalData[[#This Row],[peerIQR]])),finalData[[#This Row],[peerIQR]]=0), NA(), finalData[[#This Row],[peerQ1]]-1.5*finalData[[#This Row],[peerIQR]])</f>
        <v>0.92499999999999993</v>
      </c>
      <c r="T1026">
        <f>IF(OR(NOT(ISNUMBER(finalData[[#This Row],[peerIQR]])),finalData[[#This Row],[peerIQR]]=0), NA(), finalData[[#This Row],[peerQ3]]+1.5*finalData[[#This Row],[peerIQR]])</f>
        <v>1.2050000000000001</v>
      </c>
      <c r="U102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26">
        <f>finalData[[#This Row],[score]]-finalData[[#This Row],[peerMedian]]</f>
        <v>0.1449999999999998</v>
      </c>
    </row>
    <row r="1027" spans="1:22">
      <c r="A1027" t="s">
        <v>3768</v>
      </c>
      <c r="B1027" t="s">
        <v>3769</v>
      </c>
      <c r="C1027" t="s">
        <v>3682</v>
      </c>
      <c r="D1027" t="s">
        <v>32</v>
      </c>
      <c r="E1027">
        <v>3</v>
      </c>
      <c r="F1027">
        <v>1</v>
      </c>
      <c r="G1027">
        <v>9</v>
      </c>
      <c r="H1027">
        <v>0</v>
      </c>
      <c r="I1027">
        <v>1</v>
      </c>
      <c r="J1027">
        <v>10</v>
      </c>
      <c r="K1027">
        <v>0</v>
      </c>
      <c r="L1027" t="s">
        <v>18076</v>
      </c>
      <c r="M1027" t="s">
        <v>17971</v>
      </c>
      <c r="N1027" cm="1">
        <f t="array" ref="N1027">_xlfn.LET(_xlpm.k,finalData[[#This Row],[peer_group_key]],
     MEDIAN(_xlfn._xlws.FILTER(finalData[score], (finalData[peer_group_key]=_xlpm.k)*(ISNUMBER(finalData[score]))))
)</f>
        <v>1.0550000000000002</v>
      </c>
      <c r="O1027" cm="1">
        <f t="array" ref="O102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027" cm="1">
        <f t="array" ref="P102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027">
        <f>finalData[[#This Row],[peerQ3]]-finalData[[#This Row],[peerQ1]]</f>
        <v>7.0000000000000062E-2</v>
      </c>
      <c r="R1027" cm="1">
        <f t="array" ref="R1027">_xlfn.LET(_xlpm.k,finalData[[#This Row],[peer_group_key]],
ROWS(_xlfn._xlws.FILTER(finalData[score], (finalData[peer_group_key]=_xlpm.k)*(ISNUMBER(finalData[score]))))
)</f>
        <v>24</v>
      </c>
      <c r="S1027">
        <f>IF(OR(NOT(ISNUMBER(finalData[[#This Row],[peerIQR]])),finalData[[#This Row],[peerIQR]]=0), NA(), finalData[[#This Row],[peerQ1]]-1.5*finalData[[#This Row],[peerIQR]])</f>
        <v>0.92499999999999993</v>
      </c>
      <c r="T1027">
        <f>IF(OR(NOT(ISNUMBER(finalData[[#This Row],[peerIQR]])),finalData[[#This Row],[peerIQR]]=0), NA(), finalData[[#This Row],[peerQ3]]+1.5*finalData[[#This Row],[peerIQR]])</f>
        <v>1.2050000000000001</v>
      </c>
      <c r="U102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27">
        <f>finalData[[#This Row],[score]]-finalData[[#This Row],[peerMedian]]</f>
        <v>-5.500000000000016E-2</v>
      </c>
    </row>
    <row r="1028" spans="1:22">
      <c r="A1028" t="s">
        <v>3772</v>
      </c>
      <c r="B1028" t="s">
        <v>3773</v>
      </c>
      <c r="C1028" t="s">
        <v>3682</v>
      </c>
      <c r="D1028" t="s">
        <v>32</v>
      </c>
      <c r="E1028">
        <v>4</v>
      </c>
      <c r="F1028">
        <v>2</v>
      </c>
      <c r="G1028">
        <v>8</v>
      </c>
      <c r="H1028">
        <v>0</v>
      </c>
      <c r="I1028">
        <v>1.04</v>
      </c>
      <c r="J1028">
        <v>10</v>
      </c>
      <c r="K1028">
        <v>0</v>
      </c>
      <c r="L1028" t="s">
        <v>18076</v>
      </c>
      <c r="M1028" t="s">
        <v>17970</v>
      </c>
      <c r="N1028" cm="1">
        <f t="array" ref="N1028">_xlfn.LET(_xlpm.k,finalData[[#This Row],[peer_group_key]],
     MEDIAN(_xlfn._xlws.FILTER(finalData[score], (finalData[peer_group_key]=_xlpm.k)*(ISNUMBER(finalData[score]))))
)</f>
        <v>1.0550000000000002</v>
      </c>
      <c r="O1028" cm="1">
        <f t="array" ref="O102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028" cm="1">
        <f t="array" ref="P102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028">
        <f>finalData[[#This Row],[peerQ3]]-finalData[[#This Row],[peerQ1]]</f>
        <v>7.0000000000000062E-2</v>
      </c>
      <c r="R1028" cm="1">
        <f t="array" ref="R1028">_xlfn.LET(_xlpm.k,finalData[[#This Row],[peer_group_key]],
ROWS(_xlfn._xlws.FILTER(finalData[score], (finalData[peer_group_key]=_xlpm.k)*(ISNUMBER(finalData[score]))))
)</f>
        <v>24</v>
      </c>
      <c r="S1028">
        <f>IF(OR(NOT(ISNUMBER(finalData[[#This Row],[peerIQR]])),finalData[[#This Row],[peerIQR]]=0), NA(), finalData[[#This Row],[peerQ1]]-1.5*finalData[[#This Row],[peerIQR]])</f>
        <v>0.92499999999999993</v>
      </c>
      <c r="T1028">
        <f>IF(OR(NOT(ISNUMBER(finalData[[#This Row],[peerIQR]])),finalData[[#This Row],[peerIQR]]=0), NA(), finalData[[#This Row],[peerQ3]]+1.5*finalData[[#This Row],[peerIQR]])</f>
        <v>1.2050000000000001</v>
      </c>
      <c r="U102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28">
        <f>finalData[[#This Row],[score]]-finalData[[#This Row],[peerMedian]]</f>
        <v>-1.5000000000000124E-2</v>
      </c>
    </row>
    <row r="1029" spans="1:22">
      <c r="A1029" t="s">
        <v>3774</v>
      </c>
      <c r="B1029" t="s">
        <v>3775</v>
      </c>
      <c r="C1029" t="s">
        <v>3682</v>
      </c>
      <c r="D1029" t="s">
        <v>140</v>
      </c>
      <c r="E1029">
        <v>3</v>
      </c>
      <c r="F1029">
        <v>0</v>
      </c>
      <c r="G1029">
        <v>10</v>
      </c>
      <c r="H1029">
        <v>0</v>
      </c>
      <c r="I1029">
        <v>1.03</v>
      </c>
      <c r="J1029">
        <v>10</v>
      </c>
      <c r="K1029">
        <v>0</v>
      </c>
      <c r="L1029" t="s">
        <v>18080</v>
      </c>
      <c r="M1029" t="s">
        <v>17971</v>
      </c>
      <c r="N1029" cm="1">
        <f t="array" ref="N1029">_xlfn.LET(_xlpm.k,finalData[[#This Row],[peer_group_key]],
     MEDIAN(_xlfn._xlws.FILTER(finalData[score], (finalData[peer_group_key]=_xlpm.k)*(ISNUMBER(finalData[score]))))
)</f>
        <v>1.03</v>
      </c>
      <c r="O1029" cm="1">
        <f t="array" ref="O102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029" cm="1">
        <f t="array" ref="P102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029">
        <f>finalData[[#This Row],[peerQ3]]-finalData[[#This Row],[peerQ1]]</f>
        <v>0</v>
      </c>
      <c r="R1029" cm="1">
        <f t="array" ref="R1029">_xlfn.LET(_xlpm.k,finalData[[#This Row],[peer_group_key]],
ROWS(_xlfn._xlws.FILTER(finalData[score], (finalData[peer_group_key]=_xlpm.k)*(ISNUMBER(finalData[score]))))
)</f>
        <v>1</v>
      </c>
      <c r="S1029" t="e">
        <f>IF(OR(NOT(ISNUMBER(finalData[[#This Row],[peerIQR]])),finalData[[#This Row],[peerIQR]]=0), NA(), finalData[[#This Row],[peerQ1]]-1.5*finalData[[#This Row],[peerIQR]])</f>
        <v>#N/A</v>
      </c>
      <c r="T1029" t="e">
        <f>IF(OR(NOT(ISNUMBER(finalData[[#This Row],[peerIQR]])),finalData[[#This Row],[peerIQR]]=0), NA(), finalData[[#This Row],[peerQ3]]+1.5*finalData[[#This Row],[peerIQR]])</f>
        <v>#N/A</v>
      </c>
      <c r="U102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029">
        <f>finalData[[#This Row],[score]]-finalData[[#This Row],[peerMedian]]</f>
        <v>0</v>
      </c>
    </row>
    <row r="1030" spans="1:22">
      <c r="A1030" t="s">
        <v>3777</v>
      </c>
      <c r="B1030" t="s">
        <v>3778</v>
      </c>
      <c r="C1030" t="s">
        <v>3682</v>
      </c>
      <c r="D1030" t="s">
        <v>32</v>
      </c>
      <c r="E1030">
        <v>3</v>
      </c>
      <c r="F1030">
        <v>1</v>
      </c>
      <c r="G1030">
        <v>9</v>
      </c>
      <c r="H1030">
        <v>1</v>
      </c>
      <c r="I1030">
        <v>0.98</v>
      </c>
      <c r="J1030">
        <v>11</v>
      </c>
      <c r="K1030">
        <v>9.0909090909090912E-2</v>
      </c>
      <c r="L1030" t="s">
        <v>18076</v>
      </c>
      <c r="M1030" t="s">
        <v>17971</v>
      </c>
      <c r="N1030" cm="1">
        <f t="array" ref="N1030">_xlfn.LET(_xlpm.k,finalData[[#This Row],[peer_group_key]],
     MEDIAN(_xlfn._xlws.FILTER(finalData[score], (finalData[peer_group_key]=_xlpm.k)*(ISNUMBER(finalData[score]))))
)</f>
        <v>1.0550000000000002</v>
      </c>
      <c r="O1030" cm="1">
        <f t="array" ref="O103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030" cm="1">
        <f t="array" ref="P103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030">
        <f>finalData[[#This Row],[peerQ3]]-finalData[[#This Row],[peerQ1]]</f>
        <v>7.0000000000000062E-2</v>
      </c>
      <c r="R1030" cm="1">
        <f t="array" ref="R1030">_xlfn.LET(_xlpm.k,finalData[[#This Row],[peer_group_key]],
ROWS(_xlfn._xlws.FILTER(finalData[score], (finalData[peer_group_key]=_xlpm.k)*(ISNUMBER(finalData[score]))))
)</f>
        <v>24</v>
      </c>
      <c r="S1030">
        <f>IF(OR(NOT(ISNUMBER(finalData[[#This Row],[peerIQR]])),finalData[[#This Row],[peerIQR]]=0), NA(), finalData[[#This Row],[peerQ1]]-1.5*finalData[[#This Row],[peerIQR]])</f>
        <v>0.92499999999999993</v>
      </c>
      <c r="T1030">
        <f>IF(OR(NOT(ISNUMBER(finalData[[#This Row],[peerIQR]])),finalData[[#This Row],[peerIQR]]=0), NA(), finalData[[#This Row],[peerQ3]]+1.5*finalData[[#This Row],[peerIQR]])</f>
        <v>1.2050000000000001</v>
      </c>
      <c r="U103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30">
        <f>finalData[[#This Row],[score]]-finalData[[#This Row],[peerMedian]]</f>
        <v>-7.5000000000000178E-2</v>
      </c>
    </row>
    <row r="1031" spans="1:22">
      <c r="A1031" t="s">
        <v>3780</v>
      </c>
      <c r="B1031" t="s">
        <v>3781</v>
      </c>
      <c r="C1031" t="s">
        <v>3682</v>
      </c>
      <c r="D1031" t="s">
        <v>27</v>
      </c>
      <c r="E1031">
        <v>3</v>
      </c>
      <c r="F1031">
        <v>1</v>
      </c>
      <c r="G1031">
        <v>6</v>
      </c>
      <c r="H1031">
        <v>0</v>
      </c>
      <c r="I1031">
        <v>1.3</v>
      </c>
      <c r="J1031">
        <v>7</v>
      </c>
      <c r="K1031">
        <v>0</v>
      </c>
      <c r="L1031" t="s">
        <v>18079</v>
      </c>
      <c r="M1031" t="s">
        <v>17971</v>
      </c>
      <c r="N1031" cm="1">
        <f t="array" ref="N1031">_xlfn.LET(_xlpm.k,finalData[[#This Row],[peer_group_key]],
     MEDIAN(_xlfn._xlws.FILTER(finalData[score], (finalData[peer_group_key]=_xlpm.k)*(ISNUMBER(finalData[score]))))
)</f>
        <v>1.06</v>
      </c>
      <c r="O1031" cm="1">
        <f t="array" ref="O103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1.04</v>
      </c>
      <c r="P1031" cm="1">
        <f t="array" ref="P103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1.2075</v>
      </c>
      <c r="Q1031">
        <f>finalData[[#This Row],[peerQ3]]-finalData[[#This Row],[peerQ1]]</f>
        <v>0.16749999999999998</v>
      </c>
      <c r="R1031" cm="1">
        <f t="array" ref="R1031">_xlfn.LET(_xlpm.k,finalData[[#This Row],[peer_group_key]],
ROWS(_xlfn._xlws.FILTER(finalData[score], (finalData[peer_group_key]=_xlpm.k)*(ISNUMBER(finalData[score]))))
)</f>
        <v>8</v>
      </c>
      <c r="S1031">
        <f>IF(OR(NOT(ISNUMBER(finalData[[#This Row],[peerIQR]])),finalData[[#This Row],[peerIQR]]=0), NA(), finalData[[#This Row],[peerQ1]]-1.5*finalData[[#This Row],[peerIQR]])</f>
        <v>0.78875000000000006</v>
      </c>
      <c r="T1031">
        <f>IF(OR(NOT(ISNUMBER(finalData[[#This Row],[peerIQR]])),finalData[[#This Row],[peerIQR]]=0), NA(), finalData[[#This Row],[peerQ3]]+1.5*finalData[[#This Row],[peerIQR]])</f>
        <v>1.45875</v>
      </c>
      <c r="U103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31">
        <f>finalData[[#This Row],[score]]-finalData[[#This Row],[peerMedian]]</f>
        <v>0.24</v>
      </c>
    </row>
    <row r="1032" spans="1:22">
      <c r="A1032" t="s">
        <v>3784</v>
      </c>
      <c r="B1032" t="s">
        <v>3785</v>
      </c>
      <c r="C1032" t="s">
        <v>3682</v>
      </c>
      <c r="D1032" t="s">
        <v>32</v>
      </c>
      <c r="E1032">
        <v>2</v>
      </c>
      <c r="F1032">
        <v>1</v>
      </c>
      <c r="G1032">
        <v>7</v>
      </c>
      <c r="H1032">
        <v>0</v>
      </c>
      <c r="I1032">
        <v>1.21</v>
      </c>
      <c r="J1032">
        <v>8</v>
      </c>
      <c r="K1032">
        <v>0</v>
      </c>
      <c r="L1032" t="s">
        <v>18076</v>
      </c>
      <c r="M1032" t="s">
        <v>17973</v>
      </c>
      <c r="N1032" cm="1">
        <f t="array" ref="N1032">_xlfn.LET(_xlpm.k,finalData[[#This Row],[peer_group_key]],
     MEDIAN(_xlfn._xlws.FILTER(finalData[score], (finalData[peer_group_key]=_xlpm.k)*(ISNUMBER(finalData[score]))))
)</f>
        <v>1.0550000000000002</v>
      </c>
      <c r="O1032" cm="1">
        <f t="array" ref="O103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032" cm="1">
        <f t="array" ref="P103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032">
        <f>finalData[[#This Row],[peerQ3]]-finalData[[#This Row],[peerQ1]]</f>
        <v>7.0000000000000062E-2</v>
      </c>
      <c r="R1032" cm="1">
        <f t="array" ref="R1032">_xlfn.LET(_xlpm.k,finalData[[#This Row],[peer_group_key]],
ROWS(_xlfn._xlws.FILTER(finalData[score], (finalData[peer_group_key]=_xlpm.k)*(ISNUMBER(finalData[score]))))
)</f>
        <v>24</v>
      </c>
      <c r="S1032">
        <f>IF(OR(NOT(ISNUMBER(finalData[[#This Row],[peerIQR]])),finalData[[#This Row],[peerIQR]]=0), NA(), finalData[[#This Row],[peerQ1]]-1.5*finalData[[#This Row],[peerIQR]])</f>
        <v>0.92499999999999993</v>
      </c>
      <c r="T1032">
        <f>IF(OR(NOT(ISNUMBER(finalData[[#This Row],[peerIQR]])),finalData[[#This Row],[peerIQR]]=0), NA(), finalData[[#This Row],[peerQ3]]+1.5*finalData[[#This Row],[peerIQR]])</f>
        <v>1.2050000000000001</v>
      </c>
      <c r="U103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1032">
        <f>finalData[[#This Row],[score]]-finalData[[#This Row],[peerMedian]]</f>
        <v>0.1549999999999998</v>
      </c>
    </row>
    <row r="1033" spans="1:22">
      <c r="A1033" t="s">
        <v>3787</v>
      </c>
      <c r="B1033" t="s">
        <v>3788</v>
      </c>
      <c r="C1033" t="s">
        <v>3682</v>
      </c>
      <c r="D1033" t="s">
        <v>32</v>
      </c>
      <c r="E1033">
        <v>2</v>
      </c>
      <c r="F1033">
        <v>0</v>
      </c>
      <c r="G1033">
        <v>8</v>
      </c>
      <c r="H1033">
        <v>2</v>
      </c>
      <c r="I1033">
        <v>1.05</v>
      </c>
      <c r="J1033">
        <v>10</v>
      </c>
      <c r="K1033">
        <v>0.2</v>
      </c>
      <c r="L1033" t="s">
        <v>18076</v>
      </c>
      <c r="M1033" t="s">
        <v>17973</v>
      </c>
      <c r="N1033" cm="1">
        <f t="array" ref="N1033">_xlfn.LET(_xlpm.k,finalData[[#This Row],[peer_group_key]],
     MEDIAN(_xlfn._xlws.FILTER(finalData[score], (finalData[peer_group_key]=_xlpm.k)*(ISNUMBER(finalData[score]))))
)</f>
        <v>1.0550000000000002</v>
      </c>
      <c r="O1033" cm="1">
        <f t="array" ref="O103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033" cm="1">
        <f t="array" ref="P103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033">
        <f>finalData[[#This Row],[peerQ3]]-finalData[[#This Row],[peerQ1]]</f>
        <v>7.0000000000000062E-2</v>
      </c>
      <c r="R1033" cm="1">
        <f t="array" ref="R1033">_xlfn.LET(_xlpm.k,finalData[[#This Row],[peer_group_key]],
ROWS(_xlfn._xlws.FILTER(finalData[score], (finalData[peer_group_key]=_xlpm.k)*(ISNUMBER(finalData[score]))))
)</f>
        <v>24</v>
      </c>
      <c r="S1033">
        <f>IF(OR(NOT(ISNUMBER(finalData[[#This Row],[peerIQR]])),finalData[[#This Row],[peerIQR]]=0), NA(), finalData[[#This Row],[peerQ1]]-1.5*finalData[[#This Row],[peerIQR]])</f>
        <v>0.92499999999999993</v>
      </c>
      <c r="T1033">
        <f>IF(OR(NOT(ISNUMBER(finalData[[#This Row],[peerIQR]])),finalData[[#This Row],[peerIQR]]=0), NA(), finalData[[#This Row],[peerQ3]]+1.5*finalData[[#This Row],[peerIQR]])</f>
        <v>1.2050000000000001</v>
      </c>
      <c r="U103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33">
        <f>finalData[[#This Row],[score]]-finalData[[#This Row],[peerMedian]]</f>
        <v>-5.0000000000001155E-3</v>
      </c>
    </row>
    <row r="1034" spans="1:22">
      <c r="A1034" t="s">
        <v>3790</v>
      </c>
      <c r="B1034" t="s">
        <v>3791</v>
      </c>
      <c r="C1034" t="s">
        <v>3682</v>
      </c>
      <c r="D1034" t="s">
        <v>32</v>
      </c>
      <c r="E1034">
        <v>3</v>
      </c>
      <c r="F1034">
        <v>0</v>
      </c>
      <c r="G1034">
        <v>9</v>
      </c>
      <c r="H1034">
        <v>2</v>
      </c>
      <c r="I1034">
        <v>1.1499999999999999</v>
      </c>
      <c r="J1034">
        <v>11</v>
      </c>
      <c r="K1034">
        <v>0.18181818181818182</v>
      </c>
      <c r="L1034" t="s">
        <v>18076</v>
      </c>
      <c r="M1034" t="s">
        <v>17971</v>
      </c>
      <c r="N1034" cm="1">
        <f t="array" ref="N1034">_xlfn.LET(_xlpm.k,finalData[[#This Row],[peer_group_key]],
     MEDIAN(_xlfn._xlws.FILTER(finalData[score], (finalData[peer_group_key]=_xlpm.k)*(ISNUMBER(finalData[score]))))
)</f>
        <v>1.0550000000000002</v>
      </c>
      <c r="O1034" cm="1">
        <f t="array" ref="O103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034" cm="1">
        <f t="array" ref="P103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034">
        <f>finalData[[#This Row],[peerQ3]]-finalData[[#This Row],[peerQ1]]</f>
        <v>7.0000000000000062E-2</v>
      </c>
      <c r="R1034" cm="1">
        <f t="array" ref="R1034">_xlfn.LET(_xlpm.k,finalData[[#This Row],[peer_group_key]],
ROWS(_xlfn._xlws.FILTER(finalData[score], (finalData[peer_group_key]=_xlpm.k)*(ISNUMBER(finalData[score]))))
)</f>
        <v>24</v>
      </c>
      <c r="S1034">
        <f>IF(OR(NOT(ISNUMBER(finalData[[#This Row],[peerIQR]])),finalData[[#This Row],[peerIQR]]=0), NA(), finalData[[#This Row],[peerQ1]]-1.5*finalData[[#This Row],[peerIQR]])</f>
        <v>0.92499999999999993</v>
      </c>
      <c r="T1034">
        <f>IF(OR(NOT(ISNUMBER(finalData[[#This Row],[peerIQR]])),finalData[[#This Row],[peerIQR]]=0), NA(), finalData[[#This Row],[peerQ3]]+1.5*finalData[[#This Row],[peerIQR]])</f>
        <v>1.2050000000000001</v>
      </c>
      <c r="U103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34">
        <f>finalData[[#This Row],[score]]-finalData[[#This Row],[peerMedian]]</f>
        <v>9.4999999999999751E-2</v>
      </c>
    </row>
    <row r="1035" spans="1:22">
      <c r="A1035" t="s">
        <v>3793</v>
      </c>
      <c r="B1035" t="s">
        <v>3794</v>
      </c>
      <c r="C1035" t="s">
        <v>3682</v>
      </c>
      <c r="D1035" t="s">
        <v>32</v>
      </c>
      <c r="E1035">
        <v>3</v>
      </c>
      <c r="F1035">
        <v>0</v>
      </c>
      <c r="G1035">
        <v>10</v>
      </c>
      <c r="H1035">
        <v>0</v>
      </c>
      <c r="I1035">
        <v>1.08</v>
      </c>
      <c r="J1035">
        <v>10</v>
      </c>
      <c r="K1035">
        <v>0</v>
      </c>
      <c r="L1035" t="s">
        <v>18076</v>
      </c>
      <c r="M1035" t="s">
        <v>17971</v>
      </c>
      <c r="N1035" cm="1">
        <f t="array" ref="N1035">_xlfn.LET(_xlpm.k,finalData[[#This Row],[peer_group_key]],
     MEDIAN(_xlfn._xlws.FILTER(finalData[score], (finalData[peer_group_key]=_xlpm.k)*(ISNUMBER(finalData[score]))))
)</f>
        <v>1.0550000000000002</v>
      </c>
      <c r="O1035" cm="1">
        <f t="array" ref="O103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035" cm="1">
        <f t="array" ref="P103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035">
        <f>finalData[[#This Row],[peerQ3]]-finalData[[#This Row],[peerQ1]]</f>
        <v>7.0000000000000062E-2</v>
      </c>
      <c r="R1035" cm="1">
        <f t="array" ref="R1035">_xlfn.LET(_xlpm.k,finalData[[#This Row],[peer_group_key]],
ROWS(_xlfn._xlws.FILTER(finalData[score], (finalData[peer_group_key]=_xlpm.k)*(ISNUMBER(finalData[score]))))
)</f>
        <v>24</v>
      </c>
      <c r="S1035">
        <f>IF(OR(NOT(ISNUMBER(finalData[[#This Row],[peerIQR]])),finalData[[#This Row],[peerIQR]]=0), NA(), finalData[[#This Row],[peerQ1]]-1.5*finalData[[#This Row],[peerIQR]])</f>
        <v>0.92499999999999993</v>
      </c>
      <c r="T1035">
        <f>IF(OR(NOT(ISNUMBER(finalData[[#This Row],[peerIQR]])),finalData[[#This Row],[peerIQR]]=0), NA(), finalData[[#This Row],[peerQ3]]+1.5*finalData[[#This Row],[peerIQR]])</f>
        <v>1.2050000000000001</v>
      </c>
      <c r="U103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35">
        <f>finalData[[#This Row],[score]]-finalData[[#This Row],[peerMedian]]</f>
        <v>2.4999999999999911E-2</v>
      </c>
    </row>
    <row r="1036" spans="1:22">
      <c r="A1036" t="s">
        <v>3796</v>
      </c>
      <c r="B1036" t="s">
        <v>3797</v>
      </c>
      <c r="C1036" t="s">
        <v>3682</v>
      </c>
      <c r="D1036" t="s">
        <v>32</v>
      </c>
      <c r="E1036">
        <v>3</v>
      </c>
      <c r="F1036">
        <v>0</v>
      </c>
      <c r="G1036">
        <v>5</v>
      </c>
      <c r="H1036">
        <v>0</v>
      </c>
      <c r="I1036">
        <v>1.03</v>
      </c>
      <c r="J1036">
        <v>5</v>
      </c>
      <c r="K1036">
        <v>0</v>
      </c>
      <c r="L1036" t="s">
        <v>18076</v>
      </c>
      <c r="M1036" t="s">
        <v>17971</v>
      </c>
      <c r="N1036" cm="1">
        <f t="array" ref="N1036">_xlfn.LET(_xlpm.k,finalData[[#This Row],[peer_group_key]],
     MEDIAN(_xlfn._xlws.FILTER(finalData[score], (finalData[peer_group_key]=_xlpm.k)*(ISNUMBER(finalData[score]))))
)</f>
        <v>1.0550000000000002</v>
      </c>
      <c r="O1036" cm="1">
        <f t="array" ref="O103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036" cm="1">
        <f t="array" ref="P103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036">
        <f>finalData[[#This Row],[peerQ3]]-finalData[[#This Row],[peerQ1]]</f>
        <v>7.0000000000000062E-2</v>
      </c>
      <c r="R1036" cm="1">
        <f t="array" ref="R1036">_xlfn.LET(_xlpm.k,finalData[[#This Row],[peer_group_key]],
ROWS(_xlfn._xlws.FILTER(finalData[score], (finalData[peer_group_key]=_xlpm.k)*(ISNUMBER(finalData[score]))))
)</f>
        <v>24</v>
      </c>
      <c r="S1036">
        <f>IF(OR(NOT(ISNUMBER(finalData[[#This Row],[peerIQR]])),finalData[[#This Row],[peerIQR]]=0), NA(), finalData[[#This Row],[peerQ1]]-1.5*finalData[[#This Row],[peerIQR]])</f>
        <v>0.92499999999999993</v>
      </c>
      <c r="T1036">
        <f>IF(OR(NOT(ISNUMBER(finalData[[#This Row],[peerIQR]])),finalData[[#This Row],[peerIQR]]=0), NA(), finalData[[#This Row],[peerQ3]]+1.5*finalData[[#This Row],[peerIQR]])</f>
        <v>1.2050000000000001</v>
      </c>
      <c r="U103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36">
        <f>finalData[[#This Row],[score]]-finalData[[#This Row],[peerMedian]]</f>
        <v>-2.5000000000000133E-2</v>
      </c>
    </row>
    <row r="1037" spans="1:22">
      <c r="A1037" t="s">
        <v>3799</v>
      </c>
      <c r="B1037" t="s">
        <v>3800</v>
      </c>
      <c r="C1037" t="s">
        <v>3682</v>
      </c>
      <c r="D1037" t="s">
        <v>27</v>
      </c>
      <c r="E1037">
        <v>3</v>
      </c>
      <c r="F1037">
        <v>0</v>
      </c>
      <c r="G1037">
        <v>6</v>
      </c>
      <c r="H1037">
        <v>0</v>
      </c>
      <c r="I1037">
        <v>1.2</v>
      </c>
      <c r="J1037">
        <v>6</v>
      </c>
      <c r="K1037">
        <v>0</v>
      </c>
      <c r="L1037" t="s">
        <v>18079</v>
      </c>
      <c r="M1037" t="s">
        <v>17971</v>
      </c>
      <c r="N1037" cm="1">
        <f t="array" ref="N1037">_xlfn.LET(_xlpm.k,finalData[[#This Row],[peer_group_key]],
     MEDIAN(_xlfn._xlws.FILTER(finalData[score], (finalData[peer_group_key]=_xlpm.k)*(ISNUMBER(finalData[score]))))
)</f>
        <v>1.06</v>
      </c>
      <c r="O1037" cm="1">
        <f t="array" ref="O103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1.04</v>
      </c>
      <c r="P1037" cm="1">
        <f t="array" ref="P103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1.2075</v>
      </c>
      <c r="Q1037">
        <f>finalData[[#This Row],[peerQ3]]-finalData[[#This Row],[peerQ1]]</f>
        <v>0.16749999999999998</v>
      </c>
      <c r="R1037" cm="1">
        <f t="array" ref="R1037">_xlfn.LET(_xlpm.k,finalData[[#This Row],[peer_group_key]],
ROWS(_xlfn._xlws.FILTER(finalData[score], (finalData[peer_group_key]=_xlpm.k)*(ISNUMBER(finalData[score]))))
)</f>
        <v>8</v>
      </c>
      <c r="S1037">
        <f>IF(OR(NOT(ISNUMBER(finalData[[#This Row],[peerIQR]])),finalData[[#This Row],[peerIQR]]=0), NA(), finalData[[#This Row],[peerQ1]]-1.5*finalData[[#This Row],[peerIQR]])</f>
        <v>0.78875000000000006</v>
      </c>
      <c r="T1037">
        <f>IF(OR(NOT(ISNUMBER(finalData[[#This Row],[peerIQR]])),finalData[[#This Row],[peerIQR]]=0), NA(), finalData[[#This Row],[peerQ3]]+1.5*finalData[[#This Row],[peerIQR]])</f>
        <v>1.45875</v>
      </c>
      <c r="U103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37">
        <f>finalData[[#This Row],[score]]-finalData[[#This Row],[peerMedian]]</f>
        <v>0.1399999999999999</v>
      </c>
    </row>
    <row r="1038" spans="1:22">
      <c r="A1038" t="s">
        <v>3802</v>
      </c>
      <c r="B1038" t="s">
        <v>3803</v>
      </c>
      <c r="C1038" t="s">
        <v>3682</v>
      </c>
      <c r="D1038" t="s">
        <v>27</v>
      </c>
      <c r="E1038">
        <v>2</v>
      </c>
      <c r="F1038">
        <v>0</v>
      </c>
      <c r="G1038">
        <v>8</v>
      </c>
      <c r="H1038">
        <v>1</v>
      </c>
      <c r="I1038">
        <v>1.02</v>
      </c>
      <c r="J1038">
        <v>9</v>
      </c>
      <c r="K1038">
        <v>0.1111111111111111</v>
      </c>
      <c r="L1038" t="s">
        <v>18079</v>
      </c>
      <c r="M1038" t="s">
        <v>17973</v>
      </c>
      <c r="N1038" cm="1">
        <f t="array" ref="N1038">_xlfn.LET(_xlpm.k,finalData[[#This Row],[peer_group_key]],
     MEDIAN(_xlfn._xlws.FILTER(finalData[score], (finalData[peer_group_key]=_xlpm.k)*(ISNUMBER(finalData[score]))))
)</f>
        <v>1.06</v>
      </c>
      <c r="O1038" cm="1">
        <f t="array" ref="O103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1.04</v>
      </c>
      <c r="P1038" cm="1">
        <f t="array" ref="P103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1.2075</v>
      </c>
      <c r="Q1038">
        <f>finalData[[#This Row],[peerQ3]]-finalData[[#This Row],[peerQ1]]</f>
        <v>0.16749999999999998</v>
      </c>
      <c r="R1038" cm="1">
        <f t="array" ref="R1038">_xlfn.LET(_xlpm.k,finalData[[#This Row],[peer_group_key]],
ROWS(_xlfn._xlws.FILTER(finalData[score], (finalData[peer_group_key]=_xlpm.k)*(ISNUMBER(finalData[score]))))
)</f>
        <v>8</v>
      </c>
      <c r="S1038">
        <f>IF(OR(NOT(ISNUMBER(finalData[[#This Row],[peerIQR]])),finalData[[#This Row],[peerIQR]]=0), NA(), finalData[[#This Row],[peerQ1]]-1.5*finalData[[#This Row],[peerIQR]])</f>
        <v>0.78875000000000006</v>
      </c>
      <c r="T1038">
        <f>IF(OR(NOT(ISNUMBER(finalData[[#This Row],[peerIQR]])),finalData[[#This Row],[peerIQR]]=0), NA(), finalData[[#This Row],[peerQ3]]+1.5*finalData[[#This Row],[peerIQR]])</f>
        <v>1.45875</v>
      </c>
      <c r="U103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38">
        <f>finalData[[#This Row],[score]]-finalData[[#This Row],[peerMedian]]</f>
        <v>-4.0000000000000036E-2</v>
      </c>
    </row>
    <row r="1039" spans="1:22">
      <c r="A1039" t="s">
        <v>3805</v>
      </c>
      <c r="B1039" t="s">
        <v>3806</v>
      </c>
      <c r="C1039" t="s">
        <v>3682</v>
      </c>
      <c r="D1039" t="s">
        <v>27</v>
      </c>
      <c r="E1039">
        <v>3</v>
      </c>
      <c r="F1039">
        <v>1</v>
      </c>
      <c r="G1039">
        <v>5</v>
      </c>
      <c r="H1039">
        <v>0</v>
      </c>
      <c r="I1039">
        <v>1.04</v>
      </c>
      <c r="J1039">
        <v>6</v>
      </c>
      <c r="K1039">
        <v>0</v>
      </c>
      <c r="L1039" t="s">
        <v>18079</v>
      </c>
      <c r="M1039" t="s">
        <v>17971</v>
      </c>
      <c r="N1039" cm="1">
        <f t="array" ref="N1039">_xlfn.LET(_xlpm.k,finalData[[#This Row],[peer_group_key]],
     MEDIAN(_xlfn._xlws.FILTER(finalData[score], (finalData[peer_group_key]=_xlpm.k)*(ISNUMBER(finalData[score]))))
)</f>
        <v>1.06</v>
      </c>
      <c r="O1039" cm="1">
        <f t="array" ref="O103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1.04</v>
      </c>
      <c r="P1039" cm="1">
        <f t="array" ref="P103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1.2075</v>
      </c>
      <c r="Q1039">
        <f>finalData[[#This Row],[peerQ3]]-finalData[[#This Row],[peerQ1]]</f>
        <v>0.16749999999999998</v>
      </c>
      <c r="R1039" cm="1">
        <f t="array" ref="R1039">_xlfn.LET(_xlpm.k,finalData[[#This Row],[peer_group_key]],
ROWS(_xlfn._xlws.FILTER(finalData[score], (finalData[peer_group_key]=_xlpm.k)*(ISNUMBER(finalData[score]))))
)</f>
        <v>8</v>
      </c>
      <c r="S1039">
        <f>IF(OR(NOT(ISNUMBER(finalData[[#This Row],[peerIQR]])),finalData[[#This Row],[peerIQR]]=0), NA(), finalData[[#This Row],[peerQ1]]-1.5*finalData[[#This Row],[peerIQR]])</f>
        <v>0.78875000000000006</v>
      </c>
      <c r="T1039">
        <f>IF(OR(NOT(ISNUMBER(finalData[[#This Row],[peerIQR]])),finalData[[#This Row],[peerIQR]]=0), NA(), finalData[[#This Row],[peerQ3]]+1.5*finalData[[#This Row],[peerIQR]])</f>
        <v>1.45875</v>
      </c>
      <c r="U103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39">
        <f>finalData[[#This Row],[score]]-finalData[[#This Row],[peerMedian]]</f>
        <v>-2.0000000000000018E-2</v>
      </c>
    </row>
    <row r="1040" spans="1:22">
      <c r="A1040" t="s">
        <v>3809</v>
      </c>
      <c r="B1040" t="s">
        <v>1397</v>
      </c>
      <c r="C1040" t="s">
        <v>3682</v>
      </c>
      <c r="D1040" t="s">
        <v>27</v>
      </c>
      <c r="E1040">
        <v>3</v>
      </c>
      <c r="F1040">
        <v>0</v>
      </c>
      <c r="G1040">
        <v>6</v>
      </c>
      <c r="H1040">
        <v>0</v>
      </c>
      <c r="I1040">
        <v>1.21</v>
      </c>
      <c r="J1040">
        <v>6</v>
      </c>
      <c r="K1040">
        <v>0</v>
      </c>
      <c r="L1040" t="s">
        <v>18079</v>
      </c>
      <c r="M1040" t="s">
        <v>17971</v>
      </c>
      <c r="N1040" cm="1">
        <f t="array" ref="N1040">_xlfn.LET(_xlpm.k,finalData[[#This Row],[peer_group_key]],
     MEDIAN(_xlfn._xlws.FILTER(finalData[score], (finalData[peer_group_key]=_xlpm.k)*(ISNUMBER(finalData[score]))))
)</f>
        <v>1.06</v>
      </c>
      <c r="O1040" cm="1">
        <f t="array" ref="O104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1.04</v>
      </c>
      <c r="P1040" cm="1">
        <f t="array" ref="P104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1.2075</v>
      </c>
      <c r="Q1040">
        <f>finalData[[#This Row],[peerQ3]]-finalData[[#This Row],[peerQ1]]</f>
        <v>0.16749999999999998</v>
      </c>
      <c r="R1040" cm="1">
        <f t="array" ref="R1040">_xlfn.LET(_xlpm.k,finalData[[#This Row],[peer_group_key]],
ROWS(_xlfn._xlws.FILTER(finalData[score], (finalData[peer_group_key]=_xlpm.k)*(ISNUMBER(finalData[score]))))
)</f>
        <v>8</v>
      </c>
      <c r="S1040">
        <f>IF(OR(NOT(ISNUMBER(finalData[[#This Row],[peerIQR]])),finalData[[#This Row],[peerIQR]]=0), NA(), finalData[[#This Row],[peerQ1]]-1.5*finalData[[#This Row],[peerIQR]])</f>
        <v>0.78875000000000006</v>
      </c>
      <c r="T1040">
        <f>IF(OR(NOT(ISNUMBER(finalData[[#This Row],[peerIQR]])),finalData[[#This Row],[peerIQR]]=0), NA(), finalData[[#This Row],[peerQ3]]+1.5*finalData[[#This Row],[peerIQR]])</f>
        <v>1.45875</v>
      </c>
      <c r="U104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40">
        <f>finalData[[#This Row],[score]]-finalData[[#This Row],[peerMedian]]</f>
        <v>0.14999999999999991</v>
      </c>
    </row>
    <row r="1041" spans="1:22">
      <c r="A1041" t="s">
        <v>3812</v>
      </c>
      <c r="B1041" t="s">
        <v>3813</v>
      </c>
      <c r="C1041" t="s">
        <v>3682</v>
      </c>
      <c r="D1041" t="s">
        <v>27</v>
      </c>
      <c r="E1041">
        <v>2</v>
      </c>
      <c r="F1041">
        <v>0</v>
      </c>
      <c r="G1041">
        <v>9</v>
      </c>
      <c r="H1041">
        <v>2</v>
      </c>
      <c r="I1041">
        <v>1.07</v>
      </c>
      <c r="J1041">
        <v>11</v>
      </c>
      <c r="K1041">
        <v>0.18181818181818182</v>
      </c>
      <c r="L1041" t="s">
        <v>18079</v>
      </c>
      <c r="M1041" t="s">
        <v>17973</v>
      </c>
      <c r="N1041" cm="1">
        <f t="array" ref="N1041">_xlfn.LET(_xlpm.k,finalData[[#This Row],[peer_group_key]],
     MEDIAN(_xlfn._xlws.FILTER(finalData[score], (finalData[peer_group_key]=_xlpm.k)*(ISNUMBER(finalData[score]))))
)</f>
        <v>1.06</v>
      </c>
      <c r="O1041" cm="1">
        <f t="array" ref="O104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1.04</v>
      </c>
      <c r="P1041" cm="1">
        <f t="array" ref="P104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1.2075</v>
      </c>
      <c r="Q1041">
        <f>finalData[[#This Row],[peerQ3]]-finalData[[#This Row],[peerQ1]]</f>
        <v>0.16749999999999998</v>
      </c>
      <c r="R1041" cm="1">
        <f t="array" ref="R1041">_xlfn.LET(_xlpm.k,finalData[[#This Row],[peer_group_key]],
ROWS(_xlfn._xlws.FILTER(finalData[score], (finalData[peer_group_key]=_xlpm.k)*(ISNUMBER(finalData[score]))))
)</f>
        <v>8</v>
      </c>
      <c r="S1041">
        <f>IF(OR(NOT(ISNUMBER(finalData[[#This Row],[peerIQR]])),finalData[[#This Row],[peerIQR]]=0), NA(), finalData[[#This Row],[peerQ1]]-1.5*finalData[[#This Row],[peerIQR]])</f>
        <v>0.78875000000000006</v>
      </c>
      <c r="T1041">
        <f>IF(OR(NOT(ISNUMBER(finalData[[#This Row],[peerIQR]])),finalData[[#This Row],[peerIQR]]=0), NA(), finalData[[#This Row],[peerQ3]]+1.5*finalData[[#This Row],[peerIQR]])</f>
        <v>1.45875</v>
      </c>
      <c r="U104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41">
        <f>finalData[[#This Row],[score]]-finalData[[#This Row],[peerMedian]]</f>
        <v>1.0000000000000009E-2</v>
      </c>
    </row>
    <row r="1042" spans="1:22">
      <c r="A1042" t="s">
        <v>3814</v>
      </c>
      <c r="B1042" t="s">
        <v>3815</v>
      </c>
      <c r="C1042" t="s">
        <v>3682</v>
      </c>
      <c r="D1042" t="s">
        <v>87</v>
      </c>
      <c r="E1042">
        <v>3</v>
      </c>
      <c r="F1042">
        <v>0</v>
      </c>
      <c r="G1042">
        <v>6</v>
      </c>
      <c r="H1042">
        <v>1</v>
      </c>
      <c r="I1042">
        <v>0.97</v>
      </c>
      <c r="J1042">
        <v>7</v>
      </c>
      <c r="K1042">
        <v>0.14285714285714285</v>
      </c>
      <c r="L1042" t="s">
        <v>18078</v>
      </c>
      <c r="M1042" t="s">
        <v>17971</v>
      </c>
      <c r="N1042" cm="1">
        <f t="array" ref="N1042">_xlfn.LET(_xlpm.k,finalData[[#This Row],[peer_group_key]],
     MEDIAN(_xlfn._xlws.FILTER(finalData[score], (finalData[peer_group_key]=_xlpm.k)*(ISNUMBER(finalData[score]))))
)</f>
        <v>1.0350000000000001</v>
      </c>
      <c r="O1042" cm="1">
        <f t="array" ref="O104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1.0024999999999999</v>
      </c>
      <c r="P1042" cm="1">
        <f t="array" ref="P104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1.0675000000000001</v>
      </c>
      <c r="Q1042">
        <f>finalData[[#This Row],[peerQ3]]-finalData[[#This Row],[peerQ1]]</f>
        <v>6.5000000000000169E-2</v>
      </c>
      <c r="R1042" cm="1">
        <f t="array" ref="R1042">_xlfn.LET(_xlpm.k,finalData[[#This Row],[peer_group_key]],
ROWS(_xlfn._xlws.FILTER(finalData[score], (finalData[peer_group_key]=_xlpm.k)*(ISNUMBER(finalData[score]))))
)</f>
        <v>2</v>
      </c>
      <c r="S1042">
        <f>IF(OR(NOT(ISNUMBER(finalData[[#This Row],[peerIQR]])),finalData[[#This Row],[peerIQR]]=0), NA(), finalData[[#This Row],[peerQ1]]-1.5*finalData[[#This Row],[peerIQR]])</f>
        <v>0.90499999999999969</v>
      </c>
      <c r="T1042">
        <f>IF(OR(NOT(ISNUMBER(finalData[[#This Row],[peerIQR]])),finalData[[#This Row],[peerIQR]]=0), NA(), finalData[[#This Row],[peerQ3]]+1.5*finalData[[#This Row],[peerIQR]])</f>
        <v>1.1650000000000005</v>
      </c>
      <c r="U104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042">
        <f>finalData[[#This Row],[score]]-finalData[[#This Row],[peerMedian]]</f>
        <v>-6.5000000000000169E-2</v>
      </c>
    </row>
    <row r="1043" spans="1:22">
      <c r="A1043" t="s">
        <v>3817</v>
      </c>
      <c r="B1043" t="s">
        <v>3462</v>
      </c>
      <c r="C1043" t="s">
        <v>3682</v>
      </c>
      <c r="D1043" t="s">
        <v>18</v>
      </c>
      <c r="E1043">
        <v>3</v>
      </c>
      <c r="F1043">
        <v>0</v>
      </c>
      <c r="G1043">
        <v>4</v>
      </c>
      <c r="H1043">
        <v>1</v>
      </c>
      <c r="I1043">
        <v>0.98</v>
      </c>
      <c r="J1043">
        <v>5</v>
      </c>
      <c r="K1043">
        <v>0.2</v>
      </c>
      <c r="L1043" t="s">
        <v>18077</v>
      </c>
      <c r="M1043" t="s">
        <v>17971</v>
      </c>
      <c r="N1043" cm="1">
        <f t="array" ref="N1043">_xlfn.LET(_xlpm.k,finalData[[#This Row],[peer_group_key]],
     MEDIAN(_xlfn._xlws.FILTER(finalData[score], (finalData[peer_group_key]=_xlpm.k)*(ISNUMBER(finalData[score]))))
)</f>
        <v>1.07</v>
      </c>
      <c r="O1043" cm="1">
        <f t="array" ref="O104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1.0049999999999999</v>
      </c>
      <c r="P1043" cm="1">
        <f t="array" ref="P104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1.1150000000000002</v>
      </c>
      <c r="Q1043">
        <f>finalData[[#This Row],[peerQ3]]-finalData[[#This Row],[peerQ1]]</f>
        <v>0.11000000000000032</v>
      </c>
      <c r="R1043" cm="1">
        <f t="array" ref="R1043">_xlfn.LET(_xlpm.k,finalData[[#This Row],[peer_group_key]],
ROWS(_xlfn._xlws.FILTER(finalData[score], (finalData[peer_group_key]=_xlpm.k)*(ISNUMBER(finalData[score]))))
)</f>
        <v>9</v>
      </c>
      <c r="S1043">
        <f>IF(OR(NOT(ISNUMBER(finalData[[#This Row],[peerIQR]])),finalData[[#This Row],[peerIQR]]=0), NA(), finalData[[#This Row],[peerQ1]]-1.5*finalData[[#This Row],[peerIQR]])</f>
        <v>0.83999999999999941</v>
      </c>
      <c r="T1043">
        <f>IF(OR(NOT(ISNUMBER(finalData[[#This Row],[peerIQR]])),finalData[[#This Row],[peerIQR]]=0), NA(), finalData[[#This Row],[peerQ3]]+1.5*finalData[[#This Row],[peerIQR]])</f>
        <v>1.2800000000000007</v>
      </c>
      <c r="U104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43">
        <f>finalData[[#This Row],[score]]-finalData[[#This Row],[peerMedian]]</f>
        <v>-9.000000000000008E-2</v>
      </c>
    </row>
    <row r="1044" spans="1:22">
      <c r="A1044" t="s">
        <v>3820</v>
      </c>
      <c r="B1044" t="s">
        <v>3821</v>
      </c>
      <c r="C1044" t="s">
        <v>3682</v>
      </c>
      <c r="D1044" t="s">
        <v>32</v>
      </c>
      <c r="E1044">
        <v>3</v>
      </c>
      <c r="F1044">
        <v>0</v>
      </c>
      <c r="G1044">
        <v>9</v>
      </c>
      <c r="H1044">
        <v>0</v>
      </c>
      <c r="I1044">
        <v>0.95</v>
      </c>
      <c r="J1044">
        <v>9</v>
      </c>
      <c r="K1044">
        <v>0</v>
      </c>
      <c r="L1044" t="s">
        <v>18076</v>
      </c>
      <c r="M1044" t="s">
        <v>17971</v>
      </c>
      <c r="N1044" cm="1">
        <f t="array" ref="N1044">_xlfn.LET(_xlpm.k,finalData[[#This Row],[peer_group_key]],
     MEDIAN(_xlfn._xlws.FILTER(finalData[score], (finalData[peer_group_key]=_xlpm.k)*(ISNUMBER(finalData[score]))))
)</f>
        <v>1.0550000000000002</v>
      </c>
      <c r="O1044" cm="1">
        <f t="array" ref="O104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044" cm="1">
        <f t="array" ref="P104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044">
        <f>finalData[[#This Row],[peerQ3]]-finalData[[#This Row],[peerQ1]]</f>
        <v>7.0000000000000062E-2</v>
      </c>
      <c r="R1044" cm="1">
        <f t="array" ref="R1044">_xlfn.LET(_xlpm.k,finalData[[#This Row],[peer_group_key]],
ROWS(_xlfn._xlws.FILTER(finalData[score], (finalData[peer_group_key]=_xlpm.k)*(ISNUMBER(finalData[score]))))
)</f>
        <v>24</v>
      </c>
      <c r="S1044">
        <f>IF(OR(NOT(ISNUMBER(finalData[[#This Row],[peerIQR]])),finalData[[#This Row],[peerIQR]]=0), NA(), finalData[[#This Row],[peerQ1]]-1.5*finalData[[#This Row],[peerIQR]])</f>
        <v>0.92499999999999993</v>
      </c>
      <c r="T1044">
        <f>IF(OR(NOT(ISNUMBER(finalData[[#This Row],[peerIQR]])),finalData[[#This Row],[peerIQR]]=0), NA(), finalData[[#This Row],[peerQ3]]+1.5*finalData[[#This Row],[peerIQR]])</f>
        <v>1.2050000000000001</v>
      </c>
      <c r="U104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44">
        <f>finalData[[#This Row],[score]]-finalData[[#This Row],[peerMedian]]</f>
        <v>-0.1050000000000002</v>
      </c>
    </row>
    <row r="1045" spans="1:22">
      <c r="A1045" t="s">
        <v>3823</v>
      </c>
      <c r="B1045" t="s">
        <v>3824</v>
      </c>
      <c r="C1045" t="s">
        <v>3682</v>
      </c>
      <c r="D1045" t="s">
        <v>32</v>
      </c>
      <c r="E1045">
        <v>4</v>
      </c>
      <c r="F1045">
        <v>0</v>
      </c>
      <c r="G1045">
        <v>8</v>
      </c>
      <c r="H1045">
        <v>1</v>
      </c>
      <c r="I1045">
        <v>0.96</v>
      </c>
      <c r="J1045">
        <v>9</v>
      </c>
      <c r="K1045">
        <v>0.1111111111111111</v>
      </c>
      <c r="L1045" t="s">
        <v>18076</v>
      </c>
      <c r="M1045" t="s">
        <v>17970</v>
      </c>
      <c r="N1045" cm="1">
        <f t="array" ref="N1045">_xlfn.LET(_xlpm.k,finalData[[#This Row],[peer_group_key]],
     MEDIAN(_xlfn._xlws.FILTER(finalData[score], (finalData[peer_group_key]=_xlpm.k)*(ISNUMBER(finalData[score]))))
)</f>
        <v>1.0550000000000002</v>
      </c>
      <c r="O1045" cm="1">
        <f t="array" ref="O104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045" cm="1">
        <f t="array" ref="P104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045">
        <f>finalData[[#This Row],[peerQ3]]-finalData[[#This Row],[peerQ1]]</f>
        <v>7.0000000000000062E-2</v>
      </c>
      <c r="R1045" cm="1">
        <f t="array" ref="R1045">_xlfn.LET(_xlpm.k,finalData[[#This Row],[peer_group_key]],
ROWS(_xlfn._xlws.FILTER(finalData[score], (finalData[peer_group_key]=_xlpm.k)*(ISNUMBER(finalData[score]))))
)</f>
        <v>24</v>
      </c>
      <c r="S1045">
        <f>IF(OR(NOT(ISNUMBER(finalData[[#This Row],[peerIQR]])),finalData[[#This Row],[peerIQR]]=0), NA(), finalData[[#This Row],[peerQ1]]-1.5*finalData[[#This Row],[peerIQR]])</f>
        <v>0.92499999999999993</v>
      </c>
      <c r="T1045">
        <f>IF(OR(NOT(ISNUMBER(finalData[[#This Row],[peerIQR]])),finalData[[#This Row],[peerIQR]]=0), NA(), finalData[[#This Row],[peerQ3]]+1.5*finalData[[#This Row],[peerIQR]])</f>
        <v>1.2050000000000001</v>
      </c>
      <c r="U104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45">
        <f>finalData[[#This Row],[score]]-finalData[[#This Row],[peerMedian]]</f>
        <v>-9.5000000000000195E-2</v>
      </c>
    </row>
    <row r="1046" spans="1:22">
      <c r="A1046" t="s">
        <v>3829</v>
      </c>
      <c r="B1046" t="s">
        <v>3830</v>
      </c>
      <c r="C1046" t="s">
        <v>3682</v>
      </c>
      <c r="D1046" t="s">
        <v>27</v>
      </c>
      <c r="E1046">
        <v>2</v>
      </c>
      <c r="F1046">
        <v>0</v>
      </c>
      <c r="G1046">
        <v>6</v>
      </c>
      <c r="H1046">
        <v>0</v>
      </c>
      <c r="I1046">
        <v>1.04</v>
      </c>
      <c r="J1046">
        <v>6</v>
      </c>
      <c r="K1046">
        <v>0</v>
      </c>
      <c r="L1046" t="s">
        <v>18079</v>
      </c>
      <c r="M1046" t="s">
        <v>17973</v>
      </c>
      <c r="N1046" cm="1">
        <f t="array" ref="N1046">_xlfn.LET(_xlpm.k,finalData[[#This Row],[peer_group_key]],
     MEDIAN(_xlfn._xlws.FILTER(finalData[score], (finalData[peer_group_key]=_xlpm.k)*(ISNUMBER(finalData[score]))))
)</f>
        <v>1.06</v>
      </c>
      <c r="O1046" cm="1">
        <f t="array" ref="O104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1.04</v>
      </c>
      <c r="P1046" cm="1">
        <f t="array" ref="P104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1.2075</v>
      </c>
      <c r="Q1046">
        <f>finalData[[#This Row],[peerQ3]]-finalData[[#This Row],[peerQ1]]</f>
        <v>0.16749999999999998</v>
      </c>
      <c r="R1046" cm="1">
        <f t="array" ref="R1046">_xlfn.LET(_xlpm.k,finalData[[#This Row],[peer_group_key]],
ROWS(_xlfn._xlws.FILTER(finalData[score], (finalData[peer_group_key]=_xlpm.k)*(ISNUMBER(finalData[score]))))
)</f>
        <v>8</v>
      </c>
      <c r="S1046">
        <f>IF(OR(NOT(ISNUMBER(finalData[[#This Row],[peerIQR]])),finalData[[#This Row],[peerIQR]]=0), NA(), finalData[[#This Row],[peerQ1]]-1.5*finalData[[#This Row],[peerIQR]])</f>
        <v>0.78875000000000006</v>
      </c>
      <c r="T1046">
        <f>IF(OR(NOT(ISNUMBER(finalData[[#This Row],[peerIQR]])),finalData[[#This Row],[peerIQR]]=0), NA(), finalData[[#This Row],[peerQ3]]+1.5*finalData[[#This Row],[peerIQR]])</f>
        <v>1.45875</v>
      </c>
      <c r="U104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46">
        <f>finalData[[#This Row],[score]]-finalData[[#This Row],[peerMedian]]</f>
        <v>-2.0000000000000018E-2</v>
      </c>
    </row>
    <row r="1047" spans="1:22">
      <c r="A1047" t="s">
        <v>3841</v>
      </c>
      <c r="B1047" t="s">
        <v>3842</v>
      </c>
      <c r="C1047" t="s">
        <v>3843</v>
      </c>
      <c r="D1047" t="s">
        <v>140</v>
      </c>
      <c r="E1047">
        <v>3</v>
      </c>
      <c r="F1047">
        <v>0</v>
      </c>
      <c r="G1047">
        <v>6</v>
      </c>
      <c r="H1047">
        <v>1</v>
      </c>
      <c r="I1047">
        <v>0.88</v>
      </c>
      <c r="J1047">
        <v>7</v>
      </c>
      <c r="K1047">
        <v>0.14285714285714285</v>
      </c>
      <c r="L1047" t="s">
        <v>18081</v>
      </c>
      <c r="M1047" t="s">
        <v>17971</v>
      </c>
      <c r="N1047" cm="1">
        <f t="array" ref="N1047">_xlfn.LET(_xlpm.k,finalData[[#This Row],[peer_group_key]],
     MEDIAN(_xlfn._xlws.FILTER(finalData[score], (finalData[peer_group_key]=_xlpm.k)*(ISNUMBER(finalData[score]))))
)</f>
        <v>0.97</v>
      </c>
      <c r="O1047" cm="1">
        <f t="array" ref="O104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047" cm="1">
        <f t="array" ref="P104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47">
        <f>finalData[[#This Row],[peerQ3]]-finalData[[#This Row],[peerQ1]]</f>
        <v>8.4999999999999964E-2</v>
      </c>
      <c r="R1047" cm="1">
        <f t="array" ref="R1047">_xlfn.LET(_xlpm.k,finalData[[#This Row],[peer_group_key]],
ROWS(_xlfn._xlws.FILTER(finalData[score], (finalData[peer_group_key]=_xlpm.k)*(ISNUMBER(finalData[score]))))
)</f>
        <v>3</v>
      </c>
      <c r="S1047">
        <f>IF(OR(NOT(ISNUMBER(finalData[[#This Row],[peerIQR]])),finalData[[#This Row],[peerIQR]]=0), NA(), finalData[[#This Row],[peerQ1]]-1.5*finalData[[#This Row],[peerIQR]])</f>
        <v>0.7975000000000001</v>
      </c>
      <c r="T1047">
        <f>IF(OR(NOT(ISNUMBER(finalData[[#This Row],[peerIQR]])),finalData[[#This Row],[peerIQR]]=0), NA(), finalData[[#This Row],[peerQ3]]+1.5*finalData[[#This Row],[peerIQR]])</f>
        <v>1.1375</v>
      </c>
      <c r="U104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047">
        <f>finalData[[#This Row],[score]]-finalData[[#This Row],[peerMedian]]</f>
        <v>-8.9999999999999969E-2</v>
      </c>
    </row>
    <row r="1048" spans="1:22">
      <c r="A1048" t="s">
        <v>3846</v>
      </c>
      <c r="B1048" t="s">
        <v>3847</v>
      </c>
      <c r="C1048" t="s">
        <v>3843</v>
      </c>
      <c r="D1048" t="s">
        <v>140</v>
      </c>
      <c r="E1048">
        <v>3</v>
      </c>
      <c r="F1048">
        <v>1</v>
      </c>
      <c r="G1048">
        <v>7</v>
      </c>
      <c r="H1048">
        <v>0</v>
      </c>
      <c r="I1048">
        <v>1.05</v>
      </c>
      <c r="J1048">
        <v>8</v>
      </c>
      <c r="K1048">
        <v>0</v>
      </c>
      <c r="L1048" t="s">
        <v>18081</v>
      </c>
      <c r="M1048" t="s">
        <v>17971</v>
      </c>
      <c r="N1048" cm="1">
        <f t="array" ref="N1048">_xlfn.LET(_xlpm.k,finalData[[#This Row],[peer_group_key]],
     MEDIAN(_xlfn._xlws.FILTER(finalData[score], (finalData[peer_group_key]=_xlpm.k)*(ISNUMBER(finalData[score]))))
)</f>
        <v>0.97</v>
      </c>
      <c r="O1048" cm="1">
        <f t="array" ref="O104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048" cm="1">
        <f t="array" ref="P104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48">
        <f>finalData[[#This Row],[peerQ3]]-finalData[[#This Row],[peerQ1]]</f>
        <v>8.4999999999999964E-2</v>
      </c>
      <c r="R1048" cm="1">
        <f t="array" ref="R1048">_xlfn.LET(_xlpm.k,finalData[[#This Row],[peer_group_key]],
ROWS(_xlfn._xlws.FILTER(finalData[score], (finalData[peer_group_key]=_xlpm.k)*(ISNUMBER(finalData[score]))))
)</f>
        <v>3</v>
      </c>
      <c r="S1048">
        <f>IF(OR(NOT(ISNUMBER(finalData[[#This Row],[peerIQR]])),finalData[[#This Row],[peerIQR]]=0), NA(), finalData[[#This Row],[peerQ1]]-1.5*finalData[[#This Row],[peerIQR]])</f>
        <v>0.7975000000000001</v>
      </c>
      <c r="T1048">
        <f>IF(OR(NOT(ISNUMBER(finalData[[#This Row],[peerIQR]])),finalData[[#This Row],[peerIQR]]=0), NA(), finalData[[#This Row],[peerQ3]]+1.5*finalData[[#This Row],[peerIQR]])</f>
        <v>1.1375</v>
      </c>
      <c r="U104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048">
        <f>finalData[[#This Row],[score]]-finalData[[#This Row],[peerMedian]]</f>
        <v>8.0000000000000071E-2</v>
      </c>
    </row>
    <row r="1049" spans="1:22">
      <c r="A1049" t="s">
        <v>3850</v>
      </c>
      <c r="B1049" t="s">
        <v>3851</v>
      </c>
      <c r="C1049" t="s">
        <v>3843</v>
      </c>
      <c r="D1049" t="s">
        <v>32</v>
      </c>
      <c r="E1049">
        <v>4</v>
      </c>
      <c r="F1049">
        <v>2</v>
      </c>
      <c r="G1049">
        <v>9</v>
      </c>
      <c r="H1049">
        <v>0</v>
      </c>
      <c r="I1049">
        <v>1.03</v>
      </c>
      <c r="J1049">
        <v>11</v>
      </c>
      <c r="K1049">
        <v>0</v>
      </c>
      <c r="L1049" t="s">
        <v>18082</v>
      </c>
      <c r="M1049" t="s">
        <v>17970</v>
      </c>
      <c r="N1049" cm="1">
        <f t="array" ref="N1049">_xlfn.LET(_xlpm.k,finalData[[#This Row],[peer_group_key]],
     MEDIAN(_xlfn._xlws.FILTER(finalData[score], (finalData[peer_group_key]=_xlpm.k)*(ISNUMBER(finalData[score]))))
)</f>
        <v>0.93500000000000005</v>
      </c>
      <c r="O1049" cm="1">
        <f t="array" ref="O104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0.90749999999999997</v>
      </c>
      <c r="P1049" cm="1">
        <f t="array" ref="P104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0.995</v>
      </c>
      <c r="Q1049">
        <f>finalData[[#This Row],[peerQ3]]-finalData[[#This Row],[peerQ1]]</f>
        <v>8.7500000000000022E-2</v>
      </c>
      <c r="R1049" cm="1">
        <f t="array" ref="R1049">_xlfn.LET(_xlpm.k,finalData[[#This Row],[peer_group_key]],
ROWS(_xlfn._xlws.FILTER(finalData[score], (finalData[peer_group_key]=_xlpm.k)*(ISNUMBER(finalData[score]))))
)</f>
        <v>8</v>
      </c>
      <c r="S1049">
        <f>IF(OR(NOT(ISNUMBER(finalData[[#This Row],[peerIQR]])),finalData[[#This Row],[peerIQR]]=0), NA(), finalData[[#This Row],[peerQ1]]-1.5*finalData[[#This Row],[peerIQR]])</f>
        <v>0.77624999999999988</v>
      </c>
      <c r="T1049">
        <f>IF(OR(NOT(ISNUMBER(finalData[[#This Row],[peerIQR]])),finalData[[#This Row],[peerIQR]]=0), NA(), finalData[[#This Row],[peerQ3]]+1.5*finalData[[#This Row],[peerIQR]])</f>
        <v>1.12625</v>
      </c>
      <c r="U104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49">
        <f>finalData[[#This Row],[score]]-finalData[[#This Row],[peerMedian]]</f>
        <v>9.4999999999999973E-2</v>
      </c>
    </row>
    <row r="1050" spans="1:22">
      <c r="A1050" t="s">
        <v>3853</v>
      </c>
      <c r="B1050" t="s">
        <v>3854</v>
      </c>
      <c r="C1050" t="s">
        <v>3843</v>
      </c>
      <c r="D1050" t="s">
        <v>32</v>
      </c>
      <c r="E1050">
        <v>2</v>
      </c>
      <c r="F1050">
        <v>1</v>
      </c>
      <c r="G1050">
        <v>7</v>
      </c>
      <c r="H1050">
        <v>0</v>
      </c>
      <c r="I1050">
        <v>0.83</v>
      </c>
      <c r="J1050">
        <v>8</v>
      </c>
      <c r="K1050">
        <v>0</v>
      </c>
      <c r="L1050" t="s">
        <v>18082</v>
      </c>
      <c r="M1050" t="s">
        <v>17973</v>
      </c>
      <c r="N1050" cm="1">
        <f t="array" ref="N1050">_xlfn.LET(_xlpm.k,finalData[[#This Row],[peer_group_key]],
     MEDIAN(_xlfn._xlws.FILTER(finalData[score], (finalData[peer_group_key]=_xlpm.k)*(ISNUMBER(finalData[score]))))
)</f>
        <v>0.93500000000000005</v>
      </c>
      <c r="O1050" cm="1">
        <f t="array" ref="O105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0.90749999999999997</v>
      </c>
      <c r="P1050" cm="1">
        <f t="array" ref="P105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0.995</v>
      </c>
      <c r="Q1050">
        <f>finalData[[#This Row],[peerQ3]]-finalData[[#This Row],[peerQ1]]</f>
        <v>8.7500000000000022E-2</v>
      </c>
      <c r="R1050" cm="1">
        <f t="array" ref="R1050">_xlfn.LET(_xlpm.k,finalData[[#This Row],[peer_group_key]],
ROWS(_xlfn._xlws.FILTER(finalData[score], (finalData[peer_group_key]=_xlpm.k)*(ISNUMBER(finalData[score]))))
)</f>
        <v>8</v>
      </c>
      <c r="S1050">
        <f>IF(OR(NOT(ISNUMBER(finalData[[#This Row],[peerIQR]])),finalData[[#This Row],[peerIQR]]=0), NA(), finalData[[#This Row],[peerQ1]]-1.5*finalData[[#This Row],[peerIQR]])</f>
        <v>0.77624999999999988</v>
      </c>
      <c r="T1050">
        <f>IF(OR(NOT(ISNUMBER(finalData[[#This Row],[peerIQR]])),finalData[[#This Row],[peerIQR]]=0), NA(), finalData[[#This Row],[peerQ3]]+1.5*finalData[[#This Row],[peerIQR]])</f>
        <v>1.12625</v>
      </c>
      <c r="U105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50">
        <f>finalData[[#This Row],[score]]-finalData[[#This Row],[peerMedian]]</f>
        <v>-0.10500000000000009</v>
      </c>
    </row>
    <row r="1051" spans="1:22">
      <c r="A1051" t="s">
        <v>3857</v>
      </c>
      <c r="B1051" t="s">
        <v>3858</v>
      </c>
      <c r="C1051" t="s">
        <v>3843</v>
      </c>
      <c r="D1051" t="s">
        <v>32</v>
      </c>
      <c r="E1051">
        <v>3</v>
      </c>
      <c r="F1051">
        <v>0</v>
      </c>
      <c r="G1051">
        <v>8</v>
      </c>
      <c r="H1051">
        <v>0</v>
      </c>
      <c r="I1051">
        <v>0.9</v>
      </c>
      <c r="J1051">
        <v>8</v>
      </c>
      <c r="K1051">
        <v>0</v>
      </c>
      <c r="L1051" t="s">
        <v>18082</v>
      </c>
      <c r="M1051" t="s">
        <v>17971</v>
      </c>
      <c r="N1051" cm="1">
        <f t="array" ref="N1051">_xlfn.LET(_xlpm.k,finalData[[#This Row],[peer_group_key]],
     MEDIAN(_xlfn._xlws.FILTER(finalData[score], (finalData[peer_group_key]=_xlpm.k)*(ISNUMBER(finalData[score]))))
)</f>
        <v>0.93500000000000005</v>
      </c>
      <c r="O1051" cm="1">
        <f t="array" ref="O105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0.90749999999999997</v>
      </c>
      <c r="P1051" cm="1">
        <f t="array" ref="P105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0.995</v>
      </c>
      <c r="Q1051">
        <f>finalData[[#This Row],[peerQ3]]-finalData[[#This Row],[peerQ1]]</f>
        <v>8.7500000000000022E-2</v>
      </c>
      <c r="R1051" cm="1">
        <f t="array" ref="R1051">_xlfn.LET(_xlpm.k,finalData[[#This Row],[peer_group_key]],
ROWS(_xlfn._xlws.FILTER(finalData[score], (finalData[peer_group_key]=_xlpm.k)*(ISNUMBER(finalData[score]))))
)</f>
        <v>8</v>
      </c>
      <c r="S1051">
        <f>IF(OR(NOT(ISNUMBER(finalData[[#This Row],[peerIQR]])),finalData[[#This Row],[peerIQR]]=0), NA(), finalData[[#This Row],[peerQ1]]-1.5*finalData[[#This Row],[peerIQR]])</f>
        <v>0.77624999999999988</v>
      </c>
      <c r="T1051">
        <f>IF(OR(NOT(ISNUMBER(finalData[[#This Row],[peerIQR]])),finalData[[#This Row],[peerIQR]]=0), NA(), finalData[[#This Row],[peerQ3]]+1.5*finalData[[#This Row],[peerIQR]])</f>
        <v>1.12625</v>
      </c>
      <c r="U105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51">
        <f>finalData[[#This Row],[score]]-finalData[[#This Row],[peerMedian]]</f>
        <v>-3.5000000000000031E-2</v>
      </c>
    </row>
    <row r="1052" spans="1:22">
      <c r="A1052" t="s">
        <v>3861</v>
      </c>
      <c r="B1052" t="s">
        <v>3862</v>
      </c>
      <c r="C1052" t="s">
        <v>3843</v>
      </c>
      <c r="D1052" t="s">
        <v>32</v>
      </c>
      <c r="E1052">
        <v>2</v>
      </c>
      <c r="F1052">
        <v>0</v>
      </c>
      <c r="G1052">
        <v>7</v>
      </c>
      <c r="H1052">
        <v>0</v>
      </c>
      <c r="I1052">
        <v>0.93</v>
      </c>
      <c r="J1052">
        <v>7</v>
      </c>
      <c r="K1052">
        <v>0</v>
      </c>
      <c r="L1052" t="s">
        <v>18082</v>
      </c>
      <c r="M1052" t="s">
        <v>17973</v>
      </c>
      <c r="N1052" cm="1">
        <f t="array" ref="N1052">_xlfn.LET(_xlpm.k,finalData[[#This Row],[peer_group_key]],
     MEDIAN(_xlfn._xlws.FILTER(finalData[score], (finalData[peer_group_key]=_xlpm.k)*(ISNUMBER(finalData[score]))))
)</f>
        <v>0.93500000000000005</v>
      </c>
      <c r="O1052" cm="1">
        <f t="array" ref="O105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0.90749999999999997</v>
      </c>
      <c r="P1052" cm="1">
        <f t="array" ref="P105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0.995</v>
      </c>
      <c r="Q1052">
        <f>finalData[[#This Row],[peerQ3]]-finalData[[#This Row],[peerQ1]]</f>
        <v>8.7500000000000022E-2</v>
      </c>
      <c r="R1052" cm="1">
        <f t="array" ref="R1052">_xlfn.LET(_xlpm.k,finalData[[#This Row],[peer_group_key]],
ROWS(_xlfn._xlws.FILTER(finalData[score], (finalData[peer_group_key]=_xlpm.k)*(ISNUMBER(finalData[score]))))
)</f>
        <v>8</v>
      </c>
      <c r="S1052">
        <f>IF(OR(NOT(ISNUMBER(finalData[[#This Row],[peerIQR]])),finalData[[#This Row],[peerIQR]]=0), NA(), finalData[[#This Row],[peerQ1]]-1.5*finalData[[#This Row],[peerIQR]])</f>
        <v>0.77624999999999988</v>
      </c>
      <c r="T1052">
        <f>IF(OR(NOT(ISNUMBER(finalData[[#This Row],[peerIQR]])),finalData[[#This Row],[peerIQR]]=0), NA(), finalData[[#This Row],[peerQ3]]+1.5*finalData[[#This Row],[peerIQR]])</f>
        <v>1.12625</v>
      </c>
      <c r="U105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52">
        <f>finalData[[#This Row],[score]]-finalData[[#This Row],[peerMedian]]</f>
        <v>-5.0000000000000044E-3</v>
      </c>
    </row>
    <row r="1053" spans="1:22">
      <c r="A1053" t="s">
        <v>3864</v>
      </c>
      <c r="B1053" t="s">
        <v>3865</v>
      </c>
      <c r="C1053" t="s">
        <v>3843</v>
      </c>
      <c r="D1053" t="s">
        <v>32</v>
      </c>
      <c r="E1053">
        <v>4</v>
      </c>
      <c r="F1053">
        <v>3</v>
      </c>
      <c r="G1053">
        <v>7</v>
      </c>
      <c r="H1053">
        <v>0</v>
      </c>
      <c r="I1053">
        <v>1</v>
      </c>
      <c r="J1053">
        <v>10</v>
      </c>
      <c r="K1053">
        <v>0</v>
      </c>
      <c r="L1053" t="s">
        <v>18082</v>
      </c>
      <c r="M1053" t="s">
        <v>17970</v>
      </c>
      <c r="N1053" cm="1">
        <f t="array" ref="N1053">_xlfn.LET(_xlpm.k,finalData[[#This Row],[peer_group_key]],
     MEDIAN(_xlfn._xlws.FILTER(finalData[score], (finalData[peer_group_key]=_xlpm.k)*(ISNUMBER(finalData[score]))))
)</f>
        <v>0.93500000000000005</v>
      </c>
      <c r="O1053" cm="1">
        <f t="array" ref="O105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0.90749999999999997</v>
      </c>
      <c r="P1053" cm="1">
        <f t="array" ref="P105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0.995</v>
      </c>
      <c r="Q1053">
        <f>finalData[[#This Row],[peerQ3]]-finalData[[#This Row],[peerQ1]]</f>
        <v>8.7500000000000022E-2</v>
      </c>
      <c r="R1053" cm="1">
        <f t="array" ref="R1053">_xlfn.LET(_xlpm.k,finalData[[#This Row],[peer_group_key]],
ROWS(_xlfn._xlws.FILTER(finalData[score], (finalData[peer_group_key]=_xlpm.k)*(ISNUMBER(finalData[score]))))
)</f>
        <v>8</v>
      </c>
      <c r="S1053">
        <f>IF(OR(NOT(ISNUMBER(finalData[[#This Row],[peerIQR]])),finalData[[#This Row],[peerIQR]]=0), NA(), finalData[[#This Row],[peerQ1]]-1.5*finalData[[#This Row],[peerIQR]])</f>
        <v>0.77624999999999988</v>
      </c>
      <c r="T1053">
        <f>IF(OR(NOT(ISNUMBER(finalData[[#This Row],[peerIQR]])),finalData[[#This Row],[peerIQR]]=0), NA(), finalData[[#This Row],[peerQ3]]+1.5*finalData[[#This Row],[peerIQR]])</f>
        <v>1.12625</v>
      </c>
      <c r="U105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53">
        <f>finalData[[#This Row],[score]]-finalData[[#This Row],[peerMedian]]</f>
        <v>6.4999999999999947E-2</v>
      </c>
    </row>
    <row r="1054" spans="1:22">
      <c r="A1054" t="s">
        <v>3868</v>
      </c>
      <c r="B1054" t="s">
        <v>3869</v>
      </c>
      <c r="C1054" t="s">
        <v>3843</v>
      </c>
      <c r="D1054" t="s">
        <v>113</v>
      </c>
      <c r="E1054">
        <v>2</v>
      </c>
      <c r="F1054">
        <v>0</v>
      </c>
      <c r="G1054">
        <v>7</v>
      </c>
      <c r="H1054">
        <v>1</v>
      </c>
      <c r="I1054">
        <v>0.87</v>
      </c>
      <c r="J1054">
        <v>8</v>
      </c>
      <c r="K1054">
        <v>0.125</v>
      </c>
      <c r="L1054" t="s">
        <v>18083</v>
      </c>
      <c r="M1054" t="s">
        <v>17973</v>
      </c>
      <c r="N1054" cm="1">
        <f t="array" ref="N1054">_xlfn.LET(_xlpm.k,finalData[[#This Row],[peer_group_key]],
     MEDIAN(_xlfn._xlws.FILTER(finalData[score], (finalData[peer_group_key]=_xlpm.k)*(ISNUMBER(finalData[score]))))
)</f>
        <v>0.87</v>
      </c>
      <c r="O1054" cm="1">
        <f t="array" ref="O105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0.87</v>
      </c>
      <c r="P1054" cm="1">
        <f t="array" ref="P105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0.87</v>
      </c>
      <c r="Q1054">
        <f>finalData[[#This Row],[peerQ3]]-finalData[[#This Row],[peerQ1]]</f>
        <v>0</v>
      </c>
      <c r="R1054" cm="1">
        <f t="array" ref="R1054">_xlfn.LET(_xlpm.k,finalData[[#This Row],[peer_group_key]],
ROWS(_xlfn._xlws.FILTER(finalData[score], (finalData[peer_group_key]=_xlpm.k)*(ISNUMBER(finalData[score]))))
)</f>
        <v>1</v>
      </c>
      <c r="S1054" t="e">
        <f>IF(OR(NOT(ISNUMBER(finalData[[#This Row],[peerIQR]])),finalData[[#This Row],[peerIQR]]=0), NA(), finalData[[#This Row],[peerQ1]]-1.5*finalData[[#This Row],[peerIQR]])</f>
        <v>#N/A</v>
      </c>
      <c r="T1054" t="e">
        <f>IF(OR(NOT(ISNUMBER(finalData[[#This Row],[peerIQR]])),finalData[[#This Row],[peerIQR]]=0), NA(), finalData[[#This Row],[peerQ3]]+1.5*finalData[[#This Row],[peerIQR]])</f>
        <v>#N/A</v>
      </c>
      <c r="U105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054">
        <f>finalData[[#This Row],[score]]-finalData[[#This Row],[peerMedian]]</f>
        <v>0</v>
      </c>
    </row>
    <row r="1055" spans="1:22">
      <c r="A1055" t="s">
        <v>3871</v>
      </c>
      <c r="B1055" t="s">
        <v>3872</v>
      </c>
      <c r="C1055" t="s">
        <v>3843</v>
      </c>
      <c r="D1055" t="s">
        <v>32</v>
      </c>
      <c r="E1055">
        <v>4</v>
      </c>
      <c r="F1055">
        <v>2</v>
      </c>
      <c r="G1055">
        <v>9</v>
      </c>
      <c r="H1055">
        <v>0</v>
      </c>
      <c r="I1055">
        <v>0.94</v>
      </c>
      <c r="J1055">
        <v>11</v>
      </c>
      <c r="K1055">
        <v>0</v>
      </c>
      <c r="L1055" t="s">
        <v>18082</v>
      </c>
      <c r="M1055" t="s">
        <v>17970</v>
      </c>
      <c r="N1055" cm="1">
        <f t="array" ref="N1055">_xlfn.LET(_xlpm.k,finalData[[#This Row],[peer_group_key]],
     MEDIAN(_xlfn._xlws.FILTER(finalData[score], (finalData[peer_group_key]=_xlpm.k)*(ISNUMBER(finalData[score]))))
)</f>
        <v>0.93500000000000005</v>
      </c>
      <c r="O1055" cm="1">
        <f t="array" ref="O105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0.90749999999999997</v>
      </c>
      <c r="P1055" cm="1">
        <f t="array" ref="P105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0.995</v>
      </c>
      <c r="Q1055">
        <f>finalData[[#This Row],[peerQ3]]-finalData[[#This Row],[peerQ1]]</f>
        <v>8.7500000000000022E-2</v>
      </c>
      <c r="R1055" cm="1">
        <f t="array" ref="R1055">_xlfn.LET(_xlpm.k,finalData[[#This Row],[peer_group_key]],
ROWS(_xlfn._xlws.FILTER(finalData[score], (finalData[peer_group_key]=_xlpm.k)*(ISNUMBER(finalData[score]))))
)</f>
        <v>8</v>
      </c>
      <c r="S1055">
        <f>IF(OR(NOT(ISNUMBER(finalData[[#This Row],[peerIQR]])),finalData[[#This Row],[peerIQR]]=0), NA(), finalData[[#This Row],[peerQ1]]-1.5*finalData[[#This Row],[peerIQR]])</f>
        <v>0.77624999999999988</v>
      </c>
      <c r="T1055">
        <f>IF(OR(NOT(ISNUMBER(finalData[[#This Row],[peerIQR]])),finalData[[#This Row],[peerIQR]]=0), NA(), finalData[[#This Row],[peerQ3]]+1.5*finalData[[#This Row],[peerIQR]])</f>
        <v>1.12625</v>
      </c>
      <c r="U105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55">
        <f>finalData[[#This Row],[score]]-finalData[[#This Row],[peerMedian]]</f>
        <v>4.9999999999998934E-3</v>
      </c>
    </row>
    <row r="1056" spans="1:22">
      <c r="A1056" t="s">
        <v>3873</v>
      </c>
      <c r="B1056" t="s">
        <v>3874</v>
      </c>
      <c r="C1056" t="s">
        <v>3843</v>
      </c>
      <c r="D1056" t="s">
        <v>140</v>
      </c>
      <c r="E1056">
        <v>3</v>
      </c>
      <c r="F1056">
        <v>1</v>
      </c>
      <c r="G1056">
        <v>6</v>
      </c>
      <c r="H1056">
        <v>0</v>
      </c>
      <c r="I1056">
        <v>0.97</v>
      </c>
      <c r="J1056">
        <v>7</v>
      </c>
      <c r="K1056">
        <v>0</v>
      </c>
      <c r="L1056" t="s">
        <v>18081</v>
      </c>
      <c r="M1056" t="s">
        <v>17971</v>
      </c>
      <c r="N1056" cm="1">
        <f t="array" ref="N1056">_xlfn.LET(_xlpm.k,finalData[[#This Row],[peer_group_key]],
     MEDIAN(_xlfn._xlws.FILTER(finalData[score], (finalData[peer_group_key]=_xlpm.k)*(ISNUMBER(finalData[score]))))
)</f>
        <v>0.97</v>
      </c>
      <c r="O1056" cm="1">
        <f t="array" ref="O105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056" cm="1">
        <f t="array" ref="P105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56">
        <f>finalData[[#This Row],[peerQ3]]-finalData[[#This Row],[peerQ1]]</f>
        <v>8.4999999999999964E-2</v>
      </c>
      <c r="R1056" cm="1">
        <f t="array" ref="R1056">_xlfn.LET(_xlpm.k,finalData[[#This Row],[peer_group_key]],
ROWS(_xlfn._xlws.FILTER(finalData[score], (finalData[peer_group_key]=_xlpm.k)*(ISNUMBER(finalData[score]))))
)</f>
        <v>3</v>
      </c>
      <c r="S1056">
        <f>IF(OR(NOT(ISNUMBER(finalData[[#This Row],[peerIQR]])),finalData[[#This Row],[peerIQR]]=0), NA(), finalData[[#This Row],[peerQ1]]-1.5*finalData[[#This Row],[peerIQR]])</f>
        <v>0.7975000000000001</v>
      </c>
      <c r="T1056">
        <f>IF(OR(NOT(ISNUMBER(finalData[[#This Row],[peerIQR]])),finalData[[#This Row],[peerIQR]]=0), NA(), finalData[[#This Row],[peerQ3]]+1.5*finalData[[#This Row],[peerIQR]])</f>
        <v>1.1375</v>
      </c>
      <c r="U105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056">
        <f>finalData[[#This Row],[score]]-finalData[[#This Row],[peerMedian]]</f>
        <v>0</v>
      </c>
    </row>
    <row r="1057" spans="1:22">
      <c r="A1057" t="s">
        <v>3876</v>
      </c>
      <c r="B1057" t="s">
        <v>3877</v>
      </c>
      <c r="C1057" t="s">
        <v>3843</v>
      </c>
      <c r="D1057" t="s">
        <v>87</v>
      </c>
      <c r="E1057">
        <v>4</v>
      </c>
      <c r="F1057">
        <v>1</v>
      </c>
      <c r="G1057">
        <v>7</v>
      </c>
      <c r="H1057">
        <v>0</v>
      </c>
      <c r="I1057">
        <v>0.95</v>
      </c>
      <c r="J1057">
        <v>8</v>
      </c>
      <c r="K1057">
        <v>0</v>
      </c>
      <c r="L1057" t="s">
        <v>18084</v>
      </c>
      <c r="M1057" t="s">
        <v>17970</v>
      </c>
      <c r="N1057" cm="1">
        <f t="array" ref="N1057">_xlfn.LET(_xlpm.k,finalData[[#This Row],[peer_group_key]],
     MEDIAN(_xlfn._xlws.FILTER(finalData[score], (finalData[peer_group_key]=_xlpm.k)*(ISNUMBER(finalData[score]))))
)</f>
        <v>0.95</v>
      </c>
      <c r="O1057" cm="1">
        <f t="array" ref="O105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057" cm="1">
        <f t="array" ref="P105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057">
        <f>finalData[[#This Row],[peerQ3]]-finalData[[#This Row],[peerQ1]]</f>
        <v>0</v>
      </c>
      <c r="R1057" cm="1">
        <f t="array" ref="R1057">_xlfn.LET(_xlpm.k,finalData[[#This Row],[peer_group_key]],
ROWS(_xlfn._xlws.FILTER(finalData[score], (finalData[peer_group_key]=_xlpm.k)*(ISNUMBER(finalData[score]))))
)</f>
        <v>2</v>
      </c>
      <c r="S1057" t="e">
        <f>IF(OR(NOT(ISNUMBER(finalData[[#This Row],[peerIQR]])),finalData[[#This Row],[peerIQR]]=0), NA(), finalData[[#This Row],[peerQ1]]-1.5*finalData[[#This Row],[peerIQR]])</f>
        <v>#N/A</v>
      </c>
      <c r="T1057" t="e">
        <f>IF(OR(NOT(ISNUMBER(finalData[[#This Row],[peerIQR]])),finalData[[#This Row],[peerIQR]]=0), NA(), finalData[[#This Row],[peerQ3]]+1.5*finalData[[#This Row],[peerIQR]])</f>
        <v>#N/A</v>
      </c>
      <c r="U105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057">
        <f>finalData[[#This Row],[score]]-finalData[[#This Row],[peerMedian]]</f>
        <v>0</v>
      </c>
    </row>
    <row r="1058" spans="1:22">
      <c r="A1058" t="s">
        <v>3882</v>
      </c>
      <c r="B1058" t="s">
        <v>3883</v>
      </c>
      <c r="C1058" t="s">
        <v>3843</v>
      </c>
      <c r="D1058" t="s">
        <v>87</v>
      </c>
      <c r="E1058">
        <v>2</v>
      </c>
      <c r="F1058">
        <v>0</v>
      </c>
      <c r="G1058">
        <v>7</v>
      </c>
      <c r="H1058">
        <v>0</v>
      </c>
      <c r="I1058">
        <v>0.95</v>
      </c>
      <c r="J1058">
        <v>7</v>
      </c>
      <c r="K1058">
        <v>0</v>
      </c>
      <c r="L1058" t="s">
        <v>18084</v>
      </c>
      <c r="M1058" t="s">
        <v>17973</v>
      </c>
      <c r="N1058" cm="1">
        <f t="array" ref="N1058">_xlfn.LET(_xlpm.k,finalData[[#This Row],[peer_group_key]],
     MEDIAN(_xlfn._xlws.FILTER(finalData[score], (finalData[peer_group_key]=_xlpm.k)*(ISNUMBER(finalData[score]))))
)</f>
        <v>0.95</v>
      </c>
      <c r="O1058" cm="1">
        <f t="array" ref="O105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058" cm="1">
        <f t="array" ref="P105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058">
        <f>finalData[[#This Row],[peerQ3]]-finalData[[#This Row],[peerQ1]]</f>
        <v>0</v>
      </c>
      <c r="R1058" cm="1">
        <f t="array" ref="R1058">_xlfn.LET(_xlpm.k,finalData[[#This Row],[peer_group_key]],
ROWS(_xlfn._xlws.FILTER(finalData[score], (finalData[peer_group_key]=_xlpm.k)*(ISNUMBER(finalData[score]))))
)</f>
        <v>2</v>
      </c>
      <c r="S1058" t="e">
        <f>IF(OR(NOT(ISNUMBER(finalData[[#This Row],[peerIQR]])),finalData[[#This Row],[peerIQR]]=0), NA(), finalData[[#This Row],[peerQ1]]-1.5*finalData[[#This Row],[peerIQR]])</f>
        <v>#N/A</v>
      </c>
      <c r="T1058" t="e">
        <f>IF(OR(NOT(ISNUMBER(finalData[[#This Row],[peerIQR]])),finalData[[#This Row],[peerIQR]]=0), NA(), finalData[[#This Row],[peerQ3]]+1.5*finalData[[#This Row],[peerIQR]])</f>
        <v>#N/A</v>
      </c>
      <c r="U105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058">
        <f>finalData[[#This Row],[score]]-finalData[[#This Row],[peerMedian]]</f>
        <v>0</v>
      </c>
    </row>
    <row r="1059" spans="1:22">
      <c r="A1059" t="s">
        <v>3885</v>
      </c>
      <c r="B1059" t="s">
        <v>3886</v>
      </c>
      <c r="C1059" t="s">
        <v>3843</v>
      </c>
      <c r="D1059" t="s">
        <v>32</v>
      </c>
      <c r="E1059">
        <v>3</v>
      </c>
      <c r="F1059">
        <v>0</v>
      </c>
      <c r="G1059">
        <v>7</v>
      </c>
      <c r="H1059">
        <v>0</v>
      </c>
      <c r="I1059">
        <v>0.98</v>
      </c>
      <c r="J1059">
        <v>7</v>
      </c>
      <c r="K1059">
        <v>0</v>
      </c>
      <c r="L1059" t="s">
        <v>18082</v>
      </c>
      <c r="M1059" t="s">
        <v>17971</v>
      </c>
      <c r="N1059" cm="1">
        <f t="array" ref="N1059">_xlfn.LET(_xlpm.k,finalData[[#This Row],[peer_group_key]],
     MEDIAN(_xlfn._xlws.FILTER(finalData[score], (finalData[peer_group_key]=_xlpm.k)*(ISNUMBER(finalData[score]))))
)</f>
        <v>0.93500000000000005</v>
      </c>
      <c r="O1059" cm="1">
        <f t="array" ref="O105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0.90749999999999997</v>
      </c>
      <c r="P1059" cm="1">
        <f t="array" ref="P105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0.995</v>
      </c>
      <c r="Q1059">
        <f>finalData[[#This Row],[peerQ3]]-finalData[[#This Row],[peerQ1]]</f>
        <v>8.7500000000000022E-2</v>
      </c>
      <c r="R1059" cm="1">
        <f t="array" ref="R1059">_xlfn.LET(_xlpm.k,finalData[[#This Row],[peer_group_key]],
ROWS(_xlfn._xlws.FILTER(finalData[score], (finalData[peer_group_key]=_xlpm.k)*(ISNUMBER(finalData[score]))))
)</f>
        <v>8</v>
      </c>
      <c r="S1059">
        <f>IF(OR(NOT(ISNUMBER(finalData[[#This Row],[peerIQR]])),finalData[[#This Row],[peerIQR]]=0), NA(), finalData[[#This Row],[peerQ1]]-1.5*finalData[[#This Row],[peerIQR]])</f>
        <v>0.77624999999999988</v>
      </c>
      <c r="T1059">
        <f>IF(OR(NOT(ISNUMBER(finalData[[#This Row],[peerIQR]])),finalData[[#This Row],[peerIQR]]=0), NA(), finalData[[#This Row],[peerQ3]]+1.5*finalData[[#This Row],[peerIQR]])</f>
        <v>1.12625</v>
      </c>
      <c r="U105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59">
        <f>finalData[[#This Row],[score]]-finalData[[#This Row],[peerMedian]]</f>
        <v>4.4999999999999929E-2</v>
      </c>
    </row>
    <row r="1060" spans="1:22">
      <c r="A1060" t="s">
        <v>3888</v>
      </c>
      <c r="B1060" t="s">
        <v>3889</v>
      </c>
      <c r="C1060" t="s">
        <v>3843</v>
      </c>
      <c r="D1060" t="s">
        <v>32</v>
      </c>
      <c r="E1060">
        <v>2</v>
      </c>
      <c r="F1060">
        <v>0</v>
      </c>
      <c r="G1060">
        <v>6</v>
      </c>
      <c r="H1060">
        <v>2</v>
      </c>
      <c r="I1060">
        <v>0.93</v>
      </c>
      <c r="J1060">
        <v>8</v>
      </c>
      <c r="K1060">
        <v>0.25</v>
      </c>
      <c r="L1060" t="s">
        <v>18082</v>
      </c>
      <c r="M1060" t="s">
        <v>17973</v>
      </c>
      <c r="N1060" cm="1">
        <f t="array" ref="N1060">_xlfn.LET(_xlpm.k,finalData[[#This Row],[peer_group_key]],
     MEDIAN(_xlfn._xlws.FILTER(finalData[score], (finalData[peer_group_key]=_xlpm.k)*(ISNUMBER(finalData[score]))))
)</f>
        <v>0.93500000000000005</v>
      </c>
      <c r="O1060" cm="1">
        <f t="array" ref="O106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0.90749999999999997</v>
      </c>
      <c r="P1060" cm="1">
        <f t="array" ref="P106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0.995</v>
      </c>
      <c r="Q1060">
        <f>finalData[[#This Row],[peerQ3]]-finalData[[#This Row],[peerQ1]]</f>
        <v>8.7500000000000022E-2</v>
      </c>
      <c r="R1060" cm="1">
        <f t="array" ref="R1060">_xlfn.LET(_xlpm.k,finalData[[#This Row],[peer_group_key]],
ROWS(_xlfn._xlws.FILTER(finalData[score], (finalData[peer_group_key]=_xlpm.k)*(ISNUMBER(finalData[score]))))
)</f>
        <v>8</v>
      </c>
      <c r="S1060">
        <f>IF(OR(NOT(ISNUMBER(finalData[[#This Row],[peerIQR]])),finalData[[#This Row],[peerIQR]]=0), NA(), finalData[[#This Row],[peerQ1]]-1.5*finalData[[#This Row],[peerIQR]])</f>
        <v>0.77624999999999988</v>
      </c>
      <c r="T1060">
        <f>IF(OR(NOT(ISNUMBER(finalData[[#This Row],[peerIQR]])),finalData[[#This Row],[peerIQR]]=0), NA(), finalData[[#This Row],[peerQ3]]+1.5*finalData[[#This Row],[peerIQR]])</f>
        <v>1.12625</v>
      </c>
      <c r="U106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60">
        <f>finalData[[#This Row],[score]]-finalData[[#This Row],[peerMedian]]</f>
        <v>-5.0000000000000044E-3</v>
      </c>
    </row>
    <row r="1061" spans="1:22">
      <c r="A1061" t="s">
        <v>4054</v>
      </c>
      <c r="B1061" t="s">
        <v>4055</v>
      </c>
      <c r="C1061" t="s">
        <v>4056</v>
      </c>
      <c r="D1061" t="s">
        <v>87</v>
      </c>
      <c r="E1061">
        <v>2</v>
      </c>
      <c r="F1061">
        <v>0</v>
      </c>
      <c r="G1061">
        <v>6</v>
      </c>
      <c r="H1061">
        <v>2</v>
      </c>
      <c r="I1061">
        <v>1.04</v>
      </c>
      <c r="J1061">
        <v>8</v>
      </c>
      <c r="K1061">
        <v>0.25</v>
      </c>
      <c r="L1061" t="s">
        <v>18085</v>
      </c>
      <c r="M1061" t="s">
        <v>17973</v>
      </c>
      <c r="N1061" cm="1">
        <f t="array" ref="N1061">_xlfn.LET(_xlpm.k,finalData[[#This Row],[peer_group_key]],
     MEDIAN(_xlfn._xlws.FILTER(finalData[score], (finalData[peer_group_key]=_xlpm.k)*(ISNUMBER(finalData[score]))))
)</f>
        <v>0.98499999999999999</v>
      </c>
      <c r="O1061" cm="1">
        <f t="array" ref="O106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1061" cm="1">
        <f t="array" ref="P106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0.99750000000000005</v>
      </c>
      <c r="Q1061">
        <f>finalData[[#This Row],[peerQ3]]-finalData[[#This Row],[peerQ1]]</f>
        <v>2.5000000000000133E-2</v>
      </c>
      <c r="R1061" cm="1">
        <f t="array" ref="R1061">_xlfn.LET(_xlpm.k,finalData[[#This Row],[peer_group_key]],
ROWS(_xlfn._xlws.FILTER(finalData[score], (finalData[peer_group_key]=_xlpm.k)*(ISNUMBER(finalData[score]))))
)</f>
        <v>6</v>
      </c>
      <c r="S1061">
        <f>IF(OR(NOT(ISNUMBER(finalData[[#This Row],[peerIQR]])),finalData[[#This Row],[peerIQR]]=0), NA(), finalData[[#This Row],[peerQ1]]-1.5*finalData[[#This Row],[peerIQR]])</f>
        <v>0.93499999999999972</v>
      </c>
      <c r="T1061">
        <f>IF(OR(NOT(ISNUMBER(finalData[[#This Row],[peerIQR]])),finalData[[#This Row],[peerIQR]]=0), NA(), finalData[[#This Row],[peerQ3]]+1.5*finalData[[#This Row],[peerIQR]])</f>
        <v>1.0350000000000001</v>
      </c>
      <c r="U106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061">
        <f>finalData[[#This Row],[score]]-finalData[[#This Row],[peerMedian]]</f>
        <v>5.5000000000000049E-2</v>
      </c>
    </row>
    <row r="1062" spans="1:22">
      <c r="A1062" t="s">
        <v>4058</v>
      </c>
      <c r="B1062" t="s">
        <v>4059</v>
      </c>
      <c r="C1062" t="s">
        <v>4056</v>
      </c>
      <c r="D1062" t="s">
        <v>32</v>
      </c>
      <c r="E1062">
        <v>4</v>
      </c>
      <c r="F1062">
        <v>0</v>
      </c>
      <c r="G1062">
        <v>9</v>
      </c>
      <c r="H1062">
        <v>2</v>
      </c>
      <c r="I1062">
        <v>0.99</v>
      </c>
      <c r="J1062">
        <v>11</v>
      </c>
      <c r="K1062">
        <v>0.18181818181818182</v>
      </c>
      <c r="L1062" t="s">
        <v>18086</v>
      </c>
      <c r="M1062" t="s">
        <v>17970</v>
      </c>
      <c r="N1062" cm="1">
        <f t="array" ref="N1062">_xlfn.LET(_xlpm.k,finalData[[#This Row],[peer_group_key]],
     MEDIAN(_xlfn._xlws.FILTER(finalData[score], (finalData[peer_group_key]=_xlpm.k)*(ISNUMBER(finalData[score]))))
)</f>
        <v>0.98</v>
      </c>
      <c r="O1062" cm="1">
        <f t="array" ref="O106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62" cm="1">
        <f t="array" ref="P106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62">
        <f>finalData[[#This Row],[peerQ3]]-finalData[[#This Row],[peerQ1]]</f>
        <v>5.0000000000000044E-2</v>
      </c>
      <c r="R1062" cm="1">
        <f t="array" ref="R1062">_xlfn.LET(_xlpm.k,finalData[[#This Row],[peer_group_key]],
ROWS(_xlfn._xlws.FILTER(finalData[score], (finalData[peer_group_key]=_xlpm.k)*(ISNUMBER(finalData[score]))))
)</f>
        <v>35</v>
      </c>
      <c r="S1062">
        <f>IF(OR(NOT(ISNUMBER(finalData[[#This Row],[peerIQR]])),finalData[[#This Row],[peerIQR]]=0), NA(), finalData[[#This Row],[peerQ1]]-1.5*finalData[[#This Row],[peerIQR]])</f>
        <v>0.8849999999999999</v>
      </c>
      <c r="T1062">
        <f>IF(OR(NOT(ISNUMBER(finalData[[#This Row],[peerIQR]])),finalData[[#This Row],[peerIQR]]=0), NA(), finalData[[#This Row],[peerQ3]]+1.5*finalData[[#This Row],[peerIQR]])</f>
        <v>1.085</v>
      </c>
      <c r="U106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62">
        <f>finalData[[#This Row],[score]]-finalData[[#This Row],[peerMedian]]</f>
        <v>1.0000000000000009E-2</v>
      </c>
    </row>
    <row r="1063" spans="1:22">
      <c r="A1063" t="s">
        <v>4061</v>
      </c>
      <c r="B1063" t="s">
        <v>4062</v>
      </c>
      <c r="C1063" t="s">
        <v>4056</v>
      </c>
      <c r="D1063" t="s">
        <v>87</v>
      </c>
      <c r="E1063">
        <v>3</v>
      </c>
      <c r="F1063">
        <v>0</v>
      </c>
      <c r="G1063">
        <v>8</v>
      </c>
      <c r="H1063">
        <v>1</v>
      </c>
      <c r="I1063">
        <v>0.97</v>
      </c>
      <c r="J1063">
        <v>9</v>
      </c>
      <c r="K1063">
        <v>0.1111111111111111</v>
      </c>
      <c r="L1063" t="s">
        <v>18085</v>
      </c>
      <c r="M1063" t="s">
        <v>17971</v>
      </c>
      <c r="N1063" cm="1">
        <f t="array" ref="N1063">_xlfn.LET(_xlpm.k,finalData[[#This Row],[peer_group_key]],
     MEDIAN(_xlfn._xlws.FILTER(finalData[score], (finalData[peer_group_key]=_xlpm.k)*(ISNUMBER(finalData[score]))))
)</f>
        <v>0.98499999999999999</v>
      </c>
      <c r="O1063" cm="1">
        <f t="array" ref="O106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1063" cm="1">
        <f t="array" ref="P106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0.99750000000000005</v>
      </c>
      <c r="Q1063">
        <f>finalData[[#This Row],[peerQ3]]-finalData[[#This Row],[peerQ1]]</f>
        <v>2.5000000000000133E-2</v>
      </c>
      <c r="R1063" cm="1">
        <f t="array" ref="R1063">_xlfn.LET(_xlpm.k,finalData[[#This Row],[peer_group_key]],
ROWS(_xlfn._xlws.FILTER(finalData[score], (finalData[peer_group_key]=_xlpm.k)*(ISNUMBER(finalData[score]))))
)</f>
        <v>6</v>
      </c>
      <c r="S1063">
        <f>IF(OR(NOT(ISNUMBER(finalData[[#This Row],[peerIQR]])),finalData[[#This Row],[peerIQR]]=0), NA(), finalData[[#This Row],[peerQ1]]-1.5*finalData[[#This Row],[peerIQR]])</f>
        <v>0.93499999999999972</v>
      </c>
      <c r="T1063">
        <f>IF(OR(NOT(ISNUMBER(finalData[[#This Row],[peerIQR]])),finalData[[#This Row],[peerIQR]]=0), NA(), finalData[[#This Row],[peerQ3]]+1.5*finalData[[#This Row],[peerIQR]])</f>
        <v>1.0350000000000001</v>
      </c>
      <c r="U106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063">
        <f>finalData[[#This Row],[score]]-finalData[[#This Row],[peerMedian]]</f>
        <v>-1.5000000000000013E-2</v>
      </c>
    </row>
    <row r="1064" spans="1:22">
      <c r="A1064" t="s">
        <v>4065</v>
      </c>
      <c r="B1064" t="s">
        <v>4066</v>
      </c>
      <c r="C1064" t="s">
        <v>4056</v>
      </c>
      <c r="D1064" t="s">
        <v>32</v>
      </c>
      <c r="E1064">
        <v>3</v>
      </c>
      <c r="F1064">
        <v>0</v>
      </c>
      <c r="G1064">
        <v>8</v>
      </c>
      <c r="H1064">
        <v>0</v>
      </c>
      <c r="I1064">
        <v>1.02</v>
      </c>
      <c r="J1064">
        <v>8</v>
      </c>
      <c r="K1064">
        <v>0</v>
      </c>
      <c r="L1064" t="s">
        <v>18086</v>
      </c>
      <c r="M1064" t="s">
        <v>17971</v>
      </c>
      <c r="N1064" cm="1">
        <f t="array" ref="N1064">_xlfn.LET(_xlpm.k,finalData[[#This Row],[peer_group_key]],
     MEDIAN(_xlfn._xlws.FILTER(finalData[score], (finalData[peer_group_key]=_xlpm.k)*(ISNUMBER(finalData[score]))))
)</f>
        <v>0.98</v>
      </c>
      <c r="O1064" cm="1">
        <f t="array" ref="O106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64" cm="1">
        <f t="array" ref="P106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64">
        <f>finalData[[#This Row],[peerQ3]]-finalData[[#This Row],[peerQ1]]</f>
        <v>5.0000000000000044E-2</v>
      </c>
      <c r="R1064" cm="1">
        <f t="array" ref="R1064">_xlfn.LET(_xlpm.k,finalData[[#This Row],[peer_group_key]],
ROWS(_xlfn._xlws.FILTER(finalData[score], (finalData[peer_group_key]=_xlpm.k)*(ISNUMBER(finalData[score]))))
)</f>
        <v>35</v>
      </c>
      <c r="S1064">
        <f>IF(OR(NOT(ISNUMBER(finalData[[#This Row],[peerIQR]])),finalData[[#This Row],[peerIQR]]=0), NA(), finalData[[#This Row],[peerQ1]]-1.5*finalData[[#This Row],[peerIQR]])</f>
        <v>0.8849999999999999</v>
      </c>
      <c r="T1064">
        <f>IF(OR(NOT(ISNUMBER(finalData[[#This Row],[peerIQR]])),finalData[[#This Row],[peerIQR]]=0), NA(), finalData[[#This Row],[peerQ3]]+1.5*finalData[[#This Row],[peerIQR]])</f>
        <v>1.085</v>
      </c>
      <c r="U106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64">
        <f>finalData[[#This Row],[score]]-finalData[[#This Row],[peerMedian]]</f>
        <v>4.0000000000000036E-2</v>
      </c>
    </row>
    <row r="1065" spans="1:22">
      <c r="A1065" t="s">
        <v>4069</v>
      </c>
      <c r="B1065" t="s">
        <v>4070</v>
      </c>
      <c r="C1065" t="s">
        <v>4056</v>
      </c>
      <c r="D1065" t="s">
        <v>113</v>
      </c>
      <c r="E1065">
        <v>4</v>
      </c>
      <c r="F1065">
        <v>0</v>
      </c>
      <c r="G1065">
        <v>8</v>
      </c>
      <c r="H1065">
        <v>1</v>
      </c>
      <c r="I1065">
        <v>1</v>
      </c>
      <c r="J1065">
        <v>9</v>
      </c>
      <c r="K1065">
        <v>0.1111111111111111</v>
      </c>
      <c r="L1065" t="s">
        <v>18087</v>
      </c>
      <c r="M1065" t="s">
        <v>17970</v>
      </c>
      <c r="N1065" cm="1">
        <f t="array" ref="N1065">_xlfn.LET(_xlpm.k,finalData[[#This Row],[peer_group_key]],
     MEDIAN(_xlfn._xlws.FILTER(finalData[score], (finalData[peer_group_key]=_xlpm.k)*(ISNUMBER(finalData[score]))))
)</f>
        <v>1</v>
      </c>
      <c r="O1065" cm="1">
        <f t="array" ref="O106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065" cm="1">
        <f t="array" ref="P106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1065">
        <f>finalData[[#This Row],[peerQ3]]-finalData[[#This Row],[peerQ1]]</f>
        <v>0</v>
      </c>
      <c r="R1065" cm="1">
        <f t="array" ref="R1065">_xlfn.LET(_xlpm.k,finalData[[#This Row],[peer_group_key]],
ROWS(_xlfn._xlws.FILTER(finalData[score], (finalData[peer_group_key]=_xlpm.k)*(ISNUMBER(finalData[score]))))
)</f>
        <v>1</v>
      </c>
      <c r="S1065" t="e">
        <f>IF(OR(NOT(ISNUMBER(finalData[[#This Row],[peerIQR]])),finalData[[#This Row],[peerIQR]]=0), NA(), finalData[[#This Row],[peerQ1]]-1.5*finalData[[#This Row],[peerIQR]])</f>
        <v>#N/A</v>
      </c>
      <c r="T1065" t="e">
        <f>IF(OR(NOT(ISNUMBER(finalData[[#This Row],[peerIQR]])),finalData[[#This Row],[peerIQR]]=0), NA(), finalData[[#This Row],[peerQ3]]+1.5*finalData[[#This Row],[peerIQR]])</f>
        <v>#N/A</v>
      </c>
      <c r="U106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065">
        <f>finalData[[#This Row],[score]]-finalData[[#This Row],[peerMedian]]</f>
        <v>0</v>
      </c>
    </row>
    <row r="1066" spans="1:22">
      <c r="A1066" t="s">
        <v>4072</v>
      </c>
      <c r="B1066" t="s">
        <v>4073</v>
      </c>
      <c r="C1066" t="s">
        <v>4056</v>
      </c>
      <c r="D1066" t="s">
        <v>32</v>
      </c>
      <c r="E1066">
        <v>3</v>
      </c>
      <c r="F1066">
        <v>0</v>
      </c>
      <c r="G1066">
        <v>9</v>
      </c>
      <c r="H1066">
        <v>2</v>
      </c>
      <c r="I1066">
        <v>0.97</v>
      </c>
      <c r="J1066">
        <v>11</v>
      </c>
      <c r="K1066">
        <v>0.18181818181818182</v>
      </c>
      <c r="L1066" t="s">
        <v>18086</v>
      </c>
      <c r="M1066" t="s">
        <v>17971</v>
      </c>
      <c r="N1066" cm="1">
        <f t="array" ref="N1066">_xlfn.LET(_xlpm.k,finalData[[#This Row],[peer_group_key]],
     MEDIAN(_xlfn._xlws.FILTER(finalData[score], (finalData[peer_group_key]=_xlpm.k)*(ISNUMBER(finalData[score]))))
)</f>
        <v>0.98</v>
      </c>
      <c r="O1066" cm="1">
        <f t="array" ref="O106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66" cm="1">
        <f t="array" ref="P106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66">
        <f>finalData[[#This Row],[peerQ3]]-finalData[[#This Row],[peerQ1]]</f>
        <v>5.0000000000000044E-2</v>
      </c>
      <c r="R1066" cm="1">
        <f t="array" ref="R1066">_xlfn.LET(_xlpm.k,finalData[[#This Row],[peer_group_key]],
ROWS(_xlfn._xlws.FILTER(finalData[score], (finalData[peer_group_key]=_xlpm.k)*(ISNUMBER(finalData[score]))))
)</f>
        <v>35</v>
      </c>
      <c r="S1066">
        <f>IF(OR(NOT(ISNUMBER(finalData[[#This Row],[peerIQR]])),finalData[[#This Row],[peerIQR]]=0), NA(), finalData[[#This Row],[peerQ1]]-1.5*finalData[[#This Row],[peerIQR]])</f>
        <v>0.8849999999999999</v>
      </c>
      <c r="T1066">
        <f>IF(OR(NOT(ISNUMBER(finalData[[#This Row],[peerIQR]])),finalData[[#This Row],[peerIQR]]=0), NA(), finalData[[#This Row],[peerQ3]]+1.5*finalData[[#This Row],[peerIQR]])</f>
        <v>1.085</v>
      </c>
      <c r="U106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66">
        <f>finalData[[#This Row],[score]]-finalData[[#This Row],[peerMedian]]</f>
        <v>-1.0000000000000009E-2</v>
      </c>
    </row>
    <row r="1067" spans="1:22">
      <c r="A1067" t="s">
        <v>4076</v>
      </c>
      <c r="B1067" t="s">
        <v>4077</v>
      </c>
      <c r="C1067" t="s">
        <v>4056</v>
      </c>
      <c r="D1067" t="s">
        <v>32</v>
      </c>
      <c r="E1067">
        <v>3</v>
      </c>
      <c r="F1067">
        <v>0</v>
      </c>
      <c r="G1067">
        <v>9</v>
      </c>
      <c r="H1067">
        <v>0</v>
      </c>
      <c r="I1067">
        <v>0.91</v>
      </c>
      <c r="J1067">
        <v>9</v>
      </c>
      <c r="K1067">
        <v>0</v>
      </c>
      <c r="L1067" t="s">
        <v>18086</v>
      </c>
      <c r="M1067" t="s">
        <v>17971</v>
      </c>
      <c r="N1067" cm="1">
        <f t="array" ref="N1067">_xlfn.LET(_xlpm.k,finalData[[#This Row],[peer_group_key]],
     MEDIAN(_xlfn._xlws.FILTER(finalData[score], (finalData[peer_group_key]=_xlpm.k)*(ISNUMBER(finalData[score]))))
)</f>
        <v>0.98</v>
      </c>
      <c r="O1067" cm="1">
        <f t="array" ref="O106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67" cm="1">
        <f t="array" ref="P106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67">
        <f>finalData[[#This Row],[peerQ3]]-finalData[[#This Row],[peerQ1]]</f>
        <v>5.0000000000000044E-2</v>
      </c>
      <c r="R1067" cm="1">
        <f t="array" ref="R1067">_xlfn.LET(_xlpm.k,finalData[[#This Row],[peer_group_key]],
ROWS(_xlfn._xlws.FILTER(finalData[score], (finalData[peer_group_key]=_xlpm.k)*(ISNUMBER(finalData[score]))))
)</f>
        <v>35</v>
      </c>
      <c r="S1067">
        <f>IF(OR(NOT(ISNUMBER(finalData[[#This Row],[peerIQR]])),finalData[[#This Row],[peerIQR]]=0), NA(), finalData[[#This Row],[peerQ1]]-1.5*finalData[[#This Row],[peerIQR]])</f>
        <v>0.8849999999999999</v>
      </c>
      <c r="T1067">
        <f>IF(OR(NOT(ISNUMBER(finalData[[#This Row],[peerIQR]])),finalData[[#This Row],[peerIQR]]=0), NA(), finalData[[#This Row],[peerQ3]]+1.5*finalData[[#This Row],[peerIQR]])</f>
        <v>1.085</v>
      </c>
      <c r="U106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67">
        <f>finalData[[#This Row],[score]]-finalData[[#This Row],[peerMedian]]</f>
        <v>-6.9999999999999951E-2</v>
      </c>
    </row>
    <row r="1068" spans="1:22">
      <c r="A1068" t="s">
        <v>4080</v>
      </c>
      <c r="B1068" t="s">
        <v>4081</v>
      </c>
      <c r="C1068" t="s">
        <v>4056</v>
      </c>
      <c r="D1068" t="s">
        <v>32</v>
      </c>
      <c r="E1068">
        <v>4</v>
      </c>
      <c r="F1068">
        <v>0</v>
      </c>
      <c r="G1068">
        <v>8</v>
      </c>
      <c r="H1068">
        <v>0</v>
      </c>
      <c r="I1068">
        <v>0.94</v>
      </c>
      <c r="J1068">
        <v>8</v>
      </c>
      <c r="K1068">
        <v>0</v>
      </c>
      <c r="L1068" t="s">
        <v>18086</v>
      </c>
      <c r="M1068" t="s">
        <v>17970</v>
      </c>
      <c r="N1068" cm="1">
        <f t="array" ref="N1068">_xlfn.LET(_xlpm.k,finalData[[#This Row],[peer_group_key]],
     MEDIAN(_xlfn._xlws.FILTER(finalData[score], (finalData[peer_group_key]=_xlpm.k)*(ISNUMBER(finalData[score]))))
)</f>
        <v>0.98</v>
      </c>
      <c r="O1068" cm="1">
        <f t="array" ref="O106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68" cm="1">
        <f t="array" ref="P106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68">
        <f>finalData[[#This Row],[peerQ3]]-finalData[[#This Row],[peerQ1]]</f>
        <v>5.0000000000000044E-2</v>
      </c>
      <c r="R1068" cm="1">
        <f t="array" ref="R1068">_xlfn.LET(_xlpm.k,finalData[[#This Row],[peer_group_key]],
ROWS(_xlfn._xlws.FILTER(finalData[score], (finalData[peer_group_key]=_xlpm.k)*(ISNUMBER(finalData[score]))))
)</f>
        <v>35</v>
      </c>
      <c r="S1068">
        <f>IF(OR(NOT(ISNUMBER(finalData[[#This Row],[peerIQR]])),finalData[[#This Row],[peerIQR]]=0), NA(), finalData[[#This Row],[peerQ1]]-1.5*finalData[[#This Row],[peerIQR]])</f>
        <v>0.8849999999999999</v>
      </c>
      <c r="T1068">
        <f>IF(OR(NOT(ISNUMBER(finalData[[#This Row],[peerIQR]])),finalData[[#This Row],[peerIQR]]=0), NA(), finalData[[#This Row],[peerQ3]]+1.5*finalData[[#This Row],[peerIQR]])</f>
        <v>1.085</v>
      </c>
      <c r="U106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68">
        <f>finalData[[#This Row],[score]]-finalData[[#This Row],[peerMedian]]</f>
        <v>-4.0000000000000036E-2</v>
      </c>
    </row>
    <row r="1069" spans="1:22">
      <c r="A1069" t="s">
        <v>4083</v>
      </c>
      <c r="B1069" t="s">
        <v>4084</v>
      </c>
      <c r="C1069" t="s">
        <v>4056</v>
      </c>
      <c r="D1069" t="s">
        <v>32</v>
      </c>
      <c r="E1069">
        <v>2</v>
      </c>
      <c r="F1069">
        <v>0</v>
      </c>
      <c r="G1069">
        <v>7</v>
      </c>
      <c r="H1069">
        <v>1</v>
      </c>
      <c r="I1069">
        <v>0.97</v>
      </c>
      <c r="J1069">
        <v>8</v>
      </c>
      <c r="K1069">
        <v>0.125</v>
      </c>
      <c r="L1069" t="s">
        <v>18086</v>
      </c>
      <c r="M1069" t="s">
        <v>17973</v>
      </c>
      <c r="N1069" cm="1">
        <f t="array" ref="N1069">_xlfn.LET(_xlpm.k,finalData[[#This Row],[peer_group_key]],
     MEDIAN(_xlfn._xlws.FILTER(finalData[score], (finalData[peer_group_key]=_xlpm.k)*(ISNUMBER(finalData[score]))))
)</f>
        <v>0.98</v>
      </c>
      <c r="O1069" cm="1">
        <f t="array" ref="O106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69" cm="1">
        <f t="array" ref="P106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69">
        <f>finalData[[#This Row],[peerQ3]]-finalData[[#This Row],[peerQ1]]</f>
        <v>5.0000000000000044E-2</v>
      </c>
      <c r="R1069" cm="1">
        <f t="array" ref="R1069">_xlfn.LET(_xlpm.k,finalData[[#This Row],[peer_group_key]],
ROWS(_xlfn._xlws.FILTER(finalData[score], (finalData[peer_group_key]=_xlpm.k)*(ISNUMBER(finalData[score]))))
)</f>
        <v>35</v>
      </c>
      <c r="S1069">
        <f>IF(OR(NOT(ISNUMBER(finalData[[#This Row],[peerIQR]])),finalData[[#This Row],[peerIQR]]=0), NA(), finalData[[#This Row],[peerQ1]]-1.5*finalData[[#This Row],[peerIQR]])</f>
        <v>0.8849999999999999</v>
      </c>
      <c r="T1069">
        <f>IF(OR(NOT(ISNUMBER(finalData[[#This Row],[peerIQR]])),finalData[[#This Row],[peerIQR]]=0), NA(), finalData[[#This Row],[peerQ3]]+1.5*finalData[[#This Row],[peerIQR]])</f>
        <v>1.085</v>
      </c>
      <c r="U106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69">
        <f>finalData[[#This Row],[score]]-finalData[[#This Row],[peerMedian]]</f>
        <v>-1.0000000000000009E-2</v>
      </c>
    </row>
    <row r="1070" spans="1:22">
      <c r="A1070" t="s">
        <v>4086</v>
      </c>
      <c r="B1070" t="s">
        <v>4087</v>
      </c>
      <c r="C1070" t="s">
        <v>4056</v>
      </c>
      <c r="D1070" t="s">
        <v>27</v>
      </c>
      <c r="E1070">
        <v>3</v>
      </c>
      <c r="F1070">
        <v>0</v>
      </c>
      <c r="G1070">
        <v>7</v>
      </c>
      <c r="H1070">
        <v>3</v>
      </c>
      <c r="I1070">
        <v>1</v>
      </c>
      <c r="J1070">
        <v>10</v>
      </c>
      <c r="K1070">
        <v>0.3</v>
      </c>
      <c r="L1070" t="s">
        <v>18088</v>
      </c>
      <c r="M1070" t="s">
        <v>17971</v>
      </c>
      <c r="N1070" cm="1">
        <f t="array" ref="N1070">_xlfn.LET(_xlpm.k,finalData[[#This Row],[peer_group_key]],
     MEDIAN(_xlfn._xlws.FILTER(finalData[score], (finalData[peer_group_key]=_xlpm.k)*(ISNUMBER(finalData[score]))))
)</f>
        <v>1.0150000000000001</v>
      </c>
      <c r="O1070" cm="1">
        <f t="array" ref="O107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070" cm="1">
        <f t="array" ref="P107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1.0449999999999999</v>
      </c>
      <c r="Q1070">
        <f>finalData[[#This Row],[peerQ3]]-finalData[[#This Row],[peerQ1]]</f>
        <v>4.4999999999999929E-2</v>
      </c>
      <c r="R1070" cm="1">
        <f t="array" ref="R1070">_xlfn.LET(_xlpm.k,finalData[[#This Row],[peer_group_key]],
ROWS(_xlfn._xlws.FILTER(finalData[score], (finalData[peer_group_key]=_xlpm.k)*(ISNUMBER(finalData[score]))))
)</f>
        <v>6</v>
      </c>
      <c r="S1070">
        <f>IF(OR(NOT(ISNUMBER(finalData[[#This Row],[peerIQR]])),finalData[[#This Row],[peerIQR]]=0), NA(), finalData[[#This Row],[peerQ1]]-1.5*finalData[[#This Row],[peerIQR]])</f>
        <v>0.93250000000000011</v>
      </c>
      <c r="T1070">
        <f>IF(OR(NOT(ISNUMBER(finalData[[#This Row],[peerIQR]])),finalData[[#This Row],[peerIQR]]=0), NA(), finalData[[#This Row],[peerQ3]]+1.5*finalData[[#This Row],[peerIQR]])</f>
        <v>1.1124999999999998</v>
      </c>
      <c r="U107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070">
        <f>finalData[[#This Row],[score]]-finalData[[#This Row],[peerMedian]]</f>
        <v>-1.5000000000000124E-2</v>
      </c>
    </row>
    <row r="1071" spans="1:22">
      <c r="A1071" t="s">
        <v>4089</v>
      </c>
      <c r="B1071" t="s">
        <v>4090</v>
      </c>
      <c r="C1071" t="s">
        <v>4056</v>
      </c>
      <c r="D1071" t="s">
        <v>32</v>
      </c>
      <c r="E1071">
        <v>2</v>
      </c>
      <c r="F1071">
        <v>0</v>
      </c>
      <c r="G1071">
        <v>8</v>
      </c>
      <c r="H1071">
        <v>0</v>
      </c>
      <c r="I1071">
        <v>0.97</v>
      </c>
      <c r="J1071">
        <v>8</v>
      </c>
      <c r="K1071">
        <v>0</v>
      </c>
      <c r="L1071" t="s">
        <v>18086</v>
      </c>
      <c r="M1071" t="s">
        <v>17973</v>
      </c>
      <c r="N1071" cm="1">
        <f t="array" ref="N1071">_xlfn.LET(_xlpm.k,finalData[[#This Row],[peer_group_key]],
     MEDIAN(_xlfn._xlws.FILTER(finalData[score], (finalData[peer_group_key]=_xlpm.k)*(ISNUMBER(finalData[score]))))
)</f>
        <v>0.98</v>
      </c>
      <c r="O1071" cm="1">
        <f t="array" ref="O107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71" cm="1">
        <f t="array" ref="P107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71">
        <f>finalData[[#This Row],[peerQ3]]-finalData[[#This Row],[peerQ1]]</f>
        <v>5.0000000000000044E-2</v>
      </c>
      <c r="R1071" cm="1">
        <f t="array" ref="R1071">_xlfn.LET(_xlpm.k,finalData[[#This Row],[peer_group_key]],
ROWS(_xlfn._xlws.FILTER(finalData[score], (finalData[peer_group_key]=_xlpm.k)*(ISNUMBER(finalData[score]))))
)</f>
        <v>35</v>
      </c>
      <c r="S1071">
        <f>IF(OR(NOT(ISNUMBER(finalData[[#This Row],[peerIQR]])),finalData[[#This Row],[peerIQR]]=0), NA(), finalData[[#This Row],[peerQ1]]-1.5*finalData[[#This Row],[peerIQR]])</f>
        <v>0.8849999999999999</v>
      </c>
      <c r="T1071">
        <f>IF(OR(NOT(ISNUMBER(finalData[[#This Row],[peerIQR]])),finalData[[#This Row],[peerIQR]]=0), NA(), finalData[[#This Row],[peerQ3]]+1.5*finalData[[#This Row],[peerIQR]])</f>
        <v>1.085</v>
      </c>
      <c r="U107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71">
        <f>finalData[[#This Row],[score]]-finalData[[#This Row],[peerMedian]]</f>
        <v>-1.0000000000000009E-2</v>
      </c>
    </row>
    <row r="1072" spans="1:22">
      <c r="A1072" t="s">
        <v>4093</v>
      </c>
      <c r="B1072" t="s">
        <v>4094</v>
      </c>
      <c r="C1072" t="s">
        <v>4056</v>
      </c>
      <c r="D1072" t="s">
        <v>32</v>
      </c>
      <c r="E1072">
        <v>3</v>
      </c>
      <c r="F1072">
        <v>0</v>
      </c>
      <c r="G1072">
        <v>9</v>
      </c>
      <c r="H1072">
        <v>0</v>
      </c>
      <c r="I1072">
        <v>0.99</v>
      </c>
      <c r="J1072">
        <v>9</v>
      </c>
      <c r="K1072">
        <v>0</v>
      </c>
      <c r="L1072" t="s">
        <v>18086</v>
      </c>
      <c r="M1072" t="s">
        <v>17971</v>
      </c>
      <c r="N1072" cm="1">
        <f t="array" ref="N1072">_xlfn.LET(_xlpm.k,finalData[[#This Row],[peer_group_key]],
     MEDIAN(_xlfn._xlws.FILTER(finalData[score], (finalData[peer_group_key]=_xlpm.k)*(ISNUMBER(finalData[score]))))
)</f>
        <v>0.98</v>
      </c>
      <c r="O1072" cm="1">
        <f t="array" ref="O107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72" cm="1">
        <f t="array" ref="P107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72">
        <f>finalData[[#This Row],[peerQ3]]-finalData[[#This Row],[peerQ1]]</f>
        <v>5.0000000000000044E-2</v>
      </c>
      <c r="R1072" cm="1">
        <f t="array" ref="R1072">_xlfn.LET(_xlpm.k,finalData[[#This Row],[peer_group_key]],
ROWS(_xlfn._xlws.FILTER(finalData[score], (finalData[peer_group_key]=_xlpm.k)*(ISNUMBER(finalData[score]))))
)</f>
        <v>35</v>
      </c>
      <c r="S1072">
        <f>IF(OR(NOT(ISNUMBER(finalData[[#This Row],[peerIQR]])),finalData[[#This Row],[peerIQR]]=0), NA(), finalData[[#This Row],[peerQ1]]-1.5*finalData[[#This Row],[peerIQR]])</f>
        <v>0.8849999999999999</v>
      </c>
      <c r="T1072">
        <f>IF(OR(NOT(ISNUMBER(finalData[[#This Row],[peerIQR]])),finalData[[#This Row],[peerIQR]]=0), NA(), finalData[[#This Row],[peerQ3]]+1.5*finalData[[#This Row],[peerIQR]])</f>
        <v>1.085</v>
      </c>
      <c r="U107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72">
        <f>finalData[[#This Row],[score]]-finalData[[#This Row],[peerMedian]]</f>
        <v>1.0000000000000009E-2</v>
      </c>
    </row>
    <row r="1073" spans="1:22">
      <c r="A1073" t="s">
        <v>4096</v>
      </c>
      <c r="B1073" t="s">
        <v>4097</v>
      </c>
      <c r="C1073" t="s">
        <v>4056</v>
      </c>
      <c r="D1073" t="s">
        <v>87</v>
      </c>
      <c r="E1073">
        <v>5</v>
      </c>
      <c r="F1073">
        <v>0</v>
      </c>
      <c r="G1073">
        <v>7</v>
      </c>
      <c r="H1073">
        <v>0</v>
      </c>
      <c r="I1073">
        <v>0.98</v>
      </c>
      <c r="J1073">
        <v>7</v>
      </c>
      <c r="K1073">
        <v>0</v>
      </c>
      <c r="L1073" t="s">
        <v>18085</v>
      </c>
      <c r="M1073" t="s">
        <v>17970</v>
      </c>
      <c r="N1073" cm="1">
        <f t="array" ref="N1073">_xlfn.LET(_xlpm.k,finalData[[#This Row],[peer_group_key]],
     MEDIAN(_xlfn._xlws.FILTER(finalData[score], (finalData[peer_group_key]=_xlpm.k)*(ISNUMBER(finalData[score]))))
)</f>
        <v>0.98499999999999999</v>
      </c>
      <c r="O1073" cm="1">
        <f t="array" ref="O107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1073" cm="1">
        <f t="array" ref="P107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0.99750000000000005</v>
      </c>
      <c r="Q1073">
        <f>finalData[[#This Row],[peerQ3]]-finalData[[#This Row],[peerQ1]]</f>
        <v>2.5000000000000133E-2</v>
      </c>
      <c r="R1073" cm="1">
        <f t="array" ref="R1073">_xlfn.LET(_xlpm.k,finalData[[#This Row],[peer_group_key]],
ROWS(_xlfn._xlws.FILTER(finalData[score], (finalData[peer_group_key]=_xlpm.k)*(ISNUMBER(finalData[score]))))
)</f>
        <v>6</v>
      </c>
      <c r="S1073">
        <f>IF(OR(NOT(ISNUMBER(finalData[[#This Row],[peerIQR]])),finalData[[#This Row],[peerIQR]]=0), NA(), finalData[[#This Row],[peerQ1]]-1.5*finalData[[#This Row],[peerIQR]])</f>
        <v>0.93499999999999972</v>
      </c>
      <c r="T1073">
        <f>IF(OR(NOT(ISNUMBER(finalData[[#This Row],[peerIQR]])),finalData[[#This Row],[peerIQR]]=0), NA(), finalData[[#This Row],[peerQ3]]+1.5*finalData[[#This Row],[peerIQR]])</f>
        <v>1.0350000000000001</v>
      </c>
      <c r="U107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073">
        <f>finalData[[#This Row],[score]]-finalData[[#This Row],[peerMedian]]</f>
        <v>-5.0000000000000044E-3</v>
      </c>
    </row>
    <row r="1074" spans="1:22">
      <c r="A1074" t="s">
        <v>4099</v>
      </c>
      <c r="B1074" t="s">
        <v>4100</v>
      </c>
      <c r="C1074" t="s">
        <v>4056</v>
      </c>
      <c r="D1074" t="s">
        <v>32</v>
      </c>
      <c r="E1074">
        <v>3</v>
      </c>
      <c r="F1074">
        <v>0</v>
      </c>
      <c r="G1074">
        <v>9</v>
      </c>
      <c r="H1074">
        <v>2</v>
      </c>
      <c r="I1074">
        <v>0.99</v>
      </c>
      <c r="J1074">
        <v>11</v>
      </c>
      <c r="K1074">
        <v>0.18181818181818182</v>
      </c>
      <c r="L1074" t="s">
        <v>18086</v>
      </c>
      <c r="M1074" t="s">
        <v>17971</v>
      </c>
      <c r="N1074" cm="1">
        <f t="array" ref="N1074">_xlfn.LET(_xlpm.k,finalData[[#This Row],[peer_group_key]],
     MEDIAN(_xlfn._xlws.FILTER(finalData[score], (finalData[peer_group_key]=_xlpm.k)*(ISNUMBER(finalData[score]))))
)</f>
        <v>0.98</v>
      </c>
      <c r="O1074" cm="1">
        <f t="array" ref="O107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74" cm="1">
        <f t="array" ref="P107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74">
        <f>finalData[[#This Row],[peerQ3]]-finalData[[#This Row],[peerQ1]]</f>
        <v>5.0000000000000044E-2</v>
      </c>
      <c r="R1074" cm="1">
        <f t="array" ref="R1074">_xlfn.LET(_xlpm.k,finalData[[#This Row],[peer_group_key]],
ROWS(_xlfn._xlws.FILTER(finalData[score], (finalData[peer_group_key]=_xlpm.k)*(ISNUMBER(finalData[score]))))
)</f>
        <v>35</v>
      </c>
      <c r="S1074">
        <f>IF(OR(NOT(ISNUMBER(finalData[[#This Row],[peerIQR]])),finalData[[#This Row],[peerIQR]]=0), NA(), finalData[[#This Row],[peerQ1]]-1.5*finalData[[#This Row],[peerIQR]])</f>
        <v>0.8849999999999999</v>
      </c>
      <c r="T1074">
        <f>IF(OR(NOT(ISNUMBER(finalData[[#This Row],[peerIQR]])),finalData[[#This Row],[peerIQR]]=0), NA(), finalData[[#This Row],[peerQ3]]+1.5*finalData[[#This Row],[peerIQR]])</f>
        <v>1.085</v>
      </c>
      <c r="U107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74">
        <f>finalData[[#This Row],[score]]-finalData[[#This Row],[peerMedian]]</f>
        <v>1.0000000000000009E-2</v>
      </c>
    </row>
    <row r="1075" spans="1:22">
      <c r="A1075" t="s">
        <v>4103</v>
      </c>
      <c r="B1075" t="s">
        <v>4104</v>
      </c>
      <c r="C1075" t="s">
        <v>4056</v>
      </c>
      <c r="D1075" t="s">
        <v>32</v>
      </c>
      <c r="E1075">
        <v>3</v>
      </c>
      <c r="F1075">
        <v>0</v>
      </c>
      <c r="G1075">
        <v>10</v>
      </c>
      <c r="H1075">
        <v>0</v>
      </c>
      <c r="I1075">
        <v>0.97</v>
      </c>
      <c r="J1075">
        <v>10</v>
      </c>
      <c r="K1075">
        <v>0</v>
      </c>
      <c r="L1075" t="s">
        <v>18086</v>
      </c>
      <c r="M1075" t="s">
        <v>17971</v>
      </c>
      <c r="N1075" cm="1">
        <f t="array" ref="N1075">_xlfn.LET(_xlpm.k,finalData[[#This Row],[peer_group_key]],
     MEDIAN(_xlfn._xlws.FILTER(finalData[score], (finalData[peer_group_key]=_xlpm.k)*(ISNUMBER(finalData[score]))))
)</f>
        <v>0.98</v>
      </c>
      <c r="O1075" cm="1">
        <f t="array" ref="O107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75" cm="1">
        <f t="array" ref="P107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75">
        <f>finalData[[#This Row],[peerQ3]]-finalData[[#This Row],[peerQ1]]</f>
        <v>5.0000000000000044E-2</v>
      </c>
      <c r="R1075" cm="1">
        <f t="array" ref="R1075">_xlfn.LET(_xlpm.k,finalData[[#This Row],[peer_group_key]],
ROWS(_xlfn._xlws.FILTER(finalData[score], (finalData[peer_group_key]=_xlpm.k)*(ISNUMBER(finalData[score]))))
)</f>
        <v>35</v>
      </c>
      <c r="S1075">
        <f>IF(OR(NOT(ISNUMBER(finalData[[#This Row],[peerIQR]])),finalData[[#This Row],[peerIQR]]=0), NA(), finalData[[#This Row],[peerQ1]]-1.5*finalData[[#This Row],[peerIQR]])</f>
        <v>0.8849999999999999</v>
      </c>
      <c r="T1075">
        <f>IF(OR(NOT(ISNUMBER(finalData[[#This Row],[peerIQR]])),finalData[[#This Row],[peerIQR]]=0), NA(), finalData[[#This Row],[peerQ3]]+1.5*finalData[[#This Row],[peerIQR]])</f>
        <v>1.085</v>
      </c>
      <c r="U107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75">
        <f>finalData[[#This Row],[score]]-finalData[[#This Row],[peerMedian]]</f>
        <v>-1.0000000000000009E-2</v>
      </c>
    </row>
    <row r="1076" spans="1:22">
      <c r="A1076" t="s">
        <v>4106</v>
      </c>
      <c r="B1076" t="s">
        <v>4107</v>
      </c>
      <c r="C1076" t="s">
        <v>4056</v>
      </c>
      <c r="D1076" t="s">
        <v>32</v>
      </c>
      <c r="E1076">
        <v>4</v>
      </c>
      <c r="F1076">
        <v>1</v>
      </c>
      <c r="G1076">
        <v>7</v>
      </c>
      <c r="H1076">
        <v>2</v>
      </c>
      <c r="I1076">
        <v>0.93</v>
      </c>
      <c r="J1076">
        <v>10</v>
      </c>
      <c r="K1076">
        <v>0.2</v>
      </c>
      <c r="L1076" t="s">
        <v>18086</v>
      </c>
      <c r="M1076" t="s">
        <v>17970</v>
      </c>
      <c r="N1076" cm="1">
        <f t="array" ref="N1076">_xlfn.LET(_xlpm.k,finalData[[#This Row],[peer_group_key]],
     MEDIAN(_xlfn._xlws.FILTER(finalData[score], (finalData[peer_group_key]=_xlpm.k)*(ISNUMBER(finalData[score]))))
)</f>
        <v>0.98</v>
      </c>
      <c r="O1076" cm="1">
        <f t="array" ref="O107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76" cm="1">
        <f t="array" ref="P107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76">
        <f>finalData[[#This Row],[peerQ3]]-finalData[[#This Row],[peerQ1]]</f>
        <v>5.0000000000000044E-2</v>
      </c>
      <c r="R1076" cm="1">
        <f t="array" ref="R1076">_xlfn.LET(_xlpm.k,finalData[[#This Row],[peer_group_key]],
ROWS(_xlfn._xlws.FILTER(finalData[score], (finalData[peer_group_key]=_xlpm.k)*(ISNUMBER(finalData[score]))))
)</f>
        <v>35</v>
      </c>
      <c r="S1076">
        <f>IF(OR(NOT(ISNUMBER(finalData[[#This Row],[peerIQR]])),finalData[[#This Row],[peerIQR]]=0), NA(), finalData[[#This Row],[peerQ1]]-1.5*finalData[[#This Row],[peerIQR]])</f>
        <v>0.8849999999999999</v>
      </c>
      <c r="T1076">
        <f>IF(OR(NOT(ISNUMBER(finalData[[#This Row],[peerIQR]])),finalData[[#This Row],[peerIQR]]=0), NA(), finalData[[#This Row],[peerQ3]]+1.5*finalData[[#This Row],[peerIQR]])</f>
        <v>1.085</v>
      </c>
      <c r="U107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76">
        <f>finalData[[#This Row],[score]]-finalData[[#This Row],[peerMedian]]</f>
        <v>-4.9999999999999933E-2</v>
      </c>
    </row>
    <row r="1077" spans="1:22">
      <c r="A1077" t="s">
        <v>4109</v>
      </c>
      <c r="B1077" t="s">
        <v>4110</v>
      </c>
      <c r="C1077" t="s">
        <v>4056</v>
      </c>
      <c r="D1077" t="s">
        <v>27</v>
      </c>
      <c r="E1077">
        <v>2</v>
      </c>
      <c r="F1077">
        <v>1</v>
      </c>
      <c r="G1077">
        <v>5</v>
      </c>
      <c r="H1077">
        <v>3</v>
      </c>
      <c r="I1077">
        <v>1.07</v>
      </c>
      <c r="J1077">
        <v>9</v>
      </c>
      <c r="K1077">
        <v>0.33333333333333331</v>
      </c>
      <c r="L1077" t="s">
        <v>18088</v>
      </c>
      <c r="M1077" t="s">
        <v>17973</v>
      </c>
      <c r="N1077" cm="1">
        <f t="array" ref="N1077">_xlfn.LET(_xlpm.k,finalData[[#This Row],[peer_group_key]],
     MEDIAN(_xlfn._xlws.FILTER(finalData[score], (finalData[peer_group_key]=_xlpm.k)*(ISNUMBER(finalData[score]))))
)</f>
        <v>1.0150000000000001</v>
      </c>
      <c r="O1077" cm="1">
        <f t="array" ref="O107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077" cm="1">
        <f t="array" ref="P107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1.0449999999999999</v>
      </c>
      <c r="Q1077">
        <f>finalData[[#This Row],[peerQ3]]-finalData[[#This Row],[peerQ1]]</f>
        <v>4.4999999999999929E-2</v>
      </c>
      <c r="R1077" cm="1">
        <f t="array" ref="R1077">_xlfn.LET(_xlpm.k,finalData[[#This Row],[peer_group_key]],
ROWS(_xlfn._xlws.FILTER(finalData[score], (finalData[peer_group_key]=_xlpm.k)*(ISNUMBER(finalData[score]))))
)</f>
        <v>6</v>
      </c>
      <c r="S1077">
        <f>IF(OR(NOT(ISNUMBER(finalData[[#This Row],[peerIQR]])),finalData[[#This Row],[peerIQR]]=0), NA(), finalData[[#This Row],[peerQ1]]-1.5*finalData[[#This Row],[peerIQR]])</f>
        <v>0.93250000000000011</v>
      </c>
      <c r="T1077">
        <f>IF(OR(NOT(ISNUMBER(finalData[[#This Row],[peerIQR]])),finalData[[#This Row],[peerIQR]]=0), NA(), finalData[[#This Row],[peerQ3]]+1.5*finalData[[#This Row],[peerIQR]])</f>
        <v>1.1124999999999998</v>
      </c>
      <c r="U107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077">
        <f>finalData[[#This Row],[score]]-finalData[[#This Row],[peerMedian]]</f>
        <v>5.4999999999999938E-2</v>
      </c>
    </row>
    <row r="1078" spans="1:22">
      <c r="A1078" t="s">
        <v>4112</v>
      </c>
      <c r="B1078" t="s">
        <v>4113</v>
      </c>
      <c r="C1078" t="s">
        <v>4056</v>
      </c>
      <c r="D1078" t="s">
        <v>87</v>
      </c>
      <c r="E1078">
        <v>4</v>
      </c>
      <c r="F1078">
        <v>1</v>
      </c>
      <c r="G1078">
        <v>8</v>
      </c>
      <c r="H1078">
        <v>0</v>
      </c>
      <c r="I1078">
        <v>1</v>
      </c>
      <c r="J1078">
        <v>9</v>
      </c>
      <c r="K1078">
        <v>0</v>
      </c>
      <c r="L1078" t="s">
        <v>18085</v>
      </c>
      <c r="M1078" t="s">
        <v>17970</v>
      </c>
      <c r="N1078" cm="1">
        <f t="array" ref="N1078">_xlfn.LET(_xlpm.k,finalData[[#This Row],[peer_group_key]],
     MEDIAN(_xlfn._xlws.FILTER(finalData[score], (finalData[peer_group_key]=_xlpm.k)*(ISNUMBER(finalData[score]))))
)</f>
        <v>0.98499999999999999</v>
      </c>
      <c r="O1078" cm="1">
        <f t="array" ref="O107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1078" cm="1">
        <f t="array" ref="P107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0.99750000000000005</v>
      </c>
      <c r="Q1078">
        <f>finalData[[#This Row],[peerQ3]]-finalData[[#This Row],[peerQ1]]</f>
        <v>2.5000000000000133E-2</v>
      </c>
      <c r="R1078" cm="1">
        <f t="array" ref="R1078">_xlfn.LET(_xlpm.k,finalData[[#This Row],[peer_group_key]],
ROWS(_xlfn._xlws.FILTER(finalData[score], (finalData[peer_group_key]=_xlpm.k)*(ISNUMBER(finalData[score]))))
)</f>
        <v>6</v>
      </c>
      <c r="S1078">
        <f>IF(OR(NOT(ISNUMBER(finalData[[#This Row],[peerIQR]])),finalData[[#This Row],[peerIQR]]=0), NA(), finalData[[#This Row],[peerQ1]]-1.5*finalData[[#This Row],[peerIQR]])</f>
        <v>0.93499999999999972</v>
      </c>
      <c r="T1078">
        <f>IF(OR(NOT(ISNUMBER(finalData[[#This Row],[peerIQR]])),finalData[[#This Row],[peerIQR]]=0), NA(), finalData[[#This Row],[peerQ3]]+1.5*finalData[[#This Row],[peerIQR]])</f>
        <v>1.0350000000000001</v>
      </c>
      <c r="U107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078">
        <f>finalData[[#This Row],[score]]-finalData[[#This Row],[peerMedian]]</f>
        <v>1.5000000000000013E-2</v>
      </c>
    </row>
    <row r="1079" spans="1:22">
      <c r="A1079" t="s">
        <v>4116</v>
      </c>
      <c r="B1079" t="s">
        <v>4117</v>
      </c>
      <c r="C1079" t="s">
        <v>4056</v>
      </c>
      <c r="D1079" t="s">
        <v>32</v>
      </c>
      <c r="E1079">
        <v>2</v>
      </c>
      <c r="F1079">
        <v>0</v>
      </c>
      <c r="G1079">
        <v>5</v>
      </c>
      <c r="H1079">
        <v>1</v>
      </c>
      <c r="I1079">
        <v>1</v>
      </c>
      <c r="J1079">
        <v>6</v>
      </c>
      <c r="K1079">
        <v>0.16666666666666666</v>
      </c>
      <c r="L1079" t="s">
        <v>18086</v>
      </c>
      <c r="M1079" t="s">
        <v>17973</v>
      </c>
      <c r="N1079" cm="1">
        <f t="array" ref="N1079">_xlfn.LET(_xlpm.k,finalData[[#This Row],[peer_group_key]],
     MEDIAN(_xlfn._xlws.FILTER(finalData[score], (finalData[peer_group_key]=_xlpm.k)*(ISNUMBER(finalData[score]))))
)</f>
        <v>0.98</v>
      </c>
      <c r="O1079" cm="1">
        <f t="array" ref="O107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79" cm="1">
        <f t="array" ref="P107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79">
        <f>finalData[[#This Row],[peerQ3]]-finalData[[#This Row],[peerQ1]]</f>
        <v>5.0000000000000044E-2</v>
      </c>
      <c r="R1079" cm="1">
        <f t="array" ref="R1079">_xlfn.LET(_xlpm.k,finalData[[#This Row],[peer_group_key]],
ROWS(_xlfn._xlws.FILTER(finalData[score], (finalData[peer_group_key]=_xlpm.k)*(ISNUMBER(finalData[score]))))
)</f>
        <v>35</v>
      </c>
      <c r="S1079">
        <f>IF(OR(NOT(ISNUMBER(finalData[[#This Row],[peerIQR]])),finalData[[#This Row],[peerIQR]]=0), NA(), finalData[[#This Row],[peerQ1]]-1.5*finalData[[#This Row],[peerIQR]])</f>
        <v>0.8849999999999999</v>
      </c>
      <c r="T1079">
        <f>IF(OR(NOT(ISNUMBER(finalData[[#This Row],[peerIQR]])),finalData[[#This Row],[peerIQR]]=0), NA(), finalData[[#This Row],[peerQ3]]+1.5*finalData[[#This Row],[peerIQR]])</f>
        <v>1.085</v>
      </c>
      <c r="U107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79">
        <f>finalData[[#This Row],[score]]-finalData[[#This Row],[peerMedian]]</f>
        <v>2.0000000000000018E-2</v>
      </c>
    </row>
    <row r="1080" spans="1:22">
      <c r="A1080" t="s">
        <v>4119</v>
      </c>
      <c r="B1080" t="s">
        <v>4120</v>
      </c>
      <c r="C1080" t="s">
        <v>4056</v>
      </c>
      <c r="D1080" t="s">
        <v>87</v>
      </c>
      <c r="E1080">
        <v>4</v>
      </c>
      <c r="F1080">
        <v>0</v>
      </c>
      <c r="G1080">
        <v>9</v>
      </c>
      <c r="H1080">
        <v>1</v>
      </c>
      <c r="I1080">
        <v>0.92</v>
      </c>
      <c r="J1080">
        <v>10</v>
      </c>
      <c r="K1080">
        <v>0.1</v>
      </c>
      <c r="L1080" t="s">
        <v>18085</v>
      </c>
      <c r="M1080" t="s">
        <v>17970</v>
      </c>
      <c r="N1080" cm="1">
        <f t="array" ref="N1080">_xlfn.LET(_xlpm.k,finalData[[#This Row],[peer_group_key]],
     MEDIAN(_xlfn._xlws.FILTER(finalData[score], (finalData[peer_group_key]=_xlpm.k)*(ISNUMBER(finalData[score]))))
)</f>
        <v>0.98499999999999999</v>
      </c>
      <c r="O1080" cm="1">
        <f t="array" ref="O108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1080" cm="1">
        <f t="array" ref="P108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0.99750000000000005</v>
      </c>
      <c r="Q1080">
        <f>finalData[[#This Row],[peerQ3]]-finalData[[#This Row],[peerQ1]]</f>
        <v>2.5000000000000133E-2</v>
      </c>
      <c r="R1080" cm="1">
        <f t="array" ref="R1080">_xlfn.LET(_xlpm.k,finalData[[#This Row],[peer_group_key]],
ROWS(_xlfn._xlws.FILTER(finalData[score], (finalData[peer_group_key]=_xlpm.k)*(ISNUMBER(finalData[score]))))
)</f>
        <v>6</v>
      </c>
      <c r="S1080">
        <f>IF(OR(NOT(ISNUMBER(finalData[[#This Row],[peerIQR]])),finalData[[#This Row],[peerIQR]]=0), NA(), finalData[[#This Row],[peerQ1]]-1.5*finalData[[#This Row],[peerIQR]])</f>
        <v>0.93499999999999972</v>
      </c>
      <c r="T1080">
        <f>IF(OR(NOT(ISNUMBER(finalData[[#This Row],[peerIQR]])),finalData[[#This Row],[peerIQR]]=0), NA(), finalData[[#This Row],[peerQ3]]+1.5*finalData[[#This Row],[peerIQR]])</f>
        <v>1.0350000000000001</v>
      </c>
      <c r="U108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080">
        <f>finalData[[#This Row],[score]]-finalData[[#This Row],[peerMedian]]</f>
        <v>-6.4999999999999947E-2</v>
      </c>
    </row>
    <row r="1081" spans="1:22">
      <c r="A1081" t="s">
        <v>4123</v>
      </c>
      <c r="B1081" t="s">
        <v>4124</v>
      </c>
      <c r="C1081" t="s">
        <v>4056</v>
      </c>
      <c r="D1081" t="s">
        <v>32</v>
      </c>
      <c r="E1081">
        <v>4</v>
      </c>
      <c r="F1081">
        <v>0</v>
      </c>
      <c r="G1081">
        <v>9</v>
      </c>
      <c r="H1081">
        <v>1</v>
      </c>
      <c r="I1081">
        <v>0.96</v>
      </c>
      <c r="J1081">
        <v>10</v>
      </c>
      <c r="K1081">
        <v>0.1</v>
      </c>
      <c r="L1081" t="s">
        <v>18086</v>
      </c>
      <c r="M1081" t="s">
        <v>17970</v>
      </c>
      <c r="N1081" cm="1">
        <f t="array" ref="N1081">_xlfn.LET(_xlpm.k,finalData[[#This Row],[peer_group_key]],
     MEDIAN(_xlfn._xlws.FILTER(finalData[score], (finalData[peer_group_key]=_xlpm.k)*(ISNUMBER(finalData[score]))))
)</f>
        <v>0.98</v>
      </c>
      <c r="O1081" cm="1">
        <f t="array" ref="O108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81" cm="1">
        <f t="array" ref="P108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81">
        <f>finalData[[#This Row],[peerQ3]]-finalData[[#This Row],[peerQ1]]</f>
        <v>5.0000000000000044E-2</v>
      </c>
      <c r="R1081" cm="1">
        <f t="array" ref="R1081">_xlfn.LET(_xlpm.k,finalData[[#This Row],[peer_group_key]],
ROWS(_xlfn._xlws.FILTER(finalData[score], (finalData[peer_group_key]=_xlpm.k)*(ISNUMBER(finalData[score]))))
)</f>
        <v>35</v>
      </c>
      <c r="S1081">
        <f>IF(OR(NOT(ISNUMBER(finalData[[#This Row],[peerIQR]])),finalData[[#This Row],[peerIQR]]=0), NA(), finalData[[#This Row],[peerQ1]]-1.5*finalData[[#This Row],[peerIQR]])</f>
        <v>0.8849999999999999</v>
      </c>
      <c r="T1081">
        <f>IF(OR(NOT(ISNUMBER(finalData[[#This Row],[peerIQR]])),finalData[[#This Row],[peerIQR]]=0), NA(), finalData[[#This Row],[peerQ3]]+1.5*finalData[[#This Row],[peerIQR]])</f>
        <v>1.085</v>
      </c>
      <c r="U108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81">
        <f>finalData[[#This Row],[score]]-finalData[[#This Row],[peerMedian]]</f>
        <v>-2.0000000000000018E-2</v>
      </c>
    </row>
    <row r="1082" spans="1:22">
      <c r="A1082" t="s">
        <v>4126</v>
      </c>
      <c r="B1082" t="s">
        <v>4127</v>
      </c>
      <c r="C1082" t="s">
        <v>4056</v>
      </c>
      <c r="D1082" t="s">
        <v>32</v>
      </c>
      <c r="E1082">
        <v>2</v>
      </c>
      <c r="F1082">
        <v>0</v>
      </c>
      <c r="G1082">
        <v>8</v>
      </c>
      <c r="H1082">
        <v>2</v>
      </c>
      <c r="I1082">
        <v>1</v>
      </c>
      <c r="J1082">
        <v>10</v>
      </c>
      <c r="K1082">
        <v>0.2</v>
      </c>
      <c r="L1082" t="s">
        <v>18086</v>
      </c>
      <c r="M1082" t="s">
        <v>17973</v>
      </c>
      <c r="N1082" cm="1">
        <f t="array" ref="N1082">_xlfn.LET(_xlpm.k,finalData[[#This Row],[peer_group_key]],
     MEDIAN(_xlfn._xlws.FILTER(finalData[score], (finalData[peer_group_key]=_xlpm.k)*(ISNUMBER(finalData[score]))))
)</f>
        <v>0.98</v>
      </c>
      <c r="O1082" cm="1">
        <f t="array" ref="O108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82" cm="1">
        <f t="array" ref="P108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82">
        <f>finalData[[#This Row],[peerQ3]]-finalData[[#This Row],[peerQ1]]</f>
        <v>5.0000000000000044E-2</v>
      </c>
      <c r="R1082" cm="1">
        <f t="array" ref="R1082">_xlfn.LET(_xlpm.k,finalData[[#This Row],[peer_group_key]],
ROWS(_xlfn._xlws.FILTER(finalData[score], (finalData[peer_group_key]=_xlpm.k)*(ISNUMBER(finalData[score]))))
)</f>
        <v>35</v>
      </c>
      <c r="S1082">
        <f>IF(OR(NOT(ISNUMBER(finalData[[#This Row],[peerIQR]])),finalData[[#This Row],[peerIQR]]=0), NA(), finalData[[#This Row],[peerQ1]]-1.5*finalData[[#This Row],[peerIQR]])</f>
        <v>0.8849999999999999</v>
      </c>
      <c r="T1082">
        <f>IF(OR(NOT(ISNUMBER(finalData[[#This Row],[peerIQR]])),finalData[[#This Row],[peerIQR]]=0), NA(), finalData[[#This Row],[peerQ3]]+1.5*finalData[[#This Row],[peerIQR]])</f>
        <v>1.085</v>
      </c>
      <c r="U108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82">
        <f>finalData[[#This Row],[score]]-finalData[[#This Row],[peerMedian]]</f>
        <v>2.0000000000000018E-2</v>
      </c>
    </row>
    <row r="1083" spans="1:22">
      <c r="A1083" t="s">
        <v>4129</v>
      </c>
      <c r="B1083" t="s">
        <v>4130</v>
      </c>
      <c r="C1083" t="s">
        <v>4056</v>
      </c>
      <c r="D1083" t="s">
        <v>32</v>
      </c>
      <c r="E1083">
        <v>2</v>
      </c>
      <c r="F1083">
        <v>0</v>
      </c>
      <c r="G1083">
        <v>5</v>
      </c>
      <c r="H1083">
        <v>1</v>
      </c>
      <c r="I1083">
        <v>0.96</v>
      </c>
      <c r="J1083">
        <v>6</v>
      </c>
      <c r="K1083">
        <v>0.16666666666666666</v>
      </c>
      <c r="L1083" t="s">
        <v>18086</v>
      </c>
      <c r="M1083" t="s">
        <v>17973</v>
      </c>
      <c r="N1083" cm="1">
        <f t="array" ref="N1083">_xlfn.LET(_xlpm.k,finalData[[#This Row],[peer_group_key]],
     MEDIAN(_xlfn._xlws.FILTER(finalData[score], (finalData[peer_group_key]=_xlpm.k)*(ISNUMBER(finalData[score]))))
)</f>
        <v>0.98</v>
      </c>
      <c r="O1083" cm="1">
        <f t="array" ref="O108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83" cm="1">
        <f t="array" ref="P108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83">
        <f>finalData[[#This Row],[peerQ3]]-finalData[[#This Row],[peerQ1]]</f>
        <v>5.0000000000000044E-2</v>
      </c>
      <c r="R1083" cm="1">
        <f t="array" ref="R1083">_xlfn.LET(_xlpm.k,finalData[[#This Row],[peer_group_key]],
ROWS(_xlfn._xlws.FILTER(finalData[score], (finalData[peer_group_key]=_xlpm.k)*(ISNUMBER(finalData[score]))))
)</f>
        <v>35</v>
      </c>
      <c r="S1083">
        <f>IF(OR(NOT(ISNUMBER(finalData[[#This Row],[peerIQR]])),finalData[[#This Row],[peerIQR]]=0), NA(), finalData[[#This Row],[peerQ1]]-1.5*finalData[[#This Row],[peerIQR]])</f>
        <v>0.8849999999999999</v>
      </c>
      <c r="T1083">
        <f>IF(OR(NOT(ISNUMBER(finalData[[#This Row],[peerIQR]])),finalData[[#This Row],[peerIQR]]=0), NA(), finalData[[#This Row],[peerQ3]]+1.5*finalData[[#This Row],[peerIQR]])</f>
        <v>1.085</v>
      </c>
      <c r="U108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83">
        <f>finalData[[#This Row],[score]]-finalData[[#This Row],[peerMedian]]</f>
        <v>-2.0000000000000018E-2</v>
      </c>
    </row>
    <row r="1084" spans="1:22">
      <c r="A1084" t="s">
        <v>4132</v>
      </c>
      <c r="B1084" t="s">
        <v>4133</v>
      </c>
      <c r="C1084" t="s">
        <v>4056</v>
      </c>
      <c r="D1084" t="s">
        <v>32</v>
      </c>
      <c r="E1084">
        <v>2</v>
      </c>
      <c r="F1084">
        <v>0</v>
      </c>
      <c r="G1084">
        <v>9</v>
      </c>
      <c r="H1084">
        <v>0</v>
      </c>
      <c r="I1084">
        <v>1.01</v>
      </c>
      <c r="J1084">
        <v>9</v>
      </c>
      <c r="K1084">
        <v>0</v>
      </c>
      <c r="L1084" t="s">
        <v>18086</v>
      </c>
      <c r="M1084" t="s">
        <v>17973</v>
      </c>
      <c r="N1084" cm="1">
        <f t="array" ref="N1084">_xlfn.LET(_xlpm.k,finalData[[#This Row],[peer_group_key]],
     MEDIAN(_xlfn._xlws.FILTER(finalData[score], (finalData[peer_group_key]=_xlpm.k)*(ISNUMBER(finalData[score]))))
)</f>
        <v>0.98</v>
      </c>
      <c r="O1084" cm="1">
        <f t="array" ref="O108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84" cm="1">
        <f t="array" ref="P108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84">
        <f>finalData[[#This Row],[peerQ3]]-finalData[[#This Row],[peerQ1]]</f>
        <v>5.0000000000000044E-2</v>
      </c>
      <c r="R1084" cm="1">
        <f t="array" ref="R1084">_xlfn.LET(_xlpm.k,finalData[[#This Row],[peer_group_key]],
ROWS(_xlfn._xlws.FILTER(finalData[score], (finalData[peer_group_key]=_xlpm.k)*(ISNUMBER(finalData[score]))))
)</f>
        <v>35</v>
      </c>
      <c r="S1084">
        <f>IF(OR(NOT(ISNUMBER(finalData[[#This Row],[peerIQR]])),finalData[[#This Row],[peerIQR]]=0), NA(), finalData[[#This Row],[peerQ1]]-1.5*finalData[[#This Row],[peerIQR]])</f>
        <v>0.8849999999999999</v>
      </c>
      <c r="T1084">
        <f>IF(OR(NOT(ISNUMBER(finalData[[#This Row],[peerIQR]])),finalData[[#This Row],[peerIQR]]=0), NA(), finalData[[#This Row],[peerQ3]]+1.5*finalData[[#This Row],[peerIQR]])</f>
        <v>1.085</v>
      </c>
      <c r="U108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84">
        <f>finalData[[#This Row],[score]]-finalData[[#This Row],[peerMedian]]</f>
        <v>3.0000000000000027E-2</v>
      </c>
    </row>
    <row r="1085" spans="1:22">
      <c r="A1085" t="s">
        <v>4135</v>
      </c>
      <c r="B1085" t="s">
        <v>4136</v>
      </c>
      <c r="C1085" t="s">
        <v>4056</v>
      </c>
      <c r="D1085" t="s">
        <v>32</v>
      </c>
      <c r="E1085">
        <v>2</v>
      </c>
      <c r="F1085">
        <v>0</v>
      </c>
      <c r="G1085">
        <v>7</v>
      </c>
      <c r="H1085">
        <v>1</v>
      </c>
      <c r="I1085">
        <v>0.97</v>
      </c>
      <c r="J1085">
        <v>8</v>
      </c>
      <c r="K1085">
        <v>0.125</v>
      </c>
      <c r="L1085" t="s">
        <v>18086</v>
      </c>
      <c r="M1085" t="s">
        <v>17973</v>
      </c>
      <c r="N1085" cm="1">
        <f t="array" ref="N1085">_xlfn.LET(_xlpm.k,finalData[[#This Row],[peer_group_key]],
     MEDIAN(_xlfn._xlws.FILTER(finalData[score], (finalData[peer_group_key]=_xlpm.k)*(ISNUMBER(finalData[score]))))
)</f>
        <v>0.98</v>
      </c>
      <c r="O1085" cm="1">
        <f t="array" ref="O108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85" cm="1">
        <f t="array" ref="P108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85">
        <f>finalData[[#This Row],[peerQ3]]-finalData[[#This Row],[peerQ1]]</f>
        <v>5.0000000000000044E-2</v>
      </c>
      <c r="R1085" cm="1">
        <f t="array" ref="R1085">_xlfn.LET(_xlpm.k,finalData[[#This Row],[peer_group_key]],
ROWS(_xlfn._xlws.FILTER(finalData[score], (finalData[peer_group_key]=_xlpm.k)*(ISNUMBER(finalData[score]))))
)</f>
        <v>35</v>
      </c>
      <c r="S1085">
        <f>IF(OR(NOT(ISNUMBER(finalData[[#This Row],[peerIQR]])),finalData[[#This Row],[peerIQR]]=0), NA(), finalData[[#This Row],[peerQ1]]-1.5*finalData[[#This Row],[peerIQR]])</f>
        <v>0.8849999999999999</v>
      </c>
      <c r="T1085">
        <f>IF(OR(NOT(ISNUMBER(finalData[[#This Row],[peerIQR]])),finalData[[#This Row],[peerIQR]]=0), NA(), finalData[[#This Row],[peerQ3]]+1.5*finalData[[#This Row],[peerIQR]])</f>
        <v>1.085</v>
      </c>
      <c r="U108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85">
        <f>finalData[[#This Row],[score]]-finalData[[#This Row],[peerMedian]]</f>
        <v>-1.0000000000000009E-2</v>
      </c>
    </row>
    <row r="1086" spans="1:22">
      <c r="A1086" t="s">
        <v>4138</v>
      </c>
      <c r="B1086" t="s">
        <v>4139</v>
      </c>
      <c r="C1086" t="s">
        <v>4056</v>
      </c>
      <c r="D1086" t="s">
        <v>32</v>
      </c>
      <c r="E1086">
        <v>5</v>
      </c>
      <c r="F1086">
        <v>3</v>
      </c>
      <c r="G1086">
        <v>5</v>
      </c>
      <c r="H1086">
        <v>3</v>
      </c>
      <c r="I1086">
        <v>0.99</v>
      </c>
      <c r="J1086">
        <v>11</v>
      </c>
      <c r="K1086">
        <v>0.27272727272727271</v>
      </c>
      <c r="L1086" t="s">
        <v>18086</v>
      </c>
      <c r="M1086" t="s">
        <v>17970</v>
      </c>
      <c r="N1086" cm="1">
        <f t="array" ref="N1086">_xlfn.LET(_xlpm.k,finalData[[#This Row],[peer_group_key]],
     MEDIAN(_xlfn._xlws.FILTER(finalData[score], (finalData[peer_group_key]=_xlpm.k)*(ISNUMBER(finalData[score]))))
)</f>
        <v>0.98</v>
      </c>
      <c r="O1086" cm="1">
        <f t="array" ref="O108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86" cm="1">
        <f t="array" ref="P108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86">
        <f>finalData[[#This Row],[peerQ3]]-finalData[[#This Row],[peerQ1]]</f>
        <v>5.0000000000000044E-2</v>
      </c>
      <c r="R1086" cm="1">
        <f t="array" ref="R1086">_xlfn.LET(_xlpm.k,finalData[[#This Row],[peer_group_key]],
ROWS(_xlfn._xlws.FILTER(finalData[score], (finalData[peer_group_key]=_xlpm.k)*(ISNUMBER(finalData[score]))))
)</f>
        <v>35</v>
      </c>
      <c r="S1086">
        <f>IF(OR(NOT(ISNUMBER(finalData[[#This Row],[peerIQR]])),finalData[[#This Row],[peerIQR]]=0), NA(), finalData[[#This Row],[peerQ1]]-1.5*finalData[[#This Row],[peerIQR]])</f>
        <v>0.8849999999999999</v>
      </c>
      <c r="T1086">
        <f>IF(OR(NOT(ISNUMBER(finalData[[#This Row],[peerIQR]])),finalData[[#This Row],[peerIQR]]=0), NA(), finalData[[#This Row],[peerQ3]]+1.5*finalData[[#This Row],[peerIQR]])</f>
        <v>1.085</v>
      </c>
      <c r="U108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86">
        <f>finalData[[#This Row],[score]]-finalData[[#This Row],[peerMedian]]</f>
        <v>1.0000000000000009E-2</v>
      </c>
    </row>
    <row r="1087" spans="1:22">
      <c r="A1087" t="s">
        <v>4141</v>
      </c>
      <c r="B1087" t="s">
        <v>4142</v>
      </c>
      <c r="C1087" t="s">
        <v>4056</v>
      </c>
      <c r="D1087" t="s">
        <v>27</v>
      </c>
      <c r="E1087">
        <v>2</v>
      </c>
      <c r="F1087">
        <v>0</v>
      </c>
      <c r="G1087">
        <v>5</v>
      </c>
      <c r="H1087">
        <v>2</v>
      </c>
      <c r="I1087">
        <v>1</v>
      </c>
      <c r="J1087">
        <v>7</v>
      </c>
      <c r="K1087">
        <v>0.2857142857142857</v>
      </c>
      <c r="L1087" t="s">
        <v>18088</v>
      </c>
      <c r="M1087" t="s">
        <v>17973</v>
      </c>
      <c r="N1087" cm="1">
        <f t="array" ref="N1087">_xlfn.LET(_xlpm.k,finalData[[#This Row],[peer_group_key]],
     MEDIAN(_xlfn._xlws.FILTER(finalData[score], (finalData[peer_group_key]=_xlpm.k)*(ISNUMBER(finalData[score]))))
)</f>
        <v>1.0150000000000001</v>
      </c>
      <c r="O1087" cm="1">
        <f t="array" ref="O108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087" cm="1">
        <f t="array" ref="P108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1.0449999999999999</v>
      </c>
      <c r="Q1087">
        <f>finalData[[#This Row],[peerQ3]]-finalData[[#This Row],[peerQ1]]</f>
        <v>4.4999999999999929E-2</v>
      </c>
      <c r="R1087" cm="1">
        <f t="array" ref="R1087">_xlfn.LET(_xlpm.k,finalData[[#This Row],[peer_group_key]],
ROWS(_xlfn._xlws.FILTER(finalData[score], (finalData[peer_group_key]=_xlpm.k)*(ISNUMBER(finalData[score]))))
)</f>
        <v>6</v>
      </c>
      <c r="S1087">
        <f>IF(OR(NOT(ISNUMBER(finalData[[#This Row],[peerIQR]])),finalData[[#This Row],[peerIQR]]=0), NA(), finalData[[#This Row],[peerQ1]]-1.5*finalData[[#This Row],[peerIQR]])</f>
        <v>0.93250000000000011</v>
      </c>
      <c r="T1087">
        <f>IF(OR(NOT(ISNUMBER(finalData[[#This Row],[peerIQR]])),finalData[[#This Row],[peerIQR]]=0), NA(), finalData[[#This Row],[peerQ3]]+1.5*finalData[[#This Row],[peerIQR]])</f>
        <v>1.1124999999999998</v>
      </c>
      <c r="U108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087">
        <f>finalData[[#This Row],[score]]-finalData[[#This Row],[peerMedian]]</f>
        <v>-1.5000000000000124E-2</v>
      </c>
    </row>
    <row r="1088" spans="1:22">
      <c r="A1088" t="s">
        <v>4144</v>
      </c>
      <c r="B1088" t="s">
        <v>4145</v>
      </c>
      <c r="C1088" t="s">
        <v>4056</v>
      </c>
      <c r="D1088" t="s">
        <v>32</v>
      </c>
      <c r="E1088">
        <v>4</v>
      </c>
      <c r="F1088">
        <v>0</v>
      </c>
      <c r="G1088">
        <v>11</v>
      </c>
      <c r="H1088">
        <v>0</v>
      </c>
      <c r="I1088">
        <v>1.01</v>
      </c>
      <c r="J1088">
        <v>11</v>
      </c>
      <c r="K1088">
        <v>0</v>
      </c>
      <c r="L1088" t="s">
        <v>18086</v>
      </c>
      <c r="M1088" t="s">
        <v>17970</v>
      </c>
      <c r="N1088" cm="1">
        <f t="array" ref="N1088">_xlfn.LET(_xlpm.k,finalData[[#This Row],[peer_group_key]],
     MEDIAN(_xlfn._xlws.FILTER(finalData[score], (finalData[peer_group_key]=_xlpm.k)*(ISNUMBER(finalData[score]))))
)</f>
        <v>0.98</v>
      </c>
      <c r="O1088" cm="1">
        <f t="array" ref="O108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88" cm="1">
        <f t="array" ref="P108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88">
        <f>finalData[[#This Row],[peerQ3]]-finalData[[#This Row],[peerQ1]]</f>
        <v>5.0000000000000044E-2</v>
      </c>
      <c r="R1088" cm="1">
        <f t="array" ref="R1088">_xlfn.LET(_xlpm.k,finalData[[#This Row],[peer_group_key]],
ROWS(_xlfn._xlws.FILTER(finalData[score], (finalData[peer_group_key]=_xlpm.k)*(ISNUMBER(finalData[score]))))
)</f>
        <v>35</v>
      </c>
      <c r="S1088">
        <f>IF(OR(NOT(ISNUMBER(finalData[[#This Row],[peerIQR]])),finalData[[#This Row],[peerIQR]]=0), NA(), finalData[[#This Row],[peerQ1]]-1.5*finalData[[#This Row],[peerIQR]])</f>
        <v>0.8849999999999999</v>
      </c>
      <c r="T1088">
        <f>IF(OR(NOT(ISNUMBER(finalData[[#This Row],[peerIQR]])),finalData[[#This Row],[peerIQR]]=0), NA(), finalData[[#This Row],[peerQ3]]+1.5*finalData[[#This Row],[peerIQR]])</f>
        <v>1.085</v>
      </c>
      <c r="U108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88">
        <f>finalData[[#This Row],[score]]-finalData[[#This Row],[peerMedian]]</f>
        <v>3.0000000000000027E-2</v>
      </c>
    </row>
    <row r="1089" spans="1:22">
      <c r="A1089" t="s">
        <v>4147</v>
      </c>
      <c r="B1089" t="s">
        <v>4148</v>
      </c>
      <c r="C1089" t="s">
        <v>4056</v>
      </c>
      <c r="D1089" t="s">
        <v>32</v>
      </c>
      <c r="E1089">
        <v>1</v>
      </c>
      <c r="F1089">
        <v>0</v>
      </c>
      <c r="G1089">
        <v>8</v>
      </c>
      <c r="H1089">
        <v>3</v>
      </c>
      <c r="I1089">
        <v>1.03</v>
      </c>
      <c r="J1089">
        <v>11</v>
      </c>
      <c r="K1089">
        <v>0.27272727272727271</v>
      </c>
      <c r="L1089" t="s">
        <v>18086</v>
      </c>
      <c r="M1089" t="s">
        <v>17973</v>
      </c>
      <c r="N1089" cm="1">
        <f t="array" ref="N1089">_xlfn.LET(_xlpm.k,finalData[[#This Row],[peer_group_key]],
     MEDIAN(_xlfn._xlws.FILTER(finalData[score], (finalData[peer_group_key]=_xlpm.k)*(ISNUMBER(finalData[score]))))
)</f>
        <v>0.98</v>
      </c>
      <c r="O1089" cm="1">
        <f t="array" ref="O108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89" cm="1">
        <f t="array" ref="P108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89">
        <f>finalData[[#This Row],[peerQ3]]-finalData[[#This Row],[peerQ1]]</f>
        <v>5.0000000000000044E-2</v>
      </c>
      <c r="R1089" cm="1">
        <f t="array" ref="R1089">_xlfn.LET(_xlpm.k,finalData[[#This Row],[peer_group_key]],
ROWS(_xlfn._xlws.FILTER(finalData[score], (finalData[peer_group_key]=_xlpm.k)*(ISNUMBER(finalData[score]))))
)</f>
        <v>35</v>
      </c>
      <c r="S1089">
        <f>IF(OR(NOT(ISNUMBER(finalData[[#This Row],[peerIQR]])),finalData[[#This Row],[peerIQR]]=0), NA(), finalData[[#This Row],[peerQ1]]-1.5*finalData[[#This Row],[peerIQR]])</f>
        <v>0.8849999999999999</v>
      </c>
      <c r="T1089">
        <f>IF(OR(NOT(ISNUMBER(finalData[[#This Row],[peerIQR]])),finalData[[#This Row],[peerIQR]]=0), NA(), finalData[[#This Row],[peerQ3]]+1.5*finalData[[#This Row],[peerIQR]])</f>
        <v>1.085</v>
      </c>
      <c r="U108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89">
        <f>finalData[[#This Row],[score]]-finalData[[#This Row],[peerMedian]]</f>
        <v>5.0000000000000044E-2</v>
      </c>
    </row>
    <row r="1090" spans="1:22">
      <c r="A1090" t="s">
        <v>4150</v>
      </c>
      <c r="B1090" t="s">
        <v>4151</v>
      </c>
      <c r="C1090" t="s">
        <v>4056</v>
      </c>
      <c r="D1090" t="s">
        <v>27</v>
      </c>
      <c r="E1090">
        <v>2</v>
      </c>
      <c r="F1090">
        <v>0</v>
      </c>
      <c r="G1090">
        <v>8</v>
      </c>
      <c r="H1090">
        <v>0</v>
      </c>
      <c r="I1090">
        <v>1.05</v>
      </c>
      <c r="J1090">
        <v>8</v>
      </c>
      <c r="K1090">
        <v>0</v>
      </c>
      <c r="L1090" t="s">
        <v>18088</v>
      </c>
      <c r="M1090" t="s">
        <v>17973</v>
      </c>
      <c r="N1090" cm="1">
        <f t="array" ref="N1090">_xlfn.LET(_xlpm.k,finalData[[#This Row],[peer_group_key]],
     MEDIAN(_xlfn._xlws.FILTER(finalData[score], (finalData[peer_group_key]=_xlpm.k)*(ISNUMBER(finalData[score]))))
)</f>
        <v>1.0150000000000001</v>
      </c>
      <c r="O1090" cm="1">
        <f t="array" ref="O109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090" cm="1">
        <f t="array" ref="P109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1.0449999999999999</v>
      </c>
      <c r="Q1090">
        <f>finalData[[#This Row],[peerQ3]]-finalData[[#This Row],[peerQ1]]</f>
        <v>4.4999999999999929E-2</v>
      </c>
      <c r="R1090" cm="1">
        <f t="array" ref="R1090">_xlfn.LET(_xlpm.k,finalData[[#This Row],[peer_group_key]],
ROWS(_xlfn._xlws.FILTER(finalData[score], (finalData[peer_group_key]=_xlpm.k)*(ISNUMBER(finalData[score]))))
)</f>
        <v>6</v>
      </c>
      <c r="S1090">
        <f>IF(OR(NOT(ISNUMBER(finalData[[#This Row],[peerIQR]])),finalData[[#This Row],[peerIQR]]=0), NA(), finalData[[#This Row],[peerQ1]]-1.5*finalData[[#This Row],[peerIQR]])</f>
        <v>0.93250000000000011</v>
      </c>
      <c r="T1090">
        <f>IF(OR(NOT(ISNUMBER(finalData[[#This Row],[peerIQR]])),finalData[[#This Row],[peerIQR]]=0), NA(), finalData[[#This Row],[peerQ3]]+1.5*finalData[[#This Row],[peerIQR]])</f>
        <v>1.1124999999999998</v>
      </c>
      <c r="U109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090">
        <f>finalData[[#This Row],[score]]-finalData[[#This Row],[peerMedian]]</f>
        <v>3.499999999999992E-2</v>
      </c>
    </row>
    <row r="1091" spans="1:22">
      <c r="A1091" t="s">
        <v>4153</v>
      </c>
      <c r="B1091" t="s">
        <v>4154</v>
      </c>
      <c r="C1091" t="s">
        <v>4056</v>
      </c>
      <c r="D1091" t="s">
        <v>32</v>
      </c>
      <c r="E1091">
        <v>4</v>
      </c>
      <c r="F1091">
        <v>0</v>
      </c>
      <c r="G1091">
        <v>6</v>
      </c>
      <c r="H1091">
        <v>1</v>
      </c>
      <c r="I1091">
        <v>0.93</v>
      </c>
      <c r="J1091">
        <v>7</v>
      </c>
      <c r="K1091">
        <v>0.14285714285714285</v>
      </c>
      <c r="L1091" t="s">
        <v>18086</v>
      </c>
      <c r="M1091" t="s">
        <v>17970</v>
      </c>
      <c r="N1091" cm="1">
        <f t="array" ref="N1091">_xlfn.LET(_xlpm.k,finalData[[#This Row],[peer_group_key]],
     MEDIAN(_xlfn._xlws.FILTER(finalData[score], (finalData[peer_group_key]=_xlpm.k)*(ISNUMBER(finalData[score]))))
)</f>
        <v>0.98</v>
      </c>
      <c r="O1091" cm="1">
        <f t="array" ref="O109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91" cm="1">
        <f t="array" ref="P109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91">
        <f>finalData[[#This Row],[peerQ3]]-finalData[[#This Row],[peerQ1]]</f>
        <v>5.0000000000000044E-2</v>
      </c>
      <c r="R1091" cm="1">
        <f t="array" ref="R1091">_xlfn.LET(_xlpm.k,finalData[[#This Row],[peer_group_key]],
ROWS(_xlfn._xlws.FILTER(finalData[score], (finalData[peer_group_key]=_xlpm.k)*(ISNUMBER(finalData[score]))))
)</f>
        <v>35</v>
      </c>
      <c r="S1091">
        <f>IF(OR(NOT(ISNUMBER(finalData[[#This Row],[peerIQR]])),finalData[[#This Row],[peerIQR]]=0), NA(), finalData[[#This Row],[peerQ1]]-1.5*finalData[[#This Row],[peerIQR]])</f>
        <v>0.8849999999999999</v>
      </c>
      <c r="T1091">
        <f>IF(OR(NOT(ISNUMBER(finalData[[#This Row],[peerIQR]])),finalData[[#This Row],[peerIQR]]=0), NA(), finalData[[#This Row],[peerQ3]]+1.5*finalData[[#This Row],[peerIQR]])</f>
        <v>1.085</v>
      </c>
      <c r="U109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91">
        <f>finalData[[#This Row],[score]]-finalData[[#This Row],[peerMedian]]</f>
        <v>-4.9999999999999933E-2</v>
      </c>
    </row>
    <row r="1092" spans="1:22">
      <c r="A1092" t="s">
        <v>4157</v>
      </c>
      <c r="B1092" t="s">
        <v>4158</v>
      </c>
      <c r="C1092" t="s">
        <v>4056</v>
      </c>
      <c r="D1092" t="s">
        <v>32</v>
      </c>
      <c r="E1092">
        <v>3</v>
      </c>
      <c r="F1092">
        <v>0</v>
      </c>
      <c r="G1092">
        <v>9</v>
      </c>
      <c r="H1092">
        <v>0</v>
      </c>
      <c r="I1092">
        <v>0.98</v>
      </c>
      <c r="J1092">
        <v>9</v>
      </c>
      <c r="K1092">
        <v>0</v>
      </c>
      <c r="L1092" t="s">
        <v>18086</v>
      </c>
      <c r="M1092" t="s">
        <v>17971</v>
      </c>
      <c r="N1092" cm="1">
        <f t="array" ref="N1092">_xlfn.LET(_xlpm.k,finalData[[#This Row],[peer_group_key]],
     MEDIAN(_xlfn._xlws.FILTER(finalData[score], (finalData[peer_group_key]=_xlpm.k)*(ISNUMBER(finalData[score]))))
)</f>
        <v>0.98</v>
      </c>
      <c r="O1092" cm="1">
        <f t="array" ref="O109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92" cm="1">
        <f t="array" ref="P109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92">
        <f>finalData[[#This Row],[peerQ3]]-finalData[[#This Row],[peerQ1]]</f>
        <v>5.0000000000000044E-2</v>
      </c>
      <c r="R1092" cm="1">
        <f t="array" ref="R1092">_xlfn.LET(_xlpm.k,finalData[[#This Row],[peer_group_key]],
ROWS(_xlfn._xlws.FILTER(finalData[score], (finalData[peer_group_key]=_xlpm.k)*(ISNUMBER(finalData[score]))))
)</f>
        <v>35</v>
      </c>
      <c r="S1092">
        <f>IF(OR(NOT(ISNUMBER(finalData[[#This Row],[peerIQR]])),finalData[[#This Row],[peerIQR]]=0), NA(), finalData[[#This Row],[peerQ1]]-1.5*finalData[[#This Row],[peerIQR]])</f>
        <v>0.8849999999999999</v>
      </c>
      <c r="T1092">
        <f>IF(OR(NOT(ISNUMBER(finalData[[#This Row],[peerIQR]])),finalData[[#This Row],[peerIQR]]=0), NA(), finalData[[#This Row],[peerQ3]]+1.5*finalData[[#This Row],[peerIQR]])</f>
        <v>1.085</v>
      </c>
      <c r="U109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92">
        <f>finalData[[#This Row],[score]]-finalData[[#This Row],[peerMedian]]</f>
        <v>0</v>
      </c>
    </row>
    <row r="1093" spans="1:22">
      <c r="A1093" t="s">
        <v>4160</v>
      </c>
      <c r="B1093" t="s">
        <v>4161</v>
      </c>
      <c r="C1093" t="s">
        <v>4056</v>
      </c>
      <c r="D1093" t="s">
        <v>32</v>
      </c>
      <c r="E1093">
        <v>4</v>
      </c>
      <c r="F1093">
        <v>0</v>
      </c>
      <c r="G1093">
        <v>6</v>
      </c>
      <c r="H1093">
        <v>5</v>
      </c>
      <c r="I1093">
        <v>1.01</v>
      </c>
      <c r="J1093">
        <v>11</v>
      </c>
      <c r="K1093">
        <v>0.45454545454545453</v>
      </c>
      <c r="L1093" t="s">
        <v>18086</v>
      </c>
      <c r="M1093" t="s">
        <v>17970</v>
      </c>
      <c r="N1093" cm="1">
        <f t="array" ref="N1093">_xlfn.LET(_xlpm.k,finalData[[#This Row],[peer_group_key]],
     MEDIAN(_xlfn._xlws.FILTER(finalData[score], (finalData[peer_group_key]=_xlpm.k)*(ISNUMBER(finalData[score]))))
)</f>
        <v>0.98</v>
      </c>
      <c r="O1093" cm="1">
        <f t="array" ref="O109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93" cm="1">
        <f t="array" ref="P109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93">
        <f>finalData[[#This Row],[peerQ3]]-finalData[[#This Row],[peerQ1]]</f>
        <v>5.0000000000000044E-2</v>
      </c>
      <c r="R1093" cm="1">
        <f t="array" ref="R1093">_xlfn.LET(_xlpm.k,finalData[[#This Row],[peer_group_key]],
ROWS(_xlfn._xlws.FILTER(finalData[score], (finalData[peer_group_key]=_xlpm.k)*(ISNUMBER(finalData[score]))))
)</f>
        <v>35</v>
      </c>
      <c r="S1093">
        <f>IF(OR(NOT(ISNUMBER(finalData[[#This Row],[peerIQR]])),finalData[[#This Row],[peerIQR]]=0), NA(), finalData[[#This Row],[peerQ1]]-1.5*finalData[[#This Row],[peerIQR]])</f>
        <v>0.8849999999999999</v>
      </c>
      <c r="T1093">
        <f>IF(OR(NOT(ISNUMBER(finalData[[#This Row],[peerIQR]])),finalData[[#This Row],[peerIQR]]=0), NA(), finalData[[#This Row],[peerQ3]]+1.5*finalData[[#This Row],[peerIQR]])</f>
        <v>1.085</v>
      </c>
      <c r="U109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93">
        <f>finalData[[#This Row],[score]]-finalData[[#This Row],[peerMedian]]</f>
        <v>3.0000000000000027E-2</v>
      </c>
    </row>
    <row r="1094" spans="1:22">
      <c r="A1094" t="s">
        <v>4163</v>
      </c>
      <c r="B1094" t="s">
        <v>4164</v>
      </c>
      <c r="C1094" t="s">
        <v>4056</v>
      </c>
      <c r="D1094" t="s">
        <v>32</v>
      </c>
      <c r="E1094">
        <v>5</v>
      </c>
      <c r="F1094">
        <v>2</v>
      </c>
      <c r="G1094">
        <v>0</v>
      </c>
      <c r="H1094">
        <v>1</v>
      </c>
      <c r="I1094">
        <v>0.96</v>
      </c>
      <c r="J1094">
        <v>3</v>
      </c>
      <c r="K1094">
        <v>0.33333333333333331</v>
      </c>
      <c r="L1094" t="s">
        <v>18086</v>
      </c>
      <c r="M1094" t="s">
        <v>17970</v>
      </c>
      <c r="N1094" cm="1">
        <f t="array" ref="N1094">_xlfn.LET(_xlpm.k,finalData[[#This Row],[peer_group_key]],
     MEDIAN(_xlfn._xlws.FILTER(finalData[score], (finalData[peer_group_key]=_xlpm.k)*(ISNUMBER(finalData[score]))))
)</f>
        <v>0.98</v>
      </c>
      <c r="O1094" cm="1">
        <f t="array" ref="O109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94" cm="1">
        <f t="array" ref="P109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94">
        <f>finalData[[#This Row],[peerQ3]]-finalData[[#This Row],[peerQ1]]</f>
        <v>5.0000000000000044E-2</v>
      </c>
      <c r="R1094" cm="1">
        <f t="array" ref="R1094">_xlfn.LET(_xlpm.k,finalData[[#This Row],[peer_group_key]],
ROWS(_xlfn._xlws.FILTER(finalData[score], (finalData[peer_group_key]=_xlpm.k)*(ISNUMBER(finalData[score]))))
)</f>
        <v>35</v>
      </c>
      <c r="S1094">
        <f>IF(OR(NOT(ISNUMBER(finalData[[#This Row],[peerIQR]])),finalData[[#This Row],[peerIQR]]=0), NA(), finalData[[#This Row],[peerQ1]]-1.5*finalData[[#This Row],[peerIQR]])</f>
        <v>0.8849999999999999</v>
      </c>
      <c r="T1094">
        <f>IF(OR(NOT(ISNUMBER(finalData[[#This Row],[peerIQR]])),finalData[[#This Row],[peerIQR]]=0), NA(), finalData[[#This Row],[peerQ3]]+1.5*finalData[[#This Row],[peerIQR]])</f>
        <v>1.085</v>
      </c>
      <c r="U109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94">
        <f>finalData[[#This Row],[score]]-finalData[[#This Row],[peerMedian]]</f>
        <v>-2.0000000000000018E-2</v>
      </c>
    </row>
    <row r="1095" spans="1:22">
      <c r="A1095" t="s">
        <v>4166</v>
      </c>
      <c r="B1095" t="s">
        <v>4167</v>
      </c>
      <c r="C1095" t="s">
        <v>4056</v>
      </c>
      <c r="D1095" t="s">
        <v>87</v>
      </c>
      <c r="E1095">
        <v>3</v>
      </c>
      <c r="F1095">
        <v>0</v>
      </c>
      <c r="G1095">
        <v>6</v>
      </c>
      <c r="H1095">
        <v>2</v>
      </c>
      <c r="I1095">
        <v>0.99</v>
      </c>
      <c r="J1095">
        <v>8</v>
      </c>
      <c r="K1095">
        <v>0.25</v>
      </c>
      <c r="L1095" t="s">
        <v>18085</v>
      </c>
      <c r="M1095" t="s">
        <v>17971</v>
      </c>
      <c r="N1095" cm="1">
        <f t="array" ref="N1095">_xlfn.LET(_xlpm.k,finalData[[#This Row],[peer_group_key]],
     MEDIAN(_xlfn._xlws.FILTER(finalData[score], (finalData[peer_group_key]=_xlpm.k)*(ISNUMBER(finalData[score]))))
)</f>
        <v>0.98499999999999999</v>
      </c>
      <c r="O1095" cm="1">
        <f t="array" ref="O109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1095" cm="1">
        <f t="array" ref="P109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0.99750000000000005</v>
      </c>
      <c r="Q1095">
        <f>finalData[[#This Row],[peerQ3]]-finalData[[#This Row],[peerQ1]]</f>
        <v>2.5000000000000133E-2</v>
      </c>
      <c r="R1095" cm="1">
        <f t="array" ref="R1095">_xlfn.LET(_xlpm.k,finalData[[#This Row],[peer_group_key]],
ROWS(_xlfn._xlws.FILTER(finalData[score], (finalData[peer_group_key]=_xlpm.k)*(ISNUMBER(finalData[score]))))
)</f>
        <v>6</v>
      </c>
      <c r="S1095">
        <f>IF(OR(NOT(ISNUMBER(finalData[[#This Row],[peerIQR]])),finalData[[#This Row],[peerIQR]]=0), NA(), finalData[[#This Row],[peerQ1]]-1.5*finalData[[#This Row],[peerIQR]])</f>
        <v>0.93499999999999972</v>
      </c>
      <c r="T1095">
        <f>IF(OR(NOT(ISNUMBER(finalData[[#This Row],[peerIQR]])),finalData[[#This Row],[peerIQR]]=0), NA(), finalData[[#This Row],[peerQ3]]+1.5*finalData[[#This Row],[peerIQR]])</f>
        <v>1.0350000000000001</v>
      </c>
      <c r="U109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095">
        <f>finalData[[#This Row],[score]]-finalData[[#This Row],[peerMedian]]</f>
        <v>5.0000000000000044E-3</v>
      </c>
    </row>
    <row r="1096" spans="1:22">
      <c r="A1096" t="s">
        <v>4169</v>
      </c>
      <c r="B1096" t="s">
        <v>4170</v>
      </c>
      <c r="C1096" t="s">
        <v>4056</v>
      </c>
      <c r="D1096" t="s">
        <v>32</v>
      </c>
      <c r="E1096">
        <v>3</v>
      </c>
      <c r="F1096">
        <v>0</v>
      </c>
      <c r="G1096">
        <v>9</v>
      </c>
      <c r="H1096">
        <v>0</v>
      </c>
      <c r="I1096">
        <v>1.04</v>
      </c>
      <c r="J1096">
        <v>9</v>
      </c>
      <c r="K1096">
        <v>0</v>
      </c>
      <c r="L1096" t="s">
        <v>18086</v>
      </c>
      <c r="M1096" t="s">
        <v>17971</v>
      </c>
      <c r="N1096" cm="1">
        <f t="array" ref="N1096">_xlfn.LET(_xlpm.k,finalData[[#This Row],[peer_group_key]],
     MEDIAN(_xlfn._xlws.FILTER(finalData[score], (finalData[peer_group_key]=_xlpm.k)*(ISNUMBER(finalData[score]))))
)</f>
        <v>0.98</v>
      </c>
      <c r="O1096" cm="1">
        <f t="array" ref="O109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96" cm="1">
        <f t="array" ref="P109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96">
        <f>finalData[[#This Row],[peerQ3]]-finalData[[#This Row],[peerQ1]]</f>
        <v>5.0000000000000044E-2</v>
      </c>
      <c r="R1096" cm="1">
        <f t="array" ref="R1096">_xlfn.LET(_xlpm.k,finalData[[#This Row],[peer_group_key]],
ROWS(_xlfn._xlws.FILTER(finalData[score], (finalData[peer_group_key]=_xlpm.k)*(ISNUMBER(finalData[score]))))
)</f>
        <v>35</v>
      </c>
      <c r="S1096">
        <f>IF(OR(NOT(ISNUMBER(finalData[[#This Row],[peerIQR]])),finalData[[#This Row],[peerIQR]]=0), NA(), finalData[[#This Row],[peerQ1]]-1.5*finalData[[#This Row],[peerIQR]])</f>
        <v>0.8849999999999999</v>
      </c>
      <c r="T1096">
        <f>IF(OR(NOT(ISNUMBER(finalData[[#This Row],[peerIQR]])),finalData[[#This Row],[peerIQR]]=0), NA(), finalData[[#This Row],[peerQ3]]+1.5*finalData[[#This Row],[peerIQR]])</f>
        <v>1.085</v>
      </c>
      <c r="U109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96">
        <f>finalData[[#This Row],[score]]-finalData[[#This Row],[peerMedian]]</f>
        <v>6.0000000000000053E-2</v>
      </c>
    </row>
    <row r="1097" spans="1:22">
      <c r="A1097" t="s">
        <v>4172</v>
      </c>
      <c r="B1097" t="s">
        <v>2764</v>
      </c>
      <c r="C1097" t="s">
        <v>4056</v>
      </c>
      <c r="D1097" t="s">
        <v>32</v>
      </c>
      <c r="E1097">
        <v>3</v>
      </c>
      <c r="F1097">
        <v>0</v>
      </c>
      <c r="G1097">
        <v>6</v>
      </c>
      <c r="H1097">
        <v>2</v>
      </c>
      <c r="I1097">
        <v>0.97</v>
      </c>
      <c r="J1097">
        <v>8</v>
      </c>
      <c r="K1097">
        <v>0.25</v>
      </c>
      <c r="L1097" t="s">
        <v>18086</v>
      </c>
      <c r="M1097" t="s">
        <v>17971</v>
      </c>
      <c r="N1097" cm="1">
        <f t="array" ref="N1097">_xlfn.LET(_xlpm.k,finalData[[#This Row],[peer_group_key]],
     MEDIAN(_xlfn._xlws.FILTER(finalData[score], (finalData[peer_group_key]=_xlpm.k)*(ISNUMBER(finalData[score]))))
)</f>
        <v>0.98</v>
      </c>
      <c r="O1097" cm="1">
        <f t="array" ref="O109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97" cm="1">
        <f t="array" ref="P109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97">
        <f>finalData[[#This Row],[peerQ3]]-finalData[[#This Row],[peerQ1]]</f>
        <v>5.0000000000000044E-2</v>
      </c>
      <c r="R1097" cm="1">
        <f t="array" ref="R1097">_xlfn.LET(_xlpm.k,finalData[[#This Row],[peer_group_key]],
ROWS(_xlfn._xlws.FILTER(finalData[score], (finalData[peer_group_key]=_xlpm.k)*(ISNUMBER(finalData[score]))))
)</f>
        <v>35</v>
      </c>
      <c r="S1097">
        <f>IF(OR(NOT(ISNUMBER(finalData[[#This Row],[peerIQR]])),finalData[[#This Row],[peerIQR]]=0), NA(), finalData[[#This Row],[peerQ1]]-1.5*finalData[[#This Row],[peerIQR]])</f>
        <v>0.8849999999999999</v>
      </c>
      <c r="T1097">
        <f>IF(OR(NOT(ISNUMBER(finalData[[#This Row],[peerIQR]])),finalData[[#This Row],[peerIQR]]=0), NA(), finalData[[#This Row],[peerQ3]]+1.5*finalData[[#This Row],[peerIQR]])</f>
        <v>1.085</v>
      </c>
      <c r="U109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97">
        <f>finalData[[#This Row],[score]]-finalData[[#This Row],[peerMedian]]</f>
        <v>-1.0000000000000009E-2</v>
      </c>
    </row>
    <row r="1098" spans="1:22">
      <c r="A1098" t="s">
        <v>4174</v>
      </c>
      <c r="B1098" t="s">
        <v>4175</v>
      </c>
      <c r="C1098" t="s">
        <v>4056</v>
      </c>
      <c r="D1098" t="s">
        <v>32</v>
      </c>
      <c r="E1098">
        <v>5</v>
      </c>
      <c r="F1098">
        <v>1</v>
      </c>
      <c r="G1098">
        <v>8</v>
      </c>
      <c r="H1098">
        <v>0</v>
      </c>
      <c r="I1098">
        <v>0.9</v>
      </c>
      <c r="J1098">
        <v>9</v>
      </c>
      <c r="K1098">
        <v>0</v>
      </c>
      <c r="L1098" t="s">
        <v>18086</v>
      </c>
      <c r="M1098" t="s">
        <v>17970</v>
      </c>
      <c r="N1098" cm="1">
        <f t="array" ref="N1098">_xlfn.LET(_xlpm.k,finalData[[#This Row],[peer_group_key]],
     MEDIAN(_xlfn._xlws.FILTER(finalData[score], (finalData[peer_group_key]=_xlpm.k)*(ISNUMBER(finalData[score]))))
)</f>
        <v>0.98</v>
      </c>
      <c r="O1098" cm="1">
        <f t="array" ref="O109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98" cm="1">
        <f t="array" ref="P109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98">
        <f>finalData[[#This Row],[peerQ3]]-finalData[[#This Row],[peerQ1]]</f>
        <v>5.0000000000000044E-2</v>
      </c>
      <c r="R1098" cm="1">
        <f t="array" ref="R1098">_xlfn.LET(_xlpm.k,finalData[[#This Row],[peer_group_key]],
ROWS(_xlfn._xlws.FILTER(finalData[score], (finalData[peer_group_key]=_xlpm.k)*(ISNUMBER(finalData[score]))))
)</f>
        <v>35</v>
      </c>
      <c r="S1098">
        <f>IF(OR(NOT(ISNUMBER(finalData[[#This Row],[peerIQR]])),finalData[[#This Row],[peerIQR]]=0), NA(), finalData[[#This Row],[peerQ1]]-1.5*finalData[[#This Row],[peerIQR]])</f>
        <v>0.8849999999999999</v>
      </c>
      <c r="T1098">
        <f>IF(OR(NOT(ISNUMBER(finalData[[#This Row],[peerIQR]])),finalData[[#This Row],[peerIQR]]=0), NA(), finalData[[#This Row],[peerQ3]]+1.5*finalData[[#This Row],[peerIQR]])</f>
        <v>1.085</v>
      </c>
      <c r="U109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98">
        <f>finalData[[#This Row],[score]]-finalData[[#This Row],[peerMedian]]</f>
        <v>-7.999999999999996E-2</v>
      </c>
    </row>
    <row r="1099" spans="1:22">
      <c r="A1099" t="s">
        <v>4177</v>
      </c>
      <c r="B1099" t="s">
        <v>4178</v>
      </c>
      <c r="C1099" t="s">
        <v>4056</v>
      </c>
      <c r="D1099" t="s">
        <v>32</v>
      </c>
      <c r="E1099">
        <v>3</v>
      </c>
      <c r="F1099">
        <v>0</v>
      </c>
      <c r="G1099">
        <v>7</v>
      </c>
      <c r="H1099">
        <v>2</v>
      </c>
      <c r="I1099">
        <v>0.96</v>
      </c>
      <c r="J1099">
        <v>9</v>
      </c>
      <c r="K1099">
        <v>0.22222222222222221</v>
      </c>
      <c r="L1099" t="s">
        <v>18086</v>
      </c>
      <c r="M1099" t="s">
        <v>17971</v>
      </c>
      <c r="N1099" cm="1">
        <f t="array" ref="N1099">_xlfn.LET(_xlpm.k,finalData[[#This Row],[peer_group_key]],
     MEDIAN(_xlfn._xlws.FILTER(finalData[score], (finalData[peer_group_key]=_xlpm.k)*(ISNUMBER(finalData[score]))))
)</f>
        <v>0.98</v>
      </c>
      <c r="O1099" cm="1">
        <f t="array" ref="O109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099" cm="1">
        <f t="array" ref="P109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099">
        <f>finalData[[#This Row],[peerQ3]]-finalData[[#This Row],[peerQ1]]</f>
        <v>5.0000000000000044E-2</v>
      </c>
      <c r="R1099" cm="1">
        <f t="array" ref="R1099">_xlfn.LET(_xlpm.k,finalData[[#This Row],[peer_group_key]],
ROWS(_xlfn._xlws.FILTER(finalData[score], (finalData[peer_group_key]=_xlpm.k)*(ISNUMBER(finalData[score]))))
)</f>
        <v>35</v>
      </c>
      <c r="S1099">
        <f>IF(OR(NOT(ISNUMBER(finalData[[#This Row],[peerIQR]])),finalData[[#This Row],[peerIQR]]=0), NA(), finalData[[#This Row],[peerQ1]]-1.5*finalData[[#This Row],[peerIQR]])</f>
        <v>0.8849999999999999</v>
      </c>
      <c r="T1099">
        <f>IF(OR(NOT(ISNUMBER(finalData[[#This Row],[peerIQR]])),finalData[[#This Row],[peerIQR]]=0), NA(), finalData[[#This Row],[peerQ3]]+1.5*finalData[[#This Row],[peerIQR]])</f>
        <v>1.085</v>
      </c>
      <c r="U109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099">
        <f>finalData[[#This Row],[score]]-finalData[[#This Row],[peerMedian]]</f>
        <v>-2.0000000000000018E-2</v>
      </c>
    </row>
    <row r="1100" spans="1:22">
      <c r="A1100" t="s">
        <v>4180</v>
      </c>
      <c r="B1100" t="s">
        <v>4181</v>
      </c>
      <c r="C1100" t="s">
        <v>4056</v>
      </c>
      <c r="D1100" t="s">
        <v>230</v>
      </c>
      <c r="E1100">
        <v>4</v>
      </c>
      <c r="F1100">
        <v>0</v>
      </c>
      <c r="G1100">
        <v>7</v>
      </c>
      <c r="H1100">
        <v>0</v>
      </c>
      <c r="I1100">
        <v>0.94</v>
      </c>
      <c r="J1100">
        <v>7</v>
      </c>
      <c r="K1100">
        <v>0</v>
      </c>
      <c r="L1100" t="s">
        <v>18089</v>
      </c>
      <c r="M1100" t="s">
        <v>17970</v>
      </c>
      <c r="N1100" cm="1">
        <f t="array" ref="N1100">_xlfn.LET(_xlpm.k,finalData[[#This Row],[peer_group_key]],
     MEDIAN(_xlfn._xlws.FILTER(finalData[score], (finalData[peer_group_key]=_xlpm.k)*(ISNUMBER(finalData[score]))))
)</f>
        <v>0.94</v>
      </c>
      <c r="O1100" cm="1">
        <f t="array" ref="O110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100" cm="1">
        <f t="array" ref="P110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0.94</v>
      </c>
      <c r="Q1100">
        <f>finalData[[#This Row],[peerQ3]]-finalData[[#This Row],[peerQ1]]</f>
        <v>0</v>
      </c>
      <c r="R1100" cm="1">
        <f t="array" ref="R1100">_xlfn.LET(_xlpm.k,finalData[[#This Row],[peer_group_key]],
ROWS(_xlfn._xlws.FILTER(finalData[score], (finalData[peer_group_key]=_xlpm.k)*(ISNUMBER(finalData[score]))))
)</f>
        <v>1</v>
      </c>
      <c r="S1100" t="e">
        <f>IF(OR(NOT(ISNUMBER(finalData[[#This Row],[peerIQR]])),finalData[[#This Row],[peerIQR]]=0), NA(), finalData[[#This Row],[peerQ1]]-1.5*finalData[[#This Row],[peerIQR]])</f>
        <v>#N/A</v>
      </c>
      <c r="T1100" t="e">
        <f>IF(OR(NOT(ISNUMBER(finalData[[#This Row],[peerIQR]])),finalData[[#This Row],[peerIQR]]=0), NA(), finalData[[#This Row],[peerQ3]]+1.5*finalData[[#This Row],[peerIQR]])</f>
        <v>#N/A</v>
      </c>
      <c r="U110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100">
        <f>finalData[[#This Row],[score]]-finalData[[#This Row],[peerMedian]]</f>
        <v>0</v>
      </c>
    </row>
    <row r="1101" spans="1:22">
      <c r="A1101" t="s">
        <v>4186</v>
      </c>
      <c r="B1101" t="s">
        <v>4187</v>
      </c>
      <c r="C1101" t="s">
        <v>4056</v>
      </c>
      <c r="D1101" t="s">
        <v>32</v>
      </c>
      <c r="E1101">
        <v>5</v>
      </c>
      <c r="F1101">
        <v>1</v>
      </c>
      <c r="G1101">
        <v>8</v>
      </c>
      <c r="H1101">
        <v>2</v>
      </c>
      <c r="I1101">
        <v>0.98</v>
      </c>
      <c r="J1101">
        <v>11</v>
      </c>
      <c r="K1101">
        <v>0.18181818181818182</v>
      </c>
      <c r="L1101" t="s">
        <v>18086</v>
      </c>
      <c r="M1101" t="s">
        <v>17970</v>
      </c>
      <c r="N1101" cm="1">
        <f t="array" ref="N1101">_xlfn.LET(_xlpm.k,finalData[[#This Row],[peer_group_key]],
     MEDIAN(_xlfn._xlws.FILTER(finalData[score], (finalData[peer_group_key]=_xlpm.k)*(ISNUMBER(finalData[score]))))
)</f>
        <v>0.98</v>
      </c>
      <c r="O1101" cm="1">
        <f t="array" ref="O110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101" cm="1">
        <f t="array" ref="P110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01">
        <f>finalData[[#This Row],[peerQ3]]-finalData[[#This Row],[peerQ1]]</f>
        <v>5.0000000000000044E-2</v>
      </c>
      <c r="R1101" cm="1">
        <f t="array" ref="R1101">_xlfn.LET(_xlpm.k,finalData[[#This Row],[peer_group_key]],
ROWS(_xlfn._xlws.FILTER(finalData[score], (finalData[peer_group_key]=_xlpm.k)*(ISNUMBER(finalData[score]))))
)</f>
        <v>35</v>
      </c>
      <c r="S1101">
        <f>IF(OR(NOT(ISNUMBER(finalData[[#This Row],[peerIQR]])),finalData[[#This Row],[peerIQR]]=0), NA(), finalData[[#This Row],[peerQ1]]-1.5*finalData[[#This Row],[peerIQR]])</f>
        <v>0.8849999999999999</v>
      </c>
      <c r="T1101">
        <f>IF(OR(NOT(ISNUMBER(finalData[[#This Row],[peerIQR]])),finalData[[#This Row],[peerIQR]]=0), NA(), finalData[[#This Row],[peerQ3]]+1.5*finalData[[#This Row],[peerIQR]])</f>
        <v>1.085</v>
      </c>
      <c r="U110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01">
        <f>finalData[[#This Row],[score]]-finalData[[#This Row],[peerMedian]]</f>
        <v>0</v>
      </c>
    </row>
    <row r="1102" spans="1:22">
      <c r="A1102" t="s">
        <v>4189</v>
      </c>
      <c r="B1102" t="s">
        <v>2094</v>
      </c>
      <c r="C1102" t="s">
        <v>4056</v>
      </c>
      <c r="D1102" t="s">
        <v>27</v>
      </c>
      <c r="E1102">
        <v>1</v>
      </c>
      <c r="F1102">
        <v>0</v>
      </c>
      <c r="G1102">
        <v>5</v>
      </c>
      <c r="H1102">
        <v>3</v>
      </c>
      <c r="I1102">
        <v>1.03</v>
      </c>
      <c r="J1102">
        <v>8</v>
      </c>
      <c r="K1102">
        <v>0.375</v>
      </c>
      <c r="L1102" t="s">
        <v>18088</v>
      </c>
      <c r="M1102" t="s">
        <v>17973</v>
      </c>
      <c r="N1102" cm="1">
        <f t="array" ref="N1102">_xlfn.LET(_xlpm.k,finalData[[#This Row],[peer_group_key]],
     MEDIAN(_xlfn._xlws.FILTER(finalData[score], (finalData[peer_group_key]=_xlpm.k)*(ISNUMBER(finalData[score]))))
)</f>
        <v>1.0150000000000001</v>
      </c>
      <c r="O1102" cm="1">
        <f t="array" ref="O110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102" cm="1">
        <f t="array" ref="P110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1.0449999999999999</v>
      </c>
      <c r="Q1102">
        <f>finalData[[#This Row],[peerQ3]]-finalData[[#This Row],[peerQ1]]</f>
        <v>4.4999999999999929E-2</v>
      </c>
      <c r="R1102" cm="1">
        <f t="array" ref="R1102">_xlfn.LET(_xlpm.k,finalData[[#This Row],[peer_group_key]],
ROWS(_xlfn._xlws.FILTER(finalData[score], (finalData[peer_group_key]=_xlpm.k)*(ISNUMBER(finalData[score]))))
)</f>
        <v>6</v>
      </c>
      <c r="S1102">
        <f>IF(OR(NOT(ISNUMBER(finalData[[#This Row],[peerIQR]])),finalData[[#This Row],[peerIQR]]=0), NA(), finalData[[#This Row],[peerQ1]]-1.5*finalData[[#This Row],[peerIQR]])</f>
        <v>0.93250000000000011</v>
      </c>
      <c r="T1102">
        <f>IF(OR(NOT(ISNUMBER(finalData[[#This Row],[peerIQR]])),finalData[[#This Row],[peerIQR]]=0), NA(), finalData[[#This Row],[peerQ3]]+1.5*finalData[[#This Row],[peerIQR]])</f>
        <v>1.1124999999999998</v>
      </c>
      <c r="U110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102">
        <f>finalData[[#This Row],[score]]-finalData[[#This Row],[peerMedian]]</f>
        <v>1.4999999999999902E-2</v>
      </c>
    </row>
    <row r="1103" spans="1:22">
      <c r="A1103" t="s">
        <v>4191</v>
      </c>
      <c r="B1103" t="s">
        <v>4192</v>
      </c>
      <c r="C1103" t="s">
        <v>4056</v>
      </c>
      <c r="D1103" t="s">
        <v>32</v>
      </c>
      <c r="E1103">
        <v>3</v>
      </c>
      <c r="F1103">
        <v>0</v>
      </c>
      <c r="G1103">
        <v>8</v>
      </c>
      <c r="H1103">
        <v>3</v>
      </c>
      <c r="I1103">
        <v>1.03</v>
      </c>
      <c r="J1103">
        <v>11</v>
      </c>
      <c r="K1103">
        <v>0.27272727272727271</v>
      </c>
      <c r="L1103" t="s">
        <v>18086</v>
      </c>
      <c r="M1103" t="s">
        <v>17971</v>
      </c>
      <c r="N1103" cm="1">
        <f t="array" ref="N1103">_xlfn.LET(_xlpm.k,finalData[[#This Row],[peer_group_key]],
     MEDIAN(_xlfn._xlws.FILTER(finalData[score], (finalData[peer_group_key]=_xlpm.k)*(ISNUMBER(finalData[score]))))
)</f>
        <v>0.98</v>
      </c>
      <c r="O1103" cm="1">
        <f t="array" ref="O110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103" cm="1">
        <f t="array" ref="P110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03">
        <f>finalData[[#This Row],[peerQ3]]-finalData[[#This Row],[peerQ1]]</f>
        <v>5.0000000000000044E-2</v>
      </c>
      <c r="R1103" cm="1">
        <f t="array" ref="R1103">_xlfn.LET(_xlpm.k,finalData[[#This Row],[peer_group_key]],
ROWS(_xlfn._xlws.FILTER(finalData[score], (finalData[peer_group_key]=_xlpm.k)*(ISNUMBER(finalData[score]))))
)</f>
        <v>35</v>
      </c>
      <c r="S1103">
        <f>IF(OR(NOT(ISNUMBER(finalData[[#This Row],[peerIQR]])),finalData[[#This Row],[peerIQR]]=0), NA(), finalData[[#This Row],[peerQ1]]-1.5*finalData[[#This Row],[peerIQR]])</f>
        <v>0.8849999999999999</v>
      </c>
      <c r="T1103">
        <f>IF(OR(NOT(ISNUMBER(finalData[[#This Row],[peerIQR]])),finalData[[#This Row],[peerIQR]]=0), NA(), finalData[[#This Row],[peerQ3]]+1.5*finalData[[#This Row],[peerIQR]])</f>
        <v>1.085</v>
      </c>
      <c r="U110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03">
        <f>finalData[[#This Row],[score]]-finalData[[#This Row],[peerMedian]]</f>
        <v>5.0000000000000044E-2</v>
      </c>
    </row>
    <row r="1104" spans="1:22">
      <c r="A1104" t="s">
        <v>4194</v>
      </c>
      <c r="B1104" t="s">
        <v>4195</v>
      </c>
      <c r="C1104" t="s">
        <v>4056</v>
      </c>
      <c r="D1104" t="s">
        <v>32</v>
      </c>
      <c r="E1104">
        <v>5</v>
      </c>
      <c r="F1104">
        <v>1</v>
      </c>
      <c r="G1104">
        <v>8</v>
      </c>
      <c r="H1104">
        <v>0</v>
      </c>
      <c r="I1104">
        <v>0.91</v>
      </c>
      <c r="J1104">
        <v>9</v>
      </c>
      <c r="K1104">
        <v>0</v>
      </c>
      <c r="L1104" t="s">
        <v>18086</v>
      </c>
      <c r="M1104" t="s">
        <v>17970</v>
      </c>
      <c r="N1104" cm="1">
        <f t="array" ref="N1104">_xlfn.LET(_xlpm.k,finalData[[#This Row],[peer_group_key]],
     MEDIAN(_xlfn._xlws.FILTER(finalData[score], (finalData[peer_group_key]=_xlpm.k)*(ISNUMBER(finalData[score]))))
)</f>
        <v>0.98</v>
      </c>
      <c r="O1104" cm="1">
        <f t="array" ref="O110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104" cm="1">
        <f t="array" ref="P110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04">
        <f>finalData[[#This Row],[peerQ3]]-finalData[[#This Row],[peerQ1]]</f>
        <v>5.0000000000000044E-2</v>
      </c>
      <c r="R1104" cm="1">
        <f t="array" ref="R1104">_xlfn.LET(_xlpm.k,finalData[[#This Row],[peer_group_key]],
ROWS(_xlfn._xlws.FILTER(finalData[score], (finalData[peer_group_key]=_xlpm.k)*(ISNUMBER(finalData[score]))))
)</f>
        <v>35</v>
      </c>
      <c r="S1104">
        <f>IF(OR(NOT(ISNUMBER(finalData[[#This Row],[peerIQR]])),finalData[[#This Row],[peerIQR]]=0), NA(), finalData[[#This Row],[peerQ1]]-1.5*finalData[[#This Row],[peerIQR]])</f>
        <v>0.8849999999999999</v>
      </c>
      <c r="T1104">
        <f>IF(OR(NOT(ISNUMBER(finalData[[#This Row],[peerIQR]])),finalData[[#This Row],[peerIQR]]=0), NA(), finalData[[#This Row],[peerQ3]]+1.5*finalData[[#This Row],[peerIQR]])</f>
        <v>1.085</v>
      </c>
      <c r="U110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04">
        <f>finalData[[#This Row],[score]]-finalData[[#This Row],[peerMedian]]</f>
        <v>-6.9999999999999951E-2</v>
      </c>
    </row>
    <row r="1105" spans="1:22">
      <c r="A1105" t="s">
        <v>4196</v>
      </c>
      <c r="B1105" t="s">
        <v>4197</v>
      </c>
      <c r="C1105" t="s">
        <v>4056</v>
      </c>
      <c r="D1105" t="s">
        <v>32</v>
      </c>
      <c r="E1105">
        <v>4</v>
      </c>
      <c r="F1105">
        <v>0</v>
      </c>
      <c r="G1105">
        <v>8</v>
      </c>
      <c r="H1105">
        <v>0</v>
      </c>
      <c r="I1105">
        <v>0.96</v>
      </c>
      <c r="J1105">
        <v>8</v>
      </c>
      <c r="K1105">
        <v>0</v>
      </c>
      <c r="L1105" t="s">
        <v>18086</v>
      </c>
      <c r="M1105" t="s">
        <v>17970</v>
      </c>
      <c r="N1105" cm="1">
        <f t="array" ref="N1105">_xlfn.LET(_xlpm.k,finalData[[#This Row],[peer_group_key]],
     MEDIAN(_xlfn._xlws.FILTER(finalData[score], (finalData[peer_group_key]=_xlpm.k)*(ISNUMBER(finalData[score]))))
)</f>
        <v>0.98</v>
      </c>
      <c r="O1105" cm="1">
        <f t="array" ref="O110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105" cm="1">
        <f t="array" ref="P110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05">
        <f>finalData[[#This Row],[peerQ3]]-finalData[[#This Row],[peerQ1]]</f>
        <v>5.0000000000000044E-2</v>
      </c>
      <c r="R1105" cm="1">
        <f t="array" ref="R1105">_xlfn.LET(_xlpm.k,finalData[[#This Row],[peer_group_key]],
ROWS(_xlfn._xlws.FILTER(finalData[score], (finalData[peer_group_key]=_xlpm.k)*(ISNUMBER(finalData[score]))))
)</f>
        <v>35</v>
      </c>
      <c r="S1105">
        <f>IF(OR(NOT(ISNUMBER(finalData[[#This Row],[peerIQR]])),finalData[[#This Row],[peerIQR]]=0), NA(), finalData[[#This Row],[peerQ1]]-1.5*finalData[[#This Row],[peerIQR]])</f>
        <v>0.8849999999999999</v>
      </c>
      <c r="T1105">
        <f>IF(OR(NOT(ISNUMBER(finalData[[#This Row],[peerIQR]])),finalData[[#This Row],[peerIQR]]=0), NA(), finalData[[#This Row],[peerQ3]]+1.5*finalData[[#This Row],[peerIQR]])</f>
        <v>1.085</v>
      </c>
      <c r="U110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05">
        <f>finalData[[#This Row],[score]]-finalData[[#This Row],[peerMedian]]</f>
        <v>-2.0000000000000018E-2</v>
      </c>
    </row>
    <row r="1106" spans="1:22">
      <c r="A1106" t="s">
        <v>4199</v>
      </c>
      <c r="B1106" t="s">
        <v>4200</v>
      </c>
      <c r="C1106" t="s">
        <v>4056</v>
      </c>
      <c r="D1106" t="s">
        <v>32</v>
      </c>
      <c r="E1106">
        <v>3</v>
      </c>
      <c r="F1106">
        <v>0</v>
      </c>
      <c r="G1106">
        <v>9</v>
      </c>
      <c r="H1106">
        <v>2</v>
      </c>
      <c r="I1106">
        <v>1.03</v>
      </c>
      <c r="J1106">
        <v>11</v>
      </c>
      <c r="K1106">
        <v>0.18181818181818182</v>
      </c>
      <c r="L1106" t="s">
        <v>18086</v>
      </c>
      <c r="M1106" t="s">
        <v>17971</v>
      </c>
      <c r="N1106" cm="1">
        <f t="array" ref="N1106">_xlfn.LET(_xlpm.k,finalData[[#This Row],[peer_group_key]],
     MEDIAN(_xlfn._xlws.FILTER(finalData[score], (finalData[peer_group_key]=_xlpm.k)*(ISNUMBER(finalData[score]))))
)</f>
        <v>0.98</v>
      </c>
      <c r="O1106" cm="1">
        <f t="array" ref="O110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106" cm="1">
        <f t="array" ref="P110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06">
        <f>finalData[[#This Row],[peerQ3]]-finalData[[#This Row],[peerQ1]]</f>
        <v>5.0000000000000044E-2</v>
      </c>
      <c r="R1106" cm="1">
        <f t="array" ref="R1106">_xlfn.LET(_xlpm.k,finalData[[#This Row],[peer_group_key]],
ROWS(_xlfn._xlws.FILTER(finalData[score], (finalData[peer_group_key]=_xlpm.k)*(ISNUMBER(finalData[score]))))
)</f>
        <v>35</v>
      </c>
      <c r="S1106">
        <f>IF(OR(NOT(ISNUMBER(finalData[[#This Row],[peerIQR]])),finalData[[#This Row],[peerIQR]]=0), NA(), finalData[[#This Row],[peerQ1]]-1.5*finalData[[#This Row],[peerIQR]])</f>
        <v>0.8849999999999999</v>
      </c>
      <c r="T1106">
        <f>IF(OR(NOT(ISNUMBER(finalData[[#This Row],[peerIQR]])),finalData[[#This Row],[peerIQR]]=0), NA(), finalData[[#This Row],[peerQ3]]+1.5*finalData[[#This Row],[peerIQR]])</f>
        <v>1.085</v>
      </c>
      <c r="U110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06">
        <f>finalData[[#This Row],[score]]-finalData[[#This Row],[peerMedian]]</f>
        <v>5.0000000000000044E-2</v>
      </c>
    </row>
    <row r="1107" spans="1:22">
      <c r="A1107" t="s">
        <v>4202</v>
      </c>
      <c r="B1107" t="s">
        <v>4203</v>
      </c>
      <c r="C1107" t="s">
        <v>4056</v>
      </c>
      <c r="D1107" t="s">
        <v>32</v>
      </c>
      <c r="E1107">
        <v>5</v>
      </c>
      <c r="F1107">
        <v>1</v>
      </c>
      <c r="G1107">
        <v>10</v>
      </c>
      <c r="H1107">
        <v>0</v>
      </c>
      <c r="I1107">
        <v>0.99</v>
      </c>
      <c r="J1107">
        <v>11</v>
      </c>
      <c r="K1107">
        <v>0</v>
      </c>
      <c r="L1107" t="s">
        <v>18086</v>
      </c>
      <c r="M1107" t="s">
        <v>17970</v>
      </c>
      <c r="N1107" cm="1">
        <f t="array" ref="N1107">_xlfn.LET(_xlpm.k,finalData[[#This Row],[peer_group_key]],
     MEDIAN(_xlfn._xlws.FILTER(finalData[score], (finalData[peer_group_key]=_xlpm.k)*(ISNUMBER(finalData[score]))))
)</f>
        <v>0.98</v>
      </c>
      <c r="O1107" cm="1">
        <f t="array" ref="O110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107" cm="1">
        <f t="array" ref="P110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07">
        <f>finalData[[#This Row],[peerQ3]]-finalData[[#This Row],[peerQ1]]</f>
        <v>5.0000000000000044E-2</v>
      </c>
      <c r="R1107" cm="1">
        <f t="array" ref="R1107">_xlfn.LET(_xlpm.k,finalData[[#This Row],[peer_group_key]],
ROWS(_xlfn._xlws.FILTER(finalData[score], (finalData[peer_group_key]=_xlpm.k)*(ISNUMBER(finalData[score]))))
)</f>
        <v>35</v>
      </c>
      <c r="S1107">
        <f>IF(OR(NOT(ISNUMBER(finalData[[#This Row],[peerIQR]])),finalData[[#This Row],[peerIQR]]=0), NA(), finalData[[#This Row],[peerQ1]]-1.5*finalData[[#This Row],[peerIQR]])</f>
        <v>0.8849999999999999</v>
      </c>
      <c r="T1107">
        <f>IF(OR(NOT(ISNUMBER(finalData[[#This Row],[peerIQR]])),finalData[[#This Row],[peerIQR]]=0), NA(), finalData[[#This Row],[peerQ3]]+1.5*finalData[[#This Row],[peerIQR]])</f>
        <v>1.085</v>
      </c>
      <c r="U110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07">
        <f>finalData[[#This Row],[score]]-finalData[[#This Row],[peerMedian]]</f>
        <v>1.0000000000000009E-2</v>
      </c>
    </row>
    <row r="1108" spans="1:22">
      <c r="A1108" t="s">
        <v>4205</v>
      </c>
      <c r="B1108" t="s">
        <v>4206</v>
      </c>
      <c r="C1108" t="s">
        <v>4056</v>
      </c>
      <c r="D1108" t="s">
        <v>32</v>
      </c>
      <c r="E1108">
        <v>1</v>
      </c>
      <c r="F1108">
        <v>0</v>
      </c>
      <c r="G1108">
        <v>10</v>
      </c>
      <c r="H1108">
        <v>0</v>
      </c>
      <c r="I1108">
        <v>1.05</v>
      </c>
      <c r="J1108">
        <v>10</v>
      </c>
      <c r="K1108">
        <v>0</v>
      </c>
      <c r="L1108" t="s">
        <v>18086</v>
      </c>
      <c r="M1108" t="s">
        <v>17973</v>
      </c>
      <c r="N1108" cm="1">
        <f t="array" ref="N1108">_xlfn.LET(_xlpm.k,finalData[[#This Row],[peer_group_key]],
     MEDIAN(_xlfn._xlws.FILTER(finalData[score], (finalData[peer_group_key]=_xlpm.k)*(ISNUMBER(finalData[score]))))
)</f>
        <v>0.98</v>
      </c>
      <c r="O1108" cm="1">
        <f t="array" ref="O110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108" cm="1">
        <f t="array" ref="P110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08">
        <f>finalData[[#This Row],[peerQ3]]-finalData[[#This Row],[peerQ1]]</f>
        <v>5.0000000000000044E-2</v>
      </c>
      <c r="R1108" cm="1">
        <f t="array" ref="R1108">_xlfn.LET(_xlpm.k,finalData[[#This Row],[peer_group_key]],
ROWS(_xlfn._xlws.FILTER(finalData[score], (finalData[peer_group_key]=_xlpm.k)*(ISNUMBER(finalData[score]))))
)</f>
        <v>35</v>
      </c>
      <c r="S1108">
        <f>IF(OR(NOT(ISNUMBER(finalData[[#This Row],[peerIQR]])),finalData[[#This Row],[peerIQR]]=0), NA(), finalData[[#This Row],[peerQ1]]-1.5*finalData[[#This Row],[peerIQR]])</f>
        <v>0.8849999999999999</v>
      </c>
      <c r="T1108">
        <f>IF(OR(NOT(ISNUMBER(finalData[[#This Row],[peerIQR]])),finalData[[#This Row],[peerIQR]]=0), NA(), finalData[[#This Row],[peerQ3]]+1.5*finalData[[#This Row],[peerIQR]])</f>
        <v>1.085</v>
      </c>
      <c r="U110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08">
        <f>finalData[[#This Row],[score]]-finalData[[#This Row],[peerMedian]]</f>
        <v>7.0000000000000062E-2</v>
      </c>
    </row>
    <row r="1109" spans="1:22">
      <c r="A1109" t="s">
        <v>4208</v>
      </c>
      <c r="B1109" t="s">
        <v>4209</v>
      </c>
      <c r="C1109" t="s">
        <v>4056</v>
      </c>
      <c r="D1109" t="s">
        <v>27</v>
      </c>
      <c r="E1109">
        <v>2</v>
      </c>
      <c r="F1109">
        <v>0</v>
      </c>
      <c r="G1109">
        <v>10</v>
      </c>
      <c r="H1109">
        <v>1</v>
      </c>
      <c r="I1109">
        <v>0.99</v>
      </c>
      <c r="J1109">
        <v>11</v>
      </c>
      <c r="K1109">
        <v>9.0909090909090912E-2</v>
      </c>
      <c r="L1109" t="s">
        <v>18088</v>
      </c>
      <c r="M1109" t="s">
        <v>17973</v>
      </c>
      <c r="N1109" cm="1">
        <f t="array" ref="N1109">_xlfn.LET(_xlpm.k,finalData[[#This Row],[peer_group_key]],
     MEDIAN(_xlfn._xlws.FILTER(finalData[score], (finalData[peer_group_key]=_xlpm.k)*(ISNUMBER(finalData[score]))))
)</f>
        <v>1.0150000000000001</v>
      </c>
      <c r="O1109" cm="1">
        <f t="array" ref="O110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109" cm="1">
        <f t="array" ref="P110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1.0449999999999999</v>
      </c>
      <c r="Q1109">
        <f>finalData[[#This Row],[peerQ3]]-finalData[[#This Row],[peerQ1]]</f>
        <v>4.4999999999999929E-2</v>
      </c>
      <c r="R1109" cm="1">
        <f t="array" ref="R1109">_xlfn.LET(_xlpm.k,finalData[[#This Row],[peer_group_key]],
ROWS(_xlfn._xlws.FILTER(finalData[score], (finalData[peer_group_key]=_xlpm.k)*(ISNUMBER(finalData[score]))))
)</f>
        <v>6</v>
      </c>
      <c r="S1109">
        <f>IF(OR(NOT(ISNUMBER(finalData[[#This Row],[peerIQR]])),finalData[[#This Row],[peerIQR]]=0), NA(), finalData[[#This Row],[peerQ1]]-1.5*finalData[[#This Row],[peerIQR]])</f>
        <v>0.93250000000000011</v>
      </c>
      <c r="T1109">
        <f>IF(OR(NOT(ISNUMBER(finalData[[#This Row],[peerIQR]])),finalData[[#This Row],[peerIQR]]=0), NA(), finalData[[#This Row],[peerQ3]]+1.5*finalData[[#This Row],[peerIQR]])</f>
        <v>1.1124999999999998</v>
      </c>
      <c r="U110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109">
        <f>finalData[[#This Row],[score]]-finalData[[#This Row],[peerMedian]]</f>
        <v>-2.5000000000000133E-2</v>
      </c>
    </row>
    <row r="1110" spans="1:22">
      <c r="A1110" t="s">
        <v>4221</v>
      </c>
      <c r="B1110" t="s">
        <v>4222</v>
      </c>
      <c r="C1110" t="s">
        <v>4223</v>
      </c>
      <c r="D1110" t="s">
        <v>32</v>
      </c>
      <c r="E1110">
        <v>2</v>
      </c>
      <c r="F1110">
        <v>0</v>
      </c>
      <c r="G1110">
        <v>7</v>
      </c>
      <c r="H1110">
        <v>3</v>
      </c>
      <c r="I1110">
        <v>0.96</v>
      </c>
      <c r="J1110">
        <v>10</v>
      </c>
      <c r="K1110">
        <v>0.3</v>
      </c>
      <c r="L1110" t="s">
        <v>18090</v>
      </c>
      <c r="M1110" t="s">
        <v>17973</v>
      </c>
      <c r="N1110" cm="1">
        <f t="array" ref="N1110">_xlfn.LET(_xlpm.k,finalData[[#This Row],[peer_group_key]],
     MEDIAN(_xlfn._xlws.FILTER(finalData[score], (finalData[peer_group_key]=_xlpm.k)*(ISNUMBER(finalData[score]))))
)</f>
        <v>0.96</v>
      </c>
      <c r="O1110" cm="1">
        <f t="array" ref="O111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10" cm="1">
        <f t="array" ref="P111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10">
        <f>finalData[[#This Row],[peerQ3]]-finalData[[#This Row],[peerQ1]]</f>
        <v>8.4999999999999964E-2</v>
      </c>
      <c r="R1110" cm="1">
        <f t="array" ref="R1110">_xlfn.LET(_xlpm.k,finalData[[#This Row],[peer_group_key]],
ROWS(_xlfn._xlws.FILTER(finalData[score], (finalData[peer_group_key]=_xlpm.k)*(ISNUMBER(finalData[score]))))
)</f>
        <v>41</v>
      </c>
      <c r="S1110">
        <f>IF(OR(NOT(ISNUMBER(finalData[[#This Row],[peerIQR]])),finalData[[#This Row],[peerIQR]]=0), NA(), finalData[[#This Row],[peerQ1]]-1.5*finalData[[#This Row],[peerIQR]])</f>
        <v>0.7975000000000001</v>
      </c>
      <c r="T1110">
        <f>IF(OR(NOT(ISNUMBER(finalData[[#This Row],[peerIQR]])),finalData[[#This Row],[peerIQR]]=0), NA(), finalData[[#This Row],[peerQ3]]+1.5*finalData[[#This Row],[peerIQR]])</f>
        <v>1.1375</v>
      </c>
      <c r="U111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10">
        <f>finalData[[#This Row],[score]]-finalData[[#This Row],[peerMedian]]</f>
        <v>0</v>
      </c>
    </row>
    <row r="1111" spans="1:22">
      <c r="A1111" t="s">
        <v>4225</v>
      </c>
      <c r="B1111" t="s">
        <v>4226</v>
      </c>
      <c r="C1111" t="s">
        <v>4223</v>
      </c>
      <c r="D1111" t="s">
        <v>32</v>
      </c>
      <c r="E1111">
        <v>4</v>
      </c>
      <c r="F1111">
        <v>2</v>
      </c>
      <c r="G1111">
        <v>7</v>
      </c>
      <c r="H1111">
        <v>0</v>
      </c>
      <c r="I1111">
        <v>0.93</v>
      </c>
      <c r="J1111">
        <v>9</v>
      </c>
      <c r="K1111">
        <v>0</v>
      </c>
      <c r="L1111" t="s">
        <v>18090</v>
      </c>
      <c r="M1111" t="s">
        <v>17970</v>
      </c>
      <c r="N1111" cm="1">
        <f t="array" ref="N1111">_xlfn.LET(_xlpm.k,finalData[[#This Row],[peer_group_key]],
     MEDIAN(_xlfn._xlws.FILTER(finalData[score], (finalData[peer_group_key]=_xlpm.k)*(ISNUMBER(finalData[score]))))
)</f>
        <v>0.96</v>
      </c>
      <c r="O1111" cm="1">
        <f t="array" ref="O111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11" cm="1">
        <f t="array" ref="P111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11">
        <f>finalData[[#This Row],[peerQ3]]-finalData[[#This Row],[peerQ1]]</f>
        <v>8.4999999999999964E-2</v>
      </c>
      <c r="R1111" cm="1">
        <f t="array" ref="R1111">_xlfn.LET(_xlpm.k,finalData[[#This Row],[peer_group_key]],
ROWS(_xlfn._xlws.FILTER(finalData[score], (finalData[peer_group_key]=_xlpm.k)*(ISNUMBER(finalData[score]))))
)</f>
        <v>41</v>
      </c>
      <c r="S1111">
        <f>IF(OR(NOT(ISNUMBER(finalData[[#This Row],[peerIQR]])),finalData[[#This Row],[peerIQR]]=0), NA(), finalData[[#This Row],[peerQ1]]-1.5*finalData[[#This Row],[peerIQR]])</f>
        <v>0.7975000000000001</v>
      </c>
      <c r="T1111">
        <f>IF(OR(NOT(ISNUMBER(finalData[[#This Row],[peerIQR]])),finalData[[#This Row],[peerIQR]]=0), NA(), finalData[[#This Row],[peerQ3]]+1.5*finalData[[#This Row],[peerIQR]])</f>
        <v>1.1375</v>
      </c>
      <c r="U111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11">
        <f>finalData[[#This Row],[score]]-finalData[[#This Row],[peerMedian]]</f>
        <v>-2.9999999999999916E-2</v>
      </c>
    </row>
    <row r="1112" spans="1:22">
      <c r="A1112" t="s">
        <v>4229</v>
      </c>
      <c r="B1112" t="s">
        <v>4230</v>
      </c>
      <c r="C1112" t="s">
        <v>4223</v>
      </c>
      <c r="D1112" t="s">
        <v>18</v>
      </c>
      <c r="E1112">
        <v>3</v>
      </c>
      <c r="F1112">
        <v>1</v>
      </c>
      <c r="G1112">
        <v>6</v>
      </c>
      <c r="H1112">
        <v>0</v>
      </c>
      <c r="I1112">
        <v>1.08</v>
      </c>
      <c r="J1112">
        <v>7</v>
      </c>
      <c r="K1112">
        <v>0</v>
      </c>
      <c r="L1112" t="s">
        <v>18091</v>
      </c>
      <c r="M1112" t="s">
        <v>17971</v>
      </c>
      <c r="N1112" cm="1">
        <f t="array" ref="N1112">_xlfn.LET(_xlpm.k,finalData[[#This Row],[peer_group_key]],
     MEDIAN(_xlfn._xlws.FILTER(finalData[score], (finalData[peer_group_key]=_xlpm.k)*(ISNUMBER(finalData[score]))))
)</f>
        <v>0.9</v>
      </c>
      <c r="O1112" cm="1">
        <f t="array" ref="O111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0.87</v>
      </c>
      <c r="P1112" cm="1">
        <f t="array" ref="P111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1112">
        <f>finalData[[#This Row],[peerQ3]]-finalData[[#This Row],[peerQ1]]</f>
        <v>0.12</v>
      </c>
      <c r="R1112" cm="1">
        <f t="array" ref="R1112">_xlfn.LET(_xlpm.k,finalData[[#This Row],[peer_group_key]],
ROWS(_xlfn._xlws.FILTER(finalData[score], (finalData[peer_group_key]=_xlpm.k)*(ISNUMBER(finalData[score]))))
)</f>
        <v>3</v>
      </c>
      <c r="S1112">
        <f>IF(OR(NOT(ISNUMBER(finalData[[#This Row],[peerIQR]])),finalData[[#This Row],[peerIQR]]=0), NA(), finalData[[#This Row],[peerQ1]]-1.5*finalData[[#This Row],[peerIQR]])</f>
        <v>0.69</v>
      </c>
      <c r="T1112">
        <f>IF(OR(NOT(ISNUMBER(finalData[[#This Row],[peerIQR]])),finalData[[#This Row],[peerIQR]]=0), NA(), finalData[[#This Row],[peerQ3]]+1.5*finalData[[#This Row],[peerIQR]])</f>
        <v>1.17</v>
      </c>
      <c r="U111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112">
        <f>finalData[[#This Row],[score]]-finalData[[#This Row],[peerMedian]]</f>
        <v>0.18000000000000005</v>
      </c>
    </row>
    <row r="1113" spans="1:22">
      <c r="A1113" t="s">
        <v>4232</v>
      </c>
      <c r="B1113" t="s">
        <v>4233</v>
      </c>
      <c r="C1113" t="s">
        <v>4223</v>
      </c>
      <c r="D1113" t="s">
        <v>32</v>
      </c>
      <c r="E1113">
        <v>4</v>
      </c>
      <c r="F1113">
        <v>0</v>
      </c>
      <c r="G1113">
        <v>11</v>
      </c>
      <c r="H1113">
        <v>0</v>
      </c>
      <c r="I1113">
        <v>0.92</v>
      </c>
      <c r="J1113">
        <v>11</v>
      </c>
      <c r="K1113">
        <v>0</v>
      </c>
      <c r="L1113" t="s">
        <v>18090</v>
      </c>
      <c r="M1113" t="s">
        <v>17970</v>
      </c>
      <c r="N1113" cm="1">
        <f t="array" ref="N1113">_xlfn.LET(_xlpm.k,finalData[[#This Row],[peer_group_key]],
     MEDIAN(_xlfn._xlws.FILTER(finalData[score], (finalData[peer_group_key]=_xlpm.k)*(ISNUMBER(finalData[score]))))
)</f>
        <v>0.96</v>
      </c>
      <c r="O1113" cm="1">
        <f t="array" ref="O111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13" cm="1">
        <f t="array" ref="P111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13">
        <f>finalData[[#This Row],[peerQ3]]-finalData[[#This Row],[peerQ1]]</f>
        <v>8.4999999999999964E-2</v>
      </c>
      <c r="R1113" cm="1">
        <f t="array" ref="R1113">_xlfn.LET(_xlpm.k,finalData[[#This Row],[peer_group_key]],
ROWS(_xlfn._xlws.FILTER(finalData[score], (finalData[peer_group_key]=_xlpm.k)*(ISNUMBER(finalData[score]))))
)</f>
        <v>41</v>
      </c>
      <c r="S1113">
        <f>IF(OR(NOT(ISNUMBER(finalData[[#This Row],[peerIQR]])),finalData[[#This Row],[peerIQR]]=0), NA(), finalData[[#This Row],[peerQ1]]-1.5*finalData[[#This Row],[peerIQR]])</f>
        <v>0.7975000000000001</v>
      </c>
      <c r="T1113">
        <f>IF(OR(NOT(ISNUMBER(finalData[[#This Row],[peerIQR]])),finalData[[#This Row],[peerIQR]]=0), NA(), finalData[[#This Row],[peerQ3]]+1.5*finalData[[#This Row],[peerIQR]])</f>
        <v>1.1375</v>
      </c>
      <c r="U111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13">
        <f>finalData[[#This Row],[score]]-finalData[[#This Row],[peerMedian]]</f>
        <v>-3.9999999999999925E-2</v>
      </c>
    </row>
    <row r="1114" spans="1:22">
      <c r="A1114" t="s">
        <v>4236</v>
      </c>
      <c r="B1114" t="s">
        <v>4237</v>
      </c>
      <c r="C1114" t="s">
        <v>4223</v>
      </c>
      <c r="D1114" t="s">
        <v>140</v>
      </c>
      <c r="E1114">
        <v>4</v>
      </c>
      <c r="F1114">
        <v>0</v>
      </c>
      <c r="G1114">
        <v>8</v>
      </c>
      <c r="H1114">
        <v>1</v>
      </c>
      <c r="I1114">
        <v>0.96</v>
      </c>
      <c r="J1114">
        <v>9</v>
      </c>
      <c r="K1114">
        <v>0.1111111111111111</v>
      </c>
      <c r="L1114" t="s">
        <v>18092</v>
      </c>
      <c r="M1114" t="s">
        <v>17970</v>
      </c>
      <c r="N1114" cm="1">
        <f t="array" ref="N1114">_xlfn.LET(_xlpm.k,finalData[[#This Row],[peer_group_key]],
     MEDIAN(_xlfn._xlws.FILTER(finalData[score], (finalData[peer_group_key]=_xlpm.k)*(ISNUMBER(finalData[score]))))
)</f>
        <v>0.94</v>
      </c>
      <c r="O1114" cm="1">
        <f t="array" ref="O111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0.87</v>
      </c>
      <c r="P1114" cm="1">
        <f t="array" ref="P111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1114">
        <f>finalData[[#This Row],[peerQ3]]-finalData[[#This Row],[peerQ1]]</f>
        <v>0.11499999999999999</v>
      </c>
      <c r="R1114" cm="1">
        <f t="array" ref="R1114">_xlfn.LET(_xlpm.k,finalData[[#This Row],[peer_group_key]],
ROWS(_xlfn._xlws.FILTER(finalData[score], (finalData[peer_group_key]=_xlpm.k)*(ISNUMBER(finalData[score]))))
)</f>
        <v>9</v>
      </c>
      <c r="S1114">
        <f>IF(OR(NOT(ISNUMBER(finalData[[#This Row],[peerIQR]])),finalData[[#This Row],[peerIQR]]=0), NA(), finalData[[#This Row],[peerQ1]]-1.5*finalData[[#This Row],[peerIQR]])</f>
        <v>0.69750000000000001</v>
      </c>
      <c r="T1114">
        <f>IF(OR(NOT(ISNUMBER(finalData[[#This Row],[peerIQR]])),finalData[[#This Row],[peerIQR]]=0), NA(), finalData[[#This Row],[peerQ3]]+1.5*finalData[[#This Row],[peerIQR]])</f>
        <v>1.1575</v>
      </c>
      <c r="U111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14">
        <f>finalData[[#This Row],[score]]-finalData[[#This Row],[peerMedian]]</f>
        <v>2.0000000000000018E-2</v>
      </c>
    </row>
    <row r="1115" spans="1:22">
      <c r="A1115" t="s">
        <v>4240</v>
      </c>
      <c r="B1115" t="s">
        <v>4241</v>
      </c>
      <c r="C1115" t="s">
        <v>4223</v>
      </c>
      <c r="D1115" t="s">
        <v>32</v>
      </c>
      <c r="E1115">
        <v>1</v>
      </c>
      <c r="F1115">
        <v>0</v>
      </c>
      <c r="G1115">
        <v>8</v>
      </c>
      <c r="H1115">
        <v>3</v>
      </c>
      <c r="I1115">
        <v>1.05</v>
      </c>
      <c r="J1115">
        <v>11</v>
      </c>
      <c r="K1115">
        <v>0.27272727272727271</v>
      </c>
      <c r="L1115" t="s">
        <v>18090</v>
      </c>
      <c r="M1115" t="s">
        <v>17973</v>
      </c>
      <c r="N1115" cm="1">
        <f t="array" ref="N1115">_xlfn.LET(_xlpm.k,finalData[[#This Row],[peer_group_key]],
     MEDIAN(_xlfn._xlws.FILTER(finalData[score], (finalData[peer_group_key]=_xlpm.k)*(ISNUMBER(finalData[score]))))
)</f>
        <v>0.96</v>
      </c>
      <c r="O1115" cm="1">
        <f t="array" ref="O111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15" cm="1">
        <f t="array" ref="P111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15">
        <f>finalData[[#This Row],[peerQ3]]-finalData[[#This Row],[peerQ1]]</f>
        <v>8.4999999999999964E-2</v>
      </c>
      <c r="R1115" cm="1">
        <f t="array" ref="R1115">_xlfn.LET(_xlpm.k,finalData[[#This Row],[peer_group_key]],
ROWS(_xlfn._xlws.FILTER(finalData[score], (finalData[peer_group_key]=_xlpm.k)*(ISNUMBER(finalData[score]))))
)</f>
        <v>41</v>
      </c>
      <c r="S1115">
        <f>IF(OR(NOT(ISNUMBER(finalData[[#This Row],[peerIQR]])),finalData[[#This Row],[peerIQR]]=0), NA(), finalData[[#This Row],[peerQ1]]-1.5*finalData[[#This Row],[peerIQR]])</f>
        <v>0.7975000000000001</v>
      </c>
      <c r="T1115">
        <f>IF(OR(NOT(ISNUMBER(finalData[[#This Row],[peerIQR]])),finalData[[#This Row],[peerIQR]]=0), NA(), finalData[[#This Row],[peerQ3]]+1.5*finalData[[#This Row],[peerIQR]])</f>
        <v>1.1375</v>
      </c>
      <c r="U111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15">
        <f>finalData[[#This Row],[score]]-finalData[[#This Row],[peerMedian]]</f>
        <v>9.000000000000008E-2</v>
      </c>
    </row>
    <row r="1116" spans="1:22">
      <c r="A1116" t="s">
        <v>4243</v>
      </c>
      <c r="B1116" t="s">
        <v>4244</v>
      </c>
      <c r="C1116" t="s">
        <v>4223</v>
      </c>
      <c r="D1116" t="s">
        <v>32</v>
      </c>
      <c r="E1116">
        <v>4</v>
      </c>
      <c r="F1116">
        <v>0</v>
      </c>
      <c r="G1116">
        <v>11</v>
      </c>
      <c r="H1116">
        <v>0</v>
      </c>
      <c r="I1116">
        <v>0.93</v>
      </c>
      <c r="J1116">
        <v>11</v>
      </c>
      <c r="K1116">
        <v>0</v>
      </c>
      <c r="L1116" t="s">
        <v>18090</v>
      </c>
      <c r="M1116" t="s">
        <v>17970</v>
      </c>
      <c r="N1116" cm="1">
        <f t="array" ref="N1116">_xlfn.LET(_xlpm.k,finalData[[#This Row],[peer_group_key]],
     MEDIAN(_xlfn._xlws.FILTER(finalData[score], (finalData[peer_group_key]=_xlpm.k)*(ISNUMBER(finalData[score]))))
)</f>
        <v>0.96</v>
      </c>
      <c r="O1116" cm="1">
        <f t="array" ref="O111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16" cm="1">
        <f t="array" ref="P111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16">
        <f>finalData[[#This Row],[peerQ3]]-finalData[[#This Row],[peerQ1]]</f>
        <v>8.4999999999999964E-2</v>
      </c>
      <c r="R1116" cm="1">
        <f t="array" ref="R1116">_xlfn.LET(_xlpm.k,finalData[[#This Row],[peer_group_key]],
ROWS(_xlfn._xlws.FILTER(finalData[score], (finalData[peer_group_key]=_xlpm.k)*(ISNUMBER(finalData[score]))))
)</f>
        <v>41</v>
      </c>
      <c r="S1116">
        <f>IF(OR(NOT(ISNUMBER(finalData[[#This Row],[peerIQR]])),finalData[[#This Row],[peerIQR]]=0), NA(), finalData[[#This Row],[peerQ1]]-1.5*finalData[[#This Row],[peerIQR]])</f>
        <v>0.7975000000000001</v>
      </c>
      <c r="T1116">
        <f>IF(OR(NOT(ISNUMBER(finalData[[#This Row],[peerIQR]])),finalData[[#This Row],[peerIQR]]=0), NA(), finalData[[#This Row],[peerQ3]]+1.5*finalData[[#This Row],[peerIQR]])</f>
        <v>1.1375</v>
      </c>
      <c r="U111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16">
        <f>finalData[[#This Row],[score]]-finalData[[#This Row],[peerMedian]]</f>
        <v>-2.9999999999999916E-2</v>
      </c>
    </row>
    <row r="1117" spans="1:22">
      <c r="A1117" t="s">
        <v>4247</v>
      </c>
      <c r="B1117" t="s">
        <v>4248</v>
      </c>
      <c r="C1117" t="s">
        <v>4223</v>
      </c>
      <c r="D1117" t="s">
        <v>113</v>
      </c>
      <c r="E1117">
        <v>2</v>
      </c>
      <c r="F1117">
        <v>0</v>
      </c>
      <c r="G1117">
        <v>8</v>
      </c>
      <c r="H1117">
        <v>0</v>
      </c>
      <c r="I1117">
        <v>0.91</v>
      </c>
      <c r="J1117">
        <v>8</v>
      </c>
      <c r="K1117">
        <v>0</v>
      </c>
      <c r="L1117" t="s">
        <v>18093</v>
      </c>
      <c r="M1117" t="s">
        <v>17973</v>
      </c>
      <c r="N1117" cm="1">
        <f t="array" ref="N1117">_xlfn.LET(_xlpm.k,finalData[[#This Row],[peer_group_key]],
     MEDIAN(_xlfn._xlws.FILTER(finalData[score], (finalData[peer_group_key]=_xlpm.k)*(ISNUMBER(finalData[score]))))
)</f>
        <v>0.93500000000000005</v>
      </c>
      <c r="O1117" cm="1">
        <f t="array" ref="O111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17" cm="1">
        <f t="array" ref="P111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0.94249999999999989</v>
      </c>
      <c r="Q1117">
        <f>finalData[[#This Row],[peerQ3]]-finalData[[#This Row],[peerQ1]]</f>
        <v>1.7499999999999849E-2</v>
      </c>
      <c r="R1117" cm="1">
        <f t="array" ref="R1117">_xlfn.LET(_xlpm.k,finalData[[#This Row],[peer_group_key]],
ROWS(_xlfn._xlws.FILTER(finalData[score], (finalData[peer_group_key]=_xlpm.k)*(ISNUMBER(finalData[score]))))
)</f>
        <v>4</v>
      </c>
      <c r="S1117">
        <f>IF(OR(NOT(ISNUMBER(finalData[[#This Row],[peerIQR]])),finalData[[#This Row],[peerIQR]]=0), NA(), finalData[[#This Row],[peerQ1]]-1.5*finalData[[#This Row],[peerIQR]])</f>
        <v>0.89875000000000027</v>
      </c>
      <c r="T1117">
        <f>IF(OR(NOT(ISNUMBER(finalData[[#This Row],[peerIQR]])),finalData[[#This Row],[peerIQR]]=0), NA(), finalData[[#This Row],[peerQ3]]+1.5*finalData[[#This Row],[peerIQR]])</f>
        <v>0.96874999999999967</v>
      </c>
      <c r="U111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117">
        <f>finalData[[#This Row],[score]]-finalData[[#This Row],[peerMedian]]</f>
        <v>-2.5000000000000022E-2</v>
      </c>
    </row>
    <row r="1118" spans="1:22">
      <c r="A1118" t="s">
        <v>4251</v>
      </c>
      <c r="B1118" t="s">
        <v>4252</v>
      </c>
      <c r="C1118" t="s">
        <v>4223</v>
      </c>
      <c r="D1118" t="s">
        <v>27</v>
      </c>
      <c r="E1118">
        <v>1</v>
      </c>
      <c r="F1118">
        <v>0</v>
      </c>
      <c r="G1118">
        <v>8</v>
      </c>
      <c r="H1118">
        <v>1</v>
      </c>
      <c r="I1118">
        <v>1.03</v>
      </c>
      <c r="J1118">
        <v>9</v>
      </c>
      <c r="K1118">
        <v>0.1111111111111111</v>
      </c>
      <c r="L1118" t="s">
        <v>18094</v>
      </c>
      <c r="M1118" t="s">
        <v>17973</v>
      </c>
      <c r="N1118" cm="1">
        <f t="array" ref="N1118">_xlfn.LET(_xlpm.k,finalData[[#This Row],[peer_group_key]],
     MEDIAN(_xlfn._xlws.FILTER(finalData[score], (finalData[peer_group_key]=_xlpm.k)*(ISNUMBER(finalData[score]))))
)</f>
        <v>0.97</v>
      </c>
      <c r="O1118" cm="1">
        <f t="array" ref="O111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118" cm="1">
        <f t="array" ref="P111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18">
        <f>finalData[[#This Row],[peerQ3]]-finalData[[#This Row],[peerQ1]]</f>
        <v>7.0000000000000062E-2</v>
      </c>
      <c r="R1118" cm="1">
        <f t="array" ref="R1118">_xlfn.LET(_xlpm.k,finalData[[#This Row],[peer_group_key]],
ROWS(_xlfn._xlws.FILTER(finalData[score], (finalData[peer_group_key]=_xlpm.k)*(ISNUMBER(finalData[score]))))
)</f>
        <v>7</v>
      </c>
      <c r="S1118">
        <f>IF(OR(NOT(ISNUMBER(finalData[[#This Row],[peerIQR]])),finalData[[#This Row],[peerIQR]]=0), NA(), finalData[[#This Row],[peerQ1]]-1.5*finalData[[#This Row],[peerIQR]])</f>
        <v>0.83499999999999985</v>
      </c>
      <c r="T1118">
        <f>IF(OR(NOT(ISNUMBER(finalData[[#This Row],[peerIQR]])),finalData[[#This Row],[peerIQR]]=0), NA(), finalData[[#This Row],[peerQ3]]+1.5*finalData[[#This Row],[peerIQR]])</f>
        <v>1.1150000000000002</v>
      </c>
      <c r="U111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118">
        <f>finalData[[#This Row],[score]]-finalData[[#This Row],[peerMedian]]</f>
        <v>6.0000000000000053E-2</v>
      </c>
    </row>
    <row r="1119" spans="1:22">
      <c r="A1119" t="s">
        <v>4254</v>
      </c>
      <c r="B1119" t="s">
        <v>4255</v>
      </c>
      <c r="C1119" t="s">
        <v>4223</v>
      </c>
      <c r="D1119" t="s">
        <v>32</v>
      </c>
      <c r="E1119">
        <v>2</v>
      </c>
      <c r="F1119">
        <v>1</v>
      </c>
      <c r="G1119">
        <v>9</v>
      </c>
      <c r="H1119">
        <v>1</v>
      </c>
      <c r="I1119">
        <v>0.98</v>
      </c>
      <c r="J1119">
        <v>11</v>
      </c>
      <c r="K1119">
        <v>9.0909090909090912E-2</v>
      </c>
      <c r="L1119" t="s">
        <v>18090</v>
      </c>
      <c r="M1119" t="s">
        <v>17973</v>
      </c>
      <c r="N1119" cm="1">
        <f t="array" ref="N1119">_xlfn.LET(_xlpm.k,finalData[[#This Row],[peer_group_key]],
     MEDIAN(_xlfn._xlws.FILTER(finalData[score], (finalData[peer_group_key]=_xlpm.k)*(ISNUMBER(finalData[score]))))
)</f>
        <v>0.96</v>
      </c>
      <c r="O1119" cm="1">
        <f t="array" ref="O111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19" cm="1">
        <f t="array" ref="P111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19">
        <f>finalData[[#This Row],[peerQ3]]-finalData[[#This Row],[peerQ1]]</f>
        <v>8.4999999999999964E-2</v>
      </c>
      <c r="R1119" cm="1">
        <f t="array" ref="R1119">_xlfn.LET(_xlpm.k,finalData[[#This Row],[peer_group_key]],
ROWS(_xlfn._xlws.FILTER(finalData[score], (finalData[peer_group_key]=_xlpm.k)*(ISNUMBER(finalData[score]))))
)</f>
        <v>41</v>
      </c>
      <c r="S1119">
        <f>IF(OR(NOT(ISNUMBER(finalData[[#This Row],[peerIQR]])),finalData[[#This Row],[peerIQR]]=0), NA(), finalData[[#This Row],[peerQ1]]-1.5*finalData[[#This Row],[peerIQR]])</f>
        <v>0.7975000000000001</v>
      </c>
      <c r="T1119">
        <f>IF(OR(NOT(ISNUMBER(finalData[[#This Row],[peerIQR]])),finalData[[#This Row],[peerIQR]]=0), NA(), finalData[[#This Row],[peerQ3]]+1.5*finalData[[#This Row],[peerIQR]])</f>
        <v>1.1375</v>
      </c>
      <c r="U111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19">
        <f>finalData[[#This Row],[score]]-finalData[[#This Row],[peerMedian]]</f>
        <v>2.0000000000000018E-2</v>
      </c>
    </row>
    <row r="1120" spans="1:22">
      <c r="A1120" t="s">
        <v>4257</v>
      </c>
      <c r="B1120" t="s">
        <v>4258</v>
      </c>
      <c r="C1120" t="s">
        <v>4223</v>
      </c>
      <c r="D1120" t="s">
        <v>32</v>
      </c>
      <c r="E1120">
        <v>3</v>
      </c>
      <c r="F1120">
        <v>0</v>
      </c>
      <c r="G1120">
        <v>7</v>
      </c>
      <c r="H1120">
        <v>1</v>
      </c>
      <c r="I1120">
        <v>0.98</v>
      </c>
      <c r="J1120">
        <v>8</v>
      </c>
      <c r="K1120">
        <v>0.125</v>
      </c>
      <c r="L1120" t="s">
        <v>18090</v>
      </c>
      <c r="M1120" t="s">
        <v>17971</v>
      </c>
      <c r="N1120" cm="1">
        <f t="array" ref="N1120">_xlfn.LET(_xlpm.k,finalData[[#This Row],[peer_group_key]],
     MEDIAN(_xlfn._xlws.FILTER(finalData[score], (finalData[peer_group_key]=_xlpm.k)*(ISNUMBER(finalData[score]))))
)</f>
        <v>0.96</v>
      </c>
      <c r="O1120" cm="1">
        <f t="array" ref="O112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20" cm="1">
        <f t="array" ref="P112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20">
        <f>finalData[[#This Row],[peerQ3]]-finalData[[#This Row],[peerQ1]]</f>
        <v>8.4999999999999964E-2</v>
      </c>
      <c r="R1120" cm="1">
        <f t="array" ref="R1120">_xlfn.LET(_xlpm.k,finalData[[#This Row],[peer_group_key]],
ROWS(_xlfn._xlws.FILTER(finalData[score], (finalData[peer_group_key]=_xlpm.k)*(ISNUMBER(finalData[score]))))
)</f>
        <v>41</v>
      </c>
      <c r="S1120">
        <f>IF(OR(NOT(ISNUMBER(finalData[[#This Row],[peerIQR]])),finalData[[#This Row],[peerIQR]]=0), NA(), finalData[[#This Row],[peerQ1]]-1.5*finalData[[#This Row],[peerIQR]])</f>
        <v>0.7975000000000001</v>
      </c>
      <c r="T1120">
        <f>IF(OR(NOT(ISNUMBER(finalData[[#This Row],[peerIQR]])),finalData[[#This Row],[peerIQR]]=0), NA(), finalData[[#This Row],[peerQ3]]+1.5*finalData[[#This Row],[peerIQR]])</f>
        <v>1.1375</v>
      </c>
      <c r="U112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20">
        <f>finalData[[#This Row],[score]]-finalData[[#This Row],[peerMedian]]</f>
        <v>2.0000000000000018E-2</v>
      </c>
    </row>
    <row r="1121" spans="1:22">
      <c r="A1121" t="s">
        <v>4261</v>
      </c>
      <c r="B1121" t="s">
        <v>4262</v>
      </c>
      <c r="C1121" t="s">
        <v>4223</v>
      </c>
      <c r="D1121" t="s">
        <v>140</v>
      </c>
      <c r="E1121">
        <v>4</v>
      </c>
      <c r="F1121">
        <v>1</v>
      </c>
      <c r="G1121">
        <v>6</v>
      </c>
      <c r="H1121">
        <v>0</v>
      </c>
      <c r="I1121">
        <v>0.84</v>
      </c>
      <c r="J1121">
        <v>7</v>
      </c>
      <c r="K1121">
        <v>0</v>
      </c>
      <c r="L1121" t="s">
        <v>18092</v>
      </c>
      <c r="M1121" t="s">
        <v>17970</v>
      </c>
      <c r="N1121" cm="1">
        <f t="array" ref="N1121">_xlfn.LET(_xlpm.k,finalData[[#This Row],[peer_group_key]],
     MEDIAN(_xlfn._xlws.FILTER(finalData[score], (finalData[peer_group_key]=_xlpm.k)*(ISNUMBER(finalData[score]))))
)</f>
        <v>0.94</v>
      </c>
      <c r="O1121" cm="1">
        <f t="array" ref="O112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0.87</v>
      </c>
      <c r="P1121" cm="1">
        <f t="array" ref="P112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1121">
        <f>finalData[[#This Row],[peerQ3]]-finalData[[#This Row],[peerQ1]]</f>
        <v>0.11499999999999999</v>
      </c>
      <c r="R1121" cm="1">
        <f t="array" ref="R1121">_xlfn.LET(_xlpm.k,finalData[[#This Row],[peer_group_key]],
ROWS(_xlfn._xlws.FILTER(finalData[score], (finalData[peer_group_key]=_xlpm.k)*(ISNUMBER(finalData[score]))))
)</f>
        <v>9</v>
      </c>
      <c r="S1121">
        <f>IF(OR(NOT(ISNUMBER(finalData[[#This Row],[peerIQR]])),finalData[[#This Row],[peerIQR]]=0), NA(), finalData[[#This Row],[peerQ1]]-1.5*finalData[[#This Row],[peerIQR]])</f>
        <v>0.69750000000000001</v>
      </c>
      <c r="T1121">
        <f>IF(OR(NOT(ISNUMBER(finalData[[#This Row],[peerIQR]])),finalData[[#This Row],[peerIQR]]=0), NA(), finalData[[#This Row],[peerQ3]]+1.5*finalData[[#This Row],[peerIQR]])</f>
        <v>1.1575</v>
      </c>
      <c r="U112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21">
        <f>finalData[[#This Row],[score]]-finalData[[#This Row],[peerMedian]]</f>
        <v>-9.9999999999999978E-2</v>
      </c>
    </row>
    <row r="1122" spans="1:22">
      <c r="A1122" t="s">
        <v>4264</v>
      </c>
      <c r="B1122" t="s">
        <v>4265</v>
      </c>
      <c r="C1122" t="s">
        <v>4223</v>
      </c>
      <c r="D1122" t="s">
        <v>87</v>
      </c>
      <c r="E1122">
        <v>4</v>
      </c>
      <c r="F1122">
        <v>0</v>
      </c>
      <c r="G1122">
        <v>8</v>
      </c>
      <c r="H1122">
        <v>0</v>
      </c>
      <c r="I1122">
        <v>0.85</v>
      </c>
      <c r="J1122">
        <v>8</v>
      </c>
      <c r="K1122">
        <v>0</v>
      </c>
      <c r="L1122" t="s">
        <v>18095</v>
      </c>
      <c r="M1122" t="s">
        <v>17970</v>
      </c>
      <c r="N1122" cm="1">
        <f t="array" ref="N1122">_xlfn.LET(_xlpm.k,finalData[[#This Row],[peer_group_key]],
     MEDIAN(_xlfn._xlws.FILTER(finalData[score], (finalData[peer_group_key]=_xlpm.k)*(ISNUMBER(finalData[score]))))
)</f>
        <v>0.90500000000000003</v>
      </c>
      <c r="O1122" cm="1">
        <f t="array" ref="O112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1122" cm="1">
        <f t="array" ref="P112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1122">
        <f>finalData[[#This Row],[peerQ3]]-finalData[[#This Row],[peerQ1]]</f>
        <v>7.4999999999999956E-2</v>
      </c>
      <c r="R1122" cm="1">
        <f t="array" ref="R1122">_xlfn.LET(_xlpm.k,finalData[[#This Row],[peer_group_key]],
ROWS(_xlfn._xlws.FILTER(finalData[score], (finalData[peer_group_key]=_xlpm.k)*(ISNUMBER(finalData[score]))))
)</f>
        <v>14</v>
      </c>
      <c r="S1122">
        <f>IF(OR(NOT(ISNUMBER(finalData[[#This Row],[peerIQR]])),finalData[[#This Row],[peerIQR]]=0), NA(), finalData[[#This Row],[peerQ1]]-1.5*finalData[[#This Row],[peerIQR]])</f>
        <v>0.76750000000000007</v>
      </c>
      <c r="T1122">
        <f>IF(OR(NOT(ISNUMBER(finalData[[#This Row],[peerIQR]])),finalData[[#This Row],[peerIQR]]=0), NA(), finalData[[#This Row],[peerQ3]]+1.5*finalData[[#This Row],[peerIQR]])</f>
        <v>1.0674999999999999</v>
      </c>
      <c r="U112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22">
        <f>finalData[[#This Row],[score]]-finalData[[#This Row],[peerMedian]]</f>
        <v>-5.5000000000000049E-2</v>
      </c>
    </row>
    <row r="1123" spans="1:22">
      <c r="A1123" t="s">
        <v>4268</v>
      </c>
      <c r="B1123" t="s">
        <v>4269</v>
      </c>
      <c r="C1123" t="s">
        <v>4223</v>
      </c>
      <c r="D1123" t="s">
        <v>27</v>
      </c>
      <c r="E1123">
        <v>5</v>
      </c>
      <c r="F1123">
        <v>0</v>
      </c>
      <c r="G1123">
        <v>9</v>
      </c>
      <c r="H1123">
        <v>0</v>
      </c>
      <c r="I1123">
        <v>0.94</v>
      </c>
      <c r="J1123">
        <v>9</v>
      </c>
      <c r="K1123">
        <v>0</v>
      </c>
      <c r="L1123" t="s">
        <v>18094</v>
      </c>
      <c r="M1123" t="s">
        <v>17970</v>
      </c>
      <c r="N1123" cm="1">
        <f t="array" ref="N1123">_xlfn.LET(_xlpm.k,finalData[[#This Row],[peer_group_key]],
     MEDIAN(_xlfn._xlws.FILTER(finalData[score], (finalData[peer_group_key]=_xlpm.k)*(ISNUMBER(finalData[score]))))
)</f>
        <v>0.97</v>
      </c>
      <c r="O1123" cm="1">
        <f t="array" ref="O112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123" cm="1">
        <f t="array" ref="P112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23">
        <f>finalData[[#This Row],[peerQ3]]-finalData[[#This Row],[peerQ1]]</f>
        <v>7.0000000000000062E-2</v>
      </c>
      <c r="R1123" cm="1">
        <f t="array" ref="R1123">_xlfn.LET(_xlpm.k,finalData[[#This Row],[peer_group_key]],
ROWS(_xlfn._xlws.FILTER(finalData[score], (finalData[peer_group_key]=_xlpm.k)*(ISNUMBER(finalData[score]))))
)</f>
        <v>7</v>
      </c>
      <c r="S1123">
        <f>IF(OR(NOT(ISNUMBER(finalData[[#This Row],[peerIQR]])),finalData[[#This Row],[peerIQR]]=0), NA(), finalData[[#This Row],[peerQ1]]-1.5*finalData[[#This Row],[peerIQR]])</f>
        <v>0.83499999999999985</v>
      </c>
      <c r="T1123">
        <f>IF(OR(NOT(ISNUMBER(finalData[[#This Row],[peerIQR]])),finalData[[#This Row],[peerIQR]]=0), NA(), finalData[[#This Row],[peerQ3]]+1.5*finalData[[#This Row],[peerIQR]])</f>
        <v>1.1150000000000002</v>
      </c>
      <c r="U112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123">
        <f>finalData[[#This Row],[score]]-finalData[[#This Row],[peerMedian]]</f>
        <v>-3.0000000000000027E-2</v>
      </c>
    </row>
    <row r="1124" spans="1:22">
      <c r="A1124" t="s">
        <v>4272</v>
      </c>
      <c r="B1124" t="s">
        <v>4273</v>
      </c>
      <c r="C1124" t="s">
        <v>4223</v>
      </c>
      <c r="D1124" t="s">
        <v>32</v>
      </c>
      <c r="E1124">
        <v>2</v>
      </c>
      <c r="F1124">
        <v>1</v>
      </c>
      <c r="G1124">
        <v>6</v>
      </c>
      <c r="H1124">
        <v>0</v>
      </c>
      <c r="I1124">
        <v>0.9</v>
      </c>
      <c r="J1124">
        <v>7</v>
      </c>
      <c r="K1124">
        <v>0</v>
      </c>
      <c r="L1124" t="s">
        <v>18090</v>
      </c>
      <c r="M1124" t="s">
        <v>17973</v>
      </c>
      <c r="N1124" cm="1">
        <f t="array" ref="N1124">_xlfn.LET(_xlpm.k,finalData[[#This Row],[peer_group_key]],
     MEDIAN(_xlfn._xlws.FILTER(finalData[score], (finalData[peer_group_key]=_xlpm.k)*(ISNUMBER(finalData[score]))))
)</f>
        <v>0.96</v>
      </c>
      <c r="O1124" cm="1">
        <f t="array" ref="O112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24" cm="1">
        <f t="array" ref="P112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24">
        <f>finalData[[#This Row],[peerQ3]]-finalData[[#This Row],[peerQ1]]</f>
        <v>8.4999999999999964E-2</v>
      </c>
      <c r="R1124" cm="1">
        <f t="array" ref="R1124">_xlfn.LET(_xlpm.k,finalData[[#This Row],[peer_group_key]],
ROWS(_xlfn._xlws.FILTER(finalData[score], (finalData[peer_group_key]=_xlpm.k)*(ISNUMBER(finalData[score]))))
)</f>
        <v>41</v>
      </c>
      <c r="S1124">
        <f>IF(OR(NOT(ISNUMBER(finalData[[#This Row],[peerIQR]])),finalData[[#This Row],[peerIQR]]=0), NA(), finalData[[#This Row],[peerQ1]]-1.5*finalData[[#This Row],[peerIQR]])</f>
        <v>0.7975000000000001</v>
      </c>
      <c r="T1124">
        <f>IF(OR(NOT(ISNUMBER(finalData[[#This Row],[peerIQR]])),finalData[[#This Row],[peerIQR]]=0), NA(), finalData[[#This Row],[peerQ3]]+1.5*finalData[[#This Row],[peerIQR]])</f>
        <v>1.1375</v>
      </c>
      <c r="U112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24">
        <f>finalData[[#This Row],[score]]-finalData[[#This Row],[peerMedian]]</f>
        <v>-5.9999999999999942E-2</v>
      </c>
    </row>
    <row r="1125" spans="1:22">
      <c r="A1125" t="s">
        <v>4276</v>
      </c>
      <c r="B1125" t="s">
        <v>4277</v>
      </c>
      <c r="C1125" t="s">
        <v>4223</v>
      </c>
      <c r="D1125" t="s">
        <v>32</v>
      </c>
      <c r="E1125">
        <v>5</v>
      </c>
      <c r="F1125">
        <v>0</v>
      </c>
      <c r="G1125">
        <v>11</v>
      </c>
      <c r="H1125">
        <v>0</v>
      </c>
      <c r="I1125">
        <v>0.96</v>
      </c>
      <c r="J1125">
        <v>11</v>
      </c>
      <c r="K1125">
        <v>0</v>
      </c>
      <c r="L1125" t="s">
        <v>18090</v>
      </c>
      <c r="M1125" t="s">
        <v>17970</v>
      </c>
      <c r="N1125" cm="1">
        <f t="array" ref="N1125">_xlfn.LET(_xlpm.k,finalData[[#This Row],[peer_group_key]],
     MEDIAN(_xlfn._xlws.FILTER(finalData[score], (finalData[peer_group_key]=_xlpm.k)*(ISNUMBER(finalData[score]))))
)</f>
        <v>0.96</v>
      </c>
      <c r="O1125" cm="1">
        <f t="array" ref="O112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25" cm="1">
        <f t="array" ref="P112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25">
        <f>finalData[[#This Row],[peerQ3]]-finalData[[#This Row],[peerQ1]]</f>
        <v>8.4999999999999964E-2</v>
      </c>
      <c r="R1125" cm="1">
        <f t="array" ref="R1125">_xlfn.LET(_xlpm.k,finalData[[#This Row],[peer_group_key]],
ROWS(_xlfn._xlws.FILTER(finalData[score], (finalData[peer_group_key]=_xlpm.k)*(ISNUMBER(finalData[score]))))
)</f>
        <v>41</v>
      </c>
      <c r="S1125">
        <f>IF(OR(NOT(ISNUMBER(finalData[[#This Row],[peerIQR]])),finalData[[#This Row],[peerIQR]]=0), NA(), finalData[[#This Row],[peerQ1]]-1.5*finalData[[#This Row],[peerIQR]])</f>
        <v>0.7975000000000001</v>
      </c>
      <c r="T1125">
        <f>IF(OR(NOT(ISNUMBER(finalData[[#This Row],[peerIQR]])),finalData[[#This Row],[peerIQR]]=0), NA(), finalData[[#This Row],[peerQ3]]+1.5*finalData[[#This Row],[peerIQR]])</f>
        <v>1.1375</v>
      </c>
      <c r="U112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25">
        <f>finalData[[#This Row],[score]]-finalData[[#This Row],[peerMedian]]</f>
        <v>0</v>
      </c>
    </row>
    <row r="1126" spans="1:22">
      <c r="A1126" t="s">
        <v>4279</v>
      </c>
      <c r="B1126" t="s">
        <v>4280</v>
      </c>
      <c r="C1126" t="s">
        <v>4223</v>
      </c>
      <c r="D1126" t="s">
        <v>32</v>
      </c>
      <c r="E1126">
        <v>2</v>
      </c>
      <c r="F1126">
        <v>0</v>
      </c>
      <c r="G1126">
        <v>7</v>
      </c>
      <c r="H1126">
        <v>4</v>
      </c>
      <c r="I1126">
        <v>0.99</v>
      </c>
      <c r="J1126">
        <v>11</v>
      </c>
      <c r="K1126">
        <v>0.36363636363636365</v>
      </c>
      <c r="L1126" t="s">
        <v>18090</v>
      </c>
      <c r="M1126" t="s">
        <v>17973</v>
      </c>
      <c r="N1126" cm="1">
        <f t="array" ref="N1126">_xlfn.LET(_xlpm.k,finalData[[#This Row],[peer_group_key]],
     MEDIAN(_xlfn._xlws.FILTER(finalData[score], (finalData[peer_group_key]=_xlpm.k)*(ISNUMBER(finalData[score]))))
)</f>
        <v>0.96</v>
      </c>
      <c r="O1126" cm="1">
        <f t="array" ref="O112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26" cm="1">
        <f t="array" ref="P112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26">
        <f>finalData[[#This Row],[peerQ3]]-finalData[[#This Row],[peerQ1]]</f>
        <v>8.4999999999999964E-2</v>
      </c>
      <c r="R1126" cm="1">
        <f t="array" ref="R1126">_xlfn.LET(_xlpm.k,finalData[[#This Row],[peer_group_key]],
ROWS(_xlfn._xlws.FILTER(finalData[score], (finalData[peer_group_key]=_xlpm.k)*(ISNUMBER(finalData[score]))))
)</f>
        <v>41</v>
      </c>
      <c r="S1126">
        <f>IF(OR(NOT(ISNUMBER(finalData[[#This Row],[peerIQR]])),finalData[[#This Row],[peerIQR]]=0), NA(), finalData[[#This Row],[peerQ1]]-1.5*finalData[[#This Row],[peerIQR]])</f>
        <v>0.7975000000000001</v>
      </c>
      <c r="T1126">
        <f>IF(OR(NOT(ISNUMBER(finalData[[#This Row],[peerIQR]])),finalData[[#This Row],[peerIQR]]=0), NA(), finalData[[#This Row],[peerQ3]]+1.5*finalData[[#This Row],[peerIQR]])</f>
        <v>1.1375</v>
      </c>
      <c r="U112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26">
        <f>finalData[[#This Row],[score]]-finalData[[#This Row],[peerMedian]]</f>
        <v>3.0000000000000027E-2</v>
      </c>
    </row>
    <row r="1127" spans="1:22">
      <c r="A1127" t="s">
        <v>4282</v>
      </c>
      <c r="B1127" t="s">
        <v>4283</v>
      </c>
      <c r="C1127" t="s">
        <v>4223</v>
      </c>
      <c r="D1127" t="s">
        <v>32</v>
      </c>
      <c r="E1127">
        <v>4</v>
      </c>
      <c r="F1127">
        <v>1</v>
      </c>
      <c r="G1127">
        <v>9</v>
      </c>
      <c r="H1127">
        <v>1</v>
      </c>
      <c r="I1127">
        <v>0.95</v>
      </c>
      <c r="J1127">
        <v>11</v>
      </c>
      <c r="K1127">
        <v>9.0909090909090912E-2</v>
      </c>
      <c r="L1127" t="s">
        <v>18090</v>
      </c>
      <c r="M1127" t="s">
        <v>17970</v>
      </c>
      <c r="N1127" cm="1">
        <f t="array" ref="N1127">_xlfn.LET(_xlpm.k,finalData[[#This Row],[peer_group_key]],
     MEDIAN(_xlfn._xlws.FILTER(finalData[score], (finalData[peer_group_key]=_xlpm.k)*(ISNUMBER(finalData[score]))))
)</f>
        <v>0.96</v>
      </c>
      <c r="O1127" cm="1">
        <f t="array" ref="O112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27" cm="1">
        <f t="array" ref="P112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27">
        <f>finalData[[#This Row],[peerQ3]]-finalData[[#This Row],[peerQ1]]</f>
        <v>8.4999999999999964E-2</v>
      </c>
      <c r="R1127" cm="1">
        <f t="array" ref="R1127">_xlfn.LET(_xlpm.k,finalData[[#This Row],[peer_group_key]],
ROWS(_xlfn._xlws.FILTER(finalData[score], (finalData[peer_group_key]=_xlpm.k)*(ISNUMBER(finalData[score]))))
)</f>
        <v>41</v>
      </c>
      <c r="S1127">
        <f>IF(OR(NOT(ISNUMBER(finalData[[#This Row],[peerIQR]])),finalData[[#This Row],[peerIQR]]=0), NA(), finalData[[#This Row],[peerQ1]]-1.5*finalData[[#This Row],[peerIQR]])</f>
        <v>0.7975000000000001</v>
      </c>
      <c r="T1127">
        <f>IF(OR(NOT(ISNUMBER(finalData[[#This Row],[peerIQR]])),finalData[[#This Row],[peerIQR]]=0), NA(), finalData[[#This Row],[peerQ3]]+1.5*finalData[[#This Row],[peerIQR]])</f>
        <v>1.1375</v>
      </c>
      <c r="U112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27">
        <f>finalData[[#This Row],[score]]-finalData[[#This Row],[peerMedian]]</f>
        <v>-1.0000000000000009E-2</v>
      </c>
    </row>
    <row r="1128" spans="1:22">
      <c r="A1128" t="s">
        <v>4286</v>
      </c>
      <c r="B1128" t="s">
        <v>4287</v>
      </c>
      <c r="C1128" t="s">
        <v>4223</v>
      </c>
      <c r="D1128" t="s">
        <v>32</v>
      </c>
      <c r="E1128">
        <v>3</v>
      </c>
      <c r="F1128">
        <v>0</v>
      </c>
      <c r="G1128">
        <v>9</v>
      </c>
      <c r="H1128">
        <v>2</v>
      </c>
      <c r="I1128">
        <v>1</v>
      </c>
      <c r="J1128">
        <v>11</v>
      </c>
      <c r="K1128">
        <v>0.18181818181818182</v>
      </c>
      <c r="L1128" t="s">
        <v>18090</v>
      </c>
      <c r="M1128" t="s">
        <v>17971</v>
      </c>
      <c r="N1128" cm="1">
        <f t="array" ref="N1128">_xlfn.LET(_xlpm.k,finalData[[#This Row],[peer_group_key]],
     MEDIAN(_xlfn._xlws.FILTER(finalData[score], (finalData[peer_group_key]=_xlpm.k)*(ISNUMBER(finalData[score]))))
)</f>
        <v>0.96</v>
      </c>
      <c r="O1128" cm="1">
        <f t="array" ref="O112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28" cm="1">
        <f t="array" ref="P112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28">
        <f>finalData[[#This Row],[peerQ3]]-finalData[[#This Row],[peerQ1]]</f>
        <v>8.4999999999999964E-2</v>
      </c>
      <c r="R1128" cm="1">
        <f t="array" ref="R1128">_xlfn.LET(_xlpm.k,finalData[[#This Row],[peer_group_key]],
ROWS(_xlfn._xlws.FILTER(finalData[score], (finalData[peer_group_key]=_xlpm.k)*(ISNUMBER(finalData[score]))))
)</f>
        <v>41</v>
      </c>
      <c r="S1128">
        <f>IF(OR(NOT(ISNUMBER(finalData[[#This Row],[peerIQR]])),finalData[[#This Row],[peerIQR]]=0), NA(), finalData[[#This Row],[peerQ1]]-1.5*finalData[[#This Row],[peerIQR]])</f>
        <v>0.7975000000000001</v>
      </c>
      <c r="T1128">
        <f>IF(OR(NOT(ISNUMBER(finalData[[#This Row],[peerIQR]])),finalData[[#This Row],[peerIQR]]=0), NA(), finalData[[#This Row],[peerQ3]]+1.5*finalData[[#This Row],[peerIQR]])</f>
        <v>1.1375</v>
      </c>
      <c r="U112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28">
        <f>finalData[[#This Row],[score]]-finalData[[#This Row],[peerMedian]]</f>
        <v>4.0000000000000036E-2</v>
      </c>
    </row>
    <row r="1129" spans="1:22">
      <c r="A1129" t="s">
        <v>4290</v>
      </c>
      <c r="B1129" t="s">
        <v>4291</v>
      </c>
      <c r="C1129" t="s">
        <v>4223</v>
      </c>
      <c r="D1129" t="s">
        <v>32</v>
      </c>
      <c r="E1129">
        <v>3</v>
      </c>
      <c r="F1129">
        <v>0</v>
      </c>
      <c r="G1129">
        <v>7</v>
      </c>
      <c r="H1129">
        <v>3</v>
      </c>
      <c r="I1129">
        <v>0.98</v>
      </c>
      <c r="J1129">
        <v>10</v>
      </c>
      <c r="K1129">
        <v>0.3</v>
      </c>
      <c r="L1129" t="s">
        <v>18090</v>
      </c>
      <c r="M1129" t="s">
        <v>17971</v>
      </c>
      <c r="N1129" cm="1">
        <f t="array" ref="N1129">_xlfn.LET(_xlpm.k,finalData[[#This Row],[peer_group_key]],
     MEDIAN(_xlfn._xlws.FILTER(finalData[score], (finalData[peer_group_key]=_xlpm.k)*(ISNUMBER(finalData[score]))))
)</f>
        <v>0.96</v>
      </c>
      <c r="O1129" cm="1">
        <f t="array" ref="O112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29" cm="1">
        <f t="array" ref="P112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29">
        <f>finalData[[#This Row],[peerQ3]]-finalData[[#This Row],[peerQ1]]</f>
        <v>8.4999999999999964E-2</v>
      </c>
      <c r="R1129" cm="1">
        <f t="array" ref="R1129">_xlfn.LET(_xlpm.k,finalData[[#This Row],[peer_group_key]],
ROWS(_xlfn._xlws.FILTER(finalData[score], (finalData[peer_group_key]=_xlpm.k)*(ISNUMBER(finalData[score]))))
)</f>
        <v>41</v>
      </c>
      <c r="S1129">
        <f>IF(OR(NOT(ISNUMBER(finalData[[#This Row],[peerIQR]])),finalData[[#This Row],[peerIQR]]=0), NA(), finalData[[#This Row],[peerQ1]]-1.5*finalData[[#This Row],[peerIQR]])</f>
        <v>0.7975000000000001</v>
      </c>
      <c r="T1129">
        <f>IF(OR(NOT(ISNUMBER(finalData[[#This Row],[peerIQR]])),finalData[[#This Row],[peerIQR]]=0), NA(), finalData[[#This Row],[peerQ3]]+1.5*finalData[[#This Row],[peerIQR]])</f>
        <v>1.1375</v>
      </c>
      <c r="U112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29">
        <f>finalData[[#This Row],[score]]-finalData[[#This Row],[peerMedian]]</f>
        <v>2.0000000000000018E-2</v>
      </c>
    </row>
    <row r="1130" spans="1:22">
      <c r="A1130" t="s">
        <v>4293</v>
      </c>
      <c r="B1130" t="s">
        <v>4294</v>
      </c>
      <c r="C1130" t="s">
        <v>4223</v>
      </c>
      <c r="D1130" t="s">
        <v>113</v>
      </c>
      <c r="E1130">
        <v>3</v>
      </c>
      <c r="F1130">
        <v>1</v>
      </c>
      <c r="G1130">
        <v>9</v>
      </c>
      <c r="H1130">
        <v>1</v>
      </c>
      <c r="I1130">
        <v>0.95</v>
      </c>
      <c r="J1130">
        <v>11</v>
      </c>
      <c r="K1130">
        <v>9.0909090909090912E-2</v>
      </c>
      <c r="L1130" t="s">
        <v>18093</v>
      </c>
      <c r="M1130" t="s">
        <v>17971</v>
      </c>
      <c r="N1130" cm="1">
        <f t="array" ref="N1130">_xlfn.LET(_xlpm.k,finalData[[#This Row],[peer_group_key]],
     MEDIAN(_xlfn._xlws.FILTER(finalData[score], (finalData[peer_group_key]=_xlpm.k)*(ISNUMBER(finalData[score]))))
)</f>
        <v>0.93500000000000005</v>
      </c>
      <c r="O1130" cm="1">
        <f t="array" ref="O113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30" cm="1">
        <f t="array" ref="P113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0.94249999999999989</v>
      </c>
      <c r="Q1130">
        <f>finalData[[#This Row],[peerQ3]]-finalData[[#This Row],[peerQ1]]</f>
        <v>1.7499999999999849E-2</v>
      </c>
      <c r="R1130" cm="1">
        <f t="array" ref="R1130">_xlfn.LET(_xlpm.k,finalData[[#This Row],[peer_group_key]],
ROWS(_xlfn._xlws.FILTER(finalData[score], (finalData[peer_group_key]=_xlpm.k)*(ISNUMBER(finalData[score]))))
)</f>
        <v>4</v>
      </c>
      <c r="S1130">
        <f>IF(OR(NOT(ISNUMBER(finalData[[#This Row],[peerIQR]])),finalData[[#This Row],[peerIQR]]=0), NA(), finalData[[#This Row],[peerQ1]]-1.5*finalData[[#This Row],[peerIQR]])</f>
        <v>0.89875000000000027</v>
      </c>
      <c r="T1130">
        <f>IF(OR(NOT(ISNUMBER(finalData[[#This Row],[peerIQR]])),finalData[[#This Row],[peerIQR]]=0), NA(), finalData[[#This Row],[peerQ3]]+1.5*finalData[[#This Row],[peerIQR]])</f>
        <v>0.96874999999999967</v>
      </c>
      <c r="U113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130">
        <f>finalData[[#This Row],[score]]-finalData[[#This Row],[peerMedian]]</f>
        <v>1.4999999999999902E-2</v>
      </c>
    </row>
    <row r="1131" spans="1:22">
      <c r="A1131" t="s">
        <v>4297</v>
      </c>
      <c r="B1131" t="s">
        <v>4298</v>
      </c>
      <c r="C1131" t="s">
        <v>4223</v>
      </c>
      <c r="D1131" t="s">
        <v>113</v>
      </c>
      <c r="E1131">
        <v>4</v>
      </c>
      <c r="F1131">
        <v>1</v>
      </c>
      <c r="G1131">
        <v>8</v>
      </c>
      <c r="H1131">
        <v>0</v>
      </c>
      <c r="I1131">
        <v>0.94</v>
      </c>
      <c r="J1131">
        <v>9</v>
      </c>
      <c r="K1131">
        <v>0</v>
      </c>
      <c r="L1131" t="s">
        <v>18093</v>
      </c>
      <c r="M1131" t="s">
        <v>17970</v>
      </c>
      <c r="N1131" cm="1">
        <f t="array" ref="N1131">_xlfn.LET(_xlpm.k,finalData[[#This Row],[peer_group_key]],
     MEDIAN(_xlfn._xlws.FILTER(finalData[score], (finalData[peer_group_key]=_xlpm.k)*(ISNUMBER(finalData[score]))))
)</f>
        <v>0.93500000000000005</v>
      </c>
      <c r="O1131" cm="1">
        <f t="array" ref="O113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31" cm="1">
        <f t="array" ref="P113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0.94249999999999989</v>
      </c>
      <c r="Q1131">
        <f>finalData[[#This Row],[peerQ3]]-finalData[[#This Row],[peerQ1]]</f>
        <v>1.7499999999999849E-2</v>
      </c>
      <c r="R1131" cm="1">
        <f t="array" ref="R1131">_xlfn.LET(_xlpm.k,finalData[[#This Row],[peer_group_key]],
ROWS(_xlfn._xlws.FILTER(finalData[score], (finalData[peer_group_key]=_xlpm.k)*(ISNUMBER(finalData[score]))))
)</f>
        <v>4</v>
      </c>
      <c r="S1131">
        <f>IF(OR(NOT(ISNUMBER(finalData[[#This Row],[peerIQR]])),finalData[[#This Row],[peerIQR]]=0), NA(), finalData[[#This Row],[peerQ1]]-1.5*finalData[[#This Row],[peerIQR]])</f>
        <v>0.89875000000000027</v>
      </c>
      <c r="T1131">
        <f>IF(OR(NOT(ISNUMBER(finalData[[#This Row],[peerIQR]])),finalData[[#This Row],[peerIQR]]=0), NA(), finalData[[#This Row],[peerQ3]]+1.5*finalData[[#This Row],[peerIQR]])</f>
        <v>0.96874999999999967</v>
      </c>
      <c r="U113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131">
        <f>finalData[[#This Row],[score]]-finalData[[#This Row],[peerMedian]]</f>
        <v>4.9999999999998934E-3</v>
      </c>
    </row>
    <row r="1132" spans="1:22">
      <c r="A1132" t="s">
        <v>4300</v>
      </c>
      <c r="B1132" t="s">
        <v>4301</v>
      </c>
      <c r="C1132" t="s">
        <v>4223</v>
      </c>
      <c r="D1132" t="s">
        <v>140</v>
      </c>
      <c r="E1132">
        <v>3</v>
      </c>
      <c r="F1132">
        <v>2</v>
      </c>
      <c r="G1132">
        <v>6</v>
      </c>
      <c r="H1132">
        <v>0</v>
      </c>
      <c r="I1132">
        <v>0.89</v>
      </c>
      <c r="J1132">
        <v>8</v>
      </c>
      <c r="K1132">
        <v>0</v>
      </c>
      <c r="L1132" t="s">
        <v>18092</v>
      </c>
      <c r="M1132" t="s">
        <v>17971</v>
      </c>
      <c r="N1132" cm="1">
        <f t="array" ref="N1132">_xlfn.LET(_xlpm.k,finalData[[#This Row],[peer_group_key]],
     MEDIAN(_xlfn._xlws.FILTER(finalData[score], (finalData[peer_group_key]=_xlpm.k)*(ISNUMBER(finalData[score]))))
)</f>
        <v>0.94</v>
      </c>
      <c r="O1132" cm="1">
        <f t="array" ref="O113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0.87</v>
      </c>
      <c r="P1132" cm="1">
        <f t="array" ref="P113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1132">
        <f>finalData[[#This Row],[peerQ3]]-finalData[[#This Row],[peerQ1]]</f>
        <v>0.11499999999999999</v>
      </c>
      <c r="R1132" cm="1">
        <f t="array" ref="R1132">_xlfn.LET(_xlpm.k,finalData[[#This Row],[peer_group_key]],
ROWS(_xlfn._xlws.FILTER(finalData[score], (finalData[peer_group_key]=_xlpm.k)*(ISNUMBER(finalData[score]))))
)</f>
        <v>9</v>
      </c>
      <c r="S1132">
        <f>IF(OR(NOT(ISNUMBER(finalData[[#This Row],[peerIQR]])),finalData[[#This Row],[peerIQR]]=0), NA(), finalData[[#This Row],[peerQ1]]-1.5*finalData[[#This Row],[peerIQR]])</f>
        <v>0.69750000000000001</v>
      </c>
      <c r="T1132">
        <f>IF(OR(NOT(ISNUMBER(finalData[[#This Row],[peerIQR]])),finalData[[#This Row],[peerIQR]]=0), NA(), finalData[[#This Row],[peerQ3]]+1.5*finalData[[#This Row],[peerIQR]])</f>
        <v>1.1575</v>
      </c>
      <c r="U113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32">
        <f>finalData[[#This Row],[score]]-finalData[[#This Row],[peerMedian]]</f>
        <v>-4.9999999999999933E-2</v>
      </c>
    </row>
    <row r="1133" spans="1:22">
      <c r="A1133" t="s">
        <v>4303</v>
      </c>
      <c r="B1133" t="s">
        <v>4304</v>
      </c>
      <c r="C1133" t="s">
        <v>4223</v>
      </c>
      <c r="D1133" t="s">
        <v>140</v>
      </c>
      <c r="E1133">
        <v>4</v>
      </c>
      <c r="F1133">
        <v>1</v>
      </c>
      <c r="G1133">
        <v>8</v>
      </c>
      <c r="H1133">
        <v>0</v>
      </c>
      <c r="I1133">
        <v>0.94</v>
      </c>
      <c r="J1133">
        <v>9</v>
      </c>
      <c r="K1133">
        <v>0</v>
      </c>
      <c r="L1133" t="s">
        <v>18092</v>
      </c>
      <c r="M1133" t="s">
        <v>17970</v>
      </c>
      <c r="N1133" cm="1">
        <f t="array" ref="N1133">_xlfn.LET(_xlpm.k,finalData[[#This Row],[peer_group_key]],
     MEDIAN(_xlfn._xlws.FILTER(finalData[score], (finalData[peer_group_key]=_xlpm.k)*(ISNUMBER(finalData[score]))))
)</f>
        <v>0.94</v>
      </c>
      <c r="O1133" cm="1">
        <f t="array" ref="O113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0.87</v>
      </c>
      <c r="P1133" cm="1">
        <f t="array" ref="P113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1133">
        <f>finalData[[#This Row],[peerQ3]]-finalData[[#This Row],[peerQ1]]</f>
        <v>0.11499999999999999</v>
      </c>
      <c r="R1133" cm="1">
        <f t="array" ref="R1133">_xlfn.LET(_xlpm.k,finalData[[#This Row],[peer_group_key]],
ROWS(_xlfn._xlws.FILTER(finalData[score], (finalData[peer_group_key]=_xlpm.k)*(ISNUMBER(finalData[score]))))
)</f>
        <v>9</v>
      </c>
      <c r="S1133">
        <f>IF(OR(NOT(ISNUMBER(finalData[[#This Row],[peerIQR]])),finalData[[#This Row],[peerIQR]]=0), NA(), finalData[[#This Row],[peerQ1]]-1.5*finalData[[#This Row],[peerIQR]])</f>
        <v>0.69750000000000001</v>
      </c>
      <c r="T1133">
        <f>IF(OR(NOT(ISNUMBER(finalData[[#This Row],[peerIQR]])),finalData[[#This Row],[peerIQR]]=0), NA(), finalData[[#This Row],[peerQ3]]+1.5*finalData[[#This Row],[peerIQR]])</f>
        <v>1.1575</v>
      </c>
      <c r="U113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33">
        <f>finalData[[#This Row],[score]]-finalData[[#This Row],[peerMedian]]</f>
        <v>0</v>
      </c>
    </row>
    <row r="1134" spans="1:22">
      <c r="A1134" t="s">
        <v>4307</v>
      </c>
      <c r="B1134" t="s">
        <v>4308</v>
      </c>
      <c r="C1134" t="s">
        <v>4223</v>
      </c>
      <c r="D1134" t="s">
        <v>32</v>
      </c>
      <c r="E1134">
        <v>2</v>
      </c>
      <c r="F1134">
        <v>2</v>
      </c>
      <c r="G1134">
        <v>7</v>
      </c>
      <c r="H1134">
        <v>0</v>
      </c>
      <c r="I1134">
        <v>0.94</v>
      </c>
      <c r="J1134">
        <v>9</v>
      </c>
      <c r="K1134">
        <v>0</v>
      </c>
      <c r="L1134" t="s">
        <v>18090</v>
      </c>
      <c r="M1134" t="s">
        <v>17973</v>
      </c>
      <c r="N1134" cm="1">
        <f t="array" ref="N1134">_xlfn.LET(_xlpm.k,finalData[[#This Row],[peer_group_key]],
     MEDIAN(_xlfn._xlws.FILTER(finalData[score], (finalData[peer_group_key]=_xlpm.k)*(ISNUMBER(finalData[score]))))
)</f>
        <v>0.96</v>
      </c>
      <c r="O1134" cm="1">
        <f t="array" ref="O113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34" cm="1">
        <f t="array" ref="P113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34">
        <f>finalData[[#This Row],[peerQ3]]-finalData[[#This Row],[peerQ1]]</f>
        <v>8.4999999999999964E-2</v>
      </c>
      <c r="R1134" cm="1">
        <f t="array" ref="R1134">_xlfn.LET(_xlpm.k,finalData[[#This Row],[peer_group_key]],
ROWS(_xlfn._xlws.FILTER(finalData[score], (finalData[peer_group_key]=_xlpm.k)*(ISNUMBER(finalData[score]))))
)</f>
        <v>41</v>
      </c>
      <c r="S1134">
        <f>IF(OR(NOT(ISNUMBER(finalData[[#This Row],[peerIQR]])),finalData[[#This Row],[peerIQR]]=0), NA(), finalData[[#This Row],[peerQ1]]-1.5*finalData[[#This Row],[peerIQR]])</f>
        <v>0.7975000000000001</v>
      </c>
      <c r="T1134">
        <f>IF(OR(NOT(ISNUMBER(finalData[[#This Row],[peerIQR]])),finalData[[#This Row],[peerIQR]]=0), NA(), finalData[[#This Row],[peerQ3]]+1.5*finalData[[#This Row],[peerIQR]])</f>
        <v>1.1375</v>
      </c>
      <c r="U113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34">
        <f>finalData[[#This Row],[score]]-finalData[[#This Row],[peerMedian]]</f>
        <v>-2.0000000000000018E-2</v>
      </c>
    </row>
    <row r="1135" spans="1:22">
      <c r="A1135" t="s">
        <v>4311</v>
      </c>
      <c r="B1135" t="s">
        <v>4312</v>
      </c>
      <c r="C1135" t="s">
        <v>4223</v>
      </c>
      <c r="D1135" t="s">
        <v>87</v>
      </c>
      <c r="E1135">
        <v>4</v>
      </c>
      <c r="F1135">
        <v>0</v>
      </c>
      <c r="G1135">
        <v>8</v>
      </c>
      <c r="H1135">
        <v>0</v>
      </c>
      <c r="I1135">
        <v>0.88</v>
      </c>
      <c r="J1135">
        <v>8</v>
      </c>
      <c r="K1135">
        <v>0</v>
      </c>
      <c r="L1135" t="s">
        <v>18095</v>
      </c>
      <c r="M1135" t="s">
        <v>17970</v>
      </c>
      <c r="N1135" cm="1">
        <f t="array" ref="N1135">_xlfn.LET(_xlpm.k,finalData[[#This Row],[peer_group_key]],
     MEDIAN(_xlfn._xlws.FILTER(finalData[score], (finalData[peer_group_key]=_xlpm.k)*(ISNUMBER(finalData[score]))))
)</f>
        <v>0.90500000000000003</v>
      </c>
      <c r="O1135" cm="1">
        <f t="array" ref="O113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1135" cm="1">
        <f t="array" ref="P113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1135">
        <f>finalData[[#This Row],[peerQ3]]-finalData[[#This Row],[peerQ1]]</f>
        <v>7.4999999999999956E-2</v>
      </c>
      <c r="R1135" cm="1">
        <f t="array" ref="R1135">_xlfn.LET(_xlpm.k,finalData[[#This Row],[peer_group_key]],
ROWS(_xlfn._xlws.FILTER(finalData[score], (finalData[peer_group_key]=_xlpm.k)*(ISNUMBER(finalData[score]))))
)</f>
        <v>14</v>
      </c>
      <c r="S1135">
        <f>IF(OR(NOT(ISNUMBER(finalData[[#This Row],[peerIQR]])),finalData[[#This Row],[peerIQR]]=0), NA(), finalData[[#This Row],[peerQ1]]-1.5*finalData[[#This Row],[peerIQR]])</f>
        <v>0.76750000000000007</v>
      </c>
      <c r="T1135">
        <f>IF(OR(NOT(ISNUMBER(finalData[[#This Row],[peerIQR]])),finalData[[#This Row],[peerIQR]]=0), NA(), finalData[[#This Row],[peerQ3]]+1.5*finalData[[#This Row],[peerIQR]])</f>
        <v>1.0674999999999999</v>
      </c>
      <c r="U113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35">
        <f>finalData[[#This Row],[score]]-finalData[[#This Row],[peerMedian]]</f>
        <v>-2.5000000000000022E-2</v>
      </c>
    </row>
    <row r="1136" spans="1:22">
      <c r="A1136" t="s">
        <v>4314</v>
      </c>
      <c r="B1136" t="s">
        <v>4315</v>
      </c>
      <c r="C1136" t="s">
        <v>4223</v>
      </c>
      <c r="D1136" t="s">
        <v>32</v>
      </c>
      <c r="E1136">
        <v>2</v>
      </c>
      <c r="F1136">
        <v>0</v>
      </c>
      <c r="G1136">
        <v>7</v>
      </c>
      <c r="H1136">
        <v>4</v>
      </c>
      <c r="I1136">
        <v>1.02</v>
      </c>
      <c r="J1136">
        <v>11</v>
      </c>
      <c r="K1136">
        <v>0.36363636363636365</v>
      </c>
      <c r="L1136" t="s">
        <v>18090</v>
      </c>
      <c r="M1136" t="s">
        <v>17973</v>
      </c>
      <c r="N1136" cm="1">
        <f t="array" ref="N1136">_xlfn.LET(_xlpm.k,finalData[[#This Row],[peer_group_key]],
     MEDIAN(_xlfn._xlws.FILTER(finalData[score], (finalData[peer_group_key]=_xlpm.k)*(ISNUMBER(finalData[score]))))
)</f>
        <v>0.96</v>
      </c>
      <c r="O1136" cm="1">
        <f t="array" ref="O113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36" cm="1">
        <f t="array" ref="P113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36">
        <f>finalData[[#This Row],[peerQ3]]-finalData[[#This Row],[peerQ1]]</f>
        <v>8.4999999999999964E-2</v>
      </c>
      <c r="R1136" cm="1">
        <f t="array" ref="R1136">_xlfn.LET(_xlpm.k,finalData[[#This Row],[peer_group_key]],
ROWS(_xlfn._xlws.FILTER(finalData[score], (finalData[peer_group_key]=_xlpm.k)*(ISNUMBER(finalData[score]))))
)</f>
        <v>41</v>
      </c>
      <c r="S1136">
        <f>IF(OR(NOT(ISNUMBER(finalData[[#This Row],[peerIQR]])),finalData[[#This Row],[peerIQR]]=0), NA(), finalData[[#This Row],[peerQ1]]-1.5*finalData[[#This Row],[peerIQR]])</f>
        <v>0.7975000000000001</v>
      </c>
      <c r="T1136">
        <f>IF(OR(NOT(ISNUMBER(finalData[[#This Row],[peerIQR]])),finalData[[#This Row],[peerIQR]]=0), NA(), finalData[[#This Row],[peerQ3]]+1.5*finalData[[#This Row],[peerIQR]])</f>
        <v>1.1375</v>
      </c>
      <c r="U113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36">
        <f>finalData[[#This Row],[score]]-finalData[[#This Row],[peerMedian]]</f>
        <v>6.0000000000000053E-2</v>
      </c>
    </row>
    <row r="1137" spans="1:22">
      <c r="A1137" t="s">
        <v>4318</v>
      </c>
      <c r="B1137" t="s">
        <v>4319</v>
      </c>
      <c r="C1137" t="s">
        <v>4223</v>
      </c>
      <c r="D1137" t="s">
        <v>32</v>
      </c>
      <c r="E1137">
        <v>5</v>
      </c>
      <c r="F1137">
        <v>0</v>
      </c>
      <c r="G1137">
        <v>10</v>
      </c>
      <c r="H1137">
        <v>0</v>
      </c>
      <c r="I1137">
        <v>0.95</v>
      </c>
      <c r="J1137">
        <v>10</v>
      </c>
      <c r="K1137">
        <v>0</v>
      </c>
      <c r="L1137" t="s">
        <v>18090</v>
      </c>
      <c r="M1137" t="s">
        <v>17970</v>
      </c>
      <c r="N1137" cm="1">
        <f t="array" ref="N1137">_xlfn.LET(_xlpm.k,finalData[[#This Row],[peer_group_key]],
     MEDIAN(_xlfn._xlws.FILTER(finalData[score], (finalData[peer_group_key]=_xlpm.k)*(ISNUMBER(finalData[score]))))
)</f>
        <v>0.96</v>
      </c>
      <c r="O1137" cm="1">
        <f t="array" ref="O113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37" cm="1">
        <f t="array" ref="P113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37">
        <f>finalData[[#This Row],[peerQ3]]-finalData[[#This Row],[peerQ1]]</f>
        <v>8.4999999999999964E-2</v>
      </c>
      <c r="R1137" cm="1">
        <f t="array" ref="R1137">_xlfn.LET(_xlpm.k,finalData[[#This Row],[peer_group_key]],
ROWS(_xlfn._xlws.FILTER(finalData[score], (finalData[peer_group_key]=_xlpm.k)*(ISNUMBER(finalData[score]))))
)</f>
        <v>41</v>
      </c>
      <c r="S1137">
        <f>IF(OR(NOT(ISNUMBER(finalData[[#This Row],[peerIQR]])),finalData[[#This Row],[peerIQR]]=0), NA(), finalData[[#This Row],[peerQ1]]-1.5*finalData[[#This Row],[peerIQR]])</f>
        <v>0.7975000000000001</v>
      </c>
      <c r="T1137">
        <f>IF(OR(NOT(ISNUMBER(finalData[[#This Row],[peerIQR]])),finalData[[#This Row],[peerIQR]]=0), NA(), finalData[[#This Row],[peerQ3]]+1.5*finalData[[#This Row],[peerIQR]])</f>
        <v>1.1375</v>
      </c>
      <c r="U113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37">
        <f>finalData[[#This Row],[score]]-finalData[[#This Row],[peerMedian]]</f>
        <v>-1.0000000000000009E-2</v>
      </c>
    </row>
    <row r="1138" spans="1:22">
      <c r="A1138" t="s">
        <v>4322</v>
      </c>
      <c r="B1138" t="s">
        <v>4323</v>
      </c>
      <c r="C1138" t="s">
        <v>4223</v>
      </c>
      <c r="D1138" t="s">
        <v>27</v>
      </c>
      <c r="E1138">
        <v>4</v>
      </c>
      <c r="F1138">
        <v>0</v>
      </c>
      <c r="G1138">
        <v>9</v>
      </c>
      <c r="H1138">
        <v>0</v>
      </c>
      <c r="I1138">
        <v>0.94</v>
      </c>
      <c r="J1138">
        <v>9</v>
      </c>
      <c r="K1138">
        <v>0</v>
      </c>
      <c r="L1138" t="s">
        <v>18094</v>
      </c>
      <c r="M1138" t="s">
        <v>17970</v>
      </c>
      <c r="N1138" cm="1">
        <f t="array" ref="N1138">_xlfn.LET(_xlpm.k,finalData[[#This Row],[peer_group_key]],
     MEDIAN(_xlfn._xlws.FILTER(finalData[score], (finalData[peer_group_key]=_xlpm.k)*(ISNUMBER(finalData[score]))))
)</f>
        <v>0.97</v>
      </c>
      <c r="O1138" cm="1">
        <f t="array" ref="O113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138" cm="1">
        <f t="array" ref="P113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38">
        <f>finalData[[#This Row],[peerQ3]]-finalData[[#This Row],[peerQ1]]</f>
        <v>7.0000000000000062E-2</v>
      </c>
      <c r="R1138" cm="1">
        <f t="array" ref="R1138">_xlfn.LET(_xlpm.k,finalData[[#This Row],[peer_group_key]],
ROWS(_xlfn._xlws.FILTER(finalData[score], (finalData[peer_group_key]=_xlpm.k)*(ISNUMBER(finalData[score]))))
)</f>
        <v>7</v>
      </c>
      <c r="S1138">
        <f>IF(OR(NOT(ISNUMBER(finalData[[#This Row],[peerIQR]])),finalData[[#This Row],[peerIQR]]=0), NA(), finalData[[#This Row],[peerQ1]]-1.5*finalData[[#This Row],[peerIQR]])</f>
        <v>0.83499999999999985</v>
      </c>
      <c r="T1138">
        <f>IF(OR(NOT(ISNUMBER(finalData[[#This Row],[peerIQR]])),finalData[[#This Row],[peerIQR]]=0), NA(), finalData[[#This Row],[peerQ3]]+1.5*finalData[[#This Row],[peerIQR]])</f>
        <v>1.1150000000000002</v>
      </c>
      <c r="U113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138">
        <f>finalData[[#This Row],[score]]-finalData[[#This Row],[peerMedian]]</f>
        <v>-3.0000000000000027E-2</v>
      </c>
    </row>
    <row r="1139" spans="1:22">
      <c r="A1139" t="s">
        <v>4325</v>
      </c>
      <c r="B1139" t="s">
        <v>4326</v>
      </c>
      <c r="C1139" t="s">
        <v>4223</v>
      </c>
      <c r="D1139" t="s">
        <v>140</v>
      </c>
      <c r="E1139">
        <v>2</v>
      </c>
      <c r="F1139">
        <v>0</v>
      </c>
      <c r="G1139">
        <v>9</v>
      </c>
      <c r="H1139">
        <v>1</v>
      </c>
      <c r="I1139">
        <v>1</v>
      </c>
      <c r="J1139">
        <v>10</v>
      </c>
      <c r="K1139">
        <v>0.1</v>
      </c>
      <c r="L1139" t="s">
        <v>18092</v>
      </c>
      <c r="M1139" t="s">
        <v>17973</v>
      </c>
      <c r="N1139" cm="1">
        <f t="array" ref="N1139">_xlfn.LET(_xlpm.k,finalData[[#This Row],[peer_group_key]],
     MEDIAN(_xlfn._xlws.FILTER(finalData[score], (finalData[peer_group_key]=_xlpm.k)*(ISNUMBER(finalData[score]))))
)</f>
        <v>0.94</v>
      </c>
      <c r="O1139" cm="1">
        <f t="array" ref="O113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0.87</v>
      </c>
      <c r="P1139" cm="1">
        <f t="array" ref="P113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1139">
        <f>finalData[[#This Row],[peerQ3]]-finalData[[#This Row],[peerQ1]]</f>
        <v>0.11499999999999999</v>
      </c>
      <c r="R1139" cm="1">
        <f t="array" ref="R1139">_xlfn.LET(_xlpm.k,finalData[[#This Row],[peer_group_key]],
ROWS(_xlfn._xlws.FILTER(finalData[score], (finalData[peer_group_key]=_xlpm.k)*(ISNUMBER(finalData[score]))))
)</f>
        <v>9</v>
      </c>
      <c r="S1139">
        <f>IF(OR(NOT(ISNUMBER(finalData[[#This Row],[peerIQR]])),finalData[[#This Row],[peerIQR]]=0), NA(), finalData[[#This Row],[peerQ1]]-1.5*finalData[[#This Row],[peerIQR]])</f>
        <v>0.69750000000000001</v>
      </c>
      <c r="T1139">
        <f>IF(OR(NOT(ISNUMBER(finalData[[#This Row],[peerIQR]])),finalData[[#This Row],[peerIQR]]=0), NA(), finalData[[#This Row],[peerQ3]]+1.5*finalData[[#This Row],[peerIQR]])</f>
        <v>1.1575</v>
      </c>
      <c r="U113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39">
        <f>finalData[[#This Row],[score]]-finalData[[#This Row],[peerMedian]]</f>
        <v>6.0000000000000053E-2</v>
      </c>
    </row>
    <row r="1140" spans="1:22">
      <c r="A1140" t="s">
        <v>4328</v>
      </c>
      <c r="B1140" t="s">
        <v>4329</v>
      </c>
      <c r="C1140" t="s">
        <v>4223</v>
      </c>
      <c r="D1140" t="s">
        <v>32</v>
      </c>
      <c r="E1140">
        <v>4</v>
      </c>
      <c r="F1140">
        <v>0</v>
      </c>
      <c r="G1140">
        <v>8</v>
      </c>
      <c r="H1140">
        <v>1</v>
      </c>
      <c r="I1140">
        <v>0.87</v>
      </c>
      <c r="J1140">
        <v>9</v>
      </c>
      <c r="K1140">
        <v>0.1111111111111111</v>
      </c>
      <c r="L1140" t="s">
        <v>18090</v>
      </c>
      <c r="M1140" t="s">
        <v>17970</v>
      </c>
      <c r="N1140" cm="1">
        <f t="array" ref="N1140">_xlfn.LET(_xlpm.k,finalData[[#This Row],[peer_group_key]],
     MEDIAN(_xlfn._xlws.FILTER(finalData[score], (finalData[peer_group_key]=_xlpm.k)*(ISNUMBER(finalData[score]))))
)</f>
        <v>0.96</v>
      </c>
      <c r="O1140" cm="1">
        <f t="array" ref="O114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40" cm="1">
        <f t="array" ref="P114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40">
        <f>finalData[[#This Row],[peerQ3]]-finalData[[#This Row],[peerQ1]]</f>
        <v>8.4999999999999964E-2</v>
      </c>
      <c r="R1140" cm="1">
        <f t="array" ref="R1140">_xlfn.LET(_xlpm.k,finalData[[#This Row],[peer_group_key]],
ROWS(_xlfn._xlws.FILTER(finalData[score], (finalData[peer_group_key]=_xlpm.k)*(ISNUMBER(finalData[score]))))
)</f>
        <v>41</v>
      </c>
      <c r="S1140">
        <f>IF(OR(NOT(ISNUMBER(finalData[[#This Row],[peerIQR]])),finalData[[#This Row],[peerIQR]]=0), NA(), finalData[[#This Row],[peerQ1]]-1.5*finalData[[#This Row],[peerIQR]])</f>
        <v>0.7975000000000001</v>
      </c>
      <c r="T1140">
        <f>IF(OR(NOT(ISNUMBER(finalData[[#This Row],[peerIQR]])),finalData[[#This Row],[peerIQR]]=0), NA(), finalData[[#This Row],[peerQ3]]+1.5*finalData[[#This Row],[peerIQR]])</f>
        <v>1.1375</v>
      </c>
      <c r="U114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40">
        <f>finalData[[#This Row],[score]]-finalData[[#This Row],[peerMedian]]</f>
        <v>-8.9999999999999969E-2</v>
      </c>
    </row>
    <row r="1141" spans="1:22">
      <c r="A1141" t="s">
        <v>4332</v>
      </c>
      <c r="B1141" t="s">
        <v>4333</v>
      </c>
      <c r="C1141" t="s">
        <v>4223</v>
      </c>
      <c r="D1141" t="s">
        <v>140</v>
      </c>
      <c r="E1141">
        <v>4</v>
      </c>
      <c r="F1141">
        <v>0</v>
      </c>
      <c r="G1141">
        <v>9</v>
      </c>
      <c r="H1141">
        <v>0</v>
      </c>
      <c r="I1141">
        <v>0.85</v>
      </c>
      <c r="J1141">
        <v>9</v>
      </c>
      <c r="K1141">
        <v>0</v>
      </c>
      <c r="L1141" t="s">
        <v>18092</v>
      </c>
      <c r="M1141" t="s">
        <v>17970</v>
      </c>
      <c r="N1141" cm="1">
        <f t="array" ref="N1141">_xlfn.LET(_xlpm.k,finalData[[#This Row],[peer_group_key]],
     MEDIAN(_xlfn._xlws.FILTER(finalData[score], (finalData[peer_group_key]=_xlpm.k)*(ISNUMBER(finalData[score]))))
)</f>
        <v>0.94</v>
      </c>
      <c r="O1141" cm="1">
        <f t="array" ref="O114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0.87</v>
      </c>
      <c r="P1141" cm="1">
        <f t="array" ref="P114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1141">
        <f>finalData[[#This Row],[peerQ3]]-finalData[[#This Row],[peerQ1]]</f>
        <v>0.11499999999999999</v>
      </c>
      <c r="R1141" cm="1">
        <f t="array" ref="R1141">_xlfn.LET(_xlpm.k,finalData[[#This Row],[peer_group_key]],
ROWS(_xlfn._xlws.FILTER(finalData[score], (finalData[peer_group_key]=_xlpm.k)*(ISNUMBER(finalData[score]))))
)</f>
        <v>9</v>
      </c>
      <c r="S1141">
        <f>IF(OR(NOT(ISNUMBER(finalData[[#This Row],[peerIQR]])),finalData[[#This Row],[peerIQR]]=0), NA(), finalData[[#This Row],[peerQ1]]-1.5*finalData[[#This Row],[peerIQR]])</f>
        <v>0.69750000000000001</v>
      </c>
      <c r="T1141">
        <f>IF(OR(NOT(ISNUMBER(finalData[[#This Row],[peerIQR]])),finalData[[#This Row],[peerIQR]]=0), NA(), finalData[[#This Row],[peerQ3]]+1.5*finalData[[#This Row],[peerIQR]])</f>
        <v>1.1575</v>
      </c>
      <c r="U114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41">
        <f>finalData[[#This Row],[score]]-finalData[[#This Row],[peerMedian]]</f>
        <v>-8.9999999999999969E-2</v>
      </c>
    </row>
    <row r="1142" spans="1:22">
      <c r="A1142" t="s">
        <v>4336</v>
      </c>
      <c r="B1142" t="s">
        <v>4337</v>
      </c>
      <c r="C1142" t="s">
        <v>4223</v>
      </c>
      <c r="D1142" t="s">
        <v>32</v>
      </c>
      <c r="E1142">
        <v>4</v>
      </c>
      <c r="F1142">
        <v>0</v>
      </c>
      <c r="G1142">
        <v>9</v>
      </c>
      <c r="H1142">
        <v>1</v>
      </c>
      <c r="I1142">
        <v>0.88</v>
      </c>
      <c r="J1142">
        <v>10</v>
      </c>
      <c r="K1142">
        <v>0.1</v>
      </c>
      <c r="L1142" t="s">
        <v>18090</v>
      </c>
      <c r="M1142" t="s">
        <v>17970</v>
      </c>
      <c r="N1142" cm="1">
        <f t="array" ref="N1142">_xlfn.LET(_xlpm.k,finalData[[#This Row],[peer_group_key]],
     MEDIAN(_xlfn._xlws.FILTER(finalData[score], (finalData[peer_group_key]=_xlpm.k)*(ISNUMBER(finalData[score]))))
)</f>
        <v>0.96</v>
      </c>
      <c r="O1142" cm="1">
        <f t="array" ref="O114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42" cm="1">
        <f t="array" ref="P114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42">
        <f>finalData[[#This Row],[peerQ3]]-finalData[[#This Row],[peerQ1]]</f>
        <v>8.4999999999999964E-2</v>
      </c>
      <c r="R1142" cm="1">
        <f t="array" ref="R1142">_xlfn.LET(_xlpm.k,finalData[[#This Row],[peer_group_key]],
ROWS(_xlfn._xlws.FILTER(finalData[score], (finalData[peer_group_key]=_xlpm.k)*(ISNUMBER(finalData[score]))))
)</f>
        <v>41</v>
      </c>
      <c r="S1142">
        <f>IF(OR(NOT(ISNUMBER(finalData[[#This Row],[peerIQR]])),finalData[[#This Row],[peerIQR]]=0), NA(), finalData[[#This Row],[peerQ1]]-1.5*finalData[[#This Row],[peerIQR]])</f>
        <v>0.7975000000000001</v>
      </c>
      <c r="T1142">
        <f>IF(OR(NOT(ISNUMBER(finalData[[#This Row],[peerIQR]])),finalData[[#This Row],[peerIQR]]=0), NA(), finalData[[#This Row],[peerQ3]]+1.5*finalData[[#This Row],[peerIQR]])</f>
        <v>1.1375</v>
      </c>
      <c r="U114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42">
        <f>finalData[[#This Row],[score]]-finalData[[#This Row],[peerMedian]]</f>
        <v>-7.999999999999996E-2</v>
      </c>
    </row>
    <row r="1143" spans="1:22">
      <c r="A1143" t="s">
        <v>4339</v>
      </c>
      <c r="B1143" t="s">
        <v>4340</v>
      </c>
      <c r="C1143" t="s">
        <v>4223</v>
      </c>
      <c r="D1143" t="s">
        <v>87</v>
      </c>
      <c r="E1143">
        <v>3</v>
      </c>
      <c r="F1143">
        <v>1</v>
      </c>
      <c r="G1143">
        <v>10</v>
      </c>
      <c r="H1143">
        <v>0</v>
      </c>
      <c r="I1143">
        <v>0.9</v>
      </c>
      <c r="J1143">
        <v>11</v>
      </c>
      <c r="K1143">
        <v>0</v>
      </c>
      <c r="L1143" t="s">
        <v>18095</v>
      </c>
      <c r="M1143" t="s">
        <v>17971</v>
      </c>
      <c r="N1143" cm="1">
        <f t="array" ref="N1143">_xlfn.LET(_xlpm.k,finalData[[#This Row],[peer_group_key]],
     MEDIAN(_xlfn._xlws.FILTER(finalData[score], (finalData[peer_group_key]=_xlpm.k)*(ISNUMBER(finalData[score]))))
)</f>
        <v>0.90500000000000003</v>
      </c>
      <c r="O1143" cm="1">
        <f t="array" ref="O114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1143" cm="1">
        <f t="array" ref="P114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1143">
        <f>finalData[[#This Row],[peerQ3]]-finalData[[#This Row],[peerQ1]]</f>
        <v>7.4999999999999956E-2</v>
      </c>
      <c r="R1143" cm="1">
        <f t="array" ref="R1143">_xlfn.LET(_xlpm.k,finalData[[#This Row],[peer_group_key]],
ROWS(_xlfn._xlws.FILTER(finalData[score], (finalData[peer_group_key]=_xlpm.k)*(ISNUMBER(finalData[score]))))
)</f>
        <v>14</v>
      </c>
      <c r="S1143">
        <f>IF(OR(NOT(ISNUMBER(finalData[[#This Row],[peerIQR]])),finalData[[#This Row],[peerIQR]]=0), NA(), finalData[[#This Row],[peerQ1]]-1.5*finalData[[#This Row],[peerIQR]])</f>
        <v>0.76750000000000007</v>
      </c>
      <c r="T1143">
        <f>IF(OR(NOT(ISNUMBER(finalData[[#This Row],[peerIQR]])),finalData[[#This Row],[peerIQR]]=0), NA(), finalData[[#This Row],[peerQ3]]+1.5*finalData[[#This Row],[peerIQR]])</f>
        <v>1.0674999999999999</v>
      </c>
      <c r="U114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43">
        <f>finalData[[#This Row],[score]]-finalData[[#This Row],[peerMedian]]</f>
        <v>-5.0000000000000044E-3</v>
      </c>
    </row>
    <row r="1144" spans="1:22">
      <c r="A1144" t="s">
        <v>4342</v>
      </c>
      <c r="B1144" t="s">
        <v>4343</v>
      </c>
      <c r="C1144" t="s">
        <v>4223</v>
      </c>
      <c r="D1144" t="s">
        <v>32</v>
      </c>
      <c r="E1144">
        <v>3</v>
      </c>
      <c r="F1144">
        <v>1</v>
      </c>
      <c r="G1144">
        <v>4</v>
      </c>
      <c r="H1144">
        <v>0</v>
      </c>
      <c r="I1144">
        <v>0.87</v>
      </c>
      <c r="J1144">
        <v>5</v>
      </c>
      <c r="K1144">
        <v>0</v>
      </c>
      <c r="L1144" t="s">
        <v>18090</v>
      </c>
      <c r="M1144" t="s">
        <v>17971</v>
      </c>
      <c r="N1144" cm="1">
        <f t="array" ref="N1144">_xlfn.LET(_xlpm.k,finalData[[#This Row],[peer_group_key]],
     MEDIAN(_xlfn._xlws.FILTER(finalData[score], (finalData[peer_group_key]=_xlpm.k)*(ISNUMBER(finalData[score]))))
)</f>
        <v>0.96</v>
      </c>
      <c r="O1144" cm="1">
        <f t="array" ref="O114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44" cm="1">
        <f t="array" ref="P114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44">
        <f>finalData[[#This Row],[peerQ3]]-finalData[[#This Row],[peerQ1]]</f>
        <v>8.4999999999999964E-2</v>
      </c>
      <c r="R1144" cm="1">
        <f t="array" ref="R1144">_xlfn.LET(_xlpm.k,finalData[[#This Row],[peer_group_key]],
ROWS(_xlfn._xlws.FILTER(finalData[score], (finalData[peer_group_key]=_xlpm.k)*(ISNUMBER(finalData[score]))))
)</f>
        <v>41</v>
      </c>
      <c r="S1144">
        <f>IF(OR(NOT(ISNUMBER(finalData[[#This Row],[peerIQR]])),finalData[[#This Row],[peerIQR]]=0), NA(), finalData[[#This Row],[peerQ1]]-1.5*finalData[[#This Row],[peerIQR]])</f>
        <v>0.7975000000000001</v>
      </c>
      <c r="T1144">
        <f>IF(OR(NOT(ISNUMBER(finalData[[#This Row],[peerIQR]])),finalData[[#This Row],[peerIQR]]=0), NA(), finalData[[#This Row],[peerQ3]]+1.5*finalData[[#This Row],[peerIQR]])</f>
        <v>1.1375</v>
      </c>
      <c r="U114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44">
        <f>finalData[[#This Row],[score]]-finalData[[#This Row],[peerMedian]]</f>
        <v>-8.9999999999999969E-2</v>
      </c>
    </row>
    <row r="1145" spans="1:22">
      <c r="A1145" t="s">
        <v>4346</v>
      </c>
      <c r="B1145" t="s">
        <v>4347</v>
      </c>
      <c r="C1145" t="s">
        <v>4223</v>
      </c>
      <c r="D1145" t="s">
        <v>113</v>
      </c>
      <c r="E1145">
        <v>4</v>
      </c>
      <c r="F1145">
        <v>0</v>
      </c>
      <c r="G1145">
        <v>6</v>
      </c>
      <c r="H1145">
        <v>0</v>
      </c>
      <c r="I1145">
        <v>0.93</v>
      </c>
      <c r="J1145">
        <v>6</v>
      </c>
      <c r="K1145">
        <v>0</v>
      </c>
      <c r="L1145" t="s">
        <v>18093</v>
      </c>
      <c r="M1145" t="s">
        <v>17970</v>
      </c>
      <c r="N1145" cm="1">
        <f t="array" ref="N1145">_xlfn.LET(_xlpm.k,finalData[[#This Row],[peer_group_key]],
     MEDIAN(_xlfn._xlws.FILTER(finalData[score], (finalData[peer_group_key]=_xlpm.k)*(ISNUMBER(finalData[score]))))
)</f>
        <v>0.93500000000000005</v>
      </c>
      <c r="O1145" cm="1">
        <f t="array" ref="O114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45" cm="1">
        <f t="array" ref="P114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0.94249999999999989</v>
      </c>
      <c r="Q1145">
        <f>finalData[[#This Row],[peerQ3]]-finalData[[#This Row],[peerQ1]]</f>
        <v>1.7499999999999849E-2</v>
      </c>
      <c r="R1145" cm="1">
        <f t="array" ref="R1145">_xlfn.LET(_xlpm.k,finalData[[#This Row],[peer_group_key]],
ROWS(_xlfn._xlws.FILTER(finalData[score], (finalData[peer_group_key]=_xlpm.k)*(ISNUMBER(finalData[score]))))
)</f>
        <v>4</v>
      </c>
      <c r="S1145">
        <f>IF(OR(NOT(ISNUMBER(finalData[[#This Row],[peerIQR]])),finalData[[#This Row],[peerIQR]]=0), NA(), finalData[[#This Row],[peerQ1]]-1.5*finalData[[#This Row],[peerIQR]])</f>
        <v>0.89875000000000027</v>
      </c>
      <c r="T1145">
        <f>IF(OR(NOT(ISNUMBER(finalData[[#This Row],[peerIQR]])),finalData[[#This Row],[peerIQR]]=0), NA(), finalData[[#This Row],[peerQ3]]+1.5*finalData[[#This Row],[peerIQR]])</f>
        <v>0.96874999999999967</v>
      </c>
      <c r="U114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145">
        <f>finalData[[#This Row],[score]]-finalData[[#This Row],[peerMedian]]</f>
        <v>-5.0000000000000044E-3</v>
      </c>
    </row>
    <row r="1146" spans="1:22">
      <c r="A1146" t="s">
        <v>4350</v>
      </c>
      <c r="B1146" t="s">
        <v>4351</v>
      </c>
      <c r="C1146" t="s">
        <v>4223</v>
      </c>
      <c r="D1146" t="s">
        <v>87</v>
      </c>
      <c r="E1146">
        <v>4</v>
      </c>
      <c r="F1146">
        <v>3</v>
      </c>
      <c r="G1146">
        <v>8</v>
      </c>
      <c r="H1146">
        <v>0</v>
      </c>
      <c r="I1146">
        <v>0.91</v>
      </c>
      <c r="J1146">
        <v>11</v>
      </c>
      <c r="K1146">
        <v>0</v>
      </c>
      <c r="L1146" t="s">
        <v>18095</v>
      </c>
      <c r="M1146" t="s">
        <v>17970</v>
      </c>
      <c r="N1146" cm="1">
        <f t="array" ref="N1146">_xlfn.LET(_xlpm.k,finalData[[#This Row],[peer_group_key]],
     MEDIAN(_xlfn._xlws.FILTER(finalData[score], (finalData[peer_group_key]=_xlpm.k)*(ISNUMBER(finalData[score]))))
)</f>
        <v>0.90500000000000003</v>
      </c>
      <c r="O1146" cm="1">
        <f t="array" ref="O114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1146" cm="1">
        <f t="array" ref="P114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1146">
        <f>finalData[[#This Row],[peerQ3]]-finalData[[#This Row],[peerQ1]]</f>
        <v>7.4999999999999956E-2</v>
      </c>
      <c r="R1146" cm="1">
        <f t="array" ref="R1146">_xlfn.LET(_xlpm.k,finalData[[#This Row],[peer_group_key]],
ROWS(_xlfn._xlws.FILTER(finalData[score], (finalData[peer_group_key]=_xlpm.k)*(ISNUMBER(finalData[score]))))
)</f>
        <v>14</v>
      </c>
      <c r="S1146">
        <f>IF(OR(NOT(ISNUMBER(finalData[[#This Row],[peerIQR]])),finalData[[#This Row],[peerIQR]]=0), NA(), finalData[[#This Row],[peerQ1]]-1.5*finalData[[#This Row],[peerIQR]])</f>
        <v>0.76750000000000007</v>
      </c>
      <c r="T1146">
        <f>IF(OR(NOT(ISNUMBER(finalData[[#This Row],[peerIQR]])),finalData[[#This Row],[peerIQR]]=0), NA(), finalData[[#This Row],[peerQ3]]+1.5*finalData[[#This Row],[peerIQR]])</f>
        <v>1.0674999999999999</v>
      </c>
      <c r="U114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46">
        <f>finalData[[#This Row],[score]]-finalData[[#This Row],[peerMedian]]</f>
        <v>5.0000000000000044E-3</v>
      </c>
    </row>
    <row r="1147" spans="1:22">
      <c r="A1147" t="s">
        <v>4354</v>
      </c>
      <c r="B1147" t="s">
        <v>4355</v>
      </c>
      <c r="C1147" t="s">
        <v>4223</v>
      </c>
      <c r="D1147" t="s">
        <v>87</v>
      </c>
      <c r="E1147">
        <v>2</v>
      </c>
      <c r="F1147">
        <v>0</v>
      </c>
      <c r="G1147">
        <v>7</v>
      </c>
      <c r="H1147">
        <v>2</v>
      </c>
      <c r="I1147">
        <v>0.97</v>
      </c>
      <c r="J1147">
        <v>9</v>
      </c>
      <c r="K1147">
        <v>0.22222222222222221</v>
      </c>
      <c r="L1147" t="s">
        <v>18095</v>
      </c>
      <c r="M1147" t="s">
        <v>17973</v>
      </c>
      <c r="N1147" cm="1">
        <f t="array" ref="N1147">_xlfn.LET(_xlpm.k,finalData[[#This Row],[peer_group_key]],
     MEDIAN(_xlfn._xlws.FILTER(finalData[score], (finalData[peer_group_key]=_xlpm.k)*(ISNUMBER(finalData[score]))))
)</f>
        <v>0.90500000000000003</v>
      </c>
      <c r="O1147" cm="1">
        <f t="array" ref="O114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1147" cm="1">
        <f t="array" ref="P114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1147">
        <f>finalData[[#This Row],[peerQ3]]-finalData[[#This Row],[peerQ1]]</f>
        <v>7.4999999999999956E-2</v>
      </c>
      <c r="R1147" cm="1">
        <f t="array" ref="R1147">_xlfn.LET(_xlpm.k,finalData[[#This Row],[peer_group_key]],
ROWS(_xlfn._xlws.FILTER(finalData[score], (finalData[peer_group_key]=_xlpm.k)*(ISNUMBER(finalData[score]))))
)</f>
        <v>14</v>
      </c>
      <c r="S1147">
        <f>IF(OR(NOT(ISNUMBER(finalData[[#This Row],[peerIQR]])),finalData[[#This Row],[peerIQR]]=0), NA(), finalData[[#This Row],[peerQ1]]-1.5*finalData[[#This Row],[peerIQR]])</f>
        <v>0.76750000000000007</v>
      </c>
      <c r="T1147">
        <f>IF(OR(NOT(ISNUMBER(finalData[[#This Row],[peerIQR]])),finalData[[#This Row],[peerIQR]]=0), NA(), finalData[[#This Row],[peerQ3]]+1.5*finalData[[#This Row],[peerIQR]])</f>
        <v>1.0674999999999999</v>
      </c>
      <c r="U114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47">
        <f>finalData[[#This Row],[score]]-finalData[[#This Row],[peerMedian]]</f>
        <v>6.4999999999999947E-2</v>
      </c>
    </row>
    <row r="1148" spans="1:22">
      <c r="A1148" t="s">
        <v>4357</v>
      </c>
      <c r="B1148" t="s">
        <v>4358</v>
      </c>
      <c r="C1148" t="s">
        <v>4223</v>
      </c>
      <c r="D1148" t="s">
        <v>18</v>
      </c>
      <c r="E1148">
        <v>3</v>
      </c>
      <c r="F1148">
        <v>0</v>
      </c>
      <c r="G1148">
        <v>6</v>
      </c>
      <c r="H1148">
        <v>0</v>
      </c>
      <c r="I1148">
        <v>0.9</v>
      </c>
      <c r="J1148">
        <v>6</v>
      </c>
      <c r="K1148">
        <v>0</v>
      </c>
      <c r="L1148" t="s">
        <v>18091</v>
      </c>
      <c r="M1148" t="s">
        <v>17971</v>
      </c>
      <c r="N1148" cm="1">
        <f t="array" ref="N1148">_xlfn.LET(_xlpm.k,finalData[[#This Row],[peer_group_key]],
     MEDIAN(_xlfn._xlws.FILTER(finalData[score], (finalData[peer_group_key]=_xlpm.k)*(ISNUMBER(finalData[score]))))
)</f>
        <v>0.9</v>
      </c>
      <c r="O1148" cm="1">
        <f t="array" ref="O114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0.87</v>
      </c>
      <c r="P1148" cm="1">
        <f t="array" ref="P114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1148">
        <f>finalData[[#This Row],[peerQ3]]-finalData[[#This Row],[peerQ1]]</f>
        <v>0.12</v>
      </c>
      <c r="R1148" cm="1">
        <f t="array" ref="R1148">_xlfn.LET(_xlpm.k,finalData[[#This Row],[peer_group_key]],
ROWS(_xlfn._xlws.FILTER(finalData[score], (finalData[peer_group_key]=_xlpm.k)*(ISNUMBER(finalData[score]))))
)</f>
        <v>3</v>
      </c>
      <c r="S1148">
        <f>IF(OR(NOT(ISNUMBER(finalData[[#This Row],[peerIQR]])),finalData[[#This Row],[peerIQR]]=0), NA(), finalData[[#This Row],[peerQ1]]-1.5*finalData[[#This Row],[peerIQR]])</f>
        <v>0.69</v>
      </c>
      <c r="T1148">
        <f>IF(OR(NOT(ISNUMBER(finalData[[#This Row],[peerIQR]])),finalData[[#This Row],[peerIQR]]=0), NA(), finalData[[#This Row],[peerQ3]]+1.5*finalData[[#This Row],[peerIQR]])</f>
        <v>1.17</v>
      </c>
      <c r="U114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148">
        <f>finalData[[#This Row],[score]]-finalData[[#This Row],[peerMedian]]</f>
        <v>0</v>
      </c>
    </row>
    <row r="1149" spans="1:22">
      <c r="A1149" t="s">
        <v>4361</v>
      </c>
      <c r="B1149" t="s">
        <v>4362</v>
      </c>
      <c r="C1149" t="s">
        <v>4223</v>
      </c>
      <c r="D1149" t="s">
        <v>27</v>
      </c>
      <c r="E1149">
        <v>1</v>
      </c>
      <c r="F1149">
        <v>0</v>
      </c>
      <c r="G1149">
        <v>8</v>
      </c>
      <c r="H1149">
        <v>1</v>
      </c>
      <c r="I1149">
        <v>0.94</v>
      </c>
      <c r="J1149">
        <v>9</v>
      </c>
      <c r="K1149">
        <v>0.1111111111111111</v>
      </c>
      <c r="L1149" t="s">
        <v>18094</v>
      </c>
      <c r="M1149" t="s">
        <v>17973</v>
      </c>
      <c r="N1149" cm="1">
        <f t="array" ref="N1149">_xlfn.LET(_xlpm.k,finalData[[#This Row],[peer_group_key]],
     MEDIAN(_xlfn._xlws.FILTER(finalData[score], (finalData[peer_group_key]=_xlpm.k)*(ISNUMBER(finalData[score]))))
)</f>
        <v>0.97</v>
      </c>
      <c r="O1149" cm="1">
        <f t="array" ref="O114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149" cm="1">
        <f t="array" ref="P114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49">
        <f>finalData[[#This Row],[peerQ3]]-finalData[[#This Row],[peerQ1]]</f>
        <v>7.0000000000000062E-2</v>
      </c>
      <c r="R1149" cm="1">
        <f t="array" ref="R1149">_xlfn.LET(_xlpm.k,finalData[[#This Row],[peer_group_key]],
ROWS(_xlfn._xlws.FILTER(finalData[score], (finalData[peer_group_key]=_xlpm.k)*(ISNUMBER(finalData[score]))))
)</f>
        <v>7</v>
      </c>
      <c r="S1149">
        <f>IF(OR(NOT(ISNUMBER(finalData[[#This Row],[peerIQR]])),finalData[[#This Row],[peerIQR]]=0), NA(), finalData[[#This Row],[peerQ1]]-1.5*finalData[[#This Row],[peerIQR]])</f>
        <v>0.83499999999999985</v>
      </c>
      <c r="T1149">
        <f>IF(OR(NOT(ISNUMBER(finalData[[#This Row],[peerIQR]])),finalData[[#This Row],[peerIQR]]=0), NA(), finalData[[#This Row],[peerQ3]]+1.5*finalData[[#This Row],[peerIQR]])</f>
        <v>1.1150000000000002</v>
      </c>
      <c r="U114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149">
        <f>finalData[[#This Row],[score]]-finalData[[#This Row],[peerMedian]]</f>
        <v>-3.0000000000000027E-2</v>
      </c>
    </row>
    <row r="1150" spans="1:22">
      <c r="A1150" t="s">
        <v>4364</v>
      </c>
      <c r="B1150" t="s">
        <v>4365</v>
      </c>
      <c r="C1150" t="s">
        <v>4223</v>
      </c>
      <c r="D1150" t="s">
        <v>87</v>
      </c>
      <c r="E1150">
        <v>4</v>
      </c>
      <c r="F1150">
        <v>0</v>
      </c>
      <c r="G1150">
        <v>11</v>
      </c>
      <c r="H1150">
        <v>0</v>
      </c>
      <c r="I1150">
        <v>0.95</v>
      </c>
      <c r="J1150">
        <v>11</v>
      </c>
      <c r="K1150">
        <v>0</v>
      </c>
      <c r="L1150" t="s">
        <v>18095</v>
      </c>
      <c r="M1150" t="s">
        <v>17970</v>
      </c>
      <c r="N1150" cm="1">
        <f t="array" ref="N1150">_xlfn.LET(_xlpm.k,finalData[[#This Row],[peer_group_key]],
     MEDIAN(_xlfn._xlws.FILTER(finalData[score], (finalData[peer_group_key]=_xlpm.k)*(ISNUMBER(finalData[score]))))
)</f>
        <v>0.90500000000000003</v>
      </c>
      <c r="O1150" cm="1">
        <f t="array" ref="O115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1150" cm="1">
        <f t="array" ref="P115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1150">
        <f>finalData[[#This Row],[peerQ3]]-finalData[[#This Row],[peerQ1]]</f>
        <v>7.4999999999999956E-2</v>
      </c>
      <c r="R1150" cm="1">
        <f t="array" ref="R1150">_xlfn.LET(_xlpm.k,finalData[[#This Row],[peer_group_key]],
ROWS(_xlfn._xlws.FILTER(finalData[score], (finalData[peer_group_key]=_xlpm.k)*(ISNUMBER(finalData[score]))))
)</f>
        <v>14</v>
      </c>
      <c r="S1150">
        <f>IF(OR(NOT(ISNUMBER(finalData[[#This Row],[peerIQR]])),finalData[[#This Row],[peerIQR]]=0), NA(), finalData[[#This Row],[peerQ1]]-1.5*finalData[[#This Row],[peerIQR]])</f>
        <v>0.76750000000000007</v>
      </c>
      <c r="T1150">
        <f>IF(OR(NOT(ISNUMBER(finalData[[#This Row],[peerIQR]])),finalData[[#This Row],[peerIQR]]=0), NA(), finalData[[#This Row],[peerQ3]]+1.5*finalData[[#This Row],[peerIQR]])</f>
        <v>1.0674999999999999</v>
      </c>
      <c r="U115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50">
        <f>finalData[[#This Row],[score]]-finalData[[#This Row],[peerMedian]]</f>
        <v>4.4999999999999929E-2</v>
      </c>
    </row>
    <row r="1151" spans="1:22">
      <c r="A1151" t="s">
        <v>4368</v>
      </c>
      <c r="B1151" t="s">
        <v>4369</v>
      </c>
      <c r="C1151" t="s">
        <v>4223</v>
      </c>
      <c r="D1151" t="s">
        <v>32</v>
      </c>
      <c r="E1151">
        <v>4</v>
      </c>
      <c r="F1151">
        <v>0</v>
      </c>
      <c r="G1151">
        <v>8</v>
      </c>
      <c r="H1151">
        <v>0</v>
      </c>
      <c r="I1151">
        <v>0.84</v>
      </c>
      <c r="J1151">
        <v>8</v>
      </c>
      <c r="K1151">
        <v>0</v>
      </c>
      <c r="L1151" t="s">
        <v>18090</v>
      </c>
      <c r="M1151" t="s">
        <v>17970</v>
      </c>
      <c r="N1151" cm="1">
        <f t="array" ref="N1151">_xlfn.LET(_xlpm.k,finalData[[#This Row],[peer_group_key]],
     MEDIAN(_xlfn._xlws.FILTER(finalData[score], (finalData[peer_group_key]=_xlpm.k)*(ISNUMBER(finalData[score]))))
)</f>
        <v>0.96</v>
      </c>
      <c r="O1151" cm="1">
        <f t="array" ref="O115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51" cm="1">
        <f t="array" ref="P115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51">
        <f>finalData[[#This Row],[peerQ3]]-finalData[[#This Row],[peerQ1]]</f>
        <v>8.4999999999999964E-2</v>
      </c>
      <c r="R1151" cm="1">
        <f t="array" ref="R1151">_xlfn.LET(_xlpm.k,finalData[[#This Row],[peer_group_key]],
ROWS(_xlfn._xlws.FILTER(finalData[score], (finalData[peer_group_key]=_xlpm.k)*(ISNUMBER(finalData[score]))))
)</f>
        <v>41</v>
      </c>
      <c r="S1151">
        <f>IF(OR(NOT(ISNUMBER(finalData[[#This Row],[peerIQR]])),finalData[[#This Row],[peerIQR]]=0), NA(), finalData[[#This Row],[peerQ1]]-1.5*finalData[[#This Row],[peerIQR]])</f>
        <v>0.7975000000000001</v>
      </c>
      <c r="T1151">
        <f>IF(OR(NOT(ISNUMBER(finalData[[#This Row],[peerIQR]])),finalData[[#This Row],[peerIQR]]=0), NA(), finalData[[#This Row],[peerQ3]]+1.5*finalData[[#This Row],[peerIQR]])</f>
        <v>1.1375</v>
      </c>
      <c r="U115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51">
        <f>finalData[[#This Row],[score]]-finalData[[#This Row],[peerMedian]]</f>
        <v>-0.12</v>
      </c>
    </row>
    <row r="1152" spans="1:22">
      <c r="A1152" t="s">
        <v>4371</v>
      </c>
      <c r="B1152" t="s">
        <v>4372</v>
      </c>
      <c r="C1152" t="s">
        <v>4223</v>
      </c>
      <c r="D1152" t="s">
        <v>87</v>
      </c>
      <c r="E1152">
        <v>3</v>
      </c>
      <c r="F1152">
        <v>2</v>
      </c>
      <c r="G1152">
        <v>7</v>
      </c>
      <c r="H1152">
        <v>0</v>
      </c>
      <c r="I1152">
        <v>0.93</v>
      </c>
      <c r="J1152">
        <v>9</v>
      </c>
      <c r="K1152">
        <v>0</v>
      </c>
      <c r="L1152" t="s">
        <v>18095</v>
      </c>
      <c r="M1152" t="s">
        <v>17971</v>
      </c>
      <c r="N1152" cm="1">
        <f t="array" ref="N1152">_xlfn.LET(_xlpm.k,finalData[[#This Row],[peer_group_key]],
     MEDIAN(_xlfn._xlws.FILTER(finalData[score], (finalData[peer_group_key]=_xlpm.k)*(ISNUMBER(finalData[score]))))
)</f>
        <v>0.90500000000000003</v>
      </c>
      <c r="O1152" cm="1">
        <f t="array" ref="O115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1152" cm="1">
        <f t="array" ref="P115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1152">
        <f>finalData[[#This Row],[peerQ3]]-finalData[[#This Row],[peerQ1]]</f>
        <v>7.4999999999999956E-2</v>
      </c>
      <c r="R1152" cm="1">
        <f t="array" ref="R1152">_xlfn.LET(_xlpm.k,finalData[[#This Row],[peer_group_key]],
ROWS(_xlfn._xlws.FILTER(finalData[score], (finalData[peer_group_key]=_xlpm.k)*(ISNUMBER(finalData[score]))))
)</f>
        <v>14</v>
      </c>
      <c r="S1152">
        <f>IF(OR(NOT(ISNUMBER(finalData[[#This Row],[peerIQR]])),finalData[[#This Row],[peerIQR]]=0), NA(), finalData[[#This Row],[peerQ1]]-1.5*finalData[[#This Row],[peerIQR]])</f>
        <v>0.76750000000000007</v>
      </c>
      <c r="T1152">
        <f>IF(OR(NOT(ISNUMBER(finalData[[#This Row],[peerIQR]])),finalData[[#This Row],[peerIQR]]=0), NA(), finalData[[#This Row],[peerQ3]]+1.5*finalData[[#This Row],[peerIQR]])</f>
        <v>1.0674999999999999</v>
      </c>
      <c r="U115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52">
        <f>finalData[[#This Row],[score]]-finalData[[#This Row],[peerMedian]]</f>
        <v>2.5000000000000022E-2</v>
      </c>
    </row>
    <row r="1153" spans="1:22">
      <c r="A1153" t="s">
        <v>4377</v>
      </c>
      <c r="B1153" t="s">
        <v>4378</v>
      </c>
      <c r="C1153" t="s">
        <v>4223</v>
      </c>
      <c r="D1153" t="s">
        <v>87</v>
      </c>
      <c r="E1153">
        <v>4</v>
      </c>
      <c r="F1153">
        <v>0</v>
      </c>
      <c r="G1153">
        <v>9</v>
      </c>
      <c r="H1153">
        <v>0</v>
      </c>
      <c r="I1153">
        <v>0.88</v>
      </c>
      <c r="J1153">
        <v>9</v>
      </c>
      <c r="K1153">
        <v>0</v>
      </c>
      <c r="L1153" t="s">
        <v>18095</v>
      </c>
      <c r="M1153" t="s">
        <v>17970</v>
      </c>
      <c r="N1153" cm="1">
        <f t="array" ref="N1153">_xlfn.LET(_xlpm.k,finalData[[#This Row],[peer_group_key]],
     MEDIAN(_xlfn._xlws.FILTER(finalData[score], (finalData[peer_group_key]=_xlpm.k)*(ISNUMBER(finalData[score]))))
)</f>
        <v>0.90500000000000003</v>
      </c>
      <c r="O1153" cm="1">
        <f t="array" ref="O115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1153" cm="1">
        <f t="array" ref="P115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1153">
        <f>finalData[[#This Row],[peerQ3]]-finalData[[#This Row],[peerQ1]]</f>
        <v>7.4999999999999956E-2</v>
      </c>
      <c r="R1153" cm="1">
        <f t="array" ref="R1153">_xlfn.LET(_xlpm.k,finalData[[#This Row],[peer_group_key]],
ROWS(_xlfn._xlws.FILTER(finalData[score], (finalData[peer_group_key]=_xlpm.k)*(ISNUMBER(finalData[score]))))
)</f>
        <v>14</v>
      </c>
      <c r="S1153">
        <f>IF(OR(NOT(ISNUMBER(finalData[[#This Row],[peerIQR]])),finalData[[#This Row],[peerIQR]]=0), NA(), finalData[[#This Row],[peerQ1]]-1.5*finalData[[#This Row],[peerIQR]])</f>
        <v>0.76750000000000007</v>
      </c>
      <c r="T1153">
        <f>IF(OR(NOT(ISNUMBER(finalData[[#This Row],[peerIQR]])),finalData[[#This Row],[peerIQR]]=0), NA(), finalData[[#This Row],[peerQ3]]+1.5*finalData[[#This Row],[peerIQR]])</f>
        <v>1.0674999999999999</v>
      </c>
      <c r="U115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53">
        <f>finalData[[#This Row],[score]]-finalData[[#This Row],[peerMedian]]</f>
        <v>-2.5000000000000022E-2</v>
      </c>
    </row>
    <row r="1154" spans="1:22">
      <c r="A1154" t="s">
        <v>4381</v>
      </c>
      <c r="B1154" t="s">
        <v>4382</v>
      </c>
      <c r="C1154" t="s">
        <v>4223</v>
      </c>
      <c r="D1154" t="s">
        <v>32</v>
      </c>
      <c r="E1154">
        <v>3</v>
      </c>
      <c r="F1154">
        <v>0</v>
      </c>
      <c r="G1154">
        <v>8</v>
      </c>
      <c r="H1154">
        <v>3</v>
      </c>
      <c r="I1154">
        <v>1.02</v>
      </c>
      <c r="J1154">
        <v>11</v>
      </c>
      <c r="K1154">
        <v>0.27272727272727271</v>
      </c>
      <c r="L1154" t="s">
        <v>18090</v>
      </c>
      <c r="M1154" t="s">
        <v>17971</v>
      </c>
      <c r="N1154" cm="1">
        <f t="array" ref="N1154">_xlfn.LET(_xlpm.k,finalData[[#This Row],[peer_group_key]],
     MEDIAN(_xlfn._xlws.FILTER(finalData[score], (finalData[peer_group_key]=_xlpm.k)*(ISNUMBER(finalData[score]))))
)</f>
        <v>0.96</v>
      </c>
      <c r="O1154" cm="1">
        <f t="array" ref="O115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54" cm="1">
        <f t="array" ref="P115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54">
        <f>finalData[[#This Row],[peerQ3]]-finalData[[#This Row],[peerQ1]]</f>
        <v>8.4999999999999964E-2</v>
      </c>
      <c r="R1154" cm="1">
        <f t="array" ref="R1154">_xlfn.LET(_xlpm.k,finalData[[#This Row],[peer_group_key]],
ROWS(_xlfn._xlws.FILTER(finalData[score], (finalData[peer_group_key]=_xlpm.k)*(ISNUMBER(finalData[score]))))
)</f>
        <v>41</v>
      </c>
      <c r="S1154">
        <f>IF(OR(NOT(ISNUMBER(finalData[[#This Row],[peerIQR]])),finalData[[#This Row],[peerIQR]]=0), NA(), finalData[[#This Row],[peerQ1]]-1.5*finalData[[#This Row],[peerIQR]])</f>
        <v>0.7975000000000001</v>
      </c>
      <c r="T1154">
        <f>IF(OR(NOT(ISNUMBER(finalData[[#This Row],[peerIQR]])),finalData[[#This Row],[peerIQR]]=0), NA(), finalData[[#This Row],[peerQ3]]+1.5*finalData[[#This Row],[peerIQR]])</f>
        <v>1.1375</v>
      </c>
      <c r="U115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54">
        <f>finalData[[#This Row],[score]]-finalData[[#This Row],[peerMedian]]</f>
        <v>6.0000000000000053E-2</v>
      </c>
    </row>
    <row r="1155" spans="1:22">
      <c r="A1155" t="s">
        <v>4384</v>
      </c>
      <c r="B1155" t="s">
        <v>4385</v>
      </c>
      <c r="C1155" t="s">
        <v>4223</v>
      </c>
      <c r="D1155" t="s">
        <v>87</v>
      </c>
      <c r="E1155">
        <v>2</v>
      </c>
      <c r="F1155">
        <v>0</v>
      </c>
      <c r="G1155">
        <v>5</v>
      </c>
      <c r="H1155">
        <v>2</v>
      </c>
      <c r="I1155">
        <v>1</v>
      </c>
      <c r="J1155">
        <v>7</v>
      </c>
      <c r="K1155">
        <v>0.2857142857142857</v>
      </c>
      <c r="L1155" t="s">
        <v>18095</v>
      </c>
      <c r="M1155" t="s">
        <v>17973</v>
      </c>
      <c r="N1155" cm="1">
        <f t="array" ref="N1155">_xlfn.LET(_xlpm.k,finalData[[#This Row],[peer_group_key]],
     MEDIAN(_xlfn._xlws.FILTER(finalData[score], (finalData[peer_group_key]=_xlpm.k)*(ISNUMBER(finalData[score]))))
)</f>
        <v>0.90500000000000003</v>
      </c>
      <c r="O1155" cm="1">
        <f t="array" ref="O115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1155" cm="1">
        <f t="array" ref="P115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1155">
        <f>finalData[[#This Row],[peerQ3]]-finalData[[#This Row],[peerQ1]]</f>
        <v>7.4999999999999956E-2</v>
      </c>
      <c r="R1155" cm="1">
        <f t="array" ref="R1155">_xlfn.LET(_xlpm.k,finalData[[#This Row],[peer_group_key]],
ROWS(_xlfn._xlws.FILTER(finalData[score], (finalData[peer_group_key]=_xlpm.k)*(ISNUMBER(finalData[score]))))
)</f>
        <v>14</v>
      </c>
      <c r="S1155">
        <f>IF(OR(NOT(ISNUMBER(finalData[[#This Row],[peerIQR]])),finalData[[#This Row],[peerIQR]]=0), NA(), finalData[[#This Row],[peerQ1]]-1.5*finalData[[#This Row],[peerIQR]])</f>
        <v>0.76750000000000007</v>
      </c>
      <c r="T1155">
        <f>IF(OR(NOT(ISNUMBER(finalData[[#This Row],[peerIQR]])),finalData[[#This Row],[peerIQR]]=0), NA(), finalData[[#This Row],[peerQ3]]+1.5*finalData[[#This Row],[peerIQR]])</f>
        <v>1.0674999999999999</v>
      </c>
      <c r="U115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55">
        <f>finalData[[#This Row],[score]]-finalData[[#This Row],[peerMedian]]</f>
        <v>9.4999999999999973E-2</v>
      </c>
    </row>
    <row r="1156" spans="1:22">
      <c r="A1156" t="s">
        <v>4388</v>
      </c>
      <c r="B1156" t="s">
        <v>4389</v>
      </c>
      <c r="C1156" t="s">
        <v>4223</v>
      </c>
      <c r="D1156" t="s">
        <v>32</v>
      </c>
      <c r="E1156">
        <v>4</v>
      </c>
      <c r="F1156">
        <v>0</v>
      </c>
      <c r="G1156">
        <v>8</v>
      </c>
      <c r="H1156">
        <v>0</v>
      </c>
      <c r="I1156">
        <v>0.92</v>
      </c>
      <c r="J1156">
        <v>8</v>
      </c>
      <c r="K1156">
        <v>0</v>
      </c>
      <c r="L1156" t="s">
        <v>18090</v>
      </c>
      <c r="M1156" t="s">
        <v>17970</v>
      </c>
      <c r="N1156" cm="1">
        <f t="array" ref="N1156">_xlfn.LET(_xlpm.k,finalData[[#This Row],[peer_group_key]],
     MEDIAN(_xlfn._xlws.FILTER(finalData[score], (finalData[peer_group_key]=_xlpm.k)*(ISNUMBER(finalData[score]))))
)</f>
        <v>0.96</v>
      </c>
      <c r="O1156" cm="1">
        <f t="array" ref="O115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56" cm="1">
        <f t="array" ref="P115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56">
        <f>finalData[[#This Row],[peerQ3]]-finalData[[#This Row],[peerQ1]]</f>
        <v>8.4999999999999964E-2</v>
      </c>
      <c r="R1156" cm="1">
        <f t="array" ref="R1156">_xlfn.LET(_xlpm.k,finalData[[#This Row],[peer_group_key]],
ROWS(_xlfn._xlws.FILTER(finalData[score], (finalData[peer_group_key]=_xlpm.k)*(ISNUMBER(finalData[score]))))
)</f>
        <v>41</v>
      </c>
      <c r="S1156">
        <f>IF(OR(NOT(ISNUMBER(finalData[[#This Row],[peerIQR]])),finalData[[#This Row],[peerIQR]]=0), NA(), finalData[[#This Row],[peerQ1]]-1.5*finalData[[#This Row],[peerIQR]])</f>
        <v>0.7975000000000001</v>
      </c>
      <c r="T1156">
        <f>IF(OR(NOT(ISNUMBER(finalData[[#This Row],[peerIQR]])),finalData[[#This Row],[peerIQR]]=0), NA(), finalData[[#This Row],[peerQ3]]+1.5*finalData[[#This Row],[peerIQR]])</f>
        <v>1.1375</v>
      </c>
      <c r="U115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56">
        <f>finalData[[#This Row],[score]]-finalData[[#This Row],[peerMedian]]</f>
        <v>-3.9999999999999925E-2</v>
      </c>
    </row>
    <row r="1157" spans="1:22">
      <c r="A1157" t="s">
        <v>4392</v>
      </c>
      <c r="B1157" t="s">
        <v>4393</v>
      </c>
      <c r="C1157" t="s">
        <v>4223</v>
      </c>
      <c r="D1157" t="s">
        <v>32</v>
      </c>
      <c r="E1157">
        <v>1</v>
      </c>
      <c r="F1157">
        <v>0</v>
      </c>
      <c r="G1157">
        <v>9</v>
      </c>
      <c r="H1157">
        <v>2</v>
      </c>
      <c r="I1157">
        <v>0.98</v>
      </c>
      <c r="J1157">
        <v>11</v>
      </c>
      <c r="K1157">
        <v>0.18181818181818182</v>
      </c>
      <c r="L1157" t="s">
        <v>18090</v>
      </c>
      <c r="M1157" t="s">
        <v>17973</v>
      </c>
      <c r="N1157" cm="1">
        <f t="array" ref="N1157">_xlfn.LET(_xlpm.k,finalData[[#This Row],[peer_group_key]],
     MEDIAN(_xlfn._xlws.FILTER(finalData[score], (finalData[peer_group_key]=_xlpm.k)*(ISNUMBER(finalData[score]))))
)</f>
        <v>0.96</v>
      </c>
      <c r="O1157" cm="1">
        <f t="array" ref="O115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57" cm="1">
        <f t="array" ref="P115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57">
        <f>finalData[[#This Row],[peerQ3]]-finalData[[#This Row],[peerQ1]]</f>
        <v>8.4999999999999964E-2</v>
      </c>
      <c r="R1157" cm="1">
        <f t="array" ref="R1157">_xlfn.LET(_xlpm.k,finalData[[#This Row],[peer_group_key]],
ROWS(_xlfn._xlws.FILTER(finalData[score], (finalData[peer_group_key]=_xlpm.k)*(ISNUMBER(finalData[score]))))
)</f>
        <v>41</v>
      </c>
      <c r="S1157">
        <f>IF(OR(NOT(ISNUMBER(finalData[[#This Row],[peerIQR]])),finalData[[#This Row],[peerIQR]]=0), NA(), finalData[[#This Row],[peerQ1]]-1.5*finalData[[#This Row],[peerIQR]])</f>
        <v>0.7975000000000001</v>
      </c>
      <c r="T1157">
        <f>IF(OR(NOT(ISNUMBER(finalData[[#This Row],[peerIQR]])),finalData[[#This Row],[peerIQR]]=0), NA(), finalData[[#This Row],[peerQ3]]+1.5*finalData[[#This Row],[peerIQR]])</f>
        <v>1.1375</v>
      </c>
      <c r="U115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57">
        <f>finalData[[#This Row],[score]]-finalData[[#This Row],[peerMedian]]</f>
        <v>2.0000000000000018E-2</v>
      </c>
    </row>
    <row r="1158" spans="1:22">
      <c r="A1158" t="s">
        <v>4395</v>
      </c>
      <c r="B1158" t="s">
        <v>4396</v>
      </c>
      <c r="C1158" t="s">
        <v>4223</v>
      </c>
      <c r="D1158" t="s">
        <v>32</v>
      </c>
      <c r="E1158">
        <v>1</v>
      </c>
      <c r="F1158">
        <v>0</v>
      </c>
      <c r="G1158">
        <v>5</v>
      </c>
      <c r="H1158">
        <v>3</v>
      </c>
      <c r="I1158">
        <v>1.05</v>
      </c>
      <c r="J1158">
        <v>8</v>
      </c>
      <c r="K1158">
        <v>0.375</v>
      </c>
      <c r="L1158" t="s">
        <v>18090</v>
      </c>
      <c r="M1158" t="s">
        <v>17973</v>
      </c>
      <c r="N1158" cm="1">
        <f t="array" ref="N1158">_xlfn.LET(_xlpm.k,finalData[[#This Row],[peer_group_key]],
     MEDIAN(_xlfn._xlws.FILTER(finalData[score], (finalData[peer_group_key]=_xlpm.k)*(ISNUMBER(finalData[score]))))
)</f>
        <v>0.96</v>
      </c>
      <c r="O1158" cm="1">
        <f t="array" ref="O115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58" cm="1">
        <f t="array" ref="P115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58">
        <f>finalData[[#This Row],[peerQ3]]-finalData[[#This Row],[peerQ1]]</f>
        <v>8.4999999999999964E-2</v>
      </c>
      <c r="R1158" cm="1">
        <f t="array" ref="R1158">_xlfn.LET(_xlpm.k,finalData[[#This Row],[peer_group_key]],
ROWS(_xlfn._xlws.FILTER(finalData[score], (finalData[peer_group_key]=_xlpm.k)*(ISNUMBER(finalData[score]))))
)</f>
        <v>41</v>
      </c>
      <c r="S1158">
        <f>IF(OR(NOT(ISNUMBER(finalData[[#This Row],[peerIQR]])),finalData[[#This Row],[peerIQR]]=0), NA(), finalData[[#This Row],[peerQ1]]-1.5*finalData[[#This Row],[peerIQR]])</f>
        <v>0.7975000000000001</v>
      </c>
      <c r="T1158">
        <f>IF(OR(NOT(ISNUMBER(finalData[[#This Row],[peerIQR]])),finalData[[#This Row],[peerIQR]]=0), NA(), finalData[[#This Row],[peerQ3]]+1.5*finalData[[#This Row],[peerIQR]])</f>
        <v>1.1375</v>
      </c>
      <c r="U115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58">
        <f>finalData[[#This Row],[score]]-finalData[[#This Row],[peerMedian]]</f>
        <v>9.000000000000008E-2</v>
      </c>
    </row>
    <row r="1159" spans="1:22">
      <c r="A1159" t="s">
        <v>4398</v>
      </c>
      <c r="B1159" t="s">
        <v>4399</v>
      </c>
      <c r="C1159" t="s">
        <v>4223</v>
      </c>
      <c r="D1159" t="s">
        <v>32</v>
      </c>
      <c r="E1159">
        <v>2</v>
      </c>
      <c r="F1159">
        <v>0</v>
      </c>
      <c r="G1159">
        <v>7</v>
      </c>
      <c r="H1159">
        <v>2</v>
      </c>
      <c r="I1159">
        <v>1.02</v>
      </c>
      <c r="J1159">
        <v>9</v>
      </c>
      <c r="K1159">
        <v>0.22222222222222221</v>
      </c>
      <c r="L1159" t="s">
        <v>18090</v>
      </c>
      <c r="M1159" t="s">
        <v>17973</v>
      </c>
      <c r="N1159" cm="1">
        <f t="array" ref="N1159">_xlfn.LET(_xlpm.k,finalData[[#This Row],[peer_group_key]],
     MEDIAN(_xlfn._xlws.FILTER(finalData[score], (finalData[peer_group_key]=_xlpm.k)*(ISNUMBER(finalData[score]))))
)</f>
        <v>0.96</v>
      </c>
      <c r="O1159" cm="1">
        <f t="array" ref="O115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59" cm="1">
        <f t="array" ref="P115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59">
        <f>finalData[[#This Row],[peerQ3]]-finalData[[#This Row],[peerQ1]]</f>
        <v>8.4999999999999964E-2</v>
      </c>
      <c r="R1159" cm="1">
        <f t="array" ref="R1159">_xlfn.LET(_xlpm.k,finalData[[#This Row],[peer_group_key]],
ROWS(_xlfn._xlws.FILTER(finalData[score], (finalData[peer_group_key]=_xlpm.k)*(ISNUMBER(finalData[score]))))
)</f>
        <v>41</v>
      </c>
      <c r="S1159">
        <f>IF(OR(NOT(ISNUMBER(finalData[[#This Row],[peerIQR]])),finalData[[#This Row],[peerIQR]]=0), NA(), finalData[[#This Row],[peerQ1]]-1.5*finalData[[#This Row],[peerIQR]])</f>
        <v>0.7975000000000001</v>
      </c>
      <c r="T1159">
        <f>IF(OR(NOT(ISNUMBER(finalData[[#This Row],[peerIQR]])),finalData[[#This Row],[peerIQR]]=0), NA(), finalData[[#This Row],[peerQ3]]+1.5*finalData[[#This Row],[peerIQR]])</f>
        <v>1.1375</v>
      </c>
      <c r="U115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59">
        <f>finalData[[#This Row],[score]]-finalData[[#This Row],[peerMedian]]</f>
        <v>6.0000000000000053E-2</v>
      </c>
    </row>
    <row r="1160" spans="1:22">
      <c r="A1160" t="s">
        <v>4401</v>
      </c>
      <c r="B1160" t="s">
        <v>4402</v>
      </c>
      <c r="C1160" t="s">
        <v>4223</v>
      </c>
      <c r="D1160" t="s">
        <v>32</v>
      </c>
      <c r="E1160">
        <v>2</v>
      </c>
      <c r="F1160">
        <v>0</v>
      </c>
      <c r="G1160">
        <v>10</v>
      </c>
      <c r="H1160">
        <v>0</v>
      </c>
      <c r="I1160">
        <v>1</v>
      </c>
      <c r="J1160">
        <v>10</v>
      </c>
      <c r="K1160">
        <v>0</v>
      </c>
      <c r="L1160" t="s">
        <v>18090</v>
      </c>
      <c r="M1160" t="s">
        <v>17973</v>
      </c>
      <c r="N1160" cm="1">
        <f t="array" ref="N1160">_xlfn.LET(_xlpm.k,finalData[[#This Row],[peer_group_key]],
     MEDIAN(_xlfn._xlws.FILTER(finalData[score], (finalData[peer_group_key]=_xlpm.k)*(ISNUMBER(finalData[score]))))
)</f>
        <v>0.96</v>
      </c>
      <c r="O1160" cm="1">
        <f t="array" ref="O116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60" cm="1">
        <f t="array" ref="P116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60">
        <f>finalData[[#This Row],[peerQ3]]-finalData[[#This Row],[peerQ1]]</f>
        <v>8.4999999999999964E-2</v>
      </c>
      <c r="R1160" cm="1">
        <f t="array" ref="R1160">_xlfn.LET(_xlpm.k,finalData[[#This Row],[peer_group_key]],
ROWS(_xlfn._xlws.FILTER(finalData[score], (finalData[peer_group_key]=_xlpm.k)*(ISNUMBER(finalData[score]))))
)</f>
        <v>41</v>
      </c>
      <c r="S1160">
        <f>IF(OR(NOT(ISNUMBER(finalData[[#This Row],[peerIQR]])),finalData[[#This Row],[peerIQR]]=0), NA(), finalData[[#This Row],[peerQ1]]-1.5*finalData[[#This Row],[peerIQR]])</f>
        <v>0.7975000000000001</v>
      </c>
      <c r="T1160">
        <f>IF(OR(NOT(ISNUMBER(finalData[[#This Row],[peerIQR]])),finalData[[#This Row],[peerIQR]]=0), NA(), finalData[[#This Row],[peerQ3]]+1.5*finalData[[#This Row],[peerIQR]])</f>
        <v>1.1375</v>
      </c>
      <c r="U116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60">
        <f>finalData[[#This Row],[score]]-finalData[[#This Row],[peerMedian]]</f>
        <v>4.0000000000000036E-2</v>
      </c>
    </row>
    <row r="1161" spans="1:22">
      <c r="A1161" t="s">
        <v>4404</v>
      </c>
      <c r="B1161" t="s">
        <v>4405</v>
      </c>
      <c r="C1161" t="s">
        <v>4223</v>
      </c>
      <c r="D1161" t="s">
        <v>140</v>
      </c>
      <c r="E1161">
        <v>4</v>
      </c>
      <c r="F1161">
        <v>0</v>
      </c>
      <c r="G1161">
        <v>10</v>
      </c>
      <c r="H1161">
        <v>1</v>
      </c>
      <c r="I1161">
        <v>0.93</v>
      </c>
      <c r="J1161">
        <v>11</v>
      </c>
      <c r="K1161">
        <v>9.0909090909090912E-2</v>
      </c>
      <c r="L1161" t="s">
        <v>18092</v>
      </c>
      <c r="M1161" t="s">
        <v>17970</v>
      </c>
      <c r="N1161" cm="1">
        <f t="array" ref="N1161">_xlfn.LET(_xlpm.k,finalData[[#This Row],[peer_group_key]],
     MEDIAN(_xlfn._xlws.FILTER(finalData[score], (finalData[peer_group_key]=_xlpm.k)*(ISNUMBER(finalData[score]))))
)</f>
        <v>0.94</v>
      </c>
      <c r="O1161" cm="1">
        <f t="array" ref="O116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0.87</v>
      </c>
      <c r="P1161" cm="1">
        <f t="array" ref="P116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1161">
        <f>finalData[[#This Row],[peerQ3]]-finalData[[#This Row],[peerQ1]]</f>
        <v>0.11499999999999999</v>
      </c>
      <c r="R1161" cm="1">
        <f t="array" ref="R1161">_xlfn.LET(_xlpm.k,finalData[[#This Row],[peer_group_key]],
ROWS(_xlfn._xlws.FILTER(finalData[score], (finalData[peer_group_key]=_xlpm.k)*(ISNUMBER(finalData[score]))))
)</f>
        <v>9</v>
      </c>
      <c r="S1161">
        <f>IF(OR(NOT(ISNUMBER(finalData[[#This Row],[peerIQR]])),finalData[[#This Row],[peerIQR]]=0), NA(), finalData[[#This Row],[peerQ1]]-1.5*finalData[[#This Row],[peerIQR]])</f>
        <v>0.69750000000000001</v>
      </c>
      <c r="T1161">
        <f>IF(OR(NOT(ISNUMBER(finalData[[#This Row],[peerIQR]])),finalData[[#This Row],[peerIQR]]=0), NA(), finalData[[#This Row],[peerQ3]]+1.5*finalData[[#This Row],[peerIQR]])</f>
        <v>1.1575</v>
      </c>
      <c r="U116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61">
        <f>finalData[[#This Row],[score]]-finalData[[#This Row],[peerMedian]]</f>
        <v>-9.9999999999998979E-3</v>
      </c>
    </row>
    <row r="1162" spans="1:22">
      <c r="A1162" t="s">
        <v>4407</v>
      </c>
      <c r="B1162" t="s">
        <v>4408</v>
      </c>
      <c r="C1162" t="s">
        <v>4223</v>
      </c>
      <c r="D1162" t="s">
        <v>140</v>
      </c>
      <c r="E1162">
        <v>2</v>
      </c>
      <c r="F1162">
        <v>0</v>
      </c>
      <c r="G1162">
        <v>11</v>
      </c>
      <c r="H1162">
        <v>0</v>
      </c>
      <c r="I1162">
        <v>1</v>
      </c>
      <c r="J1162">
        <v>11</v>
      </c>
      <c r="K1162">
        <v>0</v>
      </c>
      <c r="L1162" t="s">
        <v>18092</v>
      </c>
      <c r="M1162" t="s">
        <v>17973</v>
      </c>
      <c r="N1162" cm="1">
        <f t="array" ref="N1162">_xlfn.LET(_xlpm.k,finalData[[#This Row],[peer_group_key]],
     MEDIAN(_xlfn._xlws.FILTER(finalData[score], (finalData[peer_group_key]=_xlpm.k)*(ISNUMBER(finalData[score]))))
)</f>
        <v>0.94</v>
      </c>
      <c r="O1162" cm="1">
        <f t="array" ref="O116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0.87</v>
      </c>
      <c r="P1162" cm="1">
        <f t="array" ref="P116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1162">
        <f>finalData[[#This Row],[peerQ3]]-finalData[[#This Row],[peerQ1]]</f>
        <v>0.11499999999999999</v>
      </c>
      <c r="R1162" cm="1">
        <f t="array" ref="R1162">_xlfn.LET(_xlpm.k,finalData[[#This Row],[peer_group_key]],
ROWS(_xlfn._xlws.FILTER(finalData[score], (finalData[peer_group_key]=_xlpm.k)*(ISNUMBER(finalData[score]))))
)</f>
        <v>9</v>
      </c>
      <c r="S1162">
        <f>IF(OR(NOT(ISNUMBER(finalData[[#This Row],[peerIQR]])),finalData[[#This Row],[peerIQR]]=0), NA(), finalData[[#This Row],[peerQ1]]-1.5*finalData[[#This Row],[peerIQR]])</f>
        <v>0.69750000000000001</v>
      </c>
      <c r="T1162">
        <f>IF(OR(NOT(ISNUMBER(finalData[[#This Row],[peerIQR]])),finalData[[#This Row],[peerIQR]]=0), NA(), finalData[[#This Row],[peerQ3]]+1.5*finalData[[#This Row],[peerIQR]])</f>
        <v>1.1575</v>
      </c>
      <c r="U116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62">
        <f>finalData[[#This Row],[score]]-finalData[[#This Row],[peerMedian]]</f>
        <v>6.0000000000000053E-2</v>
      </c>
    </row>
    <row r="1163" spans="1:22">
      <c r="A1163" t="s">
        <v>4410</v>
      </c>
      <c r="B1163" t="s">
        <v>4411</v>
      </c>
      <c r="C1163" t="s">
        <v>4223</v>
      </c>
      <c r="D1163" t="s">
        <v>32</v>
      </c>
      <c r="E1163">
        <v>2</v>
      </c>
      <c r="F1163">
        <v>0</v>
      </c>
      <c r="G1163">
        <v>10</v>
      </c>
      <c r="H1163">
        <v>1</v>
      </c>
      <c r="I1163">
        <v>0.96</v>
      </c>
      <c r="J1163">
        <v>11</v>
      </c>
      <c r="K1163">
        <v>9.0909090909090912E-2</v>
      </c>
      <c r="L1163" t="s">
        <v>18090</v>
      </c>
      <c r="M1163" t="s">
        <v>17973</v>
      </c>
      <c r="N1163" cm="1">
        <f t="array" ref="N1163">_xlfn.LET(_xlpm.k,finalData[[#This Row],[peer_group_key]],
     MEDIAN(_xlfn._xlws.FILTER(finalData[score], (finalData[peer_group_key]=_xlpm.k)*(ISNUMBER(finalData[score]))))
)</f>
        <v>0.96</v>
      </c>
      <c r="O1163" cm="1">
        <f t="array" ref="O116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63" cm="1">
        <f t="array" ref="P116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63">
        <f>finalData[[#This Row],[peerQ3]]-finalData[[#This Row],[peerQ1]]</f>
        <v>8.4999999999999964E-2</v>
      </c>
      <c r="R1163" cm="1">
        <f t="array" ref="R1163">_xlfn.LET(_xlpm.k,finalData[[#This Row],[peer_group_key]],
ROWS(_xlfn._xlws.FILTER(finalData[score], (finalData[peer_group_key]=_xlpm.k)*(ISNUMBER(finalData[score]))))
)</f>
        <v>41</v>
      </c>
      <c r="S1163">
        <f>IF(OR(NOT(ISNUMBER(finalData[[#This Row],[peerIQR]])),finalData[[#This Row],[peerIQR]]=0), NA(), finalData[[#This Row],[peerQ1]]-1.5*finalData[[#This Row],[peerIQR]])</f>
        <v>0.7975000000000001</v>
      </c>
      <c r="T1163">
        <f>IF(OR(NOT(ISNUMBER(finalData[[#This Row],[peerIQR]])),finalData[[#This Row],[peerIQR]]=0), NA(), finalData[[#This Row],[peerQ3]]+1.5*finalData[[#This Row],[peerIQR]])</f>
        <v>1.1375</v>
      </c>
      <c r="U116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63">
        <f>finalData[[#This Row],[score]]-finalData[[#This Row],[peerMedian]]</f>
        <v>0</v>
      </c>
    </row>
    <row r="1164" spans="1:22">
      <c r="A1164" t="s">
        <v>4414</v>
      </c>
      <c r="B1164" t="s">
        <v>4415</v>
      </c>
      <c r="C1164" t="s">
        <v>4223</v>
      </c>
      <c r="D1164" t="s">
        <v>32</v>
      </c>
      <c r="E1164">
        <v>1</v>
      </c>
      <c r="F1164">
        <v>0</v>
      </c>
      <c r="G1164">
        <v>5</v>
      </c>
      <c r="H1164">
        <v>2</v>
      </c>
      <c r="I1164">
        <v>0.99</v>
      </c>
      <c r="J1164">
        <v>7</v>
      </c>
      <c r="K1164">
        <v>0.2857142857142857</v>
      </c>
      <c r="L1164" t="s">
        <v>18090</v>
      </c>
      <c r="M1164" t="s">
        <v>17973</v>
      </c>
      <c r="N1164" cm="1">
        <f t="array" ref="N1164">_xlfn.LET(_xlpm.k,finalData[[#This Row],[peer_group_key]],
     MEDIAN(_xlfn._xlws.FILTER(finalData[score], (finalData[peer_group_key]=_xlpm.k)*(ISNUMBER(finalData[score]))))
)</f>
        <v>0.96</v>
      </c>
      <c r="O1164" cm="1">
        <f t="array" ref="O116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64" cm="1">
        <f t="array" ref="P116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64">
        <f>finalData[[#This Row],[peerQ3]]-finalData[[#This Row],[peerQ1]]</f>
        <v>8.4999999999999964E-2</v>
      </c>
      <c r="R1164" cm="1">
        <f t="array" ref="R1164">_xlfn.LET(_xlpm.k,finalData[[#This Row],[peer_group_key]],
ROWS(_xlfn._xlws.FILTER(finalData[score], (finalData[peer_group_key]=_xlpm.k)*(ISNUMBER(finalData[score]))))
)</f>
        <v>41</v>
      </c>
      <c r="S1164">
        <f>IF(OR(NOT(ISNUMBER(finalData[[#This Row],[peerIQR]])),finalData[[#This Row],[peerIQR]]=0), NA(), finalData[[#This Row],[peerQ1]]-1.5*finalData[[#This Row],[peerIQR]])</f>
        <v>0.7975000000000001</v>
      </c>
      <c r="T1164">
        <f>IF(OR(NOT(ISNUMBER(finalData[[#This Row],[peerIQR]])),finalData[[#This Row],[peerIQR]]=0), NA(), finalData[[#This Row],[peerQ3]]+1.5*finalData[[#This Row],[peerIQR]])</f>
        <v>1.1375</v>
      </c>
      <c r="U116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64">
        <f>finalData[[#This Row],[score]]-finalData[[#This Row],[peerMedian]]</f>
        <v>3.0000000000000027E-2</v>
      </c>
    </row>
    <row r="1165" spans="1:22">
      <c r="A1165" t="s">
        <v>4417</v>
      </c>
      <c r="B1165" t="s">
        <v>4418</v>
      </c>
      <c r="C1165" t="s">
        <v>4223</v>
      </c>
      <c r="D1165" t="s">
        <v>32</v>
      </c>
      <c r="E1165">
        <v>2</v>
      </c>
      <c r="F1165">
        <v>0</v>
      </c>
      <c r="G1165">
        <v>7</v>
      </c>
      <c r="H1165">
        <v>0</v>
      </c>
      <c r="I1165">
        <v>0.93</v>
      </c>
      <c r="J1165">
        <v>7</v>
      </c>
      <c r="K1165">
        <v>0</v>
      </c>
      <c r="L1165" t="s">
        <v>18090</v>
      </c>
      <c r="M1165" t="s">
        <v>17973</v>
      </c>
      <c r="N1165" cm="1">
        <f t="array" ref="N1165">_xlfn.LET(_xlpm.k,finalData[[#This Row],[peer_group_key]],
     MEDIAN(_xlfn._xlws.FILTER(finalData[score], (finalData[peer_group_key]=_xlpm.k)*(ISNUMBER(finalData[score]))))
)</f>
        <v>0.96</v>
      </c>
      <c r="O1165" cm="1">
        <f t="array" ref="O116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65" cm="1">
        <f t="array" ref="P116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65">
        <f>finalData[[#This Row],[peerQ3]]-finalData[[#This Row],[peerQ1]]</f>
        <v>8.4999999999999964E-2</v>
      </c>
      <c r="R1165" cm="1">
        <f t="array" ref="R1165">_xlfn.LET(_xlpm.k,finalData[[#This Row],[peer_group_key]],
ROWS(_xlfn._xlws.FILTER(finalData[score], (finalData[peer_group_key]=_xlpm.k)*(ISNUMBER(finalData[score]))))
)</f>
        <v>41</v>
      </c>
      <c r="S1165">
        <f>IF(OR(NOT(ISNUMBER(finalData[[#This Row],[peerIQR]])),finalData[[#This Row],[peerIQR]]=0), NA(), finalData[[#This Row],[peerQ1]]-1.5*finalData[[#This Row],[peerIQR]])</f>
        <v>0.7975000000000001</v>
      </c>
      <c r="T1165">
        <f>IF(OR(NOT(ISNUMBER(finalData[[#This Row],[peerIQR]])),finalData[[#This Row],[peerIQR]]=0), NA(), finalData[[#This Row],[peerQ3]]+1.5*finalData[[#This Row],[peerIQR]])</f>
        <v>1.1375</v>
      </c>
      <c r="U116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65">
        <f>finalData[[#This Row],[score]]-finalData[[#This Row],[peerMedian]]</f>
        <v>-2.9999999999999916E-2</v>
      </c>
    </row>
    <row r="1166" spans="1:22">
      <c r="A1166" t="s">
        <v>4421</v>
      </c>
      <c r="B1166" t="s">
        <v>4422</v>
      </c>
      <c r="C1166" t="s">
        <v>4223</v>
      </c>
      <c r="D1166" t="s">
        <v>32</v>
      </c>
      <c r="E1166">
        <v>2</v>
      </c>
      <c r="F1166">
        <v>0</v>
      </c>
      <c r="G1166">
        <v>5</v>
      </c>
      <c r="H1166">
        <v>3</v>
      </c>
      <c r="I1166">
        <v>1.05</v>
      </c>
      <c r="J1166">
        <v>8</v>
      </c>
      <c r="K1166">
        <v>0.375</v>
      </c>
      <c r="L1166" t="s">
        <v>18090</v>
      </c>
      <c r="M1166" t="s">
        <v>17973</v>
      </c>
      <c r="N1166" cm="1">
        <f t="array" ref="N1166">_xlfn.LET(_xlpm.k,finalData[[#This Row],[peer_group_key]],
     MEDIAN(_xlfn._xlws.FILTER(finalData[score], (finalData[peer_group_key]=_xlpm.k)*(ISNUMBER(finalData[score]))))
)</f>
        <v>0.96</v>
      </c>
      <c r="O1166" cm="1">
        <f t="array" ref="O116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66" cm="1">
        <f t="array" ref="P116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66">
        <f>finalData[[#This Row],[peerQ3]]-finalData[[#This Row],[peerQ1]]</f>
        <v>8.4999999999999964E-2</v>
      </c>
      <c r="R1166" cm="1">
        <f t="array" ref="R1166">_xlfn.LET(_xlpm.k,finalData[[#This Row],[peer_group_key]],
ROWS(_xlfn._xlws.FILTER(finalData[score], (finalData[peer_group_key]=_xlpm.k)*(ISNUMBER(finalData[score]))))
)</f>
        <v>41</v>
      </c>
      <c r="S1166">
        <f>IF(OR(NOT(ISNUMBER(finalData[[#This Row],[peerIQR]])),finalData[[#This Row],[peerIQR]]=0), NA(), finalData[[#This Row],[peerQ1]]-1.5*finalData[[#This Row],[peerIQR]])</f>
        <v>0.7975000000000001</v>
      </c>
      <c r="T1166">
        <f>IF(OR(NOT(ISNUMBER(finalData[[#This Row],[peerIQR]])),finalData[[#This Row],[peerIQR]]=0), NA(), finalData[[#This Row],[peerQ3]]+1.5*finalData[[#This Row],[peerIQR]])</f>
        <v>1.1375</v>
      </c>
      <c r="U116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66">
        <f>finalData[[#This Row],[score]]-finalData[[#This Row],[peerMedian]]</f>
        <v>9.000000000000008E-2</v>
      </c>
    </row>
    <row r="1167" spans="1:22">
      <c r="A1167" t="s">
        <v>4424</v>
      </c>
      <c r="B1167" t="s">
        <v>4425</v>
      </c>
      <c r="C1167" t="s">
        <v>4223</v>
      </c>
      <c r="D1167" t="s">
        <v>140</v>
      </c>
      <c r="E1167">
        <v>2</v>
      </c>
      <c r="F1167">
        <v>0</v>
      </c>
      <c r="G1167">
        <v>8</v>
      </c>
      <c r="H1167">
        <v>1</v>
      </c>
      <c r="I1167">
        <v>0.97</v>
      </c>
      <c r="J1167">
        <v>9</v>
      </c>
      <c r="K1167">
        <v>0.1111111111111111</v>
      </c>
      <c r="L1167" t="s">
        <v>18092</v>
      </c>
      <c r="M1167" t="s">
        <v>17973</v>
      </c>
      <c r="N1167" cm="1">
        <f t="array" ref="N1167">_xlfn.LET(_xlpm.k,finalData[[#This Row],[peer_group_key]],
     MEDIAN(_xlfn._xlws.FILTER(finalData[score], (finalData[peer_group_key]=_xlpm.k)*(ISNUMBER(finalData[score]))))
)</f>
        <v>0.94</v>
      </c>
      <c r="O1167" cm="1">
        <f t="array" ref="O116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0.87</v>
      </c>
      <c r="P1167" cm="1">
        <f t="array" ref="P116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1167">
        <f>finalData[[#This Row],[peerQ3]]-finalData[[#This Row],[peerQ1]]</f>
        <v>0.11499999999999999</v>
      </c>
      <c r="R1167" cm="1">
        <f t="array" ref="R1167">_xlfn.LET(_xlpm.k,finalData[[#This Row],[peer_group_key]],
ROWS(_xlfn._xlws.FILTER(finalData[score], (finalData[peer_group_key]=_xlpm.k)*(ISNUMBER(finalData[score]))))
)</f>
        <v>9</v>
      </c>
      <c r="S1167">
        <f>IF(OR(NOT(ISNUMBER(finalData[[#This Row],[peerIQR]])),finalData[[#This Row],[peerIQR]]=0), NA(), finalData[[#This Row],[peerQ1]]-1.5*finalData[[#This Row],[peerIQR]])</f>
        <v>0.69750000000000001</v>
      </c>
      <c r="T1167">
        <f>IF(OR(NOT(ISNUMBER(finalData[[#This Row],[peerIQR]])),finalData[[#This Row],[peerIQR]]=0), NA(), finalData[[#This Row],[peerQ3]]+1.5*finalData[[#This Row],[peerIQR]])</f>
        <v>1.1575</v>
      </c>
      <c r="U116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67">
        <f>finalData[[#This Row],[score]]-finalData[[#This Row],[peerMedian]]</f>
        <v>3.0000000000000027E-2</v>
      </c>
    </row>
    <row r="1168" spans="1:22">
      <c r="A1168" t="s">
        <v>4427</v>
      </c>
      <c r="B1168" t="s">
        <v>4428</v>
      </c>
      <c r="C1168" t="s">
        <v>4223</v>
      </c>
      <c r="D1168" t="s">
        <v>32</v>
      </c>
      <c r="E1168">
        <v>2</v>
      </c>
      <c r="F1168">
        <v>0</v>
      </c>
      <c r="G1168">
        <v>8</v>
      </c>
      <c r="H1168">
        <v>0</v>
      </c>
      <c r="I1168">
        <v>0.97</v>
      </c>
      <c r="J1168">
        <v>8</v>
      </c>
      <c r="K1168">
        <v>0</v>
      </c>
      <c r="L1168" t="s">
        <v>18090</v>
      </c>
      <c r="M1168" t="s">
        <v>17973</v>
      </c>
      <c r="N1168" cm="1">
        <f t="array" ref="N1168">_xlfn.LET(_xlpm.k,finalData[[#This Row],[peer_group_key]],
     MEDIAN(_xlfn._xlws.FILTER(finalData[score], (finalData[peer_group_key]=_xlpm.k)*(ISNUMBER(finalData[score]))))
)</f>
        <v>0.96</v>
      </c>
      <c r="O1168" cm="1">
        <f t="array" ref="O116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68" cm="1">
        <f t="array" ref="P116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68">
        <f>finalData[[#This Row],[peerQ3]]-finalData[[#This Row],[peerQ1]]</f>
        <v>8.4999999999999964E-2</v>
      </c>
      <c r="R1168" cm="1">
        <f t="array" ref="R1168">_xlfn.LET(_xlpm.k,finalData[[#This Row],[peer_group_key]],
ROWS(_xlfn._xlws.FILTER(finalData[score], (finalData[peer_group_key]=_xlpm.k)*(ISNUMBER(finalData[score]))))
)</f>
        <v>41</v>
      </c>
      <c r="S1168">
        <f>IF(OR(NOT(ISNUMBER(finalData[[#This Row],[peerIQR]])),finalData[[#This Row],[peerIQR]]=0), NA(), finalData[[#This Row],[peerQ1]]-1.5*finalData[[#This Row],[peerIQR]])</f>
        <v>0.7975000000000001</v>
      </c>
      <c r="T1168">
        <f>IF(OR(NOT(ISNUMBER(finalData[[#This Row],[peerIQR]])),finalData[[#This Row],[peerIQR]]=0), NA(), finalData[[#This Row],[peerQ3]]+1.5*finalData[[#This Row],[peerIQR]])</f>
        <v>1.1375</v>
      </c>
      <c r="U116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68">
        <f>finalData[[#This Row],[score]]-finalData[[#This Row],[peerMedian]]</f>
        <v>1.0000000000000009E-2</v>
      </c>
    </row>
    <row r="1169" spans="1:22">
      <c r="A1169" t="s">
        <v>4430</v>
      </c>
      <c r="B1169" t="s">
        <v>4431</v>
      </c>
      <c r="C1169" t="s">
        <v>4223</v>
      </c>
      <c r="D1169" t="s">
        <v>87</v>
      </c>
      <c r="E1169">
        <v>4</v>
      </c>
      <c r="F1169">
        <v>0</v>
      </c>
      <c r="G1169">
        <v>5</v>
      </c>
      <c r="H1169">
        <v>0</v>
      </c>
      <c r="I1169">
        <v>0.88</v>
      </c>
      <c r="J1169">
        <v>5</v>
      </c>
      <c r="K1169">
        <v>0</v>
      </c>
      <c r="L1169" t="s">
        <v>18095</v>
      </c>
      <c r="M1169" t="s">
        <v>17970</v>
      </c>
      <c r="N1169" cm="1">
        <f t="array" ref="N1169">_xlfn.LET(_xlpm.k,finalData[[#This Row],[peer_group_key]],
     MEDIAN(_xlfn._xlws.FILTER(finalData[score], (finalData[peer_group_key]=_xlpm.k)*(ISNUMBER(finalData[score]))))
)</f>
        <v>0.90500000000000003</v>
      </c>
      <c r="O1169" cm="1">
        <f t="array" ref="O116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1169" cm="1">
        <f t="array" ref="P116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1169">
        <f>finalData[[#This Row],[peerQ3]]-finalData[[#This Row],[peerQ1]]</f>
        <v>7.4999999999999956E-2</v>
      </c>
      <c r="R1169" cm="1">
        <f t="array" ref="R1169">_xlfn.LET(_xlpm.k,finalData[[#This Row],[peer_group_key]],
ROWS(_xlfn._xlws.FILTER(finalData[score], (finalData[peer_group_key]=_xlpm.k)*(ISNUMBER(finalData[score]))))
)</f>
        <v>14</v>
      </c>
      <c r="S1169">
        <f>IF(OR(NOT(ISNUMBER(finalData[[#This Row],[peerIQR]])),finalData[[#This Row],[peerIQR]]=0), NA(), finalData[[#This Row],[peerQ1]]-1.5*finalData[[#This Row],[peerIQR]])</f>
        <v>0.76750000000000007</v>
      </c>
      <c r="T1169">
        <f>IF(OR(NOT(ISNUMBER(finalData[[#This Row],[peerIQR]])),finalData[[#This Row],[peerIQR]]=0), NA(), finalData[[#This Row],[peerQ3]]+1.5*finalData[[#This Row],[peerIQR]])</f>
        <v>1.0674999999999999</v>
      </c>
      <c r="U116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69">
        <f>finalData[[#This Row],[score]]-finalData[[#This Row],[peerMedian]]</f>
        <v>-2.5000000000000022E-2</v>
      </c>
    </row>
    <row r="1170" spans="1:22">
      <c r="A1170" t="s">
        <v>4433</v>
      </c>
      <c r="B1170" t="s">
        <v>4434</v>
      </c>
      <c r="C1170" t="s">
        <v>4223</v>
      </c>
      <c r="D1170" t="s">
        <v>32</v>
      </c>
      <c r="E1170">
        <v>2</v>
      </c>
      <c r="F1170">
        <v>0</v>
      </c>
      <c r="G1170">
        <v>11</v>
      </c>
      <c r="H1170">
        <v>0</v>
      </c>
      <c r="I1170">
        <v>0.92</v>
      </c>
      <c r="J1170">
        <v>11</v>
      </c>
      <c r="K1170">
        <v>0</v>
      </c>
      <c r="L1170" t="s">
        <v>18090</v>
      </c>
      <c r="M1170" t="s">
        <v>17973</v>
      </c>
      <c r="N1170" cm="1">
        <f t="array" ref="N1170">_xlfn.LET(_xlpm.k,finalData[[#This Row],[peer_group_key]],
     MEDIAN(_xlfn._xlws.FILTER(finalData[score], (finalData[peer_group_key]=_xlpm.k)*(ISNUMBER(finalData[score]))))
)</f>
        <v>0.96</v>
      </c>
      <c r="O1170" cm="1">
        <f t="array" ref="O117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70" cm="1">
        <f t="array" ref="P117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70">
        <f>finalData[[#This Row],[peerQ3]]-finalData[[#This Row],[peerQ1]]</f>
        <v>8.4999999999999964E-2</v>
      </c>
      <c r="R1170" cm="1">
        <f t="array" ref="R1170">_xlfn.LET(_xlpm.k,finalData[[#This Row],[peer_group_key]],
ROWS(_xlfn._xlws.FILTER(finalData[score], (finalData[peer_group_key]=_xlpm.k)*(ISNUMBER(finalData[score]))))
)</f>
        <v>41</v>
      </c>
      <c r="S1170">
        <f>IF(OR(NOT(ISNUMBER(finalData[[#This Row],[peerIQR]])),finalData[[#This Row],[peerIQR]]=0), NA(), finalData[[#This Row],[peerQ1]]-1.5*finalData[[#This Row],[peerIQR]])</f>
        <v>0.7975000000000001</v>
      </c>
      <c r="T1170">
        <f>IF(OR(NOT(ISNUMBER(finalData[[#This Row],[peerIQR]])),finalData[[#This Row],[peerIQR]]=0), NA(), finalData[[#This Row],[peerQ3]]+1.5*finalData[[#This Row],[peerIQR]])</f>
        <v>1.1375</v>
      </c>
      <c r="U117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70">
        <f>finalData[[#This Row],[score]]-finalData[[#This Row],[peerMedian]]</f>
        <v>-3.9999999999999925E-2</v>
      </c>
    </row>
    <row r="1171" spans="1:22">
      <c r="A1171" t="s">
        <v>4436</v>
      </c>
      <c r="B1171" t="s">
        <v>4437</v>
      </c>
      <c r="C1171" t="s">
        <v>4223</v>
      </c>
      <c r="D1171" t="s">
        <v>87</v>
      </c>
      <c r="E1171">
        <v>4</v>
      </c>
      <c r="F1171">
        <v>0</v>
      </c>
      <c r="G1171">
        <v>6</v>
      </c>
      <c r="H1171">
        <v>0</v>
      </c>
      <c r="I1171">
        <v>0.88</v>
      </c>
      <c r="J1171">
        <v>6</v>
      </c>
      <c r="K1171">
        <v>0</v>
      </c>
      <c r="L1171" t="s">
        <v>18095</v>
      </c>
      <c r="M1171" t="s">
        <v>17970</v>
      </c>
      <c r="N1171" cm="1">
        <f t="array" ref="N1171">_xlfn.LET(_xlpm.k,finalData[[#This Row],[peer_group_key]],
     MEDIAN(_xlfn._xlws.FILTER(finalData[score], (finalData[peer_group_key]=_xlpm.k)*(ISNUMBER(finalData[score]))))
)</f>
        <v>0.90500000000000003</v>
      </c>
      <c r="O1171" cm="1">
        <f t="array" ref="O117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1171" cm="1">
        <f t="array" ref="P117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1171">
        <f>finalData[[#This Row],[peerQ3]]-finalData[[#This Row],[peerQ1]]</f>
        <v>7.4999999999999956E-2</v>
      </c>
      <c r="R1171" cm="1">
        <f t="array" ref="R1171">_xlfn.LET(_xlpm.k,finalData[[#This Row],[peer_group_key]],
ROWS(_xlfn._xlws.FILTER(finalData[score], (finalData[peer_group_key]=_xlpm.k)*(ISNUMBER(finalData[score]))))
)</f>
        <v>14</v>
      </c>
      <c r="S1171">
        <f>IF(OR(NOT(ISNUMBER(finalData[[#This Row],[peerIQR]])),finalData[[#This Row],[peerIQR]]=0), NA(), finalData[[#This Row],[peerQ1]]-1.5*finalData[[#This Row],[peerIQR]])</f>
        <v>0.76750000000000007</v>
      </c>
      <c r="T1171">
        <f>IF(OR(NOT(ISNUMBER(finalData[[#This Row],[peerIQR]])),finalData[[#This Row],[peerIQR]]=0), NA(), finalData[[#This Row],[peerQ3]]+1.5*finalData[[#This Row],[peerIQR]])</f>
        <v>1.0674999999999999</v>
      </c>
      <c r="U117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71">
        <f>finalData[[#This Row],[score]]-finalData[[#This Row],[peerMedian]]</f>
        <v>-2.5000000000000022E-2</v>
      </c>
    </row>
    <row r="1172" spans="1:22">
      <c r="A1172" t="s">
        <v>4439</v>
      </c>
      <c r="B1172" t="s">
        <v>4440</v>
      </c>
      <c r="C1172" t="s">
        <v>4223</v>
      </c>
      <c r="D1172" t="s">
        <v>87</v>
      </c>
      <c r="E1172">
        <v>4</v>
      </c>
      <c r="F1172">
        <v>0</v>
      </c>
      <c r="G1172">
        <v>11</v>
      </c>
      <c r="H1172">
        <v>0</v>
      </c>
      <c r="I1172">
        <v>0.95</v>
      </c>
      <c r="J1172">
        <v>11</v>
      </c>
      <c r="K1172">
        <v>0</v>
      </c>
      <c r="L1172" t="s">
        <v>18095</v>
      </c>
      <c r="M1172" t="s">
        <v>17970</v>
      </c>
      <c r="N1172" cm="1">
        <f t="array" ref="N1172">_xlfn.LET(_xlpm.k,finalData[[#This Row],[peer_group_key]],
     MEDIAN(_xlfn._xlws.FILTER(finalData[score], (finalData[peer_group_key]=_xlpm.k)*(ISNUMBER(finalData[score]))))
)</f>
        <v>0.90500000000000003</v>
      </c>
      <c r="O1172" cm="1">
        <f t="array" ref="O117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1172" cm="1">
        <f t="array" ref="P117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1172">
        <f>finalData[[#This Row],[peerQ3]]-finalData[[#This Row],[peerQ1]]</f>
        <v>7.4999999999999956E-2</v>
      </c>
      <c r="R1172" cm="1">
        <f t="array" ref="R1172">_xlfn.LET(_xlpm.k,finalData[[#This Row],[peer_group_key]],
ROWS(_xlfn._xlws.FILTER(finalData[score], (finalData[peer_group_key]=_xlpm.k)*(ISNUMBER(finalData[score]))))
)</f>
        <v>14</v>
      </c>
      <c r="S1172">
        <f>IF(OR(NOT(ISNUMBER(finalData[[#This Row],[peerIQR]])),finalData[[#This Row],[peerIQR]]=0), NA(), finalData[[#This Row],[peerQ1]]-1.5*finalData[[#This Row],[peerIQR]])</f>
        <v>0.76750000000000007</v>
      </c>
      <c r="T1172">
        <f>IF(OR(NOT(ISNUMBER(finalData[[#This Row],[peerIQR]])),finalData[[#This Row],[peerIQR]]=0), NA(), finalData[[#This Row],[peerQ3]]+1.5*finalData[[#This Row],[peerIQR]])</f>
        <v>1.0674999999999999</v>
      </c>
      <c r="U117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72">
        <f>finalData[[#This Row],[score]]-finalData[[#This Row],[peerMedian]]</f>
        <v>4.4999999999999929E-2</v>
      </c>
    </row>
    <row r="1173" spans="1:22">
      <c r="A1173" t="s">
        <v>4443</v>
      </c>
      <c r="B1173" t="s">
        <v>4444</v>
      </c>
      <c r="C1173" t="s">
        <v>4223</v>
      </c>
      <c r="D1173" t="s">
        <v>32</v>
      </c>
      <c r="E1173">
        <v>1</v>
      </c>
      <c r="F1173">
        <v>0</v>
      </c>
      <c r="G1173">
        <v>7</v>
      </c>
      <c r="H1173">
        <v>1</v>
      </c>
      <c r="I1173">
        <v>1.02</v>
      </c>
      <c r="J1173">
        <v>8</v>
      </c>
      <c r="K1173">
        <v>0.125</v>
      </c>
      <c r="L1173" t="s">
        <v>18090</v>
      </c>
      <c r="M1173" t="s">
        <v>17973</v>
      </c>
      <c r="N1173" cm="1">
        <f t="array" ref="N1173">_xlfn.LET(_xlpm.k,finalData[[#This Row],[peer_group_key]],
     MEDIAN(_xlfn._xlws.FILTER(finalData[score], (finalData[peer_group_key]=_xlpm.k)*(ISNUMBER(finalData[score]))))
)</f>
        <v>0.96</v>
      </c>
      <c r="O1173" cm="1">
        <f t="array" ref="O117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73" cm="1">
        <f t="array" ref="P117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73">
        <f>finalData[[#This Row],[peerQ3]]-finalData[[#This Row],[peerQ1]]</f>
        <v>8.4999999999999964E-2</v>
      </c>
      <c r="R1173" cm="1">
        <f t="array" ref="R1173">_xlfn.LET(_xlpm.k,finalData[[#This Row],[peer_group_key]],
ROWS(_xlfn._xlws.FILTER(finalData[score], (finalData[peer_group_key]=_xlpm.k)*(ISNUMBER(finalData[score]))))
)</f>
        <v>41</v>
      </c>
      <c r="S1173">
        <f>IF(OR(NOT(ISNUMBER(finalData[[#This Row],[peerIQR]])),finalData[[#This Row],[peerIQR]]=0), NA(), finalData[[#This Row],[peerQ1]]-1.5*finalData[[#This Row],[peerIQR]])</f>
        <v>0.7975000000000001</v>
      </c>
      <c r="T1173">
        <f>IF(OR(NOT(ISNUMBER(finalData[[#This Row],[peerIQR]])),finalData[[#This Row],[peerIQR]]=0), NA(), finalData[[#This Row],[peerQ3]]+1.5*finalData[[#This Row],[peerIQR]])</f>
        <v>1.1375</v>
      </c>
      <c r="U117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73">
        <f>finalData[[#This Row],[score]]-finalData[[#This Row],[peerMedian]]</f>
        <v>6.0000000000000053E-2</v>
      </c>
    </row>
    <row r="1174" spans="1:22">
      <c r="A1174" t="s">
        <v>4446</v>
      </c>
      <c r="B1174" t="s">
        <v>4447</v>
      </c>
      <c r="C1174" t="s">
        <v>4223</v>
      </c>
      <c r="D1174" t="s">
        <v>87</v>
      </c>
      <c r="E1174">
        <v>3</v>
      </c>
      <c r="F1174">
        <v>1</v>
      </c>
      <c r="G1174">
        <v>9</v>
      </c>
      <c r="H1174">
        <v>0</v>
      </c>
      <c r="I1174">
        <v>0.98</v>
      </c>
      <c r="J1174">
        <v>10</v>
      </c>
      <c r="K1174">
        <v>0</v>
      </c>
      <c r="L1174" t="s">
        <v>18095</v>
      </c>
      <c r="M1174" t="s">
        <v>17971</v>
      </c>
      <c r="N1174" cm="1">
        <f t="array" ref="N1174">_xlfn.LET(_xlpm.k,finalData[[#This Row],[peer_group_key]],
     MEDIAN(_xlfn._xlws.FILTER(finalData[score], (finalData[peer_group_key]=_xlpm.k)*(ISNUMBER(finalData[score]))))
)</f>
        <v>0.90500000000000003</v>
      </c>
      <c r="O1174" cm="1">
        <f t="array" ref="O117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1174" cm="1">
        <f t="array" ref="P117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1174">
        <f>finalData[[#This Row],[peerQ3]]-finalData[[#This Row],[peerQ1]]</f>
        <v>7.4999999999999956E-2</v>
      </c>
      <c r="R1174" cm="1">
        <f t="array" ref="R1174">_xlfn.LET(_xlpm.k,finalData[[#This Row],[peer_group_key]],
ROWS(_xlfn._xlws.FILTER(finalData[score], (finalData[peer_group_key]=_xlpm.k)*(ISNUMBER(finalData[score]))))
)</f>
        <v>14</v>
      </c>
      <c r="S1174">
        <f>IF(OR(NOT(ISNUMBER(finalData[[#This Row],[peerIQR]])),finalData[[#This Row],[peerIQR]]=0), NA(), finalData[[#This Row],[peerQ1]]-1.5*finalData[[#This Row],[peerIQR]])</f>
        <v>0.76750000000000007</v>
      </c>
      <c r="T1174">
        <f>IF(OR(NOT(ISNUMBER(finalData[[#This Row],[peerIQR]])),finalData[[#This Row],[peerIQR]]=0), NA(), finalData[[#This Row],[peerQ3]]+1.5*finalData[[#This Row],[peerIQR]])</f>
        <v>1.0674999999999999</v>
      </c>
      <c r="U117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74">
        <f>finalData[[#This Row],[score]]-finalData[[#This Row],[peerMedian]]</f>
        <v>7.4999999999999956E-2</v>
      </c>
    </row>
    <row r="1175" spans="1:22">
      <c r="A1175" t="s">
        <v>4449</v>
      </c>
      <c r="B1175" t="s">
        <v>4450</v>
      </c>
      <c r="C1175" t="s">
        <v>4223</v>
      </c>
      <c r="D1175" t="s">
        <v>32</v>
      </c>
      <c r="E1175">
        <v>4</v>
      </c>
      <c r="F1175">
        <v>0</v>
      </c>
      <c r="G1175">
        <v>10</v>
      </c>
      <c r="H1175">
        <v>0</v>
      </c>
      <c r="I1175">
        <v>0.95</v>
      </c>
      <c r="J1175">
        <v>10</v>
      </c>
      <c r="K1175">
        <v>0</v>
      </c>
      <c r="L1175" t="s">
        <v>18090</v>
      </c>
      <c r="M1175" t="s">
        <v>17970</v>
      </c>
      <c r="N1175" cm="1">
        <f t="array" ref="N1175">_xlfn.LET(_xlpm.k,finalData[[#This Row],[peer_group_key]],
     MEDIAN(_xlfn._xlws.FILTER(finalData[score], (finalData[peer_group_key]=_xlpm.k)*(ISNUMBER(finalData[score]))))
)</f>
        <v>0.96</v>
      </c>
      <c r="O1175" cm="1">
        <f t="array" ref="O117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75" cm="1">
        <f t="array" ref="P117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75">
        <f>finalData[[#This Row],[peerQ3]]-finalData[[#This Row],[peerQ1]]</f>
        <v>8.4999999999999964E-2</v>
      </c>
      <c r="R1175" cm="1">
        <f t="array" ref="R1175">_xlfn.LET(_xlpm.k,finalData[[#This Row],[peer_group_key]],
ROWS(_xlfn._xlws.FILTER(finalData[score], (finalData[peer_group_key]=_xlpm.k)*(ISNUMBER(finalData[score]))))
)</f>
        <v>41</v>
      </c>
      <c r="S1175">
        <f>IF(OR(NOT(ISNUMBER(finalData[[#This Row],[peerIQR]])),finalData[[#This Row],[peerIQR]]=0), NA(), finalData[[#This Row],[peerQ1]]-1.5*finalData[[#This Row],[peerIQR]])</f>
        <v>0.7975000000000001</v>
      </c>
      <c r="T1175">
        <f>IF(OR(NOT(ISNUMBER(finalData[[#This Row],[peerIQR]])),finalData[[#This Row],[peerIQR]]=0), NA(), finalData[[#This Row],[peerQ3]]+1.5*finalData[[#This Row],[peerIQR]])</f>
        <v>1.1375</v>
      </c>
      <c r="U117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75">
        <f>finalData[[#This Row],[score]]-finalData[[#This Row],[peerMedian]]</f>
        <v>-1.0000000000000009E-2</v>
      </c>
    </row>
    <row r="1176" spans="1:22">
      <c r="A1176" t="s">
        <v>4452</v>
      </c>
      <c r="B1176" t="s">
        <v>4453</v>
      </c>
      <c r="C1176" t="s">
        <v>4223</v>
      </c>
      <c r="D1176" t="s">
        <v>32</v>
      </c>
      <c r="E1176">
        <v>1</v>
      </c>
      <c r="F1176">
        <v>0</v>
      </c>
      <c r="G1176">
        <v>9</v>
      </c>
      <c r="H1176">
        <v>0</v>
      </c>
      <c r="I1176">
        <v>0.84</v>
      </c>
      <c r="J1176">
        <v>9</v>
      </c>
      <c r="K1176">
        <v>0</v>
      </c>
      <c r="L1176" t="s">
        <v>18090</v>
      </c>
      <c r="M1176" t="s">
        <v>17973</v>
      </c>
      <c r="N1176" cm="1">
        <f t="array" ref="N1176">_xlfn.LET(_xlpm.k,finalData[[#This Row],[peer_group_key]],
     MEDIAN(_xlfn._xlws.FILTER(finalData[score], (finalData[peer_group_key]=_xlpm.k)*(ISNUMBER(finalData[score]))))
)</f>
        <v>0.96</v>
      </c>
      <c r="O1176" cm="1">
        <f t="array" ref="O117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76" cm="1">
        <f t="array" ref="P117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76">
        <f>finalData[[#This Row],[peerQ3]]-finalData[[#This Row],[peerQ1]]</f>
        <v>8.4999999999999964E-2</v>
      </c>
      <c r="R1176" cm="1">
        <f t="array" ref="R1176">_xlfn.LET(_xlpm.k,finalData[[#This Row],[peer_group_key]],
ROWS(_xlfn._xlws.FILTER(finalData[score], (finalData[peer_group_key]=_xlpm.k)*(ISNUMBER(finalData[score]))))
)</f>
        <v>41</v>
      </c>
      <c r="S1176">
        <f>IF(OR(NOT(ISNUMBER(finalData[[#This Row],[peerIQR]])),finalData[[#This Row],[peerIQR]]=0), NA(), finalData[[#This Row],[peerQ1]]-1.5*finalData[[#This Row],[peerIQR]])</f>
        <v>0.7975000000000001</v>
      </c>
      <c r="T1176">
        <f>IF(OR(NOT(ISNUMBER(finalData[[#This Row],[peerIQR]])),finalData[[#This Row],[peerIQR]]=0), NA(), finalData[[#This Row],[peerQ3]]+1.5*finalData[[#This Row],[peerIQR]])</f>
        <v>1.1375</v>
      </c>
      <c r="U117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76">
        <f>finalData[[#This Row],[score]]-finalData[[#This Row],[peerMedian]]</f>
        <v>-0.12</v>
      </c>
    </row>
    <row r="1177" spans="1:22">
      <c r="A1177" t="s">
        <v>4456</v>
      </c>
      <c r="B1177" t="s">
        <v>4457</v>
      </c>
      <c r="C1177" t="s">
        <v>4223</v>
      </c>
      <c r="D1177" t="s">
        <v>18</v>
      </c>
      <c r="E1177">
        <v>3</v>
      </c>
      <c r="F1177">
        <v>0</v>
      </c>
      <c r="G1177">
        <v>6</v>
      </c>
      <c r="H1177">
        <v>0</v>
      </c>
      <c r="I1177">
        <v>0.84</v>
      </c>
      <c r="J1177">
        <v>6</v>
      </c>
      <c r="K1177">
        <v>0</v>
      </c>
      <c r="L1177" t="s">
        <v>18091</v>
      </c>
      <c r="M1177" t="s">
        <v>17971</v>
      </c>
      <c r="N1177" cm="1">
        <f t="array" ref="N1177">_xlfn.LET(_xlpm.k,finalData[[#This Row],[peer_group_key]],
     MEDIAN(_xlfn._xlws.FILTER(finalData[score], (finalData[peer_group_key]=_xlpm.k)*(ISNUMBER(finalData[score]))))
)</f>
        <v>0.9</v>
      </c>
      <c r="O1177" cm="1">
        <f t="array" ref="O117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0.87</v>
      </c>
      <c r="P1177" cm="1">
        <f t="array" ref="P117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1177">
        <f>finalData[[#This Row],[peerQ3]]-finalData[[#This Row],[peerQ1]]</f>
        <v>0.12</v>
      </c>
      <c r="R1177" cm="1">
        <f t="array" ref="R1177">_xlfn.LET(_xlpm.k,finalData[[#This Row],[peer_group_key]],
ROWS(_xlfn._xlws.FILTER(finalData[score], (finalData[peer_group_key]=_xlpm.k)*(ISNUMBER(finalData[score]))))
)</f>
        <v>3</v>
      </c>
      <c r="S1177">
        <f>IF(OR(NOT(ISNUMBER(finalData[[#This Row],[peerIQR]])),finalData[[#This Row],[peerIQR]]=0), NA(), finalData[[#This Row],[peerQ1]]-1.5*finalData[[#This Row],[peerIQR]])</f>
        <v>0.69</v>
      </c>
      <c r="T1177">
        <f>IF(OR(NOT(ISNUMBER(finalData[[#This Row],[peerIQR]])),finalData[[#This Row],[peerIQR]]=0), NA(), finalData[[#This Row],[peerQ3]]+1.5*finalData[[#This Row],[peerIQR]])</f>
        <v>1.17</v>
      </c>
      <c r="U117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177">
        <f>finalData[[#This Row],[score]]-finalData[[#This Row],[peerMedian]]</f>
        <v>-6.0000000000000053E-2</v>
      </c>
    </row>
    <row r="1178" spans="1:22">
      <c r="A1178" t="s">
        <v>4459</v>
      </c>
      <c r="B1178" t="s">
        <v>4460</v>
      </c>
      <c r="C1178" t="s">
        <v>4223</v>
      </c>
      <c r="D1178" t="s">
        <v>32</v>
      </c>
      <c r="E1178">
        <v>2</v>
      </c>
      <c r="F1178">
        <v>0</v>
      </c>
      <c r="G1178">
        <v>6</v>
      </c>
      <c r="H1178">
        <v>1</v>
      </c>
      <c r="I1178">
        <v>1.03</v>
      </c>
      <c r="J1178">
        <v>7</v>
      </c>
      <c r="K1178">
        <v>0.14285714285714285</v>
      </c>
      <c r="L1178" t="s">
        <v>18090</v>
      </c>
      <c r="M1178" t="s">
        <v>17973</v>
      </c>
      <c r="N1178" cm="1">
        <f t="array" ref="N1178">_xlfn.LET(_xlpm.k,finalData[[#This Row],[peer_group_key]],
     MEDIAN(_xlfn._xlws.FILTER(finalData[score], (finalData[peer_group_key]=_xlpm.k)*(ISNUMBER(finalData[score]))))
)</f>
        <v>0.96</v>
      </c>
      <c r="O1178" cm="1">
        <f t="array" ref="O117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78" cm="1">
        <f t="array" ref="P117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78">
        <f>finalData[[#This Row],[peerQ3]]-finalData[[#This Row],[peerQ1]]</f>
        <v>8.4999999999999964E-2</v>
      </c>
      <c r="R1178" cm="1">
        <f t="array" ref="R1178">_xlfn.LET(_xlpm.k,finalData[[#This Row],[peer_group_key]],
ROWS(_xlfn._xlws.FILTER(finalData[score], (finalData[peer_group_key]=_xlpm.k)*(ISNUMBER(finalData[score]))))
)</f>
        <v>41</v>
      </c>
      <c r="S1178">
        <f>IF(OR(NOT(ISNUMBER(finalData[[#This Row],[peerIQR]])),finalData[[#This Row],[peerIQR]]=0), NA(), finalData[[#This Row],[peerQ1]]-1.5*finalData[[#This Row],[peerIQR]])</f>
        <v>0.7975000000000001</v>
      </c>
      <c r="T1178">
        <f>IF(OR(NOT(ISNUMBER(finalData[[#This Row],[peerIQR]])),finalData[[#This Row],[peerIQR]]=0), NA(), finalData[[#This Row],[peerQ3]]+1.5*finalData[[#This Row],[peerIQR]])</f>
        <v>1.1375</v>
      </c>
      <c r="U117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78">
        <f>finalData[[#This Row],[score]]-finalData[[#This Row],[peerMedian]]</f>
        <v>7.0000000000000062E-2</v>
      </c>
    </row>
    <row r="1179" spans="1:22">
      <c r="A1179" t="s">
        <v>4462</v>
      </c>
      <c r="B1179" t="s">
        <v>4463</v>
      </c>
      <c r="C1179" t="s">
        <v>4223</v>
      </c>
      <c r="D1179" t="s">
        <v>32</v>
      </c>
      <c r="E1179">
        <v>2</v>
      </c>
      <c r="F1179">
        <v>0</v>
      </c>
      <c r="G1179">
        <v>8</v>
      </c>
      <c r="H1179">
        <v>1</v>
      </c>
      <c r="I1179">
        <v>1.02</v>
      </c>
      <c r="J1179">
        <v>9</v>
      </c>
      <c r="K1179">
        <v>0.1111111111111111</v>
      </c>
      <c r="L1179" t="s">
        <v>18090</v>
      </c>
      <c r="M1179" t="s">
        <v>17973</v>
      </c>
      <c r="N1179" cm="1">
        <f t="array" ref="N1179">_xlfn.LET(_xlpm.k,finalData[[#This Row],[peer_group_key]],
     MEDIAN(_xlfn._xlws.FILTER(finalData[score], (finalData[peer_group_key]=_xlpm.k)*(ISNUMBER(finalData[score]))))
)</f>
        <v>0.96</v>
      </c>
      <c r="O1179" cm="1">
        <f t="array" ref="O117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79" cm="1">
        <f t="array" ref="P117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79">
        <f>finalData[[#This Row],[peerQ3]]-finalData[[#This Row],[peerQ1]]</f>
        <v>8.4999999999999964E-2</v>
      </c>
      <c r="R1179" cm="1">
        <f t="array" ref="R1179">_xlfn.LET(_xlpm.k,finalData[[#This Row],[peer_group_key]],
ROWS(_xlfn._xlws.FILTER(finalData[score], (finalData[peer_group_key]=_xlpm.k)*(ISNUMBER(finalData[score]))))
)</f>
        <v>41</v>
      </c>
      <c r="S1179">
        <f>IF(OR(NOT(ISNUMBER(finalData[[#This Row],[peerIQR]])),finalData[[#This Row],[peerIQR]]=0), NA(), finalData[[#This Row],[peerQ1]]-1.5*finalData[[#This Row],[peerIQR]])</f>
        <v>0.7975000000000001</v>
      </c>
      <c r="T1179">
        <f>IF(OR(NOT(ISNUMBER(finalData[[#This Row],[peerIQR]])),finalData[[#This Row],[peerIQR]]=0), NA(), finalData[[#This Row],[peerQ3]]+1.5*finalData[[#This Row],[peerIQR]])</f>
        <v>1.1375</v>
      </c>
      <c r="U117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79">
        <f>finalData[[#This Row],[score]]-finalData[[#This Row],[peerMedian]]</f>
        <v>6.0000000000000053E-2</v>
      </c>
    </row>
    <row r="1180" spans="1:22">
      <c r="A1180" t="s">
        <v>4465</v>
      </c>
      <c r="B1180" t="s">
        <v>4466</v>
      </c>
      <c r="C1180" t="s">
        <v>4223</v>
      </c>
      <c r="D1180" t="s">
        <v>32</v>
      </c>
      <c r="E1180">
        <v>3</v>
      </c>
      <c r="F1180">
        <v>1</v>
      </c>
      <c r="G1180">
        <v>8</v>
      </c>
      <c r="H1180">
        <v>0</v>
      </c>
      <c r="I1180">
        <v>0.86</v>
      </c>
      <c r="J1180">
        <v>9</v>
      </c>
      <c r="K1180">
        <v>0</v>
      </c>
      <c r="L1180" t="s">
        <v>18090</v>
      </c>
      <c r="M1180" t="s">
        <v>17971</v>
      </c>
      <c r="N1180" cm="1">
        <f t="array" ref="N1180">_xlfn.LET(_xlpm.k,finalData[[#This Row],[peer_group_key]],
     MEDIAN(_xlfn._xlws.FILTER(finalData[score], (finalData[peer_group_key]=_xlpm.k)*(ISNUMBER(finalData[score]))))
)</f>
        <v>0.96</v>
      </c>
      <c r="O1180" cm="1">
        <f t="array" ref="O118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80" cm="1">
        <f t="array" ref="P118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80">
        <f>finalData[[#This Row],[peerQ3]]-finalData[[#This Row],[peerQ1]]</f>
        <v>8.4999999999999964E-2</v>
      </c>
      <c r="R1180" cm="1">
        <f t="array" ref="R1180">_xlfn.LET(_xlpm.k,finalData[[#This Row],[peer_group_key]],
ROWS(_xlfn._xlws.FILTER(finalData[score], (finalData[peer_group_key]=_xlpm.k)*(ISNUMBER(finalData[score]))))
)</f>
        <v>41</v>
      </c>
      <c r="S1180">
        <f>IF(OR(NOT(ISNUMBER(finalData[[#This Row],[peerIQR]])),finalData[[#This Row],[peerIQR]]=0), NA(), finalData[[#This Row],[peerQ1]]-1.5*finalData[[#This Row],[peerIQR]])</f>
        <v>0.7975000000000001</v>
      </c>
      <c r="T1180">
        <f>IF(OR(NOT(ISNUMBER(finalData[[#This Row],[peerIQR]])),finalData[[#This Row],[peerIQR]]=0), NA(), finalData[[#This Row],[peerQ3]]+1.5*finalData[[#This Row],[peerIQR]])</f>
        <v>1.1375</v>
      </c>
      <c r="U118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80">
        <f>finalData[[#This Row],[score]]-finalData[[#This Row],[peerMedian]]</f>
        <v>-9.9999999999999978E-2</v>
      </c>
    </row>
    <row r="1181" spans="1:22">
      <c r="A1181" t="s">
        <v>4468</v>
      </c>
      <c r="B1181" t="s">
        <v>4469</v>
      </c>
      <c r="C1181" t="s">
        <v>4223</v>
      </c>
      <c r="D1181" t="s">
        <v>32</v>
      </c>
      <c r="E1181">
        <v>3</v>
      </c>
      <c r="F1181">
        <v>0</v>
      </c>
      <c r="G1181">
        <v>9</v>
      </c>
      <c r="H1181">
        <v>2</v>
      </c>
      <c r="I1181">
        <v>0.97</v>
      </c>
      <c r="J1181">
        <v>11</v>
      </c>
      <c r="K1181">
        <v>0.18181818181818182</v>
      </c>
      <c r="L1181" t="s">
        <v>18090</v>
      </c>
      <c r="M1181" t="s">
        <v>17971</v>
      </c>
      <c r="N1181" cm="1">
        <f t="array" ref="N1181">_xlfn.LET(_xlpm.k,finalData[[#This Row],[peer_group_key]],
     MEDIAN(_xlfn._xlws.FILTER(finalData[score], (finalData[peer_group_key]=_xlpm.k)*(ISNUMBER(finalData[score]))))
)</f>
        <v>0.96</v>
      </c>
      <c r="O1181" cm="1">
        <f t="array" ref="O118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81" cm="1">
        <f t="array" ref="P118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81">
        <f>finalData[[#This Row],[peerQ3]]-finalData[[#This Row],[peerQ1]]</f>
        <v>8.4999999999999964E-2</v>
      </c>
      <c r="R1181" cm="1">
        <f t="array" ref="R1181">_xlfn.LET(_xlpm.k,finalData[[#This Row],[peer_group_key]],
ROWS(_xlfn._xlws.FILTER(finalData[score], (finalData[peer_group_key]=_xlpm.k)*(ISNUMBER(finalData[score]))))
)</f>
        <v>41</v>
      </c>
      <c r="S1181">
        <f>IF(OR(NOT(ISNUMBER(finalData[[#This Row],[peerIQR]])),finalData[[#This Row],[peerIQR]]=0), NA(), finalData[[#This Row],[peerQ1]]-1.5*finalData[[#This Row],[peerIQR]])</f>
        <v>0.7975000000000001</v>
      </c>
      <c r="T1181">
        <f>IF(OR(NOT(ISNUMBER(finalData[[#This Row],[peerIQR]])),finalData[[#This Row],[peerIQR]]=0), NA(), finalData[[#This Row],[peerQ3]]+1.5*finalData[[#This Row],[peerIQR]])</f>
        <v>1.1375</v>
      </c>
      <c r="U118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81">
        <f>finalData[[#This Row],[score]]-finalData[[#This Row],[peerMedian]]</f>
        <v>1.0000000000000009E-2</v>
      </c>
    </row>
    <row r="1182" spans="1:22">
      <c r="A1182" t="s">
        <v>4471</v>
      </c>
      <c r="B1182" t="s">
        <v>4472</v>
      </c>
      <c r="C1182" t="s">
        <v>4223</v>
      </c>
      <c r="D1182" t="s">
        <v>32</v>
      </c>
      <c r="E1182">
        <v>1</v>
      </c>
      <c r="F1182">
        <v>0</v>
      </c>
      <c r="G1182">
        <v>5</v>
      </c>
      <c r="H1182">
        <v>1</v>
      </c>
      <c r="I1182">
        <v>1.04</v>
      </c>
      <c r="J1182">
        <v>6</v>
      </c>
      <c r="K1182">
        <v>0.16666666666666666</v>
      </c>
      <c r="L1182" t="s">
        <v>18090</v>
      </c>
      <c r="M1182" t="s">
        <v>17973</v>
      </c>
      <c r="N1182" cm="1">
        <f t="array" ref="N1182">_xlfn.LET(_xlpm.k,finalData[[#This Row],[peer_group_key]],
     MEDIAN(_xlfn._xlws.FILTER(finalData[score], (finalData[peer_group_key]=_xlpm.k)*(ISNUMBER(finalData[score]))))
)</f>
        <v>0.96</v>
      </c>
      <c r="O1182" cm="1">
        <f t="array" ref="O118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82" cm="1">
        <f t="array" ref="P118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82">
        <f>finalData[[#This Row],[peerQ3]]-finalData[[#This Row],[peerQ1]]</f>
        <v>8.4999999999999964E-2</v>
      </c>
      <c r="R1182" cm="1">
        <f t="array" ref="R1182">_xlfn.LET(_xlpm.k,finalData[[#This Row],[peer_group_key]],
ROWS(_xlfn._xlws.FILTER(finalData[score], (finalData[peer_group_key]=_xlpm.k)*(ISNUMBER(finalData[score]))))
)</f>
        <v>41</v>
      </c>
      <c r="S1182">
        <f>IF(OR(NOT(ISNUMBER(finalData[[#This Row],[peerIQR]])),finalData[[#This Row],[peerIQR]]=0), NA(), finalData[[#This Row],[peerQ1]]-1.5*finalData[[#This Row],[peerIQR]])</f>
        <v>0.7975000000000001</v>
      </c>
      <c r="T1182">
        <f>IF(OR(NOT(ISNUMBER(finalData[[#This Row],[peerIQR]])),finalData[[#This Row],[peerIQR]]=0), NA(), finalData[[#This Row],[peerQ3]]+1.5*finalData[[#This Row],[peerIQR]])</f>
        <v>1.1375</v>
      </c>
      <c r="U118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82">
        <f>finalData[[#This Row],[score]]-finalData[[#This Row],[peerMedian]]</f>
        <v>8.0000000000000071E-2</v>
      </c>
    </row>
    <row r="1183" spans="1:22">
      <c r="A1183" t="s">
        <v>4474</v>
      </c>
      <c r="B1183" t="s">
        <v>4475</v>
      </c>
      <c r="C1183" t="s">
        <v>4223</v>
      </c>
      <c r="D1183" t="s">
        <v>27</v>
      </c>
      <c r="E1183">
        <v>1</v>
      </c>
      <c r="F1183">
        <v>0</v>
      </c>
      <c r="G1183">
        <v>3</v>
      </c>
      <c r="H1183">
        <v>2</v>
      </c>
      <c r="I1183">
        <v>0.99</v>
      </c>
      <c r="J1183">
        <v>5</v>
      </c>
      <c r="K1183">
        <v>0.4</v>
      </c>
      <c r="L1183" t="s">
        <v>18094</v>
      </c>
      <c r="M1183" t="s">
        <v>17973</v>
      </c>
      <c r="N1183" cm="1">
        <f t="array" ref="N1183">_xlfn.LET(_xlpm.k,finalData[[#This Row],[peer_group_key]],
     MEDIAN(_xlfn._xlws.FILTER(finalData[score], (finalData[peer_group_key]=_xlpm.k)*(ISNUMBER(finalData[score]))))
)</f>
        <v>0.97</v>
      </c>
      <c r="O1183" cm="1">
        <f t="array" ref="O118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183" cm="1">
        <f t="array" ref="P118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83">
        <f>finalData[[#This Row],[peerQ3]]-finalData[[#This Row],[peerQ1]]</f>
        <v>7.0000000000000062E-2</v>
      </c>
      <c r="R1183" cm="1">
        <f t="array" ref="R1183">_xlfn.LET(_xlpm.k,finalData[[#This Row],[peer_group_key]],
ROWS(_xlfn._xlws.FILTER(finalData[score], (finalData[peer_group_key]=_xlpm.k)*(ISNUMBER(finalData[score]))))
)</f>
        <v>7</v>
      </c>
      <c r="S1183">
        <f>IF(OR(NOT(ISNUMBER(finalData[[#This Row],[peerIQR]])),finalData[[#This Row],[peerIQR]]=0), NA(), finalData[[#This Row],[peerQ1]]-1.5*finalData[[#This Row],[peerIQR]])</f>
        <v>0.83499999999999985</v>
      </c>
      <c r="T1183">
        <f>IF(OR(NOT(ISNUMBER(finalData[[#This Row],[peerIQR]])),finalData[[#This Row],[peerIQR]]=0), NA(), finalData[[#This Row],[peerQ3]]+1.5*finalData[[#This Row],[peerIQR]])</f>
        <v>1.1150000000000002</v>
      </c>
      <c r="U118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183">
        <f>finalData[[#This Row],[score]]-finalData[[#This Row],[peerMedian]]</f>
        <v>2.0000000000000018E-2</v>
      </c>
    </row>
    <row r="1184" spans="1:22">
      <c r="A1184" t="s">
        <v>4476</v>
      </c>
      <c r="B1184" t="s">
        <v>4477</v>
      </c>
      <c r="C1184" t="s">
        <v>4223</v>
      </c>
      <c r="D1184" t="s">
        <v>27</v>
      </c>
      <c r="E1184">
        <v>2</v>
      </c>
      <c r="F1184">
        <v>0</v>
      </c>
      <c r="G1184">
        <v>10</v>
      </c>
      <c r="H1184">
        <v>0</v>
      </c>
      <c r="I1184">
        <v>0.97</v>
      </c>
      <c r="J1184">
        <v>10</v>
      </c>
      <c r="K1184">
        <v>0</v>
      </c>
      <c r="L1184" t="s">
        <v>18094</v>
      </c>
      <c r="M1184" t="s">
        <v>17973</v>
      </c>
      <c r="N1184" cm="1">
        <f t="array" ref="N1184">_xlfn.LET(_xlpm.k,finalData[[#This Row],[peer_group_key]],
     MEDIAN(_xlfn._xlws.FILTER(finalData[score], (finalData[peer_group_key]=_xlpm.k)*(ISNUMBER(finalData[score]))))
)</f>
        <v>0.97</v>
      </c>
      <c r="O1184" cm="1">
        <f t="array" ref="O118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184" cm="1">
        <f t="array" ref="P118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84">
        <f>finalData[[#This Row],[peerQ3]]-finalData[[#This Row],[peerQ1]]</f>
        <v>7.0000000000000062E-2</v>
      </c>
      <c r="R1184" cm="1">
        <f t="array" ref="R1184">_xlfn.LET(_xlpm.k,finalData[[#This Row],[peer_group_key]],
ROWS(_xlfn._xlws.FILTER(finalData[score], (finalData[peer_group_key]=_xlpm.k)*(ISNUMBER(finalData[score]))))
)</f>
        <v>7</v>
      </c>
      <c r="S1184">
        <f>IF(OR(NOT(ISNUMBER(finalData[[#This Row],[peerIQR]])),finalData[[#This Row],[peerIQR]]=0), NA(), finalData[[#This Row],[peerQ1]]-1.5*finalData[[#This Row],[peerIQR]])</f>
        <v>0.83499999999999985</v>
      </c>
      <c r="T1184">
        <f>IF(OR(NOT(ISNUMBER(finalData[[#This Row],[peerIQR]])),finalData[[#This Row],[peerIQR]]=0), NA(), finalData[[#This Row],[peerQ3]]+1.5*finalData[[#This Row],[peerIQR]])</f>
        <v>1.1150000000000002</v>
      </c>
      <c r="U118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184">
        <f>finalData[[#This Row],[score]]-finalData[[#This Row],[peerMedian]]</f>
        <v>0</v>
      </c>
    </row>
    <row r="1185" spans="1:22">
      <c r="A1185" t="s">
        <v>4479</v>
      </c>
      <c r="B1185" t="s">
        <v>4480</v>
      </c>
      <c r="C1185" t="s">
        <v>4223</v>
      </c>
      <c r="D1185" t="s">
        <v>27</v>
      </c>
      <c r="E1185">
        <v>3</v>
      </c>
      <c r="F1185">
        <v>0</v>
      </c>
      <c r="G1185">
        <v>6</v>
      </c>
      <c r="H1185">
        <v>0</v>
      </c>
      <c r="I1185">
        <v>1.03</v>
      </c>
      <c r="J1185">
        <v>6</v>
      </c>
      <c r="K1185">
        <v>0</v>
      </c>
      <c r="L1185" t="s">
        <v>18094</v>
      </c>
      <c r="M1185" t="s">
        <v>17971</v>
      </c>
      <c r="N1185" cm="1">
        <f t="array" ref="N1185">_xlfn.LET(_xlpm.k,finalData[[#This Row],[peer_group_key]],
     MEDIAN(_xlfn._xlws.FILTER(finalData[score], (finalData[peer_group_key]=_xlpm.k)*(ISNUMBER(finalData[score]))))
)</f>
        <v>0.97</v>
      </c>
      <c r="O1185" cm="1">
        <f t="array" ref="O118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185" cm="1">
        <f t="array" ref="P118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85">
        <f>finalData[[#This Row],[peerQ3]]-finalData[[#This Row],[peerQ1]]</f>
        <v>7.0000000000000062E-2</v>
      </c>
      <c r="R1185" cm="1">
        <f t="array" ref="R1185">_xlfn.LET(_xlpm.k,finalData[[#This Row],[peer_group_key]],
ROWS(_xlfn._xlws.FILTER(finalData[score], (finalData[peer_group_key]=_xlpm.k)*(ISNUMBER(finalData[score]))))
)</f>
        <v>7</v>
      </c>
      <c r="S1185">
        <f>IF(OR(NOT(ISNUMBER(finalData[[#This Row],[peerIQR]])),finalData[[#This Row],[peerIQR]]=0), NA(), finalData[[#This Row],[peerQ1]]-1.5*finalData[[#This Row],[peerIQR]])</f>
        <v>0.83499999999999985</v>
      </c>
      <c r="T1185">
        <f>IF(OR(NOT(ISNUMBER(finalData[[#This Row],[peerIQR]])),finalData[[#This Row],[peerIQR]]=0), NA(), finalData[[#This Row],[peerQ3]]+1.5*finalData[[#This Row],[peerIQR]])</f>
        <v>1.1150000000000002</v>
      </c>
      <c r="U118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185">
        <f>finalData[[#This Row],[score]]-finalData[[#This Row],[peerMedian]]</f>
        <v>6.0000000000000053E-2</v>
      </c>
    </row>
    <row r="1186" spans="1:22">
      <c r="A1186" t="s">
        <v>4481</v>
      </c>
      <c r="B1186" t="s">
        <v>4482</v>
      </c>
      <c r="C1186" t="s">
        <v>4223</v>
      </c>
      <c r="D1186" t="s">
        <v>32</v>
      </c>
      <c r="E1186">
        <v>3</v>
      </c>
      <c r="F1186">
        <v>0</v>
      </c>
      <c r="G1186">
        <v>6</v>
      </c>
      <c r="H1186">
        <v>3</v>
      </c>
      <c r="I1186">
        <v>0.93</v>
      </c>
      <c r="J1186">
        <v>9</v>
      </c>
      <c r="K1186">
        <v>0.33333333333333331</v>
      </c>
      <c r="L1186" t="s">
        <v>18090</v>
      </c>
      <c r="M1186" t="s">
        <v>17971</v>
      </c>
      <c r="N1186" cm="1">
        <f t="array" ref="N1186">_xlfn.LET(_xlpm.k,finalData[[#This Row],[peer_group_key]],
     MEDIAN(_xlfn._xlws.FILTER(finalData[score], (finalData[peer_group_key]=_xlpm.k)*(ISNUMBER(finalData[score]))))
)</f>
        <v>0.96</v>
      </c>
      <c r="O1186" cm="1">
        <f t="array" ref="O118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0.92500000000000004</v>
      </c>
      <c r="P1186" cm="1">
        <f t="array" ref="P118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186">
        <f>finalData[[#This Row],[peerQ3]]-finalData[[#This Row],[peerQ1]]</f>
        <v>8.4999999999999964E-2</v>
      </c>
      <c r="R1186" cm="1">
        <f t="array" ref="R1186">_xlfn.LET(_xlpm.k,finalData[[#This Row],[peer_group_key]],
ROWS(_xlfn._xlws.FILTER(finalData[score], (finalData[peer_group_key]=_xlpm.k)*(ISNUMBER(finalData[score]))))
)</f>
        <v>41</v>
      </c>
      <c r="S1186">
        <f>IF(OR(NOT(ISNUMBER(finalData[[#This Row],[peerIQR]])),finalData[[#This Row],[peerIQR]]=0), NA(), finalData[[#This Row],[peerQ1]]-1.5*finalData[[#This Row],[peerIQR]])</f>
        <v>0.7975000000000001</v>
      </c>
      <c r="T1186">
        <f>IF(OR(NOT(ISNUMBER(finalData[[#This Row],[peerIQR]])),finalData[[#This Row],[peerIQR]]=0), NA(), finalData[[#This Row],[peerQ3]]+1.5*finalData[[#This Row],[peerIQR]])</f>
        <v>1.1375</v>
      </c>
      <c r="U118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86">
        <f>finalData[[#This Row],[score]]-finalData[[#This Row],[peerMedian]]</f>
        <v>-2.9999999999999916E-2</v>
      </c>
    </row>
    <row r="1187" spans="1:22">
      <c r="A1187" t="s">
        <v>4484</v>
      </c>
      <c r="B1187" t="s">
        <v>4485</v>
      </c>
      <c r="C1187" t="s">
        <v>4223</v>
      </c>
      <c r="D1187" t="s">
        <v>87</v>
      </c>
      <c r="E1187">
        <v>4</v>
      </c>
      <c r="F1187">
        <v>0</v>
      </c>
      <c r="G1187">
        <v>5</v>
      </c>
      <c r="H1187">
        <v>0</v>
      </c>
      <c r="I1187">
        <v>0.78</v>
      </c>
      <c r="J1187">
        <v>5</v>
      </c>
      <c r="K1187">
        <v>0</v>
      </c>
      <c r="L1187" t="s">
        <v>18095</v>
      </c>
      <c r="M1187" t="s">
        <v>17970</v>
      </c>
      <c r="N1187" cm="1">
        <f t="array" ref="N1187">_xlfn.LET(_xlpm.k,finalData[[#This Row],[peer_group_key]],
     MEDIAN(_xlfn._xlws.FILTER(finalData[score], (finalData[peer_group_key]=_xlpm.k)*(ISNUMBER(finalData[score]))))
)</f>
        <v>0.90500000000000003</v>
      </c>
      <c r="O1187" cm="1">
        <f t="array" ref="O118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1187" cm="1">
        <f t="array" ref="P118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1187">
        <f>finalData[[#This Row],[peerQ3]]-finalData[[#This Row],[peerQ1]]</f>
        <v>7.4999999999999956E-2</v>
      </c>
      <c r="R1187" cm="1">
        <f t="array" ref="R1187">_xlfn.LET(_xlpm.k,finalData[[#This Row],[peer_group_key]],
ROWS(_xlfn._xlws.FILTER(finalData[score], (finalData[peer_group_key]=_xlpm.k)*(ISNUMBER(finalData[score]))))
)</f>
        <v>14</v>
      </c>
      <c r="S1187">
        <f>IF(OR(NOT(ISNUMBER(finalData[[#This Row],[peerIQR]])),finalData[[#This Row],[peerIQR]]=0), NA(), finalData[[#This Row],[peerQ1]]-1.5*finalData[[#This Row],[peerIQR]])</f>
        <v>0.76750000000000007</v>
      </c>
      <c r="T1187">
        <f>IF(OR(NOT(ISNUMBER(finalData[[#This Row],[peerIQR]])),finalData[[#This Row],[peerIQR]]=0), NA(), finalData[[#This Row],[peerQ3]]+1.5*finalData[[#This Row],[peerIQR]])</f>
        <v>1.0674999999999999</v>
      </c>
      <c r="U118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87">
        <f>finalData[[#This Row],[score]]-finalData[[#This Row],[peerMedian]]</f>
        <v>-0.125</v>
      </c>
    </row>
    <row r="1188" spans="1:22">
      <c r="A1188" t="s">
        <v>4512</v>
      </c>
      <c r="B1188" t="s">
        <v>4513</v>
      </c>
      <c r="C1188" t="s">
        <v>4514</v>
      </c>
      <c r="D1188" t="s">
        <v>32</v>
      </c>
      <c r="E1188">
        <v>2</v>
      </c>
      <c r="F1188">
        <v>0</v>
      </c>
      <c r="G1188">
        <v>10</v>
      </c>
      <c r="H1188">
        <v>0</v>
      </c>
      <c r="I1188">
        <v>0.94</v>
      </c>
      <c r="J1188">
        <v>10</v>
      </c>
      <c r="K1188">
        <v>0</v>
      </c>
      <c r="L1188" t="s">
        <v>18096</v>
      </c>
      <c r="M1188" t="s">
        <v>17973</v>
      </c>
      <c r="N1188" cm="1">
        <f t="array" ref="N1188">_xlfn.LET(_xlpm.k,finalData[[#This Row],[peer_group_key]],
     MEDIAN(_xlfn._xlws.FILTER(finalData[score], (finalData[peer_group_key]=_xlpm.k)*(ISNUMBER(finalData[score]))))
)</f>
        <v>0.92</v>
      </c>
      <c r="O1188" cm="1">
        <f t="array" ref="O118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188" cm="1">
        <f t="array" ref="P118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188">
        <f>finalData[[#This Row],[peerQ3]]-finalData[[#This Row],[peerQ1]]</f>
        <v>5.9999999999999942E-2</v>
      </c>
      <c r="R1188" cm="1">
        <f t="array" ref="R1188">_xlfn.LET(_xlpm.k,finalData[[#This Row],[peer_group_key]],
ROWS(_xlfn._xlws.FILTER(finalData[score], (finalData[peer_group_key]=_xlpm.k)*(ISNUMBER(finalData[score]))))
)</f>
        <v>29</v>
      </c>
      <c r="S1188">
        <f>IF(OR(NOT(ISNUMBER(finalData[[#This Row],[peerIQR]])),finalData[[#This Row],[peerIQR]]=0), NA(), finalData[[#This Row],[peerQ1]]-1.5*finalData[[#This Row],[peerIQR]])</f>
        <v>0.8</v>
      </c>
      <c r="T1188">
        <f>IF(OR(NOT(ISNUMBER(finalData[[#This Row],[peerIQR]])),finalData[[#This Row],[peerIQR]]=0), NA(), finalData[[#This Row],[peerQ3]]+1.5*finalData[[#This Row],[peerIQR]])</f>
        <v>1.0399999999999998</v>
      </c>
      <c r="U118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88">
        <f>finalData[[#This Row],[score]]-finalData[[#This Row],[peerMedian]]</f>
        <v>1.9999999999999907E-2</v>
      </c>
    </row>
    <row r="1189" spans="1:22">
      <c r="A1189" t="s">
        <v>4517</v>
      </c>
      <c r="B1189" t="s">
        <v>4518</v>
      </c>
      <c r="C1189" t="s">
        <v>4514</v>
      </c>
      <c r="D1189" t="s">
        <v>32</v>
      </c>
      <c r="E1189">
        <v>4</v>
      </c>
      <c r="F1189">
        <v>0</v>
      </c>
      <c r="G1189">
        <v>8</v>
      </c>
      <c r="H1189">
        <v>0</v>
      </c>
      <c r="I1189">
        <v>0.98</v>
      </c>
      <c r="J1189">
        <v>8</v>
      </c>
      <c r="K1189">
        <v>0</v>
      </c>
      <c r="L1189" t="s">
        <v>18096</v>
      </c>
      <c r="M1189" t="s">
        <v>17970</v>
      </c>
      <c r="N1189" cm="1">
        <f t="array" ref="N1189">_xlfn.LET(_xlpm.k,finalData[[#This Row],[peer_group_key]],
     MEDIAN(_xlfn._xlws.FILTER(finalData[score], (finalData[peer_group_key]=_xlpm.k)*(ISNUMBER(finalData[score]))))
)</f>
        <v>0.92</v>
      </c>
      <c r="O1189" cm="1">
        <f t="array" ref="O118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189" cm="1">
        <f t="array" ref="P118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189">
        <f>finalData[[#This Row],[peerQ3]]-finalData[[#This Row],[peerQ1]]</f>
        <v>5.9999999999999942E-2</v>
      </c>
      <c r="R1189" cm="1">
        <f t="array" ref="R1189">_xlfn.LET(_xlpm.k,finalData[[#This Row],[peer_group_key]],
ROWS(_xlfn._xlws.FILTER(finalData[score], (finalData[peer_group_key]=_xlpm.k)*(ISNUMBER(finalData[score]))))
)</f>
        <v>29</v>
      </c>
      <c r="S1189">
        <f>IF(OR(NOT(ISNUMBER(finalData[[#This Row],[peerIQR]])),finalData[[#This Row],[peerIQR]]=0), NA(), finalData[[#This Row],[peerQ1]]-1.5*finalData[[#This Row],[peerIQR]])</f>
        <v>0.8</v>
      </c>
      <c r="T1189">
        <f>IF(OR(NOT(ISNUMBER(finalData[[#This Row],[peerIQR]])),finalData[[#This Row],[peerIQR]]=0), NA(), finalData[[#This Row],[peerQ3]]+1.5*finalData[[#This Row],[peerIQR]])</f>
        <v>1.0399999999999998</v>
      </c>
      <c r="U118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89">
        <f>finalData[[#This Row],[score]]-finalData[[#This Row],[peerMedian]]</f>
        <v>5.9999999999999942E-2</v>
      </c>
    </row>
    <row r="1190" spans="1:22">
      <c r="A1190" t="s">
        <v>4521</v>
      </c>
      <c r="B1190" t="s">
        <v>4522</v>
      </c>
      <c r="C1190" t="s">
        <v>4514</v>
      </c>
      <c r="D1190" t="s">
        <v>113</v>
      </c>
      <c r="E1190">
        <v>3</v>
      </c>
      <c r="F1190">
        <v>0</v>
      </c>
      <c r="G1190">
        <v>8</v>
      </c>
      <c r="H1190">
        <v>0</v>
      </c>
      <c r="I1190">
        <v>0.94</v>
      </c>
      <c r="J1190">
        <v>8</v>
      </c>
      <c r="K1190">
        <v>0</v>
      </c>
      <c r="L1190" t="s">
        <v>18097</v>
      </c>
      <c r="M1190" t="s">
        <v>17971</v>
      </c>
      <c r="N1190" cm="1">
        <f t="array" ref="N1190">_xlfn.LET(_xlpm.k,finalData[[#This Row],[peer_group_key]],
     MEDIAN(_xlfn._xlws.FILTER(finalData[score], (finalData[peer_group_key]=_xlpm.k)*(ISNUMBER(finalData[score]))))
)</f>
        <v>0.95499999999999996</v>
      </c>
      <c r="O1190" cm="1">
        <f t="array" ref="O119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0.91749999999999998</v>
      </c>
      <c r="P1190" cm="1">
        <f t="array" ref="P119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0.97249999999999992</v>
      </c>
      <c r="Q1190">
        <f>finalData[[#This Row],[peerQ3]]-finalData[[#This Row],[peerQ1]]</f>
        <v>5.4999999999999938E-2</v>
      </c>
      <c r="R1190" cm="1">
        <f t="array" ref="R1190">_xlfn.LET(_xlpm.k,finalData[[#This Row],[peer_group_key]],
ROWS(_xlfn._xlws.FILTER(finalData[score], (finalData[peer_group_key]=_xlpm.k)*(ISNUMBER(finalData[score]))))
)</f>
        <v>4</v>
      </c>
      <c r="S1190">
        <f>IF(OR(NOT(ISNUMBER(finalData[[#This Row],[peerIQR]])),finalData[[#This Row],[peerIQR]]=0), NA(), finalData[[#This Row],[peerQ1]]-1.5*finalData[[#This Row],[peerIQR]])</f>
        <v>0.83500000000000008</v>
      </c>
      <c r="T1190">
        <f>IF(OR(NOT(ISNUMBER(finalData[[#This Row],[peerIQR]])),finalData[[#This Row],[peerIQR]]=0), NA(), finalData[[#This Row],[peerQ3]]+1.5*finalData[[#This Row],[peerIQR]])</f>
        <v>1.0549999999999997</v>
      </c>
      <c r="U119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190">
        <f>finalData[[#This Row],[score]]-finalData[[#This Row],[peerMedian]]</f>
        <v>-1.5000000000000013E-2</v>
      </c>
    </row>
    <row r="1191" spans="1:22">
      <c r="A1191" t="s">
        <v>4524</v>
      </c>
      <c r="B1191" t="s">
        <v>4525</v>
      </c>
      <c r="C1191" t="s">
        <v>4514</v>
      </c>
      <c r="D1191" t="s">
        <v>32</v>
      </c>
      <c r="E1191">
        <v>4</v>
      </c>
      <c r="F1191">
        <v>0</v>
      </c>
      <c r="G1191">
        <v>6</v>
      </c>
      <c r="H1191">
        <v>0</v>
      </c>
      <c r="I1191">
        <v>0.81</v>
      </c>
      <c r="J1191">
        <v>6</v>
      </c>
      <c r="K1191">
        <v>0</v>
      </c>
      <c r="L1191" t="s">
        <v>18096</v>
      </c>
      <c r="M1191" t="s">
        <v>17970</v>
      </c>
      <c r="N1191" cm="1">
        <f t="array" ref="N1191">_xlfn.LET(_xlpm.k,finalData[[#This Row],[peer_group_key]],
     MEDIAN(_xlfn._xlws.FILTER(finalData[score], (finalData[peer_group_key]=_xlpm.k)*(ISNUMBER(finalData[score]))))
)</f>
        <v>0.92</v>
      </c>
      <c r="O1191" cm="1">
        <f t="array" ref="O119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191" cm="1">
        <f t="array" ref="P119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191">
        <f>finalData[[#This Row],[peerQ3]]-finalData[[#This Row],[peerQ1]]</f>
        <v>5.9999999999999942E-2</v>
      </c>
      <c r="R1191" cm="1">
        <f t="array" ref="R1191">_xlfn.LET(_xlpm.k,finalData[[#This Row],[peer_group_key]],
ROWS(_xlfn._xlws.FILTER(finalData[score], (finalData[peer_group_key]=_xlpm.k)*(ISNUMBER(finalData[score]))))
)</f>
        <v>29</v>
      </c>
      <c r="S1191">
        <f>IF(OR(NOT(ISNUMBER(finalData[[#This Row],[peerIQR]])),finalData[[#This Row],[peerIQR]]=0), NA(), finalData[[#This Row],[peerQ1]]-1.5*finalData[[#This Row],[peerIQR]])</f>
        <v>0.8</v>
      </c>
      <c r="T1191">
        <f>IF(OR(NOT(ISNUMBER(finalData[[#This Row],[peerIQR]])),finalData[[#This Row],[peerIQR]]=0), NA(), finalData[[#This Row],[peerQ3]]+1.5*finalData[[#This Row],[peerIQR]])</f>
        <v>1.0399999999999998</v>
      </c>
      <c r="U119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91">
        <f>finalData[[#This Row],[score]]-finalData[[#This Row],[peerMedian]]</f>
        <v>-0.10999999999999999</v>
      </c>
    </row>
    <row r="1192" spans="1:22">
      <c r="A1192" t="s">
        <v>4528</v>
      </c>
      <c r="B1192" t="s">
        <v>4529</v>
      </c>
      <c r="C1192" t="s">
        <v>4514</v>
      </c>
      <c r="D1192" t="s">
        <v>140</v>
      </c>
      <c r="E1192">
        <v>5</v>
      </c>
      <c r="F1192">
        <v>4</v>
      </c>
      <c r="G1192">
        <v>7</v>
      </c>
      <c r="H1192">
        <v>0</v>
      </c>
      <c r="I1192">
        <v>0.94</v>
      </c>
      <c r="J1192">
        <v>11</v>
      </c>
      <c r="K1192">
        <v>0</v>
      </c>
      <c r="L1192" t="s">
        <v>18098</v>
      </c>
      <c r="M1192" t="s">
        <v>17970</v>
      </c>
      <c r="N1192" cm="1">
        <f t="array" ref="N1192">_xlfn.LET(_xlpm.k,finalData[[#This Row],[peer_group_key]],
     MEDIAN(_xlfn._xlws.FILTER(finalData[score], (finalData[peer_group_key]=_xlpm.k)*(ISNUMBER(finalData[score]))))
)</f>
        <v>0.88500000000000001</v>
      </c>
      <c r="O1192" cm="1">
        <f t="array" ref="O119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0.87250000000000005</v>
      </c>
      <c r="P1192" cm="1">
        <f t="array" ref="P119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0.90249999999999997</v>
      </c>
      <c r="Q1192">
        <f>finalData[[#This Row],[peerQ3]]-finalData[[#This Row],[peerQ1]]</f>
        <v>2.9999999999999916E-2</v>
      </c>
      <c r="R1192" cm="1">
        <f t="array" ref="R1192">_xlfn.LET(_xlpm.k,finalData[[#This Row],[peer_group_key]],
ROWS(_xlfn._xlws.FILTER(finalData[score], (finalData[peer_group_key]=_xlpm.k)*(ISNUMBER(finalData[score]))))
)</f>
        <v>4</v>
      </c>
      <c r="S1192">
        <f>IF(OR(NOT(ISNUMBER(finalData[[#This Row],[peerIQR]])),finalData[[#This Row],[peerIQR]]=0), NA(), finalData[[#This Row],[peerQ1]]-1.5*finalData[[#This Row],[peerIQR]])</f>
        <v>0.82750000000000012</v>
      </c>
      <c r="T1192">
        <f>IF(OR(NOT(ISNUMBER(finalData[[#This Row],[peerIQR]])),finalData[[#This Row],[peerIQR]]=0), NA(), finalData[[#This Row],[peerQ3]]+1.5*finalData[[#This Row],[peerIQR]])</f>
        <v>0.94749999999999979</v>
      </c>
      <c r="U119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192">
        <f>finalData[[#This Row],[score]]-finalData[[#This Row],[peerMedian]]</f>
        <v>5.4999999999999938E-2</v>
      </c>
    </row>
    <row r="1193" spans="1:22">
      <c r="A1193" t="s">
        <v>4531</v>
      </c>
      <c r="B1193" t="s">
        <v>4532</v>
      </c>
      <c r="C1193" t="s">
        <v>4514</v>
      </c>
      <c r="D1193" t="s">
        <v>32</v>
      </c>
      <c r="E1193">
        <v>4</v>
      </c>
      <c r="F1193">
        <v>0</v>
      </c>
      <c r="G1193">
        <v>8</v>
      </c>
      <c r="H1193">
        <v>0</v>
      </c>
      <c r="I1193">
        <v>0.9</v>
      </c>
      <c r="J1193">
        <v>8</v>
      </c>
      <c r="K1193">
        <v>0</v>
      </c>
      <c r="L1193" t="s">
        <v>18096</v>
      </c>
      <c r="M1193" t="s">
        <v>17970</v>
      </c>
      <c r="N1193" cm="1">
        <f t="array" ref="N1193">_xlfn.LET(_xlpm.k,finalData[[#This Row],[peer_group_key]],
     MEDIAN(_xlfn._xlws.FILTER(finalData[score], (finalData[peer_group_key]=_xlpm.k)*(ISNUMBER(finalData[score]))))
)</f>
        <v>0.92</v>
      </c>
      <c r="O1193" cm="1">
        <f t="array" ref="O119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193" cm="1">
        <f t="array" ref="P119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193">
        <f>finalData[[#This Row],[peerQ3]]-finalData[[#This Row],[peerQ1]]</f>
        <v>5.9999999999999942E-2</v>
      </c>
      <c r="R1193" cm="1">
        <f t="array" ref="R1193">_xlfn.LET(_xlpm.k,finalData[[#This Row],[peer_group_key]],
ROWS(_xlfn._xlws.FILTER(finalData[score], (finalData[peer_group_key]=_xlpm.k)*(ISNUMBER(finalData[score]))))
)</f>
        <v>29</v>
      </c>
      <c r="S1193">
        <f>IF(OR(NOT(ISNUMBER(finalData[[#This Row],[peerIQR]])),finalData[[#This Row],[peerIQR]]=0), NA(), finalData[[#This Row],[peerQ1]]-1.5*finalData[[#This Row],[peerIQR]])</f>
        <v>0.8</v>
      </c>
      <c r="T1193">
        <f>IF(OR(NOT(ISNUMBER(finalData[[#This Row],[peerIQR]])),finalData[[#This Row],[peerIQR]]=0), NA(), finalData[[#This Row],[peerQ3]]+1.5*finalData[[#This Row],[peerIQR]])</f>
        <v>1.0399999999999998</v>
      </c>
      <c r="U119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93">
        <f>finalData[[#This Row],[score]]-finalData[[#This Row],[peerMedian]]</f>
        <v>-2.0000000000000018E-2</v>
      </c>
    </row>
    <row r="1194" spans="1:22">
      <c r="A1194" t="s">
        <v>4535</v>
      </c>
      <c r="B1194" t="s">
        <v>4536</v>
      </c>
      <c r="C1194" t="s">
        <v>4514</v>
      </c>
      <c r="D1194" t="s">
        <v>32</v>
      </c>
      <c r="E1194">
        <v>4</v>
      </c>
      <c r="F1194">
        <v>0</v>
      </c>
      <c r="G1194">
        <v>5</v>
      </c>
      <c r="H1194">
        <v>0</v>
      </c>
      <c r="I1194">
        <v>1.01</v>
      </c>
      <c r="J1194">
        <v>5</v>
      </c>
      <c r="K1194">
        <v>0</v>
      </c>
      <c r="L1194" t="s">
        <v>18096</v>
      </c>
      <c r="M1194" t="s">
        <v>17970</v>
      </c>
      <c r="N1194" cm="1">
        <f t="array" ref="N1194">_xlfn.LET(_xlpm.k,finalData[[#This Row],[peer_group_key]],
     MEDIAN(_xlfn._xlws.FILTER(finalData[score], (finalData[peer_group_key]=_xlpm.k)*(ISNUMBER(finalData[score]))))
)</f>
        <v>0.92</v>
      </c>
      <c r="O1194" cm="1">
        <f t="array" ref="O119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194" cm="1">
        <f t="array" ref="P119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194">
        <f>finalData[[#This Row],[peerQ3]]-finalData[[#This Row],[peerQ1]]</f>
        <v>5.9999999999999942E-2</v>
      </c>
      <c r="R1194" cm="1">
        <f t="array" ref="R1194">_xlfn.LET(_xlpm.k,finalData[[#This Row],[peer_group_key]],
ROWS(_xlfn._xlws.FILTER(finalData[score], (finalData[peer_group_key]=_xlpm.k)*(ISNUMBER(finalData[score]))))
)</f>
        <v>29</v>
      </c>
      <c r="S1194">
        <f>IF(OR(NOT(ISNUMBER(finalData[[#This Row],[peerIQR]])),finalData[[#This Row],[peerIQR]]=0), NA(), finalData[[#This Row],[peerQ1]]-1.5*finalData[[#This Row],[peerIQR]])</f>
        <v>0.8</v>
      </c>
      <c r="T1194">
        <f>IF(OR(NOT(ISNUMBER(finalData[[#This Row],[peerIQR]])),finalData[[#This Row],[peerIQR]]=0), NA(), finalData[[#This Row],[peerQ3]]+1.5*finalData[[#This Row],[peerIQR]])</f>
        <v>1.0399999999999998</v>
      </c>
      <c r="U119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94">
        <f>finalData[[#This Row],[score]]-finalData[[#This Row],[peerMedian]]</f>
        <v>8.9999999999999969E-2</v>
      </c>
    </row>
    <row r="1195" spans="1:22">
      <c r="A1195" t="s">
        <v>4537</v>
      </c>
      <c r="B1195" t="s">
        <v>4538</v>
      </c>
      <c r="C1195" t="s">
        <v>4514</v>
      </c>
      <c r="D1195" t="s">
        <v>32</v>
      </c>
      <c r="E1195">
        <v>3</v>
      </c>
      <c r="F1195">
        <v>0</v>
      </c>
      <c r="G1195">
        <v>6</v>
      </c>
      <c r="H1195">
        <v>0</v>
      </c>
      <c r="I1195">
        <v>0.93</v>
      </c>
      <c r="J1195">
        <v>6</v>
      </c>
      <c r="K1195">
        <v>0</v>
      </c>
      <c r="L1195" t="s">
        <v>18096</v>
      </c>
      <c r="M1195" t="s">
        <v>17971</v>
      </c>
      <c r="N1195" cm="1">
        <f t="array" ref="N1195">_xlfn.LET(_xlpm.k,finalData[[#This Row],[peer_group_key]],
     MEDIAN(_xlfn._xlws.FILTER(finalData[score], (finalData[peer_group_key]=_xlpm.k)*(ISNUMBER(finalData[score]))))
)</f>
        <v>0.92</v>
      </c>
      <c r="O1195" cm="1">
        <f t="array" ref="O119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195" cm="1">
        <f t="array" ref="P119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195">
        <f>finalData[[#This Row],[peerQ3]]-finalData[[#This Row],[peerQ1]]</f>
        <v>5.9999999999999942E-2</v>
      </c>
      <c r="R1195" cm="1">
        <f t="array" ref="R1195">_xlfn.LET(_xlpm.k,finalData[[#This Row],[peer_group_key]],
ROWS(_xlfn._xlws.FILTER(finalData[score], (finalData[peer_group_key]=_xlpm.k)*(ISNUMBER(finalData[score]))))
)</f>
        <v>29</v>
      </c>
      <c r="S1195">
        <f>IF(OR(NOT(ISNUMBER(finalData[[#This Row],[peerIQR]])),finalData[[#This Row],[peerIQR]]=0), NA(), finalData[[#This Row],[peerQ1]]-1.5*finalData[[#This Row],[peerIQR]])</f>
        <v>0.8</v>
      </c>
      <c r="T1195">
        <f>IF(OR(NOT(ISNUMBER(finalData[[#This Row],[peerIQR]])),finalData[[#This Row],[peerIQR]]=0), NA(), finalData[[#This Row],[peerQ3]]+1.5*finalData[[#This Row],[peerIQR]])</f>
        <v>1.0399999999999998</v>
      </c>
      <c r="U119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95">
        <f>finalData[[#This Row],[score]]-finalData[[#This Row],[peerMedian]]</f>
        <v>1.0000000000000009E-2</v>
      </c>
    </row>
    <row r="1196" spans="1:22">
      <c r="A1196" t="s">
        <v>4541</v>
      </c>
      <c r="B1196" t="s">
        <v>4542</v>
      </c>
      <c r="C1196" t="s">
        <v>4514</v>
      </c>
      <c r="D1196" t="s">
        <v>32</v>
      </c>
      <c r="E1196">
        <v>3</v>
      </c>
      <c r="F1196">
        <v>1</v>
      </c>
      <c r="G1196">
        <v>7</v>
      </c>
      <c r="H1196">
        <v>0</v>
      </c>
      <c r="I1196">
        <v>0.9</v>
      </c>
      <c r="J1196">
        <v>8</v>
      </c>
      <c r="K1196">
        <v>0</v>
      </c>
      <c r="L1196" t="s">
        <v>18096</v>
      </c>
      <c r="M1196" t="s">
        <v>17971</v>
      </c>
      <c r="N1196" cm="1">
        <f t="array" ref="N1196">_xlfn.LET(_xlpm.k,finalData[[#This Row],[peer_group_key]],
     MEDIAN(_xlfn._xlws.FILTER(finalData[score], (finalData[peer_group_key]=_xlpm.k)*(ISNUMBER(finalData[score]))))
)</f>
        <v>0.92</v>
      </c>
      <c r="O1196" cm="1">
        <f t="array" ref="O119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196" cm="1">
        <f t="array" ref="P119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196">
        <f>finalData[[#This Row],[peerQ3]]-finalData[[#This Row],[peerQ1]]</f>
        <v>5.9999999999999942E-2</v>
      </c>
      <c r="R1196" cm="1">
        <f t="array" ref="R1196">_xlfn.LET(_xlpm.k,finalData[[#This Row],[peer_group_key]],
ROWS(_xlfn._xlws.FILTER(finalData[score], (finalData[peer_group_key]=_xlpm.k)*(ISNUMBER(finalData[score]))))
)</f>
        <v>29</v>
      </c>
      <c r="S1196">
        <f>IF(OR(NOT(ISNUMBER(finalData[[#This Row],[peerIQR]])),finalData[[#This Row],[peerIQR]]=0), NA(), finalData[[#This Row],[peerQ1]]-1.5*finalData[[#This Row],[peerIQR]])</f>
        <v>0.8</v>
      </c>
      <c r="T1196">
        <f>IF(OR(NOT(ISNUMBER(finalData[[#This Row],[peerIQR]])),finalData[[#This Row],[peerIQR]]=0), NA(), finalData[[#This Row],[peerQ3]]+1.5*finalData[[#This Row],[peerIQR]])</f>
        <v>1.0399999999999998</v>
      </c>
      <c r="U119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96">
        <f>finalData[[#This Row],[score]]-finalData[[#This Row],[peerMedian]]</f>
        <v>-2.0000000000000018E-2</v>
      </c>
    </row>
    <row r="1197" spans="1:22">
      <c r="A1197" t="s">
        <v>4545</v>
      </c>
      <c r="B1197" t="s">
        <v>4546</v>
      </c>
      <c r="C1197" t="s">
        <v>4514</v>
      </c>
      <c r="D1197" t="s">
        <v>113</v>
      </c>
      <c r="E1197">
        <v>4</v>
      </c>
      <c r="F1197">
        <v>0</v>
      </c>
      <c r="G1197">
        <v>9</v>
      </c>
      <c r="H1197">
        <v>0</v>
      </c>
      <c r="I1197">
        <v>0.97</v>
      </c>
      <c r="J1197">
        <v>9</v>
      </c>
      <c r="K1197">
        <v>0</v>
      </c>
      <c r="L1197" t="s">
        <v>18097</v>
      </c>
      <c r="M1197" t="s">
        <v>17970</v>
      </c>
      <c r="N1197" cm="1">
        <f t="array" ref="N1197">_xlfn.LET(_xlpm.k,finalData[[#This Row],[peer_group_key]],
     MEDIAN(_xlfn._xlws.FILTER(finalData[score], (finalData[peer_group_key]=_xlpm.k)*(ISNUMBER(finalData[score]))))
)</f>
        <v>0.95499999999999996</v>
      </c>
      <c r="O1197" cm="1">
        <f t="array" ref="O119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0.91749999999999998</v>
      </c>
      <c r="P1197" cm="1">
        <f t="array" ref="P119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0.97249999999999992</v>
      </c>
      <c r="Q1197">
        <f>finalData[[#This Row],[peerQ3]]-finalData[[#This Row],[peerQ1]]</f>
        <v>5.4999999999999938E-2</v>
      </c>
      <c r="R1197" cm="1">
        <f t="array" ref="R1197">_xlfn.LET(_xlpm.k,finalData[[#This Row],[peer_group_key]],
ROWS(_xlfn._xlws.FILTER(finalData[score], (finalData[peer_group_key]=_xlpm.k)*(ISNUMBER(finalData[score]))))
)</f>
        <v>4</v>
      </c>
      <c r="S1197">
        <f>IF(OR(NOT(ISNUMBER(finalData[[#This Row],[peerIQR]])),finalData[[#This Row],[peerIQR]]=0), NA(), finalData[[#This Row],[peerQ1]]-1.5*finalData[[#This Row],[peerIQR]])</f>
        <v>0.83500000000000008</v>
      </c>
      <c r="T1197">
        <f>IF(OR(NOT(ISNUMBER(finalData[[#This Row],[peerIQR]])),finalData[[#This Row],[peerIQR]]=0), NA(), finalData[[#This Row],[peerQ3]]+1.5*finalData[[#This Row],[peerIQR]])</f>
        <v>1.0549999999999997</v>
      </c>
      <c r="U119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197">
        <f>finalData[[#This Row],[score]]-finalData[[#This Row],[peerMedian]]</f>
        <v>1.5000000000000013E-2</v>
      </c>
    </row>
    <row r="1198" spans="1:22">
      <c r="A1198" t="s">
        <v>4548</v>
      </c>
      <c r="B1198" t="s">
        <v>4549</v>
      </c>
      <c r="C1198" t="s">
        <v>4514</v>
      </c>
      <c r="D1198" t="s">
        <v>32</v>
      </c>
      <c r="E1198">
        <v>4</v>
      </c>
      <c r="F1198">
        <v>2</v>
      </c>
      <c r="G1198">
        <v>9</v>
      </c>
      <c r="H1198">
        <v>0</v>
      </c>
      <c r="I1198">
        <v>0.93</v>
      </c>
      <c r="J1198">
        <v>11</v>
      </c>
      <c r="K1198">
        <v>0</v>
      </c>
      <c r="L1198" t="s">
        <v>18096</v>
      </c>
      <c r="M1198" t="s">
        <v>17970</v>
      </c>
      <c r="N1198" cm="1">
        <f t="array" ref="N1198">_xlfn.LET(_xlpm.k,finalData[[#This Row],[peer_group_key]],
     MEDIAN(_xlfn._xlws.FILTER(finalData[score], (finalData[peer_group_key]=_xlpm.k)*(ISNUMBER(finalData[score]))))
)</f>
        <v>0.92</v>
      </c>
      <c r="O1198" cm="1">
        <f t="array" ref="O119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198" cm="1">
        <f t="array" ref="P119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198">
        <f>finalData[[#This Row],[peerQ3]]-finalData[[#This Row],[peerQ1]]</f>
        <v>5.9999999999999942E-2</v>
      </c>
      <c r="R1198" cm="1">
        <f t="array" ref="R1198">_xlfn.LET(_xlpm.k,finalData[[#This Row],[peer_group_key]],
ROWS(_xlfn._xlws.FILTER(finalData[score], (finalData[peer_group_key]=_xlpm.k)*(ISNUMBER(finalData[score]))))
)</f>
        <v>29</v>
      </c>
      <c r="S1198">
        <f>IF(OR(NOT(ISNUMBER(finalData[[#This Row],[peerIQR]])),finalData[[#This Row],[peerIQR]]=0), NA(), finalData[[#This Row],[peerQ1]]-1.5*finalData[[#This Row],[peerIQR]])</f>
        <v>0.8</v>
      </c>
      <c r="T1198">
        <f>IF(OR(NOT(ISNUMBER(finalData[[#This Row],[peerIQR]])),finalData[[#This Row],[peerIQR]]=0), NA(), finalData[[#This Row],[peerQ3]]+1.5*finalData[[#This Row],[peerIQR]])</f>
        <v>1.0399999999999998</v>
      </c>
      <c r="U119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98">
        <f>finalData[[#This Row],[score]]-finalData[[#This Row],[peerMedian]]</f>
        <v>1.0000000000000009E-2</v>
      </c>
    </row>
    <row r="1199" spans="1:22">
      <c r="A1199" t="s">
        <v>4552</v>
      </c>
      <c r="B1199" t="s">
        <v>4553</v>
      </c>
      <c r="C1199" t="s">
        <v>4514</v>
      </c>
      <c r="D1199" t="s">
        <v>32</v>
      </c>
      <c r="E1199">
        <v>3</v>
      </c>
      <c r="F1199">
        <v>0</v>
      </c>
      <c r="G1199">
        <v>11</v>
      </c>
      <c r="H1199">
        <v>0</v>
      </c>
      <c r="I1199">
        <v>0.95</v>
      </c>
      <c r="J1199">
        <v>11</v>
      </c>
      <c r="K1199">
        <v>0</v>
      </c>
      <c r="L1199" t="s">
        <v>18096</v>
      </c>
      <c r="M1199" t="s">
        <v>17971</v>
      </c>
      <c r="N1199" cm="1">
        <f t="array" ref="N1199">_xlfn.LET(_xlpm.k,finalData[[#This Row],[peer_group_key]],
     MEDIAN(_xlfn._xlws.FILTER(finalData[score], (finalData[peer_group_key]=_xlpm.k)*(ISNUMBER(finalData[score]))))
)</f>
        <v>0.92</v>
      </c>
      <c r="O1199" cm="1">
        <f t="array" ref="O119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199" cm="1">
        <f t="array" ref="P119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199">
        <f>finalData[[#This Row],[peerQ3]]-finalData[[#This Row],[peerQ1]]</f>
        <v>5.9999999999999942E-2</v>
      </c>
      <c r="R1199" cm="1">
        <f t="array" ref="R1199">_xlfn.LET(_xlpm.k,finalData[[#This Row],[peer_group_key]],
ROWS(_xlfn._xlws.FILTER(finalData[score], (finalData[peer_group_key]=_xlpm.k)*(ISNUMBER(finalData[score]))))
)</f>
        <v>29</v>
      </c>
      <c r="S1199">
        <f>IF(OR(NOT(ISNUMBER(finalData[[#This Row],[peerIQR]])),finalData[[#This Row],[peerIQR]]=0), NA(), finalData[[#This Row],[peerQ1]]-1.5*finalData[[#This Row],[peerIQR]])</f>
        <v>0.8</v>
      </c>
      <c r="T1199">
        <f>IF(OR(NOT(ISNUMBER(finalData[[#This Row],[peerIQR]])),finalData[[#This Row],[peerIQR]]=0), NA(), finalData[[#This Row],[peerQ3]]+1.5*finalData[[#This Row],[peerIQR]])</f>
        <v>1.0399999999999998</v>
      </c>
      <c r="U119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199">
        <f>finalData[[#This Row],[score]]-finalData[[#This Row],[peerMedian]]</f>
        <v>2.9999999999999916E-2</v>
      </c>
    </row>
    <row r="1200" spans="1:22">
      <c r="A1200" t="s">
        <v>4559</v>
      </c>
      <c r="B1200" t="s">
        <v>4560</v>
      </c>
      <c r="C1200" t="s">
        <v>4514</v>
      </c>
      <c r="D1200" t="s">
        <v>32</v>
      </c>
      <c r="E1200">
        <v>5</v>
      </c>
      <c r="F1200">
        <v>1</v>
      </c>
      <c r="G1200">
        <v>8</v>
      </c>
      <c r="H1200">
        <v>0</v>
      </c>
      <c r="I1200">
        <v>0.86</v>
      </c>
      <c r="J1200">
        <v>9</v>
      </c>
      <c r="K1200">
        <v>0</v>
      </c>
      <c r="L1200" t="s">
        <v>18096</v>
      </c>
      <c r="M1200" t="s">
        <v>17970</v>
      </c>
      <c r="N1200" cm="1">
        <f t="array" ref="N1200">_xlfn.LET(_xlpm.k,finalData[[#This Row],[peer_group_key]],
     MEDIAN(_xlfn._xlws.FILTER(finalData[score], (finalData[peer_group_key]=_xlpm.k)*(ISNUMBER(finalData[score]))))
)</f>
        <v>0.92</v>
      </c>
      <c r="O1200" cm="1">
        <f t="array" ref="O120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200" cm="1">
        <f t="array" ref="P120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200">
        <f>finalData[[#This Row],[peerQ3]]-finalData[[#This Row],[peerQ1]]</f>
        <v>5.9999999999999942E-2</v>
      </c>
      <c r="R1200" cm="1">
        <f t="array" ref="R1200">_xlfn.LET(_xlpm.k,finalData[[#This Row],[peer_group_key]],
ROWS(_xlfn._xlws.FILTER(finalData[score], (finalData[peer_group_key]=_xlpm.k)*(ISNUMBER(finalData[score]))))
)</f>
        <v>29</v>
      </c>
      <c r="S1200">
        <f>IF(OR(NOT(ISNUMBER(finalData[[#This Row],[peerIQR]])),finalData[[#This Row],[peerIQR]]=0), NA(), finalData[[#This Row],[peerQ1]]-1.5*finalData[[#This Row],[peerIQR]])</f>
        <v>0.8</v>
      </c>
      <c r="T1200">
        <f>IF(OR(NOT(ISNUMBER(finalData[[#This Row],[peerIQR]])),finalData[[#This Row],[peerIQR]]=0), NA(), finalData[[#This Row],[peerQ3]]+1.5*finalData[[#This Row],[peerIQR]])</f>
        <v>1.0399999999999998</v>
      </c>
      <c r="U120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00">
        <f>finalData[[#This Row],[score]]-finalData[[#This Row],[peerMedian]]</f>
        <v>-6.0000000000000053E-2</v>
      </c>
    </row>
    <row r="1201" spans="1:22">
      <c r="A1201" t="s">
        <v>4563</v>
      </c>
      <c r="B1201" t="s">
        <v>4564</v>
      </c>
      <c r="C1201" t="s">
        <v>4514</v>
      </c>
      <c r="D1201" t="s">
        <v>32</v>
      </c>
      <c r="E1201">
        <v>2</v>
      </c>
      <c r="F1201">
        <v>0</v>
      </c>
      <c r="G1201">
        <v>6</v>
      </c>
      <c r="H1201">
        <v>0</v>
      </c>
      <c r="I1201">
        <v>0.99</v>
      </c>
      <c r="J1201">
        <v>6</v>
      </c>
      <c r="K1201">
        <v>0</v>
      </c>
      <c r="L1201" t="s">
        <v>18096</v>
      </c>
      <c r="M1201" t="s">
        <v>17973</v>
      </c>
      <c r="N1201" cm="1">
        <f t="array" ref="N1201">_xlfn.LET(_xlpm.k,finalData[[#This Row],[peer_group_key]],
     MEDIAN(_xlfn._xlws.FILTER(finalData[score], (finalData[peer_group_key]=_xlpm.k)*(ISNUMBER(finalData[score]))))
)</f>
        <v>0.92</v>
      </c>
      <c r="O1201" cm="1">
        <f t="array" ref="O120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201" cm="1">
        <f t="array" ref="P120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201">
        <f>finalData[[#This Row],[peerQ3]]-finalData[[#This Row],[peerQ1]]</f>
        <v>5.9999999999999942E-2</v>
      </c>
      <c r="R1201" cm="1">
        <f t="array" ref="R1201">_xlfn.LET(_xlpm.k,finalData[[#This Row],[peer_group_key]],
ROWS(_xlfn._xlws.FILTER(finalData[score], (finalData[peer_group_key]=_xlpm.k)*(ISNUMBER(finalData[score]))))
)</f>
        <v>29</v>
      </c>
      <c r="S1201">
        <f>IF(OR(NOT(ISNUMBER(finalData[[#This Row],[peerIQR]])),finalData[[#This Row],[peerIQR]]=0), NA(), finalData[[#This Row],[peerQ1]]-1.5*finalData[[#This Row],[peerIQR]])</f>
        <v>0.8</v>
      </c>
      <c r="T1201">
        <f>IF(OR(NOT(ISNUMBER(finalData[[#This Row],[peerIQR]])),finalData[[#This Row],[peerIQR]]=0), NA(), finalData[[#This Row],[peerQ3]]+1.5*finalData[[#This Row],[peerIQR]])</f>
        <v>1.0399999999999998</v>
      </c>
      <c r="U120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01">
        <f>finalData[[#This Row],[score]]-finalData[[#This Row],[peerMedian]]</f>
        <v>6.9999999999999951E-2</v>
      </c>
    </row>
    <row r="1202" spans="1:22">
      <c r="A1202" t="s">
        <v>4567</v>
      </c>
      <c r="B1202" t="s">
        <v>3235</v>
      </c>
      <c r="C1202" t="s">
        <v>4514</v>
      </c>
      <c r="D1202" t="s">
        <v>32</v>
      </c>
      <c r="E1202">
        <v>3</v>
      </c>
      <c r="F1202">
        <v>0</v>
      </c>
      <c r="G1202">
        <v>11</v>
      </c>
      <c r="H1202">
        <v>0</v>
      </c>
      <c r="I1202">
        <v>0.98</v>
      </c>
      <c r="J1202">
        <v>11</v>
      </c>
      <c r="K1202">
        <v>0</v>
      </c>
      <c r="L1202" t="s">
        <v>18096</v>
      </c>
      <c r="M1202" t="s">
        <v>17971</v>
      </c>
      <c r="N1202" cm="1">
        <f t="array" ref="N1202">_xlfn.LET(_xlpm.k,finalData[[#This Row],[peer_group_key]],
     MEDIAN(_xlfn._xlws.FILTER(finalData[score], (finalData[peer_group_key]=_xlpm.k)*(ISNUMBER(finalData[score]))))
)</f>
        <v>0.92</v>
      </c>
      <c r="O1202" cm="1">
        <f t="array" ref="O120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202" cm="1">
        <f t="array" ref="P120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202">
        <f>finalData[[#This Row],[peerQ3]]-finalData[[#This Row],[peerQ1]]</f>
        <v>5.9999999999999942E-2</v>
      </c>
      <c r="R1202" cm="1">
        <f t="array" ref="R1202">_xlfn.LET(_xlpm.k,finalData[[#This Row],[peer_group_key]],
ROWS(_xlfn._xlws.FILTER(finalData[score], (finalData[peer_group_key]=_xlpm.k)*(ISNUMBER(finalData[score]))))
)</f>
        <v>29</v>
      </c>
      <c r="S1202">
        <f>IF(OR(NOT(ISNUMBER(finalData[[#This Row],[peerIQR]])),finalData[[#This Row],[peerIQR]]=0), NA(), finalData[[#This Row],[peerQ1]]-1.5*finalData[[#This Row],[peerIQR]])</f>
        <v>0.8</v>
      </c>
      <c r="T1202">
        <f>IF(OR(NOT(ISNUMBER(finalData[[#This Row],[peerIQR]])),finalData[[#This Row],[peerIQR]]=0), NA(), finalData[[#This Row],[peerQ3]]+1.5*finalData[[#This Row],[peerIQR]])</f>
        <v>1.0399999999999998</v>
      </c>
      <c r="U120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02">
        <f>finalData[[#This Row],[score]]-finalData[[#This Row],[peerMedian]]</f>
        <v>5.9999999999999942E-2</v>
      </c>
    </row>
    <row r="1203" spans="1:22">
      <c r="A1203" t="s">
        <v>4568</v>
      </c>
      <c r="B1203" t="s">
        <v>4569</v>
      </c>
      <c r="C1203" t="s">
        <v>4514</v>
      </c>
      <c r="D1203" t="s">
        <v>32</v>
      </c>
      <c r="E1203">
        <v>3</v>
      </c>
      <c r="F1203">
        <v>0</v>
      </c>
      <c r="G1203">
        <v>6</v>
      </c>
      <c r="H1203">
        <v>0</v>
      </c>
      <c r="I1203">
        <v>0.89</v>
      </c>
      <c r="J1203">
        <v>6</v>
      </c>
      <c r="K1203">
        <v>0</v>
      </c>
      <c r="L1203" t="s">
        <v>18096</v>
      </c>
      <c r="M1203" t="s">
        <v>17971</v>
      </c>
      <c r="N1203" cm="1">
        <f t="array" ref="N1203">_xlfn.LET(_xlpm.k,finalData[[#This Row],[peer_group_key]],
     MEDIAN(_xlfn._xlws.FILTER(finalData[score], (finalData[peer_group_key]=_xlpm.k)*(ISNUMBER(finalData[score]))))
)</f>
        <v>0.92</v>
      </c>
      <c r="O1203" cm="1">
        <f t="array" ref="O120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203" cm="1">
        <f t="array" ref="P120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203">
        <f>finalData[[#This Row],[peerQ3]]-finalData[[#This Row],[peerQ1]]</f>
        <v>5.9999999999999942E-2</v>
      </c>
      <c r="R1203" cm="1">
        <f t="array" ref="R1203">_xlfn.LET(_xlpm.k,finalData[[#This Row],[peer_group_key]],
ROWS(_xlfn._xlws.FILTER(finalData[score], (finalData[peer_group_key]=_xlpm.k)*(ISNUMBER(finalData[score]))))
)</f>
        <v>29</v>
      </c>
      <c r="S1203">
        <f>IF(OR(NOT(ISNUMBER(finalData[[#This Row],[peerIQR]])),finalData[[#This Row],[peerIQR]]=0), NA(), finalData[[#This Row],[peerQ1]]-1.5*finalData[[#This Row],[peerIQR]])</f>
        <v>0.8</v>
      </c>
      <c r="T1203">
        <f>IF(OR(NOT(ISNUMBER(finalData[[#This Row],[peerIQR]])),finalData[[#This Row],[peerIQR]]=0), NA(), finalData[[#This Row],[peerQ3]]+1.5*finalData[[#This Row],[peerIQR]])</f>
        <v>1.0399999999999998</v>
      </c>
      <c r="U120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03">
        <f>finalData[[#This Row],[score]]-finalData[[#This Row],[peerMedian]]</f>
        <v>-3.0000000000000027E-2</v>
      </c>
    </row>
    <row r="1204" spans="1:22">
      <c r="A1204" t="s">
        <v>4572</v>
      </c>
      <c r="B1204" t="s">
        <v>4573</v>
      </c>
      <c r="C1204" t="s">
        <v>4514</v>
      </c>
      <c r="D1204" t="s">
        <v>32</v>
      </c>
      <c r="E1204">
        <v>5</v>
      </c>
      <c r="F1204">
        <v>1</v>
      </c>
      <c r="G1204">
        <v>7</v>
      </c>
      <c r="H1204">
        <v>0</v>
      </c>
      <c r="I1204">
        <v>0.92</v>
      </c>
      <c r="J1204">
        <v>8</v>
      </c>
      <c r="K1204">
        <v>0</v>
      </c>
      <c r="L1204" t="s">
        <v>18096</v>
      </c>
      <c r="M1204" t="s">
        <v>17970</v>
      </c>
      <c r="N1204" cm="1">
        <f t="array" ref="N1204">_xlfn.LET(_xlpm.k,finalData[[#This Row],[peer_group_key]],
     MEDIAN(_xlfn._xlws.FILTER(finalData[score], (finalData[peer_group_key]=_xlpm.k)*(ISNUMBER(finalData[score]))))
)</f>
        <v>0.92</v>
      </c>
      <c r="O1204" cm="1">
        <f t="array" ref="O120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204" cm="1">
        <f t="array" ref="P120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204">
        <f>finalData[[#This Row],[peerQ3]]-finalData[[#This Row],[peerQ1]]</f>
        <v>5.9999999999999942E-2</v>
      </c>
      <c r="R1204" cm="1">
        <f t="array" ref="R1204">_xlfn.LET(_xlpm.k,finalData[[#This Row],[peer_group_key]],
ROWS(_xlfn._xlws.FILTER(finalData[score], (finalData[peer_group_key]=_xlpm.k)*(ISNUMBER(finalData[score]))))
)</f>
        <v>29</v>
      </c>
      <c r="S1204">
        <f>IF(OR(NOT(ISNUMBER(finalData[[#This Row],[peerIQR]])),finalData[[#This Row],[peerIQR]]=0), NA(), finalData[[#This Row],[peerQ1]]-1.5*finalData[[#This Row],[peerIQR]])</f>
        <v>0.8</v>
      </c>
      <c r="T1204">
        <f>IF(OR(NOT(ISNUMBER(finalData[[#This Row],[peerIQR]])),finalData[[#This Row],[peerIQR]]=0), NA(), finalData[[#This Row],[peerQ3]]+1.5*finalData[[#This Row],[peerIQR]])</f>
        <v>1.0399999999999998</v>
      </c>
      <c r="U120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04">
        <f>finalData[[#This Row],[score]]-finalData[[#This Row],[peerMedian]]</f>
        <v>0</v>
      </c>
    </row>
    <row r="1205" spans="1:22">
      <c r="A1205" t="s">
        <v>4576</v>
      </c>
      <c r="B1205" t="s">
        <v>4577</v>
      </c>
      <c r="C1205" t="s">
        <v>4514</v>
      </c>
      <c r="D1205" t="s">
        <v>32</v>
      </c>
      <c r="E1205">
        <v>3</v>
      </c>
      <c r="F1205">
        <v>0</v>
      </c>
      <c r="G1205">
        <v>10</v>
      </c>
      <c r="H1205">
        <v>1</v>
      </c>
      <c r="I1205">
        <v>0.92</v>
      </c>
      <c r="J1205">
        <v>11</v>
      </c>
      <c r="K1205">
        <v>9.0909090909090912E-2</v>
      </c>
      <c r="L1205" t="s">
        <v>18096</v>
      </c>
      <c r="M1205" t="s">
        <v>17971</v>
      </c>
      <c r="N1205" cm="1">
        <f t="array" ref="N1205">_xlfn.LET(_xlpm.k,finalData[[#This Row],[peer_group_key]],
     MEDIAN(_xlfn._xlws.FILTER(finalData[score], (finalData[peer_group_key]=_xlpm.k)*(ISNUMBER(finalData[score]))))
)</f>
        <v>0.92</v>
      </c>
      <c r="O1205" cm="1">
        <f t="array" ref="O120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205" cm="1">
        <f t="array" ref="P120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205">
        <f>finalData[[#This Row],[peerQ3]]-finalData[[#This Row],[peerQ1]]</f>
        <v>5.9999999999999942E-2</v>
      </c>
      <c r="R1205" cm="1">
        <f t="array" ref="R1205">_xlfn.LET(_xlpm.k,finalData[[#This Row],[peer_group_key]],
ROWS(_xlfn._xlws.FILTER(finalData[score], (finalData[peer_group_key]=_xlpm.k)*(ISNUMBER(finalData[score]))))
)</f>
        <v>29</v>
      </c>
      <c r="S1205">
        <f>IF(OR(NOT(ISNUMBER(finalData[[#This Row],[peerIQR]])),finalData[[#This Row],[peerIQR]]=0), NA(), finalData[[#This Row],[peerQ1]]-1.5*finalData[[#This Row],[peerIQR]])</f>
        <v>0.8</v>
      </c>
      <c r="T1205">
        <f>IF(OR(NOT(ISNUMBER(finalData[[#This Row],[peerIQR]])),finalData[[#This Row],[peerIQR]]=0), NA(), finalData[[#This Row],[peerQ3]]+1.5*finalData[[#This Row],[peerIQR]])</f>
        <v>1.0399999999999998</v>
      </c>
      <c r="U120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05">
        <f>finalData[[#This Row],[score]]-finalData[[#This Row],[peerMedian]]</f>
        <v>0</v>
      </c>
    </row>
    <row r="1206" spans="1:22">
      <c r="A1206" t="s">
        <v>4579</v>
      </c>
      <c r="B1206" t="s">
        <v>4580</v>
      </c>
      <c r="C1206" t="s">
        <v>4514</v>
      </c>
      <c r="D1206" t="s">
        <v>32</v>
      </c>
      <c r="E1206">
        <v>5</v>
      </c>
      <c r="F1206">
        <v>0</v>
      </c>
      <c r="G1206">
        <v>7</v>
      </c>
      <c r="H1206">
        <v>0</v>
      </c>
      <c r="I1206">
        <v>0.89</v>
      </c>
      <c r="J1206">
        <v>7</v>
      </c>
      <c r="K1206">
        <v>0</v>
      </c>
      <c r="L1206" t="s">
        <v>18096</v>
      </c>
      <c r="M1206" t="s">
        <v>17970</v>
      </c>
      <c r="N1206" cm="1">
        <f t="array" ref="N1206">_xlfn.LET(_xlpm.k,finalData[[#This Row],[peer_group_key]],
     MEDIAN(_xlfn._xlws.FILTER(finalData[score], (finalData[peer_group_key]=_xlpm.k)*(ISNUMBER(finalData[score]))))
)</f>
        <v>0.92</v>
      </c>
      <c r="O1206" cm="1">
        <f t="array" ref="O120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206" cm="1">
        <f t="array" ref="P120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206">
        <f>finalData[[#This Row],[peerQ3]]-finalData[[#This Row],[peerQ1]]</f>
        <v>5.9999999999999942E-2</v>
      </c>
      <c r="R1206" cm="1">
        <f t="array" ref="R1206">_xlfn.LET(_xlpm.k,finalData[[#This Row],[peer_group_key]],
ROWS(_xlfn._xlws.FILTER(finalData[score], (finalData[peer_group_key]=_xlpm.k)*(ISNUMBER(finalData[score]))))
)</f>
        <v>29</v>
      </c>
      <c r="S1206">
        <f>IF(OR(NOT(ISNUMBER(finalData[[#This Row],[peerIQR]])),finalData[[#This Row],[peerIQR]]=0), NA(), finalData[[#This Row],[peerQ1]]-1.5*finalData[[#This Row],[peerIQR]])</f>
        <v>0.8</v>
      </c>
      <c r="T1206">
        <f>IF(OR(NOT(ISNUMBER(finalData[[#This Row],[peerIQR]])),finalData[[#This Row],[peerIQR]]=0), NA(), finalData[[#This Row],[peerQ3]]+1.5*finalData[[#This Row],[peerIQR]])</f>
        <v>1.0399999999999998</v>
      </c>
      <c r="U120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06">
        <f>finalData[[#This Row],[score]]-finalData[[#This Row],[peerMedian]]</f>
        <v>-3.0000000000000027E-2</v>
      </c>
    </row>
    <row r="1207" spans="1:22">
      <c r="A1207" t="s">
        <v>4583</v>
      </c>
      <c r="B1207" t="s">
        <v>4584</v>
      </c>
      <c r="C1207" t="s">
        <v>4514</v>
      </c>
      <c r="D1207" t="s">
        <v>32</v>
      </c>
      <c r="E1207">
        <v>4</v>
      </c>
      <c r="F1207">
        <v>0</v>
      </c>
      <c r="G1207">
        <v>9</v>
      </c>
      <c r="H1207">
        <v>2</v>
      </c>
      <c r="I1207">
        <v>0.97</v>
      </c>
      <c r="J1207">
        <v>11</v>
      </c>
      <c r="K1207">
        <v>0.18181818181818182</v>
      </c>
      <c r="L1207" t="s">
        <v>18096</v>
      </c>
      <c r="M1207" t="s">
        <v>17970</v>
      </c>
      <c r="N1207" cm="1">
        <f t="array" ref="N1207">_xlfn.LET(_xlpm.k,finalData[[#This Row],[peer_group_key]],
     MEDIAN(_xlfn._xlws.FILTER(finalData[score], (finalData[peer_group_key]=_xlpm.k)*(ISNUMBER(finalData[score]))))
)</f>
        <v>0.92</v>
      </c>
      <c r="O1207" cm="1">
        <f t="array" ref="O120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207" cm="1">
        <f t="array" ref="P120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207">
        <f>finalData[[#This Row],[peerQ3]]-finalData[[#This Row],[peerQ1]]</f>
        <v>5.9999999999999942E-2</v>
      </c>
      <c r="R1207" cm="1">
        <f t="array" ref="R1207">_xlfn.LET(_xlpm.k,finalData[[#This Row],[peer_group_key]],
ROWS(_xlfn._xlws.FILTER(finalData[score], (finalData[peer_group_key]=_xlpm.k)*(ISNUMBER(finalData[score]))))
)</f>
        <v>29</v>
      </c>
      <c r="S1207">
        <f>IF(OR(NOT(ISNUMBER(finalData[[#This Row],[peerIQR]])),finalData[[#This Row],[peerIQR]]=0), NA(), finalData[[#This Row],[peerQ1]]-1.5*finalData[[#This Row],[peerIQR]])</f>
        <v>0.8</v>
      </c>
      <c r="T1207">
        <f>IF(OR(NOT(ISNUMBER(finalData[[#This Row],[peerIQR]])),finalData[[#This Row],[peerIQR]]=0), NA(), finalData[[#This Row],[peerQ3]]+1.5*finalData[[#This Row],[peerIQR]])</f>
        <v>1.0399999999999998</v>
      </c>
      <c r="U120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07">
        <f>finalData[[#This Row],[score]]-finalData[[#This Row],[peerMedian]]</f>
        <v>4.9999999999999933E-2</v>
      </c>
    </row>
    <row r="1208" spans="1:22">
      <c r="A1208" t="s">
        <v>4586</v>
      </c>
      <c r="B1208" t="s">
        <v>4587</v>
      </c>
      <c r="C1208" t="s">
        <v>4514</v>
      </c>
      <c r="D1208" t="s">
        <v>32</v>
      </c>
      <c r="E1208">
        <v>4</v>
      </c>
      <c r="F1208">
        <v>0</v>
      </c>
      <c r="G1208">
        <v>7</v>
      </c>
      <c r="H1208">
        <v>0</v>
      </c>
      <c r="I1208">
        <v>0.81</v>
      </c>
      <c r="J1208">
        <v>7</v>
      </c>
      <c r="K1208">
        <v>0</v>
      </c>
      <c r="L1208" t="s">
        <v>18096</v>
      </c>
      <c r="M1208" t="s">
        <v>17970</v>
      </c>
      <c r="N1208" cm="1">
        <f t="array" ref="N1208">_xlfn.LET(_xlpm.k,finalData[[#This Row],[peer_group_key]],
     MEDIAN(_xlfn._xlws.FILTER(finalData[score], (finalData[peer_group_key]=_xlpm.k)*(ISNUMBER(finalData[score]))))
)</f>
        <v>0.92</v>
      </c>
      <c r="O1208" cm="1">
        <f t="array" ref="O120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208" cm="1">
        <f t="array" ref="P120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208">
        <f>finalData[[#This Row],[peerQ3]]-finalData[[#This Row],[peerQ1]]</f>
        <v>5.9999999999999942E-2</v>
      </c>
      <c r="R1208" cm="1">
        <f t="array" ref="R1208">_xlfn.LET(_xlpm.k,finalData[[#This Row],[peer_group_key]],
ROWS(_xlfn._xlws.FILTER(finalData[score], (finalData[peer_group_key]=_xlpm.k)*(ISNUMBER(finalData[score]))))
)</f>
        <v>29</v>
      </c>
      <c r="S1208">
        <f>IF(OR(NOT(ISNUMBER(finalData[[#This Row],[peerIQR]])),finalData[[#This Row],[peerIQR]]=0), NA(), finalData[[#This Row],[peerQ1]]-1.5*finalData[[#This Row],[peerIQR]])</f>
        <v>0.8</v>
      </c>
      <c r="T1208">
        <f>IF(OR(NOT(ISNUMBER(finalData[[#This Row],[peerIQR]])),finalData[[#This Row],[peerIQR]]=0), NA(), finalData[[#This Row],[peerQ3]]+1.5*finalData[[#This Row],[peerIQR]])</f>
        <v>1.0399999999999998</v>
      </c>
      <c r="U120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08">
        <f>finalData[[#This Row],[score]]-finalData[[#This Row],[peerMedian]]</f>
        <v>-0.10999999999999999</v>
      </c>
    </row>
    <row r="1209" spans="1:22">
      <c r="A1209" t="s">
        <v>4590</v>
      </c>
      <c r="B1209" t="s">
        <v>4591</v>
      </c>
      <c r="C1209" t="s">
        <v>4514</v>
      </c>
      <c r="D1209" t="s">
        <v>87</v>
      </c>
      <c r="E1209">
        <v>4</v>
      </c>
      <c r="F1209">
        <v>0</v>
      </c>
      <c r="G1209">
        <v>9</v>
      </c>
      <c r="H1209">
        <v>0</v>
      </c>
      <c r="I1209">
        <v>0.92</v>
      </c>
      <c r="J1209">
        <v>9</v>
      </c>
      <c r="K1209">
        <v>0</v>
      </c>
      <c r="L1209" t="s">
        <v>18099</v>
      </c>
      <c r="M1209" t="s">
        <v>17970</v>
      </c>
      <c r="N1209" cm="1">
        <f t="array" ref="N1209">_xlfn.LET(_xlpm.k,finalData[[#This Row],[peer_group_key]],
     MEDIAN(_xlfn._xlws.FILTER(finalData[score], (finalData[peer_group_key]=_xlpm.k)*(ISNUMBER(finalData[score]))))
)</f>
        <v>0.9</v>
      </c>
      <c r="O1209" cm="1">
        <f t="array" ref="O120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209" cm="1">
        <f t="array" ref="P120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</v>
      </c>
      <c r="Q1209">
        <f>finalData[[#This Row],[peerQ3]]-finalData[[#This Row],[peerQ1]]</f>
        <v>2.0000000000000018E-2</v>
      </c>
      <c r="R1209" cm="1">
        <f t="array" ref="R1209">_xlfn.LET(_xlpm.k,finalData[[#This Row],[peer_group_key]],
ROWS(_xlfn._xlws.FILTER(finalData[score], (finalData[peer_group_key]=_xlpm.k)*(ISNUMBER(finalData[score]))))
)</f>
        <v>3</v>
      </c>
      <c r="S1209">
        <f>IF(OR(NOT(ISNUMBER(finalData[[#This Row],[peerIQR]])),finalData[[#This Row],[peerIQR]]=0), NA(), finalData[[#This Row],[peerQ1]]-1.5*finalData[[#This Row],[peerIQR]])</f>
        <v>0.86</v>
      </c>
      <c r="T1209">
        <f>IF(OR(NOT(ISNUMBER(finalData[[#This Row],[peerIQR]])),finalData[[#This Row],[peerIQR]]=0), NA(), finalData[[#This Row],[peerQ3]]+1.5*finalData[[#This Row],[peerIQR]])</f>
        <v>0.94000000000000006</v>
      </c>
      <c r="U120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09">
        <f>finalData[[#This Row],[score]]-finalData[[#This Row],[peerMedian]]</f>
        <v>2.0000000000000018E-2</v>
      </c>
    </row>
    <row r="1210" spans="1:22">
      <c r="A1210" t="s">
        <v>4593</v>
      </c>
      <c r="B1210" t="s">
        <v>4594</v>
      </c>
      <c r="C1210" t="s">
        <v>4514</v>
      </c>
      <c r="D1210" t="s">
        <v>87</v>
      </c>
      <c r="E1210">
        <v>3</v>
      </c>
      <c r="F1210">
        <v>1</v>
      </c>
      <c r="G1210">
        <v>5</v>
      </c>
      <c r="H1210">
        <v>0</v>
      </c>
      <c r="I1210">
        <v>0.9</v>
      </c>
      <c r="J1210">
        <v>6</v>
      </c>
      <c r="K1210">
        <v>0</v>
      </c>
      <c r="L1210" t="s">
        <v>18099</v>
      </c>
      <c r="M1210" t="s">
        <v>17971</v>
      </c>
      <c r="N1210" cm="1">
        <f t="array" ref="N1210">_xlfn.LET(_xlpm.k,finalData[[#This Row],[peer_group_key]],
     MEDIAN(_xlfn._xlws.FILTER(finalData[score], (finalData[peer_group_key]=_xlpm.k)*(ISNUMBER(finalData[score]))))
)</f>
        <v>0.9</v>
      </c>
      <c r="O1210" cm="1">
        <f t="array" ref="O121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210" cm="1">
        <f t="array" ref="P121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</v>
      </c>
      <c r="Q1210">
        <f>finalData[[#This Row],[peerQ3]]-finalData[[#This Row],[peerQ1]]</f>
        <v>2.0000000000000018E-2</v>
      </c>
      <c r="R1210" cm="1">
        <f t="array" ref="R1210">_xlfn.LET(_xlpm.k,finalData[[#This Row],[peer_group_key]],
ROWS(_xlfn._xlws.FILTER(finalData[score], (finalData[peer_group_key]=_xlpm.k)*(ISNUMBER(finalData[score]))))
)</f>
        <v>3</v>
      </c>
      <c r="S1210">
        <f>IF(OR(NOT(ISNUMBER(finalData[[#This Row],[peerIQR]])),finalData[[#This Row],[peerIQR]]=0), NA(), finalData[[#This Row],[peerQ1]]-1.5*finalData[[#This Row],[peerIQR]])</f>
        <v>0.86</v>
      </c>
      <c r="T1210">
        <f>IF(OR(NOT(ISNUMBER(finalData[[#This Row],[peerIQR]])),finalData[[#This Row],[peerIQR]]=0), NA(), finalData[[#This Row],[peerQ3]]+1.5*finalData[[#This Row],[peerIQR]])</f>
        <v>0.94000000000000006</v>
      </c>
      <c r="U121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10">
        <f>finalData[[#This Row],[score]]-finalData[[#This Row],[peerMedian]]</f>
        <v>0</v>
      </c>
    </row>
    <row r="1211" spans="1:22">
      <c r="A1211" t="s">
        <v>4597</v>
      </c>
      <c r="B1211" t="s">
        <v>4598</v>
      </c>
      <c r="C1211" t="s">
        <v>4514</v>
      </c>
      <c r="D1211" t="s">
        <v>32</v>
      </c>
      <c r="E1211">
        <v>5</v>
      </c>
      <c r="F1211">
        <v>1</v>
      </c>
      <c r="G1211">
        <v>8</v>
      </c>
      <c r="H1211">
        <v>0</v>
      </c>
      <c r="I1211">
        <v>0.83</v>
      </c>
      <c r="J1211">
        <v>9</v>
      </c>
      <c r="K1211">
        <v>0</v>
      </c>
      <c r="L1211" t="s">
        <v>18096</v>
      </c>
      <c r="M1211" t="s">
        <v>17970</v>
      </c>
      <c r="N1211" cm="1">
        <f t="array" ref="N1211">_xlfn.LET(_xlpm.k,finalData[[#This Row],[peer_group_key]],
     MEDIAN(_xlfn._xlws.FILTER(finalData[score], (finalData[peer_group_key]=_xlpm.k)*(ISNUMBER(finalData[score]))))
)</f>
        <v>0.92</v>
      </c>
      <c r="O1211" cm="1">
        <f t="array" ref="O121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211" cm="1">
        <f t="array" ref="P121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211">
        <f>finalData[[#This Row],[peerQ3]]-finalData[[#This Row],[peerQ1]]</f>
        <v>5.9999999999999942E-2</v>
      </c>
      <c r="R1211" cm="1">
        <f t="array" ref="R1211">_xlfn.LET(_xlpm.k,finalData[[#This Row],[peer_group_key]],
ROWS(_xlfn._xlws.FILTER(finalData[score], (finalData[peer_group_key]=_xlpm.k)*(ISNUMBER(finalData[score]))))
)</f>
        <v>29</v>
      </c>
      <c r="S1211">
        <f>IF(OR(NOT(ISNUMBER(finalData[[#This Row],[peerIQR]])),finalData[[#This Row],[peerIQR]]=0), NA(), finalData[[#This Row],[peerQ1]]-1.5*finalData[[#This Row],[peerIQR]])</f>
        <v>0.8</v>
      </c>
      <c r="T1211">
        <f>IF(OR(NOT(ISNUMBER(finalData[[#This Row],[peerIQR]])),finalData[[#This Row],[peerIQR]]=0), NA(), finalData[[#This Row],[peerQ3]]+1.5*finalData[[#This Row],[peerIQR]])</f>
        <v>1.0399999999999998</v>
      </c>
      <c r="U121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11">
        <f>finalData[[#This Row],[score]]-finalData[[#This Row],[peerMedian]]</f>
        <v>-9.000000000000008E-2</v>
      </c>
    </row>
    <row r="1212" spans="1:22">
      <c r="A1212" t="s">
        <v>4601</v>
      </c>
      <c r="B1212" t="s">
        <v>4602</v>
      </c>
      <c r="C1212" t="s">
        <v>4514</v>
      </c>
      <c r="D1212" t="s">
        <v>87</v>
      </c>
      <c r="E1212">
        <v>5</v>
      </c>
      <c r="F1212">
        <v>0</v>
      </c>
      <c r="G1212">
        <v>6</v>
      </c>
      <c r="H1212">
        <v>0</v>
      </c>
      <c r="I1212">
        <v>0.88</v>
      </c>
      <c r="J1212">
        <v>6</v>
      </c>
      <c r="K1212">
        <v>0</v>
      </c>
      <c r="L1212" t="s">
        <v>18099</v>
      </c>
      <c r="M1212" t="s">
        <v>17970</v>
      </c>
      <c r="N1212" cm="1">
        <f t="array" ref="N1212">_xlfn.LET(_xlpm.k,finalData[[#This Row],[peer_group_key]],
     MEDIAN(_xlfn._xlws.FILTER(finalData[score], (finalData[peer_group_key]=_xlpm.k)*(ISNUMBER(finalData[score]))))
)</f>
        <v>0.9</v>
      </c>
      <c r="O1212" cm="1">
        <f t="array" ref="O121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212" cm="1">
        <f t="array" ref="P121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</v>
      </c>
      <c r="Q1212">
        <f>finalData[[#This Row],[peerQ3]]-finalData[[#This Row],[peerQ1]]</f>
        <v>2.0000000000000018E-2</v>
      </c>
      <c r="R1212" cm="1">
        <f t="array" ref="R1212">_xlfn.LET(_xlpm.k,finalData[[#This Row],[peer_group_key]],
ROWS(_xlfn._xlws.FILTER(finalData[score], (finalData[peer_group_key]=_xlpm.k)*(ISNUMBER(finalData[score]))))
)</f>
        <v>3</v>
      </c>
      <c r="S1212">
        <f>IF(OR(NOT(ISNUMBER(finalData[[#This Row],[peerIQR]])),finalData[[#This Row],[peerIQR]]=0), NA(), finalData[[#This Row],[peerQ1]]-1.5*finalData[[#This Row],[peerIQR]])</f>
        <v>0.86</v>
      </c>
      <c r="T1212">
        <f>IF(OR(NOT(ISNUMBER(finalData[[#This Row],[peerIQR]])),finalData[[#This Row],[peerIQR]]=0), NA(), finalData[[#This Row],[peerQ3]]+1.5*finalData[[#This Row],[peerIQR]])</f>
        <v>0.94000000000000006</v>
      </c>
      <c r="U121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12">
        <f>finalData[[#This Row],[score]]-finalData[[#This Row],[peerMedian]]</f>
        <v>-2.0000000000000018E-2</v>
      </c>
    </row>
    <row r="1213" spans="1:22">
      <c r="A1213" t="s">
        <v>4605</v>
      </c>
      <c r="B1213" t="s">
        <v>4606</v>
      </c>
      <c r="C1213" t="s">
        <v>4514</v>
      </c>
      <c r="D1213" t="s">
        <v>32</v>
      </c>
      <c r="E1213">
        <v>4</v>
      </c>
      <c r="F1213">
        <v>2</v>
      </c>
      <c r="G1213">
        <v>6</v>
      </c>
      <c r="H1213">
        <v>1</v>
      </c>
      <c r="I1213">
        <v>0.92</v>
      </c>
      <c r="J1213">
        <v>9</v>
      </c>
      <c r="K1213">
        <v>0.1111111111111111</v>
      </c>
      <c r="L1213" t="s">
        <v>18096</v>
      </c>
      <c r="M1213" t="s">
        <v>17970</v>
      </c>
      <c r="N1213" cm="1">
        <f t="array" ref="N1213">_xlfn.LET(_xlpm.k,finalData[[#This Row],[peer_group_key]],
     MEDIAN(_xlfn._xlws.FILTER(finalData[score], (finalData[peer_group_key]=_xlpm.k)*(ISNUMBER(finalData[score]))))
)</f>
        <v>0.92</v>
      </c>
      <c r="O1213" cm="1">
        <f t="array" ref="O121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213" cm="1">
        <f t="array" ref="P121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213">
        <f>finalData[[#This Row],[peerQ3]]-finalData[[#This Row],[peerQ1]]</f>
        <v>5.9999999999999942E-2</v>
      </c>
      <c r="R1213" cm="1">
        <f t="array" ref="R1213">_xlfn.LET(_xlpm.k,finalData[[#This Row],[peer_group_key]],
ROWS(_xlfn._xlws.FILTER(finalData[score], (finalData[peer_group_key]=_xlpm.k)*(ISNUMBER(finalData[score]))))
)</f>
        <v>29</v>
      </c>
      <c r="S1213">
        <f>IF(OR(NOT(ISNUMBER(finalData[[#This Row],[peerIQR]])),finalData[[#This Row],[peerIQR]]=0), NA(), finalData[[#This Row],[peerQ1]]-1.5*finalData[[#This Row],[peerIQR]])</f>
        <v>0.8</v>
      </c>
      <c r="T1213">
        <f>IF(OR(NOT(ISNUMBER(finalData[[#This Row],[peerIQR]])),finalData[[#This Row],[peerIQR]]=0), NA(), finalData[[#This Row],[peerQ3]]+1.5*finalData[[#This Row],[peerIQR]])</f>
        <v>1.0399999999999998</v>
      </c>
      <c r="U121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13">
        <f>finalData[[#This Row],[score]]-finalData[[#This Row],[peerMedian]]</f>
        <v>0</v>
      </c>
    </row>
    <row r="1214" spans="1:22">
      <c r="A1214" t="s">
        <v>4608</v>
      </c>
      <c r="B1214" t="s">
        <v>4609</v>
      </c>
      <c r="C1214" t="s">
        <v>4514</v>
      </c>
      <c r="D1214" t="s">
        <v>32</v>
      </c>
      <c r="E1214">
        <v>3</v>
      </c>
      <c r="F1214">
        <v>0</v>
      </c>
      <c r="G1214">
        <v>9</v>
      </c>
      <c r="H1214">
        <v>2</v>
      </c>
      <c r="I1214">
        <v>0.97</v>
      </c>
      <c r="J1214">
        <v>11</v>
      </c>
      <c r="K1214">
        <v>0.18181818181818182</v>
      </c>
      <c r="L1214" t="s">
        <v>18096</v>
      </c>
      <c r="M1214" t="s">
        <v>17971</v>
      </c>
      <c r="N1214" cm="1">
        <f t="array" ref="N1214">_xlfn.LET(_xlpm.k,finalData[[#This Row],[peer_group_key]],
     MEDIAN(_xlfn._xlws.FILTER(finalData[score], (finalData[peer_group_key]=_xlpm.k)*(ISNUMBER(finalData[score]))))
)</f>
        <v>0.92</v>
      </c>
      <c r="O1214" cm="1">
        <f t="array" ref="O121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214" cm="1">
        <f t="array" ref="P121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214">
        <f>finalData[[#This Row],[peerQ3]]-finalData[[#This Row],[peerQ1]]</f>
        <v>5.9999999999999942E-2</v>
      </c>
      <c r="R1214" cm="1">
        <f t="array" ref="R1214">_xlfn.LET(_xlpm.k,finalData[[#This Row],[peer_group_key]],
ROWS(_xlfn._xlws.FILTER(finalData[score], (finalData[peer_group_key]=_xlpm.k)*(ISNUMBER(finalData[score]))))
)</f>
        <v>29</v>
      </c>
      <c r="S1214">
        <f>IF(OR(NOT(ISNUMBER(finalData[[#This Row],[peerIQR]])),finalData[[#This Row],[peerIQR]]=0), NA(), finalData[[#This Row],[peerQ1]]-1.5*finalData[[#This Row],[peerIQR]])</f>
        <v>0.8</v>
      </c>
      <c r="T1214">
        <f>IF(OR(NOT(ISNUMBER(finalData[[#This Row],[peerIQR]])),finalData[[#This Row],[peerIQR]]=0), NA(), finalData[[#This Row],[peerQ3]]+1.5*finalData[[#This Row],[peerIQR]])</f>
        <v>1.0399999999999998</v>
      </c>
      <c r="U121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14">
        <f>finalData[[#This Row],[score]]-finalData[[#This Row],[peerMedian]]</f>
        <v>4.9999999999999933E-2</v>
      </c>
    </row>
    <row r="1215" spans="1:22">
      <c r="A1215" t="s">
        <v>4611</v>
      </c>
      <c r="B1215" t="s">
        <v>4612</v>
      </c>
      <c r="C1215" t="s">
        <v>4514</v>
      </c>
      <c r="D1215" t="s">
        <v>113</v>
      </c>
      <c r="E1215">
        <v>3</v>
      </c>
      <c r="F1215">
        <v>0</v>
      </c>
      <c r="G1215">
        <v>7</v>
      </c>
      <c r="H1215">
        <v>0</v>
      </c>
      <c r="I1215">
        <v>0.98</v>
      </c>
      <c r="J1215">
        <v>7</v>
      </c>
      <c r="K1215">
        <v>0</v>
      </c>
      <c r="L1215" t="s">
        <v>18097</v>
      </c>
      <c r="M1215" t="s">
        <v>17971</v>
      </c>
      <c r="N1215" cm="1">
        <f t="array" ref="N1215">_xlfn.LET(_xlpm.k,finalData[[#This Row],[peer_group_key]],
     MEDIAN(_xlfn._xlws.FILTER(finalData[score], (finalData[peer_group_key]=_xlpm.k)*(ISNUMBER(finalData[score]))))
)</f>
        <v>0.95499999999999996</v>
      </c>
      <c r="O1215" cm="1">
        <f t="array" ref="O121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0.91749999999999998</v>
      </c>
      <c r="P1215" cm="1">
        <f t="array" ref="P121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0.97249999999999992</v>
      </c>
      <c r="Q1215">
        <f>finalData[[#This Row],[peerQ3]]-finalData[[#This Row],[peerQ1]]</f>
        <v>5.4999999999999938E-2</v>
      </c>
      <c r="R1215" cm="1">
        <f t="array" ref="R1215">_xlfn.LET(_xlpm.k,finalData[[#This Row],[peer_group_key]],
ROWS(_xlfn._xlws.FILTER(finalData[score], (finalData[peer_group_key]=_xlpm.k)*(ISNUMBER(finalData[score]))))
)</f>
        <v>4</v>
      </c>
      <c r="S1215">
        <f>IF(OR(NOT(ISNUMBER(finalData[[#This Row],[peerIQR]])),finalData[[#This Row],[peerIQR]]=0), NA(), finalData[[#This Row],[peerQ1]]-1.5*finalData[[#This Row],[peerIQR]])</f>
        <v>0.83500000000000008</v>
      </c>
      <c r="T1215">
        <f>IF(OR(NOT(ISNUMBER(finalData[[#This Row],[peerIQR]])),finalData[[#This Row],[peerIQR]]=0), NA(), finalData[[#This Row],[peerQ3]]+1.5*finalData[[#This Row],[peerIQR]])</f>
        <v>1.0549999999999997</v>
      </c>
      <c r="U121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15">
        <f>finalData[[#This Row],[score]]-finalData[[#This Row],[peerMedian]]</f>
        <v>2.5000000000000022E-2</v>
      </c>
    </row>
    <row r="1216" spans="1:22">
      <c r="A1216" t="s">
        <v>4614</v>
      </c>
      <c r="B1216" t="s">
        <v>4615</v>
      </c>
      <c r="C1216" t="s">
        <v>4514</v>
      </c>
      <c r="D1216" t="s">
        <v>113</v>
      </c>
      <c r="E1216">
        <v>2</v>
      </c>
      <c r="F1216">
        <v>0</v>
      </c>
      <c r="G1216">
        <v>7</v>
      </c>
      <c r="H1216">
        <v>0</v>
      </c>
      <c r="I1216">
        <v>0.85</v>
      </c>
      <c r="J1216">
        <v>7</v>
      </c>
      <c r="K1216">
        <v>0</v>
      </c>
      <c r="L1216" t="s">
        <v>18097</v>
      </c>
      <c r="M1216" t="s">
        <v>17973</v>
      </c>
      <c r="N1216" cm="1">
        <f t="array" ref="N1216">_xlfn.LET(_xlpm.k,finalData[[#This Row],[peer_group_key]],
     MEDIAN(_xlfn._xlws.FILTER(finalData[score], (finalData[peer_group_key]=_xlpm.k)*(ISNUMBER(finalData[score]))))
)</f>
        <v>0.95499999999999996</v>
      </c>
      <c r="O1216" cm="1">
        <f t="array" ref="O121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0.91749999999999998</v>
      </c>
      <c r="P1216" cm="1">
        <f t="array" ref="P121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0.97249999999999992</v>
      </c>
      <c r="Q1216">
        <f>finalData[[#This Row],[peerQ3]]-finalData[[#This Row],[peerQ1]]</f>
        <v>5.4999999999999938E-2</v>
      </c>
      <c r="R1216" cm="1">
        <f t="array" ref="R1216">_xlfn.LET(_xlpm.k,finalData[[#This Row],[peer_group_key]],
ROWS(_xlfn._xlws.FILTER(finalData[score], (finalData[peer_group_key]=_xlpm.k)*(ISNUMBER(finalData[score]))))
)</f>
        <v>4</v>
      </c>
      <c r="S1216">
        <f>IF(OR(NOT(ISNUMBER(finalData[[#This Row],[peerIQR]])),finalData[[#This Row],[peerIQR]]=0), NA(), finalData[[#This Row],[peerQ1]]-1.5*finalData[[#This Row],[peerIQR]])</f>
        <v>0.83500000000000008</v>
      </c>
      <c r="T1216">
        <f>IF(OR(NOT(ISNUMBER(finalData[[#This Row],[peerIQR]])),finalData[[#This Row],[peerIQR]]=0), NA(), finalData[[#This Row],[peerQ3]]+1.5*finalData[[#This Row],[peerIQR]])</f>
        <v>1.0549999999999997</v>
      </c>
      <c r="U121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16">
        <f>finalData[[#This Row],[score]]-finalData[[#This Row],[peerMedian]]</f>
        <v>-0.10499999999999998</v>
      </c>
    </row>
    <row r="1217" spans="1:22">
      <c r="A1217" t="s">
        <v>4618</v>
      </c>
      <c r="B1217" t="s">
        <v>4619</v>
      </c>
      <c r="C1217" t="s">
        <v>4514</v>
      </c>
      <c r="D1217" t="s">
        <v>32</v>
      </c>
      <c r="E1217">
        <v>5</v>
      </c>
      <c r="F1217">
        <v>3</v>
      </c>
      <c r="G1217">
        <v>7</v>
      </c>
      <c r="H1217">
        <v>0</v>
      </c>
      <c r="I1217">
        <v>0.95</v>
      </c>
      <c r="J1217">
        <v>10</v>
      </c>
      <c r="K1217">
        <v>0</v>
      </c>
      <c r="L1217" t="s">
        <v>18096</v>
      </c>
      <c r="M1217" t="s">
        <v>17970</v>
      </c>
      <c r="N1217" cm="1">
        <f t="array" ref="N1217">_xlfn.LET(_xlpm.k,finalData[[#This Row],[peer_group_key]],
     MEDIAN(_xlfn._xlws.FILTER(finalData[score], (finalData[peer_group_key]=_xlpm.k)*(ISNUMBER(finalData[score]))))
)</f>
        <v>0.92</v>
      </c>
      <c r="O1217" cm="1">
        <f t="array" ref="O121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217" cm="1">
        <f t="array" ref="P121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217">
        <f>finalData[[#This Row],[peerQ3]]-finalData[[#This Row],[peerQ1]]</f>
        <v>5.9999999999999942E-2</v>
      </c>
      <c r="R1217" cm="1">
        <f t="array" ref="R1217">_xlfn.LET(_xlpm.k,finalData[[#This Row],[peer_group_key]],
ROWS(_xlfn._xlws.FILTER(finalData[score], (finalData[peer_group_key]=_xlpm.k)*(ISNUMBER(finalData[score]))))
)</f>
        <v>29</v>
      </c>
      <c r="S1217">
        <f>IF(OR(NOT(ISNUMBER(finalData[[#This Row],[peerIQR]])),finalData[[#This Row],[peerIQR]]=0), NA(), finalData[[#This Row],[peerQ1]]-1.5*finalData[[#This Row],[peerIQR]])</f>
        <v>0.8</v>
      </c>
      <c r="T1217">
        <f>IF(OR(NOT(ISNUMBER(finalData[[#This Row],[peerIQR]])),finalData[[#This Row],[peerIQR]]=0), NA(), finalData[[#This Row],[peerQ3]]+1.5*finalData[[#This Row],[peerIQR]])</f>
        <v>1.0399999999999998</v>
      </c>
      <c r="U121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17">
        <f>finalData[[#This Row],[score]]-finalData[[#This Row],[peerMedian]]</f>
        <v>2.9999999999999916E-2</v>
      </c>
    </row>
    <row r="1218" spans="1:22">
      <c r="A1218" t="s">
        <v>4622</v>
      </c>
      <c r="B1218" t="s">
        <v>4623</v>
      </c>
      <c r="C1218" t="s">
        <v>4514</v>
      </c>
      <c r="D1218" t="s">
        <v>32</v>
      </c>
      <c r="E1218">
        <v>4</v>
      </c>
      <c r="F1218">
        <v>0</v>
      </c>
      <c r="G1218">
        <v>8</v>
      </c>
      <c r="H1218">
        <v>1</v>
      </c>
      <c r="I1218">
        <v>0.88</v>
      </c>
      <c r="J1218">
        <v>9</v>
      </c>
      <c r="K1218">
        <v>0.1111111111111111</v>
      </c>
      <c r="L1218" t="s">
        <v>18096</v>
      </c>
      <c r="M1218" t="s">
        <v>17970</v>
      </c>
      <c r="N1218" cm="1">
        <f t="array" ref="N1218">_xlfn.LET(_xlpm.k,finalData[[#This Row],[peer_group_key]],
     MEDIAN(_xlfn._xlws.FILTER(finalData[score], (finalData[peer_group_key]=_xlpm.k)*(ISNUMBER(finalData[score]))))
)</f>
        <v>0.92</v>
      </c>
      <c r="O1218" cm="1">
        <f t="array" ref="O121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218" cm="1">
        <f t="array" ref="P121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218">
        <f>finalData[[#This Row],[peerQ3]]-finalData[[#This Row],[peerQ1]]</f>
        <v>5.9999999999999942E-2</v>
      </c>
      <c r="R1218" cm="1">
        <f t="array" ref="R1218">_xlfn.LET(_xlpm.k,finalData[[#This Row],[peer_group_key]],
ROWS(_xlfn._xlws.FILTER(finalData[score], (finalData[peer_group_key]=_xlpm.k)*(ISNUMBER(finalData[score]))))
)</f>
        <v>29</v>
      </c>
      <c r="S1218">
        <f>IF(OR(NOT(ISNUMBER(finalData[[#This Row],[peerIQR]])),finalData[[#This Row],[peerIQR]]=0), NA(), finalData[[#This Row],[peerQ1]]-1.5*finalData[[#This Row],[peerIQR]])</f>
        <v>0.8</v>
      </c>
      <c r="T1218">
        <f>IF(OR(NOT(ISNUMBER(finalData[[#This Row],[peerIQR]])),finalData[[#This Row],[peerIQR]]=0), NA(), finalData[[#This Row],[peerQ3]]+1.5*finalData[[#This Row],[peerIQR]])</f>
        <v>1.0399999999999998</v>
      </c>
      <c r="U121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18">
        <f>finalData[[#This Row],[score]]-finalData[[#This Row],[peerMedian]]</f>
        <v>-4.0000000000000036E-2</v>
      </c>
    </row>
    <row r="1219" spans="1:22">
      <c r="A1219" t="s">
        <v>4626</v>
      </c>
      <c r="B1219" t="s">
        <v>4627</v>
      </c>
      <c r="C1219" t="s">
        <v>4514</v>
      </c>
      <c r="D1219" t="s">
        <v>140</v>
      </c>
      <c r="E1219">
        <v>4</v>
      </c>
      <c r="F1219">
        <v>1</v>
      </c>
      <c r="G1219">
        <v>7</v>
      </c>
      <c r="H1219">
        <v>0</v>
      </c>
      <c r="I1219">
        <v>0.85</v>
      </c>
      <c r="J1219">
        <v>8</v>
      </c>
      <c r="K1219">
        <v>0</v>
      </c>
      <c r="L1219" t="s">
        <v>18098</v>
      </c>
      <c r="M1219" t="s">
        <v>17970</v>
      </c>
      <c r="N1219" cm="1">
        <f t="array" ref="N1219">_xlfn.LET(_xlpm.k,finalData[[#This Row],[peer_group_key]],
     MEDIAN(_xlfn._xlws.FILTER(finalData[score], (finalData[peer_group_key]=_xlpm.k)*(ISNUMBER(finalData[score]))))
)</f>
        <v>0.88500000000000001</v>
      </c>
      <c r="O1219" cm="1">
        <f t="array" ref="O121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0.87250000000000005</v>
      </c>
      <c r="P1219" cm="1">
        <f t="array" ref="P121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0.90249999999999997</v>
      </c>
      <c r="Q1219">
        <f>finalData[[#This Row],[peerQ3]]-finalData[[#This Row],[peerQ1]]</f>
        <v>2.9999999999999916E-2</v>
      </c>
      <c r="R1219" cm="1">
        <f t="array" ref="R1219">_xlfn.LET(_xlpm.k,finalData[[#This Row],[peer_group_key]],
ROWS(_xlfn._xlws.FILTER(finalData[score], (finalData[peer_group_key]=_xlpm.k)*(ISNUMBER(finalData[score]))))
)</f>
        <v>4</v>
      </c>
      <c r="S1219">
        <f>IF(OR(NOT(ISNUMBER(finalData[[#This Row],[peerIQR]])),finalData[[#This Row],[peerIQR]]=0), NA(), finalData[[#This Row],[peerQ1]]-1.5*finalData[[#This Row],[peerIQR]])</f>
        <v>0.82750000000000012</v>
      </c>
      <c r="T1219">
        <f>IF(OR(NOT(ISNUMBER(finalData[[#This Row],[peerIQR]])),finalData[[#This Row],[peerIQR]]=0), NA(), finalData[[#This Row],[peerQ3]]+1.5*finalData[[#This Row],[peerIQR]])</f>
        <v>0.94749999999999979</v>
      </c>
      <c r="U121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19">
        <f>finalData[[#This Row],[score]]-finalData[[#This Row],[peerMedian]]</f>
        <v>-3.5000000000000031E-2</v>
      </c>
    </row>
    <row r="1220" spans="1:22">
      <c r="A1220" t="s">
        <v>4630</v>
      </c>
      <c r="B1220" t="s">
        <v>4631</v>
      </c>
      <c r="C1220" t="s">
        <v>4514</v>
      </c>
      <c r="D1220" t="s">
        <v>140</v>
      </c>
      <c r="E1220">
        <v>4</v>
      </c>
      <c r="F1220">
        <v>0</v>
      </c>
      <c r="G1220">
        <v>9</v>
      </c>
      <c r="H1220">
        <v>0</v>
      </c>
      <c r="I1220">
        <v>0.89</v>
      </c>
      <c r="J1220">
        <v>9</v>
      </c>
      <c r="K1220">
        <v>0</v>
      </c>
      <c r="L1220" t="s">
        <v>18098</v>
      </c>
      <c r="M1220" t="s">
        <v>17970</v>
      </c>
      <c r="N1220" cm="1">
        <f t="array" ref="N1220">_xlfn.LET(_xlpm.k,finalData[[#This Row],[peer_group_key]],
     MEDIAN(_xlfn._xlws.FILTER(finalData[score], (finalData[peer_group_key]=_xlpm.k)*(ISNUMBER(finalData[score]))))
)</f>
        <v>0.88500000000000001</v>
      </c>
      <c r="O1220" cm="1">
        <f t="array" ref="O122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0.87250000000000005</v>
      </c>
      <c r="P1220" cm="1">
        <f t="array" ref="P122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0.90249999999999997</v>
      </c>
      <c r="Q1220">
        <f>finalData[[#This Row],[peerQ3]]-finalData[[#This Row],[peerQ1]]</f>
        <v>2.9999999999999916E-2</v>
      </c>
      <c r="R1220" cm="1">
        <f t="array" ref="R1220">_xlfn.LET(_xlpm.k,finalData[[#This Row],[peer_group_key]],
ROWS(_xlfn._xlws.FILTER(finalData[score], (finalData[peer_group_key]=_xlpm.k)*(ISNUMBER(finalData[score]))))
)</f>
        <v>4</v>
      </c>
      <c r="S1220">
        <f>IF(OR(NOT(ISNUMBER(finalData[[#This Row],[peerIQR]])),finalData[[#This Row],[peerIQR]]=0), NA(), finalData[[#This Row],[peerQ1]]-1.5*finalData[[#This Row],[peerIQR]])</f>
        <v>0.82750000000000012</v>
      </c>
      <c r="T1220">
        <f>IF(OR(NOT(ISNUMBER(finalData[[#This Row],[peerIQR]])),finalData[[#This Row],[peerIQR]]=0), NA(), finalData[[#This Row],[peerQ3]]+1.5*finalData[[#This Row],[peerIQR]])</f>
        <v>0.94749999999999979</v>
      </c>
      <c r="U122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20">
        <f>finalData[[#This Row],[score]]-finalData[[#This Row],[peerMedian]]</f>
        <v>5.0000000000000044E-3</v>
      </c>
    </row>
    <row r="1221" spans="1:22">
      <c r="A1221" t="s">
        <v>4633</v>
      </c>
      <c r="B1221" t="s">
        <v>4634</v>
      </c>
      <c r="C1221" t="s">
        <v>4514</v>
      </c>
      <c r="D1221" t="s">
        <v>32</v>
      </c>
      <c r="E1221">
        <v>4</v>
      </c>
      <c r="F1221">
        <v>0</v>
      </c>
      <c r="G1221">
        <v>11</v>
      </c>
      <c r="H1221">
        <v>0</v>
      </c>
      <c r="I1221">
        <v>0.95</v>
      </c>
      <c r="J1221">
        <v>11</v>
      </c>
      <c r="K1221">
        <v>0</v>
      </c>
      <c r="L1221" t="s">
        <v>18096</v>
      </c>
      <c r="M1221" t="s">
        <v>17970</v>
      </c>
      <c r="N1221" cm="1">
        <f t="array" ref="N1221">_xlfn.LET(_xlpm.k,finalData[[#This Row],[peer_group_key]],
     MEDIAN(_xlfn._xlws.FILTER(finalData[score], (finalData[peer_group_key]=_xlpm.k)*(ISNUMBER(finalData[score]))))
)</f>
        <v>0.92</v>
      </c>
      <c r="O1221" cm="1">
        <f t="array" ref="O122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221" cm="1">
        <f t="array" ref="P122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221">
        <f>finalData[[#This Row],[peerQ3]]-finalData[[#This Row],[peerQ1]]</f>
        <v>5.9999999999999942E-2</v>
      </c>
      <c r="R1221" cm="1">
        <f t="array" ref="R1221">_xlfn.LET(_xlpm.k,finalData[[#This Row],[peer_group_key]],
ROWS(_xlfn._xlws.FILTER(finalData[score], (finalData[peer_group_key]=_xlpm.k)*(ISNUMBER(finalData[score]))))
)</f>
        <v>29</v>
      </c>
      <c r="S1221">
        <f>IF(OR(NOT(ISNUMBER(finalData[[#This Row],[peerIQR]])),finalData[[#This Row],[peerIQR]]=0), NA(), finalData[[#This Row],[peerQ1]]-1.5*finalData[[#This Row],[peerIQR]])</f>
        <v>0.8</v>
      </c>
      <c r="T1221">
        <f>IF(OR(NOT(ISNUMBER(finalData[[#This Row],[peerIQR]])),finalData[[#This Row],[peerIQR]]=0), NA(), finalData[[#This Row],[peerQ3]]+1.5*finalData[[#This Row],[peerIQR]])</f>
        <v>1.0399999999999998</v>
      </c>
      <c r="U122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21">
        <f>finalData[[#This Row],[score]]-finalData[[#This Row],[peerMedian]]</f>
        <v>2.9999999999999916E-2</v>
      </c>
    </row>
    <row r="1222" spans="1:22">
      <c r="A1222" t="s">
        <v>4636</v>
      </c>
      <c r="B1222" t="s">
        <v>945</v>
      </c>
      <c r="C1222" t="s">
        <v>4514</v>
      </c>
      <c r="D1222" t="s">
        <v>32</v>
      </c>
      <c r="E1222">
        <v>3</v>
      </c>
      <c r="F1222">
        <v>0</v>
      </c>
      <c r="G1222">
        <v>10</v>
      </c>
      <c r="H1222">
        <v>1</v>
      </c>
      <c r="I1222">
        <v>0.91</v>
      </c>
      <c r="J1222">
        <v>11</v>
      </c>
      <c r="K1222">
        <v>9.0909090909090912E-2</v>
      </c>
      <c r="L1222" t="s">
        <v>18096</v>
      </c>
      <c r="M1222" t="s">
        <v>17971</v>
      </c>
      <c r="N1222" cm="1">
        <f t="array" ref="N1222">_xlfn.LET(_xlpm.k,finalData[[#This Row],[peer_group_key]],
     MEDIAN(_xlfn._xlws.FILTER(finalData[score], (finalData[peer_group_key]=_xlpm.k)*(ISNUMBER(finalData[score]))))
)</f>
        <v>0.92</v>
      </c>
      <c r="O1222" cm="1">
        <f t="array" ref="O122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222" cm="1">
        <f t="array" ref="P122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222">
        <f>finalData[[#This Row],[peerQ3]]-finalData[[#This Row],[peerQ1]]</f>
        <v>5.9999999999999942E-2</v>
      </c>
      <c r="R1222" cm="1">
        <f t="array" ref="R1222">_xlfn.LET(_xlpm.k,finalData[[#This Row],[peer_group_key]],
ROWS(_xlfn._xlws.FILTER(finalData[score], (finalData[peer_group_key]=_xlpm.k)*(ISNUMBER(finalData[score]))))
)</f>
        <v>29</v>
      </c>
      <c r="S1222">
        <f>IF(OR(NOT(ISNUMBER(finalData[[#This Row],[peerIQR]])),finalData[[#This Row],[peerIQR]]=0), NA(), finalData[[#This Row],[peerQ1]]-1.5*finalData[[#This Row],[peerIQR]])</f>
        <v>0.8</v>
      </c>
      <c r="T1222">
        <f>IF(OR(NOT(ISNUMBER(finalData[[#This Row],[peerIQR]])),finalData[[#This Row],[peerIQR]]=0), NA(), finalData[[#This Row],[peerQ3]]+1.5*finalData[[#This Row],[peerIQR]])</f>
        <v>1.0399999999999998</v>
      </c>
      <c r="U122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22">
        <f>finalData[[#This Row],[score]]-finalData[[#This Row],[peerMedian]]</f>
        <v>-1.0000000000000009E-2</v>
      </c>
    </row>
    <row r="1223" spans="1:22">
      <c r="A1223" t="s">
        <v>4639</v>
      </c>
      <c r="B1223" t="s">
        <v>4640</v>
      </c>
      <c r="C1223" t="s">
        <v>4514</v>
      </c>
      <c r="D1223" t="s">
        <v>32</v>
      </c>
      <c r="E1223">
        <v>4</v>
      </c>
      <c r="F1223">
        <v>0</v>
      </c>
      <c r="G1223">
        <v>8</v>
      </c>
      <c r="H1223">
        <v>0</v>
      </c>
      <c r="I1223">
        <v>0.91</v>
      </c>
      <c r="J1223">
        <v>8</v>
      </c>
      <c r="K1223">
        <v>0</v>
      </c>
      <c r="L1223" t="s">
        <v>18096</v>
      </c>
      <c r="M1223" t="s">
        <v>17970</v>
      </c>
      <c r="N1223" cm="1">
        <f t="array" ref="N1223">_xlfn.LET(_xlpm.k,finalData[[#This Row],[peer_group_key]],
     MEDIAN(_xlfn._xlws.FILTER(finalData[score], (finalData[peer_group_key]=_xlpm.k)*(ISNUMBER(finalData[score]))))
)</f>
        <v>0.92</v>
      </c>
      <c r="O1223" cm="1">
        <f t="array" ref="O122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223" cm="1">
        <f t="array" ref="P122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223">
        <f>finalData[[#This Row],[peerQ3]]-finalData[[#This Row],[peerQ1]]</f>
        <v>5.9999999999999942E-2</v>
      </c>
      <c r="R1223" cm="1">
        <f t="array" ref="R1223">_xlfn.LET(_xlpm.k,finalData[[#This Row],[peer_group_key]],
ROWS(_xlfn._xlws.FILTER(finalData[score], (finalData[peer_group_key]=_xlpm.k)*(ISNUMBER(finalData[score]))))
)</f>
        <v>29</v>
      </c>
      <c r="S1223">
        <f>IF(OR(NOT(ISNUMBER(finalData[[#This Row],[peerIQR]])),finalData[[#This Row],[peerIQR]]=0), NA(), finalData[[#This Row],[peerQ1]]-1.5*finalData[[#This Row],[peerIQR]])</f>
        <v>0.8</v>
      </c>
      <c r="T1223">
        <f>IF(OR(NOT(ISNUMBER(finalData[[#This Row],[peerIQR]])),finalData[[#This Row],[peerIQR]]=0), NA(), finalData[[#This Row],[peerQ3]]+1.5*finalData[[#This Row],[peerIQR]])</f>
        <v>1.0399999999999998</v>
      </c>
      <c r="U122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23">
        <f>finalData[[#This Row],[score]]-finalData[[#This Row],[peerMedian]]</f>
        <v>-1.0000000000000009E-2</v>
      </c>
    </row>
    <row r="1224" spans="1:22">
      <c r="A1224" t="s">
        <v>4642</v>
      </c>
      <c r="B1224" t="s">
        <v>4643</v>
      </c>
      <c r="C1224" t="s">
        <v>4514</v>
      </c>
      <c r="D1224" t="s">
        <v>140</v>
      </c>
      <c r="E1224">
        <v>4</v>
      </c>
      <c r="F1224">
        <v>0</v>
      </c>
      <c r="G1224">
        <v>7</v>
      </c>
      <c r="H1224">
        <v>0</v>
      </c>
      <c r="I1224">
        <v>0.88</v>
      </c>
      <c r="J1224">
        <v>7</v>
      </c>
      <c r="K1224">
        <v>0</v>
      </c>
      <c r="L1224" t="s">
        <v>18098</v>
      </c>
      <c r="M1224" t="s">
        <v>17970</v>
      </c>
      <c r="N1224" cm="1">
        <f t="array" ref="N1224">_xlfn.LET(_xlpm.k,finalData[[#This Row],[peer_group_key]],
     MEDIAN(_xlfn._xlws.FILTER(finalData[score], (finalData[peer_group_key]=_xlpm.k)*(ISNUMBER(finalData[score]))))
)</f>
        <v>0.88500000000000001</v>
      </c>
      <c r="O1224" cm="1">
        <f t="array" ref="O122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0.87250000000000005</v>
      </c>
      <c r="P1224" cm="1">
        <f t="array" ref="P122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0.90249999999999997</v>
      </c>
      <c r="Q1224">
        <f>finalData[[#This Row],[peerQ3]]-finalData[[#This Row],[peerQ1]]</f>
        <v>2.9999999999999916E-2</v>
      </c>
      <c r="R1224" cm="1">
        <f t="array" ref="R1224">_xlfn.LET(_xlpm.k,finalData[[#This Row],[peer_group_key]],
ROWS(_xlfn._xlws.FILTER(finalData[score], (finalData[peer_group_key]=_xlpm.k)*(ISNUMBER(finalData[score]))))
)</f>
        <v>4</v>
      </c>
      <c r="S1224">
        <f>IF(OR(NOT(ISNUMBER(finalData[[#This Row],[peerIQR]])),finalData[[#This Row],[peerIQR]]=0), NA(), finalData[[#This Row],[peerQ1]]-1.5*finalData[[#This Row],[peerIQR]])</f>
        <v>0.82750000000000012</v>
      </c>
      <c r="T1224">
        <f>IF(OR(NOT(ISNUMBER(finalData[[#This Row],[peerIQR]])),finalData[[#This Row],[peerIQR]]=0), NA(), finalData[[#This Row],[peerQ3]]+1.5*finalData[[#This Row],[peerIQR]])</f>
        <v>0.94749999999999979</v>
      </c>
      <c r="U122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24">
        <f>finalData[[#This Row],[score]]-finalData[[#This Row],[peerMedian]]</f>
        <v>-5.0000000000000044E-3</v>
      </c>
    </row>
    <row r="1225" spans="1:22">
      <c r="A1225" t="s">
        <v>4646</v>
      </c>
      <c r="B1225" t="s">
        <v>4647</v>
      </c>
      <c r="C1225" t="s">
        <v>4514</v>
      </c>
      <c r="D1225" t="s">
        <v>32</v>
      </c>
      <c r="E1225">
        <v>4</v>
      </c>
      <c r="F1225">
        <v>0</v>
      </c>
      <c r="G1225">
        <v>10</v>
      </c>
      <c r="H1225">
        <v>0</v>
      </c>
      <c r="I1225">
        <v>0.92</v>
      </c>
      <c r="J1225">
        <v>10</v>
      </c>
      <c r="K1225">
        <v>0</v>
      </c>
      <c r="L1225" t="s">
        <v>18096</v>
      </c>
      <c r="M1225" t="s">
        <v>17970</v>
      </c>
      <c r="N1225" cm="1">
        <f t="array" ref="N1225">_xlfn.LET(_xlpm.k,finalData[[#This Row],[peer_group_key]],
     MEDIAN(_xlfn._xlws.FILTER(finalData[score], (finalData[peer_group_key]=_xlpm.k)*(ISNUMBER(finalData[score]))))
)</f>
        <v>0.92</v>
      </c>
      <c r="O1225" cm="1">
        <f t="array" ref="O122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225" cm="1">
        <f t="array" ref="P122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225">
        <f>finalData[[#This Row],[peerQ3]]-finalData[[#This Row],[peerQ1]]</f>
        <v>5.9999999999999942E-2</v>
      </c>
      <c r="R1225" cm="1">
        <f t="array" ref="R1225">_xlfn.LET(_xlpm.k,finalData[[#This Row],[peer_group_key]],
ROWS(_xlfn._xlws.FILTER(finalData[score], (finalData[peer_group_key]=_xlpm.k)*(ISNUMBER(finalData[score]))))
)</f>
        <v>29</v>
      </c>
      <c r="S1225">
        <f>IF(OR(NOT(ISNUMBER(finalData[[#This Row],[peerIQR]])),finalData[[#This Row],[peerIQR]]=0), NA(), finalData[[#This Row],[peerQ1]]-1.5*finalData[[#This Row],[peerIQR]])</f>
        <v>0.8</v>
      </c>
      <c r="T1225">
        <f>IF(OR(NOT(ISNUMBER(finalData[[#This Row],[peerIQR]])),finalData[[#This Row],[peerIQR]]=0), NA(), finalData[[#This Row],[peerQ3]]+1.5*finalData[[#This Row],[peerIQR]])</f>
        <v>1.0399999999999998</v>
      </c>
      <c r="U122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25">
        <f>finalData[[#This Row],[score]]-finalData[[#This Row],[peerMedian]]</f>
        <v>0</v>
      </c>
    </row>
    <row r="1226" spans="1:22">
      <c r="A1226" t="s">
        <v>4649</v>
      </c>
      <c r="B1226" t="s">
        <v>4650</v>
      </c>
      <c r="C1226" t="s">
        <v>4514</v>
      </c>
      <c r="D1226" t="s">
        <v>32</v>
      </c>
      <c r="E1226">
        <v>5</v>
      </c>
      <c r="F1226">
        <v>0</v>
      </c>
      <c r="G1226">
        <v>9</v>
      </c>
      <c r="H1226">
        <v>0</v>
      </c>
      <c r="I1226">
        <v>0.92</v>
      </c>
      <c r="J1226">
        <v>9</v>
      </c>
      <c r="K1226">
        <v>0</v>
      </c>
      <c r="L1226" t="s">
        <v>18096</v>
      </c>
      <c r="M1226" t="s">
        <v>17970</v>
      </c>
      <c r="N1226" cm="1">
        <f t="array" ref="N1226">_xlfn.LET(_xlpm.k,finalData[[#This Row],[peer_group_key]],
     MEDIAN(_xlfn._xlws.FILTER(finalData[score], (finalData[peer_group_key]=_xlpm.k)*(ISNUMBER(finalData[score]))))
)</f>
        <v>0.92</v>
      </c>
      <c r="O1226" cm="1">
        <f t="array" ref="O122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226" cm="1">
        <f t="array" ref="P122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226">
        <f>finalData[[#This Row],[peerQ3]]-finalData[[#This Row],[peerQ1]]</f>
        <v>5.9999999999999942E-2</v>
      </c>
      <c r="R1226" cm="1">
        <f t="array" ref="R1226">_xlfn.LET(_xlpm.k,finalData[[#This Row],[peer_group_key]],
ROWS(_xlfn._xlws.FILTER(finalData[score], (finalData[peer_group_key]=_xlpm.k)*(ISNUMBER(finalData[score]))))
)</f>
        <v>29</v>
      </c>
      <c r="S1226">
        <f>IF(OR(NOT(ISNUMBER(finalData[[#This Row],[peerIQR]])),finalData[[#This Row],[peerIQR]]=0), NA(), finalData[[#This Row],[peerQ1]]-1.5*finalData[[#This Row],[peerIQR]])</f>
        <v>0.8</v>
      </c>
      <c r="T1226">
        <f>IF(OR(NOT(ISNUMBER(finalData[[#This Row],[peerIQR]])),finalData[[#This Row],[peerIQR]]=0), NA(), finalData[[#This Row],[peerQ3]]+1.5*finalData[[#This Row],[peerIQR]])</f>
        <v>1.0399999999999998</v>
      </c>
      <c r="U122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26">
        <f>finalData[[#This Row],[score]]-finalData[[#This Row],[peerMedian]]</f>
        <v>0</v>
      </c>
    </row>
    <row r="1227" spans="1:22">
      <c r="A1227" t="s">
        <v>4652</v>
      </c>
      <c r="B1227" t="s">
        <v>4653</v>
      </c>
      <c r="C1227" t="s">
        <v>4514</v>
      </c>
      <c r="D1227" t="s">
        <v>32</v>
      </c>
      <c r="E1227">
        <v>4</v>
      </c>
      <c r="F1227">
        <v>0</v>
      </c>
      <c r="G1227">
        <v>6</v>
      </c>
      <c r="H1227">
        <v>0</v>
      </c>
      <c r="I1227">
        <v>0.85</v>
      </c>
      <c r="J1227">
        <v>6</v>
      </c>
      <c r="K1227">
        <v>0</v>
      </c>
      <c r="L1227" t="s">
        <v>18096</v>
      </c>
      <c r="M1227" t="s">
        <v>17970</v>
      </c>
      <c r="N1227" cm="1">
        <f t="array" ref="N1227">_xlfn.LET(_xlpm.k,finalData[[#This Row],[peer_group_key]],
     MEDIAN(_xlfn._xlws.FILTER(finalData[score], (finalData[peer_group_key]=_xlpm.k)*(ISNUMBER(finalData[score]))))
)</f>
        <v>0.92</v>
      </c>
      <c r="O1227" cm="1">
        <f t="array" ref="O122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</v>
      </c>
      <c r="P1227" cm="1">
        <f t="array" ref="P122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227">
        <f>finalData[[#This Row],[peerQ3]]-finalData[[#This Row],[peerQ1]]</f>
        <v>5.9999999999999942E-2</v>
      </c>
      <c r="R1227" cm="1">
        <f t="array" ref="R1227">_xlfn.LET(_xlpm.k,finalData[[#This Row],[peer_group_key]],
ROWS(_xlfn._xlws.FILTER(finalData[score], (finalData[peer_group_key]=_xlpm.k)*(ISNUMBER(finalData[score]))))
)</f>
        <v>29</v>
      </c>
      <c r="S1227">
        <f>IF(OR(NOT(ISNUMBER(finalData[[#This Row],[peerIQR]])),finalData[[#This Row],[peerIQR]]=0), NA(), finalData[[#This Row],[peerQ1]]-1.5*finalData[[#This Row],[peerIQR]])</f>
        <v>0.8</v>
      </c>
      <c r="T1227">
        <f>IF(OR(NOT(ISNUMBER(finalData[[#This Row],[peerIQR]])),finalData[[#This Row],[peerIQR]]=0), NA(), finalData[[#This Row],[peerQ3]]+1.5*finalData[[#This Row],[peerIQR]])</f>
        <v>1.0399999999999998</v>
      </c>
      <c r="U122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27">
        <f>finalData[[#This Row],[score]]-finalData[[#This Row],[peerMedian]]</f>
        <v>-7.0000000000000062E-2</v>
      </c>
    </row>
    <row r="1228" spans="1:22">
      <c r="A1228" t="s">
        <v>4655</v>
      </c>
      <c r="B1228" t="s">
        <v>4656</v>
      </c>
      <c r="C1228" t="s">
        <v>4657</v>
      </c>
      <c r="D1228" t="s">
        <v>67</v>
      </c>
      <c r="E1228">
        <v>2</v>
      </c>
      <c r="F1228">
        <v>0</v>
      </c>
      <c r="G1228">
        <v>10</v>
      </c>
      <c r="H1228">
        <v>1</v>
      </c>
      <c r="I1228">
        <v>1.02</v>
      </c>
      <c r="J1228">
        <v>11</v>
      </c>
      <c r="K1228">
        <v>9.0909090909090912E-2</v>
      </c>
      <c r="L1228" t="s">
        <v>18100</v>
      </c>
      <c r="M1228" t="s">
        <v>17973</v>
      </c>
      <c r="N1228" cm="1">
        <f t="array" ref="N1228">_xlfn.LET(_xlpm.k,finalData[[#This Row],[peer_group_key]],
     MEDIAN(_xlfn._xlws.FILTER(finalData[score], (finalData[peer_group_key]=_xlpm.k)*(ISNUMBER(finalData[score]))))
)</f>
        <v>1.06</v>
      </c>
      <c r="O1228" cm="1">
        <f t="array" ref="O122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1.04</v>
      </c>
      <c r="P1228" cm="1">
        <f t="array" ref="P122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228">
        <f>finalData[[#This Row],[peerQ3]]-finalData[[#This Row],[peerQ1]]</f>
        <v>4.0000000000000036E-2</v>
      </c>
      <c r="R1228" cm="1">
        <f t="array" ref="R1228">_xlfn.LET(_xlpm.k,finalData[[#This Row],[peer_group_key]],
ROWS(_xlfn._xlws.FILTER(finalData[score], (finalData[peer_group_key]=_xlpm.k)*(ISNUMBER(finalData[score]))))
)</f>
        <v>2</v>
      </c>
      <c r="S1228">
        <f>IF(OR(NOT(ISNUMBER(finalData[[#This Row],[peerIQR]])),finalData[[#This Row],[peerIQR]]=0), NA(), finalData[[#This Row],[peerQ1]]-1.5*finalData[[#This Row],[peerIQR]])</f>
        <v>0.98</v>
      </c>
      <c r="T1228">
        <f>IF(OR(NOT(ISNUMBER(finalData[[#This Row],[peerIQR]])),finalData[[#This Row],[peerIQR]]=0), NA(), finalData[[#This Row],[peerQ3]]+1.5*finalData[[#This Row],[peerIQR]])</f>
        <v>1.1400000000000001</v>
      </c>
      <c r="U122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28">
        <f>finalData[[#This Row],[score]]-finalData[[#This Row],[peerMedian]]</f>
        <v>-4.0000000000000036E-2</v>
      </c>
    </row>
    <row r="1229" spans="1:22">
      <c r="A1229" t="s">
        <v>4660</v>
      </c>
      <c r="B1229" t="s">
        <v>4661</v>
      </c>
      <c r="C1229" t="s">
        <v>4657</v>
      </c>
      <c r="D1229" t="s">
        <v>32</v>
      </c>
      <c r="E1229">
        <v>5</v>
      </c>
      <c r="F1229">
        <v>1</v>
      </c>
      <c r="G1229">
        <v>3</v>
      </c>
      <c r="H1229">
        <v>0</v>
      </c>
      <c r="I1229">
        <v>1.06</v>
      </c>
      <c r="J1229">
        <v>4</v>
      </c>
      <c r="K1229">
        <v>0</v>
      </c>
      <c r="L1229" t="s">
        <v>18101</v>
      </c>
      <c r="M1229" t="s">
        <v>17970</v>
      </c>
      <c r="N1229" cm="1">
        <f t="array" ref="N1229">_xlfn.LET(_xlpm.k,finalData[[#This Row],[peer_group_key]],
     MEDIAN(_xlfn._xlws.FILTER(finalData[score], (finalData[peer_group_key]=_xlpm.k)*(ISNUMBER(finalData[score]))))
)</f>
        <v>1.0049999999999999</v>
      </c>
      <c r="O1229" cm="1">
        <f t="array" ref="O122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1229" cm="1">
        <f t="array" ref="P122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229">
        <f>finalData[[#This Row],[peerQ3]]-finalData[[#This Row],[peerQ1]]</f>
        <v>0.10000000000000009</v>
      </c>
      <c r="R1229" cm="1">
        <f t="array" ref="R1229">_xlfn.LET(_xlpm.k,finalData[[#This Row],[peer_group_key]],
ROWS(_xlfn._xlws.FILTER(finalData[score], (finalData[peer_group_key]=_xlpm.k)*(ISNUMBER(finalData[score]))))
)</f>
        <v>10</v>
      </c>
      <c r="S1229">
        <f>IF(OR(NOT(ISNUMBER(finalData[[#This Row],[peerIQR]])),finalData[[#This Row],[peerIQR]]=0), NA(), finalData[[#This Row],[peerQ1]]-1.5*finalData[[#This Row],[peerIQR]])</f>
        <v>0.82999999999999985</v>
      </c>
      <c r="T1229">
        <f>IF(OR(NOT(ISNUMBER(finalData[[#This Row],[peerIQR]])),finalData[[#This Row],[peerIQR]]=0), NA(), finalData[[#This Row],[peerQ3]]+1.5*finalData[[#This Row],[peerIQR]])</f>
        <v>1.2300000000000002</v>
      </c>
      <c r="U122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29">
        <f>finalData[[#This Row],[score]]-finalData[[#This Row],[peerMedian]]</f>
        <v>5.500000000000016E-2</v>
      </c>
    </row>
    <row r="1230" spans="1:22">
      <c r="A1230" t="s">
        <v>4664</v>
      </c>
      <c r="B1230" t="s">
        <v>4665</v>
      </c>
      <c r="C1230" t="s">
        <v>4657</v>
      </c>
      <c r="D1230" t="s">
        <v>32</v>
      </c>
      <c r="E1230">
        <v>2</v>
      </c>
      <c r="F1230">
        <v>1</v>
      </c>
      <c r="G1230">
        <v>9</v>
      </c>
      <c r="H1230">
        <v>1</v>
      </c>
      <c r="I1230">
        <v>1.02</v>
      </c>
      <c r="J1230">
        <v>11</v>
      </c>
      <c r="K1230">
        <v>9.0909090909090912E-2</v>
      </c>
      <c r="L1230" t="s">
        <v>18101</v>
      </c>
      <c r="M1230" t="s">
        <v>17973</v>
      </c>
      <c r="N1230" cm="1">
        <f t="array" ref="N1230">_xlfn.LET(_xlpm.k,finalData[[#This Row],[peer_group_key]],
     MEDIAN(_xlfn._xlws.FILTER(finalData[score], (finalData[peer_group_key]=_xlpm.k)*(ISNUMBER(finalData[score]))))
)</f>
        <v>1.0049999999999999</v>
      </c>
      <c r="O1230" cm="1">
        <f t="array" ref="O123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1230" cm="1">
        <f t="array" ref="P123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230">
        <f>finalData[[#This Row],[peerQ3]]-finalData[[#This Row],[peerQ1]]</f>
        <v>0.10000000000000009</v>
      </c>
      <c r="R1230" cm="1">
        <f t="array" ref="R1230">_xlfn.LET(_xlpm.k,finalData[[#This Row],[peer_group_key]],
ROWS(_xlfn._xlws.FILTER(finalData[score], (finalData[peer_group_key]=_xlpm.k)*(ISNUMBER(finalData[score]))))
)</f>
        <v>10</v>
      </c>
      <c r="S1230">
        <f>IF(OR(NOT(ISNUMBER(finalData[[#This Row],[peerIQR]])),finalData[[#This Row],[peerIQR]]=0), NA(), finalData[[#This Row],[peerQ1]]-1.5*finalData[[#This Row],[peerIQR]])</f>
        <v>0.82999999999999985</v>
      </c>
      <c r="T1230">
        <f>IF(OR(NOT(ISNUMBER(finalData[[#This Row],[peerIQR]])),finalData[[#This Row],[peerIQR]]=0), NA(), finalData[[#This Row],[peerQ3]]+1.5*finalData[[#This Row],[peerIQR]])</f>
        <v>1.2300000000000002</v>
      </c>
      <c r="U123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30">
        <f>finalData[[#This Row],[score]]-finalData[[#This Row],[peerMedian]]</f>
        <v>1.5000000000000124E-2</v>
      </c>
    </row>
    <row r="1231" spans="1:22">
      <c r="A1231" t="s">
        <v>4667</v>
      </c>
      <c r="B1231" t="s">
        <v>4668</v>
      </c>
      <c r="C1231" t="s">
        <v>4657</v>
      </c>
      <c r="D1231" t="s">
        <v>87</v>
      </c>
      <c r="E1231">
        <v>3</v>
      </c>
      <c r="F1231">
        <v>0</v>
      </c>
      <c r="G1231">
        <v>7</v>
      </c>
      <c r="H1231">
        <v>1</v>
      </c>
      <c r="I1231">
        <v>1.01</v>
      </c>
      <c r="J1231">
        <v>8</v>
      </c>
      <c r="K1231">
        <v>0.125</v>
      </c>
      <c r="L1231" t="s">
        <v>18102</v>
      </c>
      <c r="M1231" t="s">
        <v>17971</v>
      </c>
      <c r="N1231" cm="1">
        <f t="array" ref="N1231">_xlfn.LET(_xlpm.k,finalData[[#This Row],[peer_group_key]],
     MEDIAN(_xlfn._xlws.FILTER(finalData[score], (finalData[peer_group_key]=_xlpm.k)*(ISNUMBER(finalData[score]))))
)</f>
        <v>1.0049999999999999</v>
      </c>
      <c r="O1231" cm="1">
        <f t="array" ref="O123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1231" cm="1">
        <f t="array" ref="P123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231">
        <f>finalData[[#This Row],[peerQ3]]-finalData[[#This Row],[peerQ1]]</f>
        <v>1.5000000000000013E-2</v>
      </c>
      <c r="R1231" cm="1">
        <f t="array" ref="R1231">_xlfn.LET(_xlpm.k,finalData[[#This Row],[peer_group_key]],
ROWS(_xlfn._xlws.FILTER(finalData[score], (finalData[peer_group_key]=_xlpm.k)*(ISNUMBER(finalData[score]))))
)</f>
        <v>4</v>
      </c>
      <c r="S1231">
        <f>IF(OR(NOT(ISNUMBER(finalData[[#This Row],[peerIQR]])),finalData[[#This Row],[peerIQR]]=0), NA(), finalData[[#This Row],[peerQ1]]-1.5*finalData[[#This Row],[peerIQR]])</f>
        <v>0.97249999999999992</v>
      </c>
      <c r="T1231">
        <f>IF(OR(NOT(ISNUMBER(finalData[[#This Row],[peerIQR]])),finalData[[#This Row],[peerIQR]]=0), NA(), finalData[[#This Row],[peerQ3]]+1.5*finalData[[#This Row],[peerIQR]])</f>
        <v>1.0325</v>
      </c>
      <c r="U123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31">
        <f>finalData[[#This Row],[score]]-finalData[[#This Row],[peerMedian]]</f>
        <v>5.0000000000001155E-3</v>
      </c>
    </row>
    <row r="1232" spans="1:22">
      <c r="A1232" t="s">
        <v>4670</v>
      </c>
      <c r="B1232" t="s">
        <v>4671</v>
      </c>
      <c r="C1232" t="s">
        <v>4657</v>
      </c>
      <c r="D1232" t="s">
        <v>27</v>
      </c>
      <c r="E1232">
        <v>1</v>
      </c>
      <c r="F1232">
        <v>0</v>
      </c>
      <c r="G1232">
        <v>6</v>
      </c>
      <c r="H1232">
        <v>0</v>
      </c>
      <c r="I1232">
        <v>0.97</v>
      </c>
      <c r="J1232">
        <v>6</v>
      </c>
      <c r="K1232">
        <v>0</v>
      </c>
      <c r="L1232" t="s">
        <v>18103</v>
      </c>
      <c r="M1232" t="s">
        <v>17973</v>
      </c>
      <c r="N1232" cm="1">
        <f t="array" ref="N1232">_xlfn.LET(_xlpm.k,finalData[[#This Row],[peer_group_key]],
     MEDIAN(_xlfn._xlws.FILTER(finalData[score], (finalData[peer_group_key]=_xlpm.k)*(ISNUMBER(finalData[score]))))
)</f>
        <v>1.01</v>
      </c>
      <c r="O1232" cm="1">
        <f t="array" ref="O123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232" cm="1">
        <f t="array" ref="P123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232">
        <f>finalData[[#This Row],[peerQ3]]-finalData[[#This Row],[peerQ1]]</f>
        <v>6.0000000000000053E-2</v>
      </c>
      <c r="R1232" cm="1">
        <f t="array" ref="R1232">_xlfn.LET(_xlpm.k,finalData[[#This Row],[peer_group_key]],
ROWS(_xlfn._xlws.FILTER(finalData[score], (finalData[peer_group_key]=_xlpm.k)*(ISNUMBER(finalData[score]))))
)</f>
        <v>11</v>
      </c>
      <c r="S1232">
        <f>IF(OR(NOT(ISNUMBER(finalData[[#This Row],[peerIQR]])),finalData[[#This Row],[peerIQR]]=0), NA(), finalData[[#This Row],[peerQ1]]-1.5*finalData[[#This Row],[peerIQR]])</f>
        <v>0.90999999999999992</v>
      </c>
      <c r="T1232">
        <f>IF(OR(NOT(ISNUMBER(finalData[[#This Row],[peerIQR]])),finalData[[#This Row],[peerIQR]]=0), NA(), finalData[[#This Row],[peerQ3]]+1.5*finalData[[#This Row],[peerIQR]])</f>
        <v>1.1500000000000001</v>
      </c>
      <c r="U123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32">
        <f>finalData[[#This Row],[score]]-finalData[[#This Row],[peerMedian]]</f>
        <v>-4.0000000000000036E-2</v>
      </c>
    </row>
    <row r="1233" spans="1:22">
      <c r="A1233" t="s">
        <v>4673</v>
      </c>
      <c r="B1233" t="s">
        <v>4674</v>
      </c>
      <c r="C1233" t="s">
        <v>4657</v>
      </c>
      <c r="D1233" t="s">
        <v>87</v>
      </c>
      <c r="E1233">
        <v>3</v>
      </c>
      <c r="F1233">
        <v>0</v>
      </c>
      <c r="G1233">
        <v>8</v>
      </c>
      <c r="H1233">
        <v>0</v>
      </c>
      <c r="I1233">
        <v>1</v>
      </c>
      <c r="J1233">
        <v>8</v>
      </c>
      <c r="K1233">
        <v>0</v>
      </c>
      <c r="L1233" t="s">
        <v>18102</v>
      </c>
      <c r="M1233" t="s">
        <v>17971</v>
      </c>
      <c r="N1233" cm="1">
        <f t="array" ref="N1233">_xlfn.LET(_xlpm.k,finalData[[#This Row],[peer_group_key]],
     MEDIAN(_xlfn._xlws.FILTER(finalData[score], (finalData[peer_group_key]=_xlpm.k)*(ISNUMBER(finalData[score]))))
)</f>
        <v>1.0049999999999999</v>
      </c>
      <c r="O1233" cm="1">
        <f t="array" ref="O123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1233" cm="1">
        <f t="array" ref="P123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233">
        <f>finalData[[#This Row],[peerQ3]]-finalData[[#This Row],[peerQ1]]</f>
        <v>1.5000000000000013E-2</v>
      </c>
      <c r="R1233" cm="1">
        <f t="array" ref="R1233">_xlfn.LET(_xlpm.k,finalData[[#This Row],[peer_group_key]],
ROWS(_xlfn._xlws.FILTER(finalData[score], (finalData[peer_group_key]=_xlpm.k)*(ISNUMBER(finalData[score]))))
)</f>
        <v>4</v>
      </c>
      <c r="S1233">
        <f>IF(OR(NOT(ISNUMBER(finalData[[#This Row],[peerIQR]])),finalData[[#This Row],[peerIQR]]=0), NA(), finalData[[#This Row],[peerQ1]]-1.5*finalData[[#This Row],[peerIQR]])</f>
        <v>0.97249999999999992</v>
      </c>
      <c r="T1233">
        <f>IF(OR(NOT(ISNUMBER(finalData[[#This Row],[peerIQR]])),finalData[[#This Row],[peerIQR]]=0), NA(), finalData[[#This Row],[peerQ3]]+1.5*finalData[[#This Row],[peerIQR]])</f>
        <v>1.0325</v>
      </c>
      <c r="U123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33">
        <f>finalData[[#This Row],[score]]-finalData[[#This Row],[peerMedian]]</f>
        <v>-4.9999999999998934E-3</v>
      </c>
    </row>
    <row r="1234" spans="1:22">
      <c r="A1234" t="s">
        <v>4677</v>
      </c>
      <c r="B1234" t="s">
        <v>4678</v>
      </c>
      <c r="C1234" t="s">
        <v>4657</v>
      </c>
      <c r="D1234" t="s">
        <v>113</v>
      </c>
      <c r="E1234">
        <v>3</v>
      </c>
      <c r="F1234">
        <v>0</v>
      </c>
      <c r="G1234">
        <v>10</v>
      </c>
      <c r="H1234">
        <v>1</v>
      </c>
      <c r="I1234">
        <v>1.1399999999999999</v>
      </c>
      <c r="J1234">
        <v>11</v>
      </c>
      <c r="K1234">
        <v>9.0909090909090912E-2</v>
      </c>
      <c r="L1234" t="s">
        <v>18104</v>
      </c>
      <c r="M1234" t="s">
        <v>17971</v>
      </c>
      <c r="N1234" cm="1">
        <f t="array" ref="N1234">_xlfn.LET(_xlpm.k,finalData[[#This Row],[peer_group_key]],
     MEDIAN(_xlfn._xlws.FILTER(finalData[score], (finalData[peer_group_key]=_xlpm.k)*(ISNUMBER(finalData[score]))))
)</f>
        <v>1.01</v>
      </c>
      <c r="O1234" cm="1">
        <f t="array" ref="O123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1234" cm="1">
        <f t="array" ref="P123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1.0525</v>
      </c>
      <c r="Q1234">
        <f>finalData[[#This Row],[peerQ3]]-finalData[[#This Row],[peerQ1]]</f>
        <v>0.11499999999999999</v>
      </c>
      <c r="R1234" cm="1">
        <f t="array" ref="R1234">_xlfn.LET(_xlpm.k,finalData[[#This Row],[peer_group_key]],
ROWS(_xlfn._xlws.FILTER(finalData[score], (finalData[peer_group_key]=_xlpm.k)*(ISNUMBER(finalData[score]))))
)</f>
        <v>12</v>
      </c>
      <c r="S1234">
        <f>IF(OR(NOT(ISNUMBER(finalData[[#This Row],[peerIQR]])),finalData[[#This Row],[peerIQR]]=0), NA(), finalData[[#This Row],[peerQ1]]-1.5*finalData[[#This Row],[peerIQR]])</f>
        <v>0.76500000000000001</v>
      </c>
      <c r="T1234">
        <f>IF(OR(NOT(ISNUMBER(finalData[[#This Row],[peerIQR]])),finalData[[#This Row],[peerIQR]]=0), NA(), finalData[[#This Row],[peerQ3]]+1.5*finalData[[#This Row],[peerIQR]])</f>
        <v>1.2250000000000001</v>
      </c>
      <c r="U123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34">
        <f>finalData[[#This Row],[score]]-finalData[[#This Row],[peerMedian]]</f>
        <v>0.12999999999999989</v>
      </c>
    </row>
    <row r="1235" spans="1:22">
      <c r="A1235" t="s">
        <v>4680</v>
      </c>
      <c r="B1235" t="s">
        <v>4681</v>
      </c>
      <c r="C1235" t="s">
        <v>4657</v>
      </c>
      <c r="D1235" t="s">
        <v>87</v>
      </c>
      <c r="E1235">
        <v>3</v>
      </c>
      <c r="F1235">
        <v>1</v>
      </c>
      <c r="G1235">
        <v>3</v>
      </c>
      <c r="H1235">
        <v>0</v>
      </c>
      <c r="I1235">
        <v>1.01</v>
      </c>
      <c r="J1235">
        <v>4</v>
      </c>
      <c r="K1235">
        <v>0</v>
      </c>
      <c r="L1235" t="s">
        <v>18102</v>
      </c>
      <c r="M1235" t="s">
        <v>17971</v>
      </c>
      <c r="N1235" cm="1">
        <f t="array" ref="N1235">_xlfn.LET(_xlpm.k,finalData[[#This Row],[peer_group_key]],
     MEDIAN(_xlfn._xlws.FILTER(finalData[score], (finalData[peer_group_key]=_xlpm.k)*(ISNUMBER(finalData[score]))))
)</f>
        <v>1.0049999999999999</v>
      </c>
      <c r="O1235" cm="1">
        <f t="array" ref="O123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1235" cm="1">
        <f t="array" ref="P123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235">
        <f>finalData[[#This Row],[peerQ3]]-finalData[[#This Row],[peerQ1]]</f>
        <v>1.5000000000000013E-2</v>
      </c>
      <c r="R1235" cm="1">
        <f t="array" ref="R1235">_xlfn.LET(_xlpm.k,finalData[[#This Row],[peer_group_key]],
ROWS(_xlfn._xlws.FILTER(finalData[score], (finalData[peer_group_key]=_xlpm.k)*(ISNUMBER(finalData[score]))))
)</f>
        <v>4</v>
      </c>
      <c r="S1235">
        <f>IF(OR(NOT(ISNUMBER(finalData[[#This Row],[peerIQR]])),finalData[[#This Row],[peerIQR]]=0), NA(), finalData[[#This Row],[peerQ1]]-1.5*finalData[[#This Row],[peerIQR]])</f>
        <v>0.97249999999999992</v>
      </c>
      <c r="T1235">
        <f>IF(OR(NOT(ISNUMBER(finalData[[#This Row],[peerIQR]])),finalData[[#This Row],[peerIQR]]=0), NA(), finalData[[#This Row],[peerQ3]]+1.5*finalData[[#This Row],[peerIQR]])</f>
        <v>1.0325</v>
      </c>
      <c r="U123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35">
        <f>finalData[[#This Row],[score]]-finalData[[#This Row],[peerMedian]]</f>
        <v>5.0000000000001155E-3</v>
      </c>
    </row>
    <row r="1236" spans="1:22">
      <c r="A1236" t="s">
        <v>4683</v>
      </c>
      <c r="B1236" t="s">
        <v>4684</v>
      </c>
      <c r="C1236" t="s">
        <v>4657</v>
      </c>
      <c r="D1236" t="s">
        <v>27</v>
      </c>
      <c r="E1236">
        <v>4</v>
      </c>
      <c r="F1236">
        <v>1</v>
      </c>
      <c r="G1236">
        <v>5</v>
      </c>
      <c r="H1236">
        <v>0</v>
      </c>
      <c r="I1236">
        <v>1.0900000000000001</v>
      </c>
      <c r="J1236">
        <v>6</v>
      </c>
      <c r="K1236">
        <v>0</v>
      </c>
      <c r="L1236" t="s">
        <v>18103</v>
      </c>
      <c r="M1236" t="s">
        <v>17970</v>
      </c>
      <c r="N1236" cm="1">
        <f t="array" ref="N1236">_xlfn.LET(_xlpm.k,finalData[[#This Row],[peer_group_key]],
     MEDIAN(_xlfn._xlws.FILTER(finalData[score], (finalData[peer_group_key]=_xlpm.k)*(ISNUMBER(finalData[score]))))
)</f>
        <v>1.01</v>
      </c>
      <c r="O1236" cm="1">
        <f t="array" ref="O123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236" cm="1">
        <f t="array" ref="P123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236">
        <f>finalData[[#This Row],[peerQ3]]-finalData[[#This Row],[peerQ1]]</f>
        <v>6.0000000000000053E-2</v>
      </c>
      <c r="R1236" cm="1">
        <f t="array" ref="R1236">_xlfn.LET(_xlpm.k,finalData[[#This Row],[peer_group_key]],
ROWS(_xlfn._xlws.FILTER(finalData[score], (finalData[peer_group_key]=_xlpm.k)*(ISNUMBER(finalData[score]))))
)</f>
        <v>11</v>
      </c>
      <c r="S1236">
        <f>IF(OR(NOT(ISNUMBER(finalData[[#This Row],[peerIQR]])),finalData[[#This Row],[peerIQR]]=0), NA(), finalData[[#This Row],[peerQ1]]-1.5*finalData[[#This Row],[peerIQR]])</f>
        <v>0.90999999999999992</v>
      </c>
      <c r="T1236">
        <f>IF(OR(NOT(ISNUMBER(finalData[[#This Row],[peerIQR]])),finalData[[#This Row],[peerIQR]]=0), NA(), finalData[[#This Row],[peerQ3]]+1.5*finalData[[#This Row],[peerIQR]])</f>
        <v>1.1500000000000001</v>
      </c>
      <c r="U123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36">
        <f>finalData[[#This Row],[score]]-finalData[[#This Row],[peerMedian]]</f>
        <v>8.0000000000000071E-2</v>
      </c>
    </row>
    <row r="1237" spans="1:22">
      <c r="A1237" t="s">
        <v>4686</v>
      </c>
      <c r="B1237" t="s">
        <v>4687</v>
      </c>
      <c r="C1237" t="s">
        <v>4657</v>
      </c>
      <c r="D1237" t="s">
        <v>27</v>
      </c>
      <c r="E1237">
        <v>2</v>
      </c>
      <c r="F1237">
        <v>0</v>
      </c>
      <c r="G1237">
        <v>7</v>
      </c>
      <c r="H1237">
        <v>1</v>
      </c>
      <c r="I1237">
        <v>1.06</v>
      </c>
      <c r="J1237">
        <v>8</v>
      </c>
      <c r="K1237">
        <v>0.125</v>
      </c>
      <c r="L1237" t="s">
        <v>18103</v>
      </c>
      <c r="M1237" t="s">
        <v>17973</v>
      </c>
      <c r="N1237" cm="1">
        <f t="array" ref="N1237">_xlfn.LET(_xlpm.k,finalData[[#This Row],[peer_group_key]],
     MEDIAN(_xlfn._xlws.FILTER(finalData[score], (finalData[peer_group_key]=_xlpm.k)*(ISNUMBER(finalData[score]))))
)</f>
        <v>1.01</v>
      </c>
      <c r="O1237" cm="1">
        <f t="array" ref="O123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237" cm="1">
        <f t="array" ref="P123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237">
        <f>finalData[[#This Row],[peerQ3]]-finalData[[#This Row],[peerQ1]]</f>
        <v>6.0000000000000053E-2</v>
      </c>
      <c r="R1237" cm="1">
        <f t="array" ref="R1237">_xlfn.LET(_xlpm.k,finalData[[#This Row],[peer_group_key]],
ROWS(_xlfn._xlws.FILTER(finalData[score], (finalData[peer_group_key]=_xlpm.k)*(ISNUMBER(finalData[score]))))
)</f>
        <v>11</v>
      </c>
      <c r="S1237">
        <f>IF(OR(NOT(ISNUMBER(finalData[[#This Row],[peerIQR]])),finalData[[#This Row],[peerIQR]]=0), NA(), finalData[[#This Row],[peerQ1]]-1.5*finalData[[#This Row],[peerIQR]])</f>
        <v>0.90999999999999992</v>
      </c>
      <c r="T1237">
        <f>IF(OR(NOT(ISNUMBER(finalData[[#This Row],[peerIQR]])),finalData[[#This Row],[peerIQR]]=0), NA(), finalData[[#This Row],[peerQ3]]+1.5*finalData[[#This Row],[peerIQR]])</f>
        <v>1.1500000000000001</v>
      </c>
      <c r="U123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37">
        <f>finalData[[#This Row],[score]]-finalData[[#This Row],[peerMedian]]</f>
        <v>5.0000000000000044E-2</v>
      </c>
    </row>
    <row r="1238" spans="1:22">
      <c r="A1238" t="s">
        <v>4689</v>
      </c>
      <c r="B1238" t="s">
        <v>4690</v>
      </c>
      <c r="C1238" t="s">
        <v>4657</v>
      </c>
      <c r="D1238" t="s">
        <v>32</v>
      </c>
      <c r="E1238">
        <v>3</v>
      </c>
      <c r="F1238">
        <v>0</v>
      </c>
      <c r="G1238">
        <v>8</v>
      </c>
      <c r="H1238">
        <v>0</v>
      </c>
      <c r="I1238">
        <v>0.99</v>
      </c>
      <c r="J1238">
        <v>8</v>
      </c>
      <c r="K1238">
        <v>0</v>
      </c>
      <c r="L1238" t="s">
        <v>18101</v>
      </c>
      <c r="M1238" t="s">
        <v>17971</v>
      </c>
      <c r="N1238" cm="1">
        <f t="array" ref="N1238">_xlfn.LET(_xlpm.k,finalData[[#This Row],[peer_group_key]],
     MEDIAN(_xlfn._xlws.FILTER(finalData[score], (finalData[peer_group_key]=_xlpm.k)*(ISNUMBER(finalData[score]))))
)</f>
        <v>1.0049999999999999</v>
      </c>
      <c r="O1238" cm="1">
        <f t="array" ref="O123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1238" cm="1">
        <f t="array" ref="P123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238">
        <f>finalData[[#This Row],[peerQ3]]-finalData[[#This Row],[peerQ1]]</f>
        <v>0.10000000000000009</v>
      </c>
      <c r="R1238" cm="1">
        <f t="array" ref="R1238">_xlfn.LET(_xlpm.k,finalData[[#This Row],[peer_group_key]],
ROWS(_xlfn._xlws.FILTER(finalData[score], (finalData[peer_group_key]=_xlpm.k)*(ISNUMBER(finalData[score]))))
)</f>
        <v>10</v>
      </c>
      <c r="S1238">
        <f>IF(OR(NOT(ISNUMBER(finalData[[#This Row],[peerIQR]])),finalData[[#This Row],[peerIQR]]=0), NA(), finalData[[#This Row],[peerQ1]]-1.5*finalData[[#This Row],[peerIQR]])</f>
        <v>0.82999999999999985</v>
      </c>
      <c r="T1238">
        <f>IF(OR(NOT(ISNUMBER(finalData[[#This Row],[peerIQR]])),finalData[[#This Row],[peerIQR]]=0), NA(), finalData[[#This Row],[peerQ3]]+1.5*finalData[[#This Row],[peerIQR]])</f>
        <v>1.2300000000000002</v>
      </c>
      <c r="U123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38">
        <f>finalData[[#This Row],[score]]-finalData[[#This Row],[peerMedian]]</f>
        <v>-1.4999999999999902E-2</v>
      </c>
    </row>
    <row r="1239" spans="1:22">
      <c r="A1239" t="s">
        <v>4692</v>
      </c>
      <c r="B1239" t="s">
        <v>4693</v>
      </c>
      <c r="C1239" t="s">
        <v>4657</v>
      </c>
      <c r="D1239" t="s">
        <v>27</v>
      </c>
      <c r="E1239">
        <v>3</v>
      </c>
      <c r="F1239">
        <v>0</v>
      </c>
      <c r="G1239">
        <v>6</v>
      </c>
      <c r="H1239">
        <v>0</v>
      </c>
      <c r="I1239">
        <v>0.99</v>
      </c>
      <c r="J1239">
        <v>6</v>
      </c>
      <c r="K1239">
        <v>0</v>
      </c>
      <c r="L1239" t="s">
        <v>18103</v>
      </c>
      <c r="M1239" t="s">
        <v>17971</v>
      </c>
      <c r="N1239" cm="1">
        <f t="array" ref="N1239">_xlfn.LET(_xlpm.k,finalData[[#This Row],[peer_group_key]],
     MEDIAN(_xlfn._xlws.FILTER(finalData[score], (finalData[peer_group_key]=_xlpm.k)*(ISNUMBER(finalData[score]))))
)</f>
        <v>1.01</v>
      </c>
      <c r="O1239" cm="1">
        <f t="array" ref="O123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239" cm="1">
        <f t="array" ref="P123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239">
        <f>finalData[[#This Row],[peerQ3]]-finalData[[#This Row],[peerQ1]]</f>
        <v>6.0000000000000053E-2</v>
      </c>
      <c r="R1239" cm="1">
        <f t="array" ref="R1239">_xlfn.LET(_xlpm.k,finalData[[#This Row],[peer_group_key]],
ROWS(_xlfn._xlws.FILTER(finalData[score], (finalData[peer_group_key]=_xlpm.k)*(ISNUMBER(finalData[score]))))
)</f>
        <v>11</v>
      </c>
      <c r="S1239">
        <f>IF(OR(NOT(ISNUMBER(finalData[[#This Row],[peerIQR]])),finalData[[#This Row],[peerIQR]]=0), NA(), finalData[[#This Row],[peerQ1]]-1.5*finalData[[#This Row],[peerIQR]])</f>
        <v>0.90999999999999992</v>
      </c>
      <c r="T1239">
        <f>IF(OR(NOT(ISNUMBER(finalData[[#This Row],[peerIQR]])),finalData[[#This Row],[peerIQR]]=0), NA(), finalData[[#This Row],[peerQ3]]+1.5*finalData[[#This Row],[peerIQR]])</f>
        <v>1.1500000000000001</v>
      </c>
      <c r="U123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39">
        <f>finalData[[#This Row],[score]]-finalData[[#This Row],[peerMedian]]</f>
        <v>-2.0000000000000018E-2</v>
      </c>
    </row>
    <row r="1240" spans="1:22">
      <c r="A1240" t="s">
        <v>4695</v>
      </c>
      <c r="B1240" t="s">
        <v>4696</v>
      </c>
      <c r="C1240" t="s">
        <v>4657</v>
      </c>
      <c r="D1240" t="s">
        <v>113</v>
      </c>
      <c r="E1240">
        <v>2</v>
      </c>
      <c r="F1240">
        <v>0</v>
      </c>
      <c r="G1240">
        <v>10</v>
      </c>
      <c r="H1240">
        <v>1</v>
      </c>
      <c r="I1240">
        <v>1</v>
      </c>
      <c r="J1240">
        <v>11</v>
      </c>
      <c r="K1240">
        <v>9.0909090909090912E-2</v>
      </c>
      <c r="L1240" t="s">
        <v>18104</v>
      </c>
      <c r="M1240" t="s">
        <v>17973</v>
      </c>
      <c r="N1240" cm="1">
        <f t="array" ref="N1240">_xlfn.LET(_xlpm.k,finalData[[#This Row],[peer_group_key]],
     MEDIAN(_xlfn._xlws.FILTER(finalData[score], (finalData[peer_group_key]=_xlpm.k)*(ISNUMBER(finalData[score]))))
)</f>
        <v>1.01</v>
      </c>
      <c r="O1240" cm="1">
        <f t="array" ref="O124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1240" cm="1">
        <f t="array" ref="P124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1.0525</v>
      </c>
      <c r="Q1240">
        <f>finalData[[#This Row],[peerQ3]]-finalData[[#This Row],[peerQ1]]</f>
        <v>0.11499999999999999</v>
      </c>
      <c r="R1240" cm="1">
        <f t="array" ref="R1240">_xlfn.LET(_xlpm.k,finalData[[#This Row],[peer_group_key]],
ROWS(_xlfn._xlws.FILTER(finalData[score], (finalData[peer_group_key]=_xlpm.k)*(ISNUMBER(finalData[score]))))
)</f>
        <v>12</v>
      </c>
      <c r="S1240">
        <f>IF(OR(NOT(ISNUMBER(finalData[[#This Row],[peerIQR]])),finalData[[#This Row],[peerIQR]]=0), NA(), finalData[[#This Row],[peerQ1]]-1.5*finalData[[#This Row],[peerIQR]])</f>
        <v>0.76500000000000001</v>
      </c>
      <c r="T1240">
        <f>IF(OR(NOT(ISNUMBER(finalData[[#This Row],[peerIQR]])),finalData[[#This Row],[peerIQR]]=0), NA(), finalData[[#This Row],[peerQ3]]+1.5*finalData[[#This Row],[peerIQR]])</f>
        <v>1.2250000000000001</v>
      </c>
      <c r="U124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40">
        <f>finalData[[#This Row],[score]]-finalData[[#This Row],[peerMedian]]</f>
        <v>-1.0000000000000009E-2</v>
      </c>
    </row>
    <row r="1241" spans="1:22">
      <c r="A1241" t="s">
        <v>4698</v>
      </c>
      <c r="B1241" t="s">
        <v>4699</v>
      </c>
      <c r="C1241" t="s">
        <v>4657</v>
      </c>
      <c r="D1241" t="s">
        <v>113</v>
      </c>
      <c r="E1241">
        <v>4</v>
      </c>
      <c r="F1241">
        <v>0</v>
      </c>
      <c r="G1241">
        <v>5</v>
      </c>
      <c r="H1241">
        <v>0</v>
      </c>
      <c r="I1241">
        <v>0.9</v>
      </c>
      <c r="J1241">
        <v>5</v>
      </c>
      <c r="K1241">
        <v>0</v>
      </c>
      <c r="L1241" t="s">
        <v>18104</v>
      </c>
      <c r="M1241" t="s">
        <v>17970</v>
      </c>
      <c r="N1241" cm="1">
        <f t="array" ref="N1241">_xlfn.LET(_xlpm.k,finalData[[#This Row],[peer_group_key]],
     MEDIAN(_xlfn._xlws.FILTER(finalData[score], (finalData[peer_group_key]=_xlpm.k)*(ISNUMBER(finalData[score]))))
)</f>
        <v>1.01</v>
      </c>
      <c r="O1241" cm="1">
        <f t="array" ref="O124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1241" cm="1">
        <f t="array" ref="P124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1.0525</v>
      </c>
      <c r="Q1241">
        <f>finalData[[#This Row],[peerQ3]]-finalData[[#This Row],[peerQ1]]</f>
        <v>0.11499999999999999</v>
      </c>
      <c r="R1241" cm="1">
        <f t="array" ref="R1241">_xlfn.LET(_xlpm.k,finalData[[#This Row],[peer_group_key]],
ROWS(_xlfn._xlws.FILTER(finalData[score], (finalData[peer_group_key]=_xlpm.k)*(ISNUMBER(finalData[score]))))
)</f>
        <v>12</v>
      </c>
      <c r="S1241">
        <f>IF(OR(NOT(ISNUMBER(finalData[[#This Row],[peerIQR]])),finalData[[#This Row],[peerIQR]]=0), NA(), finalData[[#This Row],[peerQ1]]-1.5*finalData[[#This Row],[peerIQR]])</f>
        <v>0.76500000000000001</v>
      </c>
      <c r="T1241">
        <f>IF(OR(NOT(ISNUMBER(finalData[[#This Row],[peerIQR]])),finalData[[#This Row],[peerIQR]]=0), NA(), finalData[[#This Row],[peerQ3]]+1.5*finalData[[#This Row],[peerIQR]])</f>
        <v>1.2250000000000001</v>
      </c>
      <c r="U124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41">
        <f>finalData[[#This Row],[score]]-finalData[[#This Row],[peerMedian]]</f>
        <v>-0.10999999999999999</v>
      </c>
    </row>
    <row r="1242" spans="1:22">
      <c r="A1242" t="s">
        <v>4702</v>
      </c>
      <c r="B1242" t="s">
        <v>4703</v>
      </c>
      <c r="C1242" t="s">
        <v>4657</v>
      </c>
      <c r="D1242" t="s">
        <v>140</v>
      </c>
      <c r="E1242">
        <v>4</v>
      </c>
      <c r="F1242">
        <v>0</v>
      </c>
      <c r="G1242">
        <v>6</v>
      </c>
      <c r="H1242">
        <v>0</v>
      </c>
      <c r="I1242">
        <v>0.89</v>
      </c>
      <c r="J1242">
        <v>6</v>
      </c>
      <c r="K1242">
        <v>0</v>
      </c>
      <c r="L1242" t="s">
        <v>18105</v>
      </c>
      <c r="M1242" t="s">
        <v>17970</v>
      </c>
      <c r="N1242" cm="1">
        <f t="array" ref="N1242">_xlfn.LET(_xlpm.k,finalData[[#This Row],[peer_group_key]],
     MEDIAN(_xlfn._xlws.FILTER(finalData[score], (finalData[peer_group_key]=_xlpm.k)*(ISNUMBER(finalData[score]))))
)</f>
        <v>0.97</v>
      </c>
      <c r="O1242" cm="1">
        <f t="array" ref="O124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1242" cm="1">
        <f t="array" ref="P124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242">
        <f>finalData[[#This Row],[peerQ3]]-finalData[[#This Row],[peerQ1]]</f>
        <v>7.999999999999996E-2</v>
      </c>
      <c r="R1242" cm="1">
        <f t="array" ref="R1242">_xlfn.LET(_xlpm.k,finalData[[#This Row],[peer_group_key]],
ROWS(_xlfn._xlws.FILTER(finalData[score], (finalData[peer_group_key]=_xlpm.k)*(ISNUMBER(finalData[score]))))
)</f>
        <v>2</v>
      </c>
      <c r="S1242">
        <f>IF(OR(NOT(ISNUMBER(finalData[[#This Row],[peerIQR]])),finalData[[#This Row],[peerIQR]]=0), NA(), finalData[[#This Row],[peerQ1]]-1.5*finalData[[#This Row],[peerIQR]])</f>
        <v>0.81</v>
      </c>
      <c r="T1242">
        <f>IF(OR(NOT(ISNUMBER(finalData[[#This Row],[peerIQR]])),finalData[[#This Row],[peerIQR]]=0), NA(), finalData[[#This Row],[peerQ3]]+1.5*finalData[[#This Row],[peerIQR]])</f>
        <v>1.1299999999999999</v>
      </c>
      <c r="U124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42">
        <f>finalData[[#This Row],[score]]-finalData[[#This Row],[peerMedian]]</f>
        <v>-7.999999999999996E-2</v>
      </c>
    </row>
    <row r="1243" spans="1:22">
      <c r="A1243" t="s">
        <v>4706</v>
      </c>
      <c r="B1243" t="s">
        <v>4707</v>
      </c>
      <c r="C1243" t="s">
        <v>4657</v>
      </c>
      <c r="D1243" t="s">
        <v>140</v>
      </c>
      <c r="E1243">
        <v>1</v>
      </c>
      <c r="F1243">
        <v>0</v>
      </c>
      <c r="G1243">
        <v>9</v>
      </c>
      <c r="H1243">
        <v>2</v>
      </c>
      <c r="I1243">
        <v>1.05</v>
      </c>
      <c r="J1243">
        <v>11</v>
      </c>
      <c r="K1243">
        <v>0.18181818181818182</v>
      </c>
      <c r="L1243" t="s">
        <v>18105</v>
      </c>
      <c r="M1243" t="s">
        <v>17973</v>
      </c>
      <c r="N1243" cm="1">
        <f t="array" ref="N1243">_xlfn.LET(_xlpm.k,finalData[[#This Row],[peer_group_key]],
     MEDIAN(_xlfn._xlws.FILTER(finalData[score], (finalData[peer_group_key]=_xlpm.k)*(ISNUMBER(finalData[score]))))
)</f>
        <v>0.97</v>
      </c>
      <c r="O1243" cm="1">
        <f t="array" ref="O124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1243" cm="1">
        <f t="array" ref="P124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243">
        <f>finalData[[#This Row],[peerQ3]]-finalData[[#This Row],[peerQ1]]</f>
        <v>7.999999999999996E-2</v>
      </c>
      <c r="R1243" cm="1">
        <f t="array" ref="R1243">_xlfn.LET(_xlpm.k,finalData[[#This Row],[peer_group_key]],
ROWS(_xlfn._xlws.FILTER(finalData[score], (finalData[peer_group_key]=_xlpm.k)*(ISNUMBER(finalData[score]))))
)</f>
        <v>2</v>
      </c>
      <c r="S1243">
        <f>IF(OR(NOT(ISNUMBER(finalData[[#This Row],[peerIQR]])),finalData[[#This Row],[peerIQR]]=0), NA(), finalData[[#This Row],[peerQ1]]-1.5*finalData[[#This Row],[peerIQR]])</f>
        <v>0.81</v>
      </c>
      <c r="T1243">
        <f>IF(OR(NOT(ISNUMBER(finalData[[#This Row],[peerIQR]])),finalData[[#This Row],[peerIQR]]=0), NA(), finalData[[#This Row],[peerQ3]]+1.5*finalData[[#This Row],[peerIQR]])</f>
        <v>1.1299999999999999</v>
      </c>
      <c r="U124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43">
        <f>finalData[[#This Row],[score]]-finalData[[#This Row],[peerMedian]]</f>
        <v>8.0000000000000071E-2</v>
      </c>
    </row>
    <row r="1244" spans="1:22">
      <c r="A1244" t="s">
        <v>4708</v>
      </c>
      <c r="B1244" t="s">
        <v>4709</v>
      </c>
      <c r="C1244" t="s">
        <v>4657</v>
      </c>
      <c r="D1244" t="s">
        <v>113</v>
      </c>
      <c r="E1244">
        <v>2</v>
      </c>
      <c r="F1244">
        <v>0</v>
      </c>
      <c r="G1244">
        <v>5</v>
      </c>
      <c r="H1244">
        <v>0</v>
      </c>
      <c r="I1244">
        <v>1.06</v>
      </c>
      <c r="J1244">
        <v>5</v>
      </c>
      <c r="K1244">
        <v>0</v>
      </c>
      <c r="L1244" t="s">
        <v>18104</v>
      </c>
      <c r="M1244" t="s">
        <v>17973</v>
      </c>
      <c r="N1244" cm="1">
        <f t="array" ref="N1244">_xlfn.LET(_xlpm.k,finalData[[#This Row],[peer_group_key]],
     MEDIAN(_xlfn._xlws.FILTER(finalData[score], (finalData[peer_group_key]=_xlpm.k)*(ISNUMBER(finalData[score]))))
)</f>
        <v>1.01</v>
      </c>
      <c r="O1244" cm="1">
        <f t="array" ref="O124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1244" cm="1">
        <f t="array" ref="P124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1.0525</v>
      </c>
      <c r="Q1244">
        <f>finalData[[#This Row],[peerQ3]]-finalData[[#This Row],[peerQ1]]</f>
        <v>0.11499999999999999</v>
      </c>
      <c r="R1244" cm="1">
        <f t="array" ref="R1244">_xlfn.LET(_xlpm.k,finalData[[#This Row],[peer_group_key]],
ROWS(_xlfn._xlws.FILTER(finalData[score], (finalData[peer_group_key]=_xlpm.k)*(ISNUMBER(finalData[score]))))
)</f>
        <v>12</v>
      </c>
      <c r="S1244">
        <f>IF(OR(NOT(ISNUMBER(finalData[[#This Row],[peerIQR]])),finalData[[#This Row],[peerIQR]]=0), NA(), finalData[[#This Row],[peerQ1]]-1.5*finalData[[#This Row],[peerIQR]])</f>
        <v>0.76500000000000001</v>
      </c>
      <c r="T1244">
        <f>IF(OR(NOT(ISNUMBER(finalData[[#This Row],[peerIQR]])),finalData[[#This Row],[peerIQR]]=0), NA(), finalData[[#This Row],[peerQ3]]+1.5*finalData[[#This Row],[peerIQR]])</f>
        <v>1.2250000000000001</v>
      </c>
      <c r="U124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44">
        <f>finalData[[#This Row],[score]]-finalData[[#This Row],[peerMedian]]</f>
        <v>5.0000000000000044E-2</v>
      </c>
    </row>
    <row r="1245" spans="1:22">
      <c r="A1245" t="s">
        <v>4712</v>
      </c>
      <c r="B1245" t="s">
        <v>4713</v>
      </c>
      <c r="C1245" t="s">
        <v>4657</v>
      </c>
      <c r="D1245" t="s">
        <v>87</v>
      </c>
      <c r="E1245">
        <v>3</v>
      </c>
      <c r="F1245">
        <v>0</v>
      </c>
      <c r="G1245">
        <v>6</v>
      </c>
      <c r="H1245">
        <v>0</v>
      </c>
      <c r="I1245">
        <v>0.98</v>
      </c>
      <c r="J1245">
        <v>6</v>
      </c>
      <c r="K1245">
        <v>0</v>
      </c>
      <c r="L1245" t="s">
        <v>18102</v>
      </c>
      <c r="M1245" t="s">
        <v>17971</v>
      </c>
      <c r="N1245" cm="1">
        <f t="array" ref="N1245">_xlfn.LET(_xlpm.k,finalData[[#This Row],[peer_group_key]],
     MEDIAN(_xlfn._xlws.FILTER(finalData[score], (finalData[peer_group_key]=_xlpm.k)*(ISNUMBER(finalData[score]))))
)</f>
        <v>1.0049999999999999</v>
      </c>
      <c r="O1245" cm="1">
        <f t="array" ref="O124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0.995</v>
      </c>
      <c r="P1245" cm="1">
        <f t="array" ref="P124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245">
        <f>finalData[[#This Row],[peerQ3]]-finalData[[#This Row],[peerQ1]]</f>
        <v>1.5000000000000013E-2</v>
      </c>
      <c r="R1245" cm="1">
        <f t="array" ref="R1245">_xlfn.LET(_xlpm.k,finalData[[#This Row],[peer_group_key]],
ROWS(_xlfn._xlws.FILTER(finalData[score], (finalData[peer_group_key]=_xlpm.k)*(ISNUMBER(finalData[score]))))
)</f>
        <v>4</v>
      </c>
      <c r="S1245">
        <f>IF(OR(NOT(ISNUMBER(finalData[[#This Row],[peerIQR]])),finalData[[#This Row],[peerIQR]]=0), NA(), finalData[[#This Row],[peerQ1]]-1.5*finalData[[#This Row],[peerIQR]])</f>
        <v>0.97249999999999992</v>
      </c>
      <c r="T1245">
        <f>IF(OR(NOT(ISNUMBER(finalData[[#This Row],[peerIQR]])),finalData[[#This Row],[peerIQR]]=0), NA(), finalData[[#This Row],[peerQ3]]+1.5*finalData[[#This Row],[peerIQR]])</f>
        <v>1.0325</v>
      </c>
      <c r="U124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45">
        <f>finalData[[#This Row],[score]]-finalData[[#This Row],[peerMedian]]</f>
        <v>-2.4999999999999911E-2</v>
      </c>
    </row>
    <row r="1246" spans="1:22">
      <c r="A1246" t="s">
        <v>4715</v>
      </c>
      <c r="B1246" t="s">
        <v>4716</v>
      </c>
      <c r="C1246" t="s">
        <v>4657</v>
      </c>
      <c r="D1246" t="s">
        <v>113</v>
      </c>
      <c r="E1246">
        <v>1</v>
      </c>
      <c r="F1246">
        <v>1</v>
      </c>
      <c r="G1246">
        <v>7</v>
      </c>
      <c r="H1246">
        <v>2</v>
      </c>
      <c r="I1246">
        <v>0.96</v>
      </c>
      <c r="J1246">
        <v>10</v>
      </c>
      <c r="K1246">
        <v>0.2</v>
      </c>
      <c r="L1246" t="s">
        <v>18104</v>
      </c>
      <c r="M1246" t="s">
        <v>17973</v>
      </c>
      <c r="N1246" cm="1">
        <f t="array" ref="N1246">_xlfn.LET(_xlpm.k,finalData[[#This Row],[peer_group_key]],
     MEDIAN(_xlfn._xlws.FILTER(finalData[score], (finalData[peer_group_key]=_xlpm.k)*(ISNUMBER(finalData[score]))))
)</f>
        <v>1.01</v>
      </c>
      <c r="O1246" cm="1">
        <f t="array" ref="O124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1246" cm="1">
        <f t="array" ref="P124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1.0525</v>
      </c>
      <c r="Q1246">
        <f>finalData[[#This Row],[peerQ3]]-finalData[[#This Row],[peerQ1]]</f>
        <v>0.11499999999999999</v>
      </c>
      <c r="R1246" cm="1">
        <f t="array" ref="R1246">_xlfn.LET(_xlpm.k,finalData[[#This Row],[peer_group_key]],
ROWS(_xlfn._xlws.FILTER(finalData[score], (finalData[peer_group_key]=_xlpm.k)*(ISNUMBER(finalData[score]))))
)</f>
        <v>12</v>
      </c>
      <c r="S1246">
        <f>IF(OR(NOT(ISNUMBER(finalData[[#This Row],[peerIQR]])),finalData[[#This Row],[peerIQR]]=0), NA(), finalData[[#This Row],[peerQ1]]-1.5*finalData[[#This Row],[peerIQR]])</f>
        <v>0.76500000000000001</v>
      </c>
      <c r="T1246">
        <f>IF(OR(NOT(ISNUMBER(finalData[[#This Row],[peerIQR]])),finalData[[#This Row],[peerIQR]]=0), NA(), finalData[[#This Row],[peerQ3]]+1.5*finalData[[#This Row],[peerIQR]])</f>
        <v>1.2250000000000001</v>
      </c>
      <c r="U124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46">
        <f>finalData[[#This Row],[score]]-finalData[[#This Row],[peerMedian]]</f>
        <v>-5.0000000000000044E-2</v>
      </c>
    </row>
    <row r="1247" spans="1:22">
      <c r="A1247" t="s">
        <v>4719</v>
      </c>
      <c r="B1247" t="s">
        <v>4720</v>
      </c>
      <c r="C1247" t="s">
        <v>4657</v>
      </c>
      <c r="D1247" t="s">
        <v>113</v>
      </c>
      <c r="E1247">
        <v>4</v>
      </c>
      <c r="F1247">
        <v>0</v>
      </c>
      <c r="G1247">
        <v>3</v>
      </c>
      <c r="H1247">
        <v>1</v>
      </c>
      <c r="I1247">
        <v>0.81</v>
      </c>
      <c r="J1247">
        <v>4</v>
      </c>
      <c r="K1247">
        <v>0.25</v>
      </c>
      <c r="L1247" t="s">
        <v>18104</v>
      </c>
      <c r="M1247" t="s">
        <v>17970</v>
      </c>
      <c r="N1247" cm="1">
        <f t="array" ref="N1247">_xlfn.LET(_xlpm.k,finalData[[#This Row],[peer_group_key]],
     MEDIAN(_xlfn._xlws.FILTER(finalData[score], (finalData[peer_group_key]=_xlpm.k)*(ISNUMBER(finalData[score]))))
)</f>
        <v>1.01</v>
      </c>
      <c r="O1247" cm="1">
        <f t="array" ref="O124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1247" cm="1">
        <f t="array" ref="P124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1.0525</v>
      </c>
      <c r="Q1247">
        <f>finalData[[#This Row],[peerQ3]]-finalData[[#This Row],[peerQ1]]</f>
        <v>0.11499999999999999</v>
      </c>
      <c r="R1247" cm="1">
        <f t="array" ref="R1247">_xlfn.LET(_xlpm.k,finalData[[#This Row],[peer_group_key]],
ROWS(_xlfn._xlws.FILTER(finalData[score], (finalData[peer_group_key]=_xlpm.k)*(ISNUMBER(finalData[score]))))
)</f>
        <v>12</v>
      </c>
      <c r="S1247">
        <f>IF(OR(NOT(ISNUMBER(finalData[[#This Row],[peerIQR]])),finalData[[#This Row],[peerIQR]]=0), NA(), finalData[[#This Row],[peerQ1]]-1.5*finalData[[#This Row],[peerIQR]])</f>
        <v>0.76500000000000001</v>
      </c>
      <c r="T1247">
        <f>IF(OR(NOT(ISNUMBER(finalData[[#This Row],[peerIQR]])),finalData[[#This Row],[peerIQR]]=0), NA(), finalData[[#This Row],[peerQ3]]+1.5*finalData[[#This Row],[peerIQR]])</f>
        <v>1.2250000000000001</v>
      </c>
      <c r="U124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47">
        <f>finalData[[#This Row],[score]]-finalData[[#This Row],[peerMedian]]</f>
        <v>-0.19999999999999996</v>
      </c>
    </row>
    <row r="1248" spans="1:22">
      <c r="A1248" t="s">
        <v>4723</v>
      </c>
      <c r="B1248" t="s">
        <v>4724</v>
      </c>
      <c r="C1248" t="s">
        <v>4657</v>
      </c>
      <c r="D1248" t="s">
        <v>32</v>
      </c>
      <c r="E1248">
        <v>3</v>
      </c>
      <c r="F1248">
        <v>1</v>
      </c>
      <c r="G1248">
        <v>9</v>
      </c>
      <c r="H1248">
        <v>0</v>
      </c>
      <c r="I1248">
        <v>1.18</v>
      </c>
      <c r="J1248">
        <v>10</v>
      </c>
      <c r="K1248">
        <v>0</v>
      </c>
      <c r="L1248" t="s">
        <v>18101</v>
      </c>
      <c r="M1248" t="s">
        <v>17971</v>
      </c>
      <c r="N1248" cm="1">
        <f t="array" ref="N1248">_xlfn.LET(_xlpm.k,finalData[[#This Row],[peer_group_key]],
     MEDIAN(_xlfn._xlws.FILTER(finalData[score], (finalData[peer_group_key]=_xlpm.k)*(ISNUMBER(finalData[score]))))
)</f>
        <v>1.0049999999999999</v>
      </c>
      <c r="O1248" cm="1">
        <f t="array" ref="O124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1248" cm="1">
        <f t="array" ref="P124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248">
        <f>finalData[[#This Row],[peerQ3]]-finalData[[#This Row],[peerQ1]]</f>
        <v>0.10000000000000009</v>
      </c>
      <c r="R1248" cm="1">
        <f t="array" ref="R1248">_xlfn.LET(_xlpm.k,finalData[[#This Row],[peer_group_key]],
ROWS(_xlfn._xlws.FILTER(finalData[score], (finalData[peer_group_key]=_xlpm.k)*(ISNUMBER(finalData[score]))))
)</f>
        <v>10</v>
      </c>
      <c r="S1248">
        <f>IF(OR(NOT(ISNUMBER(finalData[[#This Row],[peerIQR]])),finalData[[#This Row],[peerIQR]]=0), NA(), finalData[[#This Row],[peerQ1]]-1.5*finalData[[#This Row],[peerIQR]])</f>
        <v>0.82999999999999985</v>
      </c>
      <c r="T1248">
        <f>IF(OR(NOT(ISNUMBER(finalData[[#This Row],[peerIQR]])),finalData[[#This Row],[peerIQR]]=0), NA(), finalData[[#This Row],[peerQ3]]+1.5*finalData[[#This Row],[peerIQR]])</f>
        <v>1.2300000000000002</v>
      </c>
      <c r="U124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48">
        <f>finalData[[#This Row],[score]]-finalData[[#This Row],[peerMedian]]</f>
        <v>0.17500000000000004</v>
      </c>
    </row>
    <row r="1249" spans="1:22">
      <c r="A1249" t="s">
        <v>4726</v>
      </c>
      <c r="B1249" t="s">
        <v>4727</v>
      </c>
      <c r="C1249" t="s">
        <v>4657</v>
      </c>
      <c r="D1249" t="s">
        <v>27</v>
      </c>
      <c r="E1249">
        <v>1</v>
      </c>
      <c r="F1249">
        <v>0</v>
      </c>
      <c r="G1249">
        <v>6</v>
      </c>
      <c r="H1249">
        <v>0</v>
      </c>
      <c r="I1249">
        <v>1</v>
      </c>
      <c r="J1249">
        <v>6</v>
      </c>
      <c r="K1249">
        <v>0</v>
      </c>
      <c r="L1249" t="s">
        <v>18103</v>
      </c>
      <c r="M1249" t="s">
        <v>17973</v>
      </c>
      <c r="N1249" cm="1">
        <f t="array" ref="N1249">_xlfn.LET(_xlpm.k,finalData[[#This Row],[peer_group_key]],
     MEDIAN(_xlfn._xlws.FILTER(finalData[score], (finalData[peer_group_key]=_xlpm.k)*(ISNUMBER(finalData[score]))))
)</f>
        <v>1.01</v>
      </c>
      <c r="O1249" cm="1">
        <f t="array" ref="O124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249" cm="1">
        <f t="array" ref="P124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249">
        <f>finalData[[#This Row],[peerQ3]]-finalData[[#This Row],[peerQ1]]</f>
        <v>6.0000000000000053E-2</v>
      </c>
      <c r="R1249" cm="1">
        <f t="array" ref="R1249">_xlfn.LET(_xlpm.k,finalData[[#This Row],[peer_group_key]],
ROWS(_xlfn._xlws.FILTER(finalData[score], (finalData[peer_group_key]=_xlpm.k)*(ISNUMBER(finalData[score]))))
)</f>
        <v>11</v>
      </c>
      <c r="S1249">
        <f>IF(OR(NOT(ISNUMBER(finalData[[#This Row],[peerIQR]])),finalData[[#This Row],[peerIQR]]=0), NA(), finalData[[#This Row],[peerQ1]]-1.5*finalData[[#This Row],[peerIQR]])</f>
        <v>0.90999999999999992</v>
      </c>
      <c r="T1249">
        <f>IF(OR(NOT(ISNUMBER(finalData[[#This Row],[peerIQR]])),finalData[[#This Row],[peerIQR]]=0), NA(), finalData[[#This Row],[peerQ3]]+1.5*finalData[[#This Row],[peerIQR]])</f>
        <v>1.1500000000000001</v>
      </c>
      <c r="U124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49">
        <f>finalData[[#This Row],[score]]-finalData[[#This Row],[peerMedian]]</f>
        <v>-1.0000000000000009E-2</v>
      </c>
    </row>
    <row r="1250" spans="1:22">
      <c r="A1250" t="s">
        <v>4729</v>
      </c>
      <c r="B1250" t="s">
        <v>4730</v>
      </c>
      <c r="C1250" t="s">
        <v>4657</v>
      </c>
      <c r="D1250" t="s">
        <v>113</v>
      </c>
      <c r="E1250">
        <v>2</v>
      </c>
      <c r="F1250">
        <v>0</v>
      </c>
      <c r="G1250">
        <v>5</v>
      </c>
      <c r="H1250">
        <v>0</v>
      </c>
      <c r="I1250">
        <v>0.99</v>
      </c>
      <c r="J1250">
        <v>5</v>
      </c>
      <c r="K1250">
        <v>0</v>
      </c>
      <c r="L1250" t="s">
        <v>18104</v>
      </c>
      <c r="M1250" t="s">
        <v>17973</v>
      </c>
      <c r="N1250" cm="1">
        <f t="array" ref="N1250">_xlfn.LET(_xlpm.k,finalData[[#This Row],[peer_group_key]],
     MEDIAN(_xlfn._xlws.FILTER(finalData[score], (finalData[peer_group_key]=_xlpm.k)*(ISNUMBER(finalData[score]))))
)</f>
        <v>1.01</v>
      </c>
      <c r="O1250" cm="1">
        <f t="array" ref="O125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1250" cm="1">
        <f t="array" ref="P125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1.0525</v>
      </c>
      <c r="Q1250">
        <f>finalData[[#This Row],[peerQ3]]-finalData[[#This Row],[peerQ1]]</f>
        <v>0.11499999999999999</v>
      </c>
      <c r="R1250" cm="1">
        <f t="array" ref="R1250">_xlfn.LET(_xlpm.k,finalData[[#This Row],[peer_group_key]],
ROWS(_xlfn._xlws.FILTER(finalData[score], (finalData[peer_group_key]=_xlpm.k)*(ISNUMBER(finalData[score]))))
)</f>
        <v>12</v>
      </c>
      <c r="S1250">
        <f>IF(OR(NOT(ISNUMBER(finalData[[#This Row],[peerIQR]])),finalData[[#This Row],[peerIQR]]=0), NA(), finalData[[#This Row],[peerQ1]]-1.5*finalData[[#This Row],[peerIQR]])</f>
        <v>0.76500000000000001</v>
      </c>
      <c r="T1250">
        <f>IF(OR(NOT(ISNUMBER(finalData[[#This Row],[peerIQR]])),finalData[[#This Row],[peerIQR]]=0), NA(), finalData[[#This Row],[peerQ3]]+1.5*finalData[[#This Row],[peerIQR]])</f>
        <v>1.2250000000000001</v>
      </c>
      <c r="U125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50">
        <f>finalData[[#This Row],[score]]-finalData[[#This Row],[peerMedian]]</f>
        <v>-2.0000000000000018E-2</v>
      </c>
    </row>
    <row r="1251" spans="1:22">
      <c r="A1251" t="s">
        <v>4732</v>
      </c>
      <c r="B1251" t="s">
        <v>4733</v>
      </c>
      <c r="C1251" t="s">
        <v>4657</v>
      </c>
      <c r="D1251" t="s">
        <v>113</v>
      </c>
      <c r="E1251">
        <v>2</v>
      </c>
      <c r="F1251">
        <v>0</v>
      </c>
      <c r="G1251">
        <v>10</v>
      </c>
      <c r="H1251">
        <v>1</v>
      </c>
      <c r="I1251">
        <v>1.02</v>
      </c>
      <c r="J1251">
        <v>11</v>
      </c>
      <c r="K1251">
        <v>9.0909090909090912E-2</v>
      </c>
      <c r="L1251" t="s">
        <v>18104</v>
      </c>
      <c r="M1251" t="s">
        <v>17973</v>
      </c>
      <c r="N1251" cm="1">
        <f t="array" ref="N1251">_xlfn.LET(_xlpm.k,finalData[[#This Row],[peer_group_key]],
     MEDIAN(_xlfn._xlws.FILTER(finalData[score], (finalData[peer_group_key]=_xlpm.k)*(ISNUMBER(finalData[score]))))
)</f>
        <v>1.01</v>
      </c>
      <c r="O1251" cm="1">
        <f t="array" ref="O125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1251" cm="1">
        <f t="array" ref="P125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1.0525</v>
      </c>
      <c r="Q1251">
        <f>finalData[[#This Row],[peerQ3]]-finalData[[#This Row],[peerQ1]]</f>
        <v>0.11499999999999999</v>
      </c>
      <c r="R1251" cm="1">
        <f t="array" ref="R1251">_xlfn.LET(_xlpm.k,finalData[[#This Row],[peer_group_key]],
ROWS(_xlfn._xlws.FILTER(finalData[score], (finalData[peer_group_key]=_xlpm.k)*(ISNUMBER(finalData[score]))))
)</f>
        <v>12</v>
      </c>
      <c r="S1251">
        <f>IF(OR(NOT(ISNUMBER(finalData[[#This Row],[peerIQR]])),finalData[[#This Row],[peerIQR]]=0), NA(), finalData[[#This Row],[peerQ1]]-1.5*finalData[[#This Row],[peerIQR]])</f>
        <v>0.76500000000000001</v>
      </c>
      <c r="T1251">
        <f>IF(OR(NOT(ISNUMBER(finalData[[#This Row],[peerIQR]])),finalData[[#This Row],[peerIQR]]=0), NA(), finalData[[#This Row],[peerQ3]]+1.5*finalData[[#This Row],[peerIQR]])</f>
        <v>1.2250000000000001</v>
      </c>
      <c r="U125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51">
        <f>finalData[[#This Row],[score]]-finalData[[#This Row],[peerMedian]]</f>
        <v>1.0000000000000009E-2</v>
      </c>
    </row>
    <row r="1252" spans="1:22">
      <c r="A1252" t="s">
        <v>4736</v>
      </c>
      <c r="B1252" t="s">
        <v>4737</v>
      </c>
      <c r="C1252" t="s">
        <v>4657</v>
      </c>
      <c r="D1252" t="s">
        <v>113</v>
      </c>
      <c r="E1252">
        <v>1</v>
      </c>
      <c r="F1252">
        <v>0</v>
      </c>
      <c r="G1252">
        <v>8</v>
      </c>
      <c r="H1252">
        <v>2</v>
      </c>
      <c r="I1252">
        <v>1.1399999999999999</v>
      </c>
      <c r="J1252">
        <v>10</v>
      </c>
      <c r="K1252">
        <v>0.2</v>
      </c>
      <c r="L1252" t="s">
        <v>18104</v>
      </c>
      <c r="M1252" t="s">
        <v>17973</v>
      </c>
      <c r="N1252" cm="1">
        <f t="array" ref="N1252">_xlfn.LET(_xlpm.k,finalData[[#This Row],[peer_group_key]],
     MEDIAN(_xlfn._xlws.FILTER(finalData[score], (finalData[peer_group_key]=_xlpm.k)*(ISNUMBER(finalData[score]))))
)</f>
        <v>1.01</v>
      </c>
      <c r="O1252" cm="1">
        <f t="array" ref="O125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1252" cm="1">
        <f t="array" ref="P125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1.0525</v>
      </c>
      <c r="Q1252">
        <f>finalData[[#This Row],[peerQ3]]-finalData[[#This Row],[peerQ1]]</f>
        <v>0.11499999999999999</v>
      </c>
      <c r="R1252" cm="1">
        <f t="array" ref="R1252">_xlfn.LET(_xlpm.k,finalData[[#This Row],[peer_group_key]],
ROWS(_xlfn._xlws.FILTER(finalData[score], (finalData[peer_group_key]=_xlpm.k)*(ISNUMBER(finalData[score]))))
)</f>
        <v>12</v>
      </c>
      <c r="S1252">
        <f>IF(OR(NOT(ISNUMBER(finalData[[#This Row],[peerIQR]])),finalData[[#This Row],[peerIQR]]=0), NA(), finalData[[#This Row],[peerQ1]]-1.5*finalData[[#This Row],[peerIQR]])</f>
        <v>0.76500000000000001</v>
      </c>
      <c r="T1252">
        <f>IF(OR(NOT(ISNUMBER(finalData[[#This Row],[peerIQR]])),finalData[[#This Row],[peerIQR]]=0), NA(), finalData[[#This Row],[peerQ3]]+1.5*finalData[[#This Row],[peerIQR]])</f>
        <v>1.2250000000000001</v>
      </c>
      <c r="U125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52">
        <f>finalData[[#This Row],[score]]-finalData[[#This Row],[peerMedian]]</f>
        <v>0.12999999999999989</v>
      </c>
    </row>
    <row r="1253" spans="1:22">
      <c r="A1253" t="s">
        <v>4739</v>
      </c>
      <c r="B1253" t="s">
        <v>4740</v>
      </c>
      <c r="C1253" t="s">
        <v>4657</v>
      </c>
      <c r="D1253" t="s">
        <v>27</v>
      </c>
      <c r="E1253">
        <v>2</v>
      </c>
      <c r="F1253">
        <v>0</v>
      </c>
      <c r="G1253">
        <v>6</v>
      </c>
      <c r="H1253">
        <v>0</v>
      </c>
      <c r="I1253">
        <v>1.22</v>
      </c>
      <c r="J1253">
        <v>6</v>
      </c>
      <c r="K1253">
        <v>0</v>
      </c>
      <c r="L1253" t="s">
        <v>18103</v>
      </c>
      <c r="M1253" t="s">
        <v>17973</v>
      </c>
      <c r="N1253" cm="1">
        <f t="array" ref="N1253">_xlfn.LET(_xlpm.k,finalData[[#This Row],[peer_group_key]],
     MEDIAN(_xlfn._xlws.FILTER(finalData[score], (finalData[peer_group_key]=_xlpm.k)*(ISNUMBER(finalData[score]))))
)</f>
        <v>1.01</v>
      </c>
      <c r="O1253" cm="1">
        <f t="array" ref="O125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253" cm="1">
        <f t="array" ref="P125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253">
        <f>finalData[[#This Row],[peerQ3]]-finalData[[#This Row],[peerQ1]]</f>
        <v>6.0000000000000053E-2</v>
      </c>
      <c r="R1253" cm="1">
        <f t="array" ref="R1253">_xlfn.LET(_xlpm.k,finalData[[#This Row],[peer_group_key]],
ROWS(_xlfn._xlws.FILTER(finalData[score], (finalData[peer_group_key]=_xlpm.k)*(ISNUMBER(finalData[score]))))
)</f>
        <v>11</v>
      </c>
      <c r="S1253">
        <f>IF(OR(NOT(ISNUMBER(finalData[[#This Row],[peerIQR]])),finalData[[#This Row],[peerIQR]]=0), NA(), finalData[[#This Row],[peerQ1]]-1.5*finalData[[#This Row],[peerIQR]])</f>
        <v>0.90999999999999992</v>
      </c>
      <c r="T1253">
        <f>IF(OR(NOT(ISNUMBER(finalData[[#This Row],[peerIQR]])),finalData[[#This Row],[peerIQR]]=0), NA(), finalData[[#This Row],[peerQ3]]+1.5*finalData[[#This Row],[peerIQR]])</f>
        <v>1.1500000000000001</v>
      </c>
      <c r="U125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1253">
        <f>finalData[[#This Row],[score]]-finalData[[#This Row],[peerMedian]]</f>
        <v>0.20999999999999996</v>
      </c>
    </row>
    <row r="1254" spans="1:22">
      <c r="A1254" t="s">
        <v>4742</v>
      </c>
      <c r="B1254" t="s">
        <v>4743</v>
      </c>
      <c r="C1254" t="s">
        <v>4657</v>
      </c>
      <c r="D1254" t="s">
        <v>27</v>
      </c>
      <c r="E1254">
        <v>1</v>
      </c>
      <c r="F1254">
        <v>0</v>
      </c>
      <c r="G1254">
        <v>5</v>
      </c>
      <c r="H1254">
        <v>1</v>
      </c>
      <c r="I1254">
        <v>1.01</v>
      </c>
      <c r="J1254">
        <v>6</v>
      </c>
      <c r="K1254">
        <v>0.16666666666666666</v>
      </c>
      <c r="L1254" t="s">
        <v>18103</v>
      </c>
      <c r="M1254" t="s">
        <v>17973</v>
      </c>
      <c r="N1254" cm="1">
        <f t="array" ref="N1254">_xlfn.LET(_xlpm.k,finalData[[#This Row],[peer_group_key]],
     MEDIAN(_xlfn._xlws.FILTER(finalData[score], (finalData[peer_group_key]=_xlpm.k)*(ISNUMBER(finalData[score]))))
)</f>
        <v>1.01</v>
      </c>
      <c r="O1254" cm="1">
        <f t="array" ref="O125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254" cm="1">
        <f t="array" ref="P125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254">
        <f>finalData[[#This Row],[peerQ3]]-finalData[[#This Row],[peerQ1]]</f>
        <v>6.0000000000000053E-2</v>
      </c>
      <c r="R1254" cm="1">
        <f t="array" ref="R1254">_xlfn.LET(_xlpm.k,finalData[[#This Row],[peer_group_key]],
ROWS(_xlfn._xlws.FILTER(finalData[score], (finalData[peer_group_key]=_xlpm.k)*(ISNUMBER(finalData[score]))))
)</f>
        <v>11</v>
      </c>
      <c r="S1254">
        <f>IF(OR(NOT(ISNUMBER(finalData[[#This Row],[peerIQR]])),finalData[[#This Row],[peerIQR]]=0), NA(), finalData[[#This Row],[peerQ1]]-1.5*finalData[[#This Row],[peerIQR]])</f>
        <v>0.90999999999999992</v>
      </c>
      <c r="T1254">
        <f>IF(OR(NOT(ISNUMBER(finalData[[#This Row],[peerIQR]])),finalData[[#This Row],[peerIQR]]=0), NA(), finalData[[#This Row],[peerQ3]]+1.5*finalData[[#This Row],[peerIQR]])</f>
        <v>1.1500000000000001</v>
      </c>
      <c r="U125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54">
        <f>finalData[[#This Row],[score]]-finalData[[#This Row],[peerMedian]]</f>
        <v>0</v>
      </c>
    </row>
    <row r="1255" spans="1:22">
      <c r="A1255" t="s">
        <v>4746</v>
      </c>
      <c r="B1255" t="s">
        <v>4747</v>
      </c>
      <c r="C1255" t="s">
        <v>4657</v>
      </c>
      <c r="D1255" t="s">
        <v>32</v>
      </c>
      <c r="E1255">
        <v>2</v>
      </c>
      <c r="F1255">
        <v>0</v>
      </c>
      <c r="G1255">
        <v>7</v>
      </c>
      <c r="H1255">
        <v>1</v>
      </c>
      <c r="I1255">
        <v>0.99</v>
      </c>
      <c r="J1255">
        <v>8</v>
      </c>
      <c r="K1255">
        <v>0.125</v>
      </c>
      <c r="L1255" t="s">
        <v>18101</v>
      </c>
      <c r="M1255" t="s">
        <v>17973</v>
      </c>
      <c r="N1255" cm="1">
        <f t="array" ref="N1255">_xlfn.LET(_xlpm.k,finalData[[#This Row],[peer_group_key]],
     MEDIAN(_xlfn._xlws.FILTER(finalData[score], (finalData[peer_group_key]=_xlpm.k)*(ISNUMBER(finalData[score]))))
)</f>
        <v>1.0049999999999999</v>
      </c>
      <c r="O1255" cm="1">
        <f t="array" ref="O125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1255" cm="1">
        <f t="array" ref="P125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255">
        <f>finalData[[#This Row],[peerQ3]]-finalData[[#This Row],[peerQ1]]</f>
        <v>0.10000000000000009</v>
      </c>
      <c r="R1255" cm="1">
        <f t="array" ref="R1255">_xlfn.LET(_xlpm.k,finalData[[#This Row],[peer_group_key]],
ROWS(_xlfn._xlws.FILTER(finalData[score], (finalData[peer_group_key]=_xlpm.k)*(ISNUMBER(finalData[score]))))
)</f>
        <v>10</v>
      </c>
      <c r="S1255">
        <f>IF(OR(NOT(ISNUMBER(finalData[[#This Row],[peerIQR]])),finalData[[#This Row],[peerIQR]]=0), NA(), finalData[[#This Row],[peerQ1]]-1.5*finalData[[#This Row],[peerIQR]])</f>
        <v>0.82999999999999985</v>
      </c>
      <c r="T1255">
        <f>IF(OR(NOT(ISNUMBER(finalData[[#This Row],[peerIQR]])),finalData[[#This Row],[peerIQR]]=0), NA(), finalData[[#This Row],[peerQ3]]+1.5*finalData[[#This Row],[peerIQR]])</f>
        <v>1.2300000000000002</v>
      </c>
      <c r="U125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55">
        <f>finalData[[#This Row],[score]]-finalData[[#This Row],[peerMedian]]</f>
        <v>-1.4999999999999902E-2</v>
      </c>
    </row>
    <row r="1256" spans="1:22">
      <c r="A1256" t="s">
        <v>4750</v>
      </c>
      <c r="B1256" t="s">
        <v>4751</v>
      </c>
      <c r="C1256" t="s">
        <v>4657</v>
      </c>
      <c r="D1256" t="s">
        <v>27</v>
      </c>
      <c r="E1256">
        <v>1</v>
      </c>
      <c r="F1256">
        <v>0</v>
      </c>
      <c r="G1256">
        <v>5</v>
      </c>
      <c r="H1256">
        <v>1</v>
      </c>
      <c r="I1256">
        <v>1</v>
      </c>
      <c r="J1256">
        <v>6</v>
      </c>
      <c r="K1256">
        <v>0.16666666666666666</v>
      </c>
      <c r="L1256" t="s">
        <v>18103</v>
      </c>
      <c r="M1256" t="s">
        <v>17973</v>
      </c>
      <c r="N1256" cm="1">
        <f t="array" ref="N1256">_xlfn.LET(_xlpm.k,finalData[[#This Row],[peer_group_key]],
     MEDIAN(_xlfn._xlws.FILTER(finalData[score], (finalData[peer_group_key]=_xlpm.k)*(ISNUMBER(finalData[score]))))
)</f>
        <v>1.01</v>
      </c>
      <c r="O1256" cm="1">
        <f t="array" ref="O125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256" cm="1">
        <f t="array" ref="P125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256">
        <f>finalData[[#This Row],[peerQ3]]-finalData[[#This Row],[peerQ1]]</f>
        <v>6.0000000000000053E-2</v>
      </c>
      <c r="R1256" cm="1">
        <f t="array" ref="R1256">_xlfn.LET(_xlpm.k,finalData[[#This Row],[peer_group_key]],
ROWS(_xlfn._xlws.FILTER(finalData[score], (finalData[peer_group_key]=_xlpm.k)*(ISNUMBER(finalData[score]))))
)</f>
        <v>11</v>
      </c>
      <c r="S1256">
        <f>IF(OR(NOT(ISNUMBER(finalData[[#This Row],[peerIQR]])),finalData[[#This Row],[peerIQR]]=0), NA(), finalData[[#This Row],[peerQ1]]-1.5*finalData[[#This Row],[peerIQR]])</f>
        <v>0.90999999999999992</v>
      </c>
      <c r="T1256">
        <f>IF(OR(NOT(ISNUMBER(finalData[[#This Row],[peerIQR]])),finalData[[#This Row],[peerIQR]]=0), NA(), finalData[[#This Row],[peerQ3]]+1.5*finalData[[#This Row],[peerIQR]])</f>
        <v>1.1500000000000001</v>
      </c>
      <c r="U125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56">
        <f>finalData[[#This Row],[score]]-finalData[[#This Row],[peerMedian]]</f>
        <v>-1.0000000000000009E-2</v>
      </c>
    </row>
    <row r="1257" spans="1:22">
      <c r="A1257" t="s">
        <v>4754</v>
      </c>
      <c r="B1257" t="s">
        <v>4755</v>
      </c>
      <c r="C1257" t="s">
        <v>4657</v>
      </c>
      <c r="D1257" t="s">
        <v>113</v>
      </c>
      <c r="E1257">
        <v>1</v>
      </c>
      <c r="F1257">
        <v>0</v>
      </c>
      <c r="G1257">
        <v>7</v>
      </c>
      <c r="H1257">
        <v>2</v>
      </c>
      <c r="I1257">
        <v>1.03</v>
      </c>
      <c r="J1257">
        <v>9</v>
      </c>
      <c r="K1257">
        <v>0.22222222222222221</v>
      </c>
      <c r="L1257" t="s">
        <v>18104</v>
      </c>
      <c r="M1257" t="s">
        <v>17973</v>
      </c>
      <c r="N1257" cm="1">
        <f t="array" ref="N1257">_xlfn.LET(_xlpm.k,finalData[[#This Row],[peer_group_key]],
     MEDIAN(_xlfn._xlws.FILTER(finalData[score], (finalData[peer_group_key]=_xlpm.k)*(ISNUMBER(finalData[score]))))
)</f>
        <v>1.01</v>
      </c>
      <c r="O1257" cm="1">
        <f t="array" ref="O125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1257" cm="1">
        <f t="array" ref="P125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1.0525</v>
      </c>
      <c r="Q1257">
        <f>finalData[[#This Row],[peerQ3]]-finalData[[#This Row],[peerQ1]]</f>
        <v>0.11499999999999999</v>
      </c>
      <c r="R1257" cm="1">
        <f t="array" ref="R1257">_xlfn.LET(_xlpm.k,finalData[[#This Row],[peer_group_key]],
ROWS(_xlfn._xlws.FILTER(finalData[score], (finalData[peer_group_key]=_xlpm.k)*(ISNUMBER(finalData[score]))))
)</f>
        <v>12</v>
      </c>
      <c r="S1257">
        <f>IF(OR(NOT(ISNUMBER(finalData[[#This Row],[peerIQR]])),finalData[[#This Row],[peerIQR]]=0), NA(), finalData[[#This Row],[peerQ1]]-1.5*finalData[[#This Row],[peerIQR]])</f>
        <v>0.76500000000000001</v>
      </c>
      <c r="T1257">
        <f>IF(OR(NOT(ISNUMBER(finalData[[#This Row],[peerIQR]])),finalData[[#This Row],[peerIQR]]=0), NA(), finalData[[#This Row],[peerQ3]]+1.5*finalData[[#This Row],[peerIQR]])</f>
        <v>1.2250000000000001</v>
      </c>
      <c r="U125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57">
        <f>finalData[[#This Row],[score]]-finalData[[#This Row],[peerMedian]]</f>
        <v>2.0000000000000018E-2</v>
      </c>
    </row>
    <row r="1258" spans="1:22">
      <c r="A1258" t="s">
        <v>4757</v>
      </c>
      <c r="B1258" t="s">
        <v>4758</v>
      </c>
      <c r="C1258" t="s">
        <v>4657</v>
      </c>
      <c r="D1258" t="s">
        <v>113</v>
      </c>
      <c r="E1258">
        <v>1</v>
      </c>
      <c r="F1258">
        <v>0</v>
      </c>
      <c r="G1258">
        <v>7</v>
      </c>
      <c r="H1258">
        <v>0</v>
      </c>
      <c r="I1258">
        <v>0.93</v>
      </c>
      <c r="J1258">
        <v>7</v>
      </c>
      <c r="K1258">
        <v>0</v>
      </c>
      <c r="L1258" t="s">
        <v>18104</v>
      </c>
      <c r="M1258" t="s">
        <v>17973</v>
      </c>
      <c r="N1258" cm="1">
        <f t="array" ref="N1258">_xlfn.LET(_xlpm.k,finalData[[#This Row],[peer_group_key]],
     MEDIAN(_xlfn._xlws.FILTER(finalData[score], (finalData[peer_group_key]=_xlpm.k)*(ISNUMBER(finalData[score]))))
)</f>
        <v>1.01</v>
      </c>
      <c r="O1258" cm="1">
        <f t="array" ref="O125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1258" cm="1">
        <f t="array" ref="P125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1.0525</v>
      </c>
      <c r="Q1258">
        <f>finalData[[#This Row],[peerQ3]]-finalData[[#This Row],[peerQ1]]</f>
        <v>0.11499999999999999</v>
      </c>
      <c r="R1258" cm="1">
        <f t="array" ref="R1258">_xlfn.LET(_xlpm.k,finalData[[#This Row],[peer_group_key]],
ROWS(_xlfn._xlws.FILTER(finalData[score], (finalData[peer_group_key]=_xlpm.k)*(ISNUMBER(finalData[score]))))
)</f>
        <v>12</v>
      </c>
      <c r="S1258">
        <f>IF(OR(NOT(ISNUMBER(finalData[[#This Row],[peerIQR]])),finalData[[#This Row],[peerIQR]]=0), NA(), finalData[[#This Row],[peerQ1]]-1.5*finalData[[#This Row],[peerIQR]])</f>
        <v>0.76500000000000001</v>
      </c>
      <c r="T1258">
        <f>IF(OR(NOT(ISNUMBER(finalData[[#This Row],[peerIQR]])),finalData[[#This Row],[peerIQR]]=0), NA(), finalData[[#This Row],[peerQ3]]+1.5*finalData[[#This Row],[peerIQR]])</f>
        <v>1.2250000000000001</v>
      </c>
      <c r="U125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58">
        <f>finalData[[#This Row],[score]]-finalData[[#This Row],[peerMedian]]</f>
        <v>-7.999999999999996E-2</v>
      </c>
    </row>
    <row r="1259" spans="1:22">
      <c r="A1259" t="s">
        <v>4761</v>
      </c>
      <c r="B1259" t="s">
        <v>4762</v>
      </c>
      <c r="C1259" t="s">
        <v>4657</v>
      </c>
      <c r="D1259" t="s">
        <v>32</v>
      </c>
      <c r="E1259">
        <v>3</v>
      </c>
      <c r="F1259">
        <v>1</v>
      </c>
      <c r="G1259">
        <v>9</v>
      </c>
      <c r="H1259">
        <v>1</v>
      </c>
      <c r="I1259">
        <v>0.99</v>
      </c>
      <c r="J1259">
        <v>11</v>
      </c>
      <c r="K1259">
        <v>9.0909090909090912E-2</v>
      </c>
      <c r="L1259" t="s">
        <v>18101</v>
      </c>
      <c r="M1259" t="s">
        <v>17971</v>
      </c>
      <c r="N1259" cm="1">
        <f t="array" ref="N1259">_xlfn.LET(_xlpm.k,finalData[[#This Row],[peer_group_key]],
     MEDIAN(_xlfn._xlws.FILTER(finalData[score], (finalData[peer_group_key]=_xlpm.k)*(ISNUMBER(finalData[score]))))
)</f>
        <v>1.0049999999999999</v>
      </c>
      <c r="O1259" cm="1">
        <f t="array" ref="O125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1259" cm="1">
        <f t="array" ref="P125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259">
        <f>finalData[[#This Row],[peerQ3]]-finalData[[#This Row],[peerQ1]]</f>
        <v>0.10000000000000009</v>
      </c>
      <c r="R1259" cm="1">
        <f t="array" ref="R1259">_xlfn.LET(_xlpm.k,finalData[[#This Row],[peer_group_key]],
ROWS(_xlfn._xlws.FILTER(finalData[score], (finalData[peer_group_key]=_xlpm.k)*(ISNUMBER(finalData[score]))))
)</f>
        <v>10</v>
      </c>
      <c r="S1259">
        <f>IF(OR(NOT(ISNUMBER(finalData[[#This Row],[peerIQR]])),finalData[[#This Row],[peerIQR]]=0), NA(), finalData[[#This Row],[peerQ1]]-1.5*finalData[[#This Row],[peerIQR]])</f>
        <v>0.82999999999999985</v>
      </c>
      <c r="T1259">
        <f>IF(OR(NOT(ISNUMBER(finalData[[#This Row],[peerIQR]])),finalData[[#This Row],[peerIQR]]=0), NA(), finalData[[#This Row],[peerQ3]]+1.5*finalData[[#This Row],[peerIQR]])</f>
        <v>1.2300000000000002</v>
      </c>
      <c r="U125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59">
        <f>finalData[[#This Row],[score]]-finalData[[#This Row],[peerMedian]]</f>
        <v>-1.4999999999999902E-2</v>
      </c>
    </row>
    <row r="1260" spans="1:22">
      <c r="A1260" t="s">
        <v>4764</v>
      </c>
      <c r="B1260" t="s">
        <v>4765</v>
      </c>
      <c r="C1260" t="s">
        <v>4657</v>
      </c>
      <c r="D1260" t="s">
        <v>32</v>
      </c>
      <c r="E1260">
        <v>2</v>
      </c>
      <c r="F1260">
        <v>1</v>
      </c>
      <c r="G1260">
        <v>8</v>
      </c>
      <c r="H1260">
        <v>2</v>
      </c>
      <c r="I1260">
        <v>1.07</v>
      </c>
      <c r="J1260">
        <v>11</v>
      </c>
      <c r="K1260">
        <v>0.18181818181818182</v>
      </c>
      <c r="L1260" t="s">
        <v>18101</v>
      </c>
      <c r="M1260" t="s">
        <v>17973</v>
      </c>
      <c r="N1260" cm="1">
        <f t="array" ref="N1260">_xlfn.LET(_xlpm.k,finalData[[#This Row],[peer_group_key]],
     MEDIAN(_xlfn._xlws.FILTER(finalData[score], (finalData[peer_group_key]=_xlpm.k)*(ISNUMBER(finalData[score]))))
)</f>
        <v>1.0049999999999999</v>
      </c>
      <c r="O1260" cm="1">
        <f t="array" ref="O126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1260" cm="1">
        <f t="array" ref="P126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260">
        <f>finalData[[#This Row],[peerQ3]]-finalData[[#This Row],[peerQ1]]</f>
        <v>0.10000000000000009</v>
      </c>
      <c r="R1260" cm="1">
        <f t="array" ref="R1260">_xlfn.LET(_xlpm.k,finalData[[#This Row],[peer_group_key]],
ROWS(_xlfn._xlws.FILTER(finalData[score], (finalData[peer_group_key]=_xlpm.k)*(ISNUMBER(finalData[score]))))
)</f>
        <v>10</v>
      </c>
      <c r="S1260">
        <f>IF(OR(NOT(ISNUMBER(finalData[[#This Row],[peerIQR]])),finalData[[#This Row],[peerIQR]]=0), NA(), finalData[[#This Row],[peerQ1]]-1.5*finalData[[#This Row],[peerIQR]])</f>
        <v>0.82999999999999985</v>
      </c>
      <c r="T1260">
        <f>IF(OR(NOT(ISNUMBER(finalData[[#This Row],[peerIQR]])),finalData[[#This Row],[peerIQR]]=0), NA(), finalData[[#This Row],[peerQ3]]+1.5*finalData[[#This Row],[peerIQR]])</f>
        <v>1.2300000000000002</v>
      </c>
      <c r="U126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60">
        <f>finalData[[#This Row],[score]]-finalData[[#This Row],[peerMedian]]</f>
        <v>6.5000000000000169E-2</v>
      </c>
    </row>
    <row r="1261" spans="1:22">
      <c r="A1261" t="s">
        <v>4767</v>
      </c>
      <c r="B1261" t="s">
        <v>4768</v>
      </c>
      <c r="C1261" t="s">
        <v>4657</v>
      </c>
      <c r="D1261" t="s">
        <v>32</v>
      </c>
      <c r="E1261">
        <v>2</v>
      </c>
      <c r="F1261">
        <v>0</v>
      </c>
      <c r="G1261">
        <v>10</v>
      </c>
      <c r="H1261">
        <v>1</v>
      </c>
      <c r="I1261">
        <v>1.1100000000000001</v>
      </c>
      <c r="J1261">
        <v>11</v>
      </c>
      <c r="K1261">
        <v>9.0909090909090912E-2</v>
      </c>
      <c r="L1261" t="s">
        <v>18101</v>
      </c>
      <c r="M1261" t="s">
        <v>17973</v>
      </c>
      <c r="N1261" cm="1">
        <f t="array" ref="N1261">_xlfn.LET(_xlpm.k,finalData[[#This Row],[peer_group_key]],
     MEDIAN(_xlfn._xlws.FILTER(finalData[score], (finalData[peer_group_key]=_xlpm.k)*(ISNUMBER(finalData[score]))))
)</f>
        <v>1.0049999999999999</v>
      </c>
      <c r="O1261" cm="1">
        <f t="array" ref="O126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1261" cm="1">
        <f t="array" ref="P126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261">
        <f>finalData[[#This Row],[peerQ3]]-finalData[[#This Row],[peerQ1]]</f>
        <v>0.10000000000000009</v>
      </c>
      <c r="R1261" cm="1">
        <f t="array" ref="R1261">_xlfn.LET(_xlpm.k,finalData[[#This Row],[peer_group_key]],
ROWS(_xlfn._xlws.FILTER(finalData[score], (finalData[peer_group_key]=_xlpm.k)*(ISNUMBER(finalData[score]))))
)</f>
        <v>10</v>
      </c>
      <c r="S1261">
        <f>IF(OR(NOT(ISNUMBER(finalData[[#This Row],[peerIQR]])),finalData[[#This Row],[peerIQR]]=0), NA(), finalData[[#This Row],[peerQ1]]-1.5*finalData[[#This Row],[peerIQR]])</f>
        <v>0.82999999999999985</v>
      </c>
      <c r="T1261">
        <f>IF(OR(NOT(ISNUMBER(finalData[[#This Row],[peerIQR]])),finalData[[#This Row],[peerIQR]]=0), NA(), finalData[[#This Row],[peerQ3]]+1.5*finalData[[#This Row],[peerIQR]])</f>
        <v>1.2300000000000002</v>
      </c>
      <c r="U126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61">
        <f>finalData[[#This Row],[score]]-finalData[[#This Row],[peerMedian]]</f>
        <v>0.1050000000000002</v>
      </c>
    </row>
    <row r="1262" spans="1:22">
      <c r="A1262" t="s">
        <v>4769</v>
      </c>
      <c r="B1262" t="s">
        <v>4770</v>
      </c>
      <c r="C1262" t="s">
        <v>4657</v>
      </c>
      <c r="D1262" t="s">
        <v>113</v>
      </c>
      <c r="E1262">
        <v>1</v>
      </c>
      <c r="F1262">
        <v>0</v>
      </c>
      <c r="G1262">
        <v>5</v>
      </c>
      <c r="H1262">
        <v>1</v>
      </c>
      <c r="I1262">
        <v>1.02</v>
      </c>
      <c r="J1262">
        <v>6</v>
      </c>
      <c r="K1262">
        <v>0.16666666666666666</v>
      </c>
      <c r="L1262" t="s">
        <v>18104</v>
      </c>
      <c r="M1262" t="s">
        <v>17973</v>
      </c>
      <c r="N1262" cm="1">
        <f t="array" ref="N1262">_xlfn.LET(_xlpm.k,finalData[[#This Row],[peer_group_key]],
     MEDIAN(_xlfn._xlws.FILTER(finalData[score], (finalData[peer_group_key]=_xlpm.k)*(ISNUMBER(finalData[score]))))
)</f>
        <v>1.01</v>
      </c>
      <c r="O1262" cm="1">
        <f t="array" ref="O126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1262" cm="1">
        <f t="array" ref="P126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1.0525</v>
      </c>
      <c r="Q1262">
        <f>finalData[[#This Row],[peerQ3]]-finalData[[#This Row],[peerQ1]]</f>
        <v>0.11499999999999999</v>
      </c>
      <c r="R1262" cm="1">
        <f t="array" ref="R1262">_xlfn.LET(_xlpm.k,finalData[[#This Row],[peer_group_key]],
ROWS(_xlfn._xlws.FILTER(finalData[score], (finalData[peer_group_key]=_xlpm.k)*(ISNUMBER(finalData[score]))))
)</f>
        <v>12</v>
      </c>
      <c r="S1262">
        <f>IF(OR(NOT(ISNUMBER(finalData[[#This Row],[peerIQR]])),finalData[[#This Row],[peerIQR]]=0), NA(), finalData[[#This Row],[peerQ1]]-1.5*finalData[[#This Row],[peerIQR]])</f>
        <v>0.76500000000000001</v>
      </c>
      <c r="T1262">
        <f>IF(OR(NOT(ISNUMBER(finalData[[#This Row],[peerIQR]])),finalData[[#This Row],[peerIQR]]=0), NA(), finalData[[#This Row],[peerQ3]]+1.5*finalData[[#This Row],[peerIQR]])</f>
        <v>1.2250000000000001</v>
      </c>
      <c r="U126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62">
        <f>finalData[[#This Row],[score]]-finalData[[#This Row],[peerMedian]]</f>
        <v>1.0000000000000009E-2</v>
      </c>
    </row>
    <row r="1263" spans="1:22">
      <c r="A1263" t="s">
        <v>4773</v>
      </c>
      <c r="B1263" t="s">
        <v>4774</v>
      </c>
      <c r="C1263" t="s">
        <v>4657</v>
      </c>
      <c r="D1263" t="s">
        <v>27</v>
      </c>
      <c r="E1263">
        <v>2</v>
      </c>
      <c r="F1263">
        <v>0</v>
      </c>
      <c r="G1263">
        <v>8</v>
      </c>
      <c r="H1263">
        <v>0</v>
      </c>
      <c r="I1263">
        <v>1.01</v>
      </c>
      <c r="J1263">
        <v>8</v>
      </c>
      <c r="K1263">
        <v>0</v>
      </c>
      <c r="L1263" t="s">
        <v>18103</v>
      </c>
      <c r="M1263" t="s">
        <v>17973</v>
      </c>
      <c r="N1263" cm="1">
        <f t="array" ref="N1263">_xlfn.LET(_xlpm.k,finalData[[#This Row],[peer_group_key]],
     MEDIAN(_xlfn._xlws.FILTER(finalData[score], (finalData[peer_group_key]=_xlpm.k)*(ISNUMBER(finalData[score]))))
)</f>
        <v>1.01</v>
      </c>
      <c r="O1263" cm="1">
        <f t="array" ref="O126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263" cm="1">
        <f t="array" ref="P126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263">
        <f>finalData[[#This Row],[peerQ3]]-finalData[[#This Row],[peerQ1]]</f>
        <v>6.0000000000000053E-2</v>
      </c>
      <c r="R1263" cm="1">
        <f t="array" ref="R1263">_xlfn.LET(_xlpm.k,finalData[[#This Row],[peer_group_key]],
ROWS(_xlfn._xlws.FILTER(finalData[score], (finalData[peer_group_key]=_xlpm.k)*(ISNUMBER(finalData[score]))))
)</f>
        <v>11</v>
      </c>
      <c r="S1263">
        <f>IF(OR(NOT(ISNUMBER(finalData[[#This Row],[peerIQR]])),finalData[[#This Row],[peerIQR]]=0), NA(), finalData[[#This Row],[peerQ1]]-1.5*finalData[[#This Row],[peerIQR]])</f>
        <v>0.90999999999999992</v>
      </c>
      <c r="T1263">
        <f>IF(OR(NOT(ISNUMBER(finalData[[#This Row],[peerIQR]])),finalData[[#This Row],[peerIQR]]=0), NA(), finalData[[#This Row],[peerQ3]]+1.5*finalData[[#This Row],[peerIQR]])</f>
        <v>1.1500000000000001</v>
      </c>
      <c r="U126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63">
        <f>finalData[[#This Row],[score]]-finalData[[#This Row],[peerMedian]]</f>
        <v>0</v>
      </c>
    </row>
    <row r="1264" spans="1:22">
      <c r="A1264" t="s">
        <v>4776</v>
      </c>
      <c r="B1264" t="s">
        <v>4777</v>
      </c>
      <c r="C1264" t="s">
        <v>4657</v>
      </c>
      <c r="D1264" t="s">
        <v>32</v>
      </c>
      <c r="E1264">
        <v>2</v>
      </c>
      <c r="F1264">
        <v>0</v>
      </c>
      <c r="G1264">
        <v>4</v>
      </c>
      <c r="H1264">
        <v>1</v>
      </c>
      <c r="I1264">
        <v>0.95</v>
      </c>
      <c r="J1264">
        <v>5</v>
      </c>
      <c r="K1264">
        <v>0.2</v>
      </c>
      <c r="L1264" t="s">
        <v>18101</v>
      </c>
      <c r="M1264" t="s">
        <v>17973</v>
      </c>
      <c r="N1264" cm="1">
        <f t="array" ref="N1264">_xlfn.LET(_xlpm.k,finalData[[#This Row],[peer_group_key]],
     MEDIAN(_xlfn._xlws.FILTER(finalData[score], (finalData[peer_group_key]=_xlpm.k)*(ISNUMBER(finalData[score]))))
)</f>
        <v>1.0049999999999999</v>
      </c>
      <c r="O1264" cm="1">
        <f t="array" ref="O126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1264" cm="1">
        <f t="array" ref="P126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264">
        <f>finalData[[#This Row],[peerQ3]]-finalData[[#This Row],[peerQ1]]</f>
        <v>0.10000000000000009</v>
      </c>
      <c r="R1264" cm="1">
        <f t="array" ref="R1264">_xlfn.LET(_xlpm.k,finalData[[#This Row],[peer_group_key]],
ROWS(_xlfn._xlws.FILTER(finalData[score], (finalData[peer_group_key]=_xlpm.k)*(ISNUMBER(finalData[score]))))
)</f>
        <v>10</v>
      </c>
      <c r="S1264">
        <f>IF(OR(NOT(ISNUMBER(finalData[[#This Row],[peerIQR]])),finalData[[#This Row],[peerIQR]]=0), NA(), finalData[[#This Row],[peerQ1]]-1.5*finalData[[#This Row],[peerIQR]])</f>
        <v>0.82999999999999985</v>
      </c>
      <c r="T1264">
        <f>IF(OR(NOT(ISNUMBER(finalData[[#This Row],[peerIQR]])),finalData[[#This Row],[peerIQR]]=0), NA(), finalData[[#This Row],[peerQ3]]+1.5*finalData[[#This Row],[peerIQR]])</f>
        <v>1.2300000000000002</v>
      </c>
      <c r="U126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64">
        <f>finalData[[#This Row],[score]]-finalData[[#This Row],[peerMedian]]</f>
        <v>-5.4999999999999938E-2</v>
      </c>
    </row>
    <row r="1265" spans="1:22">
      <c r="A1265" t="s">
        <v>4780</v>
      </c>
      <c r="B1265" t="s">
        <v>4781</v>
      </c>
      <c r="C1265" t="s">
        <v>4657</v>
      </c>
      <c r="D1265" t="s">
        <v>27</v>
      </c>
      <c r="E1265">
        <v>1</v>
      </c>
      <c r="F1265">
        <v>0</v>
      </c>
      <c r="G1265">
        <v>6</v>
      </c>
      <c r="H1265">
        <v>1</v>
      </c>
      <c r="I1265">
        <v>1.06</v>
      </c>
      <c r="J1265">
        <v>7</v>
      </c>
      <c r="K1265">
        <v>0.14285714285714285</v>
      </c>
      <c r="L1265" t="s">
        <v>18103</v>
      </c>
      <c r="M1265" t="s">
        <v>17973</v>
      </c>
      <c r="N1265" cm="1">
        <f t="array" ref="N1265">_xlfn.LET(_xlpm.k,finalData[[#This Row],[peer_group_key]],
     MEDIAN(_xlfn._xlws.FILTER(finalData[score], (finalData[peer_group_key]=_xlpm.k)*(ISNUMBER(finalData[score]))))
)</f>
        <v>1.01</v>
      </c>
      <c r="O1265" cm="1">
        <f t="array" ref="O126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265" cm="1">
        <f t="array" ref="P126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265">
        <f>finalData[[#This Row],[peerQ3]]-finalData[[#This Row],[peerQ1]]</f>
        <v>6.0000000000000053E-2</v>
      </c>
      <c r="R1265" cm="1">
        <f t="array" ref="R1265">_xlfn.LET(_xlpm.k,finalData[[#This Row],[peer_group_key]],
ROWS(_xlfn._xlws.FILTER(finalData[score], (finalData[peer_group_key]=_xlpm.k)*(ISNUMBER(finalData[score]))))
)</f>
        <v>11</v>
      </c>
      <c r="S1265">
        <f>IF(OR(NOT(ISNUMBER(finalData[[#This Row],[peerIQR]])),finalData[[#This Row],[peerIQR]]=0), NA(), finalData[[#This Row],[peerQ1]]-1.5*finalData[[#This Row],[peerIQR]])</f>
        <v>0.90999999999999992</v>
      </c>
      <c r="T1265">
        <f>IF(OR(NOT(ISNUMBER(finalData[[#This Row],[peerIQR]])),finalData[[#This Row],[peerIQR]]=0), NA(), finalData[[#This Row],[peerQ3]]+1.5*finalData[[#This Row],[peerIQR]])</f>
        <v>1.1500000000000001</v>
      </c>
      <c r="U126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65">
        <f>finalData[[#This Row],[score]]-finalData[[#This Row],[peerMedian]]</f>
        <v>5.0000000000000044E-2</v>
      </c>
    </row>
    <row r="1266" spans="1:22">
      <c r="A1266" t="s">
        <v>4783</v>
      </c>
      <c r="B1266" t="s">
        <v>4784</v>
      </c>
      <c r="C1266" t="s">
        <v>4657</v>
      </c>
      <c r="D1266" t="s">
        <v>27</v>
      </c>
      <c r="E1266">
        <v>2</v>
      </c>
      <c r="F1266">
        <v>0</v>
      </c>
      <c r="G1266">
        <v>7</v>
      </c>
      <c r="H1266">
        <v>3</v>
      </c>
      <c r="I1266">
        <v>1</v>
      </c>
      <c r="J1266">
        <v>10</v>
      </c>
      <c r="K1266">
        <v>0.3</v>
      </c>
      <c r="L1266" t="s">
        <v>18103</v>
      </c>
      <c r="M1266" t="s">
        <v>17973</v>
      </c>
      <c r="N1266" cm="1">
        <f t="array" ref="N1266">_xlfn.LET(_xlpm.k,finalData[[#This Row],[peer_group_key]],
     MEDIAN(_xlfn._xlws.FILTER(finalData[score], (finalData[peer_group_key]=_xlpm.k)*(ISNUMBER(finalData[score]))))
)</f>
        <v>1.01</v>
      </c>
      <c r="O1266" cm="1">
        <f t="array" ref="O126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266" cm="1">
        <f t="array" ref="P126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266">
        <f>finalData[[#This Row],[peerQ3]]-finalData[[#This Row],[peerQ1]]</f>
        <v>6.0000000000000053E-2</v>
      </c>
      <c r="R1266" cm="1">
        <f t="array" ref="R1266">_xlfn.LET(_xlpm.k,finalData[[#This Row],[peer_group_key]],
ROWS(_xlfn._xlws.FILTER(finalData[score], (finalData[peer_group_key]=_xlpm.k)*(ISNUMBER(finalData[score]))))
)</f>
        <v>11</v>
      </c>
      <c r="S1266">
        <f>IF(OR(NOT(ISNUMBER(finalData[[#This Row],[peerIQR]])),finalData[[#This Row],[peerIQR]]=0), NA(), finalData[[#This Row],[peerQ1]]-1.5*finalData[[#This Row],[peerIQR]])</f>
        <v>0.90999999999999992</v>
      </c>
      <c r="T1266">
        <f>IF(OR(NOT(ISNUMBER(finalData[[#This Row],[peerIQR]])),finalData[[#This Row],[peerIQR]]=0), NA(), finalData[[#This Row],[peerQ3]]+1.5*finalData[[#This Row],[peerIQR]])</f>
        <v>1.1500000000000001</v>
      </c>
      <c r="U126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66">
        <f>finalData[[#This Row],[score]]-finalData[[#This Row],[peerMedian]]</f>
        <v>-1.0000000000000009E-2</v>
      </c>
    </row>
    <row r="1267" spans="1:22">
      <c r="A1267" t="s">
        <v>4786</v>
      </c>
      <c r="B1267" t="s">
        <v>4787</v>
      </c>
      <c r="C1267" t="s">
        <v>4657</v>
      </c>
      <c r="D1267" t="s">
        <v>32</v>
      </c>
      <c r="E1267">
        <v>5</v>
      </c>
      <c r="F1267">
        <v>1</v>
      </c>
      <c r="G1267">
        <v>4</v>
      </c>
      <c r="H1267">
        <v>0</v>
      </c>
      <c r="I1267">
        <v>0.86</v>
      </c>
      <c r="J1267">
        <v>5</v>
      </c>
      <c r="K1267">
        <v>0</v>
      </c>
      <c r="L1267" t="s">
        <v>18101</v>
      </c>
      <c r="M1267" t="s">
        <v>17970</v>
      </c>
      <c r="N1267" cm="1">
        <f t="array" ref="N1267">_xlfn.LET(_xlpm.k,finalData[[#This Row],[peer_group_key]],
     MEDIAN(_xlfn._xlws.FILTER(finalData[score], (finalData[peer_group_key]=_xlpm.k)*(ISNUMBER(finalData[score]))))
)</f>
        <v>1.0049999999999999</v>
      </c>
      <c r="O1267" cm="1">
        <f t="array" ref="O126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1267" cm="1">
        <f t="array" ref="P126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267">
        <f>finalData[[#This Row],[peerQ3]]-finalData[[#This Row],[peerQ1]]</f>
        <v>0.10000000000000009</v>
      </c>
      <c r="R1267" cm="1">
        <f t="array" ref="R1267">_xlfn.LET(_xlpm.k,finalData[[#This Row],[peer_group_key]],
ROWS(_xlfn._xlws.FILTER(finalData[score], (finalData[peer_group_key]=_xlpm.k)*(ISNUMBER(finalData[score]))))
)</f>
        <v>10</v>
      </c>
      <c r="S1267">
        <f>IF(OR(NOT(ISNUMBER(finalData[[#This Row],[peerIQR]])),finalData[[#This Row],[peerIQR]]=0), NA(), finalData[[#This Row],[peerQ1]]-1.5*finalData[[#This Row],[peerIQR]])</f>
        <v>0.82999999999999985</v>
      </c>
      <c r="T1267">
        <f>IF(OR(NOT(ISNUMBER(finalData[[#This Row],[peerIQR]])),finalData[[#This Row],[peerIQR]]=0), NA(), finalData[[#This Row],[peerQ3]]+1.5*finalData[[#This Row],[peerIQR]])</f>
        <v>1.2300000000000002</v>
      </c>
      <c r="U126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67">
        <f>finalData[[#This Row],[score]]-finalData[[#This Row],[peerMedian]]</f>
        <v>-0.14499999999999991</v>
      </c>
    </row>
    <row r="1268" spans="1:22">
      <c r="A1268" t="s">
        <v>4789</v>
      </c>
      <c r="B1268" t="s">
        <v>4790</v>
      </c>
      <c r="C1268" t="s">
        <v>4657</v>
      </c>
      <c r="D1268" t="s">
        <v>67</v>
      </c>
      <c r="E1268">
        <v>2</v>
      </c>
      <c r="F1268">
        <v>0</v>
      </c>
      <c r="G1268">
        <v>9</v>
      </c>
      <c r="H1268">
        <v>0</v>
      </c>
      <c r="I1268">
        <v>1.1000000000000001</v>
      </c>
      <c r="J1268">
        <v>9</v>
      </c>
      <c r="K1268">
        <v>0</v>
      </c>
      <c r="L1268" t="s">
        <v>18100</v>
      </c>
      <c r="M1268" t="s">
        <v>17973</v>
      </c>
      <c r="N1268" cm="1">
        <f t="array" ref="N1268">_xlfn.LET(_xlpm.k,finalData[[#This Row],[peer_group_key]],
     MEDIAN(_xlfn._xlws.FILTER(finalData[score], (finalData[peer_group_key]=_xlpm.k)*(ISNUMBER(finalData[score]))))
)</f>
        <v>1.06</v>
      </c>
      <c r="O1268" cm="1">
        <f t="array" ref="O126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1.04</v>
      </c>
      <c r="P1268" cm="1">
        <f t="array" ref="P126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268">
        <f>finalData[[#This Row],[peerQ3]]-finalData[[#This Row],[peerQ1]]</f>
        <v>4.0000000000000036E-2</v>
      </c>
      <c r="R1268" cm="1">
        <f t="array" ref="R1268">_xlfn.LET(_xlpm.k,finalData[[#This Row],[peer_group_key]],
ROWS(_xlfn._xlws.FILTER(finalData[score], (finalData[peer_group_key]=_xlpm.k)*(ISNUMBER(finalData[score]))))
)</f>
        <v>2</v>
      </c>
      <c r="S1268">
        <f>IF(OR(NOT(ISNUMBER(finalData[[#This Row],[peerIQR]])),finalData[[#This Row],[peerIQR]]=0), NA(), finalData[[#This Row],[peerQ1]]-1.5*finalData[[#This Row],[peerIQR]])</f>
        <v>0.98</v>
      </c>
      <c r="T1268">
        <f>IF(OR(NOT(ISNUMBER(finalData[[#This Row],[peerIQR]])),finalData[[#This Row],[peerIQR]]=0), NA(), finalData[[#This Row],[peerQ3]]+1.5*finalData[[#This Row],[peerIQR]])</f>
        <v>1.1400000000000001</v>
      </c>
      <c r="U126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68">
        <f>finalData[[#This Row],[score]]-finalData[[#This Row],[peerMedian]]</f>
        <v>4.0000000000000036E-2</v>
      </c>
    </row>
    <row r="1269" spans="1:22">
      <c r="A1269" t="s">
        <v>4806</v>
      </c>
      <c r="B1269" t="s">
        <v>4807</v>
      </c>
      <c r="C1269" t="s">
        <v>4808</v>
      </c>
      <c r="D1269" t="s">
        <v>140</v>
      </c>
      <c r="E1269">
        <v>1</v>
      </c>
      <c r="F1269">
        <v>0</v>
      </c>
      <c r="G1269">
        <v>10</v>
      </c>
      <c r="H1269">
        <v>0</v>
      </c>
      <c r="I1269">
        <v>1</v>
      </c>
      <c r="J1269">
        <v>10</v>
      </c>
      <c r="K1269">
        <v>0</v>
      </c>
      <c r="L1269" t="s">
        <v>18106</v>
      </c>
      <c r="M1269" t="s">
        <v>17973</v>
      </c>
      <c r="N1269" cm="1">
        <f t="array" ref="N1269">_xlfn.LET(_xlpm.k,finalData[[#This Row],[peer_group_key]],
     MEDIAN(_xlfn._xlws.FILTER(finalData[score], (finalData[peer_group_key]=_xlpm.k)*(ISNUMBER(finalData[score]))))
)</f>
        <v>1.04</v>
      </c>
      <c r="O1269" cm="1">
        <f t="array" ref="O126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1.0225</v>
      </c>
      <c r="P1269" cm="1">
        <f t="array" ref="P126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1.0525</v>
      </c>
      <c r="Q1269">
        <f>finalData[[#This Row],[peerQ3]]-finalData[[#This Row],[peerQ1]]</f>
        <v>3.0000000000000027E-2</v>
      </c>
      <c r="R1269" cm="1">
        <f t="array" ref="R1269">_xlfn.LET(_xlpm.k,finalData[[#This Row],[peer_group_key]],
ROWS(_xlfn._xlws.FILTER(finalData[score], (finalData[peer_group_key]=_xlpm.k)*(ISNUMBER(finalData[score]))))
)</f>
        <v>4</v>
      </c>
      <c r="S1269">
        <f>IF(OR(NOT(ISNUMBER(finalData[[#This Row],[peerIQR]])),finalData[[#This Row],[peerIQR]]=0), NA(), finalData[[#This Row],[peerQ1]]-1.5*finalData[[#This Row],[peerIQR]])</f>
        <v>0.97749999999999992</v>
      </c>
      <c r="T1269">
        <f>IF(OR(NOT(ISNUMBER(finalData[[#This Row],[peerIQR]])),finalData[[#This Row],[peerIQR]]=0), NA(), finalData[[#This Row],[peerQ3]]+1.5*finalData[[#This Row],[peerIQR]])</f>
        <v>1.0975000000000001</v>
      </c>
      <c r="U126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69">
        <f>finalData[[#This Row],[score]]-finalData[[#This Row],[peerMedian]]</f>
        <v>-4.0000000000000036E-2</v>
      </c>
    </row>
    <row r="1270" spans="1:22">
      <c r="A1270" t="s">
        <v>4811</v>
      </c>
      <c r="B1270" t="s">
        <v>4812</v>
      </c>
      <c r="C1270" t="s">
        <v>4808</v>
      </c>
      <c r="D1270" t="s">
        <v>32</v>
      </c>
      <c r="E1270">
        <v>2</v>
      </c>
      <c r="F1270">
        <v>0</v>
      </c>
      <c r="G1270">
        <v>5</v>
      </c>
      <c r="H1270">
        <v>2</v>
      </c>
      <c r="I1270">
        <v>1.01</v>
      </c>
      <c r="J1270">
        <v>7</v>
      </c>
      <c r="K1270">
        <v>0.2857142857142857</v>
      </c>
      <c r="L1270" t="s">
        <v>18107</v>
      </c>
      <c r="M1270" t="s">
        <v>17973</v>
      </c>
      <c r="N1270" cm="1">
        <f t="array" ref="N1270">_xlfn.LET(_xlpm.k,finalData[[#This Row],[peer_group_key]],
     MEDIAN(_xlfn._xlws.FILTER(finalData[score], (finalData[peer_group_key]=_xlpm.k)*(ISNUMBER(finalData[score]))))
)</f>
        <v>0.995</v>
      </c>
      <c r="O1270" cm="1">
        <f t="array" ref="O127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270" cm="1">
        <f t="array" ref="P127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270">
        <f>finalData[[#This Row],[peerQ3]]-finalData[[#This Row],[peerQ1]]</f>
        <v>4.7500000000000098E-2</v>
      </c>
      <c r="R1270" cm="1">
        <f t="array" ref="R1270">_xlfn.LET(_xlpm.k,finalData[[#This Row],[peer_group_key]],
ROWS(_xlfn._xlws.FILTER(finalData[score], (finalData[peer_group_key]=_xlpm.k)*(ISNUMBER(finalData[score]))))
)</f>
        <v>32</v>
      </c>
      <c r="S1270">
        <f>IF(OR(NOT(ISNUMBER(finalData[[#This Row],[peerIQR]])),finalData[[#This Row],[peerIQR]]=0), NA(), finalData[[#This Row],[peerQ1]]-1.5*finalData[[#This Row],[peerIQR]])</f>
        <v>0.89124999999999976</v>
      </c>
      <c r="T1270">
        <f>IF(OR(NOT(ISNUMBER(finalData[[#This Row],[peerIQR]])),finalData[[#This Row],[peerIQR]]=0), NA(), finalData[[#This Row],[peerQ3]]+1.5*finalData[[#This Row],[peerIQR]])</f>
        <v>1.0812500000000003</v>
      </c>
      <c r="U127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70">
        <f>finalData[[#This Row],[score]]-finalData[[#This Row],[peerMedian]]</f>
        <v>1.5000000000000013E-2</v>
      </c>
    </row>
    <row r="1271" spans="1:22">
      <c r="A1271" t="s">
        <v>4815</v>
      </c>
      <c r="B1271" t="s">
        <v>4816</v>
      </c>
      <c r="C1271" t="s">
        <v>4808</v>
      </c>
      <c r="D1271" t="s">
        <v>32</v>
      </c>
      <c r="E1271">
        <v>4</v>
      </c>
      <c r="F1271">
        <v>1</v>
      </c>
      <c r="G1271">
        <v>9</v>
      </c>
      <c r="H1271">
        <v>1</v>
      </c>
      <c r="I1271">
        <v>1.02</v>
      </c>
      <c r="J1271">
        <v>11</v>
      </c>
      <c r="K1271">
        <v>9.0909090909090912E-2</v>
      </c>
      <c r="L1271" t="s">
        <v>18107</v>
      </c>
      <c r="M1271" t="s">
        <v>17970</v>
      </c>
      <c r="N1271" cm="1">
        <f t="array" ref="N1271">_xlfn.LET(_xlpm.k,finalData[[#This Row],[peer_group_key]],
     MEDIAN(_xlfn._xlws.FILTER(finalData[score], (finalData[peer_group_key]=_xlpm.k)*(ISNUMBER(finalData[score]))))
)</f>
        <v>0.995</v>
      </c>
      <c r="O1271" cm="1">
        <f t="array" ref="O127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271" cm="1">
        <f t="array" ref="P127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271">
        <f>finalData[[#This Row],[peerQ3]]-finalData[[#This Row],[peerQ1]]</f>
        <v>4.7500000000000098E-2</v>
      </c>
      <c r="R1271" cm="1">
        <f t="array" ref="R1271">_xlfn.LET(_xlpm.k,finalData[[#This Row],[peer_group_key]],
ROWS(_xlfn._xlws.FILTER(finalData[score], (finalData[peer_group_key]=_xlpm.k)*(ISNUMBER(finalData[score]))))
)</f>
        <v>32</v>
      </c>
      <c r="S1271">
        <f>IF(OR(NOT(ISNUMBER(finalData[[#This Row],[peerIQR]])),finalData[[#This Row],[peerIQR]]=0), NA(), finalData[[#This Row],[peerQ1]]-1.5*finalData[[#This Row],[peerIQR]])</f>
        <v>0.89124999999999976</v>
      </c>
      <c r="T1271">
        <f>IF(OR(NOT(ISNUMBER(finalData[[#This Row],[peerIQR]])),finalData[[#This Row],[peerIQR]]=0), NA(), finalData[[#This Row],[peerQ3]]+1.5*finalData[[#This Row],[peerIQR]])</f>
        <v>1.0812500000000003</v>
      </c>
      <c r="U127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71">
        <f>finalData[[#This Row],[score]]-finalData[[#This Row],[peerMedian]]</f>
        <v>2.5000000000000022E-2</v>
      </c>
    </row>
    <row r="1272" spans="1:22">
      <c r="A1272" t="s">
        <v>4819</v>
      </c>
      <c r="B1272" t="s">
        <v>4820</v>
      </c>
      <c r="C1272" t="s">
        <v>4808</v>
      </c>
      <c r="D1272" t="s">
        <v>113</v>
      </c>
      <c r="E1272">
        <v>3</v>
      </c>
      <c r="F1272">
        <v>0</v>
      </c>
      <c r="G1272">
        <v>7</v>
      </c>
      <c r="H1272">
        <v>0</v>
      </c>
      <c r="I1272">
        <v>0.97</v>
      </c>
      <c r="J1272">
        <v>7</v>
      </c>
      <c r="K1272">
        <v>0</v>
      </c>
      <c r="L1272" t="s">
        <v>18108</v>
      </c>
      <c r="M1272" t="s">
        <v>17971</v>
      </c>
      <c r="N1272" cm="1">
        <f t="array" ref="N1272">_xlfn.LET(_xlpm.k,finalData[[#This Row],[peer_group_key]],
     MEDIAN(_xlfn._xlws.FILTER(finalData[score], (finalData[peer_group_key]=_xlpm.k)*(ISNUMBER(finalData[score]))))
)</f>
        <v>0.97499999999999998</v>
      </c>
      <c r="O1272" cm="1">
        <f t="array" ref="O127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272" cm="1">
        <f t="array" ref="P127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0.99249999999999994</v>
      </c>
      <c r="Q1272">
        <f>finalData[[#This Row],[peerQ3]]-finalData[[#This Row],[peerQ1]]</f>
        <v>3.0000000000000027E-2</v>
      </c>
      <c r="R1272" cm="1">
        <f t="array" ref="R1272">_xlfn.LET(_xlpm.k,finalData[[#This Row],[peer_group_key]],
ROWS(_xlfn._xlws.FILTER(finalData[score], (finalData[peer_group_key]=_xlpm.k)*(ISNUMBER(finalData[score]))))
)</f>
        <v>4</v>
      </c>
      <c r="S1272">
        <f>IF(OR(NOT(ISNUMBER(finalData[[#This Row],[peerIQR]])),finalData[[#This Row],[peerIQR]]=0), NA(), finalData[[#This Row],[peerQ1]]-1.5*finalData[[#This Row],[peerIQR]])</f>
        <v>0.91749999999999987</v>
      </c>
      <c r="T1272">
        <f>IF(OR(NOT(ISNUMBER(finalData[[#This Row],[peerIQR]])),finalData[[#This Row],[peerIQR]]=0), NA(), finalData[[#This Row],[peerQ3]]+1.5*finalData[[#This Row],[peerIQR]])</f>
        <v>1.0375000000000001</v>
      </c>
      <c r="U127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72">
        <f>finalData[[#This Row],[score]]-finalData[[#This Row],[peerMedian]]</f>
        <v>-5.0000000000000044E-3</v>
      </c>
    </row>
    <row r="1273" spans="1:22">
      <c r="A1273" t="s">
        <v>4823</v>
      </c>
      <c r="B1273" t="s">
        <v>4824</v>
      </c>
      <c r="C1273" t="s">
        <v>4808</v>
      </c>
      <c r="D1273" t="s">
        <v>27</v>
      </c>
      <c r="E1273">
        <v>3</v>
      </c>
      <c r="F1273">
        <v>0</v>
      </c>
      <c r="G1273">
        <v>8</v>
      </c>
      <c r="H1273">
        <v>0</v>
      </c>
      <c r="I1273">
        <v>0.95</v>
      </c>
      <c r="J1273">
        <v>8</v>
      </c>
      <c r="K1273">
        <v>0</v>
      </c>
      <c r="L1273" t="s">
        <v>18109</v>
      </c>
      <c r="M1273" t="s">
        <v>17971</v>
      </c>
      <c r="N1273" cm="1">
        <f t="array" ref="N1273">_xlfn.LET(_xlpm.k,finalData[[#This Row],[peer_group_key]],
     MEDIAN(_xlfn._xlws.FILTER(finalData[score], (finalData[peer_group_key]=_xlpm.k)*(ISNUMBER(finalData[score]))))
)</f>
        <v>0.98</v>
      </c>
      <c r="O1273" cm="1">
        <f t="array" ref="O127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273" cm="1">
        <f t="array" ref="P127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1.0125</v>
      </c>
      <c r="Q1273">
        <f>finalData[[#This Row],[peerQ3]]-finalData[[#This Row],[peerQ1]]</f>
        <v>6.25E-2</v>
      </c>
      <c r="R1273" cm="1">
        <f t="array" ref="R1273">_xlfn.LET(_xlpm.k,finalData[[#This Row],[peer_group_key]],
ROWS(_xlfn._xlws.FILTER(finalData[score], (finalData[peer_group_key]=_xlpm.k)*(ISNUMBER(finalData[score]))))
)</f>
        <v>10</v>
      </c>
      <c r="S1273">
        <f>IF(OR(NOT(ISNUMBER(finalData[[#This Row],[peerIQR]])),finalData[[#This Row],[peerIQR]]=0), NA(), finalData[[#This Row],[peerQ1]]-1.5*finalData[[#This Row],[peerIQR]])</f>
        <v>0.85624999999999996</v>
      </c>
      <c r="T1273">
        <f>IF(OR(NOT(ISNUMBER(finalData[[#This Row],[peerIQR]])),finalData[[#This Row],[peerIQR]]=0), NA(), finalData[[#This Row],[peerQ3]]+1.5*finalData[[#This Row],[peerIQR]])</f>
        <v>1.10625</v>
      </c>
      <c r="U127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73">
        <f>finalData[[#This Row],[score]]-finalData[[#This Row],[peerMedian]]</f>
        <v>-3.0000000000000027E-2</v>
      </c>
    </row>
    <row r="1274" spans="1:22">
      <c r="A1274" t="s">
        <v>4827</v>
      </c>
      <c r="B1274" t="s">
        <v>4828</v>
      </c>
      <c r="C1274" t="s">
        <v>4808</v>
      </c>
      <c r="D1274" t="s">
        <v>113</v>
      </c>
      <c r="E1274">
        <v>2</v>
      </c>
      <c r="F1274">
        <v>0</v>
      </c>
      <c r="G1274">
        <v>9</v>
      </c>
      <c r="H1274">
        <v>1</v>
      </c>
      <c r="I1274">
        <v>0.98</v>
      </c>
      <c r="J1274">
        <v>10</v>
      </c>
      <c r="K1274">
        <v>0.1</v>
      </c>
      <c r="L1274" t="s">
        <v>18108</v>
      </c>
      <c r="M1274" t="s">
        <v>17973</v>
      </c>
      <c r="N1274" cm="1">
        <f t="array" ref="N1274">_xlfn.LET(_xlpm.k,finalData[[#This Row],[peer_group_key]],
     MEDIAN(_xlfn._xlws.FILTER(finalData[score], (finalData[peer_group_key]=_xlpm.k)*(ISNUMBER(finalData[score]))))
)</f>
        <v>0.97499999999999998</v>
      </c>
      <c r="O1274" cm="1">
        <f t="array" ref="O127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274" cm="1">
        <f t="array" ref="P127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0.99249999999999994</v>
      </c>
      <c r="Q1274">
        <f>finalData[[#This Row],[peerQ3]]-finalData[[#This Row],[peerQ1]]</f>
        <v>3.0000000000000027E-2</v>
      </c>
      <c r="R1274" cm="1">
        <f t="array" ref="R1274">_xlfn.LET(_xlpm.k,finalData[[#This Row],[peer_group_key]],
ROWS(_xlfn._xlws.FILTER(finalData[score], (finalData[peer_group_key]=_xlpm.k)*(ISNUMBER(finalData[score]))))
)</f>
        <v>4</v>
      </c>
      <c r="S1274">
        <f>IF(OR(NOT(ISNUMBER(finalData[[#This Row],[peerIQR]])),finalData[[#This Row],[peerIQR]]=0), NA(), finalData[[#This Row],[peerQ1]]-1.5*finalData[[#This Row],[peerIQR]])</f>
        <v>0.91749999999999987</v>
      </c>
      <c r="T1274">
        <f>IF(OR(NOT(ISNUMBER(finalData[[#This Row],[peerIQR]])),finalData[[#This Row],[peerIQR]]=0), NA(), finalData[[#This Row],[peerQ3]]+1.5*finalData[[#This Row],[peerIQR]])</f>
        <v>1.0375000000000001</v>
      </c>
      <c r="U127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74">
        <f>finalData[[#This Row],[score]]-finalData[[#This Row],[peerMedian]]</f>
        <v>5.0000000000000044E-3</v>
      </c>
    </row>
    <row r="1275" spans="1:22">
      <c r="A1275" t="s">
        <v>4831</v>
      </c>
      <c r="B1275" t="s">
        <v>4832</v>
      </c>
      <c r="C1275" t="s">
        <v>4808</v>
      </c>
      <c r="D1275" t="s">
        <v>32</v>
      </c>
      <c r="E1275">
        <v>3</v>
      </c>
      <c r="F1275">
        <v>1</v>
      </c>
      <c r="G1275">
        <v>7</v>
      </c>
      <c r="H1275">
        <v>3</v>
      </c>
      <c r="I1275">
        <v>1</v>
      </c>
      <c r="J1275">
        <v>11</v>
      </c>
      <c r="K1275">
        <v>0.27272727272727271</v>
      </c>
      <c r="L1275" t="s">
        <v>18107</v>
      </c>
      <c r="M1275" t="s">
        <v>17971</v>
      </c>
      <c r="N1275" cm="1">
        <f t="array" ref="N1275">_xlfn.LET(_xlpm.k,finalData[[#This Row],[peer_group_key]],
     MEDIAN(_xlfn._xlws.FILTER(finalData[score], (finalData[peer_group_key]=_xlpm.k)*(ISNUMBER(finalData[score]))))
)</f>
        <v>0.995</v>
      </c>
      <c r="O1275" cm="1">
        <f t="array" ref="O127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275" cm="1">
        <f t="array" ref="P127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275">
        <f>finalData[[#This Row],[peerQ3]]-finalData[[#This Row],[peerQ1]]</f>
        <v>4.7500000000000098E-2</v>
      </c>
      <c r="R1275" cm="1">
        <f t="array" ref="R1275">_xlfn.LET(_xlpm.k,finalData[[#This Row],[peer_group_key]],
ROWS(_xlfn._xlws.FILTER(finalData[score], (finalData[peer_group_key]=_xlpm.k)*(ISNUMBER(finalData[score]))))
)</f>
        <v>32</v>
      </c>
      <c r="S1275">
        <f>IF(OR(NOT(ISNUMBER(finalData[[#This Row],[peerIQR]])),finalData[[#This Row],[peerIQR]]=0), NA(), finalData[[#This Row],[peerQ1]]-1.5*finalData[[#This Row],[peerIQR]])</f>
        <v>0.89124999999999976</v>
      </c>
      <c r="T1275">
        <f>IF(OR(NOT(ISNUMBER(finalData[[#This Row],[peerIQR]])),finalData[[#This Row],[peerIQR]]=0), NA(), finalData[[#This Row],[peerQ3]]+1.5*finalData[[#This Row],[peerIQR]])</f>
        <v>1.0812500000000003</v>
      </c>
      <c r="U127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75">
        <f>finalData[[#This Row],[score]]-finalData[[#This Row],[peerMedian]]</f>
        <v>5.0000000000000044E-3</v>
      </c>
    </row>
    <row r="1276" spans="1:22">
      <c r="A1276" t="s">
        <v>4834</v>
      </c>
      <c r="B1276" t="s">
        <v>4835</v>
      </c>
      <c r="C1276" t="s">
        <v>4808</v>
      </c>
      <c r="D1276" t="s">
        <v>27</v>
      </c>
      <c r="E1276">
        <v>3</v>
      </c>
      <c r="F1276">
        <v>0</v>
      </c>
      <c r="G1276">
        <v>6</v>
      </c>
      <c r="H1276">
        <v>0</v>
      </c>
      <c r="I1276">
        <v>0.95</v>
      </c>
      <c r="J1276">
        <v>6</v>
      </c>
      <c r="K1276">
        <v>0</v>
      </c>
      <c r="L1276" t="s">
        <v>18109</v>
      </c>
      <c r="M1276" t="s">
        <v>17971</v>
      </c>
      <c r="N1276" cm="1">
        <f t="array" ref="N1276">_xlfn.LET(_xlpm.k,finalData[[#This Row],[peer_group_key]],
     MEDIAN(_xlfn._xlws.FILTER(finalData[score], (finalData[peer_group_key]=_xlpm.k)*(ISNUMBER(finalData[score]))))
)</f>
        <v>0.98</v>
      </c>
      <c r="O1276" cm="1">
        <f t="array" ref="O127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276" cm="1">
        <f t="array" ref="P127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1.0125</v>
      </c>
      <c r="Q1276">
        <f>finalData[[#This Row],[peerQ3]]-finalData[[#This Row],[peerQ1]]</f>
        <v>6.25E-2</v>
      </c>
      <c r="R1276" cm="1">
        <f t="array" ref="R1276">_xlfn.LET(_xlpm.k,finalData[[#This Row],[peer_group_key]],
ROWS(_xlfn._xlws.FILTER(finalData[score], (finalData[peer_group_key]=_xlpm.k)*(ISNUMBER(finalData[score]))))
)</f>
        <v>10</v>
      </c>
      <c r="S1276">
        <f>IF(OR(NOT(ISNUMBER(finalData[[#This Row],[peerIQR]])),finalData[[#This Row],[peerIQR]]=0), NA(), finalData[[#This Row],[peerQ1]]-1.5*finalData[[#This Row],[peerIQR]])</f>
        <v>0.85624999999999996</v>
      </c>
      <c r="T1276">
        <f>IF(OR(NOT(ISNUMBER(finalData[[#This Row],[peerIQR]])),finalData[[#This Row],[peerIQR]]=0), NA(), finalData[[#This Row],[peerQ3]]+1.5*finalData[[#This Row],[peerIQR]])</f>
        <v>1.10625</v>
      </c>
      <c r="U127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76">
        <f>finalData[[#This Row],[score]]-finalData[[#This Row],[peerMedian]]</f>
        <v>-3.0000000000000027E-2</v>
      </c>
    </row>
    <row r="1277" spans="1:22">
      <c r="A1277" t="s">
        <v>4838</v>
      </c>
      <c r="B1277" t="s">
        <v>4839</v>
      </c>
      <c r="C1277" t="s">
        <v>4808</v>
      </c>
      <c r="D1277" t="s">
        <v>32</v>
      </c>
      <c r="E1277">
        <v>3</v>
      </c>
      <c r="F1277">
        <v>0</v>
      </c>
      <c r="G1277">
        <v>8</v>
      </c>
      <c r="H1277">
        <v>0</v>
      </c>
      <c r="I1277">
        <v>0.98</v>
      </c>
      <c r="J1277">
        <v>8</v>
      </c>
      <c r="K1277">
        <v>0</v>
      </c>
      <c r="L1277" t="s">
        <v>18107</v>
      </c>
      <c r="M1277" t="s">
        <v>17971</v>
      </c>
      <c r="N1277" cm="1">
        <f t="array" ref="N1277">_xlfn.LET(_xlpm.k,finalData[[#This Row],[peer_group_key]],
     MEDIAN(_xlfn._xlws.FILTER(finalData[score], (finalData[peer_group_key]=_xlpm.k)*(ISNUMBER(finalData[score]))))
)</f>
        <v>0.995</v>
      </c>
      <c r="O1277" cm="1">
        <f t="array" ref="O127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277" cm="1">
        <f t="array" ref="P127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277">
        <f>finalData[[#This Row],[peerQ3]]-finalData[[#This Row],[peerQ1]]</f>
        <v>4.7500000000000098E-2</v>
      </c>
      <c r="R1277" cm="1">
        <f t="array" ref="R1277">_xlfn.LET(_xlpm.k,finalData[[#This Row],[peer_group_key]],
ROWS(_xlfn._xlws.FILTER(finalData[score], (finalData[peer_group_key]=_xlpm.k)*(ISNUMBER(finalData[score]))))
)</f>
        <v>32</v>
      </c>
      <c r="S1277">
        <f>IF(OR(NOT(ISNUMBER(finalData[[#This Row],[peerIQR]])),finalData[[#This Row],[peerIQR]]=0), NA(), finalData[[#This Row],[peerQ1]]-1.5*finalData[[#This Row],[peerIQR]])</f>
        <v>0.89124999999999976</v>
      </c>
      <c r="T1277">
        <f>IF(OR(NOT(ISNUMBER(finalData[[#This Row],[peerIQR]])),finalData[[#This Row],[peerIQR]]=0), NA(), finalData[[#This Row],[peerQ3]]+1.5*finalData[[#This Row],[peerIQR]])</f>
        <v>1.0812500000000003</v>
      </c>
      <c r="U127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77">
        <f>finalData[[#This Row],[score]]-finalData[[#This Row],[peerMedian]]</f>
        <v>-1.5000000000000013E-2</v>
      </c>
    </row>
    <row r="1278" spans="1:22">
      <c r="A1278" t="s">
        <v>4841</v>
      </c>
      <c r="B1278" t="s">
        <v>4842</v>
      </c>
      <c r="C1278" t="s">
        <v>4808</v>
      </c>
      <c r="D1278" t="s">
        <v>87</v>
      </c>
      <c r="E1278">
        <v>2</v>
      </c>
      <c r="F1278">
        <v>0</v>
      </c>
      <c r="G1278">
        <v>5</v>
      </c>
      <c r="H1278">
        <v>0</v>
      </c>
      <c r="I1278">
        <v>0.97</v>
      </c>
      <c r="J1278">
        <v>5</v>
      </c>
      <c r="K1278">
        <v>0</v>
      </c>
      <c r="L1278" t="s">
        <v>18110</v>
      </c>
      <c r="M1278" t="s">
        <v>17973</v>
      </c>
      <c r="N1278" cm="1">
        <f t="array" ref="N1278">_xlfn.LET(_xlpm.k,finalData[[#This Row],[peer_group_key]],
     MEDIAN(_xlfn._xlws.FILTER(finalData[score], (finalData[peer_group_key]=_xlpm.k)*(ISNUMBER(finalData[score]))))
)</f>
        <v>0.99</v>
      </c>
      <c r="O1278" cm="1">
        <f t="array" ref="O127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1278" cm="1">
        <f t="array" ref="P127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278">
        <f>finalData[[#This Row],[peerQ3]]-finalData[[#This Row],[peerQ1]]</f>
        <v>4.2500000000000204E-2</v>
      </c>
      <c r="R1278" cm="1">
        <f t="array" ref="R1278">_xlfn.LET(_xlpm.k,finalData[[#This Row],[peer_group_key]],
ROWS(_xlfn._xlws.FILTER(finalData[score], (finalData[peer_group_key]=_xlpm.k)*(ISNUMBER(finalData[score]))))
)</f>
        <v>6</v>
      </c>
      <c r="S1278">
        <f>IF(OR(NOT(ISNUMBER(finalData[[#This Row],[peerIQR]])),finalData[[#This Row],[peerIQR]]=0), NA(), finalData[[#This Row],[peerQ1]]-1.5*finalData[[#This Row],[peerIQR]])</f>
        <v>0.90874999999999961</v>
      </c>
      <c r="T1278">
        <f>IF(OR(NOT(ISNUMBER(finalData[[#This Row],[peerIQR]])),finalData[[#This Row],[peerIQR]]=0), NA(), finalData[[#This Row],[peerQ3]]+1.5*finalData[[#This Row],[peerIQR]])</f>
        <v>1.0787500000000003</v>
      </c>
      <c r="U127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78">
        <f>finalData[[#This Row],[score]]-finalData[[#This Row],[peerMedian]]</f>
        <v>-2.0000000000000018E-2</v>
      </c>
    </row>
    <row r="1279" spans="1:22">
      <c r="A1279" t="s">
        <v>4845</v>
      </c>
      <c r="B1279" t="s">
        <v>4846</v>
      </c>
      <c r="C1279" t="s">
        <v>4808</v>
      </c>
      <c r="D1279" t="s">
        <v>87</v>
      </c>
      <c r="E1279">
        <v>2</v>
      </c>
      <c r="F1279">
        <v>1</v>
      </c>
      <c r="G1279">
        <v>9</v>
      </c>
      <c r="H1279">
        <v>0</v>
      </c>
      <c r="I1279">
        <v>0.98</v>
      </c>
      <c r="J1279">
        <v>10</v>
      </c>
      <c r="K1279">
        <v>0</v>
      </c>
      <c r="L1279" t="s">
        <v>18110</v>
      </c>
      <c r="M1279" t="s">
        <v>17973</v>
      </c>
      <c r="N1279" cm="1">
        <f t="array" ref="N1279">_xlfn.LET(_xlpm.k,finalData[[#This Row],[peer_group_key]],
     MEDIAN(_xlfn._xlws.FILTER(finalData[score], (finalData[peer_group_key]=_xlpm.k)*(ISNUMBER(finalData[score]))))
)</f>
        <v>0.99</v>
      </c>
      <c r="O1279" cm="1">
        <f t="array" ref="O127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1279" cm="1">
        <f t="array" ref="P127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279">
        <f>finalData[[#This Row],[peerQ3]]-finalData[[#This Row],[peerQ1]]</f>
        <v>4.2500000000000204E-2</v>
      </c>
      <c r="R1279" cm="1">
        <f t="array" ref="R1279">_xlfn.LET(_xlpm.k,finalData[[#This Row],[peer_group_key]],
ROWS(_xlfn._xlws.FILTER(finalData[score], (finalData[peer_group_key]=_xlpm.k)*(ISNUMBER(finalData[score]))))
)</f>
        <v>6</v>
      </c>
      <c r="S1279">
        <f>IF(OR(NOT(ISNUMBER(finalData[[#This Row],[peerIQR]])),finalData[[#This Row],[peerIQR]]=0), NA(), finalData[[#This Row],[peerQ1]]-1.5*finalData[[#This Row],[peerIQR]])</f>
        <v>0.90874999999999961</v>
      </c>
      <c r="T1279">
        <f>IF(OR(NOT(ISNUMBER(finalData[[#This Row],[peerIQR]])),finalData[[#This Row],[peerIQR]]=0), NA(), finalData[[#This Row],[peerQ3]]+1.5*finalData[[#This Row],[peerIQR]])</f>
        <v>1.0787500000000003</v>
      </c>
      <c r="U127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79">
        <f>finalData[[#This Row],[score]]-finalData[[#This Row],[peerMedian]]</f>
        <v>-1.0000000000000009E-2</v>
      </c>
    </row>
    <row r="1280" spans="1:22">
      <c r="A1280" t="s">
        <v>4848</v>
      </c>
      <c r="B1280" t="s">
        <v>4849</v>
      </c>
      <c r="C1280" t="s">
        <v>4808</v>
      </c>
      <c r="D1280" t="s">
        <v>27</v>
      </c>
      <c r="E1280">
        <v>2</v>
      </c>
      <c r="F1280">
        <v>0</v>
      </c>
      <c r="G1280">
        <v>7</v>
      </c>
      <c r="H1280">
        <v>3</v>
      </c>
      <c r="I1280">
        <v>1.06</v>
      </c>
      <c r="J1280">
        <v>10</v>
      </c>
      <c r="K1280">
        <v>0.3</v>
      </c>
      <c r="L1280" t="s">
        <v>18109</v>
      </c>
      <c r="M1280" t="s">
        <v>17973</v>
      </c>
      <c r="N1280" cm="1">
        <f t="array" ref="N1280">_xlfn.LET(_xlpm.k,finalData[[#This Row],[peer_group_key]],
     MEDIAN(_xlfn._xlws.FILTER(finalData[score], (finalData[peer_group_key]=_xlpm.k)*(ISNUMBER(finalData[score]))))
)</f>
        <v>0.98</v>
      </c>
      <c r="O1280" cm="1">
        <f t="array" ref="O128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280" cm="1">
        <f t="array" ref="P128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1.0125</v>
      </c>
      <c r="Q1280">
        <f>finalData[[#This Row],[peerQ3]]-finalData[[#This Row],[peerQ1]]</f>
        <v>6.25E-2</v>
      </c>
      <c r="R1280" cm="1">
        <f t="array" ref="R1280">_xlfn.LET(_xlpm.k,finalData[[#This Row],[peer_group_key]],
ROWS(_xlfn._xlws.FILTER(finalData[score], (finalData[peer_group_key]=_xlpm.k)*(ISNUMBER(finalData[score]))))
)</f>
        <v>10</v>
      </c>
      <c r="S1280">
        <f>IF(OR(NOT(ISNUMBER(finalData[[#This Row],[peerIQR]])),finalData[[#This Row],[peerIQR]]=0), NA(), finalData[[#This Row],[peerQ1]]-1.5*finalData[[#This Row],[peerIQR]])</f>
        <v>0.85624999999999996</v>
      </c>
      <c r="T1280">
        <f>IF(OR(NOT(ISNUMBER(finalData[[#This Row],[peerIQR]])),finalData[[#This Row],[peerIQR]]=0), NA(), finalData[[#This Row],[peerQ3]]+1.5*finalData[[#This Row],[peerIQR]])</f>
        <v>1.10625</v>
      </c>
      <c r="U128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80">
        <f>finalData[[#This Row],[score]]-finalData[[#This Row],[peerMedian]]</f>
        <v>8.0000000000000071E-2</v>
      </c>
    </row>
    <row r="1281" spans="1:22">
      <c r="A1281" t="s">
        <v>4851</v>
      </c>
      <c r="B1281" t="s">
        <v>4852</v>
      </c>
      <c r="C1281" t="s">
        <v>4808</v>
      </c>
      <c r="D1281" t="s">
        <v>87</v>
      </c>
      <c r="E1281">
        <v>4</v>
      </c>
      <c r="F1281">
        <v>0</v>
      </c>
      <c r="G1281">
        <v>7</v>
      </c>
      <c r="H1281">
        <v>4</v>
      </c>
      <c r="I1281">
        <v>1.02</v>
      </c>
      <c r="J1281">
        <v>11</v>
      </c>
      <c r="K1281">
        <v>0.36363636363636365</v>
      </c>
      <c r="L1281" t="s">
        <v>18110</v>
      </c>
      <c r="M1281" t="s">
        <v>17970</v>
      </c>
      <c r="N1281" cm="1">
        <f t="array" ref="N1281">_xlfn.LET(_xlpm.k,finalData[[#This Row],[peer_group_key]],
     MEDIAN(_xlfn._xlws.FILTER(finalData[score], (finalData[peer_group_key]=_xlpm.k)*(ISNUMBER(finalData[score]))))
)</f>
        <v>0.99</v>
      </c>
      <c r="O1281" cm="1">
        <f t="array" ref="O128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1281" cm="1">
        <f t="array" ref="P128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281">
        <f>finalData[[#This Row],[peerQ3]]-finalData[[#This Row],[peerQ1]]</f>
        <v>4.2500000000000204E-2</v>
      </c>
      <c r="R1281" cm="1">
        <f t="array" ref="R1281">_xlfn.LET(_xlpm.k,finalData[[#This Row],[peer_group_key]],
ROWS(_xlfn._xlws.FILTER(finalData[score], (finalData[peer_group_key]=_xlpm.k)*(ISNUMBER(finalData[score]))))
)</f>
        <v>6</v>
      </c>
      <c r="S1281">
        <f>IF(OR(NOT(ISNUMBER(finalData[[#This Row],[peerIQR]])),finalData[[#This Row],[peerIQR]]=0), NA(), finalData[[#This Row],[peerQ1]]-1.5*finalData[[#This Row],[peerIQR]])</f>
        <v>0.90874999999999961</v>
      </c>
      <c r="T1281">
        <f>IF(OR(NOT(ISNUMBER(finalData[[#This Row],[peerIQR]])),finalData[[#This Row],[peerIQR]]=0), NA(), finalData[[#This Row],[peerQ3]]+1.5*finalData[[#This Row],[peerIQR]])</f>
        <v>1.0787500000000003</v>
      </c>
      <c r="U128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81">
        <f>finalData[[#This Row],[score]]-finalData[[#This Row],[peerMedian]]</f>
        <v>3.0000000000000027E-2</v>
      </c>
    </row>
    <row r="1282" spans="1:22">
      <c r="A1282" t="s">
        <v>4855</v>
      </c>
      <c r="B1282" t="s">
        <v>4856</v>
      </c>
      <c r="C1282" t="s">
        <v>4808</v>
      </c>
      <c r="D1282" t="s">
        <v>32</v>
      </c>
      <c r="E1282">
        <v>3</v>
      </c>
      <c r="F1282">
        <v>1</v>
      </c>
      <c r="G1282">
        <v>8</v>
      </c>
      <c r="H1282">
        <v>2</v>
      </c>
      <c r="I1282">
        <v>0.96</v>
      </c>
      <c r="J1282">
        <v>11</v>
      </c>
      <c r="K1282">
        <v>0.18181818181818182</v>
      </c>
      <c r="L1282" t="s">
        <v>18107</v>
      </c>
      <c r="M1282" t="s">
        <v>17971</v>
      </c>
      <c r="N1282" cm="1">
        <f t="array" ref="N1282">_xlfn.LET(_xlpm.k,finalData[[#This Row],[peer_group_key]],
     MEDIAN(_xlfn._xlws.FILTER(finalData[score], (finalData[peer_group_key]=_xlpm.k)*(ISNUMBER(finalData[score]))))
)</f>
        <v>0.995</v>
      </c>
      <c r="O1282" cm="1">
        <f t="array" ref="O128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282" cm="1">
        <f t="array" ref="P128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282">
        <f>finalData[[#This Row],[peerQ3]]-finalData[[#This Row],[peerQ1]]</f>
        <v>4.7500000000000098E-2</v>
      </c>
      <c r="R1282" cm="1">
        <f t="array" ref="R1282">_xlfn.LET(_xlpm.k,finalData[[#This Row],[peer_group_key]],
ROWS(_xlfn._xlws.FILTER(finalData[score], (finalData[peer_group_key]=_xlpm.k)*(ISNUMBER(finalData[score]))))
)</f>
        <v>32</v>
      </c>
      <c r="S1282">
        <f>IF(OR(NOT(ISNUMBER(finalData[[#This Row],[peerIQR]])),finalData[[#This Row],[peerIQR]]=0), NA(), finalData[[#This Row],[peerQ1]]-1.5*finalData[[#This Row],[peerIQR]])</f>
        <v>0.89124999999999976</v>
      </c>
      <c r="T1282">
        <f>IF(OR(NOT(ISNUMBER(finalData[[#This Row],[peerIQR]])),finalData[[#This Row],[peerIQR]]=0), NA(), finalData[[#This Row],[peerQ3]]+1.5*finalData[[#This Row],[peerIQR]])</f>
        <v>1.0812500000000003</v>
      </c>
      <c r="U128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82">
        <f>finalData[[#This Row],[score]]-finalData[[#This Row],[peerMedian]]</f>
        <v>-3.5000000000000031E-2</v>
      </c>
    </row>
    <row r="1283" spans="1:22">
      <c r="A1283" t="s">
        <v>4858</v>
      </c>
      <c r="B1283" t="s">
        <v>4859</v>
      </c>
      <c r="C1283" t="s">
        <v>4808</v>
      </c>
      <c r="D1283" t="s">
        <v>32</v>
      </c>
      <c r="E1283">
        <v>3</v>
      </c>
      <c r="F1283">
        <v>0</v>
      </c>
      <c r="G1283">
        <v>7</v>
      </c>
      <c r="H1283">
        <v>0</v>
      </c>
      <c r="I1283">
        <v>0.95</v>
      </c>
      <c r="J1283">
        <v>7</v>
      </c>
      <c r="K1283">
        <v>0</v>
      </c>
      <c r="L1283" t="s">
        <v>18107</v>
      </c>
      <c r="M1283" t="s">
        <v>17971</v>
      </c>
      <c r="N1283" cm="1">
        <f t="array" ref="N1283">_xlfn.LET(_xlpm.k,finalData[[#This Row],[peer_group_key]],
     MEDIAN(_xlfn._xlws.FILTER(finalData[score], (finalData[peer_group_key]=_xlpm.k)*(ISNUMBER(finalData[score]))))
)</f>
        <v>0.995</v>
      </c>
      <c r="O1283" cm="1">
        <f t="array" ref="O128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283" cm="1">
        <f t="array" ref="P128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283">
        <f>finalData[[#This Row],[peerQ3]]-finalData[[#This Row],[peerQ1]]</f>
        <v>4.7500000000000098E-2</v>
      </c>
      <c r="R1283" cm="1">
        <f t="array" ref="R1283">_xlfn.LET(_xlpm.k,finalData[[#This Row],[peer_group_key]],
ROWS(_xlfn._xlws.FILTER(finalData[score], (finalData[peer_group_key]=_xlpm.k)*(ISNUMBER(finalData[score]))))
)</f>
        <v>32</v>
      </c>
      <c r="S1283">
        <f>IF(OR(NOT(ISNUMBER(finalData[[#This Row],[peerIQR]])),finalData[[#This Row],[peerIQR]]=0), NA(), finalData[[#This Row],[peerQ1]]-1.5*finalData[[#This Row],[peerIQR]])</f>
        <v>0.89124999999999976</v>
      </c>
      <c r="T1283">
        <f>IF(OR(NOT(ISNUMBER(finalData[[#This Row],[peerIQR]])),finalData[[#This Row],[peerIQR]]=0), NA(), finalData[[#This Row],[peerQ3]]+1.5*finalData[[#This Row],[peerIQR]])</f>
        <v>1.0812500000000003</v>
      </c>
      <c r="U128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83">
        <f>finalData[[#This Row],[score]]-finalData[[#This Row],[peerMedian]]</f>
        <v>-4.500000000000004E-2</v>
      </c>
    </row>
    <row r="1284" spans="1:22">
      <c r="A1284" t="s">
        <v>4864</v>
      </c>
      <c r="B1284" t="s">
        <v>4865</v>
      </c>
      <c r="C1284" t="s">
        <v>4808</v>
      </c>
      <c r="D1284" t="s">
        <v>32</v>
      </c>
      <c r="E1284">
        <v>3</v>
      </c>
      <c r="F1284">
        <v>0</v>
      </c>
      <c r="G1284">
        <v>8</v>
      </c>
      <c r="H1284">
        <v>0</v>
      </c>
      <c r="I1284">
        <v>1</v>
      </c>
      <c r="J1284">
        <v>8</v>
      </c>
      <c r="K1284">
        <v>0</v>
      </c>
      <c r="L1284" t="s">
        <v>18107</v>
      </c>
      <c r="M1284" t="s">
        <v>17971</v>
      </c>
      <c r="N1284" cm="1">
        <f t="array" ref="N1284">_xlfn.LET(_xlpm.k,finalData[[#This Row],[peer_group_key]],
     MEDIAN(_xlfn._xlws.FILTER(finalData[score], (finalData[peer_group_key]=_xlpm.k)*(ISNUMBER(finalData[score]))))
)</f>
        <v>0.995</v>
      </c>
      <c r="O1284" cm="1">
        <f t="array" ref="O128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284" cm="1">
        <f t="array" ref="P128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284">
        <f>finalData[[#This Row],[peerQ3]]-finalData[[#This Row],[peerQ1]]</f>
        <v>4.7500000000000098E-2</v>
      </c>
      <c r="R1284" cm="1">
        <f t="array" ref="R1284">_xlfn.LET(_xlpm.k,finalData[[#This Row],[peer_group_key]],
ROWS(_xlfn._xlws.FILTER(finalData[score], (finalData[peer_group_key]=_xlpm.k)*(ISNUMBER(finalData[score]))))
)</f>
        <v>32</v>
      </c>
      <c r="S1284">
        <f>IF(OR(NOT(ISNUMBER(finalData[[#This Row],[peerIQR]])),finalData[[#This Row],[peerIQR]]=0), NA(), finalData[[#This Row],[peerQ1]]-1.5*finalData[[#This Row],[peerIQR]])</f>
        <v>0.89124999999999976</v>
      </c>
      <c r="T1284">
        <f>IF(OR(NOT(ISNUMBER(finalData[[#This Row],[peerIQR]])),finalData[[#This Row],[peerIQR]]=0), NA(), finalData[[#This Row],[peerQ3]]+1.5*finalData[[#This Row],[peerIQR]])</f>
        <v>1.0812500000000003</v>
      </c>
      <c r="U128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84">
        <f>finalData[[#This Row],[score]]-finalData[[#This Row],[peerMedian]]</f>
        <v>5.0000000000000044E-3</v>
      </c>
    </row>
    <row r="1285" spans="1:22">
      <c r="A1285" t="s">
        <v>4867</v>
      </c>
      <c r="B1285" t="s">
        <v>4868</v>
      </c>
      <c r="C1285" t="s">
        <v>4808</v>
      </c>
      <c r="D1285" t="s">
        <v>32</v>
      </c>
      <c r="E1285">
        <v>3</v>
      </c>
      <c r="F1285">
        <v>1</v>
      </c>
      <c r="G1285">
        <v>5</v>
      </c>
      <c r="H1285">
        <v>1</v>
      </c>
      <c r="I1285">
        <v>1.03</v>
      </c>
      <c r="J1285">
        <v>7</v>
      </c>
      <c r="K1285">
        <v>0.14285714285714285</v>
      </c>
      <c r="L1285" t="s">
        <v>18107</v>
      </c>
      <c r="M1285" t="s">
        <v>17971</v>
      </c>
      <c r="N1285" cm="1">
        <f t="array" ref="N1285">_xlfn.LET(_xlpm.k,finalData[[#This Row],[peer_group_key]],
     MEDIAN(_xlfn._xlws.FILTER(finalData[score], (finalData[peer_group_key]=_xlpm.k)*(ISNUMBER(finalData[score]))))
)</f>
        <v>0.995</v>
      </c>
      <c r="O1285" cm="1">
        <f t="array" ref="O128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285" cm="1">
        <f t="array" ref="P128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285">
        <f>finalData[[#This Row],[peerQ3]]-finalData[[#This Row],[peerQ1]]</f>
        <v>4.7500000000000098E-2</v>
      </c>
      <c r="R1285" cm="1">
        <f t="array" ref="R1285">_xlfn.LET(_xlpm.k,finalData[[#This Row],[peer_group_key]],
ROWS(_xlfn._xlws.FILTER(finalData[score], (finalData[peer_group_key]=_xlpm.k)*(ISNUMBER(finalData[score]))))
)</f>
        <v>32</v>
      </c>
      <c r="S1285">
        <f>IF(OR(NOT(ISNUMBER(finalData[[#This Row],[peerIQR]])),finalData[[#This Row],[peerIQR]]=0), NA(), finalData[[#This Row],[peerQ1]]-1.5*finalData[[#This Row],[peerIQR]])</f>
        <v>0.89124999999999976</v>
      </c>
      <c r="T1285">
        <f>IF(OR(NOT(ISNUMBER(finalData[[#This Row],[peerIQR]])),finalData[[#This Row],[peerIQR]]=0), NA(), finalData[[#This Row],[peerQ3]]+1.5*finalData[[#This Row],[peerIQR]])</f>
        <v>1.0812500000000003</v>
      </c>
      <c r="U128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85">
        <f>finalData[[#This Row],[score]]-finalData[[#This Row],[peerMedian]]</f>
        <v>3.5000000000000031E-2</v>
      </c>
    </row>
    <row r="1286" spans="1:22">
      <c r="A1286" t="s">
        <v>4870</v>
      </c>
      <c r="B1286" t="s">
        <v>4871</v>
      </c>
      <c r="C1286" t="s">
        <v>4808</v>
      </c>
      <c r="D1286" t="s">
        <v>32</v>
      </c>
      <c r="E1286">
        <v>5</v>
      </c>
      <c r="F1286">
        <v>1</v>
      </c>
      <c r="G1286">
        <v>7</v>
      </c>
      <c r="H1286">
        <v>0</v>
      </c>
      <c r="I1286">
        <v>1.01</v>
      </c>
      <c r="J1286">
        <v>8</v>
      </c>
      <c r="K1286">
        <v>0</v>
      </c>
      <c r="L1286" t="s">
        <v>18107</v>
      </c>
      <c r="M1286" t="s">
        <v>17970</v>
      </c>
      <c r="N1286" cm="1">
        <f t="array" ref="N1286">_xlfn.LET(_xlpm.k,finalData[[#This Row],[peer_group_key]],
     MEDIAN(_xlfn._xlws.FILTER(finalData[score], (finalData[peer_group_key]=_xlpm.k)*(ISNUMBER(finalData[score]))))
)</f>
        <v>0.995</v>
      </c>
      <c r="O1286" cm="1">
        <f t="array" ref="O128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286" cm="1">
        <f t="array" ref="P128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286">
        <f>finalData[[#This Row],[peerQ3]]-finalData[[#This Row],[peerQ1]]</f>
        <v>4.7500000000000098E-2</v>
      </c>
      <c r="R1286" cm="1">
        <f t="array" ref="R1286">_xlfn.LET(_xlpm.k,finalData[[#This Row],[peer_group_key]],
ROWS(_xlfn._xlws.FILTER(finalData[score], (finalData[peer_group_key]=_xlpm.k)*(ISNUMBER(finalData[score]))))
)</f>
        <v>32</v>
      </c>
      <c r="S1286">
        <f>IF(OR(NOT(ISNUMBER(finalData[[#This Row],[peerIQR]])),finalData[[#This Row],[peerIQR]]=0), NA(), finalData[[#This Row],[peerQ1]]-1.5*finalData[[#This Row],[peerIQR]])</f>
        <v>0.89124999999999976</v>
      </c>
      <c r="T1286">
        <f>IF(OR(NOT(ISNUMBER(finalData[[#This Row],[peerIQR]])),finalData[[#This Row],[peerIQR]]=0), NA(), finalData[[#This Row],[peerQ3]]+1.5*finalData[[#This Row],[peerIQR]])</f>
        <v>1.0812500000000003</v>
      </c>
      <c r="U128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86">
        <f>finalData[[#This Row],[score]]-finalData[[#This Row],[peerMedian]]</f>
        <v>1.5000000000000013E-2</v>
      </c>
    </row>
    <row r="1287" spans="1:22">
      <c r="A1287" t="s">
        <v>4874</v>
      </c>
      <c r="B1287" t="s">
        <v>4875</v>
      </c>
      <c r="C1287" t="s">
        <v>4808</v>
      </c>
      <c r="D1287" t="s">
        <v>32</v>
      </c>
      <c r="E1287">
        <v>2</v>
      </c>
      <c r="F1287">
        <v>1</v>
      </c>
      <c r="G1287">
        <v>10</v>
      </c>
      <c r="H1287">
        <v>0</v>
      </c>
      <c r="I1287">
        <v>1</v>
      </c>
      <c r="J1287">
        <v>11</v>
      </c>
      <c r="K1287">
        <v>0</v>
      </c>
      <c r="L1287" t="s">
        <v>18107</v>
      </c>
      <c r="M1287" t="s">
        <v>17973</v>
      </c>
      <c r="N1287" cm="1">
        <f t="array" ref="N1287">_xlfn.LET(_xlpm.k,finalData[[#This Row],[peer_group_key]],
     MEDIAN(_xlfn._xlws.FILTER(finalData[score], (finalData[peer_group_key]=_xlpm.k)*(ISNUMBER(finalData[score]))))
)</f>
        <v>0.995</v>
      </c>
      <c r="O1287" cm="1">
        <f t="array" ref="O128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287" cm="1">
        <f t="array" ref="P128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287">
        <f>finalData[[#This Row],[peerQ3]]-finalData[[#This Row],[peerQ1]]</f>
        <v>4.7500000000000098E-2</v>
      </c>
      <c r="R1287" cm="1">
        <f t="array" ref="R1287">_xlfn.LET(_xlpm.k,finalData[[#This Row],[peer_group_key]],
ROWS(_xlfn._xlws.FILTER(finalData[score], (finalData[peer_group_key]=_xlpm.k)*(ISNUMBER(finalData[score]))))
)</f>
        <v>32</v>
      </c>
      <c r="S1287">
        <f>IF(OR(NOT(ISNUMBER(finalData[[#This Row],[peerIQR]])),finalData[[#This Row],[peerIQR]]=0), NA(), finalData[[#This Row],[peerQ1]]-1.5*finalData[[#This Row],[peerIQR]])</f>
        <v>0.89124999999999976</v>
      </c>
      <c r="T1287">
        <f>IF(OR(NOT(ISNUMBER(finalData[[#This Row],[peerIQR]])),finalData[[#This Row],[peerIQR]]=0), NA(), finalData[[#This Row],[peerQ3]]+1.5*finalData[[#This Row],[peerIQR]])</f>
        <v>1.0812500000000003</v>
      </c>
      <c r="U128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87">
        <f>finalData[[#This Row],[score]]-finalData[[#This Row],[peerMedian]]</f>
        <v>5.0000000000000044E-3</v>
      </c>
    </row>
    <row r="1288" spans="1:22">
      <c r="A1288" t="s">
        <v>4877</v>
      </c>
      <c r="B1288" t="s">
        <v>4878</v>
      </c>
      <c r="C1288" t="s">
        <v>4808</v>
      </c>
      <c r="D1288" t="s">
        <v>87</v>
      </c>
      <c r="E1288">
        <v>4</v>
      </c>
      <c r="F1288">
        <v>2</v>
      </c>
      <c r="G1288">
        <v>9</v>
      </c>
      <c r="H1288">
        <v>0</v>
      </c>
      <c r="I1288">
        <v>1</v>
      </c>
      <c r="J1288">
        <v>11</v>
      </c>
      <c r="K1288">
        <v>0</v>
      </c>
      <c r="L1288" t="s">
        <v>18110</v>
      </c>
      <c r="M1288" t="s">
        <v>17970</v>
      </c>
      <c r="N1288" cm="1">
        <f t="array" ref="N1288">_xlfn.LET(_xlpm.k,finalData[[#This Row],[peer_group_key]],
     MEDIAN(_xlfn._xlws.FILTER(finalData[score], (finalData[peer_group_key]=_xlpm.k)*(ISNUMBER(finalData[score]))))
)</f>
        <v>0.99</v>
      </c>
      <c r="O1288" cm="1">
        <f t="array" ref="O128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1288" cm="1">
        <f t="array" ref="P128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288">
        <f>finalData[[#This Row],[peerQ3]]-finalData[[#This Row],[peerQ1]]</f>
        <v>4.2500000000000204E-2</v>
      </c>
      <c r="R1288" cm="1">
        <f t="array" ref="R1288">_xlfn.LET(_xlpm.k,finalData[[#This Row],[peer_group_key]],
ROWS(_xlfn._xlws.FILTER(finalData[score], (finalData[peer_group_key]=_xlpm.k)*(ISNUMBER(finalData[score]))))
)</f>
        <v>6</v>
      </c>
      <c r="S1288">
        <f>IF(OR(NOT(ISNUMBER(finalData[[#This Row],[peerIQR]])),finalData[[#This Row],[peerIQR]]=0), NA(), finalData[[#This Row],[peerQ1]]-1.5*finalData[[#This Row],[peerIQR]])</f>
        <v>0.90874999999999961</v>
      </c>
      <c r="T1288">
        <f>IF(OR(NOT(ISNUMBER(finalData[[#This Row],[peerIQR]])),finalData[[#This Row],[peerIQR]]=0), NA(), finalData[[#This Row],[peerQ3]]+1.5*finalData[[#This Row],[peerIQR]])</f>
        <v>1.0787500000000003</v>
      </c>
      <c r="U128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88">
        <f>finalData[[#This Row],[score]]-finalData[[#This Row],[peerMedian]]</f>
        <v>1.0000000000000009E-2</v>
      </c>
    </row>
    <row r="1289" spans="1:22">
      <c r="A1289" t="s">
        <v>4880</v>
      </c>
      <c r="B1289" t="s">
        <v>4881</v>
      </c>
      <c r="C1289" t="s">
        <v>4808</v>
      </c>
      <c r="D1289" t="s">
        <v>27</v>
      </c>
      <c r="E1289">
        <v>2</v>
      </c>
      <c r="F1289">
        <v>0</v>
      </c>
      <c r="G1289">
        <v>7</v>
      </c>
      <c r="H1289">
        <v>0</v>
      </c>
      <c r="I1289">
        <v>0.95</v>
      </c>
      <c r="J1289">
        <v>7</v>
      </c>
      <c r="K1289">
        <v>0</v>
      </c>
      <c r="L1289" t="s">
        <v>18109</v>
      </c>
      <c r="M1289" t="s">
        <v>17973</v>
      </c>
      <c r="N1289" cm="1">
        <f t="array" ref="N1289">_xlfn.LET(_xlpm.k,finalData[[#This Row],[peer_group_key]],
     MEDIAN(_xlfn._xlws.FILTER(finalData[score], (finalData[peer_group_key]=_xlpm.k)*(ISNUMBER(finalData[score]))))
)</f>
        <v>0.98</v>
      </c>
      <c r="O1289" cm="1">
        <f t="array" ref="O128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289" cm="1">
        <f t="array" ref="P128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1.0125</v>
      </c>
      <c r="Q1289">
        <f>finalData[[#This Row],[peerQ3]]-finalData[[#This Row],[peerQ1]]</f>
        <v>6.25E-2</v>
      </c>
      <c r="R1289" cm="1">
        <f t="array" ref="R1289">_xlfn.LET(_xlpm.k,finalData[[#This Row],[peer_group_key]],
ROWS(_xlfn._xlws.FILTER(finalData[score], (finalData[peer_group_key]=_xlpm.k)*(ISNUMBER(finalData[score]))))
)</f>
        <v>10</v>
      </c>
      <c r="S1289">
        <f>IF(OR(NOT(ISNUMBER(finalData[[#This Row],[peerIQR]])),finalData[[#This Row],[peerIQR]]=0), NA(), finalData[[#This Row],[peerQ1]]-1.5*finalData[[#This Row],[peerIQR]])</f>
        <v>0.85624999999999996</v>
      </c>
      <c r="T1289">
        <f>IF(OR(NOT(ISNUMBER(finalData[[#This Row],[peerIQR]])),finalData[[#This Row],[peerIQR]]=0), NA(), finalData[[#This Row],[peerQ3]]+1.5*finalData[[#This Row],[peerIQR]])</f>
        <v>1.10625</v>
      </c>
      <c r="U128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89">
        <f>finalData[[#This Row],[score]]-finalData[[#This Row],[peerMedian]]</f>
        <v>-3.0000000000000027E-2</v>
      </c>
    </row>
    <row r="1290" spans="1:22">
      <c r="A1290" t="s">
        <v>4884</v>
      </c>
      <c r="B1290" t="s">
        <v>4885</v>
      </c>
      <c r="C1290" t="s">
        <v>4808</v>
      </c>
      <c r="D1290" t="s">
        <v>32</v>
      </c>
      <c r="E1290">
        <v>3</v>
      </c>
      <c r="F1290">
        <v>1</v>
      </c>
      <c r="G1290">
        <v>9</v>
      </c>
      <c r="H1290">
        <v>1</v>
      </c>
      <c r="I1290">
        <v>1.01</v>
      </c>
      <c r="J1290">
        <v>11</v>
      </c>
      <c r="K1290">
        <v>9.0909090909090912E-2</v>
      </c>
      <c r="L1290" t="s">
        <v>18107</v>
      </c>
      <c r="M1290" t="s">
        <v>17971</v>
      </c>
      <c r="N1290" cm="1">
        <f t="array" ref="N1290">_xlfn.LET(_xlpm.k,finalData[[#This Row],[peer_group_key]],
     MEDIAN(_xlfn._xlws.FILTER(finalData[score], (finalData[peer_group_key]=_xlpm.k)*(ISNUMBER(finalData[score]))))
)</f>
        <v>0.995</v>
      </c>
      <c r="O1290" cm="1">
        <f t="array" ref="O129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290" cm="1">
        <f t="array" ref="P129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290">
        <f>finalData[[#This Row],[peerQ3]]-finalData[[#This Row],[peerQ1]]</f>
        <v>4.7500000000000098E-2</v>
      </c>
      <c r="R1290" cm="1">
        <f t="array" ref="R1290">_xlfn.LET(_xlpm.k,finalData[[#This Row],[peer_group_key]],
ROWS(_xlfn._xlws.FILTER(finalData[score], (finalData[peer_group_key]=_xlpm.k)*(ISNUMBER(finalData[score]))))
)</f>
        <v>32</v>
      </c>
      <c r="S1290">
        <f>IF(OR(NOT(ISNUMBER(finalData[[#This Row],[peerIQR]])),finalData[[#This Row],[peerIQR]]=0), NA(), finalData[[#This Row],[peerQ1]]-1.5*finalData[[#This Row],[peerIQR]])</f>
        <v>0.89124999999999976</v>
      </c>
      <c r="T1290">
        <f>IF(OR(NOT(ISNUMBER(finalData[[#This Row],[peerIQR]])),finalData[[#This Row],[peerIQR]]=0), NA(), finalData[[#This Row],[peerQ3]]+1.5*finalData[[#This Row],[peerIQR]])</f>
        <v>1.0812500000000003</v>
      </c>
      <c r="U129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90">
        <f>finalData[[#This Row],[score]]-finalData[[#This Row],[peerMedian]]</f>
        <v>1.5000000000000013E-2</v>
      </c>
    </row>
    <row r="1291" spans="1:22">
      <c r="A1291" t="s">
        <v>4887</v>
      </c>
      <c r="B1291" t="s">
        <v>4888</v>
      </c>
      <c r="C1291" t="s">
        <v>4808</v>
      </c>
      <c r="D1291" t="s">
        <v>32</v>
      </c>
      <c r="E1291">
        <v>2</v>
      </c>
      <c r="F1291">
        <v>0</v>
      </c>
      <c r="G1291">
        <v>9</v>
      </c>
      <c r="H1291">
        <v>0</v>
      </c>
      <c r="I1291">
        <v>0.9</v>
      </c>
      <c r="J1291">
        <v>9</v>
      </c>
      <c r="K1291">
        <v>0</v>
      </c>
      <c r="L1291" t="s">
        <v>18107</v>
      </c>
      <c r="M1291" t="s">
        <v>17973</v>
      </c>
      <c r="N1291" cm="1">
        <f t="array" ref="N1291">_xlfn.LET(_xlpm.k,finalData[[#This Row],[peer_group_key]],
     MEDIAN(_xlfn._xlws.FILTER(finalData[score], (finalData[peer_group_key]=_xlpm.k)*(ISNUMBER(finalData[score]))))
)</f>
        <v>0.995</v>
      </c>
      <c r="O1291" cm="1">
        <f t="array" ref="O129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291" cm="1">
        <f t="array" ref="P129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291">
        <f>finalData[[#This Row],[peerQ3]]-finalData[[#This Row],[peerQ1]]</f>
        <v>4.7500000000000098E-2</v>
      </c>
      <c r="R1291" cm="1">
        <f t="array" ref="R1291">_xlfn.LET(_xlpm.k,finalData[[#This Row],[peer_group_key]],
ROWS(_xlfn._xlws.FILTER(finalData[score], (finalData[peer_group_key]=_xlpm.k)*(ISNUMBER(finalData[score]))))
)</f>
        <v>32</v>
      </c>
      <c r="S1291">
        <f>IF(OR(NOT(ISNUMBER(finalData[[#This Row],[peerIQR]])),finalData[[#This Row],[peerIQR]]=0), NA(), finalData[[#This Row],[peerQ1]]-1.5*finalData[[#This Row],[peerIQR]])</f>
        <v>0.89124999999999976</v>
      </c>
      <c r="T1291">
        <f>IF(OR(NOT(ISNUMBER(finalData[[#This Row],[peerIQR]])),finalData[[#This Row],[peerIQR]]=0), NA(), finalData[[#This Row],[peerQ3]]+1.5*finalData[[#This Row],[peerIQR]])</f>
        <v>1.0812500000000003</v>
      </c>
      <c r="U129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91">
        <f>finalData[[#This Row],[score]]-finalData[[#This Row],[peerMedian]]</f>
        <v>-9.4999999999999973E-2</v>
      </c>
    </row>
    <row r="1292" spans="1:22">
      <c r="A1292" t="s">
        <v>4891</v>
      </c>
      <c r="B1292" t="s">
        <v>4892</v>
      </c>
      <c r="C1292" t="s">
        <v>4808</v>
      </c>
      <c r="D1292" t="s">
        <v>32</v>
      </c>
      <c r="E1292">
        <v>3</v>
      </c>
      <c r="F1292">
        <v>0</v>
      </c>
      <c r="G1292">
        <v>8</v>
      </c>
      <c r="H1292">
        <v>0</v>
      </c>
      <c r="I1292">
        <v>0.98</v>
      </c>
      <c r="J1292">
        <v>8</v>
      </c>
      <c r="K1292">
        <v>0</v>
      </c>
      <c r="L1292" t="s">
        <v>18107</v>
      </c>
      <c r="M1292" t="s">
        <v>17971</v>
      </c>
      <c r="N1292" cm="1">
        <f t="array" ref="N1292">_xlfn.LET(_xlpm.k,finalData[[#This Row],[peer_group_key]],
     MEDIAN(_xlfn._xlws.FILTER(finalData[score], (finalData[peer_group_key]=_xlpm.k)*(ISNUMBER(finalData[score]))))
)</f>
        <v>0.995</v>
      </c>
      <c r="O1292" cm="1">
        <f t="array" ref="O129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292" cm="1">
        <f t="array" ref="P129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292">
        <f>finalData[[#This Row],[peerQ3]]-finalData[[#This Row],[peerQ1]]</f>
        <v>4.7500000000000098E-2</v>
      </c>
      <c r="R1292" cm="1">
        <f t="array" ref="R1292">_xlfn.LET(_xlpm.k,finalData[[#This Row],[peer_group_key]],
ROWS(_xlfn._xlws.FILTER(finalData[score], (finalData[peer_group_key]=_xlpm.k)*(ISNUMBER(finalData[score]))))
)</f>
        <v>32</v>
      </c>
      <c r="S1292">
        <f>IF(OR(NOT(ISNUMBER(finalData[[#This Row],[peerIQR]])),finalData[[#This Row],[peerIQR]]=0), NA(), finalData[[#This Row],[peerQ1]]-1.5*finalData[[#This Row],[peerIQR]])</f>
        <v>0.89124999999999976</v>
      </c>
      <c r="T1292">
        <f>IF(OR(NOT(ISNUMBER(finalData[[#This Row],[peerIQR]])),finalData[[#This Row],[peerIQR]]=0), NA(), finalData[[#This Row],[peerQ3]]+1.5*finalData[[#This Row],[peerIQR]])</f>
        <v>1.0812500000000003</v>
      </c>
      <c r="U129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92">
        <f>finalData[[#This Row],[score]]-finalData[[#This Row],[peerMedian]]</f>
        <v>-1.5000000000000013E-2</v>
      </c>
    </row>
    <row r="1293" spans="1:22">
      <c r="A1293" t="s">
        <v>4894</v>
      </c>
      <c r="B1293" t="s">
        <v>2743</v>
      </c>
      <c r="C1293" t="s">
        <v>4808</v>
      </c>
      <c r="D1293" t="s">
        <v>27</v>
      </c>
      <c r="E1293">
        <v>3</v>
      </c>
      <c r="F1293">
        <v>0</v>
      </c>
      <c r="G1293">
        <v>8</v>
      </c>
      <c r="H1293">
        <v>1</v>
      </c>
      <c r="I1293">
        <v>1.01</v>
      </c>
      <c r="J1293">
        <v>9</v>
      </c>
      <c r="K1293">
        <v>0.1111111111111111</v>
      </c>
      <c r="L1293" t="s">
        <v>18109</v>
      </c>
      <c r="M1293" t="s">
        <v>17971</v>
      </c>
      <c r="N1293" cm="1">
        <f t="array" ref="N1293">_xlfn.LET(_xlpm.k,finalData[[#This Row],[peer_group_key]],
     MEDIAN(_xlfn._xlws.FILTER(finalData[score], (finalData[peer_group_key]=_xlpm.k)*(ISNUMBER(finalData[score]))))
)</f>
        <v>0.98</v>
      </c>
      <c r="O1293" cm="1">
        <f t="array" ref="O129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293" cm="1">
        <f t="array" ref="P129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1.0125</v>
      </c>
      <c r="Q1293">
        <f>finalData[[#This Row],[peerQ3]]-finalData[[#This Row],[peerQ1]]</f>
        <v>6.25E-2</v>
      </c>
      <c r="R1293" cm="1">
        <f t="array" ref="R1293">_xlfn.LET(_xlpm.k,finalData[[#This Row],[peer_group_key]],
ROWS(_xlfn._xlws.FILTER(finalData[score], (finalData[peer_group_key]=_xlpm.k)*(ISNUMBER(finalData[score]))))
)</f>
        <v>10</v>
      </c>
      <c r="S1293">
        <f>IF(OR(NOT(ISNUMBER(finalData[[#This Row],[peerIQR]])),finalData[[#This Row],[peerIQR]]=0), NA(), finalData[[#This Row],[peerQ1]]-1.5*finalData[[#This Row],[peerIQR]])</f>
        <v>0.85624999999999996</v>
      </c>
      <c r="T1293">
        <f>IF(OR(NOT(ISNUMBER(finalData[[#This Row],[peerIQR]])),finalData[[#This Row],[peerIQR]]=0), NA(), finalData[[#This Row],[peerQ3]]+1.5*finalData[[#This Row],[peerIQR]])</f>
        <v>1.10625</v>
      </c>
      <c r="U129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93">
        <f>finalData[[#This Row],[score]]-finalData[[#This Row],[peerMedian]]</f>
        <v>3.0000000000000027E-2</v>
      </c>
    </row>
    <row r="1294" spans="1:22">
      <c r="A1294" t="s">
        <v>4896</v>
      </c>
      <c r="B1294" t="s">
        <v>4897</v>
      </c>
      <c r="C1294" t="s">
        <v>4808</v>
      </c>
      <c r="D1294" t="s">
        <v>32</v>
      </c>
      <c r="E1294">
        <v>2</v>
      </c>
      <c r="F1294">
        <v>0</v>
      </c>
      <c r="G1294">
        <v>8</v>
      </c>
      <c r="H1294">
        <v>2</v>
      </c>
      <c r="I1294">
        <v>1</v>
      </c>
      <c r="J1294">
        <v>10</v>
      </c>
      <c r="K1294">
        <v>0.2</v>
      </c>
      <c r="L1294" t="s">
        <v>18107</v>
      </c>
      <c r="M1294" t="s">
        <v>17973</v>
      </c>
      <c r="N1294" cm="1">
        <f t="array" ref="N1294">_xlfn.LET(_xlpm.k,finalData[[#This Row],[peer_group_key]],
     MEDIAN(_xlfn._xlws.FILTER(finalData[score], (finalData[peer_group_key]=_xlpm.k)*(ISNUMBER(finalData[score]))))
)</f>
        <v>0.995</v>
      </c>
      <c r="O1294" cm="1">
        <f t="array" ref="O129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294" cm="1">
        <f t="array" ref="P129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294">
        <f>finalData[[#This Row],[peerQ3]]-finalData[[#This Row],[peerQ1]]</f>
        <v>4.7500000000000098E-2</v>
      </c>
      <c r="R1294" cm="1">
        <f t="array" ref="R1294">_xlfn.LET(_xlpm.k,finalData[[#This Row],[peer_group_key]],
ROWS(_xlfn._xlws.FILTER(finalData[score], (finalData[peer_group_key]=_xlpm.k)*(ISNUMBER(finalData[score]))))
)</f>
        <v>32</v>
      </c>
      <c r="S1294">
        <f>IF(OR(NOT(ISNUMBER(finalData[[#This Row],[peerIQR]])),finalData[[#This Row],[peerIQR]]=0), NA(), finalData[[#This Row],[peerQ1]]-1.5*finalData[[#This Row],[peerIQR]])</f>
        <v>0.89124999999999976</v>
      </c>
      <c r="T1294">
        <f>IF(OR(NOT(ISNUMBER(finalData[[#This Row],[peerIQR]])),finalData[[#This Row],[peerIQR]]=0), NA(), finalData[[#This Row],[peerQ3]]+1.5*finalData[[#This Row],[peerIQR]])</f>
        <v>1.0812500000000003</v>
      </c>
      <c r="U129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94">
        <f>finalData[[#This Row],[score]]-finalData[[#This Row],[peerMedian]]</f>
        <v>5.0000000000000044E-3</v>
      </c>
    </row>
    <row r="1295" spans="1:22">
      <c r="A1295" t="s">
        <v>4899</v>
      </c>
      <c r="B1295" t="s">
        <v>4900</v>
      </c>
      <c r="C1295" t="s">
        <v>4808</v>
      </c>
      <c r="D1295" t="s">
        <v>32</v>
      </c>
      <c r="E1295">
        <v>4</v>
      </c>
      <c r="F1295">
        <v>0</v>
      </c>
      <c r="G1295">
        <v>9</v>
      </c>
      <c r="H1295">
        <v>0</v>
      </c>
      <c r="I1295">
        <v>0.92</v>
      </c>
      <c r="J1295">
        <v>9</v>
      </c>
      <c r="K1295">
        <v>0</v>
      </c>
      <c r="L1295" t="s">
        <v>18107</v>
      </c>
      <c r="M1295" t="s">
        <v>17970</v>
      </c>
      <c r="N1295" cm="1">
        <f t="array" ref="N1295">_xlfn.LET(_xlpm.k,finalData[[#This Row],[peer_group_key]],
     MEDIAN(_xlfn._xlws.FILTER(finalData[score], (finalData[peer_group_key]=_xlpm.k)*(ISNUMBER(finalData[score]))))
)</f>
        <v>0.995</v>
      </c>
      <c r="O1295" cm="1">
        <f t="array" ref="O129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295" cm="1">
        <f t="array" ref="P129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295">
        <f>finalData[[#This Row],[peerQ3]]-finalData[[#This Row],[peerQ1]]</f>
        <v>4.7500000000000098E-2</v>
      </c>
      <c r="R1295" cm="1">
        <f t="array" ref="R1295">_xlfn.LET(_xlpm.k,finalData[[#This Row],[peer_group_key]],
ROWS(_xlfn._xlws.FILTER(finalData[score], (finalData[peer_group_key]=_xlpm.k)*(ISNUMBER(finalData[score]))))
)</f>
        <v>32</v>
      </c>
      <c r="S1295">
        <f>IF(OR(NOT(ISNUMBER(finalData[[#This Row],[peerIQR]])),finalData[[#This Row],[peerIQR]]=0), NA(), finalData[[#This Row],[peerQ1]]-1.5*finalData[[#This Row],[peerIQR]])</f>
        <v>0.89124999999999976</v>
      </c>
      <c r="T1295">
        <f>IF(OR(NOT(ISNUMBER(finalData[[#This Row],[peerIQR]])),finalData[[#This Row],[peerIQR]]=0), NA(), finalData[[#This Row],[peerQ3]]+1.5*finalData[[#This Row],[peerIQR]])</f>
        <v>1.0812500000000003</v>
      </c>
      <c r="U129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95">
        <f>finalData[[#This Row],[score]]-finalData[[#This Row],[peerMedian]]</f>
        <v>-7.4999999999999956E-2</v>
      </c>
    </row>
    <row r="1296" spans="1:22">
      <c r="A1296" t="s">
        <v>4903</v>
      </c>
      <c r="B1296" t="s">
        <v>4904</v>
      </c>
      <c r="C1296" t="s">
        <v>4808</v>
      </c>
      <c r="D1296" t="s">
        <v>27</v>
      </c>
      <c r="E1296">
        <v>3</v>
      </c>
      <c r="F1296">
        <v>0</v>
      </c>
      <c r="G1296">
        <v>10</v>
      </c>
      <c r="H1296">
        <v>1</v>
      </c>
      <c r="I1296">
        <v>1.02</v>
      </c>
      <c r="J1296">
        <v>11</v>
      </c>
      <c r="K1296">
        <v>9.0909090909090912E-2</v>
      </c>
      <c r="L1296" t="s">
        <v>18109</v>
      </c>
      <c r="M1296" t="s">
        <v>17971</v>
      </c>
      <c r="N1296" cm="1">
        <f t="array" ref="N1296">_xlfn.LET(_xlpm.k,finalData[[#This Row],[peer_group_key]],
     MEDIAN(_xlfn._xlws.FILTER(finalData[score], (finalData[peer_group_key]=_xlpm.k)*(ISNUMBER(finalData[score]))))
)</f>
        <v>0.98</v>
      </c>
      <c r="O1296" cm="1">
        <f t="array" ref="O129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296" cm="1">
        <f t="array" ref="P129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1.0125</v>
      </c>
      <c r="Q1296">
        <f>finalData[[#This Row],[peerQ3]]-finalData[[#This Row],[peerQ1]]</f>
        <v>6.25E-2</v>
      </c>
      <c r="R1296" cm="1">
        <f t="array" ref="R1296">_xlfn.LET(_xlpm.k,finalData[[#This Row],[peer_group_key]],
ROWS(_xlfn._xlws.FILTER(finalData[score], (finalData[peer_group_key]=_xlpm.k)*(ISNUMBER(finalData[score]))))
)</f>
        <v>10</v>
      </c>
      <c r="S1296">
        <f>IF(OR(NOT(ISNUMBER(finalData[[#This Row],[peerIQR]])),finalData[[#This Row],[peerIQR]]=0), NA(), finalData[[#This Row],[peerQ1]]-1.5*finalData[[#This Row],[peerIQR]])</f>
        <v>0.85624999999999996</v>
      </c>
      <c r="T1296">
        <f>IF(OR(NOT(ISNUMBER(finalData[[#This Row],[peerIQR]])),finalData[[#This Row],[peerIQR]]=0), NA(), finalData[[#This Row],[peerQ3]]+1.5*finalData[[#This Row],[peerIQR]])</f>
        <v>1.10625</v>
      </c>
      <c r="U129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296">
        <f>finalData[[#This Row],[score]]-finalData[[#This Row],[peerMedian]]</f>
        <v>4.0000000000000036E-2</v>
      </c>
    </row>
    <row r="1297" spans="1:22">
      <c r="A1297" t="s">
        <v>4906</v>
      </c>
      <c r="B1297" t="s">
        <v>4907</v>
      </c>
      <c r="C1297" t="s">
        <v>4808</v>
      </c>
      <c r="D1297" t="s">
        <v>113</v>
      </c>
      <c r="E1297">
        <v>4</v>
      </c>
      <c r="F1297">
        <v>2</v>
      </c>
      <c r="G1297">
        <v>7</v>
      </c>
      <c r="H1297">
        <v>0</v>
      </c>
      <c r="I1297">
        <v>1.03</v>
      </c>
      <c r="J1297">
        <v>9</v>
      </c>
      <c r="K1297">
        <v>0</v>
      </c>
      <c r="L1297" t="s">
        <v>18108</v>
      </c>
      <c r="M1297" t="s">
        <v>17970</v>
      </c>
      <c r="N1297" cm="1">
        <f t="array" ref="N1297">_xlfn.LET(_xlpm.k,finalData[[#This Row],[peer_group_key]],
     MEDIAN(_xlfn._xlws.FILTER(finalData[score], (finalData[peer_group_key]=_xlpm.k)*(ISNUMBER(finalData[score]))))
)</f>
        <v>0.97499999999999998</v>
      </c>
      <c r="O1297" cm="1">
        <f t="array" ref="O129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297" cm="1">
        <f t="array" ref="P129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0.99249999999999994</v>
      </c>
      <c r="Q1297">
        <f>finalData[[#This Row],[peerQ3]]-finalData[[#This Row],[peerQ1]]</f>
        <v>3.0000000000000027E-2</v>
      </c>
      <c r="R1297" cm="1">
        <f t="array" ref="R1297">_xlfn.LET(_xlpm.k,finalData[[#This Row],[peer_group_key]],
ROWS(_xlfn._xlws.FILTER(finalData[score], (finalData[peer_group_key]=_xlpm.k)*(ISNUMBER(finalData[score]))))
)</f>
        <v>4</v>
      </c>
      <c r="S1297">
        <f>IF(OR(NOT(ISNUMBER(finalData[[#This Row],[peerIQR]])),finalData[[#This Row],[peerIQR]]=0), NA(), finalData[[#This Row],[peerQ1]]-1.5*finalData[[#This Row],[peerIQR]])</f>
        <v>0.91749999999999987</v>
      </c>
      <c r="T1297">
        <f>IF(OR(NOT(ISNUMBER(finalData[[#This Row],[peerIQR]])),finalData[[#This Row],[peerIQR]]=0), NA(), finalData[[#This Row],[peerQ3]]+1.5*finalData[[#This Row],[peerIQR]])</f>
        <v>1.0375000000000001</v>
      </c>
      <c r="U129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97">
        <f>finalData[[#This Row],[score]]-finalData[[#This Row],[peerMedian]]</f>
        <v>5.5000000000000049E-2</v>
      </c>
    </row>
    <row r="1298" spans="1:22">
      <c r="A1298" t="s">
        <v>4909</v>
      </c>
      <c r="B1298" t="s">
        <v>4910</v>
      </c>
      <c r="C1298" t="s">
        <v>4808</v>
      </c>
      <c r="D1298" t="s">
        <v>113</v>
      </c>
      <c r="E1298">
        <v>3</v>
      </c>
      <c r="F1298">
        <v>0</v>
      </c>
      <c r="G1298">
        <v>9</v>
      </c>
      <c r="H1298">
        <v>0</v>
      </c>
      <c r="I1298">
        <v>0.94</v>
      </c>
      <c r="J1298">
        <v>9</v>
      </c>
      <c r="K1298">
        <v>0</v>
      </c>
      <c r="L1298" t="s">
        <v>18108</v>
      </c>
      <c r="M1298" t="s">
        <v>17971</v>
      </c>
      <c r="N1298" cm="1">
        <f t="array" ref="N1298">_xlfn.LET(_xlpm.k,finalData[[#This Row],[peer_group_key]],
     MEDIAN(_xlfn._xlws.FILTER(finalData[score], (finalData[peer_group_key]=_xlpm.k)*(ISNUMBER(finalData[score]))))
)</f>
        <v>0.97499999999999998</v>
      </c>
      <c r="O1298" cm="1">
        <f t="array" ref="O129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298" cm="1">
        <f t="array" ref="P129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0.99249999999999994</v>
      </c>
      <c r="Q1298">
        <f>finalData[[#This Row],[peerQ3]]-finalData[[#This Row],[peerQ1]]</f>
        <v>3.0000000000000027E-2</v>
      </c>
      <c r="R1298" cm="1">
        <f t="array" ref="R1298">_xlfn.LET(_xlpm.k,finalData[[#This Row],[peer_group_key]],
ROWS(_xlfn._xlws.FILTER(finalData[score], (finalData[peer_group_key]=_xlpm.k)*(ISNUMBER(finalData[score]))))
)</f>
        <v>4</v>
      </c>
      <c r="S1298">
        <f>IF(OR(NOT(ISNUMBER(finalData[[#This Row],[peerIQR]])),finalData[[#This Row],[peerIQR]]=0), NA(), finalData[[#This Row],[peerQ1]]-1.5*finalData[[#This Row],[peerIQR]])</f>
        <v>0.91749999999999987</v>
      </c>
      <c r="T1298">
        <f>IF(OR(NOT(ISNUMBER(finalData[[#This Row],[peerIQR]])),finalData[[#This Row],[peerIQR]]=0), NA(), finalData[[#This Row],[peerQ3]]+1.5*finalData[[#This Row],[peerIQR]])</f>
        <v>1.0375000000000001</v>
      </c>
      <c r="U129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298">
        <f>finalData[[#This Row],[score]]-finalData[[#This Row],[peerMedian]]</f>
        <v>-3.5000000000000031E-2</v>
      </c>
    </row>
    <row r="1299" spans="1:22">
      <c r="A1299" t="s">
        <v>4915</v>
      </c>
      <c r="B1299" t="s">
        <v>4916</v>
      </c>
      <c r="C1299" t="s">
        <v>4808</v>
      </c>
      <c r="D1299" t="s">
        <v>32</v>
      </c>
      <c r="E1299">
        <v>2</v>
      </c>
      <c r="F1299">
        <v>0</v>
      </c>
      <c r="G1299">
        <v>5</v>
      </c>
      <c r="H1299">
        <v>0</v>
      </c>
      <c r="I1299">
        <v>0.86</v>
      </c>
      <c r="J1299">
        <v>5</v>
      </c>
      <c r="K1299">
        <v>0</v>
      </c>
      <c r="L1299" t="s">
        <v>18107</v>
      </c>
      <c r="M1299" t="s">
        <v>17973</v>
      </c>
      <c r="N1299" cm="1">
        <f t="array" ref="N1299">_xlfn.LET(_xlpm.k,finalData[[#This Row],[peer_group_key]],
     MEDIAN(_xlfn._xlws.FILTER(finalData[score], (finalData[peer_group_key]=_xlpm.k)*(ISNUMBER(finalData[score]))))
)</f>
        <v>0.995</v>
      </c>
      <c r="O1299" cm="1">
        <f t="array" ref="O129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299" cm="1">
        <f t="array" ref="P129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299">
        <f>finalData[[#This Row],[peerQ3]]-finalData[[#This Row],[peerQ1]]</f>
        <v>4.7500000000000098E-2</v>
      </c>
      <c r="R1299" cm="1">
        <f t="array" ref="R1299">_xlfn.LET(_xlpm.k,finalData[[#This Row],[peer_group_key]],
ROWS(_xlfn._xlws.FILTER(finalData[score], (finalData[peer_group_key]=_xlpm.k)*(ISNUMBER(finalData[score]))))
)</f>
        <v>32</v>
      </c>
      <c r="S1299">
        <f>IF(OR(NOT(ISNUMBER(finalData[[#This Row],[peerIQR]])),finalData[[#This Row],[peerIQR]]=0), NA(), finalData[[#This Row],[peerQ1]]-1.5*finalData[[#This Row],[peerIQR]])</f>
        <v>0.89124999999999976</v>
      </c>
      <c r="T1299">
        <f>IF(OR(NOT(ISNUMBER(finalData[[#This Row],[peerIQR]])),finalData[[#This Row],[peerIQR]]=0), NA(), finalData[[#This Row],[peerQ3]]+1.5*finalData[[#This Row],[peerIQR]])</f>
        <v>1.0812500000000003</v>
      </c>
      <c r="U129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Low Outlier</v>
      </c>
      <c r="V1299">
        <f>finalData[[#This Row],[score]]-finalData[[#This Row],[peerMedian]]</f>
        <v>-0.13500000000000001</v>
      </c>
    </row>
    <row r="1300" spans="1:22">
      <c r="A1300" t="s">
        <v>4918</v>
      </c>
      <c r="B1300" t="s">
        <v>4919</v>
      </c>
      <c r="C1300" t="s">
        <v>4808</v>
      </c>
      <c r="D1300" t="s">
        <v>140</v>
      </c>
      <c r="E1300">
        <v>3</v>
      </c>
      <c r="F1300">
        <v>1</v>
      </c>
      <c r="G1300">
        <v>10</v>
      </c>
      <c r="H1300">
        <v>0</v>
      </c>
      <c r="I1300">
        <v>1.06</v>
      </c>
      <c r="J1300">
        <v>11</v>
      </c>
      <c r="K1300">
        <v>0</v>
      </c>
      <c r="L1300" t="s">
        <v>18106</v>
      </c>
      <c r="M1300" t="s">
        <v>17971</v>
      </c>
      <c r="N1300" cm="1">
        <f t="array" ref="N1300">_xlfn.LET(_xlpm.k,finalData[[#This Row],[peer_group_key]],
     MEDIAN(_xlfn._xlws.FILTER(finalData[score], (finalData[peer_group_key]=_xlpm.k)*(ISNUMBER(finalData[score]))))
)</f>
        <v>1.04</v>
      </c>
      <c r="O1300" cm="1">
        <f t="array" ref="O130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1.0225</v>
      </c>
      <c r="P1300" cm="1">
        <f t="array" ref="P130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1.0525</v>
      </c>
      <c r="Q1300">
        <f>finalData[[#This Row],[peerQ3]]-finalData[[#This Row],[peerQ1]]</f>
        <v>3.0000000000000027E-2</v>
      </c>
      <c r="R1300" cm="1">
        <f t="array" ref="R1300">_xlfn.LET(_xlpm.k,finalData[[#This Row],[peer_group_key]],
ROWS(_xlfn._xlws.FILTER(finalData[score], (finalData[peer_group_key]=_xlpm.k)*(ISNUMBER(finalData[score]))))
)</f>
        <v>4</v>
      </c>
      <c r="S1300">
        <f>IF(OR(NOT(ISNUMBER(finalData[[#This Row],[peerIQR]])),finalData[[#This Row],[peerIQR]]=0), NA(), finalData[[#This Row],[peerQ1]]-1.5*finalData[[#This Row],[peerIQR]])</f>
        <v>0.97749999999999992</v>
      </c>
      <c r="T1300">
        <f>IF(OR(NOT(ISNUMBER(finalData[[#This Row],[peerIQR]])),finalData[[#This Row],[peerIQR]]=0), NA(), finalData[[#This Row],[peerQ3]]+1.5*finalData[[#This Row],[peerIQR]])</f>
        <v>1.0975000000000001</v>
      </c>
      <c r="U130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00">
        <f>finalData[[#This Row],[score]]-finalData[[#This Row],[peerMedian]]</f>
        <v>2.0000000000000018E-2</v>
      </c>
    </row>
    <row r="1301" spans="1:22">
      <c r="A1301" t="s">
        <v>4921</v>
      </c>
      <c r="B1301" t="s">
        <v>4922</v>
      </c>
      <c r="C1301" t="s">
        <v>4808</v>
      </c>
      <c r="D1301" t="s">
        <v>140</v>
      </c>
      <c r="E1301">
        <v>1</v>
      </c>
      <c r="F1301">
        <v>0</v>
      </c>
      <c r="G1301">
        <v>8</v>
      </c>
      <c r="H1301">
        <v>2</v>
      </c>
      <c r="I1301">
        <v>1.05</v>
      </c>
      <c r="J1301">
        <v>10</v>
      </c>
      <c r="K1301">
        <v>0.2</v>
      </c>
      <c r="L1301" t="s">
        <v>18106</v>
      </c>
      <c r="M1301" t="s">
        <v>17973</v>
      </c>
      <c r="N1301" cm="1">
        <f t="array" ref="N1301">_xlfn.LET(_xlpm.k,finalData[[#This Row],[peer_group_key]],
     MEDIAN(_xlfn._xlws.FILTER(finalData[score], (finalData[peer_group_key]=_xlpm.k)*(ISNUMBER(finalData[score]))))
)</f>
        <v>1.04</v>
      </c>
      <c r="O1301" cm="1">
        <f t="array" ref="O130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1.0225</v>
      </c>
      <c r="P1301" cm="1">
        <f t="array" ref="P130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1.0525</v>
      </c>
      <c r="Q1301">
        <f>finalData[[#This Row],[peerQ3]]-finalData[[#This Row],[peerQ1]]</f>
        <v>3.0000000000000027E-2</v>
      </c>
      <c r="R1301" cm="1">
        <f t="array" ref="R1301">_xlfn.LET(_xlpm.k,finalData[[#This Row],[peer_group_key]],
ROWS(_xlfn._xlws.FILTER(finalData[score], (finalData[peer_group_key]=_xlpm.k)*(ISNUMBER(finalData[score]))))
)</f>
        <v>4</v>
      </c>
      <c r="S1301">
        <f>IF(OR(NOT(ISNUMBER(finalData[[#This Row],[peerIQR]])),finalData[[#This Row],[peerIQR]]=0), NA(), finalData[[#This Row],[peerQ1]]-1.5*finalData[[#This Row],[peerIQR]])</f>
        <v>0.97749999999999992</v>
      </c>
      <c r="T1301">
        <f>IF(OR(NOT(ISNUMBER(finalData[[#This Row],[peerIQR]])),finalData[[#This Row],[peerIQR]]=0), NA(), finalData[[#This Row],[peerQ3]]+1.5*finalData[[#This Row],[peerIQR]])</f>
        <v>1.0975000000000001</v>
      </c>
      <c r="U130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01">
        <f>finalData[[#This Row],[score]]-finalData[[#This Row],[peerMedian]]</f>
        <v>1.0000000000000009E-2</v>
      </c>
    </row>
    <row r="1302" spans="1:22">
      <c r="A1302" t="s">
        <v>4923</v>
      </c>
      <c r="B1302" t="s">
        <v>4924</v>
      </c>
      <c r="C1302" t="s">
        <v>4808</v>
      </c>
      <c r="D1302" t="s">
        <v>32</v>
      </c>
      <c r="E1302">
        <v>4</v>
      </c>
      <c r="F1302">
        <v>0</v>
      </c>
      <c r="G1302">
        <v>10</v>
      </c>
      <c r="H1302">
        <v>1</v>
      </c>
      <c r="I1302">
        <v>0.96</v>
      </c>
      <c r="J1302">
        <v>11</v>
      </c>
      <c r="K1302">
        <v>9.0909090909090912E-2</v>
      </c>
      <c r="L1302" t="s">
        <v>18107</v>
      </c>
      <c r="M1302" t="s">
        <v>17970</v>
      </c>
      <c r="N1302" cm="1">
        <f t="array" ref="N1302">_xlfn.LET(_xlpm.k,finalData[[#This Row],[peer_group_key]],
     MEDIAN(_xlfn._xlws.FILTER(finalData[score], (finalData[peer_group_key]=_xlpm.k)*(ISNUMBER(finalData[score]))))
)</f>
        <v>0.995</v>
      </c>
      <c r="O1302" cm="1">
        <f t="array" ref="O130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302" cm="1">
        <f t="array" ref="P130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02">
        <f>finalData[[#This Row],[peerQ3]]-finalData[[#This Row],[peerQ1]]</f>
        <v>4.7500000000000098E-2</v>
      </c>
      <c r="R1302" cm="1">
        <f t="array" ref="R1302">_xlfn.LET(_xlpm.k,finalData[[#This Row],[peer_group_key]],
ROWS(_xlfn._xlws.FILTER(finalData[score], (finalData[peer_group_key]=_xlpm.k)*(ISNUMBER(finalData[score]))))
)</f>
        <v>32</v>
      </c>
      <c r="S1302">
        <f>IF(OR(NOT(ISNUMBER(finalData[[#This Row],[peerIQR]])),finalData[[#This Row],[peerIQR]]=0), NA(), finalData[[#This Row],[peerQ1]]-1.5*finalData[[#This Row],[peerIQR]])</f>
        <v>0.89124999999999976</v>
      </c>
      <c r="T1302">
        <f>IF(OR(NOT(ISNUMBER(finalData[[#This Row],[peerIQR]])),finalData[[#This Row],[peerIQR]]=0), NA(), finalData[[#This Row],[peerQ3]]+1.5*finalData[[#This Row],[peerIQR]])</f>
        <v>1.0812500000000003</v>
      </c>
      <c r="U130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02">
        <f>finalData[[#This Row],[score]]-finalData[[#This Row],[peerMedian]]</f>
        <v>-3.5000000000000031E-2</v>
      </c>
    </row>
    <row r="1303" spans="1:22">
      <c r="A1303" t="s">
        <v>4926</v>
      </c>
      <c r="B1303" t="s">
        <v>4927</v>
      </c>
      <c r="C1303" t="s">
        <v>4808</v>
      </c>
      <c r="D1303" t="s">
        <v>32</v>
      </c>
      <c r="E1303">
        <v>2</v>
      </c>
      <c r="F1303">
        <v>0</v>
      </c>
      <c r="G1303">
        <v>10</v>
      </c>
      <c r="H1303">
        <v>1</v>
      </c>
      <c r="I1303">
        <v>0.99</v>
      </c>
      <c r="J1303">
        <v>11</v>
      </c>
      <c r="K1303">
        <v>9.0909090909090912E-2</v>
      </c>
      <c r="L1303" t="s">
        <v>18107</v>
      </c>
      <c r="M1303" t="s">
        <v>17973</v>
      </c>
      <c r="N1303" cm="1">
        <f t="array" ref="N1303">_xlfn.LET(_xlpm.k,finalData[[#This Row],[peer_group_key]],
     MEDIAN(_xlfn._xlws.FILTER(finalData[score], (finalData[peer_group_key]=_xlpm.k)*(ISNUMBER(finalData[score]))))
)</f>
        <v>0.995</v>
      </c>
      <c r="O1303" cm="1">
        <f t="array" ref="O130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303" cm="1">
        <f t="array" ref="P130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03">
        <f>finalData[[#This Row],[peerQ3]]-finalData[[#This Row],[peerQ1]]</f>
        <v>4.7500000000000098E-2</v>
      </c>
      <c r="R1303" cm="1">
        <f t="array" ref="R1303">_xlfn.LET(_xlpm.k,finalData[[#This Row],[peer_group_key]],
ROWS(_xlfn._xlws.FILTER(finalData[score], (finalData[peer_group_key]=_xlpm.k)*(ISNUMBER(finalData[score]))))
)</f>
        <v>32</v>
      </c>
      <c r="S1303">
        <f>IF(OR(NOT(ISNUMBER(finalData[[#This Row],[peerIQR]])),finalData[[#This Row],[peerIQR]]=0), NA(), finalData[[#This Row],[peerQ1]]-1.5*finalData[[#This Row],[peerIQR]])</f>
        <v>0.89124999999999976</v>
      </c>
      <c r="T1303">
        <f>IF(OR(NOT(ISNUMBER(finalData[[#This Row],[peerIQR]])),finalData[[#This Row],[peerIQR]]=0), NA(), finalData[[#This Row],[peerQ3]]+1.5*finalData[[#This Row],[peerIQR]])</f>
        <v>1.0812500000000003</v>
      </c>
      <c r="U130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03">
        <f>finalData[[#This Row],[score]]-finalData[[#This Row],[peerMedian]]</f>
        <v>-5.0000000000000044E-3</v>
      </c>
    </row>
    <row r="1304" spans="1:22">
      <c r="A1304" t="s">
        <v>4930</v>
      </c>
      <c r="B1304" t="s">
        <v>4931</v>
      </c>
      <c r="C1304" t="s">
        <v>4808</v>
      </c>
      <c r="D1304" t="s">
        <v>32</v>
      </c>
      <c r="E1304">
        <v>2</v>
      </c>
      <c r="F1304">
        <v>1</v>
      </c>
      <c r="G1304">
        <v>7</v>
      </c>
      <c r="H1304">
        <v>0</v>
      </c>
      <c r="I1304">
        <v>0.99</v>
      </c>
      <c r="J1304">
        <v>8</v>
      </c>
      <c r="K1304">
        <v>0</v>
      </c>
      <c r="L1304" t="s">
        <v>18107</v>
      </c>
      <c r="M1304" t="s">
        <v>17973</v>
      </c>
      <c r="N1304" cm="1">
        <f t="array" ref="N1304">_xlfn.LET(_xlpm.k,finalData[[#This Row],[peer_group_key]],
     MEDIAN(_xlfn._xlws.FILTER(finalData[score], (finalData[peer_group_key]=_xlpm.k)*(ISNUMBER(finalData[score]))))
)</f>
        <v>0.995</v>
      </c>
      <c r="O1304" cm="1">
        <f t="array" ref="O130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304" cm="1">
        <f t="array" ref="P130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04">
        <f>finalData[[#This Row],[peerQ3]]-finalData[[#This Row],[peerQ1]]</f>
        <v>4.7500000000000098E-2</v>
      </c>
      <c r="R1304" cm="1">
        <f t="array" ref="R1304">_xlfn.LET(_xlpm.k,finalData[[#This Row],[peer_group_key]],
ROWS(_xlfn._xlws.FILTER(finalData[score], (finalData[peer_group_key]=_xlpm.k)*(ISNUMBER(finalData[score]))))
)</f>
        <v>32</v>
      </c>
      <c r="S1304">
        <f>IF(OR(NOT(ISNUMBER(finalData[[#This Row],[peerIQR]])),finalData[[#This Row],[peerIQR]]=0), NA(), finalData[[#This Row],[peerQ1]]-1.5*finalData[[#This Row],[peerIQR]])</f>
        <v>0.89124999999999976</v>
      </c>
      <c r="T1304">
        <f>IF(OR(NOT(ISNUMBER(finalData[[#This Row],[peerIQR]])),finalData[[#This Row],[peerIQR]]=0), NA(), finalData[[#This Row],[peerQ3]]+1.5*finalData[[#This Row],[peerIQR]])</f>
        <v>1.0812500000000003</v>
      </c>
      <c r="U130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04">
        <f>finalData[[#This Row],[score]]-finalData[[#This Row],[peerMedian]]</f>
        <v>-5.0000000000000044E-3</v>
      </c>
    </row>
    <row r="1305" spans="1:22">
      <c r="A1305" t="s">
        <v>4933</v>
      </c>
      <c r="B1305" t="s">
        <v>4934</v>
      </c>
      <c r="C1305" t="s">
        <v>4808</v>
      </c>
      <c r="D1305" t="s">
        <v>27</v>
      </c>
      <c r="E1305">
        <v>2</v>
      </c>
      <c r="F1305">
        <v>0</v>
      </c>
      <c r="G1305">
        <v>9</v>
      </c>
      <c r="H1305">
        <v>0</v>
      </c>
      <c r="I1305">
        <v>0.98</v>
      </c>
      <c r="J1305">
        <v>9</v>
      </c>
      <c r="K1305">
        <v>0</v>
      </c>
      <c r="L1305" t="s">
        <v>18109</v>
      </c>
      <c r="M1305" t="s">
        <v>17973</v>
      </c>
      <c r="N1305" cm="1">
        <f t="array" ref="N1305">_xlfn.LET(_xlpm.k,finalData[[#This Row],[peer_group_key]],
     MEDIAN(_xlfn._xlws.FILTER(finalData[score], (finalData[peer_group_key]=_xlpm.k)*(ISNUMBER(finalData[score]))))
)</f>
        <v>0.98</v>
      </c>
      <c r="O1305" cm="1">
        <f t="array" ref="O130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305" cm="1">
        <f t="array" ref="P130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1.0125</v>
      </c>
      <c r="Q1305">
        <f>finalData[[#This Row],[peerQ3]]-finalData[[#This Row],[peerQ1]]</f>
        <v>6.25E-2</v>
      </c>
      <c r="R1305" cm="1">
        <f t="array" ref="R1305">_xlfn.LET(_xlpm.k,finalData[[#This Row],[peer_group_key]],
ROWS(_xlfn._xlws.FILTER(finalData[score], (finalData[peer_group_key]=_xlpm.k)*(ISNUMBER(finalData[score]))))
)</f>
        <v>10</v>
      </c>
      <c r="S1305">
        <f>IF(OR(NOT(ISNUMBER(finalData[[#This Row],[peerIQR]])),finalData[[#This Row],[peerIQR]]=0), NA(), finalData[[#This Row],[peerQ1]]-1.5*finalData[[#This Row],[peerIQR]])</f>
        <v>0.85624999999999996</v>
      </c>
      <c r="T1305">
        <f>IF(OR(NOT(ISNUMBER(finalData[[#This Row],[peerIQR]])),finalData[[#This Row],[peerIQR]]=0), NA(), finalData[[#This Row],[peerQ3]]+1.5*finalData[[#This Row],[peerIQR]])</f>
        <v>1.10625</v>
      </c>
      <c r="U130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05">
        <f>finalData[[#This Row],[score]]-finalData[[#This Row],[peerMedian]]</f>
        <v>0</v>
      </c>
    </row>
    <row r="1306" spans="1:22">
      <c r="A1306" t="s">
        <v>4936</v>
      </c>
      <c r="B1306" t="s">
        <v>4937</v>
      </c>
      <c r="C1306" t="s">
        <v>4808</v>
      </c>
      <c r="D1306" t="s">
        <v>32</v>
      </c>
      <c r="E1306">
        <v>2</v>
      </c>
      <c r="F1306">
        <v>1</v>
      </c>
      <c r="G1306">
        <v>10</v>
      </c>
      <c r="H1306">
        <v>0</v>
      </c>
      <c r="I1306">
        <v>1.03</v>
      </c>
      <c r="J1306">
        <v>11</v>
      </c>
      <c r="K1306">
        <v>0</v>
      </c>
      <c r="L1306" t="s">
        <v>18107</v>
      </c>
      <c r="M1306" t="s">
        <v>17973</v>
      </c>
      <c r="N1306" cm="1">
        <f t="array" ref="N1306">_xlfn.LET(_xlpm.k,finalData[[#This Row],[peer_group_key]],
     MEDIAN(_xlfn._xlws.FILTER(finalData[score], (finalData[peer_group_key]=_xlpm.k)*(ISNUMBER(finalData[score]))))
)</f>
        <v>0.995</v>
      </c>
      <c r="O1306" cm="1">
        <f t="array" ref="O130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306" cm="1">
        <f t="array" ref="P130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06">
        <f>finalData[[#This Row],[peerQ3]]-finalData[[#This Row],[peerQ1]]</f>
        <v>4.7500000000000098E-2</v>
      </c>
      <c r="R1306" cm="1">
        <f t="array" ref="R1306">_xlfn.LET(_xlpm.k,finalData[[#This Row],[peer_group_key]],
ROWS(_xlfn._xlws.FILTER(finalData[score], (finalData[peer_group_key]=_xlpm.k)*(ISNUMBER(finalData[score]))))
)</f>
        <v>32</v>
      </c>
      <c r="S1306">
        <f>IF(OR(NOT(ISNUMBER(finalData[[#This Row],[peerIQR]])),finalData[[#This Row],[peerIQR]]=0), NA(), finalData[[#This Row],[peerQ1]]-1.5*finalData[[#This Row],[peerIQR]])</f>
        <v>0.89124999999999976</v>
      </c>
      <c r="T1306">
        <f>IF(OR(NOT(ISNUMBER(finalData[[#This Row],[peerIQR]])),finalData[[#This Row],[peerIQR]]=0), NA(), finalData[[#This Row],[peerQ3]]+1.5*finalData[[#This Row],[peerIQR]])</f>
        <v>1.0812500000000003</v>
      </c>
      <c r="U130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06">
        <f>finalData[[#This Row],[score]]-finalData[[#This Row],[peerMedian]]</f>
        <v>3.5000000000000031E-2</v>
      </c>
    </row>
    <row r="1307" spans="1:22">
      <c r="A1307" t="s">
        <v>4938</v>
      </c>
      <c r="B1307" t="s">
        <v>4939</v>
      </c>
      <c r="C1307" t="s">
        <v>4808</v>
      </c>
      <c r="D1307" t="s">
        <v>32</v>
      </c>
      <c r="E1307">
        <v>4</v>
      </c>
      <c r="F1307">
        <v>1</v>
      </c>
      <c r="G1307">
        <v>10</v>
      </c>
      <c r="H1307">
        <v>0</v>
      </c>
      <c r="I1307">
        <v>1.05</v>
      </c>
      <c r="J1307">
        <v>11</v>
      </c>
      <c r="K1307">
        <v>0</v>
      </c>
      <c r="L1307" t="s">
        <v>18107</v>
      </c>
      <c r="M1307" t="s">
        <v>17970</v>
      </c>
      <c r="N1307" cm="1">
        <f t="array" ref="N1307">_xlfn.LET(_xlpm.k,finalData[[#This Row],[peer_group_key]],
     MEDIAN(_xlfn._xlws.FILTER(finalData[score], (finalData[peer_group_key]=_xlpm.k)*(ISNUMBER(finalData[score]))))
)</f>
        <v>0.995</v>
      </c>
      <c r="O1307" cm="1">
        <f t="array" ref="O130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307" cm="1">
        <f t="array" ref="P130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07">
        <f>finalData[[#This Row],[peerQ3]]-finalData[[#This Row],[peerQ1]]</f>
        <v>4.7500000000000098E-2</v>
      </c>
      <c r="R1307" cm="1">
        <f t="array" ref="R1307">_xlfn.LET(_xlpm.k,finalData[[#This Row],[peer_group_key]],
ROWS(_xlfn._xlws.FILTER(finalData[score], (finalData[peer_group_key]=_xlpm.k)*(ISNUMBER(finalData[score]))))
)</f>
        <v>32</v>
      </c>
      <c r="S1307">
        <f>IF(OR(NOT(ISNUMBER(finalData[[#This Row],[peerIQR]])),finalData[[#This Row],[peerIQR]]=0), NA(), finalData[[#This Row],[peerQ1]]-1.5*finalData[[#This Row],[peerIQR]])</f>
        <v>0.89124999999999976</v>
      </c>
      <c r="T1307">
        <f>IF(OR(NOT(ISNUMBER(finalData[[#This Row],[peerIQR]])),finalData[[#This Row],[peerIQR]]=0), NA(), finalData[[#This Row],[peerQ3]]+1.5*finalData[[#This Row],[peerIQR]])</f>
        <v>1.0812500000000003</v>
      </c>
      <c r="U130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07">
        <f>finalData[[#This Row],[score]]-finalData[[#This Row],[peerMedian]]</f>
        <v>5.5000000000000049E-2</v>
      </c>
    </row>
    <row r="1308" spans="1:22">
      <c r="A1308" t="s">
        <v>4941</v>
      </c>
      <c r="B1308" t="s">
        <v>4942</v>
      </c>
      <c r="C1308" t="s">
        <v>4808</v>
      </c>
      <c r="D1308" t="s">
        <v>67</v>
      </c>
      <c r="E1308">
        <v>3</v>
      </c>
      <c r="F1308">
        <v>0</v>
      </c>
      <c r="G1308">
        <v>11</v>
      </c>
      <c r="H1308">
        <v>0</v>
      </c>
      <c r="I1308">
        <v>1.04</v>
      </c>
      <c r="J1308">
        <v>11</v>
      </c>
      <c r="K1308">
        <v>0</v>
      </c>
      <c r="L1308" t="s">
        <v>18111</v>
      </c>
      <c r="M1308" t="s">
        <v>17971</v>
      </c>
      <c r="N1308" cm="1">
        <f t="array" ref="N1308">_xlfn.LET(_xlpm.k,finalData[[#This Row],[peer_group_key]],
     MEDIAN(_xlfn._xlws.FILTER(finalData[score], (finalData[peer_group_key]=_xlpm.k)*(ISNUMBER(finalData[score]))))
)</f>
        <v>1.04</v>
      </c>
      <c r="O1308" cm="1">
        <f t="array" ref="O130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1.04</v>
      </c>
      <c r="P1308" cm="1">
        <f t="array" ref="P130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1308">
        <f>finalData[[#This Row],[peerQ3]]-finalData[[#This Row],[peerQ1]]</f>
        <v>0</v>
      </c>
      <c r="R1308" cm="1">
        <f t="array" ref="R1308">_xlfn.LET(_xlpm.k,finalData[[#This Row],[peer_group_key]],
ROWS(_xlfn._xlws.FILTER(finalData[score], (finalData[peer_group_key]=_xlpm.k)*(ISNUMBER(finalData[score]))))
)</f>
        <v>1</v>
      </c>
      <c r="S1308" t="e">
        <f>IF(OR(NOT(ISNUMBER(finalData[[#This Row],[peerIQR]])),finalData[[#This Row],[peerIQR]]=0), NA(), finalData[[#This Row],[peerQ1]]-1.5*finalData[[#This Row],[peerIQR]])</f>
        <v>#N/A</v>
      </c>
      <c r="T1308" t="e">
        <f>IF(OR(NOT(ISNUMBER(finalData[[#This Row],[peerIQR]])),finalData[[#This Row],[peerIQR]]=0), NA(), finalData[[#This Row],[peerQ3]]+1.5*finalData[[#This Row],[peerIQR]])</f>
        <v>#N/A</v>
      </c>
      <c r="U130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08">
        <f>finalData[[#This Row],[score]]-finalData[[#This Row],[peerMedian]]</f>
        <v>0</v>
      </c>
    </row>
    <row r="1309" spans="1:22">
      <c r="A1309" t="s">
        <v>4944</v>
      </c>
      <c r="B1309" t="s">
        <v>4945</v>
      </c>
      <c r="C1309" t="s">
        <v>4808</v>
      </c>
      <c r="D1309" t="s">
        <v>32</v>
      </c>
      <c r="E1309">
        <v>3</v>
      </c>
      <c r="F1309">
        <v>0</v>
      </c>
      <c r="G1309">
        <v>9</v>
      </c>
      <c r="H1309">
        <v>0</v>
      </c>
      <c r="I1309">
        <v>0.81</v>
      </c>
      <c r="J1309">
        <v>9</v>
      </c>
      <c r="K1309">
        <v>0</v>
      </c>
      <c r="L1309" t="s">
        <v>18107</v>
      </c>
      <c r="M1309" t="s">
        <v>17971</v>
      </c>
      <c r="N1309" cm="1">
        <f t="array" ref="N1309">_xlfn.LET(_xlpm.k,finalData[[#This Row],[peer_group_key]],
     MEDIAN(_xlfn._xlws.FILTER(finalData[score], (finalData[peer_group_key]=_xlpm.k)*(ISNUMBER(finalData[score]))))
)</f>
        <v>0.995</v>
      </c>
      <c r="O1309" cm="1">
        <f t="array" ref="O130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309" cm="1">
        <f t="array" ref="P130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09">
        <f>finalData[[#This Row],[peerQ3]]-finalData[[#This Row],[peerQ1]]</f>
        <v>4.7500000000000098E-2</v>
      </c>
      <c r="R1309" cm="1">
        <f t="array" ref="R1309">_xlfn.LET(_xlpm.k,finalData[[#This Row],[peer_group_key]],
ROWS(_xlfn._xlws.FILTER(finalData[score], (finalData[peer_group_key]=_xlpm.k)*(ISNUMBER(finalData[score]))))
)</f>
        <v>32</v>
      </c>
      <c r="S1309">
        <f>IF(OR(NOT(ISNUMBER(finalData[[#This Row],[peerIQR]])),finalData[[#This Row],[peerIQR]]=0), NA(), finalData[[#This Row],[peerQ1]]-1.5*finalData[[#This Row],[peerIQR]])</f>
        <v>0.89124999999999976</v>
      </c>
      <c r="T1309">
        <f>IF(OR(NOT(ISNUMBER(finalData[[#This Row],[peerIQR]])),finalData[[#This Row],[peerIQR]]=0), NA(), finalData[[#This Row],[peerQ3]]+1.5*finalData[[#This Row],[peerIQR]])</f>
        <v>1.0812500000000003</v>
      </c>
      <c r="U130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Low Outlier</v>
      </c>
      <c r="V1309">
        <f>finalData[[#This Row],[score]]-finalData[[#This Row],[peerMedian]]</f>
        <v>-0.18499999999999994</v>
      </c>
    </row>
    <row r="1310" spans="1:22">
      <c r="A1310" t="s">
        <v>4947</v>
      </c>
      <c r="B1310" t="s">
        <v>4948</v>
      </c>
      <c r="C1310" t="s">
        <v>4808</v>
      </c>
      <c r="D1310" t="s">
        <v>32</v>
      </c>
      <c r="E1310">
        <v>3</v>
      </c>
      <c r="F1310">
        <v>0</v>
      </c>
      <c r="G1310">
        <v>7</v>
      </c>
      <c r="H1310">
        <v>0</v>
      </c>
      <c r="I1310">
        <v>1</v>
      </c>
      <c r="J1310">
        <v>7</v>
      </c>
      <c r="K1310">
        <v>0</v>
      </c>
      <c r="L1310" t="s">
        <v>18107</v>
      </c>
      <c r="M1310" t="s">
        <v>17971</v>
      </c>
      <c r="N1310" cm="1">
        <f t="array" ref="N1310">_xlfn.LET(_xlpm.k,finalData[[#This Row],[peer_group_key]],
     MEDIAN(_xlfn._xlws.FILTER(finalData[score], (finalData[peer_group_key]=_xlpm.k)*(ISNUMBER(finalData[score]))))
)</f>
        <v>0.995</v>
      </c>
      <c r="O1310" cm="1">
        <f t="array" ref="O131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310" cm="1">
        <f t="array" ref="P131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10">
        <f>finalData[[#This Row],[peerQ3]]-finalData[[#This Row],[peerQ1]]</f>
        <v>4.7500000000000098E-2</v>
      </c>
      <c r="R1310" cm="1">
        <f t="array" ref="R1310">_xlfn.LET(_xlpm.k,finalData[[#This Row],[peer_group_key]],
ROWS(_xlfn._xlws.FILTER(finalData[score], (finalData[peer_group_key]=_xlpm.k)*(ISNUMBER(finalData[score]))))
)</f>
        <v>32</v>
      </c>
      <c r="S1310">
        <f>IF(OR(NOT(ISNUMBER(finalData[[#This Row],[peerIQR]])),finalData[[#This Row],[peerIQR]]=0), NA(), finalData[[#This Row],[peerQ1]]-1.5*finalData[[#This Row],[peerIQR]])</f>
        <v>0.89124999999999976</v>
      </c>
      <c r="T1310">
        <f>IF(OR(NOT(ISNUMBER(finalData[[#This Row],[peerIQR]])),finalData[[#This Row],[peerIQR]]=0), NA(), finalData[[#This Row],[peerQ3]]+1.5*finalData[[#This Row],[peerIQR]])</f>
        <v>1.0812500000000003</v>
      </c>
      <c r="U131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10">
        <f>finalData[[#This Row],[score]]-finalData[[#This Row],[peerMedian]]</f>
        <v>5.0000000000000044E-3</v>
      </c>
    </row>
    <row r="1311" spans="1:22">
      <c r="A1311" t="s">
        <v>4951</v>
      </c>
      <c r="B1311" t="s">
        <v>4952</v>
      </c>
      <c r="C1311" t="s">
        <v>4808</v>
      </c>
      <c r="D1311" t="s">
        <v>32</v>
      </c>
      <c r="E1311">
        <v>4</v>
      </c>
      <c r="F1311">
        <v>1</v>
      </c>
      <c r="G1311">
        <v>5</v>
      </c>
      <c r="H1311">
        <v>0</v>
      </c>
      <c r="I1311">
        <v>0.91</v>
      </c>
      <c r="J1311">
        <v>6</v>
      </c>
      <c r="K1311">
        <v>0</v>
      </c>
      <c r="L1311" t="s">
        <v>18107</v>
      </c>
      <c r="M1311" t="s">
        <v>17970</v>
      </c>
      <c r="N1311" cm="1">
        <f t="array" ref="N1311">_xlfn.LET(_xlpm.k,finalData[[#This Row],[peer_group_key]],
     MEDIAN(_xlfn._xlws.FILTER(finalData[score], (finalData[peer_group_key]=_xlpm.k)*(ISNUMBER(finalData[score]))))
)</f>
        <v>0.995</v>
      </c>
      <c r="O1311" cm="1">
        <f t="array" ref="O131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311" cm="1">
        <f t="array" ref="P131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11">
        <f>finalData[[#This Row],[peerQ3]]-finalData[[#This Row],[peerQ1]]</f>
        <v>4.7500000000000098E-2</v>
      </c>
      <c r="R1311" cm="1">
        <f t="array" ref="R1311">_xlfn.LET(_xlpm.k,finalData[[#This Row],[peer_group_key]],
ROWS(_xlfn._xlws.FILTER(finalData[score], (finalData[peer_group_key]=_xlpm.k)*(ISNUMBER(finalData[score]))))
)</f>
        <v>32</v>
      </c>
      <c r="S1311">
        <f>IF(OR(NOT(ISNUMBER(finalData[[#This Row],[peerIQR]])),finalData[[#This Row],[peerIQR]]=0), NA(), finalData[[#This Row],[peerQ1]]-1.5*finalData[[#This Row],[peerIQR]])</f>
        <v>0.89124999999999976</v>
      </c>
      <c r="T1311">
        <f>IF(OR(NOT(ISNUMBER(finalData[[#This Row],[peerIQR]])),finalData[[#This Row],[peerIQR]]=0), NA(), finalData[[#This Row],[peerQ3]]+1.5*finalData[[#This Row],[peerIQR]])</f>
        <v>1.0812500000000003</v>
      </c>
      <c r="U131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11">
        <f>finalData[[#This Row],[score]]-finalData[[#This Row],[peerMedian]]</f>
        <v>-8.4999999999999964E-2</v>
      </c>
    </row>
    <row r="1312" spans="1:22">
      <c r="A1312" t="s">
        <v>4953</v>
      </c>
      <c r="B1312" t="s">
        <v>4954</v>
      </c>
      <c r="C1312" t="s">
        <v>4808</v>
      </c>
      <c r="D1312" t="s">
        <v>32</v>
      </c>
      <c r="E1312">
        <v>4</v>
      </c>
      <c r="F1312">
        <v>1</v>
      </c>
      <c r="G1312">
        <v>7</v>
      </c>
      <c r="H1312">
        <v>0</v>
      </c>
      <c r="I1312">
        <v>0.97</v>
      </c>
      <c r="J1312">
        <v>8</v>
      </c>
      <c r="K1312">
        <v>0</v>
      </c>
      <c r="L1312" t="s">
        <v>18107</v>
      </c>
      <c r="M1312" t="s">
        <v>17970</v>
      </c>
      <c r="N1312" cm="1">
        <f t="array" ref="N1312">_xlfn.LET(_xlpm.k,finalData[[#This Row],[peer_group_key]],
     MEDIAN(_xlfn._xlws.FILTER(finalData[score], (finalData[peer_group_key]=_xlpm.k)*(ISNUMBER(finalData[score]))))
)</f>
        <v>0.995</v>
      </c>
      <c r="O1312" cm="1">
        <f t="array" ref="O131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312" cm="1">
        <f t="array" ref="P131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12">
        <f>finalData[[#This Row],[peerQ3]]-finalData[[#This Row],[peerQ1]]</f>
        <v>4.7500000000000098E-2</v>
      </c>
      <c r="R1312" cm="1">
        <f t="array" ref="R1312">_xlfn.LET(_xlpm.k,finalData[[#This Row],[peer_group_key]],
ROWS(_xlfn._xlws.FILTER(finalData[score], (finalData[peer_group_key]=_xlpm.k)*(ISNUMBER(finalData[score]))))
)</f>
        <v>32</v>
      </c>
      <c r="S1312">
        <f>IF(OR(NOT(ISNUMBER(finalData[[#This Row],[peerIQR]])),finalData[[#This Row],[peerIQR]]=0), NA(), finalData[[#This Row],[peerQ1]]-1.5*finalData[[#This Row],[peerIQR]])</f>
        <v>0.89124999999999976</v>
      </c>
      <c r="T1312">
        <f>IF(OR(NOT(ISNUMBER(finalData[[#This Row],[peerIQR]])),finalData[[#This Row],[peerIQR]]=0), NA(), finalData[[#This Row],[peerQ3]]+1.5*finalData[[#This Row],[peerIQR]])</f>
        <v>1.0812500000000003</v>
      </c>
      <c r="U131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12">
        <f>finalData[[#This Row],[score]]-finalData[[#This Row],[peerMedian]]</f>
        <v>-2.5000000000000022E-2</v>
      </c>
    </row>
    <row r="1313" spans="1:22">
      <c r="A1313" t="s">
        <v>4957</v>
      </c>
      <c r="B1313" t="s">
        <v>4958</v>
      </c>
      <c r="C1313" t="s">
        <v>4808</v>
      </c>
      <c r="D1313" t="s">
        <v>18</v>
      </c>
      <c r="E1313">
        <v>4</v>
      </c>
      <c r="F1313">
        <v>0</v>
      </c>
      <c r="G1313">
        <v>9</v>
      </c>
      <c r="H1313">
        <v>0</v>
      </c>
      <c r="I1313">
        <v>0.96</v>
      </c>
      <c r="J1313">
        <v>9</v>
      </c>
      <c r="K1313">
        <v>0</v>
      </c>
      <c r="L1313" t="s">
        <v>18112</v>
      </c>
      <c r="M1313" t="s">
        <v>17970</v>
      </c>
      <c r="N1313" cm="1">
        <f t="array" ref="N1313">_xlfn.LET(_xlpm.k,finalData[[#This Row],[peer_group_key]],
     MEDIAN(_xlfn._xlws.FILTER(finalData[score], (finalData[peer_group_key]=_xlpm.k)*(ISNUMBER(finalData[score]))))
)</f>
        <v>0.95</v>
      </c>
      <c r="O1313" cm="1">
        <f t="array" ref="O131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0.94499999999999995</v>
      </c>
      <c r="P1313" cm="1">
        <f t="array" ref="P131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1313">
        <f>finalData[[#This Row],[peerQ3]]-finalData[[#This Row],[peerQ1]]</f>
        <v>1.0000000000000009E-2</v>
      </c>
      <c r="R1313" cm="1">
        <f t="array" ref="R1313">_xlfn.LET(_xlpm.k,finalData[[#This Row],[peer_group_key]],
ROWS(_xlfn._xlws.FILTER(finalData[score], (finalData[peer_group_key]=_xlpm.k)*(ISNUMBER(finalData[score]))))
)</f>
        <v>2</v>
      </c>
      <c r="S1313">
        <f>IF(OR(NOT(ISNUMBER(finalData[[#This Row],[peerIQR]])),finalData[[#This Row],[peerIQR]]=0), NA(), finalData[[#This Row],[peerQ1]]-1.5*finalData[[#This Row],[peerIQR]])</f>
        <v>0.92999999999999994</v>
      </c>
      <c r="T1313">
        <f>IF(OR(NOT(ISNUMBER(finalData[[#This Row],[peerIQR]])),finalData[[#This Row],[peerIQR]]=0), NA(), finalData[[#This Row],[peerQ3]]+1.5*finalData[[#This Row],[peerIQR]])</f>
        <v>0.97</v>
      </c>
      <c r="U131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13">
        <f>finalData[[#This Row],[score]]-finalData[[#This Row],[peerMedian]]</f>
        <v>1.0000000000000009E-2</v>
      </c>
    </row>
    <row r="1314" spans="1:22">
      <c r="A1314" t="s">
        <v>4960</v>
      </c>
      <c r="B1314" t="s">
        <v>4961</v>
      </c>
      <c r="C1314" t="s">
        <v>4808</v>
      </c>
      <c r="D1314" t="s">
        <v>27</v>
      </c>
      <c r="E1314">
        <v>3</v>
      </c>
      <c r="F1314">
        <v>0</v>
      </c>
      <c r="G1314">
        <v>5</v>
      </c>
      <c r="H1314">
        <v>1</v>
      </c>
      <c r="I1314">
        <v>0.98</v>
      </c>
      <c r="J1314">
        <v>6</v>
      </c>
      <c r="K1314">
        <v>0.16666666666666666</v>
      </c>
      <c r="L1314" t="s">
        <v>18109</v>
      </c>
      <c r="M1314" t="s">
        <v>17971</v>
      </c>
      <c r="N1314" cm="1">
        <f t="array" ref="N1314">_xlfn.LET(_xlpm.k,finalData[[#This Row],[peer_group_key]],
     MEDIAN(_xlfn._xlws.FILTER(finalData[score], (finalData[peer_group_key]=_xlpm.k)*(ISNUMBER(finalData[score]))))
)</f>
        <v>0.98</v>
      </c>
      <c r="O1314" cm="1">
        <f t="array" ref="O131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314" cm="1">
        <f t="array" ref="P131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1.0125</v>
      </c>
      <c r="Q1314">
        <f>finalData[[#This Row],[peerQ3]]-finalData[[#This Row],[peerQ1]]</f>
        <v>6.25E-2</v>
      </c>
      <c r="R1314" cm="1">
        <f t="array" ref="R1314">_xlfn.LET(_xlpm.k,finalData[[#This Row],[peer_group_key]],
ROWS(_xlfn._xlws.FILTER(finalData[score], (finalData[peer_group_key]=_xlpm.k)*(ISNUMBER(finalData[score]))))
)</f>
        <v>10</v>
      </c>
      <c r="S1314">
        <f>IF(OR(NOT(ISNUMBER(finalData[[#This Row],[peerIQR]])),finalData[[#This Row],[peerIQR]]=0), NA(), finalData[[#This Row],[peerQ1]]-1.5*finalData[[#This Row],[peerIQR]])</f>
        <v>0.85624999999999996</v>
      </c>
      <c r="T1314">
        <f>IF(OR(NOT(ISNUMBER(finalData[[#This Row],[peerIQR]])),finalData[[#This Row],[peerIQR]]=0), NA(), finalData[[#This Row],[peerQ3]]+1.5*finalData[[#This Row],[peerIQR]])</f>
        <v>1.10625</v>
      </c>
      <c r="U131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14">
        <f>finalData[[#This Row],[score]]-finalData[[#This Row],[peerMedian]]</f>
        <v>0</v>
      </c>
    </row>
    <row r="1315" spans="1:22">
      <c r="A1315" t="s">
        <v>4963</v>
      </c>
      <c r="B1315" t="s">
        <v>4964</v>
      </c>
      <c r="C1315" t="s">
        <v>4808</v>
      </c>
      <c r="D1315" t="s">
        <v>32</v>
      </c>
      <c r="E1315">
        <v>4</v>
      </c>
      <c r="F1315">
        <v>0</v>
      </c>
      <c r="G1315">
        <v>7</v>
      </c>
      <c r="H1315">
        <v>0</v>
      </c>
      <c r="I1315">
        <v>1.05</v>
      </c>
      <c r="J1315">
        <v>7</v>
      </c>
      <c r="K1315">
        <v>0</v>
      </c>
      <c r="L1315" t="s">
        <v>18107</v>
      </c>
      <c r="M1315" t="s">
        <v>17970</v>
      </c>
      <c r="N1315" cm="1">
        <f t="array" ref="N1315">_xlfn.LET(_xlpm.k,finalData[[#This Row],[peer_group_key]],
     MEDIAN(_xlfn._xlws.FILTER(finalData[score], (finalData[peer_group_key]=_xlpm.k)*(ISNUMBER(finalData[score]))))
)</f>
        <v>0.995</v>
      </c>
      <c r="O1315" cm="1">
        <f t="array" ref="O131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315" cm="1">
        <f t="array" ref="P131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15">
        <f>finalData[[#This Row],[peerQ3]]-finalData[[#This Row],[peerQ1]]</f>
        <v>4.7500000000000098E-2</v>
      </c>
      <c r="R1315" cm="1">
        <f t="array" ref="R1315">_xlfn.LET(_xlpm.k,finalData[[#This Row],[peer_group_key]],
ROWS(_xlfn._xlws.FILTER(finalData[score], (finalData[peer_group_key]=_xlpm.k)*(ISNUMBER(finalData[score]))))
)</f>
        <v>32</v>
      </c>
      <c r="S1315">
        <f>IF(OR(NOT(ISNUMBER(finalData[[#This Row],[peerIQR]])),finalData[[#This Row],[peerIQR]]=0), NA(), finalData[[#This Row],[peerQ1]]-1.5*finalData[[#This Row],[peerIQR]])</f>
        <v>0.89124999999999976</v>
      </c>
      <c r="T1315">
        <f>IF(OR(NOT(ISNUMBER(finalData[[#This Row],[peerIQR]])),finalData[[#This Row],[peerIQR]]=0), NA(), finalData[[#This Row],[peerQ3]]+1.5*finalData[[#This Row],[peerIQR]])</f>
        <v>1.0812500000000003</v>
      </c>
      <c r="U131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15">
        <f>finalData[[#This Row],[score]]-finalData[[#This Row],[peerMedian]]</f>
        <v>5.5000000000000049E-2</v>
      </c>
    </row>
    <row r="1316" spans="1:22">
      <c r="A1316" t="s">
        <v>4966</v>
      </c>
      <c r="B1316" t="s">
        <v>3235</v>
      </c>
      <c r="C1316" t="s">
        <v>4808</v>
      </c>
      <c r="D1316" t="s">
        <v>32</v>
      </c>
      <c r="E1316">
        <v>4</v>
      </c>
      <c r="F1316">
        <v>0</v>
      </c>
      <c r="G1316">
        <v>7</v>
      </c>
      <c r="H1316">
        <v>4</v>
      </c>
      <c r="I1316">
        <v>1</v>
      </c>
      <c r="J1316">
        <v>11</v>
      </c>
      <c r="K1316">
        <v>0.36363636363636365</v>
      </c>
      <c r="L1316" t="s">
        <v>18107</v>
      </c>
      <c r="M1316" t="s">
        <v>17970</v>
      </c>
      <c r="N1316" cm="1">
        <f t="array" ref="N1316">_xlfn.LET(_xlpm.k,finalData[[#This Row],[peer_group_key]],
     MEDIAN(_xlfn._xlws.FILTER(finalData[score], (finalData[peer_group_key]=_xlpm.k)*(ISNUMBER(finalData[score]))))
)</f>
        <v>0.995</v>
      </c>
      <c r="O1316" cm="1">
        <f t="array" ref="O131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316" cm="1">
        <f t="array" ref="P131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16">
        <f>finalData[[#This Row],[peerQ3]]-finalData[[#This Row],[peerQ1]]</f>
        <v>4.7500000000000098E-2</v>
      </c>
      <c r="R1316" cm="1">
        <f t="array" ref="R1316">_xlfn.LET(_xlpm.k,finalData[[#This Row],[peer_group_key]],
ROWS(_xlfn._xlws.FILTER(finalData[score], (finalData[peer_group_key]=_xlpm.k)*(ISNUMBER(finalData[score]))))
)</f>
        <v>32</v>
      </c>
      <c r="S1316">
        <f>IF(OR(NOT(ISNUMBER(finalData[[#This Row],[peerIQR]])),finalData[[#This Row],[peerIQR]]=0), NA(), finalData[[#This Row],[peerQ1]]-1.5*finalData[[#This Row],[peerIQR]])</f>
        <v>0.89124999999999976</v>
      </c>
      <c r="T1316">
        <f>IF(OR(NOT(ISNUMBER(finalData[[#This Row],[peerIQR]])),finalData[[#This Row],[peerIQR]]=0), NA(), finalData[[#This Row],[peerQ3]]+1.5*finalData[[#This Row],[peerIQR]])</f>
        <v>1.0812500000000003</v>
      </c>
      <c r="U131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16">
        <f>finalData[[#This Row],[score]]-finalData[[#This Row],[peerMedian]]</f>
        <v>5.0000000000000044E-3</v>
      </c>
    </row>
    <row r="1317" spans="1:22">
      <c r="A1317" t="s">
        <v>4968</v>
      </c>
      <c r="B1317" t="s">
        <v>4969</v>
      </c>
      <c r="C1317" t="s">
        <v>4808</v>
      </c>
      <c r="D1317" t="s">
        <v>32</v>
      </c>
      <c r="E1317">
        <v>4</v>
      </c>
      <c r="F1317">
        <v>0</v>
      </c>
      <c r="G1317">
        <v>7</v>
      </c>
      <c r="H1317">
        <v>2</v>
      </c>
      <c r="I1317">
        <v>0.98</v>
      </c>
      <c r="J1317">
        <v>9</v>
      </c>
      <c r="K1317">
        <v>0.22222222222222221</v>
      </c>
      <c r="L1317" t="s">
        <v>18107</v>
      </c>
      <c r="M1317" t="s">
        <v>17970</v>
      </c>
      <c r="N1317" cm="1">
        <f t="array" ref="N1317">_xlfn.LET(_xlpm.k,finalData[[#This Row],[peer_group_key]],
     MEDIAN(_xlfn._xlws.FILTER(finalData[score], (finalData[peer_group_key]=_xlpm.k)*(ISNUMBER(finalData[score]))))
)</f>
        <v>0.995</v>
      </c>
      <c r="O1317" cm="1">
        <f t="array" ref="O131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317" cm="1">
        <f t="array" ref="P131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17">
        <f>finalData[[#This Row],[peerQ3]]-finalData[[#This Row],[peerQ1]]</f>
        <v>4.7500000000000098E-2</v>
      </c>
      <c r="R1317" cm="1">
        <f t="array" ref="R1317">_xlfn.LET(_xlpm.k,finalData[[#This Row],[peer_group_key]],
ROWS(_xlfn._xlws.FILTER(finalData[score], (finalData[peer_group_key]=_xlpm.k)*(ISNUMBER(finalData[score]))))
)</f>
        <v>32</v>
      </c>
      <c r="S1317">
        <f>IF(OR(NOT(ISNUMBER(finalData[[#This Row],[peerIQR]])),finalData[[#This Row],[peerIQR]]=0), NA(), finalData[[#This Row],[peerQ1]]-1.5*finalData[[#This Row],[peerIQR]])</f>
        <v>0.89124999999999976</v>
      </c>
      <c r="T1317">
        <f>IF(OR(NOT(ISNUMBER(finalData[[#This Row],[peerIQR]])),finalData[[#This Row],[peerIQR]]=0), NA(), finalData[[#This Row],[peerQ3]]+1.5*finalData[[#This Row],[peerIQR]])</f>
        <v>1.0812500000000003</v>
      </c>
      <c r="U131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17">
        <f>finalData[[#This Row],[score]]-finalData[[#This Row],[peerMedian]]</f>
        <v>-1.5000000000000013E-2</v>
      </c>
    </row>
    <row r="1318" spans="1:22">
      <c r="A1318" t="s">
        <v>4971</v>
      </c>
      <c r="B1318" t="s">
        <v>715</v>
      </c>
      <c r="C1318" t="s">
        <v>4808</v>
      </c>
      <c r="D1318" t="s">
        <v>32</v>
      </c>
      <c r="E1318">
        <v>2</v>
      </c>
      <c r="F1318">
        <v>2</v>
      </c>
      <c r="G1318">
        <v>8</v>
      </c>
      <c r="H1318">
        <v>1</v>
      </c>
      <c r="I1318">
        <v>1.01</v>
      </c>
      <c r="J1318">
        <v>11</v>
      </c>
      <c r="K1318">
        <v>9.0909090909090912E-2</v>
      </c>
      <c r="L1318" t="s">
        <v>18107</v>
      </c>
      <c r="M1318" t="s">
        <v>17973</v>
      </c>
      <c r="N1318" cm="1">
        <f t="array" ref="N1318">_xlfn.LET(_xlpm.k,finalData[[#This Row],[peer_group_key]],
     MEDIAN(_xlfn._xlws.FILTER(finalData[score], (finalData[peer_group_key]=_xlpm.k)*(ISNUMBER(finalData[score]))))
)</f>
        <v>0.995</v>
      </c>
      <c r="O1318" cm="1">
        <f t="array" ref="O131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318" cm="1">
        <f t="array" ref="P131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18">
        <f>finalData[[#This Row],[peerQ3]]-finalData[[#This Row],[peerQ1]]</f>
        <v>4.7500000000000098E-2</v>
      </c>
      <c r="R1318" cm="1">
        <f t="array" ref="R1318">_xlfn.LET(_xlpm.k,finalData[[#This Row],[peer_group_key]],
ROWS(_xlfn._xlws.FILTER(finalData[score], (finalData[peer_group_key]=_xlpm.k)*(ISNUMBER(finalData[score]))))
)</f>
        <v>32</v>
      </c>
      <c r="S1318">
        <f>IF(OR(NOT(ISNUMBER(finalData[[#This Row],[peerIQR]])),finalData[[#This Row],[peerIQR]]=0), NA(), finalData[[#This Row],[peerQ1]]-1.5*finalData[[#This Row],[peerIQR]])</f>
        <v>0.89124999999999976</v>
      </c>
      <c r="T1318">
        <f>IF(OR(NOT(ISNUMBER(finalData[[#This Row],[peerIQR]])),finalData[[#This Row],[peerIQR]]=0), NA(), finalData[[#This Row],[peerQ3]]+1.5*finalData[[#This Row],[peerIQR]])</f>
        <v>1.0812500000000003</v>
      </c>
      <c r="U131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18">
        <f>finalData[[#This Row],[score]]-finalData[[#This Row],[peerMedian]]</f>
        <v>1.5000000000000013E-2</v>
      </c>
    </row>
    <row r="1319" spans="1:22">
      <c r="A1319" t="s">
        <v>4973</v>
      </c>
      <c r="B1319" t="s">
        <v>4974</v>
      </c>
      <c r="C1319" t="s">
        <v>4808</v>
      </c>
      <c r="D1319" t="s">
        <v>87</v>
      </c>
      <c r="E1319">
        <v>4</v>
      </c>
      <c r="F1319">
        <v>1</v>
      </c>
      <c r="G1319">
        <v>8</v>
      </c>
      <c r="H1319">
        <v>1</v>
      </c>
      <c r="I1319">
        <v>0.94</v>
      </c>
      <c r="J1319">
        <v>10</v>
      </c>
      <c r="K1319">
        <v>0.1</v>
      </c>
      <c r="L1319" t="s">
        <v>18110</v>
      </c>
      <c r="M1319" t="s">
        <v>17970</v>
      </c>
      <c r="N1319" cm="1">
        <f t="array" ref="N1319">_xlfn.LET(_xlpm.k,finalData[[#This Row],[peer_group_key]],
     MEDIAN(_xlfn._xlws.FILTER(finalData[score], (finalData[peer_group_key]=_xlpm.k)*(ISNUMBER(finalData[score]))))
)</f>
        <v>0.99</v>
      </c>
      <c r="O1319" cm="1">
        <f t="array" ref="O131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1319" cm="1">
        <f t="array" ref="P131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319">
        <f>finalData[[#This Row],[peerQ3]]-finalData[[#This Row],[peerQ1]]</f>
        <v>4.2500000000000204E-2</v>
      </c>
      <c r="R1319" cm="1">
        <f t="array" ref="R1319">_xlfn.LET(_xlpm.k,finalData[[#This Row],[peer_group_key]],
ROWS(_xlfn._xlws.FILTER(finalData[score], (finalData[peer_group_key]=_xlpm.k)*(ISNUMBER(finalData[score]))))
)</f>
        <v>6</v>
      </c>
      <c r="S1319">
        <f>IF(OR(NOT(ISNUMBER(finalData[[#This Row],[peerIQR]])),finalData[[#This Row],[peerIQR]]=0), NA(), finalData[[#This Row],[peerQ1]]-1.5*finalData[[#This Row],[peerIQR]])</f>
        <v>0.90874999999999961</v>
      </c>
      <c r="T1319">
        <f>IF(OR(NOT(ISNUMBER(finalData[[#This Row],[peerIQR]])),finalData[[#This Row],[peerIQR]]=0), NA(), finalData[[#This Row],[peerQ3]]+1.5*finalData[[#This Row],[peerIQR]])</f>
        <v>1.0787500000000003</v>
      </c>
      <c r="U131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19">
        <f>finalData[[#This Row],[score]]-finalData[[#This Row],[peerMedian]]</f>
        <v>-5.0000000000000044E-2</v>
      </c>
    </row>
    <row r="1320" spans="1:22">
      <c r="A1320" t="s">
        <v>4977</v>
      </c>
      <c r="B1320" t="s">
        <v>4978</v>
      </c>
      <c r="C1320" t="s">
        <v>4808</v>
      </c>
      <c r="D1320" t="s">
        <v>27</v>
      </c>
      <c r="E1320">
        <v>3</v>
      </c>
      <c r="F1320">
        <v>0</v>
      </c>
      <c r="G1320">
        <v>9</v>
      </c>
      <c r="H1320">
        <v>0</v>
      </c>
      <c r="I1320">
        <v>0.95</v>
      </c>
      <c r="J1320">
        <v>9</v>
      </c>
      <c r="K1320">
        <v>0</v>
      </c>
      <c r="L1320" t="s">
        <v>18109</v>
      </c>
      <c r="M1320" t="s">
        <v>17971</v>
      </c>
      <c r="N1320" cm="1">
        <f t="array" ref="N1320">_xlfn.LET(_xlpm.k,finalData[[#This Row],[peer_group_key]],
     MEDIAN(_xlfn._xlws.FILTER(finalData[score], (finalData[peer_group_key]=_xlpm.k)*(ISNUMBER(finalData[score]))))
)</f>
        <v>0.98</v>
      </c>
      <c r="O1320" cm="1">
        <f t="array" ref="O132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320" cm="1">
        <f t="array" ref="P132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1.0125</v>
      </c>
      <c r="Q1320">
        <f>finalData[[#This Row],[peerQ3]]-finalData[[#This Row],[peerQ1]]</f>
        <v>6.25E-2</v>
      </c>
      <c r="R1320" cm="1">
        <f t="array" ref="R1320">_xlfn.LET(_xlpm.k,finalData[[#This Row],[peer_group_key]],
ROWS(_xlfn._xlws.FILTER(finalData[score], (finalData[peer_group_key]=_xlpm.k)*(ISNUMBER(finalData[score]))))
)</f>
        <v>10</v>
      </c>
      <c r="S1320">
        <f>IF(OR(NOT(ISNUMBER(finalData[[#This Row],[peerIQR]])),finalData[[#This Row],[peerIQR]]=0), NA(), finalData[[#This Row],[peerQ1]]-1.5*finalData[[#This Row],[peerIQR]])</f>
        <v>0.85624999999999996</v>
      </c>
      <c r="T1320">
        <f>IF(OR(NOT(ISNUMBER(finalData[[#This Row],[peerIQR]])),finalData[[#This Row],[peerIQR]]=0), NA(), finalData[[#This Row],[peerQ3]]+1.5*finalData[[#This Row],[peerIQR]])</f>
        <v>1.10625</v>
      </c>
      <c r="U132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20">
        <f>finalData[[#This Row],[score]]-finalData[[#This Row],[peerMedian]]</f>
        <v>-3.0000000000000027E-2</v>
      </c>
    </row>
    <row r="1321" spans="1:22">
      <c r="A1321" t="s">
        <v>4980</v>
      </c>
      <c r="B1321" t="s">
        <v>4981</v>
      </c>
      <c r="C1321" t="s">
        <v>4808</v>
      </c>
      <c r="D1321" t="s">
        <v>87</v>
      </c>
      <c r="E1321">
        <v>4</v>
      </c>
      <c r="F1321">
        <v>1</v>
      </c>
      <c r="G1321">
        <v>9</v>
      </c>
      <c r="H1321">
        <v>0</v>
      </c>
      <c r="I1321">
        <v>1.02</v>
      </c>
      <c r="J1321">
        <v>10</v>
      </c>
      <c r="K1321">
        <v>0</v>
      </c>
      <c r="L1321" t="s">
        <v>18110</v>
      </c>
      <c r="M1321" t="s">
        <v>17970</v>
      </c>
      <c r="N1321" cm="1">
        <f t="array" ref="N1321">_xlfn.LET(_xlpm.k,finalData[[#This Row],[peer_group_key]],
     MEDIAN(_xlfn._xlws.FILTER(finalData[score], (finalData[peer_group_key]=_xlpm.k)*(ISNUMBER(finalData[score]))))
)</f>
        <v>0.99</v>
      </c>
      <c r="O1321" cm="1">
        <f t="array" ref="O132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1321" cm="1">
        <f t="array" ref="P132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321">
        <f>finalData[[#This Row],[peerQ3]]-finalData[[#This Row],[peerQ1]]</f>
        <v>4.2500000000000204E-2</v>
      </c>
      <c r="R1321" cm="1">
        <f t="array" ref="R1321">_xlfn.LET(_xlpm.k,finalData[[#This Row],[peer_group_key]],
ROWS(_xlfn._xlws.FILTER(finalData[score], (finalData[peer_group_key]=_xlpm.k)*(ISNUMBER(finalData[score]))))
)</f>
        <v>6</v>
      </c>
      <c r="S1321">
        <f>IF(OR(NOT(ISNUMBER(finalData[[#This Row],[peerIQR]])),finalData[[#This Row],[peerIQR]]=0), NA(), finalData[[#This Row],[peerQ1]]-1.5*finalData[[#This Row],[peerIQR]])</f>
        <v>0.90874999999999961</v>
      </c>
      <c r="T1321">
        <f>IF(OR(NOT(ISNUMBER(finalData[[#This Row],[peerIQR]])),finalData[[#This Row],[peerIQR]]=0), NA(), finalData[[#This Row],[peerQ3]]+1.5*finalData[[#This Row],[peerIQR]])</f>
        <v>1.0787500000000003</v>
      </c>
      <c r="U132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21">
        <f>finalData[[#This Row],[score]]-finalData[[#This Row],[peerMedian]]</f>
        <v>3.0000000000000027E-2</v>
      </c>
    </row>
    <row r="1322" spans="1:22">
      <c r="A1322" t="s">
        <v>4983</v>
      </c>
      <c r="B1322" t="s">
        <v>1087</v>
      </c>
      <c r="C1322" t="s">
        <v>4808</v>
      </c>
      <c r="D1322" t="s">
        <v>27</v>
      </c>
      <c r="E1322">
        <v>3</v>
      </c>
      <c r="F1322">
        <v>0</v>
      </c>
      <c r="G1322">
        <v>6</v>
      </c>
      <c r="H1322">
        <v>1</v>
      </c>
      <c r="I1322">
        <v>0.99</v>
      </c>
      <c r="J1322">
        <v>7</v>
      </c>
      <c r="K1322">
        <v>0.14285714285714285</v>
      </c>
      <c r="L1322" t="s">
        <v>18109</v>
      </c>
      <c r="M1322" t="s">
        <v>17971</v>
      </c>
      <c r="N1322" cm="1">
        <f t="array" ref="N1322">_xlfn.LET(_xlpm.k,finalData[[#This Row],[peer_group_key]],
     MEDIAN(_xlfn._xlws.FILTER(finalData[score], (finalData[peer_group_key]=_xlpm.k)*(ISNUMBER(finalData[score]))))
)</f>
        <v>0.98</v>
      </c>
      <c r="O1322" cm="1">
        <f t="array" ref="O132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322" cm="1">
        <f t="array" ref="P132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1.0125</v>
      </c>
      <c r="Q1322">
        <f>finalData[[#This Row],[peerQ3]]-finalData[[#This Row],[peerQ1]]</f>
        <v>6.25E-2</v>
      </c>
      <c r="R1322" cm="1">
        <f t="array" ref="R1322">_xlfn.LET(_xlpm.k,finalData[[#This Row],[peer_group_key]],
ROWS(_xlfn._xlws.FILTER(finalData[score], (finalData[peer_group_key]=_xlpm.k)*(ISNUMBER(finalData[score]))))
)</f>
        <v>10</v>
      </c>
      <c r="S1322">
        <f>IF(OR(NOT(ISNUMBER(finalData[[#This Row],[peerIQR]])),finalData[[#This Row],[peerIQR]]=0), NA(), finalData[[#This Row],[peerQ1]]-1.5*finalData[[#This Row],[peerIQR]])</f>
        <v>0.85624999999999996</v>
      </c>
      <c r="T1322">
        <f>IF(OR(NOT(ISNUMBER(finalData[[#This Row],[peerIQR]])),finalData[[#This Row],[peerIQR]]=0), NA(), finalData[[#This Row],[peerQ3]]+1.5*finalData[[#This Row],[peerIQR]])</f>
        <v>1.10625</v>
      </c>
      <c r="U132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22">
        <f>finalData[[#This Row],[score]]-finalData[[#This Row],[peerMedian]]</f>
        <v>1.0000000000000009E-2</v>
      </c>
    </row>
    <row r="1323" spans="1:22">
      <c r="A1323" t="s">
        <v>4985</v>
      </c>
      <c r="B1323" t="s">
        <v>4986</v>
      </c>
      <c r="C1323" t="s">
        <v>4808</v>
      </c>
      <c r="D1323" t="s">
        <v>18</v>
      </c>
      <c r="E1323">
        <v>4</v>
      </c>
      <c r="F1323">
        <v>1</v>
      </c>
      <c r="G1323">
        <v>7</v>
      </c>
      <c r="H1323">
        <v>0</v>
      </c>
      <c r="I1323">
        <v>0.94</v>
      </c>
      <c r="J1323">
        <v>8</v>
      </c>
      <c r="K1323">
        <v>0</v>
      </c>
      <c r="L1323" t="s">
        <v>18112</v>
      </c>
      <c r="M1323" t="s">
        <v>17970</v>
      </c>
      <c r="N1323" cm="1">
        <f t="array" ref="N1323">_xlfn.LET(_xlpm.k,finalData[[#This Row],[peer_group_key]],
     MEDIAN(_xlfn._xlws.FILTER(finalData[score], (finalData[peer_group_key]=_xlpm.k)*(ISNUMBER(finalData[score]))))
)</f>
        <v>0.95</v>
      </c>
      <c r="O1323" cm="1">
        <f t="array" ref="O132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0.94499999999999995</v>
      </c>
      <c r="P1323" cm="1">
        <f t="array" ref="P132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1323">
        <f>finalData[[#This Row],[peerQ3]]-finalData[[#This Row],[peerQ1]]</f>
        <v>1.0000000000000009E-2</v>
      </c>
      <c r="R1323" cm="1">
        <f t="array" ref="R1323">_xlfn.LET(_xlpm.k,finalData[[#This Row],[peer_group_key]],
ROWS(_xlfn._xlws.FILTER(finalData[score], (finalData[peer_group_key]=_xlpm.k)*(ISNUMBER(finalData[score]))))
)</f>
        <v>2</v>
      </c>
      <c r="S1323">
        <f>IF(OR(NOT(ISNUMBER(finalData[[#This Row],[peerIQR]])),finalData[[#This Row],[peerIQR]]=0), NA(), finalData[[#This Row],[peerQ1]]-1.5*finalData[[#This Row],[peerIQR]])</f>
        <v>0.92999999999999994</v>
      </c>
      <c r="T1323">
        <f>IF(OR(NOT(ISNUMBER(finalData[[#This Row],[peerIQR]])),finalData[[#This Row],[peerIQR]]=0), NA(), finalData[[#This Row],[peerQ3]]+1.5*finalData[[#This Row],[peerIQR]])</f>
        <v>0.97</v>
      </c>
      <c r="U132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23">
        <f>finalData[[#This Row],[score]]-finalData[[#This Row],[peerMedian]]</f>
        <v>-1.0000000000000009E-2</v>
      </c>
    </row>
    <row r="1324" spans="1:22">
      <c r="A1324" t="s">
        <v>4988</v>
      </c>
      <c r="B1324" t="s">
        <v>4989</v>
      </c>
      <c r="C1324" t="s">
        <v>4808</v>
      </c>
      <c r="D1324" t="s">
        <v>140</v>
      </c>
      <c r="E1324">
        <v>3</v>
      </c>
      <c r="F1324">
        <v>0</v>
      </c>
      <c r="G1324">
        <v>6</v>
      </c>
      <c r="H1324">
        <v>1</v>
      </c>
      <c r="I1324">
        <v>1.03</v>
      </c>
      <c r="J1324">
        <v>7</v>
      </c>
      <c r="K1324">
        <v>0.14285714285714285</v>
      </c>
      <c r="L1324" t="s">
        <v>18106</v>
      </c>
      <c r="M1324" t="s">
        <v>17971</v>
      </c>
      <c r="N1324" cm="1">
        <f t="array" ref="N1324">_xlfn.LET(_xlpm.k,finalData[[#This Row],[peer_group_key]],
     MEDIAN(_xlfn._xlws.FILTER(finalData[score], (finalData[peer_group_key]=_xlpm.k)*(ISNUMBER(finalData[score]))))
)</f>
        <v>1.04</v>
      </c>
      <c r="O1324" cm="1">
        <f t="array" ref="O132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1.0225</v>
      </c>
      <c r="P1324" cm="1">
        <f t="array" ref="P132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1.0525</v>
      </c>
      <c r="Q1324">
        <f>finalData[[#This Row],[peerQ3]]-finalData[[#This Row],[peerQ1]]</f>
        <v>3.0000000000000027E-2</v>
      </c>
      <c r="R1324" cm="1">
        <f t="array" ref="R1324">_xlfn.LET(_xlpm.k,finalData[[#This Row],[peer_group_key]],
ROWS(_xlfn._xlws.FILTER(finalData[score], (finalData[peer_group_key]=_xlpm.k)*(ISNUMBER(finalData[score]))))
)</f>
        <v>4</v>
      </c>
      <c r="S1324">
        <f>IF(OR(NOT(ISNUMBER(finalData[[#This Row],[peerIQR]])),finalData[[#This Row],[peerIQR]]=0), NA(), finalData[[#This Row],[peerQ1]]-1.5*finalData[[#This Row],[peerIQR]])</f>
        <v>0.97749999999999992</v>
      </c>
      <c r="T1324">
        <f>IF(OR(NOT(ISNUMBER(finalData[[#This Row],[peerIQR]])),finalData[[#This Row],[peerIQR]]=0), NA(), finalData[[#This Row],[peerQ3]]+1.5*finalData[[#This Row],[peerIQR]])</f>
        <v>1.0975000000000001</v>
      </c>
      <c r="U132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24">
        <f>finalData[[#This Row],[score]]-finalData[[#This Row],[peerMedian]]</f>
        <v>-1.0000000000000009E-2</v>
      </c>
    </row>
    <row r="1325" spans="1:22">
      <c r="A1325" t="s">
        <v>4991</v>
      </c>
      <c r="B1325" t="s">
        <v>4992</v>
      </c>
      <c r="C1325" t="s">
        <v>4808</v>
      </c>
      <c r="D1325" t="s">
        <v>32</v>
      </c>
      <c r="E1325">
        <v>2</v>
      </c>
      <c r="F1325">
        <v>0</v>
      </c>
      <c r="G1325">
        <v>9</v>
      </c>
      <c r="H1325">
        <v>0</v>
      </c>
      <c r="I1325">
        <v>0.98</v>
      </c>
      <c r="J1325">
        <v>9</v>
      </c>
      <c r="K1325">
        <v>0</v>
      </c>
      <c r="L1325" t="s">
        <v>18107</v>
      </c>
      <c r="M1325" t="s">
        <v>17973</v>
      </c>
      <c r="N1325" cm="1">
        <f t="array" ref="N1325">_xlfn.LET(_xlpm.k,finalData[[#This Row],[peer_group_key]],
     MEDIAN(_xlfn._xlws.FILTER(finalData[score], (finalData[peer_group_key]=_xlpm.k)*(ISNUMBER(finalData[score]))))
)</f>
        <v>0.995</v>
      </c>
      <c r="O1325" cm="1">
        <f t="array" ref="O132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325" cm="1">
        <f t="array" ref="P132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25">
        <f>finalData[[#This Row],[peerQ3]]-finalData[[#This Row],[peerQ1]]</f>
        <v>4.7500000000000098E-2</v>
      </c>
      <c r="R1325" cm="1">
        <f t="array" ref="R1325">_xlfn.LET(_xlpm.k,finalData[[#This Row],[peer_group_key]],
ROWS(_xlfn._xlws.FILTER(finalData[score], (finalData[peer_group_key]=_xlpm.k)*(ISNUMBER(finalData[score]))))
)</f>
        <v>32</v>
      </c>
      <c r="S1325">
        <f>IF(OR(NOT(ISNUMBER(finalData[[#This Row],[peerIQR]])),finalData[[#This Row],[peerIQR]]=0), NA(), finalData[[#This Row],[peerQ1]]-1.5*finalData[[#This Row],[peerIQR]])</f>
        <v>0.89124999999999976</v>
      </c>
      <c r="T1325">
        <f>IF(OR(NOT(ISNUMBER(finalData[[#This Row],[peerIQR]])),finalData[[#This Row],[peerIQR]]=0), NA(), finalData[[#This Row],[peerQ3]]+1.5*finalData[[#This Row],[peerIQR]])</f>
        <v>1.0812500000000003</v>
      </c>
      <c r="U132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25">
        <f>finalData[[#This Row],[score]]-finalData[[#This Row],[peerMedian]]</f>
        <v>-1.5000000000000013E-2</v>
      </c>
    </row>
    <row r="1326" spans="1:22">
      <c r="A1326" t="s">
        <v>4994</v>
      </c>
      <c r="B1326" t="s">
        <v>4995</v>
      </c>
      <c r="C1326" t="s">
        <v>4808</v>
      </c>
      <c r="D1326" t="s">
        <v>32</v>
      </c>
      <c r="E1326">
        <v>4</v>
      </c>
      <c r="F1326">
        <v>0</v>
      </c>
      <c r="G1326">
        <v>6</v>
      </c>
      <c r="H1326">
        <v>2</v>
      </c>
      <c r="I1326">
        <v>1.02</v>
      </c>
      <c r="J1326">
        <v>8</v>
      </c>
      <c r="K1326">
        <v>0.25</v>
      </c>
      <c r="L1326" t="s">
        <v>18107</v>
      </c>
      <c r="M1326" t="s">
        <v>17970</v>
      </c>
      <c r="N1326" cm="1">
        <f t="array" ref="N1326">_xlfn.LET(_xlpm.k,finalData[[#This Row],[peer_group_key]],
     MEDIAN(_xlfn._xlws.FILTER(finalData[score], (finalData[peer_group_key]=_xlpm.k)*(ISNUMBER(finalData[score]))))
)</f>
        <v>0.995</v>
      </c>
      <c r="O1326" cm="1">
        <f t="array" ref="O132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326" cm="1">
        <f t="array" ref="P132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26">
        <f>finalData[[#This Row],[peerQ3]]-finalData[[#This Row],[peerQ1]]</f>
        <v>4.7500000000000098E-2</v>
      </c>
      <c r="R1326" cm="1">
        <f t="array" ref="R1326">_xlfn.LET(_xlpm.k,finalData[[#This Row],[peer_group_key]],
ROWS(_xlfn._xlws.FILTER(finalData[score], (finalData[peer_group_key]=_xlpm.k)*(ISNUMBER(finalData[score]))))
)</f>
        <v>32</v>
      </c>
      <c r="S1326">
        <f>IF(OR(NOT(ISNUMBER(finalData[[#This Row],[peerIQR]])),finalData[[#This Row],[peerIQR]]=0), NA(), finalData[[#This Row],[peerQ1]]-1.5*finalData[[#This Row],[peerIQR]])</f>
        <v>0.89124999999999976</v>
      </c>
      <c r="T1326">
        <f>IF(OR(NOT(ISNUMBER(finalData[[#This Row],[peerIQR]])),finalData[[#This Row],[peerIQR]]=0), NA(), finalData[[#This Row],[peerQ3]]+1.5*finalData[[#This Row],[peerIQR]])</f>
        <v>1.0812500000000003</v>
      </c>
      <c r="U132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26">
        <f>finalData[[#This Row],[score]]-finalData[[#This Row],[peerMedian]]</f>
        <v>2.5000000000000022E-2</v>
      </c>
    </row>
    <row r="1327" spans="1:22">
      <c r="A1327" t="s">
        <v>4997</v>
      </c>
      <c r="B1327" t="s">
        <v>4998</v>
      </c>
      <c r="C1327" t="s">
        <v>4808</v>
      </c>
      <c r="D1327" t="s">
        <v>32</v>
      </c>
      <c r="E1327">
        <v>3</v>
      </c>
      <c r="F1327">
        <v>0</v>
      </c>
      <c r="G1327">
        <v>6</v>
      </c>
      <c r="H1327">
        <v>1</v>
      </c>
      <c r="I1327">
        <v>0.98</v>
      </c>
      <c r="J1327">
        <v>7</v>
      </c>
      <c r="K1327">
        <v>0.14285714285714285</v>
      </c>
      <c r="L1327" t="s">
        <v>18107</v>
      </c>
      <c r="M1327" t="s">
        <v>17971</v>
      </c>
      <c r="N1327" cm="1">
        <f t="array" ref="N1327">_xlfn.LET(_xlpm.k,finalData[[#This Row],[peer_group_key]],
     MEDIAN(_xlfn._xlws.FILTER(finalData[score], (finalData[peer_group_key]=_xlpm.k)*(ISNUMBER(finalData[score]))))
)</f>
        <v>0.995</v>
      </c>
      <c r="O1327" cm="1">
        <f t="array" ref="O132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327" cm="1">
        <f t="array" ref="P132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27">
        <f>finalData[[#This Row],[peerQ3]]-finalData[[#This Row],[peerQ1]]</f>
        <v>4.7500000000000098E-2</v>
      </c>
      <c r="R1327" cm="1">
        <f t="array" ref="R1327">_xlfn.LET(_xlpm.k,finalData[[#This Row],[peer_group_key]],
ROWS(_xlfn._xlws.FILTER(finalData[score], (finalData[peer_group_key]=_xlpm.k)*(ISNUMBER(finalData[score]))))
)</f>
        <v>32</v>
      </c>
      <c r="S1327">
        <f>IF(OR(NOT(ISNUMBER(finalData[[#This Row],[peerIQR]])),finalData[[#This Row],[peerIQR]]=0), NA(), finalData[[#This Row],[peerQ1]]-1.5*finalData[[#This Row],[peerIQR]])</f>
        <v>0.89124999999999976</v>
      </c>
      <c r="T1327">
        <f>IF(OR(NOT(ISNUMBER(finalData[[#This Row],[peerIQR]])),finalData[[#This Row],[peerIQR]]=0), NA(), finalData[[#This Row],[peerQ3]]+1.5*finalData[[#This Row],[peerIQR]])</f>
        <v>1.0812500000000003</v>
      </c>
      <c r="U132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27">
        <f>finalData[[#This Row],[score]]-finalData[[#This Row],[peerMedian]]</f>
        <v>-1.5000000000000013E-2</v>
      </c>
    </row>
    <row r="1328" spans="1:22">
      <c r="A1328" t="s">
        <v>5019</v>
      </c>
      <c r="B1328" t="s">
        <v>5020</v>
      </c>
      <c r="C1328" t="s">
        <v>5021</v>
      </c>
      <c r="D1328" t="s">
        <v>32</v>
      </c>
      <c r="E1328">
        <v>4</v>
      </c>
      <c r="F1328">
        <v>1</v>
      </c>
      <c r="G1328">
        <v>9</v>
      </c>
      <c r="H1328">
        <v>0</v>
      </c>
      <c r="I1328">
        <v>0.86</v>
      </c>
      <c r="J1328">
        <v>10</v>
      </c>
      <c r="K1328">
        <v>0</v>
      </c>
      <c r="L1328" t="s">
        <v>18113</v>
      </c>
      <c r="M1328" t="s">
        <v>17970</v>
      </c>
      <c r="N1328" cm="1">
        <f t="array" ref="N1328">_xlfn.LET(_xlpm.k,finalData[[#This Row],[peer_group_key]],
     MEDIAN(_xlfn._xlws.FILTER(finalData[score], (finalData[peer_group_key]=_xlpm.k)*(ISNUMBER(finalData[score]))))
)</f>
        <v>0.92</v>
      </c>
      <c r="O1328" cm="1">
        <f t="array" ref="O132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328" cm="1">
        <f t="array" ref="P132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0.93500000000000005</v>
      </c>
      <c r="Q1328">
        <f>finalData[[#This Row],[peerQ3]]-finalData[[#This Row],[peerQ1]]</f>
        <v>3.0000000000000027E-2</v>
      </c>
      <c r="R1328" cm="1">
        <f t="array" ref="R1328">_xlfn.LET(_xlpm.k,finalData[[#This Row],[peer_group_key]],
ROWS(_xlfn._xlws.FILTER(finalData[score], (finalData[peer_group_key]=_xlpm.k)*(ISNUMBER(finalData[score]))))
)</f>
        <v>7</v>
      </c>
      <c r="S1328">
        <f>IF(OR(NOT(ISNUMBER(finalData[[#This Row],[peerIQR]])),finalData[[#This Row],[peerIQR]]=0), NA(), finalData[[#This Row],[peerQ1]]-1.5*finalData[[#This Row],[peerIQR]])</f>
        <v>0.86</v>
      </c>
      <c r="T1328">
        <f>IF(OR(NOT(ISNUMBER(finalData[[#This Row],[peerIQR]])),finalData[[#This Row],[peerIQR]]=0), NA(), finalData[[#This Row],[peerQ3]]+1.5*finalData[[#This Row],[peerIQR]])</f>
        <v>0.98000000000000009</v>
      </c>
      <c r="U132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28">
        <f>finalData[[#This Row],[score]]-finalData[[#This Row],[peerMedian]]</f>
        <v>-6.0000000000000053E-2</v>
      </c>
    </row>
    <row r="1329" spans="1:22">
      <c r="A1329" t="s">
        <v>5024</v>
      </c>
      <c r="B1329" t="s">
        <v>5025</v>
      </c>
      <c r="C1329" t="s">
        <v>5021</v>
      </c>
      <c r="D1329" t="s">
        <v>32</v>
      </c>
      <c r="E1329">
        <v>4</v>
      </c>
      <c r="F1329">
        <v>1</v>
      </c>
      <c r="G1329">
        <v>10</v>
      </c>
      <c r="H1329">
        <v>0</v>
      </c>
      <c r="I1329">
        <v>1</v>
      </c>
      <c r="J1329">
        <v>11</v>
      </c>
      <c r="K1329">
        <v>0</v>
      </c>
      <c r="L1329" t="s">
        <v>18113</v>
      </c>
      <c r="M1329" t="s">
        <v>17970</v>
      </c>
      <c r="N1329" cm="1">
        <f t="array" ref="N1329">_xlfn.LET(_xlpm.k,finalData[[#This Row],[peer_group_key]],
     MEDIAN(_xlfn._xlws.FILTER(finalData[score], (finalData[peer_group_key]=_xlpm.k)*(ISNUMBER(finalData[score]))))
)</f>
        <v>0.92</v>
      </c>
      <c r="O1329" cm="1">
        <f t="array" ref="O132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329" cm="1">
        <f t="array" ref="P132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0.93500000000000005</v>
      </c>
      <c r="Q1329">
        <f>finalData[[#This Row],[peerQ3]]-finalData[[#This Row],[peerQ1]]</f>
        <v>3.0000000000000027E-2</v>
      </c>
      <c r="R1329" cm="1">
        <f t="array" ref="R1329">_xlfn.LET(_xlpm.k,finalData[[#This Row],[peer_group_key]],
ROWS(_xlfn._xlws.FILTER(finalData[score], (finalData[peer_group_key]=_xlpm.k)*(ISNUMBER(finalData[score]))))
)</f>
        <v>7</v>
      </c>
      <c r="S1329">
        <f>IF(OR(NOT(ISNUMBER(finalData[[#This Row],[peerIQR]])),finalData[[#This Row],[peerIQR]]=0), NA(), finalData[[#This Row],[peerQ1]]-1.5*finalData[[#This Row],[peerIQR]])</f>
        <v>0.86</v>
      </c>
      <c r="T1329">
        <f>IF(OR(NOT(ISNUMBER(finalData[[#This Row],[peerIQR]])),finalData[[#This Row],[peerIQR]]=0), NA(), finalData[[#This Row],[peerQ3]]+1.5*finalData[[#This Row],[peerIQR]])</f>
        <v>0.98000000000000009</v>
      </c>
      <c r="U132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29">
        <f>finalData[[#This Row],[score]]-finalData[[#This Row],[peerMedian]]</f>
        <v>7.999999999999996E-2</v>
      </c>
    </row>
    <row r="1330" spans="1:22">
      <c r="A1330" t="s">
        <v>5028</v>
      </c>
      <c r="B1330" t="s">
        <v>5029</v>
      </c>
      <c r="C1330" t="s">
        <v>5021</v>
      </c>
      <c r="D1330" t="s">
        <v>32</v>
      </c>
      <c r="E1330">
        <v>2</v>
      </c>
      <c r="F1330">
        <v>2</v>
      </c>
      <c r="G1330">
        <v>9</v>
      </c>
      <c r="H1330">
        <v>0</v>
      </c>
      <c r="I1330">
        <v>0.92</v>
      </c>
      <c r="J1330">
        <v>11</v>
      </c>
      <c r="K1330">
        <v>0</v>
      </c>
      <c r="L1330" t="s">
        <v>18113</v>
      </c>
      <c r="M1330" t="s">
        <v>17973</v>
      </c>
      <c r="N1330" cm="1">
        <f t="array" ref="N1330">_xlfn.LET(_xlpm.k,finalData[[#This Row],[peer_group_key]],
     MEDIAN(_xlfn._xlws.FILTER(finalData[score], (finalData[peer_group_key]=_xlpm.k)*(ISNUMBER(finalData[score]))))
)</f>
        <v>0.92</v>
      </c>
      <c r="O1330" cm="1">
        <f t="array" ref="O133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330" cm="1">
        <f t="array" ref="P133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0.93500000000000005</v>
      </c>
      <c r="Q1330">
        <f>finalData[[#This Row],[peerQ3]]-finalData[[#This Row],[peerQ1]]</f>
        <v>3.0000000000000027E-2</v>
      </c>
      <c r="R1330" cm="1">
        <f t="array" ref="R1330">_xlfn.LET(_xlpm.k,finalData[[#This Row],[peer_group_key]],
ROWS(_xlfn._xlws.FILTER(finalData[score], (finalData[peer_group_key]=_xlpm.k)*(ISNUMBER(finalData[score]))))
)</f>
        <v>7</v>
      </c>
      <c r="S1330">
        <f>IF(OR(NOT(ISNUMBER(finalData[[#This Row],[peerIQR]])),finalData[[#This Row],[peerIQR]]=0), NA(), finalData[[#This Row],[peerQ1]]-1.5*finalData[[#This Row],[peerIQR]])</f>
        <v>0.86</v>
      </c>
      <c r="T1330">
        <f>IF(OR(NOT(ISNUMBER(finalData[[#This Row],[peerIQR]])),finalData[[#This Row],[peerIQR]]=0), NA(), finalData[[#This Row],[peerQ3]]+1.5*finalData[[#This Row],[peerIQR]])</f>
        <v>0.98000000000000009</v>
      </c>
      <c r="U133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30">
        <f>finalData[[#This Row],[score]]-finalData[[#This Row],[peerMedian]]</f>
        <v>0</v>
      </c>
    </row>
    <row r="1331" spans="1:22">
      <c r="A1331" t="s">
        <v>5032</v>
      </c>
      <c r="B1331" t="s">
        <v>5033</v>
      </c>
      <c r="C1331" t="s">
        <v>5021</v>
      </c>
      <c r="D1331" t="s">
        <v>140</v>
      </c>
      <c r="E1331">
        <v>5</v>
      </c>
      <c r="F1331">
        <v>0</v>
      </c>
      <c r="G1331">
        <v>11</v>
      </c>
      <c r="H1331">
        <v>0</v>
      </c>
      <c r="I1331">
        <v>0.9</v>
      </c>
      <c r="J1331">
        <v>11</v>
      </c>
      <c r="K1331">
        <v>0</v>
      </c>
      <c r="L1331" t="s">
        <v>18114</v>
      </c>
      <c r="M1331" t="s">
        <v>17970</v>
      </c>
      <c r="N1331" cm="1">
        <f t="array" ref="N1331">_xlfn.LET(_xlpm.k,finalData[[#This Row],[peer_group_key]],
     MEDIAN(_xlfn._xlws.FILTER(finalData[score], (finalData[peer_group_key]=_xlpm.k)*(ISNUMBER(finalData[score]))))
)</f>
        <v>0.94500000000000006</v>
      </c>
      <c r="O1331" cm="1">
        <f t="array" ref="O133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0.92249999999999999</v>
      </c>
      <c r="P1331" cm="1">
        <f t="array" ref="P133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0.96750000000000003</v>
      </c>
      <c r="Q1331">
        <f>finalData[[#This Row],[peerQ3]]-finalData[[#This Row],[peerQ1]]</f>
        <v>4.500000000000004E-2</v>
      </c>
      <c r="R1331" cm="1">
        <f t="array" ref="R1331">_xlfn.LET(_xlpm.k,finalData[[#This Row],[peer_group_key]],
ROWS(_xlfn._xlws.FILTER(finalData[score], (finalData[peer_group_key]=_xlpm.k)*(ISNUMBER(finalData[score]))))
)</f>
        <v>2</v>
      </c>
      <c r="S1331">
        <f>IF(OR(NOT(ISNUMBER(finalData[[#This Row],[peerIQR]])),finalData[[#This Row],[peerIQR]]=0), NA(), finalData[[#This Row],[peerQ1]]-1.5*finalData[[#This Row],[peerIQR]])</f>
        <v>0.85499999999999998</v>
      </c>
      <c r="T1331">
        <f>IF(OR(NOT(ISNUMBER(finalData[[#This Row],[peerIQR]])),finalData[[#This Row],[peerIQR]]=0), NA(), finalData[[#This Row],[peerQ3]]+1.5*finalData[[#This Row],[peerIQR]])</f>
        <v>1.0350000000000001</v>
      </c>
      <c r="U133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31">
        <f>finalData[[#This Row],[score]]-finalData[[#This Row],[peerMedian]]</f>
        <v>-4.500000000000004E-2</v>
      </c>
    </row>
    <row r="1332" spans="1:22">
      <c r="A1332" t="s">
        <v>5036</v>
      </c>
      <c r="B1332" t="s">
        <v>5037</v>
      </c>
      <c r="C1332" t="s">
        <v>5021</v>
      </c>
      <c r="D1332" t="s">
        <v>32</v>
      </c>
      <c r="E1332">
        <v>2</v>
      </c>
      <c r="F1332">
        <v>0</v>
      </c>
      <c r="G1332">
        <v>7</v>
      </c>
      <c r="H1332">
        <v>2</v>
      </c>
      <c r="I1332">
        <v>0.91</v>
      </c>
      <c r="J1332">
        <v>9</v>
      </c>
      <c r="K1332">
        <v>0.22222222222222221</v>
      </c>
      <c r="L1332" t="s">
        <v>18113</v>
      </c>
      <c r="M1332" t="s">
        <v>17973</v>
      </c>
      <c r="N1332" cm="1">
        <f t="array" ref="N1332">_xlfn.LET(_xlpm.k,finalData[[#This Row],[peer_group_key]],
     MEDIAN(_xlfn._xlws.FILTER(finalData[score], (finalData[peer_group_key]=_xlpm.k)*(ISNUMBER(finalData[score]))))
)</f>
        <v>0.92</v>
      </c>
      <c r="O1332" cm="1">
        <f t="array" ref="O133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332" cm="1">
        <f t="array" ref="P133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0.93500000000000005</v>
      </c>
      <c r="Q1332">
        <f>finalData[[#This Row],[peerQ3]]-finalData[[#This Row],[peerQ1]]</f>
        <v>3.0000000000000027E-2</v>
      </c>
      <c r="R1332" cm="1">
        <f t="array" ref="R1332">_xlfn.LET(_xlpm.k,finalData[[#This Row],[peer_group_key]],
ROWS(_xlfn._xlws.FILTER(finalData[score], (finalData[peer_group_key]=_xlpm.k)*(ISNUMBER(finalData[score]))))
)</f>
        <v>7</v>
      </c>
      <c r="S1332">
        <f>IF(OR(NOT(ISNUMBER(finalData[[#This Row],[peerIQR]])),finalData[[#This Row],[peerIQR]]=0), NA(), finalData[[#This Row],[peerQ1]]-1.5*finalData[[#This Row],[peerIQR]])</f>
        <v>0.86</v>
      </c>
      <c r="T1332">
        <f>IF(OR(NOT(ISNUMBER(finalData[[#This Row],[peerIQR]])),finalData[[#This Row],[peerIQR]]=0), NA(), finalData[[#This Row],[peerQ3]]+1.5*finalData[[#This Row],[peerIQR]])</f>
        <v>0.98000000000000009</v>
      </c>
      <c r="U133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32">
        <f>finalData[[#This Row],[score]]-finalData[[#This Row],[peerMedian]]</f>
        <v>-1.0000000000000009E-2</v>
      </c>
    </row>
    <row r="1333" spans="1:22">
      <c r="A1333" t="s">
        <v>5040</v>
      </c>
      <c r="B1333" t="s">
        <v>5041</v>
      </c>
      <c r="C1333" t="s">
        <v>5021</v>
      </c>
      <c r="D1333" t="s">
        <v>32</v>
      </c>
      <c r="E1333">
        <v>4</v>
      </c>
      <c r="F1333">
        <v>1</v>
      </c>
      <c r="G1333">
        <v>8</v>
      </c>
      <c r="H1333">
        <v>0</v>
      </c>
      <c r="I1333">
        <v>0.93</v>
      </c>
      <c r="J1333">
        <v>9</v>
      </c>
      <c r="K1333">
        <v>0</v>
      </c>
      <c r="L1333" t="s">
        <v>18113</v>
      </c>
      <c r="M1333" t="s">
        <v>17970</v>
      </c>
      <c r="N1333" cm="1">
        <f t="array" ref="N1333">_xlfn.LET(_xlpm.k,finalData[[#This Row],[peer_group_key]],
     MEDIAN(_xlfn._xlws.FILTER(finalData[score], (finalData[peer_group_key]=_xlpm.k)*(ISNUMBER(finalData[score]))))
)</f>
        <v>0.92</v>
      </c>
      <c r="O1333" cm="1">
        <f t="array" ref="O133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333" cm="1">
        <f t="array" ref="P133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0.93500000000000005</v>
      </c>
      <c r="Q1333">
        <f>finalData[[#This Row],[peerQ3]]-finalData[[#This Row],[peerQ1]]</f>
        <v>3.0000000000000027E-2</v>
      </c>
      <c r="R1333" cm="1">
        <f t="array" ref="R1333">_xlfn.LET(_xlpm.k,finalData[[#This Row],[peer_group_key]],
ROWS(_xlfn._xlws.FILTER(finalData[score], (finalData[peer_group_key]=_xlpm.k)*(ISNUMBER(finalData[score]))))
)</f>
        <v>7</v>
      </c>
      <c r="S1333">
        <f>IF(OR(NOT(ISNUMBER(finalData[[#This Row],[peerIQR]])),finalData[[#This Row],[peerIQR]]=0), NA(), finalData[[#This Row],[peerQ1]]-1.5*finalData[[#This Row],[peerIQR]])</f>
        <v>0.86</v>
      </c>
      <c r="T1333">
        <f>IF(OR(NOT(ISNUMBER(finalData[[#This Row],[peerIQR]])),finalData[[#This Row],[peerIQR]]=0), NA(), finalData[[#This Row],[peerQ3]]+1.5*finalData[[#This Row],[peerIQR]])</f>
        <v>0.98000000000000009</v>
      </c>
      <c r="U133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33">
        <f>finalData[[#This Row],[score]]-finalData[[#This Row],[peerMedian]]</f>
        <v>1.0000000000000009E-2</v>
      </c>
    </row>
    <row r="1334" spans="1:22">
      <c r="A1334" t="s">
        <v>5046</v>
      </c>
      <c r="B1334" t="s">
        <v>5047</v>
      </c>
      <c r="C1334" t="s">
        <v>5021</v>
      </c>
      <c r="D1334" t="s">
        <v>140</v>
      </c>
      <c r="E1334">
        <v>4</v>
      </c>
      <c r="F1334">
        <v>3</v>
      </c>
      <c r="G1334">
        <v>8</v>
      </c>
      <c r="H1334">
        <v>0</v>
      </c>
      <c r="I1334">
        <v>0.99</v>
      </c>
      <c r="J1334">
        <v>11</v>
      </c>
      <c r="K1334">
        <v>0</v>
      </c>
      <c r="L1334" t="s">
        <v>18114</v>
      </c>
      <c r="M1334" t="s">
        <v>17970</v>
      </c>
      <c r="N1334" cm="1">
        <f t="array" ref="N1334">_xlfn.LET(_xlpm.k,finalData[[#This Row],[peer_group_key]],
     MEDIAN(_xlfn._xlws.FILTER(finalData[score], (finalData[peer_group_key]=_xlpm.k)*(ISNUMBER(finalData[score]))))
)</f>
        <v>0.94500000000000006</v>
      </c>
      <c r="O1334" cm="1">
        <f t="array" ref="O133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0.92249999999999999</v>
      </c>
      <c r="P1334" cm="1">
        <f t="array" ref="P133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0.96750000000000003</v>
      </c>
      <c r="Q1334">
        <f>finalData[[#This Row],[peerQ3]]-finalData[[#This Row],[peerQ1]]</f>
        <v>4.500000000000004E-2</v>
      </c>
      <c r="R1334" cm="1">
        <f t="array" ref="R1334">_xlfn.LET(_xlpm.k,finalData[[#This Row],[peer_group_key]],
ROWS(_xlfn._xlws.FILTER(finalData[score], (finalData[peer_group_key]=_xlpm.k)*(ISNUMBER(finalData[score]))))
)</f>
        <v>2</v>
      </c>
      <c r="S1334">
        <f>IF(OR(NOT(ISNUMBER(finalData[[#This Row],[peerIQR]])),finalData[[#This Row],[peerIQR]]=0), NA(), finalData[[#This Row],[peerQ1]]-1.5*finalData[[#This Row],[peerIQR]])</f>
        <v>0.85499999999999998</v>
      </c>
      <c r="T1334">
        <f>IF(OR(NOT(ISNUMBER(finalData[[#This Row],[peerIQR]])),finalData[[#This Row],[peerIQR]]=0), NA(), finalData[[#This Row],[peerQ3]]+1.5*finalData[[#This Row],[peerIQR]])</f>
        <v>1.0350000000000001</v>
      </c>
      <c r="U133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34">
        <f>finalData[[#This Row],[score]]-finalData[[#This Row],[peerMedian]]</f>
        <v>4.4999999999999929E-2</v>
      </c>
    </row>
    <row r="1335" spans="1:22">
      <c r="A1335" t="s">
        <v>5049</v>
      </c>
      <c r="B1335" t="s">
        <v>5050</v>
      </c>
      <c r="C1335" t="s">
        <v>5021</v>
      </c>
      <c r="D1335" t="s">
        <v>32</v>
      </c>
      <c r="E1335">
        <v>4</v>
      </c>
      <c r="F1335">
        <v>2</v>
      </c>
      <c r="G1335">
        <v>9</v>
      </c>
      <c r="H1335">
        <v>0</v>
      </c>
      <c r="I1335">
        <v>0.94</v>
      </c>
      <c r="J1335">
        <v>11</v>
      </c>
      <c r="K1335">
        <v>0</v>
      </c>
      <c r="L1335" t="s">
        <v>18113</v>
      </c>
      <c r="M1335" t="s">
        <v>17970</v>
      </c>
      <c r="N1335" cm="1">
        <f t="array" ref="N1335">_xlfn.LET(_xlpm.k,finalData[[#This Row],[peer_group_key]],
     MEDIAN(_xlfn._xlws.FILTER(finalData[score], (finalData[peer_group_key]=_xlpm.k)*(ISNUMBER(finalData[score]))))
)</f>
        <v>0.92</v>
      </c>
      <c r="O1335" cm="1">
        <f t="array" ref="O133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335" cm="1">
        <f t="array" ref="P133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0.93500000000000005</v>
      </c>
      <c r="Q1335">
        <f>finalData[[#This Row],[peerQ3]]-finalData[[#This Row],[peerQ1]]</f>
        <v>3.0000000000000027E-2</v>
      </c>
      <c r="R1335" cm="1">
        <f t="array" ref="R1335">_xlfn.LET(_xlpm.k,finalData[[#This Row],[peer_group_key]],
ROWS(_xlfn._xlws.FILTER(finalData[score], (finalData[peer_group_key]=_xlpm.k)*(ISNUMBER(finalData[score]))))
)</f>
        <v>7</v>
      </c>
      <c r="S1335">
        <f>IF(OR(NOT(ISNUMBER(finalData[[#This Row],[peerIQR]])),finalData[[#This Row],[peerIQR]]=0), NA(), finalData[[#This Row],[peerQ1]]-1.5*finalData[[#This Row],[peerIQR]])</f>
        <v>0.86</v>
      </c>
      <c r="T1335">
        <f>IF(OR(NOT(ISNUMBER(finalData[[#This Row],[peerIQR]])),finalData[[#This Row],[peerIQR]]=0), NA(), finalData[[#This Row],[peerQ3]]+1.5*finalData[[#This Row],[peerIQR]])</f>
        <v>0.98000000000000009</v>
      </c>
      <c r="U133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35">
        <f>finalData[[#This Row],[score]]-finalData[[#This Row],[peerMedian]]</f>
        <v>1.9999999999999907E-2</v>
      </c>
    </row>
    <row r="1336" spans="1:22">
      <c r="A1336" t="s">
        <v>5053</v>
      </c>
      <c r="B1336" t="s">
        <v>5054</v>
      </c>
      <c r="C1336" t="s">
        <v>5021</v>
      </c>
      <c r="D1336" t="s">
        <v>32</v>
      </c>
      <c r="E1336">
        <v>4</v>
      </c>
      <c r="F1336">
        <v>1</v>
      </c>
      <c r="G1336">
        <v>9</v>
      </c>
      <c r="H1336">
        <v>0</v>
      </c>
      <c r="I1336">
        <v>0.9</v>
      </c>
      <c r="J1336">
        <v>10</v>
      </c>
      <c r="K1336">
        <v>0</v>
      </c>
      <c r="L1336" t="s">
        <v>18113</v>
      </c>
      <c r="M1336" t="s">
        <v>17970</v>
      </c>
      <c r="N1336" cm="1">
        <f t="array" ref="N1336">_xlfn.LET(_xlpm.k,finalData[[#This Row],[peer_group_key]],
     MEDIAN(_xlfn._xlws.FILTER(finalData[score], (finalData[peer_group_key]=_xlpm.k)*(ISNUMBER(finalData[score]))))
)</f>
        <v>0.92</v>
      </c>
      <c r="O1336" cm="1">
        <f t="array" ref="O133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336" cm="1">
        <f t="array" ref="P133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0.93500000000000005</v>
      </c>
      <c r="Q1336">
        <f>finalData[[#This Row],[peerQ3]]-finalData[[#This Row],[peerQ1]]</f>
        <v>3.0000000000000027E-2</v>
      </c>
      <c r="R1336" cm="1">
        <f t="array" ref="R1336">_xlfn.LET(_xlpm.k,finalData[[#This Row],[peer_group_key]],
ROWS(_xlfn._xlws.FILTER(finalData[score], (finalData[peer_group_key]=_xlpm.k)*(ISNUMBER(finalData[score]))))
)</f>
        <v>7</v>
      </c>
      <c r="S1336">
        <f>IF(OR(NOT(ISNUMBER(finalData[[#This Row],[peerIQR]])),finalData[[#This Row],[peerIQR]]=0), NA(), finalData[[#This Row],[peerQ1]]-1.5*finalData[[#This Row],[peerIQR]])</f>
        <v>0.86</v>
      </c>
      <c r="T1336">
        <f>IF(OR(NOT(ISNUMBER(finalData[[#This Row],[peerIQR]])),finalData[[#This Row],[peerIQR]]=0), NA(), finalData[[#This Row],[peerQ3]]+1.5*finalData[[#This Row],[peerIQR]])</f>
        <v>0.98000000000000009</v>
      </c>
      <c r="U133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36">
        <f>finalData[[#This Row],[score]]-finalData[[#This Row],[peerMedian]]</f>
        <v>-2.0000000000000018E-2</v>
      </c>
    </row>
    <row r="1337" spans="1:22">
      <c r="A1337" t="s">
        <v>5057</v>
      </c>
      <c r="B1337" t="s">
        <v>5058</v>
      </c>
      <c r="C1337" t="s">
        <v>5021</v>
      </c>
      <c r="D1337" t="s">
        <v>27</v>
      </c>
      <c r="E1337">
        <v>3</v>
      </c>
      <c r="F1337">
        <v>1</v>
      </c>
      <c r="G1337">
        <v>9</v>
      </c>
      <c r="H1337">
        <v>0</v>
      </c>
      <c r="I1337">
        <v>0.85</v>
      </c>
      <c r="J1337">
        <v>10</v>
      </c>
      <c r="K1337">
        <v>0</v>
      </c>
      <c r="L1337" t="s">
        <v>18115</v>
      </c>
      <c r="M1337" t="s">
        <v>17971</v>
      </c>
      <c r="N1337" cm="1">
        <f t="array" ref="N1337">_xlfn.LET(_xlpm.k,finalData[[#This Row],[peer_group_key]],
     MEDIAN(_xlfn._xlws.FILTER(finalData[score], (finalData[peer_group_key]=_xlpm.k)*(ISNUMBER(finalData[score]))))
)</f>
        <v>0.85</v>
      </c>
      <c r="O1337" cm="1">
        <f t="array" ref="O133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</v>
      </c>
      <c r="P1337" cm="1">
        <f t="array" ref="P133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0.85</v>
      </c>
      <c r="Q1337">
        <f>finalData[[#This Row],[peerQ3]]-finalData[[#This Row],[peerQ1]]</f>
        <v>0</v>
      </c>
      <c r="R1337" cm="1">
        <f t="array" ref="R1337">_xlfn.LET(_xlpm.k,finalData[[#This Row],[peer_group_key]],
ROWS(_xlfn._xlws.FILTER(finalData[score], (finalData[peer_group_key]=_xlpm.k)*(ISNUMBER(finalData[score]))))
)</f>
        <v>1</v>
      </c>
      <c r="S1337" t="e">
        <f>IF(OR(NOT(ISNUMBER(finalData[[#This Row],[peerIQR]])),finalData[[#This Row],[peerIQR]]=0), NA(), finalData[[#This Row],[peerQ1]]-1.5*finalData[[#This Row],[peerIQR]])</f>
        <v>#N/A</v>
      </c>
      <c r="T1337" t="e">
        <f>IF(OR(NOT(ISNUMBER(finalData[[#This Row],[peerIQR]])),finalData[[#This Row],[peerIQR]]=0), NA(), finalData[[#This Row],[peerQ3]]+1.5*finalData[[#This Row],[peerIQR]])</f>
        <v>#N/A</v>
      </c>
      <c r="U133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37">
        <f>finalData[[#This Row],[score]]-finalData[[#This Row],[peerMedian]]</f>
        <v>0</v>
      </c>
    </row>
    <row r="1338" spans="1:22">
      <c r="A1338" t="s">
        <v>5078</v>
      </c>
      <c r="B1338" t="s">
        <v>5079</v>
      </c>
      <c r="C1338" t="s">
        <v>5080</v>
      </c>
      <c r="D1338" t="s">
        <v>32</v>
      </c>
      <c r="E1338">
        <v>3</v>
      </c>
      <c r="F1338">
        <v>2</v>
      </c>
      <c r="G1338">
        <v>9</v>
      </c>
      <c r="H1338">
        <v>0</v>
      </c>
      <c r="I1338">
        <v>0.99</v>
      </c>
      <c r="J1338">
        <v>11</v>
      </c>
      <c r="K1338">
        <v>0</v>
      </c>
      <c r="L1338" t="s">
        <v>18116</v>
      </c>
      <c r="M1338" t="s">
        <v>17971</v>
      </c>
      <c r="N1338" cm="1">
        <f t="array" ref="N1338">_xlfn.LET(_xlpm.k,finalData[[#This Row],[peer_group_key]],
     MEDIAN(_xlfn._xlws.FILTER(finalData[score], (finalData[peer_group_key]=_xlpm.k)*(ISNUMBER(finalData[score]))))
)</f>
        <v>0.99</v>
      </c>
      <c r="O1338" cm="1">
        <f t="array" ref="O133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1338" cm="1">
        <f t="array" ref="P133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38">
        <f>finalData[[#This Row],[peerQ3]]-finalData[[#This Row],[peerQ1]]</f>
        <v>2.0000000000000018E-2</v>
      </c>
      <c r="R1338" cm="1">
        <f t="array" ref="R1338">_xlfn.LET(_xlpm.k,finalData[[#This Row],[peer_group_key]],
ROWS(_xlfn._xlws.FILTER(finalData[score], (finalData[peer_group_key]=_xlpm.k)*(ISNUMBER(finalData[score]))))
)</f>
        <v>11</v>
      </c>
      <c r="S1338">
        <f>IF(OR(NOT(ISNUMBER(finalData[[#This Row],[peerIQR]])),finalData[[#This Row],[peerIQR]]=0), NA(), finalData[[#This Row],[peerQ1]]-1.5*finalData[[#This Row],[peerIQR]])</f>
        <v>0.96</v>
      </c>
      <c r="T1338">
        <f>IF(OR(NOT(ISNUMBER(finalData[[#This Row],[peerIQR]])),finalData[[#This Row],[peerIQR]]=0), NA(), finalData[[#This Row],[peerQ3]]+1.5*finalData[[#This Row],[peerIQR]])</f>
        <v>1.04</v>
      </c>
      <c r="U133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38">
        <f>finalData[[#This Row],[score]]-finalData[[#This Row],[peerMedian]]</f>
        <v>0</v>
      </c>
    </row>
    <row r="1339" spans="1:22">
      <c r="A1339" t="s">
        <v>5083</v>
      </c>
      <c r="B1339" t="s">
        <v>5084</v>
      </c>
      <c r="C1339" t="s">
        <v>5080</v>
      </c>
      <c r="D1339" t="s">
        <v>140</v>
      </c>
      <c r="E1339">
        <v>4</v>
      </c>
      <c r="F1339">
        <v>1</v>
      </c>
      <c r="G1339">
        <v>8</v>
      </c>
      <c r="H1339">
        <v>0</v>
      </c>
      <c r="I1339">
        <v>1.03</v>
      </c>
      <c r="J1339">
        <v>9</v>
      </c>
      <c r="K1339">
        <v>0</v>
      </c>
      <c r="L1339" t="s">
        <v>18117</v>
      </c>
      <c r="M1339" t="s">
        <v>17970</v>
      </c>
      <c r="N1339" cm="1">
        <f t="array" ref="N1339">_xlfn.LET(_xlpm.k,finalData[[#This Row],[peer_group_key]],
     MEDIAN(_xlfn._xlws.FILTER(finalData[score], (finalData[peer_group_key]=_xlpm.k)*(ISNUMBER(finalData[score]))))
)</f>
        <v>0.98499999999999999</v>
      </c>
      <c r="O1339" cm="1">
        <f t="array" ref="O133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339" cm="1">
        <f t="array" ref="P133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1.0075000000000001</v>
      </c>
      <c r="Q1339">
        <f>finalData[[#This Row],[peerQ3]]-finalData[[#This Row],[peerQ1]]</f>
        <v>4.0000000000000036E-2</v>
      </c>
      <c r="R1339" cm="1">
        <f t="array" ref="R1339">_xlfn.LET(_xlpm.k,finalData[[#This Row],[peer_group_key]],
ROWS(_xlfn._xlws.FILTER(finalData[score], (finalData[peer_group_key]=_xlpm.k)*(ISNUMBER(finalData[score]))))
)</f>
        <v>4</v>
      </c>
      <c r="S1339">
        <f>IF(OR(NOT(ISNUMBER(finalData[[#This Row],[peerIQR]])),finalData[[#This Row],[peerIQR]]=0), NA(), finalData[[#This Row],[peerQ1]]-1.5*finalData[[#This Row],[peerIQR]])</f>
        <v>0.90749999999999997</v>
      </c>
      <c r="T1339">
        <f>IF(OR(NOT(ISNUMBER(finalData[[#This Row],[peerIQR]])),finalData[[#This Row],[peerIQR]]=0), NA(), finalData[[#This Row],[peerQ3]]+1.5*finalData[[#This Row],[peerIQR]])</f>
        <v>1.0675000000000001</v>
      </c>
      <c r="U133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39">
        <f>finalData[[#This Row],[score]]-finalData[[#This Row],[peerMedian]]</f>
        <v>4.500000000000004E-2</v>
      </c>
    </row>
    <row r="1340" spans="1:22">
      <c r="A1340" t="s">
        <v>5087</v>
      </c>
      <c r="B1340" t="s">
        <v>5088</v>
      </c>
      <c r="C1340" t="s">
        <v>5080</v>
      </c>
      <c r="D1340" t="s">
        <v>32</v>
      </c>
      <c r="E1340">
        <v>3</v>
      </c>
      <c r="F1340">
        <v>0</v>
      </c>
      <c r="G1340">
        <v>10</v>
      </c>
      <c r="H1340">
        <v>1</v>
      </c>
      <c r="I1340">
        <v>0.99</v>
      </c>
      <c r="J1340">
        <v>11</v>
      </c>
      <c r="K1340">
        <v>9.0909090909090912E-2</v>
      </c>
      <c r="L1340" t="s">
        <v>18116</v>
      </c>
      <c r="M1340" t="s">
        <v>17971</v>
      </c>
      <c r="N1340" cm="1">
        <f t="array" ref="N1340">_xlfn.LET(_xlpm.k,finalData[[#This Row],[peer_group_key]],
     MEDIAN(_xlfn._xlws.FILTER(finalData[score], (finalData[peer_group_key]=_xlpm.k)*(ISNUMBER(finalData[score]))))
)</f>
        <v>0.99</v>
      </c>
      <c r="O1340" cm="1">
        <f t="array" ref="O134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1340" cm="1">
        <f t="array" ref="P134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40">
        <f>finalData[[#This Row],[peerQ3]]-finalData[[#This Row],[peerQ1]]</f>
        <v>2.0000000000000018E-2</v>
      </c>
      <c r="R1340" cm="1">
        <f t="array" ref="R1340">_xlfn.LET(_xlpm.k,finalData[[#This Row],[peer_group_key]],
ROWS(_xlfn._xlws.FILTER(finalData[score], (finalData[peer_group_key]=_xlpm.k)*(ISNUMBER(finalData[score]))))
)</f>
        <v>11</v>
      </c>
      <c r="S1340">
        <f>IF(OR(NOT(ISNUMBER(finalData[[#This Row],[peerIQR]])),finalData[[#This Row],[peerIQR]]=0), NA(), finalData[[#This Row],[peerQ1]]-1.5*finalData[[#This Row],[peerIQR]])</f>
        <v>0.96</v>
      </c>
      <c r="T1340">
        <f>IF(OR(NOT(ISNUMBER(finalData[[#This Row],[peerIQR]])),finalData[[#This Row],[peerIQR]]=0), NA(), finalData[[#This Row],[peerQ3]]+1.5*finalData[[#This Row],[peerIQR]])</f>
        <v>1.04</v>
      </c>
      <c r="U134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40">
        <f>finalData[[#This Row],[score]]-finalData[[#This Row],[peerMedian]]</f>
        <v>0</v>
      </c>
    </row>
    <row r="1341" spans="1:22">
      <c r="A1341" t="s">
        <v>5090</v>
      </c>
      <c r="B1341" t="s">
        <v>5091</v>
      </c>
      <c r="C1341" t="s">
        <v>5080</v>
      </c>
      <c r="D1341" t="s">
        <v>32</v>
      </c>
      <c r="E1341">
        <v>3</v>
      </c>
      <c r="F1341">
        <v>0</v>
      </c>
      <c r="G1341">
        <v>6</v>
      </c>
      <c r="H1341">
        <v>1</v>
      </c>
      <c r="I1341">
        <v>1.01</v>
      </c>
      <c r="J1341">
        <v>7</v>
      </c>
      <c r="K1341">
        <v>0.14285714285714285</v>
      </c>
      <c r="L1341" t="s">
        <v>18116</v>
      </c>
      <c r="M1341" t="s">
        <v>17971</v>
      </c>
      <c r="N1341" cm="1">
        <f t="array" ref="N1341">_xlfn.LET(_xlpm.k,finalData[[#This Row],[peer_group_key]],
     MEDIAN(_xlfn._xlws.FILTER(finalData[score], (finalData[peer_group_key]=_xlpm.k)*(ISNUMBER(finalData[score]))))
)</f>
        <v>0.99</v>
      </c>
      <c r="O1341" cm="1">
        <f t="array" ref="O134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1341" cm="1">
        <f t="array" ref="P134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41">
        <f>finalData[[#This Row],[peerQ3]]-finalData[[#This Row],[peerQ1]]</f>
        <v>2.0000000000000018E-2</v>
      </c>
      <c r="R1341" cm="1">
        <f t="array" ref="R1341">_xlfn.LET(_xlpm.k,finalData[[#This Row],[peer_group_key]],
ROWS(_xlfn._xlws.FILTER(finalData[score], (finalData[peer_group_key]=_xlpm.k)*(ISNUMBER(finalData[score]))))
)</f>
        <v>11</v>
      </c>
      <c r="S1341">
        <f>IF(OR(NOT(ISNUMBER(finalData[[#This Row],[peerIQR]])),finalData[[#This Row],[peerIQR]]=0), NA(), finalData[[#This Row],[peerQ1]]-1.5*finalData[[#This Row],[peerIQR]])</f>
        <v>0.96</v>
      </c>
      <c r="T1341">
        <f>IF(OR(NOT(ISNUMBER(finalData[[#This Row],[peerIQR]])),finalData[[#This Row],[peerIQR]]=0), NA(), finalData[[#This Row],[peerQ3]]+1.5*finalData[[#This Row],[peerIQR]])</f>
        <v>1.04</v>
      </c>
      <c r="U134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41">
        <f>finalData[[#This Row],[score]]-finalData[[#This Row],[peerMedian]]</f>
        <v>2.0000000000000018E-2</v>
      </c>
    </row>
    <row r="1342" spans="1:22">
      <c r="A1342" t="s">
        <v>5093</v>
      </c>
      <c r="B1342" t="s">
        <v>5094</v>
      </c>
      <c r="C1342" t="s">
        <v>5080</v>
      </c>
      <c r="D1342" t="s">
        <v>140</v>
      </c>
      <c r="E1342">
        <v>4</v>
      </c>
      <c r="F1342">
        <v>0</v>
      </c>
      <c r="G1342">
        <v>7</v>
      </c>
      <c r="H1342">
        <v>0</v>
      </c>
      <c r="I1342">
        <v>0.96</v>
      </c>
      <c r="J1342">
        <v>7</v>
      </c>
      <c r="K1342">
        <v>0</v>
      </c>
      <c r="L1342" t="s">
        <v>18117</v>
      </c>
      <c r="M1342" t="s">
        <v>17970</v>
      </c>
      <c r="N1342" cm="1">
        <f t="array" ref="N1342">_xlfn.LET(_xlpm.k,finalData[[#This Row],[peer_group_key]],
     MEDIAN(_xlfn._xlws.FILTER(finalData[score], (finalData[peer_group_key]=_xlpm.k)*(ISNUMBER(finalData[score]))))
)</f>
        <v>0.98499999999999999</v>
      </c>
      <c r="O1342" cm="1">
        <f t="array" ref="O134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342" cm="1">
        <f t="array" ref="P134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1.0075000000000001</v>
      </c>
      <c r="Q1342">
        <f>finalData[[#This Row],[peerQ3]]-finalData[[#This Row],[peerQ1]]</f>
        <v>4.0000000000000036E-2</v>
      </c>
      <c r="R1342" cm="1">
        <f t="array" ref="R1342">_xlfn.LET(_xlpm.k,finalData[[#This Row],[peer_group_key]],
ROWS(_xlfn._xlws.FILTER(finalData[score], (finalData[peer_group_key]=_xlpm.k)*(ISNUMBER(finalData[score]))))
)</f>
        <v>4</v>
      </c>
      <c r="S1342">
        <f>IF(OR(NOT(ISNUMBER(finalData[[#This Row],[peerIQR]])),finalData[[#This Row],[peerIQR]]=0), NA(), finalData[[#This Row],[peerQ1]]-1.5*finalData[[#This Row],[peerIQR]])</f>
        <v>0.90749999999999997</v>
      </c>
      <c r="T1342">
        <f>IF(OR(NOT(ISNUMBER(finalData[[#This Row],[peerIQR]])),finalData[[#This Row],[peerIQR]]=0), NA(), finalData[[#This Row],[peerQ3]]+1.5*finalData[[#This Row],[peerIQR]])</f>
        <v>1.0675000000000001</v>
      </c>
      <c r="U134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42">
        <f>finalData[[#This Row],[score]]-finalData[[#This Row],[peerMedian]]</f>
        <v>-2.5000000000000022E-2</v>
      </c>
    </row>
    <row r="1343" spans="1:22">
      <c r="A1343" t="s">
        <v>5096</v>
      </c>
      <c r="B1343" t="s">
        <v>5097</v>
      </c>
      <c r="C1343" t="s">
        <v>5080</v>
      </c>
      <c r="D1343" t="s">
        <v>87</v>
      </c>
      <c r="E1343">
        <v>3</v>
      </c>
      <c r="F1343">
        <v>3</v>
      </c>
      <c r="G1343">
        <v>6</v>
      </c>
      <c r="H1343">
        <v>0</v>
      </c>
      <c r="I1343">
        <v>0.94</v>
      </c>
      <c r="J1343">
        <v>9</v>
      </c>
      <c r="K1343">
        <v>0</v>
      </c>
      <c r="L1343" t="s">
        <v>18118</v>
      </c>
      <c r="M1343" t="s">
        <v>17971</v>
      </c>
      <c r="N1343" cm="1">
        <f t="array" ref="N1343">_xlfn.LET(_xlpm.k,finalData[[#This Row],[peer_group_key]],
     MEDIAN(_xlfn._xlws.FILTER(finalData[score], (finalData[peer_group_key]=_xlpm.k)*(ISNUMBER(finalData[score]))))
)</f>
        <v>0.96499999999999997</v>
      </c>
      <c r="O1343" cm="1">
        <f t="array" ref="O134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1343" cm="1">
        <f t="array" ref="P134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343">
        <f>finalData[[#This Row],[peerQ3]]-finalData[[#This Row],[peerQ1]]</f>
        <v>2.5000000000000133E-2</v>
      </c>
      <c r="R1343" cm="1">
        <f t="array" ref="R1343">_xlfn.LET(_xlpm.k,finalData[[#This Row],[peer_group_key]],
ROWS(_xlfn._xlws.FILTER(finalData[score], (finalData[peer_group_key]=_xlpm.k)*(ISNUMBER(finalData[score]))))
)</f>
        <v>2</v>
      </c>
      <c r="S1343">
        <f>IF(OR(NOT(ISNUMBER(finalData[[#This Row],[peerIQR]])),finalData[[#This Row],[peerIQR]]=0), NA(), finalData[[#This Row],[peerQ1]]-1.5*finalData[[#This Row],[peerIQR]])</f>
        <v>0.9149999999999997</v>
      </c>
      <c r="T1343">
        <f>IF(OR(NOT(ISNUMBER(finalData[[#This Row],[peerIQR]])),finalData[[#This Row],[peerIQR]]=0), NA(), finalData[[#This Row],[peerQ3]]+1.5*finalData[[#This Row],[peerIQR]])</f>
        <v>1.0150000000000001</v>
      </c>
      <c r="U134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43">
        <f>finalData[[#This Row],[score]]-finalData[[#This Row],[peerMedian]]</f>
        <v>-2.5000000000000022E-2</v>
      </c>
    </row>
    <row r="1344" spans="1:22">
      <c r="A1344" t="s">
        <v>5099</v>
      </c>
      <c r="B1344" t="s">
        <v>5100</v>
      </c>
      <c r="C1344" t="s">
        <v>5080</v>
      </c>
      <c r="D1344" t="s">
        <v>32</v>
      </c>
      <c r="E1344">
        <v>4</v>
      </c>
      <c r="F1344">
        <v>0</v>
      </c>
      <c r="G1344">
        <v>10</v>
      </c>
      <c r="H1344">
        <v>1</v>
      </c>
      <c r="I1344">
        <v>0.99</v>
      </c>
      <c r="J1344">
        <v>11</v>
      </c>
      <c r="K1344">
        <v>9.0909090909090912E-2</v>
      </c>
      <c r="L1344" t="s">
        <v>18116</v>
      </c>
      <c r="M1344" t="s">
        <v>17970</v>
      </c>
      <c r="N1344" cm="1">
        <f t="array" ref="N1344">_xlfn.LET(_xlpm.k,finalData[[#This Row],[peer_group_key]],
     MEDIAN(_xlfn._xlws.FILTER(finalData[score], (finalData[peer_group_key]=_xlpm.k)*(ISNUMBER(finalData[score]))))
)</f>
        <v>0.99</v>
      </c>
      <c r="O1344" cm="1">
        <f t="array" ref="O134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1344" cm="1">
        <f t="array" ref="P134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44">
        <f>finalData[[#This Row],[peerQ3]]-finalData[[#This Row],[peerQ1]]</f>
        <v>2.0000000000000018E-2</v>
      </c>
      <c r="R1344" cm="1">
        <f t="array" ref="R1344">_xlfn.LET(_xlpm.k,finalData[[#This Row],[peer_group_key]],
ROWS(_xlfn._xlws.FILTER(finalData[score], (finalData[peer_group_key]=_xlpm.k)*(ISNUMBER(finalData[score]))))
)</f>
        <v>11</v>
      </c>
      <c r="S1344">
        <f>IF(OR(NOT(ISNUMBER(finalData[[#This Row],[peerIQR]])),finalData[[#This Row],[peerIQR]]=0), NA(), finalData[[#This Row],[peerQ1]]-1.5*finalData[[#This Row],[peerIQR]])</f>
        <v>0.96</v>
      </c>
      <c r="T1344">
        <f>IF(OR(NOT(ISNUMBER(finalData[[#This Row],[peerIQR]])),finalData[[#This Row],[peerIQR]]=0), NA(), finalData[[#This Row],[peerQ3]]+1.5*finalData[[#This Row],[peerIQR]])</f>
        <v>1.04</v>
      </c>
      <c r="U134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44">
        <f>finalData[[#This Row],[score]]-finalData[[#This Row],[peerMedian]]</f>
        <v>0</v>
      </c>
    </row>
    <row r="1345" spans="1:22">
      <c r="A1345" t="s">
        <v>5102</v>
      </c>
      <c r="B1345" t="s">
        <v>5103</v>
      </c>
      <c r="C1345" t="s">
        <v>5080</v>
      </c>
      <c r="D1345" t="s">
        <v>32</v>
      </c>
      <c r="E1345">
        <v>3</v>
      </c>
      <c r="F1345">
        <v>0</v>
      </c>
      <c r="G1345">
        <v>9</v>
      </c>
      <c r="H1345">
        <v>1</v>
      </c>
      <c r="I1345">
        <v>1.04</v>
      </c>
      <c r="J1345">
        <v>10</v>
      </c>
      <c r="K1345">
        <v>0.1</v>
      </c>
      <c r="L1345" t="s">
        <v>18116</v>
      </c>
      <c r="M1345" t="s">
        <v>17971</v>
      </c>
      <c r="N1345" cm="1">
        <f t="array" ref="N1345">_xlfn.LET(_xlpm.k,finalData[[#This Row],[peer_group_key]],
     MEDIAN(_xlfn._xlws.FILTER(finalData[score], (finalData[peer_group_key]=_xlpm.k)*(ISNUMBER(finalData[score]))))
)</f>
        <v>0.99</v>
      </c>
      <c r="O1345" cm="1">
        <f t="array" ref="O134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1345" cm="1">
        <f t="array" ref="P134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45">
        <f>finalData[[#This Row],[peerQ3]]-finalData[[#This Row],[peerQ1]]</f>
        <v>2.0000000000000018E-2</v>
      </c>
      <c r="R1345" cm="1">
        <f t="array" ref="R1345">_xlfn.LET(_xlpm.k,finalData[[#This Row],[peer_group_key]],
ROWS(_xlfn._xlws.FILTER(finalData[score], (finalData[peer_group_key]=_xlpm.k)*(ISNUMBER(finalData[score]))))
)</f>
        <v>11</v>
      </c>
      <c r="S1345">
        <f>IF(OR(NOT(ISNUMBER(finalData[[#This Row],[peerIQR]])),finalData[[#This Row],[peerIQR]]=0), NA(), finalData[[#This Row],[peerQ1]]-1.5*finalData[[#This Row],[peerIQR]])</f>
        <v>0.96</v>
      </c>
      <c r="T1345">
        <f>IF(OR(NOT(ISNUMBER(finalData[[#This Row],[peerIQR]])),finalData[[#This Row],[peerIQR]]=0), NA(), finalData[[#This Row],[peerQ3]]+1.5*finalData[[#This Row],[peerIQR]])</f>
        <v>1.04</v>
      </c>
      <c r="U134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45">
        <f>finalData[[#This Row],[score]]-finalData[[#This Row],[peerMedian]]</f>
        <v>5.0000000000000044E-2</v>
      </c>
    </row>
    <row r="1346" spans="1:22">
      <c r="A1346" t="s">
        <v>5105</v>
      </c>
      <c r="B1346" t="s">
        <v>5106</v>
      </c>
      <c r="C1346" t="s">
        <v>5080</v>
      </c>
      <c r="D1346" t="s">
        <v>32</v>
      </c>
      <c r="E1346">
        <v>1</v>
      </c>
      <c r="F1346">
        <v>0</v>
      </c>
      <c r="G1346">
        <v>6</v>
      </c>
      <c r="H1346">
        <v>2</v>
      </c>
      <c r="I1346">
        <v>1.01</v>
      </c>
      <c r="J1346">
        <v>8</v>
      </c>
      <c r="K1346">
        <v>0.25</v>
      </c>
      <c r="L1346" t="s">
        <v>18116</v>
      </c>
      <c r="M1346" t="s">
        <v>17973</v>
      </c>
      <c r="N1346" cm="1">
        <f t="array" ref="N1346">_xlfn.LET(_xlpm.k,finalData[[#This Row],[peer_group_key]],
     MEDIAN(_xlfn._xlws.FILTER(finalData[score], (finalData[peer_group_key]=_xlpm.k)*(ISNUMBER(finalData[score]))))
)</f>
        <v>0.99</v>
      </c>
      <c r="O1346" cm="1">
        <f t="array" ref="O134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1346" cm="1">
        <f t="array" ref="P134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46">
        <f>finalData[[#This Row],[peerQ3]]-finalData[[#This Row],[peerQ1]]</f>
        <v>2.0000000000000018E-2</v>
      </c>
      <c r="R1346" cm="1">
        <f t="array" ref="R1346">_xlfn.LET(_xlpm.k,finalData[[#This Row],[peer_group_key]],
ROWS(_xlfn._xlws.FILTER(finalData[score], (finalData[peer_group_key]=_xlpm.k)*(ISNUMBER(finalData[score]))))
)</f>
        <v>11</v>
      </c>
      <c r="S1346">
        <f>IF(OR(NOT(ISNUMBER(finalData[[#This Row],[peerIQR]])),finalData[[#This Row],[peerIQR]]=0), NA(), finalData[[#This Row],[peerQ1]]-1.5*finalData[[#This Row],[peerIQR]])</f>
        <v>0.96</v>
      </c>
      <c r="T1346">
        <f>IF(OR(NOT(ISNUMBER(finalData[[#This Row],[peerIQR]])),finalData[[#This Row],[peerIQR]]=0), NA(), finalData[[#This Row],[peerQ3]]+1.5*finalData[[#This Row],[peerIQR]])</f>
        <v>1.04</v>
      </c>
      <c r="U134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46">
        <f>finalData[[#This Row],[score]]-finalData[[#This Row],[peerMedian]]</f>
        <v>2.0000000000000018E-2</v>
      </c>
    </row>
    <row r="1347" spans="1:22">
      <c r="A1347" t="s">
        <v>5109</v>
      </c>
      <c r="B1347" t="s">
        <v>5110</v>
      </c>
      <c r="C1347" t="s">
        <v>5080</v>
      </c>
      <c r="D1347" t="s">
        <v>32</v>
      </c>
      <c r="E1347">
        <v>3</v>
      </c>
      <c r="F1347">
        <v>0</v>
      </c>
      <c r="G1347">
        <v>10</v>
      </c>
      <c r="H1347">
        <v>0</v>
      </c>
      <c r="I1347">
        <v>0.99</v>
      </c>
      <c r="J1347">
        <v>10</v>
      </c>
      <c r="K1347">
        <v>0</v>
      </c>
      <c r="L1347" t="s">
        <v>18116</v>
      </c>
      <c r="M1347" t="s">
        <v>17971</v>
      </c>
      <c r="N1347" cm="1">
        <f t="array" ref="N1347">_xlfn.LET(_xlpm.k,finalData[[#This Row],[peer_group_key]],
     MEDIAN(_xlfn._xlws.FILTER(finalData[score], (finalData[peer_group_key]=_xlpm.k)*(ISNUMBER(finalData[score]))))
)</f>
        <v>0.99</v>
      </c>
      <c r="O1347" cm="1">
        <f t="array" ref="O134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1347" cm="1">
        <f t="array" ref="P134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47">
        <f>finalData[[#This Row],[peerQ3]]-finalData[[#This Row],[peerQ1]]</f>
        <v>2.0000000000000018E-2</v>
      </c>
      <c r="R1347" cm="1">
        <f t="array" ref="R1347">_xlfn.LET(_xlpm.k,finalData[[#This Row],[peer_group_key]],
ROWS(_xlfn._xlws.FILTER(finalData[score], (finalData[peer_group_key]=_xlpm.k)*(ISNUMBER(finalData[score]))))
)</f>
        <v>11</v>
      </c>
      <c r="S1347">
        <f>IF(OR(NOT(ISNUMBER(finalData[[#This Row],[peerIQR]])),finalData[[#This Row],[peerIQR]]=0), NA(), finalData[[#This Row],[peerQ1]]-1.5*finalData[[#This Row],[peerIQR]])</f>
        <v>0.96</v>
      </c>
      <c r="T1347">
        <f>IF(OR(NOT(ISNUMBER(finalData[[#This Row],[peerIQR]])),finalData[[#This Row],[peerIQR]]=0), NA(), finalData[[#This Row],[peerQ3]]+1.5*finalData[[#This Row],[peerIQR]])</f>
        <v>1.04</v>
      </c>
      <c r="U134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47">
        <f>finalData[[#This Row],[score]]-finalData[[#This Row],[peerMedian]]</f>
        <v>0</v>
      </c>
    </row>
    <row r="1348" spans="1:22">
      <c r="A1348" t="s">
        <v>5115</v>
      </c>
      <c r="B1348" t="s">
        <v>5116</v>
      </c>
      <c r="C1348" t="s">
        <v>5080</v>
      </c>
      <c r="D1348" t="s">
        <v>32</v>
      </c>
      <c r="E1348">
        <v>3</v>
      </c>
      <c r="F1348">
        <v>0</v>
      </c>
      <c r="G1348">
        <v>7</v>
      </c>
      <c r="H1348">
        <v>0</v>
      </c>
      <c r="I1348">
        <v>0.98</v>
      </c>
      <c r="J1348">
        <v>7</v>
      </c>
      <c r="K1348">
        <v>0</v>
      </c>
      <c r="L1348" t="s">
        <v>18116</v>
      </c>
      <c r="M1348" t="s">
        <v>17971</v>
      </c>
      <c r="N1348" cm="1">
        <f t="array" ref="N1348">_xlfn.LET(_xlpm.k,finalData[[#This Row],[peer_group_key]],
     MEDIAN(_xlfn._xlws.FILTER(finalData[score], (finalData[peer_group_key]=_xlpm.k)*(ISNUMBER(finalData[score]))))
)</f>
        <v>0.99</v>
      </c>
      <c r="O1348" cm="1">
        <f t="array" ref="O134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1348" cm="1">
        <f t="array" ref="P134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48">
        <f>finalData[[#This Row],[peerQ3]]-finalData[[#This Row],[peerQ1]]</f>
        <v>2.0000000000000018E-2</v>
      </c>
      <c r="R1348" cm="1">
        <f t="array" ref="R1348">_xlfn.LET(_xlpm.k,finalData[[#This Row],[peer_group_key]],
ROWS(_xlfn._xlws.FILTER(finalData[score], (finalData[peer_group_key]=_xlpm.k)*(ISNUMBER(finalData[score]))))
)</f>
        <v>11</v>
      </c>
      <c r="S1348">
        <f>IF(OR(NOT(ISNUMBER(finalData[[#This Row],[peerIQR]])),finalData[[#This Row],[peerIQR]]=0), NA(), finalData[[#This Row],[peerQ1]]-1.5*finalData[[#This Row],[peerIQR]])</f>
        <v>0.96</v>
      </c>
      <c r="T1348">
        <f>IF(OR(NOT(ISNUMBER(finalData[[#This Row],[peerIQR]])),finalData[[#This Row],[peerIQR]]=0), NA(), finalData[[#This Row],[peerQ3]]+1.5*finalData[[#This Row],[peerIQR]])</f>
        <v>1.04</v>
      </c>
      <c r="U134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48">
        <f>finalData[[#This Row],[score]]-finalData[[#This Row],[peerMedian]]</f>
        <v>-1.0000000000000009E-2</v>
      </c>
    </row>
    <row r="1349" spans="1:22">
      <c r="A1349" t="s">
        <v>5119</v>
      </c>
      <c r="B1349" t="s">
        <v>5120</v>
      </c>
      <c r="C1349" t="s">
        <v>5080</v>
      </c>
      <c r="D1349" t="s">
        <v>32</v>
      </c>
      <c r="E1349">
        <v>3</v>
      </c>
      <c r="F1349">
        <v>0</v>
      </c>
      <c r="G1349">
        <v>6</v>
      </c>
      <c r="H1349">
        <v>1</v>
      </c>
      <c r="I1349">
        <v>1.07</v>
      </c>
      <c r="J1349">
        <v>7</v>
      </c>
      <c r="K1349">
        <v>0.14285714285714285</v>
      </c>
      <c r="L1349" t="s">
        <v>18116</v>
      </c>
      <c r="M1349" t="s">
        <v>17971</v>
      </c>
      <c r="N1349" cm="1">
        <f t="array" ref="N1349">_xlfn.LET(_xlpm.k,finalData[[#This Row],[peer_group_key]],
     MEDIAN(_xlfn._xlws.FILTER(finalData[score], (finalData[peer_group_key]=_xlpm.k)*(ISNUMBER(finalData[score]))))
)</f>
        <v>0.99</v>
      </c>
      <c r="O1349" cm="1">
        <f t="array" ref="O134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1349" cm="1">
        <f t="array" ref="P134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49">
        <f>finalData[[#This Row],[peerQ3]]-finalData[[#This Row],[peerQ1]]</f>
        <v>2.0000000000000018E-2</v>
      </c>
      <c r="R1349" cm="1">
        <f t="array" ref="R1349">_xlfn.LET(_xlpm.k,finalData[[#This Row],[peer_group_key]],
ROWS(_xlfn._xlws.FILTER(finalData[score], (finalData[peer_group_key]=_xlpm.k)*(ISNUMBER(finalData[score]))))
)</f>
        <v>11</v>
      </c>
      <c r="S1349">
        <f>IF(OR(NOT(ISNUMBER(finalData[[#This Row],[peerIQR]])),finalData[[#This Row],[peerIQR]]=0), NA(), finalData[[#This Row],[peerQ1]]-1.5*finalData[[#This Row],[peerIQR]])</f>
        <v>0.96</v>
      </c>
      <c r="T1349">
        <f>IF(OR(NOT(ISNUMBER(finalData[[#This Row],[peerIQR]])),finalData[[#This Row],[peerIQR]]=0), NA(), finalData[[#This Row],[peerQ3]]+1.5*finalData[[#This Row],[peerIQR]])</f>
        <v>1.04</v>
      </c>
      <c r="U134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1349">
        <f>finalData[[#This Row],[score]]-finalData[[#This Row],[peerMedian]]</f>
        <v>8.0000000000000071E-2</v>
      </c>
    </row>
    <row r="1350" spans="1:22">
      <c r="A1350" t="s">
        <v>5122</v>
      </c>
      <c r="B1350" t="s">
        <v>5123</v>
      </c>
      <c r="C1350" t="s">
        <v>5080</v>
      </c>
      <c r="D1350" t="s">
        <v>87</v>
      </c>
      <c r="E1350">
        <v>3</v>
      </c>
      <c r="F1350">
        <v>0</v>
      </c>
      <c r="G1350">
        <v>6</v>
      </c>
      <c r="H1350">
        <v>0</v>
      </c>
      <c r="I1350">
        <v>0.99</v>
      </c>
      <c r="J1350">
        <v>6</v>
      </c>
      <c r="K1350">
        <v>0</v>
      </c>
      <c r="L1350" t="s">
        <v>18118</v>
      </c>
      <c r="M1350" t="s">
        <v>17971</v>
      </c>
      <c r="N1350" cm="1">
        <f t="array" ref="N1350">_xlfn.LET(_xlpm.k,finalData[[#This Row],[peer_group_key]],
     MEDIAN(_xlfn._xlws.FILTER(finalData[score], (finalData[peer_group_key]=_xlpm.k)*(ISNUMBER(finalData[score]))))
)</f>
        <v>0.96499999999999997</v>
      </c>
      <c r="O1350" cm="1">
        <f t="array" ref="O135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1350" cm="1">
        <f t="array" ref="P135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350">
        <f>finalData[[#This Row],[peerQ3]]-finalData[[#This Row],[peerQ1]]</f>
        <v>2.5000000000000133E-2</v>
      </c>
      <c r="R1350" cm="1">
        <f t="array" ref="R1350">_xlfn.LET(_xlpm.k,finalData[[#This Row],[peer_group_key]],
ROWS(_xlfn._xlws.FILTER(finalData[score], (finalData[peer_group_key]=_xlpm.k)*(ISNUMBER(finalData[score]))))
)</f>
        <v>2</v>
      </c>
      <c r="S1350">
        <f>IF(OR(NOT(ISNUMBER(finalData[[#This Row],[peerIQR]])),finalData[[#This Row],[peerIQR]]=0), NA(), finalData[[#This Row],[peerQ1]]-1.5*finalData[[#This Row],[peerIQR]])</f>
        <v>0.9149999999999997</v>
      </c>
      <c r="T1350">
        <f>IF(OR(NOT(ISNUMBER(finalData[[#This Row],[peerIQR]])),finalData[[#This Row],[peerIQR]]=0), NA(), finalData[[#This Row],[peerQ3]]+1.5*finalData[[#This Row],[peerIQR]])</f>
        <v>1.0150000000000001</v>
      </c>
      <c r="U135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50">
        <f>finalData[[#This Row],[score]]-finalData[[#This Row],[peerMedian]]</f>
        <v>2.5000000000000022E-2</v>
      </c>
    </row>
    <row r="1351" spans="1:22">
      <c r="A1351" t="s">
        <v>5125</v>
      </c>
      <c r="B1351" t="s">
        <v>5126</v>
      </c>
      <c r="C1351" t="s">
        <v>5080</v>
      </c>
      <c r="D1351" t="s">
        <v>140</v>
      </c>
      <c r="E1351">
        <v>4</v>
      </c>
      <c r="F1351">
        <v>1</v>
      </c>
      <c r="G1351">
        <v>8</v>
      </c>
      <c r="H1351">
        <v>0</v>
      </c>
      <c r="I1351">
        <v>1</v>
      </c>
      <c r="J1351">
        <v>9</v>
      </c>
      <c r="K1351">
        <v>0</v>
      </c>
      <c r="L1351" t="s">
        <v>18117</v>
      </c>
      <c r="M1351" t="s">
        <v>17970</v>
      </c>
      <c r="N1351" cm="1">
        <f t="array" ref="N1351">_xlfn.LET(_xlpm.k,finalData[[#This Row],[peer_group_key]],
     MEDIAN(_xlfn._xlws.FILTER(finalData[score], (finalData[peer_group_key]=_xlpm.k)*(ISNUMBER(finalData[score]))))
)</f>
        <v>0.98499999999999999</v>
      </c>
      <c r="O1351" cm="1">
        <f t="array" ref="O135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351" cm="1">
        <f t="array" ref="P135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1.0075000000000001</v>
      </c>
      <c r="Q1351">
        <f>finalData[[#This Row],[peerQ3]]-finalData[[#This Row],[peerQ1]]</f>
        <v>4.0000000000000036E-2</v>
      </c>
      <c r="R1351" cm="1">
        <f t="array" ref="R1351">_xlfn.LET(_xlpm.k,finalData[[#This Row],[peer_group_key]],
ROWS(_xlfn._xlws.FILTER(finalData[score], (finalData[peer_group_key]=_xlpm.k)*(ISNUMBER(finalData[score]))))
)</f>
        <v>4</v>
      </c>
      <c r="S1351">
        <f>IF(OR(NOT(ISNUMBER(finalData[[#This Row],[peerIQR]])),finalData[[#This Row],[peerIQR]]=0), NA(), finalData[[#This Row],[peerQ1]]-1.5*finalData[[#This Row],[peerIQR]])</f>
        <v>0.90749999999999997</v>
      </c>
      <c r="T1351">
        <f>IF(OR(NOT(ISNUMBER(finalData[[#This Row],[peerIQR]])),finalData[[#This Row],[peerIQR]]=0), NA(), finalData[[#This Row],[peerQ3]]+1.5*finalData[[#This Row],[peerIQR]])</f>
        <v>1.0675000000000001</v>
      </c>
      <c r="U135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51">
        <f>finalData[[#This Row],[score]]-finalData[[#This Row],[peerMedian]]</f>
        <v>1.5000000000000013E-2</v>
      </c>
    </row>
    <row r="1352" spans="1:22">
      <c r="A1352" t="s">
        <v>5128</v>
      </c>
      <c r="B1352" t="s">
        <v>5129</v>
      </c>
      <c r="C1352" t="s">
        <v>5080</v>
      </c>
      <c r="D1352" t="s">
        <v>32</v>
      </c>
      <c r="E1352">
        <v>3</v>
      </c>
      <c r="F1352">
        <v>0</v>
      </c>
      <c r="G1352">
        <v>5</v>
      </c>
      <c r="H1352">
        <v>0</v>
      </c>
      <c r="I1352">
        <v>1.01</v>
      </c>
      <c r="J1352">
        <v>5</v>
      </c>
      <c r="K1352">
        <v>0</v>
      </c>
      <c r="L1352" t="s">
        <v>18116</v>
      </c>
      <c r="M1352" t="s">
        <v>17971</v>
      </c>
      <c r="N1352" cm="1">
        <f t="array" ref="N1352">_xlfn.LET(_xlpm.k,finalData[[#This Row],[peer_group_key]],
     MEDIAN(_xlfn._xlws.FILTER(finalData[score], (finalData[peer_group_key]=_xlpm.k)*(ISNUMBER(finalData[score]))))
)</f>
        <v>0.99</v>
      </c>
      <c r="O1352" cm="1">
        <f t="array" ref="O135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1352" cm="1">
        <f t="array" ref="P135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52">
        <f>finalData[[#This Row],[peerQ3]]-finalData[[#This Row],[peerQ1]]</f>
        <v>2.0000000000000018E-2</v>
      </c>
      <c r="R1352" cm="1">
        <f t="array" ref="R1352">_xlfn.LET(_xlpm.k,finalData[[#This Row],[peer_group_key]],
ROWS(_xlfn._xlws.FILTER(finalData[score], (finalData[peer_group_key]=_xlpm.k)*(ISNUMBER(finalData[score]))))
)</f>
        <v>11</v>
      </c>
      <c r="S1352">
        <f>IF(OR(NOT(ISNUMBER(finalData[[#This Row],[peerIQR]])),finalData[[#This Row],[peerIQR]]=0), NA(), finalData[[#This Row],[peerQ1]]-1.5*finalData[[#This Row],[peerIQR]])</f>
        <v>0.96</v>
      </c>
      <c r="T1352">
        <f>IF(OR(NOT(ISNUMBER(finalData[[#This Row],[peerIQR]])),finalData[[#This Row],[peerIQR]]=0), NA(), finalData[[#This Row],[peerQ3]]+1.5*finalData[[#This Row],[peerIQR]])</f>
        <v>1.04</v>
      </c>
      <c r="U135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52">
        <f>finalData[[#This Row],[score]]-finalData[[#This Row],[peerMedian]]</f>
        <v>2.0000000000000018E-2</v>
      </c>
    </row>
    <row r="1353" spans="1:22">
      <c r="A1353" t="s">
        <v>5131</v>
      </c>
      <c r="B1353" t="s">
        <v>5132</v>
      </c>
      <c r="C1353" t="s">
        <v>5080</v>
      </c>
      <c r="D1353" t="s">
        <v>140</v>
      </c>
      <c r="E1353">
        <v>5</v>
      </c>
      <c r="F1353">
        <v>1</v>
      </c>
      <c r="G1353">
        <v>7</v>
      </c>
      <c r="H1353">
        <v>0</v>
      </c>
      <c r="I1353">
        <v>0.97</v>
      </c>
      <c r="J1353">
        <v>8</v>
      </c>
      <c r="K1353">
        <v>0</v>
      </c>
      <c r="L1353" t="s">
        <v>18117</v>
      </c>
      <c r="M1353" t="s">
        <v>17970</v>
      </c>
      <c r="N1353" cm="1">
        <f t="array" ref="N1353">_xlfn.LET(_xlpm.k,finalData[[#This Row],[peer_group_key]],
     MEDIAN(_xlfn._xlws.FILTER(finalData[score], (finalData[peer_group_key]=_xlpm.k)*(ISNUMBER(finalData[score]))))
)</f>
        <v>0.98499999999999999</v>
      </c>
      <c r="O1353" cm="1">
        <f t="array" ref="O135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353" cm="1">
        <f t="array" ref="P135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1.0075000000000001</v>
      </c>
      <c r="Q1353">
        <f>finalData[[#This Row],[peerQ3]]-finalData[[#This Row],[peerQ1]]</f>
        <v>4.0000000000000036E-2</v>
      </c>
      <c r="R1353" cm="1">
        <f t="array" ref="R1353">_xlfn.LET(_xlpm.k,finalData[[#This Row],[peer_group_key]],
ROWS(_xlfn._xlws.FILTER(finalData[score], (finalData[peer_group_key]=_xlpm.k)*(ISNUMBER(finalData[score]))))
)</f>
        <v>4</v>
      </c>
      <c r="S1353">
        <f>IF(OR(NOT(ISNUMBER(finalData[[#This Row],[peerIQR]])),finalData[[#This Row],[peerIQR]]=0), NA(), finalData[[#This Row],[peerQ1]]-1.5*finalData[[#This Row],[peerIQR]])</f>
        <v>0.90749999999999997</v>
      </c>
      <c r="T1353">
        <f>IF(OR(NOT(ISNUMBER(finalData[[#This Row],[peerIQR]])),finalData[[#This Row],[peerIQR]]=0), NA(), finalData[[#This Row],[peerQ3]]+1.5*finalData[[#This Row],[peerIQR]])</f>
        <v>1.0675000000000001</v>
      </c>
      <c r="U135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53">
        <f>finalData[[#This Row],[score]]-finalData[[#This Row],[peerMedian]]</f>
        <v>-1.5000000000000013E-2</v>
      </c>
    </row>
    <row r="1354" spans="1:22">
      <c r="A1354" t="s">
        <v>5134</v>
      </c>
      <c r="B1354" t="s">
        <v>5135</v>
      </c>
      <c r="C1354" t="s">
        <v>5080</v>
      </c>
      <c r="D1354" t="s">
        <v>27</v>
      </c>
      <c r="E1354">
        <v>5</v>
      </c>
      <c r="F1354">
        <v>0</v>
      </c>
      <c r="G1354">
        <v>8</v>
      </c>
      <c r="H1354">
        <v>0</v>
      </c>
      <c r="I1354">
        <v>0.92</v>
      </c>
      <c r="J1354">
        <v>8</v>
      </c>
      <c r="K1354">
        <v>0</v>
      </c>
      <c r="L1354" t="s">
        <v>18119</v>
      </c>
      <c r="M1354" t="s">
        <v>17970</v>
      </c>
      <c r="N1354" cm="1">
        <f t="array" ref="N1354">_xlfn.LET(_xlpm.k,finalData[[#This Row],[peer_group_key]],
     MEDIAN(_xlfn._xlws.FILTER(finalData[score], (finalData[peer_group_key]=_xlpm.k)*(ISNUMBER(finalData[score]))))
)</f>
        <v>0.99500000000000011</v>
      </c>
      <c r="O1354" cm="1">
        <f t="array" ref="O135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354" cm="1">
        <f t="array" ref="P135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1.0325</v>
      </c>
      <c r="Q1354">
        <f>finalData[[#This Row],[peerQ3]]-finalData[[#This Row],[peerQ1]]</f>
        <v>7.4999999999999956E-2</v>
      </c>
      <c r="R1354" cm="1">
        <f t="array" ref="R1354">_xlfn.LET(_xlpm.k,finalData[[#This Row],[peer_group_key]],
ROWS(_xlfn._xlws.FILTER(finalData[score], (finalData[peer_group_key]=_xlpm.k)*(ISNUMBER(finalData[score]))))
)</f>
        <v>2</v>
      </c>
      <c r="S1354">
        <f>IF(OR(NOT(ISNUMBER(finalData[[#This Row],[peerIQR]])),finalData[[#This Row],[peerIQR]]=0), NA(), finalData[[#This Row],[peerQ1]]-1.5*finalData[[#This Row],[peerIQR]])</f>
        <v>0.84500000000000008</v>
      </c>
      <c r="T1354">
        <f>IF(OR(NOT(ISNUMBER(finalData[[#This Row],[peerIQR]])),finalData[[#This Row],[peerIQR]]=0), NA(), finalData[[#This Row],[peerQ3]]+1.5*finalData[[#This Row],[peerIQR]])</f>
        <v>1.145</v>
      </c>
      <c r="U135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54">
        <f>finalData[[#This Row],[score]]-finalData[[#This Row],[peerMedian]]</f>
        <v>-7.5000000000000067E-2</v>
      </c>
    </row>
    <row r="1355" spans="1:22">
      <c r="A1355" t="s">
        <v>5138</v>
      </c>
      <c r="B1355" t="s">
        <v>5139</v>
      </c>
      <c r="C1355" t="s">
        <v>5080</v>
      </c>
      <c r="D1355" t="s">
        <v>27</v>
      </c>
      <c r="E1355">
        <v>4</v>
      </c>
      <c r="F1355">
        <v>1</v>
      </c>
      <c r="G1355">
        <v>8</v>
      </c>
      <c r="H1355">
        <v>0</v>
      </c>
      <c r="I1355">
        <v>1.07</v>
      </c>
      <c r="J1355">
        <v>9</v>
      </c>
      <c r="K1355">
        <v>0</v>
      </c>
      <c r="L1355" t="s">
        <v>18119</v>
      </c>
      <c r="M1355" t="s">
        <v>17970</v>
      </c>
      <c r="N1355" cm="1">
        <f t="array" ref="N1355">_xlfn.LET(_xlpm.k,finalData[[#This Row],[peer_group_key]],
     MEDIAN(_xlfn._xlws.FILTER(finalData[score], (finalData[peer_group_key]=_xlpm.k)*(ISNUMBER(finalData[score]))))
)</f>
        <v>0.99500000000000011</v>
      </c>
      <c r="O1355" cm="1">
        <f t="array" ref="O135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355" cm="1">
        <f t="array" ref="P135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1.0325</v>
      </c>
      <c r="Q1355">
        <f>finalData[[#This Row],[peerQ3]]-finalData[[#This Row],[peerQ1]]</f>
        <v>7.4999999999999956E-2</v>
      </c>
      <c r="R1355" cm="1">
        <f t="array" ref="R1355">_xlfn.LET(_xlpm.k,finalData[[#This Row],[peer_group_key]],
ROWS(_xlfn._xlws.FILTER(finalData[score], (finalData[peer_group_key]=_xlpm.k)*(ISNUMBER(finalData[score]))))
)</f>
        <v>2</v>
      </c>
      <c r="S1355">
        <f>IF(OR(NOT(ISNUMBER(finalData[[#This Row],[peerIQR]])),finalData[[#This Row],[peerIQR]]=0), NA(), finalData[[#This Row],[peerQ1]]-1.5*finalData[[#This Row],[peerIQR]])</f>
        <v>0.84500000000000008</v>
      </c>
      <c r="T1355">
        <f>IF(OR(NOT(ISNUMBER(finalData[[#This Row],[peerIQR]])),finalData[[#This Row],[peerIQR]]=0), NA(), finalData[[#This Row],[peerQ3]]+1.5*finalData[[#This Row],[peerIQR]])</f>
        <v>1.145</v>
      </c>
      <c r="U135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55">
        <f>finalData[[#This Row],[score]]-finalData[[#This Row],[peerMedian]]</f>
        <v>7.4999999999999956E-2</v>
      </c>
    </row>
    <row r="1356" spans="1:22">
      <c r="A1356" t="s">
        <v>5141</v>
      </c>
      <c r="B1356" t="s">
        <v>5142</v>
      </c>
      <c r="C1356" t="s">
        <v>5080</v>
      </c>
      <c r="D1356" t="s">
        <v>32</v>
      </c>
      <c r="E1356">
        <v>2</v>
      </c>
      <c r="F1356">
        <v>0</v>
      </c>
      <c r="G1356">
        <v>7</v>
      </c>
      <c r="H1356">
        <v>0</v>
      </c>
      <c r="I1356">
        <v>0.94</v>
      </c>
      <c r="J1356">
        <v>7</v>
      </c>
      <c r="K1356">
        <v>0</v>
      </c>
      <c r="L1356" t="s">
        <v>18116</v>
      </c>
      <c r="M1356" t="s">
        <v>17973</v>
      </c>
      <c r="N1356" cm="1">
        <f t="array" ref="N1356">_xlfn.LET(_xlpm.k,finalData[[#This Row],[peer_group_key]],
     MEDIAN(_xlfn._xlws.FILTER(finalData[score], (finalData[peer_group_key]=_xlpm.k)*(ISNUMBER(finalData[score]))))
)</f>
        <v>0.99</v>
      </c>
      <c r="O1356" cm="1">
        <f t="array" ref="O135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1356" cm="1">
        <f t="array" ref="P135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1356">
        <f>finalData[[#This Row],[peerQ3]]-finalData[[#This Row],[peerQ1]]</f>
        <v>2.0000000000000018E-2</v>
      </c>
      <c r="R1356" cm="1">
        <f t="array" ref="R1356">_xlfn.LET(_xlpm.k,finalData[[#This Row],[peer_group_key]],
ROWS(_xlfn._xlws.FILTER(finalData[score], (finalData[peer_group_key]=_xlpm.k)*(ISNUMBER(finalData[score]))))
)</f>
        <v>11</v>
      </c>
      <c r="S1356">
        <f>IF(OR(NOT(ISNUMBER(finalData[[#This Row],[peerIQR]])),finalData[[#This Row],[peerIQR]]=0), NA(), finalData[[#This Row],[peerQ1]]-1.5*finalData[[#This Row],[peerIQR]])</f>
        <v>0.96</v>
      </c>
      <c r="T1356">
        <f>IF(OR(NOT(ISNUMBER(finalData[[#This Row],[peerIQR]])),finalData[[#This Row],[peerIQR]]=0), NA(), finalData[[#This Row],[peerQ3]]+1.5*finalData[[#This Row],[peerIQR]])</f>
        <v>1.04</v>
      </c>
      <c r="U135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Low Outlier</v>
      </c>
      <c r="V1356">
        <f>finalData[[#This Row],[score]]-finalData[[#This Row],[peerMedian]]</f>
        <v>-5.0000000000000044E-2</v>
      </c>
    </row>
    <row r="1357" spans="1:22">
      <c r="A1357" t="s">
        <v>5164</v>
      </c>
      <c r="B1357" t="s">
        <v>5165</v>
      </c>
      <c r="C1357" t="s">
        <v>5166</v>
      </c>
      <c r="D1357" t="s">
        <v>32</v>
      </c>
      <c r="E1357">
        <v>3</v>
      </c>
      <c r="F1357">
        <v>0</v>
      </c>
      <c r="G1357">
        <v>8</v>
      </c>
      <c r="H1357">
        <v>2</v>
      </c>
      <c r="I1357">
        <v>1.03</v>
      </c>
      <c r="J1357">
        <v>10</v>
      </c>
      <c r="K1357">
        <v>0.2</v>
      </c>
      <c r="L1357" t="s">
        <v>18120</v>
      </c>
      <c r="M1357" t="s">
        <v>17971</v>
      </c>
      <c r="N1357" cm="1">
        <f t="array" ref="N1357">_xlfn.LET(_xlpm.k,finalData[[#This Row],[peer_group_key]],
     MEDIAN(_xlfn._xlws.FILTER(finalData[score], (finalData[peer_group_key]=_xlpm.k)*(ISNUMBER(finalData[score]))))
)</f>
        <v>1.05</v>
      </c>
      <c r="O1357" cm="1">
        <f t="array" ref="O135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357" cm="1">
        <f t="array" ref="P135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1.1299999999999999</v>
      </c>
      <c r="Q1357">
        <f>finalData[[#This Row],[peerQ3]]-finalData[[#This Row],[peerQ1]]</f>
        <v>0.16749999999999998</v>
      </c>
      <c r="R1357" cm="1">
        <f t="array" ref="R1357">_xlfn.LET(_xlpm.k,finalData[[#This Row],[peer_group_key]],
ROWS(_xlfn._xlws.FILTER(finalData[score], (finalData[peer_group_key]=_xlpm.k)*(ISNUMBER(finalData[score]))))
)</f>
        <v>6</v>
      </c>
      <c r="S1357">
        <f>IF(OR(NOT(ISNUMBER(finalData[[#This Row],[peerIQR]])),finalData[[#This Row],[peerIQR]]=0), NA(), finalData[[#This Row],[peerQ1]]-1.5*finalData[[#This Row],[peerIQR]])</f>
        <v>0.71124999999999994</v>
      </c>
      <c r="T1357">
        <f>IF(OR(NOT(ISNUMBER(finalData[[#This Row],[peerIQR]])),finalData[[#This Row],[peerIQR]]=0), NA(), finalData[[#This Row],[peerQ3]]+1.5*finalData[[#This Row],[peerIQR]])</f>
        <v>1.3812499999999999</v>
      </c>
      <c r="U135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57">
        <f>finalData[[#This Row],[score]]-finalData[[#This Row],[peerMedian]]</f>
        <v>-2.0000000000000018E-2</v>
      </c>
    </row>
    <row r="1358" spans="1:22">
      <c r="A1358" t="s">
        <v>5169</v>
      </c>
      <c r="B1358" t="s">
        <v>5170</v>
      </c>
      <c r="C1358" t="s">
        <v>5166</v>
      </c>
      <c r="D1358" t="s">
        <v>27</v>
      </c>
      <c r="E1358">
        <v>2</v>
      </c>
      <c r="F1358">
        <v>0</v>
      </c>
      <c r="G1358">
        <v>8</v>
      </c>
      <c r="H1358">
        <v>0</v>
      </c>
      <c r="I1358">
        <v>1.19</v>
      </c>
      <c r="J1358">
        <v>8</v>
      </c>
      <c r="K1358">
        <v>0</v>
      </c>
      <c r="L1358" t="s">
        <v>18121</v>
      </c>
      <c r="M1358" t="s">
        <v>17973</v>
      </c>
      <c r="N1358" cm="1">
        <f t="array" ref="N1358">_xlfn.LET(_xlpm.k,finalData[[#This Row],[peer_group_key]],
     MEDIAN(_xlfn._xlws.FILTER(finalData[score], (finalData[peer_group_key]=_xlpm.k)*(ISNUMBER(finalData[score]))))
)</f>
        <v>1.07</v>
      </c>
      <c r="O1358" cm="1">
        <f t="array" ref="O135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0.93500000000000005</v>
      </c>
      <c r="P1358" cm="1">
        <f t="array" ref="P135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358">
        <f>finalData[[#This Row],[peerQ3]]-finalData[[#This Row],[peerQ1]]</f>
        <v>0.16500000000000004</v>
      </c>
      <c r="R1358" cm="1">
        <f t="array" ref="R1358">_xlfn.LET(_xlpm.k,finalData[[#This Row],[peer_group_key]],
ROWS(_xlfn._xlws.FILTER(finalData[score], (finalData[peer_group_key]=_xlpm.k)*(ISNUMBER(finalData[score]))))
)</f>
        <v>12</v>
      </c>
      <c r="S1358">
        <f>IF(OR(NOT(ISNUMBER(finalData[[#This Row],[peerIQR]])),finalData[[#This Row],[peerIQR]]=0), NA(), finalData[[#This Row],[peerQ1]]-1.5*finalData[[#This Row],[peerIQR]])</f>
        <v>0.6875</v>
      </c>
      <c r="T1358">
        <f>IF(OR(NOT(ISNUMBER(finalData[[#This Row],[peerIQR]])),finalData[[#This Row],[peerIQR]]=0), NA(), finalData[[#This Row],[peerQ3]]+1.5*finalData[[#This Row],[peerIQR]])</f>
        <v>1.3475000000000001</v>
      </c>
      <c r="U135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58">
        <f>finalData[[#This Row],[score]]-finalData[[#This Row],[peerMedian]]</f>
        <v>0.11999999999999988</v>
      </c>
    </row>
    <row r="1359" spans="1:22">
      <c r="A1359" t="s">
        <v>5172</v>
      </c>
      <c r="B1359" t="s">
        <v>5173</v>
      </c>
      <c r="C1359" t="s">
        <v>5166</v>
      </c>
      <c r="D1359" t="s">
        <v>32</v>
      </c>
      <c r="E1359">
        <v>3</v>
      </c>
      <c r="F1359">
        <v>0</v>
      </c>
      <c r="G1359">
        <v>4</v>
      </c>
      <c r="H1359">
        <v>0</v>
      </c>
      <c r="I1359">
        <v>1.1499999999999999</v>
      </c>
      <c r="J1359">
        <v>4</v>
      </c>
      <c r="K1359">
        <v>0</v>
      </c>
      <c r="L1359" t="s">
        <v>18120</v>
      </c>
      <c r="M1359" t="s">
        <v>17971</v>
      </c>
      <c r="N1359" cm="1">
        <f t="array" ref="N1359">_xlfn.LET(_xlpm.k,finalData[[#This Row],[peer_group_key]],
     MEDIAN(_xlfn._xlws.FILTER(finalData[score], (finalData[peer_group_key]=_xlpm.k)*(ISNUMBER(finalData[score]))))
)</f>
        <v>1.05</v>
      </c>
      <c r="O1359" cm="1">
        <f t="array" ref="O135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359" cm="1">
        <f t="array" ref="P135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1.1299999999999999</v>
      </c>
      <c r="Q1359">
        <f>finalData[[#This Row],[peerQ3]]-finalData[[#This Row],[peerQ1]]</f>
        <v>0.16749999999999998</v>
      </c>
      <c r="R1359" cm="1">
        <f t="array" ref="R1359">_xlfn.LET(_xlpm.k,finalData[[#This Row],[peer_group_key]],
ROWS(_xlfn._xlws.FILTER(finalData[score], (finalData[peer_group_key]=_xlpm.k)*(ISNUMBER(finalData[score]))))
)</f>
        <v>6</v>
      </c>
      <c r="S1359">
        <f>IF(OR(NOT(ISNUMBER(finalData[[#This Row],[peerIQR]])),finalData[[#This Row],[peerIQR]]=0), NA(), finalData[[#This Row],[peerQ1]]-1.5*finalData[[#This Row],[peerIQR]])</f>
        <v>0.71124999999999994</v>
      </c>
      <c r="T1359">
        <f>IF(OR(NOT(ISNUMBER(finalData[[#This Row],[peerIQR]])),finalData[[#This Row],[peerIQR]]=0), NA(), finalData[[#This Row],[peerQ3]]+1.5*finalData[[#This Row],[peerIQR]])</f>
        <v>1.3812499999999999</v>
      </c>
      <c r="U135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59">
        <f>finalData[[#This Row],[score]]-finalData[[#This Row],[peerMedian]]</f>
        <v>9.9999999999999867E-2</v>
      </c>
    </row>
    <row r="1360" spans="1:22">
      <c r="A1360" t="s">
        <v>5175</v>
      </c>
      <c r="B1360" t="s">
        <v>5176</v>
      </c>
      <c r="C1360" t="s">
        <v>5166</v>
      </c>
      <c r="D1360" t="s">
        <v>87</v>
      </c>
      <c r="E1360">
        <v>2</v>
      </c>
      <c r="F1360">
        <v>0</v>
      </c>
      <c r="G1360">
        <v>7</v>
      </c>
      <c r="H1360">
        <v>1</v>
      </c>
      <c r="I1360">
        <v>1.06</v>
      </c>
      <c r="J1360">
        <v>8</v>
      </c>
      <c r="K1360">
        <v>0.125</v>
      </c>
      <c r="L1360" t="s">
        <v>18122</v>
      </c>
      <c r="M1360" t="s">
        <v>17973</v>
      </c>
      <c r="N1360" cm="1">
        <f t="array" ref="N1360">_xlfn.LET(_xlpm.k,finalData[[#This Row],[peer_group_key]],
     MEDIAN(_xlfn._xlws.FILTER(finalData[score], (finalData[peer_group_key]=_xlpm.k)*(ISNUMBER(finalData[score]))))
)</f>
        <v>1.06</v>
      </c>
      <c r="O1360" cm="1">
        <f t="array" ref="O136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1.06</v>
      </c>
      <c r="P1360" cm="1">
        <f t="array" ref="P136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360">
        <f>finalData[[#This Row],[peerQ3]]-finalData[[#This Row],[peerQ1]]</f>
        <v>0</v>
      </c>
      <c r="R1360" cm="1">
        <f t="array" ref="R1360">_xlfn.LET(_xlpm.k,finalData[[#This Row],[peer_group_key]],
ROWS(_xlfn._xlws.FILTER(finalData[score], (finalData[peer_group_key]=_xlpm.k)*(ISNUMBER(finalData[score]))))
)</f>
        <v>1</v>
      </c>
      <c r="S1360" t="e">
        <f>IF(OR(NOT(ISNUMBER(finalData[[#This Row],[peerIQR]])),finalData[[#This Row],[peerIQR]]=0), NA(), finalData[[#This Row],[peerQ1]]-1.5*finalData[[#This Row],[peerIQR]])</f>
        <v>#N/A</v>
      </c>
      <c r="T1360" t="e">
        <f>IF(OR(NOT(ISNUMBER(finalData[[#This Row],[peerIQR]])),finalData[[#This Row],[peerIQR]]=0), NA(), finalData[[#This Row],[peerQ3]]+1.5*finalData[[#This Row],[peerIQR]])</f>
        <v>#N/A</v>
      </c>
      <c r="U136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60">
        <f>finalData[[#This Row],[score]]-finalData[[#This Row],[peerMedian]]</f>
        <v>0</v>
      </c>
    </row>
    <row r="1361" spans="1:22">
      <c r="A1361" t="s">
        <v>5178</v>
      </c>
      <c r="B1361" t="s">
        <v>5179</v>
      </c>
      <c r="C1361" t="s">
        <v>5166</v>
      </c>
      <c r="D1361" t="s">
        <v>27</v>
      </c>
      <c r="E1361">
        <v>2</v>
      </c>
      <c r="F1361">
        <v>0</v>
      </c>
      <c r="G1361">
        <v>7</v>
      </c>
      <c r="H1361">
        <v>1</v>
      </c>
      <c r="I1361">
        <v>0.9</v>
      </c>
      <c r="J1361">
        <v>8</v>
      </c>
      <c r="K1361">
        <v>0.125</v>
      </c>
      <c r="L1361" t="s">
        <v>18121</v>
      </c>
      <c r="M1361" t="s">
        <v>17973</v>
      </c>
      <c r="N1361" cm="1">
        <f t="array" ref="N1361">_xlfn.LET(_xlpm.k,finalData[[#This Row],[peer_group_key]],
     MEDIAN(_xlfn._xlws.FILTER(finalData[score], (finalData[peer_group_key]=_xlpm.k)*(ISNUMBER(finalData[score]))))
)</f>
        <v>1.07</v>
      </c>
      <c r="O1361" cm="1">
        <f t="array" ref="O136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0.93500000000000005</v>
      </c>
      <c r="P1361" cm="1">
        <f t="array" ref="P136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361">
        <f>finalData[[#This Row],[peerQ3]]-finalData[[#This Row],[peerQ1]]</f>
        <v>0.16500000000000004</v>
      </c>
      <c r="R1361" cm="1">
        <f t="array" ref="R1361">_xlfn.LET(_xlpm.k,finalData[[#This Row],[peer_group_key]],
ROWS(_xlfn._xlws.FILTER(finalData[score], (finalData[peer_group_key]=_xlpm.k)*(ISNUMBER(finalData[score]))))
)</f>
        <v>12</v>
      </c>
      <c r="S1361">
        <f>IF(OR(NOT(ISNUMBER(finalData[[#This Row],[peerIQR]])),finalData[[#This Row],[peerIQR]]=0), NA(), finalData[[#This Row],[peerQ1]]-1.5*finalData[[#This Row],[peerIQR]])</f>
        <v>0.6875</v>
      </c>
      <c r="T1361">
        <f>IF(OR(NOT(ISNUMBER(finalData[[#This Row],[peerIQR]])),finalData[[#This Row],[peerIQR]]=0), NA(), finalData[[#This Row],[peerQ3]]+1.5*finalData[[#This Row],[peerIQR]])</f>
        <v>1.3475000000000001</v>
      </c>
      <c r="U136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61">
        <f>finalData[[#This Row],[score]]-finalData[[#This Row],[peerMedian]]</f>
        <v>-0.17000000000000004</v>
      </c>
    </row>
    <row r="1362" spans="1:22">
      <c r="A1362" t="s">
        <v>5182</v>
      </c>
      <c r="B1362" t="s">
        <v>5183</v>
      </c>
      <c r="C1362" t="s">
        <v>5166</v>
      </c>
      <c r="D1362" t="s">
        <v>27</v>
      </c>
      <c r="E1362">
        <v>3</v>
      </c>
      <c r="F1362">
        <v>0</v>
      </c>
      <c r="G1362">
        <v>10</v>
      </c>
      <c r="H1362">
        <v>1</v>
      </c>
      <c r="I1362">
        <v>0.92</v>
      </c>
      <c r="J1362">
        <v>11</v>
      </c>
      <c r="K1362">
        <v>9.0909090909090912E-2</v>
      </c>
      <c r="L1362" t="s">
        <v>18121</v>
      </c>
      <c r="M1362" t="s">
        <v>17971</v>
      </c>
      <c r="N1362" cm="1">
        <f t="array" ref="N1362">_xlfn.LET(_xlpm.k,finalData[[#This Row],[peer_group_key]],
     MEDIAN(_xlfn._xlws.FILTER(finalData[score], (finalData[peer_group_key]=_xlpm.k)*(ISNUMBER(finalData[score]))))
)</f>
        <v>1.07</v>
      </c>
      <c r="O1362" cm="1">
        <f t="array" ref="O136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0.93500000000000005</v>
      </c>
      <c r="P1362" cm="1">
        <f t="array" ref="P136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362">
        <f>finalData[[#This Row],[peerQ3]]-finalData[[#This Row],[peerQ1]]</f>
        <v>0.16500000000000004</v>
      </c>
      <c r="R1362" cm="1">
        <f t="array" ref="R1362">_xlfn.LET(_xlpm.k,finalData[[#This Row],[peer_group_key]],
ROWS(_xlfn._xlws.FILTER(finalData[score], (finalData[peer_group_key]=_xlpm.k)*(ISNUMBER(finalData[score]))))
)</f>
        <v>12</v>
      </c>
      <c r="S1362">
        <f>IF(OR(NOT(ISNUMBER(finalData[[#This Row],[peerIQR]])),finalData[[#This Row],[peerIQR]]=0), NA(), finalData[[#This Row],[peerQ1]]-1.5*finalData[[#This Row],[peerIQR]])</f>
        <v>0.6875</v>
      </c>
      <c r="T1362">
        <f>IF(OR(NOT(ISNUMBER(finalData[[#This Row],[peerIQR]])),finalData[[#This Row],[peerIQR]]=0), NA(), finalData[[#This Row],[peerQ3]]+1.5*finalData[[#This Row],[peerIQR]])</f>
        <v>1.3475000000000001</v>
      </c>
      <c r="U136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62">
        <f>finalData[[#This Row],[score]]-finalData[[#This Row],[peerMedian]]</f>
        <v>-0.15000000000000002</v>
      </c>
    </row>
    <row r="1363" spans="1:22">
      <c r="A1363" t="s">
        <v>5185</v>
      </c>
      <c r="B1363" t="s">
        <v>5186</v>
      </c>
      <c r="C1363" t="s">
        <v>5166</v>
      </c>
      <c r="D1363" t="s">
        <v>32</v>
      </c>
      <c r="E1363">
        <v>3</v>
      </c>
      <c r="F1363">
        <v>1</v>
      </c>
      <c r="G1363">
        <v>10</v>
      </c>
      <c r="H1363">
        <v>0</v>
      </c>
      <c r="I1363">
        <v>0.93</v>
      </c>
      <c r="J1363">
        <v>11</v>
      </c>
      <c r="K1363">
        <v>0</v>
      </c>
      <c r="L1363" t="s">
        <v>18120</v>
      </c>
      <c r="M1363" t="s">
        <v>17971</v>
      </c>
      <c r="N1363" cm="1">
        <f t="array" ref="N1363">_xlfn.LET(_xlpm.k,finalData[[#This Row],[peer_group_key]],
     MEDIAN(_xlfn._xlws.FILTER(finalData[score], (finalData[peer_group_key]=_xlpm.k)*(ISNUMBER(finalData[score]))))
)</f>
        <v>1.05</v>
      </c>
      <c r="O1363" cm="1">
        <f t="array" ref="O136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363" cm="1">
        <f t="array" ref="P136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1.1299999999999999</v>
      </c>
      <c r="Q1363">
        <f>finalData[[#This Row],[peerQ3]]-finalData[[#This Row],[peerQ1]]</f>
        <v>0.16749999999999998</v>
      </c>
      <c r="R1363" cm="1">
        <f t="array" ref="R1363">_xlfn.LET(_xlpm.k,finalData[[#This Row],[peer_group_key]],
ROWS(_xlfn._xlws.FILTER(finalData[score], (finalData[peer_group_key]=_xlpm.k)*(ISNUMBER(finalData[score]))))
)</f>
        <v>6</v>
      </c>
      <c r="S1363">
        <f>IF(OR(NOT(ISNUMBER(finalData[[#This Row],[peerIQR]])),finalData[[#This Row],[peerIQR]]=0), NA(), finalData[[#This Row],[peerQ1]]-1.5*finalData[[#This Row],[peerIQR]])</f>
        <v>0.71124999999999994</v>
      </c>
      <c r="T1363">
        <f>IF(OR(NOT(ISNUMBER(finalData[[#This Row],[peerIQR]])),finalData[[#This Row],[peerIQR]]=0), NA(), finalData[[#This Row],[peerQ3]]+1.5*finalData[[#This Row],[peerIQR]])</f>
        <v>1.3812499999999999</v>
      </c>
      <c r="U136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63">
        <f>finalData[[#This Row],[score]]-finalData[[#This Row],[peerMedian]]</f>
        <v>-0.12</v>
      </c>
    </row>
    <row r="1364" spans="1:22">
      <c r="A1364" t="s">
        <v>5189</v>
      </c>
      <c r="B1364" t="s">
        <v>5190</v>
      </c>
      <c r="C1364" t="s">
        <v>5166</v>
      </c>
      <c r="D1364" t="s">
        <v>27</v>
      </c>
      <c r="E1364">
        <v>2</v>
      </c>
      <c r="F1364">
        <v>0</v>
      </c>
      <c r="G1364">
        <v>7</v>
      </c>
      <c r="H1364">
        <v>2</v>
      </c>
      <c r="I1364">
        <v>1.1000000000000001</v>
      </c>
      <c r="J1364">
        <v>9</v>
      </c>
      <c r="K1364">
        <v>0.22222222222222221</v>
      </c>
      <c r="L1364" t="s">
        <v>18121</v>
      </c>
      <c r="M1364" t="s">
        <v>17973</v>
      </c>
      <c r="N1364" cm="1">
        <f t="array" ref="N1364">_xlfn.LET(_xlpm.k,finalData[[#This Row],[peer_group_key]],
     MEDIAN(_xlfn._xlws.FILTER(finalData[score], (finalData[peer_group_key]=_xlpm.k)*(ISNUMBER(finalData[score]))))
)</f>
        <v>1.07</v>
      </c>
      <c r="O1364" cm="1">
        <f t="array" ref="O136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0.93500000000000005</v>
      </c>
      <c r="P1364" cm="1">
        <f t="array" ref="P136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364">
        <f>finalData[[#This Row],[peerQ3]]-finalData[[#This Row],[peerQ1]]</f>
        <v>0.16500000000000004</v>
      </c>
      <c r="R1364" cm="1">
        <f t="array" ref="R1364">_xlfn.LET(_xlpm.k,finalData[[#This Row],[peer_group_key]],
ROWS(_xlfn._xlws.FILTER(finalData[score], (finalData[peer_group_key]=_xlpm.k)*(ISNUMBER(finalData[score]))))
)</f>
        <v>12</v>
      </c>
      <c r="S1364">
        <f>IF(OR(NOT(ISNUMBER(finalData[[#This Row],[peerIQR]])),finalData[[#This Row],[peerIQR]]=0), NA(), finalData[[#This Row],[peerQ1]]-1.5*finalData[[#This Row],[peerIQR]])</f>
        <v>0.6875</v>
      </c>
      <c r="T1364">
        <f>IF(OR(NOT(ISNUMBER(finalData[[#This Row],[peerIQR]])),finalData[[#This Row],[peerIQR]]=0), NA(), finalData[[#This Row],[peerQ3]]+1.5*finalData[[#This Row],[peerIQR]])</f>
        <v>1.3475000000000001</v>
      </c>
      <c r="U136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64">
        <f>finalData[[#This Row],[score]]-finalData[[#This Row],[peerMedian]]</f>
        <v>3.0000000000000027E-2</v>
      </c>
    </row>
    <row r="1365" spans="1:22">
      <c r="A1365" t="s">
        <v>5194</v>
      </c>
      <c r="B1365" t="s">
        <v>5195</v>
      </c>
      <c r="C1365" t="s">
        <v>5166</v>
      </c>
      <c r="D1365" t="s">
        <v>27</v>
      </c>
      <c r="E1365">
        <v>4</v>
      </c>
      <c r="F1365">
        <v>1</v>
      </c>
      <c r="G1365">
        <v>7</v>
      </c>
      <c r="H1365">
        <v>0</v>
      </c>
      <c r="I1365">
        <v>0.93</v>
      </c>
      <c r="J1365">
        <v>8</v>
      </c>
      <c r="K1365">
        <v>0</v>
      </c>
      <c r="L1365" t="s">
        <v>18121</v>
      </c>
      <c r="M1365" t="s">
        <v>17970</v>
      </c>
      <c r="N1365" cm="1">
        <f t="array" ref="N1365">_xlfn.LET(_xlpm.k,finalData[[#This Row],[peer_group_key]],
     MEDIAN(_xlfn._xlws.FILTER(finalData[score], (finalData[peer_group_key]=_xlpm.k)*(ISNUMBER(finalData[score]))))
)</f>
        <v>1.07</v>
      </c>
      <c r="O1365" cm="1">
        <f t="array" ref="O136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0.93500000000000005</v>
      </c>
      <c r="P1365" cm="1">
        <f t="array" ref="P136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365">
        <f>finalData[[#This Row],[peerQ3]]-finalData[[#This Row],[peerQ1]]</f>
        <v>0.16500000000000004</v>
      </c>
      <c r="R1365" cm="1">
        <f t="array" ref="R1365">_xlfn.LET(_xlpm.k,finalData[[#This Row],[peer_group_key]],
ROWS(_xlfn._xlws.FILTER(finalData[score], (finalData[peer_group_key]=_xlpm.k)*(ISNUMBER(finalData[score]))))
)</f>
        <v>12</v>
      </c>
      <c r="S1365">
        <f>IF(OR(NOT(ISNUMBER(finalData[[#This Row],[peerIQR]])),finalData[[#This Row],[peerIQR]]=0), NA(), finalData[[#This Row],[peerQ1]]-1.5*finalData[[#This Row],[peerIQR]])</f>
        <v>0.6875</v>
      </c>
      <c r="T1365">
        <f>IF(OR(NOT(ISNUMBER(finalData[[#This Row],[peerIQR]])),finalData[[#This Row],[peerIQR]]=0), NA(), finalData[[#This Row],[peerQ3]]+1.5*finalData[[#This Row],[peerIQR]])</f>
        <v>1.3475000000000001</v>
      </c>
      <c r="U136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65">
        <f>finalData[[#This Row],[score]]-finalData[[#This Row],[peerMedian]]</f>
        <v>-0.14000000000000001</v>
      </c>
    </row>
    <row r="1366" spans="1:22">
      <c r="A1366" t="s">
        <v>5197</v>
      </c>
      <c r="B1366" t="s">
        <v>5198</v>
      </c>
      <c r="C1366" t="s">
        <v>5166</v>
      </c>
      <c r="D1366" t="s">
        <v>27</v>
      </c>
      <c r="E1366">
        <v>3</v>
      </c>
      <c r="F1366">
        <v>0</v>
      </c>
      <c r="G1366">
        <v>11</v>
      </c>
      <c r="H1366">
        <v>0</v>
      </c>
      <c r="I1366">
        <v>1.1000000000000001</v>
      </c>
      <c r="J1366">
        <v>11</v>
      </c>
      <c r="K1366">
        <v>0</v>
      </c>
      <c r="L1366" t="s">
        <v>18121</v>
      </c>
      <c r="M1366" t="s">
        <v>17971</v>
      </c>
      <c r="N1366" cm="1">
        <f t="array" ref="N1366">_xlfn.LET(_xlpm.k,finalData[[#This Row],[peer_group_key]],
     MEDIAN(_xlfn._xlws.FILTER(finalData[score], (finalData[peer_group_key]=_xlpm.k)*(ISNUMBER(finalData[score]))))
)</f>
        <v>1.07</v>
      </c>
      <c r="O1366" cm="1">
        <f t="array" ref="O136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0.93500000000000005</v>
      </c>
      <c r="P1366" cm="1">
        <f t="array" ref="P136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366">
        <f>finalData[[#This Row],[peerQ3]]-finalData[[#This Row],[peerQ1]]</f>
        <v>0.16500000000000004</v>
      </c>
      <c r="R1366" cm="1">
        <f t="array" ref="R1366">_xlfn.LET(_xlpm.k,finalData[[#This Row],[peer_group_key]],
ROWS(_xlfn._xlws.FILTER(finalData[score], (finalData[peer_group_key]=_xlpm.k)*(ISNUMBER(finalData[score]))))
)</f>
        <v>12</v>
      </c>
      <c r="S1366">
        <f>IF(OR(NOT(ISNUMBER(finalData[[#This Row],[peerIQR]])),finalData[[#This Row],[peerIQR]]=0), NA(), finalData[[#This Row],[peerQ1]]-1.5*finalData[[#This Row],[peerIQR]])</f>
        <v>0.6875</v>
      </c>
      <c r="T1366">
        <f>IF(OR(NOT(ISNUMBER(finalData[[#This Row],[peerIQR]])),finalData[[#This Row],[peerIQR]]=0), NA(), finalData[[#This Row],[peerQ3]]+1.5*finalData[[#This Row],[peerIQR]])</f>
        <v>1.3475000000000001</v>
      </c>
      <c r="U136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66">
        <f>finalData[[#This Row],[score]]-finalData[[#This Row],[peerMedian]]</f>
        <v>3.0000000000000027E-2</v>
      </c>
    </row>
    <row r="1367" spans="1:22">
      <c r="A1367" t="s">
        <v>5200</v>
      </c>
      <c r="B1367" t="s">
        <v>5201</v>
      </c>
      <c r="C1367" t="s">
        <v>5166</v>
      </c>
      <c r="D1367" t="s">
        <v>27</v>
      </c>
      <c r="E1367">
        <v>3</v>
      </c>
      <c r="F1367">
        <v>0</v>
      </c>
      <c r="G1367">
        <v>9</v>
      </c>
      <c r="H1367">
        <v>1</v>
      </c>
      <c r="I1367">
        <v>1.0900000000000001</v>
      </c>
      <c r="J1367">
        <v>10</v>
      </c>
      <c r="K1367">
        <v>0.1</v>
      </c>
      <c r="L1367" t="s">
        <v>18121</v>
      </c>
      <c r="M1367" t="s">
        <v>17971</v>
      </c>
      <c r="N1367" cm="1">
        <f t="array" ref="N1367">_xlfn.LET(_xlpm.k,finalData[[#This Row],[peer_group_key]],
     MEDIAN(_xlfn._xlws.FILTER(finalData[score], (finalData[peer_group_key]=_xlpm.k)*(ISNUMBER(finalData[score]))))
)</f>
        <v>1.07</v>
      </c>
      <c r="O1367" cm="1">
        <f t="array" ref="O136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0.93500000000000005</v>
      </c>
      <c r="P1367" cm="1">
        <f t="array" ref="P136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367">
        <f>finalData[[#This Row],[peerQ3]]-finalData[[#This Row],[peerQ1]]</f>
        <v>0.16500000000000004</v>
      </c>
      <c r="R1367" cm="1">
        <f t="array" ref="R1367">_xlfn.LET(_xlpm.k,finalData[[#This Row],[peer_group_key]],
ROWS(_xlfn._xlws.FILTER(finalData[score], (finalData[peer_group_key]=_xlpm.k)*(ISNUMBER(finalData[score]))))
)</f>
        <v>12</v>
      </c>
      <c r="S1367">
        <f>IF(OR(NOT(ISNUMBER(finalData[[#This Row],[peerIQR]])),finalData[[#This Row],[peerIQR]]=0), NA(), finalData[[#This Row],[peerQ1]]-1.5*finalData[[#This Row],[peerIQR]])</f>
        <v>0.6875</v>
      </c>
      <c r="T1367">
        <f>IF(OR(NOT(ISNUMBER(finalData[[#This Row],[peerIQR]])),finalData[[#This Row],[peerIQR]]=0), NA(), finalData[[#This Row],[peerQ3]]+1.5*finalData[[#This Row],[peerIQR]])</f>
        <v>1.3475000000000001</v>
      </c>
      <c r="U136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67">
        <f>finalData[[#This Row],[score]]-finalData[[#This Row],[peerMedian]]</f>
        <v>2.0000000000000018E-2</v>
      </c>
    </row>
    <row r="1368" spans="1:22">
      <c r="A1368" t="s">
        <v>5203</v>
      </c>
      <c r="B1368" t="s">
        <v>5204</v>
      </c>
      <c r="C1368" t="s">
        <v>5166</v>
      </c>
      <c r="D1368" t="s">
        <v>32</v>
      </c>
      <c r="E1368">
        <v>2</v>
      </c>
      <c r="F1368">
        <v>0</v>
      </c>
      <c r="G1368">
        <v>8</v>
      </c>
      <c r="H1368">
        <v>1</v>
      </c>
      <c r="I1368">
        <v>1.1599999999999999</v>
      </c>
      <c r="J1368">
        <v>9</v>
      </c>
      <c r="K1368">
        <v>0.1111111111111111</v>
      </c>
      <c r="L1368" t="s">
        <v>18120</v>
      </c>
      <c r="M1368" t="s">
        <v>17973</v>
      </c>
      <c r="N1368" cm="1">
        <f t="array" ref="N1368">_xlfn.LET(_xlpm.k,finalData[[#This Row],[peer_group_key]],
     MEDIAN(_xlfn._xlws.FILTER(finalData[score], (finalData[peer_group_key]=_xlpm.k)*(ISNUMBER(finalData[score]))))
)</f>
        <v>1.05</v>
      </c>
      <c r="O1368" cm="1">
        <f t="array" ref="O136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368" cm="1">
        <f t="array" ref="P136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1.1299999999999999</v>
      </c>
      <c r="Q1368">
        <f>finalData[[#This Row],[peerQ3]]-finalData[[#This Row],[peerQ1]]</f>
        <v>0.16749999999999998</v>
      </c>
      <c r="R1368" cm="1">
        <f t="array" ref="R1368">_xlfn.LET(_xlpm.k,finalData[[#This Row],[peer_group_key]],
ROWS(_xlfn._xlws.FILTER(finalData[score], (finalData[peer_group_key]=_xlpm.k)*(ISNUMBER(finalData[score]))))
)</f>
        <v>6</v>
      </c>
      <c r="S1368">
        <f>IF(OR(NOT(ISNUMBER(finalData[[#This Row],[peerIQR]])),finalData[[#This Row],[peerIQR]]=0), NA(), finalData[[#This Row],[peerQ1]]-1.5*finalData[[#This Row],[peerIQR]])</f>
        <v>0.71124999999999994</v>
      </c>
      <c r="T1368">
        <f>IF(OR(NOT(ISNUMBER(finalData[[#This Row],[peerIQR]])),finalData[[#This Row],[peerIQR]]=0), NA(), finalData[[#This Row],[peerQ3]]+1.5*finalData[[#This Row],[peerIQR]])</f>
        <v>1.3812499999999999</v>
      </c>
      <c r="U136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68">
        <f>finalData[[#This Row],[score]]-finalData[[#This Row],[peerMedian]]</f>
        <v>0.10999999999999988</v>
      </c>
    </row>
    <row r="1369" spans="1:22">
      <c r="A1369" t="s">
        <v>5206</v>
      </c>
      <c r="B1369" t="s">
        <v>5207</v>
      </c>
      <c r="C1369" t="s">
        <v>5166</v>
      </c>
      <c r="D1369" t="s">
        <v>27</v>
      </c>
      <c r="E1369">
        <v>2</v>
      </c>
      <c r="F1369">
        <v>0</v>
      </c>
      <c r="G1369">
        <v>7</v>
      </c>
      <c r="H1369">
        <v>2</v>
      </c>
      <c r="I1369">
        <v>1.08</v>
      </c>
      <c r="J1369">
        <v>9</v>
      </c>
      <c r="K1369">
        <v>0.22222222222222221</v>
      </c>
      <c r="L1369" t="s">
        <v>18121</v>
      </c>
      <c r="M1369" t="s">
        <v>17973</v>
      </c>
      <c r="N1369" cm="1">
        <f t="array" ref="N1369">_xlfn.LET(_xlpm.k,finalData[[#This Row],[peer_group_key]],
     MEDIAN(_xlfn._xlws.FILTER(finalData[score], (finalData[peer_group_key]=_xlpm.k)*(ISNUMBER(finalData[score]))))
)</f>
        <v>1.07</v>
      </c>
      <c r="O1369" cm="1">
        <f t="array" ref="O136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0.93500000000000005</v>
      </c>
      <c r="P1369" cm="1">
        <f t="array" ref="P136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369">
        <f>finalData[[#This Row],[peerQ3]]-finalData[[#This Row],[peerQ1]]</f>
        <v>0.16500000000000004</v>
      </c>
      <c r="R1369" cm="1">
        <f t="array" ref="R1369">_xlfn.LET(_xlpm.k,finalData[[#This Row],[peer_group_key]],
ROWS(_xlfn._xlws.FILTER(finalData[score], (finalData[peer_group_key]=_xlpm.k)*(ISNUMBER(finalData[score]))))
)</f>
        <v>12</v>
      </c>
      <c r="S1369">
        <f>IF(OR(NOT(ISNUMBER(finalData[[#This Row],[peerIQR]])),finalData[[#This Row],[peerIQR]]=0), NA(), finalData[[#This Row],[peerQ1]]-1.5*finalData[[#This Row],[peerIQR]])</f>
        <v>0.6875</v>
      </c>
      <c r="T1369">
        <f>IF(OR(NOT(ISNUMBER(finalData[[#This Row],[peerIQR]])),finalData[[#This Row],[peerIQR]]=0), NA(), finalData[[#This Row],[peerQ3]]+1.5*finalData[[#This Row],[peerIQR]])</f>
        <v>1.3475000000000001</v>
      </c>
      <c r="U136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69">
        <f>finalData[[#This Row],[score]]-finalData[[#This Row],[peerMedian]]</f>
        <v>1.0000000000000009E-2</v>
      </c>
    </row>
    <row r="1370" spans="1:22">
      <c r="A1370" t="s">
        <v>5209</v>
      </c>
      <c r="B1370" t="s">
        <v>5210</v>
      </c>
      <c r="C1370" t="s">
        <v>5166</v>
      </c>
      <c r="D1370" t="s">
        <v>27</v>
      </c>
      <c r="E1370">
        <v>4</v>
      </c>
      <c r="F1370">
        <v>0</v>
      </c>
      <c r="G1370">
        <v>8</v>
      </c>
      <c r="H1370">
        <v>0</v>
      </c>
      <c r="I1370">
        <v>1.1000000000000001</v>
      </c>
      <c r="J1370">
        <v>8</v>
      </c>
      <c r="K1370">
        <v>0</v>
      </c>
      <c r="L1370" t="s">
        <v>18121</v>
      </c>
      <c r="M1370" t="s">
        <v>17970</v>
      </c>
      <c r="N1370" cm="1">
        <f t="array" ref="N1370">_xlfn.LET(_xlpm.k,finalData[[#This Row],[peer_group_key]],
     MEDIAN(_xlfn._xlws.FILTER(finalData[score], (finalData[peer_group_key]=_xlpm.k)*(ISNUMBER(finalData[score]))))
)</f>
        <v>1.07</v>
      </c>
      <c r="O1370" cm="1">
        <f t="array" ref="O137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0.93500000000000005</v>
      </c>
      <c r="P1370" cm="1">
        <f t="array" ref="P137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370">
        <f>finalData[[#This Row],[peerQ3]]-finalData[[#This Row],[peerQ1]]</f>
        <v>0.16500000000000004</v>
      </c>
      <c r="R1370" cm="1">
        <f t="array" ref="R1370">_xlfn.LET(_xlpm.k,finalData[[#This Row],[peer_group_key]],
ROWS(_xlfn._xlws.FILTER(finalData[score], (finalData[peer_group_key]=_xlpm.k)*(ISNUMBER(finalData[score]))))
)</f>
        <v>12</v>
      </c>
      <c r="S1370">
        <f>IF(OR(NOT(ISNUMBER(finalData[[#This Row],[peerIQR]])),finalData[[#This Row],[peerIQR]]=0), NA(), finalData[[#This Row],[peerQ1]]-1.5*finalData[[#This Row],[peerIQR]])</f>
        <v>0.6875</v>
      </c>
      <c r="T1370">
        <f>IF(OR(NOT(ISNUMBER(finalData[[#This Row],[peerIQR]])),finalData[[#This Row],[peerIQR]]=0), NA(), finalData[[#This Row],[peerQ3]]+1.5*finalData[[#This Row],[peerIQR]])</f>
        <v>1.3475000000000001</v>
      </c>
      <c r="U137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70">
        <f>finalData[[#This Row],[score]]-finalData[[#This Row],[peerMedian]]</f>
        <v>3.0000000000000027E-2</v>
      </c>
    </row>
    <row r="1371" spans="1:22">
      <c r="A1371" t="s">
        <v>5212</v>
      </c>
      <c r="B1371" t="s">
        <v>5213</v>
      </c>
      <c r="C1371" t="s">
        <v>5166</v>
      </c>
      <c r="D1371" t="s">
        <v>32</v>
      </c>
      <c r="E1371">
        <v>2</v>
      </c>
      <c r="F1371">
        <v>0</v>
      </c>
      <c r="G1371">
        <v>9</v>
      </c>
      <c r="H1371">
        <v>0</v>
      </c>
      <c r="I1371">
        <v>0.94</v>
      </c>
      <c r="J1371">
        <v>9</v>
      </c>
      <c r="K1371">
        <v>0</v>
      </c>
      <c r="L1371" t="s">
        <v>18120</v>
      </c>
      <c r="M1371" t="s">
        <v>17973</v>
      </c>
      <c r="N1371" cm="1">
        <f t="array" ref="N1371">_xlfn.LET(_xlpm.k,finalData[[#This Row],[peer_group_key]],
     MEDIAN(_xlfn._xlws.FILTER(finalData[score], (finalData[peer_group_key]=_xlpm.k)*(ISNUMBER(finalData[score]))))
)</f>
        <v>1.05</v>
      </c>
      <c r="O1371" cm="1">
        <f t="array" ref="O137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371" cm="1">
        <f t="array" ref="P137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1.1299999999999999</v>
      </c>
      <c r="Q1371">
        <f>finalData[[#This Row],[peerQ3]]-finalData[[#This Row],[peerQ1]]</f>
        <v>0.16749999999999998</v>
      </c>
      <c r="R1371" cm="1">
        <f t="array" ref="R1371">_xlfn.LET(_xlpm.k,finalData[[#This Row],[peer_group_key]],
ROWS(_xlfn._xlws.FILTER(finalData[score], (finalData[peer_group_key]=_xlpm.k)*(ISNUMBER(finalData[score]))))
)</f>
        <v>6</v>
      </c>
      <c r="S1371">
        <f>IF(OR(NOT(ISNUMBER(finalData[[#This Row],[peerIQR]])),finalData[[#This Row],[peerIQR]]=0), NA(), finalData[[#This Row],[peerQ1]]-1.5*finalData[[#This Row],[peerIQR]])</f>
        <v>0.71124999999999994</v>
      </c>
      <c r="T1371">
        <f>IF(OR(NOT(ISNUMBER(finalData[[#This Row],[peerIQR]])),finalData[[#This Row],[peerIQR]]=0), NA(), finalData[[#This Row],[peerQ3]]+1.5*finalData[[#This Row],[peerIQR]])</f>
        <v>1.3812499999999999</v>
      </c>
      <c r="U137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71">
        <f>finalData[[#This Row],[score]]-finalData[[#This Row],[peerMedian]]</f>
        <v>-0.1100000000000001</v>
      </c>
    </row>
    <row r="1372" spans="1:22">
      <c r="A1372" t="s">
        <v>5218</v>
      </c>
      <c r="B1372" t="s">
        <v>5219</v>
      </c>
      <c r="C1372" t="s">
        <v>5166</v>
      </c>
      <c r="D1372" t="s">
        <v>32</v>
      </c>
      <c r="E1372">
        <v>3</v>
      </c>
      <c r="F1372">
        <v>0</v>
      </c>
      <c r="G1372">
        <v>8</v>
      </c>
      <c r="H1372">
        <v>0</v>
      </c>
      <c r="I1372">
        <v>1.07</v>
      </c>
      <c r="J1372">
        <v>8</v>
      </c>
      <c r="K1372">
        <v>0</v>
      </c>
      <c r="L1372" t="s">
        <v>18120</v>
      </c>
      <c r="M1372" t="s">
        <v>17971</v>
      </c>
      <c r="N1372" cm="1">
        <f t="array" ref="N1372">_xlfn.LET(_xlpm.k,finalData[[#This Row],[peer_group_key]],
     MEDIAN(_xlfn._xlws.FILTER(finalData[score], (finalData[peer_group_key]=_xlpm.k)*(ISNUMBER(finalData[score]))))
)</f>
        <v>1.05</v>
      </c>
      <c r="O1372" cm="1">
        <f t="array" ref="O137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372" cm="1">
        <f t="array" ref="P137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1.1299999999999999</v>
      </c>
      <c r="Q1372">
        <f>finalData[[#This Row],[peerQ3]]-finalData[[#This Row],[peerQ1]]</f>
        <v>0.16749999999999998</v>
      </c>
      <c r="R1372" cm="1">
        <f t="array" ref="R1372">_xlfn.LET(_xlpm.k,finalData[[#This Row],[peer_group_key]],
ROWS(_xlfn._xlws.FILTER(finalData[score], (finalData[peer_group_key]=_xlpm.k)*(ISNUMBER(finalData[score]))))
)</f>
        <v>6</v>
      </c>
      <c r="S1372">
        <f>IF(OR(NOT(ISNUMBER(finalData[[#This Row],[peerIQR]])),finalData[[#This Row],[peerIQR]]=0), NA(), finalData[[#This Row],[peerQ1]]-1.5*finalData[[#This Row],[peerIQR]])</f>
        <v>0.71124999999999994</v>
      </c>
      <c r="T1372">
        <f>IF(OR(NOT(ISNUMBER(finalData[[#This Row],[peerIQR]])),finalData[[#This Row],[peerIQR]]=0), NA(), finalData[[#This Row],[peerQ3]]+1.5*finalData[[#This Row],[peerIQR]])</f>
        <v>1.3812499999999999</v>
      </c>
      <c r="U137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72">
        <f>finalData[[#This Row],[score]]-finalData[[#This Row],[peerMedian]]</f>
        <v>2.0000000000000018E-2</v>
      </c>
    </row>
    <row r="1373" spans="1:22">
      <c r="A1373" t="s">
        <v>5221</v>
      </c>
      <c r="B1373" t="s">
        <v>5222</v>
      </c>
      <c r="C1373" t="s">
        <v>5166</v>
      </c>
      <c r="D1373" t="s">
        <v>27</v>
      </c>
      <c r="E1373">
        <v>1</v>
      </c>
      <c r="F1373">
        <v>0</v>
      </c>
      <c r="G1373">
        <v>5</v>
      </c>
      <c r="H1373">
        <v>3</v>
      </c>
      <c r="I1373">
        <v>1.06</v>
      </c>
      <c r="J1373">
        <v>8</v>
      </c>
      <c r="K1373">
        <v>0.375</v>
      </c>
      <c r="L1373" t="s">
        <v>18121</v>
      </c>
      <c r="M1373" t="s">
        <v>17973</v>
      </c>
      <c r="N1373" cm="1">
        <f t="array" ref="N1373">_xlfn.LET(_xlpm.k,finalData[[#This Row],[peer_group_key]],
     MEDIAN(_xlfn._xlws.FILTER(finalData[score], (finalData[peer_group_key]=_xlpm.k)*(ISNUMBER(finalData[score]))))
)</f>
        <v>1.07</v>
      </c>
      <c r="O1373" cm="1">
        <f t="array" ref="O137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0.93500000000000005</v>
      </c>
      <c r="P1373" cm="1">
        <f t="array" ref="P137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373">
        <f>finalData[[#This Row],[peerQ3]]-finalData[[#This Row],[peerQ1]]</f>
        <v>0.16500000000000004</v>
      </c>
      <c r="R1373" cm="1">
        <f t="array" ref="R1373">_xlfn.LET(_xlpm.k,finalData[[#This Row],[peer_group_key]],
ROWS(_xlfn._xlws.FILTER(finalData[score], (finalData[peer_group_key]=_xlpm.k)*(ISNUMBER(finalData[score]))))
)</f>
        <v>12</v>
      </c>
      <c r="S1373">
        <f>IF(OR(NOT(ISNUMBER(finalData[[#This Row],[peerIQR]])),finalData[[#This Row],[peerIQR]]=0), NA(), finalData[[#This Row],[peerQ1]]-1.5*finalData[[#This Row],[peerIQR]])</f>
        <v>0.6875</v>
      </c>
      <c r="T1373">
        <f>IF(OR(NOT(ISNUMBER(finalData[[#This Row],[peerIQR]])),finalData[[#This Row],[peerIQR]]=0), NA(), finalData[[#This Row],[peerQ3]]+1.5*finalData[[#This Row],[peerIQR]])</f>
        <v>1.3475000000000001</v>
      </c>
      <c r="U137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73">
        <f>finalData[[#This Row],[score]]-finalData[[#This Row],[peerMedian]]</f>
        <v>-1.0000000000000009E-2</v>
      </c>
    </row>
    <row r="1374" spans="1:22">
      <c r="A1374" t="s">
        <v>5224</v>
      </c>
      <c r="B1374" t="s">
        <v>5225</v>
      </c>
      <c r="C1374" t="s">
        <v>5166</v>
      </c>
      <c r="D1374" t="s">
        <v>27</v>
      </c>
      <c r="E1374">
        <v>2</v>
      </c>
      <c r="F1374">
        <v>0</v>
      </c>
      <c r="G1374">
        <v>6</v>
      </c>
      <c r="H1374">
        <v>2</v>
      </c>
      <c r="I1374">
        <v>1.03</v>
      </c>
      <c r="J1374">
        <v>8</v>
      </c>
      <c r="K1374">
        <v>0.25</v>
      </c>
      <c r="L1374" t="s">
        <v>18121</v>
      </c>
      <c r="M1374" t="s">
        <v>17973</v>
      </c>
      <c r="N1374" cm="1">
        <f t="array" ref="N1374">_xlfn.LET(_xlpm.k,finalData[[#This Row],[peer_group_key]],
     MEDIAN(_xlfn._xlws.FILTER(finalData[score], (finalData[peer_group_key]=_xlpm.k)*(ISNUMBER(finalData[score]))))
)</f>
        <v>1.07</v>
      </c>
      <c r="O1374" cm="1">
        <f t="array" ref="O137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0.93500000000000005</v>
      </c>
      <c r="P1374" cm="1">
        <f t="array" ref="P137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374">
        <f>finalData[[#This Row],[peerQ3]]-finalData[[#This Row],[peerQ1]]</f>
        <v>0.16500000000000004</v>
      </c>
      <c r="R1374" cm="1">
        <f t="array" ref="R1374">_xlfn.LET(_xlpm.k,finalData[[#This Row],[peer_group_key]],
ROWS(_xlfn._xlws.FILTER(finalData[score], (finalData[peer_group_key]=_xlpm.k)*(ISNUMBER(finalData[score]))))
)</f>
        <v>12</v>
      </c>
      <c r="S1374">
        <f>IF(OR(NOT(ISNUMBER(finalData[[#This Row],[peerIQR]])),finalData[[#This Row],[peerIQR]]=0), NA(), finalData[[#This Row],[peerQ1]]-1.5*finalData[[#This Row],[peerIQR]])</f>
        <v>0.6875</v>
      </c>
      <c r="T1374">
        <f>IF(OR(NOT(ISNUMBER(finalData[[#This Row],[peerIQR]])),finalData[[#This Row],[peerIQR]]=0), NA(), finalData[[#This Row],[peerQ3]]+1.5*finalData[[#This Row],[peerIQR]])</f>
        <v>1.3475000000000001</v>
      </c>
      <c r="U137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74">
        <f>finalData[[#This Row],[score]]-finalData[[#This Row],[peerMedian]]</f>
        <v>-4.0000000000000036E-2</v>
      </c>
    </row>
    <row r="1375" spans="1:22">
      <c r="A1375" t="s">
        <v>5227</v>
      </c>
      <c r="B1375" t="s">
        <v>5228</v>
      </c>
      <c r="C1375" t="s">
        <v>5166</v>
      </c>
      <c r="D1375" t="s">
        <v>27</v>
      </c>
      <c r="E1375">
        <v>2</v>
      </c>
      <c r="F1375">
        <v>0</v>
      </c>
      <c r="G1375">
        <v>3</v>
      </c>
      <c r="H1375">
        <v>1</v>
      </c>
      <c r="I1375">
        <v>0.95</v>
      </c>
      <c r="J1375">
        <v>4</v>
      </c>
      <c r="K1375">
        <v>0.25</v>
      </c>
      <c r="L1375" t="s">
        <v>18121</v>
      </c>
      <c r="M1375" t="s">
        <v>17973</v>
      </c>
      <c r="N1375" cm="1">
        <f t="array" ref="N1375">_xlfn.LET(_xlpm.k,finalData[[#This Row],[peer_group_key]],
     MEDIAN(_xlfn._xlws.FILTER(finalData[score], (finalData[peer_group_key]=_xlpm.k)*(ISNUMBER(finalData[score]))))
)</f>
        <v>1.07</v>
      </c>
      <c r="O1375" cm="1">
        <f t="array" ref="O137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0.93500000000000005</v>
      </c>
      <c r="P1375" cm="1">
        <f t="array" ref="P137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1.1000000000000001</v>
      </c>
      <c r="Q1375">
        <f>finalData[[#This Row],[peerQ3]]-finalData[[#This Row],[peerQ1]]</f>
        <v>0.16500000000000004</v>
      </c>
      <c r="R1375" cm="1">
        <f t="array" ref="R1375">_xlfn.LET(_xlpm.k,finalData[[#This Row],[peer_group_key]],
ROWS(_xlfn._xlws.FILTER(finalData[score], (finalData[peer_group_key]=_xlpm.k)*(ISNUMBER(finalData[score]))))
)</f>
        <v>12</v>
      </c>
      <c r="S1375">
        <f>IF(OR(NOT(ISNUMBER(finalData[[#This Row],[peerIQR]])),finalData[[#This Row],[peerIQR]]=0), NA(), finalData[[#This Row],[peerQ1]]-1.5*finalData[[#This Row],[peerIQR]])</f>
        <v>0.6875</v>
      </c>
      <c r="T1375">
        <f>IF(OR(NOT(ISNUMBER(finalData[[#This Row],[peerIQR]])),finalData[[#This Row],[peerIQR]]=0), NA(), finalData[[#This Row],[peerQ3]]+1.5*finalData[[#This Row],[peerIQR]])</f>
        <v>1.3475000000000001</v>
      </c>
      <c r="U137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75">
        <f>finalData[[#This Row],[score]]-finalData[[#This Row],[peerMedian]]</f>
        <v>-0.12000000000000011</v>
      </c>
    </row>
    <row r="1376" spans="1:22">
      <c r="A1376" t="s">
        <v>5247</v>
      </c>
      <c r="B1376" t="s">
        <v>5248</v>
      </c>
      <c r="C1376" t="s">
        <v>5249</v>
      </c>
      <c r="D1376" t="s">
        <v>32</v>
      </c>
      <c r="E1376">
        <v>3</v>
      </c>
      <c r="F1376">
        <v>0</v>
      </c>
      <c r="G1376">
        <v>11</v>
      </c>
      <c r="H1376">
        <v>0</v>
      </c>
      <c r="I1376">
        <v>0.99</v>
      </c>
      <c r="J1376">
        <v>11</v>
      </c>
      <c r="K1376">
        <v>0</v>
      </c>
      <c r="L1376" t="s">
        <v>18123</v>
      </c>
      <c r="M1376" t="s">
        <v>17971</v>
      </c>
      <c r="N1376" cm="1">
        <f t="array" ref="N1376">_xlfn.LET(_xlpm.k,finalData[[#This Row],[peer_group_key]],
     MEDIAN(_xlfn._xlws.FILTER(finalData[score], (finalData[peer_group_key]=_xlpm.k)*(ISNUMBER(finalData[score]))))
)</f>
        <v>0.98</v>
      </c>
      <c r="O1376" cm="1">
        <f t="array" ref="O137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376" cm="1">
        <f t="array" ref="P137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1376">
        <f>finalData[[#This Row],[peerQ3]]-finalData[[#This Row],[peerQ1]]</f>
        <v>5.0000000000000044E-2</v>
      </c>
      <c r="R1376" cm="1">
        <f t="array" ref="R1376">_xlfn.LET(_xlpm.k,finalData[[#This Row],[peer_group_key]],
ROWS(_xlfn._xlws.FILTER(finalData[score], (finalData[peer_group_key]=_xlpm.k)*(ISNUMBER(finalData[score]))))
)</f>
        <v>9</v>
      </c>
      <c r="S1376">
        <f>IF(OR(NOT(ISNUMBER(finalData[[#This Row],[peerIQR]])),finalData[[#This Row],[peerIQR]]=0), NA(), finalData[[#This Row],[peerQ1]]-1.5*finalData[[#This Row],[peerIQR]])</f>
        <v>0.87499999999999989</v>
      </c>
      <c r="T1376">
        <f>IF(OR(NOT(ISNUMBER(finalData[[#This Row],[peerIQR]])),finalData[[#This Row],[peerIQR]]=0), NA(), finalData[[#This Row],[peerQ3]]+1.5*finalData[[#This Row],[peerIQR]])</f>
        <v>1.0750000000000002</v>
      </c>
      <c r="U137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76">
        <f>finalData[[#This Row],[score]]-finalData[[#This Row],[peerMedian]]</f>
        <v>1.0000000000000009E-2</v>
      </c>
    </row>
    <row r="1377" spans="1:22">
      <c r="A1377" t="s">
        <v>5252</v>
      </c>
      <c r="B1377" t="s">
        <v>5253</v>
      </c>
      <c r="C1377" t="s">
        <v>5249</v>
      </c>
      <c r="D1377" t="s">
        <v>32</v>
      </c>
      <c r="E1377">
        <v>4</v>
      </c>
      <c r="F1377">
        <v>1</v>
      </c>
      <c r="G1377">
        <v>9</v>
      </c>
      <c r="H1377">
        <v>1</v>
      </c>
      <c r="I1377">
        <v>1.01</v>
      </c>
      <c r="J1377">
        <v>11</v>
      </c>
      <c r="K1377">
        <v>9.0909090909090912E-2</v>
      </c>
      <c r="L1377" t="s">
        <v>18123</v>
      </c>
      <c r="M1377" t="s">
        <v>17970</v>
      </c>
      <c r="N1377" cm="1">
        <f t="array" ref="N1377">_xlfn.LET(_xlpm.k,finalData[[#This Row],[peer_group_key]],
     MEDIAN(_xlfn._xlws.FILTER(finalData[score], (finalData[peer_group_key]=_xlpm.k)*(ISNUMBER(finalData[score]))))
)</f>
        <v>0.98</v>
      </c>
      <c r="O1377" cm="1">
        <f t="array" ref="O137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377" cm="1">
        <f t="array" ref="P137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1377">
        <f>finalData[[#This Row],[peerQ3]]-finalData[[#This Row],[peerQ1]]</f>
        <v>5.0000000000000044E-2</v>
      </c>
      <c r="R1377" cm="1">
        <f t="array" ref="R1377">_xlfn.LET(_xlpm.k,finalData[[#This Row],[peer_group_key]],
ROWS(_xlfn._xlws.FILTER(finalData[score], (finalData[peer_group_key]=_xlpm.k)*(ISNUMBER(finalData[score]))))
)</f>
        <v>9</v>
      </c>
      <c r="S1377">
        <f>IF(OR(NOT(ISNUMBER(finalData[[#This Row],[peerIQR]])),finalData[[#This Row],[peerIQR]]=0), NA(), finalData[[#This Row],[peerQ1]]-1.5*finalData[[#This Row],[peerIQR]])</f>
        <v>0.87499999999999989</v>
      </c>
      <c r="T1377">
        <f>IF(OR(NOT(ISNUMBER(finalData[[#This Row],[peerIQR]])),finalData[[#This Row],[peerIQR]]=0), NA(), finalData[[#This Row],[peerQ3]]+1.5*finalData[[#This Row],[peerIQR]])</f>
        <v>1.0750000000000002</v>
      </c>
      <c r="U137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77">
        <f>finalData[[#This Row],[score]]-finalData[[#This Row],[peerMedian]]</f>
        <v>3.0000000000000027E-2</v>
      </c>
    </row>
    <row r="1378" spans="1:22">
      <c r="A1378" t="s">
        <v>5256</v>
      </c>
      <c r="B1378" t="s">
        <v>5257</v>
      </c>
      <c r="C1378" t="s">
        <v>5249</v>
      </c>
      <c r="D1378" t="s">
        <v>32</v>
      </c>
      <c r="E1378">
        <v>3</v>
      </c>
      <c r="F1378">
        <v>0</v>
      </c>
      <c r="G1378">
        <v>9</v>
      </c>
      <c r="H1378">
        <v>0</v>
      </c>
      <c r="I1378">
        <v>0.95</v>
      </c>
      <c r="J1378">
        <v>9</v>
      </c>
      <c r="K1378">
        <v>0</v>
      </c>
      <c r="L1378" t="s">
        <v>18123</v>
      </c>
      <c r="M1378" t="s">
        <v>17971</v>
      </c>
      <c r="N1378" cm="1">
        <f t="array" ref="N1378">_xlfn.LET(_xlpm.k,finalData[[#This Row],[peer_group_key]],
     MEDIAN(_xlfn._xlws.FILTER(finalData[score], (finalData[peer_group_key]=_xlpm.k)*(ISNUMBER(finalData[score]))))
)</f>
        <v>0.98</v>
      </c>
      <c r="O1378" cm="1">
        <f t="array" ref="O137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378" cm="1">
        <f t="array" ref="P137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1378">
        <f>finalData[[#This Row],[peerQ3]]-finalData[[#This Row],[peerQ1]]</f>
        <v>5.0000000000000044E-2</v>
      </c>
      <c r="R1378" cm="1">
        <f t="array" ref="R1378">_xlfn.LET(_xlpm.k,finalData[[#This Row],[peer_group_key]],
ROWS(_xlfn._xlws.FILTER(finalData[score], (finalData[peer_group_key]=_xlpm.k)*(ISNUMBER(finalData[score]))))
)</f>
        <v>9</v>
      </c>
      <c r="S1378">
        <f>IF(OR(NOT(ISNUMBER(finalData[[#This Row],[peerIQR]])),finalData[[#This Row],[peerIQR]]=0), NA(), finalData[[#This Row],[peerQ1]]-1.5*finalData[[#This Row],[peerIQR]])</f>
        <v>0.87499999999999989</v>
      </c>
      <c r="T1378">
        <f>IF(OR(NOT(ISNUMBER(finalData[[#This Row],[peerIQR]])),finalData[[#This Row],[peerIQR]]=0), NA(), finalData[[#This Row],[peerQ3]]+1.5*finalData[[#This Row],[peerIQR]])</f>
        <v>1.0750000000000002</v>
      </c>
      <c r="U137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78">
        <f>finalData[[#This Row],[score]]-finalData[[#This Row],[peerMedian]]</f>
        <v>-3.0000000000000027E-2</v>
      </c>
    </row>
    <row r="1379" spans="1:22">
      <c r="A1379" t="s">
        <v>5260</v>
      </c>
      <c r="B1379" t="s">
        <v>3842</v>
      </c>
      <c r="C1379" t="s">
        <v>5249</v>
      </c>
      <c r="D1379" t="s">
        <v>87</v>
      </c>
      <c r="E1379">
        <v>4</v>
      </c>
      <c r="F1379">
        <v>0</v>
      </c>
      <c r="G1379">
        <v>10</v>
      </c>
      <c r="H1379">
        <v>0</v>
      </c>
      <c r="I1379">
        <v>0.97</v>
      </c>
      <c r="J1379">
        <v>10</v>
      </c>
      <c r="K1379">
        <v>0</v>
      </c>
      <c r="L1379" t="s">
        <v>18124</v>
      </c>
      <c r="M1379" t="s">
        <v>17970</v>
      </c>
      <c r="N1379" cm="1">
        <f t="array" ref="N1379">_xlfn.LET(_xlpm.k,finalData[[#This Row],[peer_group_key]],
     MEDIAN(_xlfn._xlws.FILTER(finalData[score], (finalData[peer_group_key]=_xlpm.k)*(ISNUMBER(finalData[score]))))
)</f>
        <v>0.97</v>
      </c>
      <c r="O1379" cm="1">
        <f t="array" ref="O137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379" cm="1">
        <f t="array" ref="P137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1379">
        <f>finalData[[#This Row],[peerQ3]]-finalData[[#This Row],[peerQ1]]</f>
        <v>0</v>
      </c>
      <c r="R1379" cm="1">
        <f t="array" ref="R1379">_xlfn.LET(_xlpm.k,finalData[[#This Row],[peer_group_key]],
ROWS(_xlfn._xlws.FILTER(finalData[score], (finalData[peer_group_key]=_xlpm.k)*(ISNUMBER(finalData[score]))))
)</f>
        <v>1</v>
      </c>
      <c r="S1379" t="e">
        <f>IF(OR(NOT(ISNUMBER(finalData[[#This Row],[peerIQR]])),finalData[[#This Row],[peerIQR]]=0), NA(), finalData[[#This Row],[peerQ1]]-1.5*finalData[[#This Row],[peerIQR]])</f>
        <v>#N/A</v>
      </c>
      <c r="T1379" t="e">
        <f>IF(OR(NOT(ISNUMBER(finalData[[#This Row],[peerIQR]])),finalData[[#This Row],[peerIQR]]=0), NA(), finalData[[#This Row],[peerQ3]]+1.5*finalData[[#This Row],[peerIQR]])</f>
        <v>#N/A</v>
      </c>
      <c r="U137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79">
        <f>finalData[[#This Row],[score]]-finalData[[#This Row],[peerMedian]]</f>
        <v>0</v>
      </c>
    </row>
    <row r="1380" spans="1:22">
      <c r="A1380" t="s">
        <v>5262</v>
      </c>
      <c r="B1380" t="s">
        <v>5263</v>
      </c>
      <c r="C1380" t="s">
        <v>5249</v>
      </c>
      <c r="D1380" t="s">
        <v>32</v>
      </c>
      <c r="E1380">
        <v>2</v>
      </c>
      <c r="F1380">
        <v>0</v>
      </c>
      <c r="G1380">
        <v>8</v>
      </c>
      <c r="H1380">
        <v>2</v>
      </c>
      <c r="I1380">
        <v>1.03</v>
      </c>
      <c r="J1380">
        <v>10</v>
      </c>
      <c r="K1380">
        <v>0.2</v>
      </c>
      <c r="L1380" t="s">
        <v>18123</v>
      </c>
      <c r="M1380" t="s">
        <v>17973</v>
      </c>
      <c r="N1380" cm="1">
        <f t="array" ref="N1380">_xlfn.LET(_xlpm.k,finalData[[#This Row],[peer_group_key]],
     MEDIAN(_xlfn._xlws.FILTER(finalData[score], (finalData[peer_group_key]=_xlpm.k)*(ISNUMBER(finalData[score]))))
)</f>
        <v>0.98</v>
      </c>
      <c r="O1380" cm="1">
        <f t="array" ref="O138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380" cm="1">
        <f t="array" ref="P138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1380">
        <f>finalData[[#This Row],[peerQ3]]-finalData[[#This Row],[peerQ1]]</f>
        <v>5.0000000000000044E-2</v>
      </c>
      <c r="R1380" cm="1">
        <f t="array" ref="R1380">_xlfn.LET(_xlpm.k,finalData[[#This Row],[peer_group_key]],
ROWS(_xlfn._xlws.FILTER(finalData[score], (finalData[peer_group_key]=_xlpm.k)*(ISNUMBER(finalData[score]))))
)</f>
        <v>9</v>
      </c>
      <c r="S1380">
        <f>IF(OR(NOT(ISNUMBER(finalData[[#This Row],[peerIQR]])),finalData[[#This Row],[peerIQR]]=0), NA(), finalData[[#This Row],[peerQ1]]-1.5*finalData[[#This Row],[peerIQR]])</f>
        <v>0.87499999999999989</v>
      </c>
      <c r="T1380">
        <f>IF(OR(NOT(ISNUMBER(finalData[[#This Row],[peerIQR]])),finalData[[#This Row],[peerIQR]]=0), NA(), finalData[[#This Row],[peerQ3]]+1.5*finalData[[#This Row],[peerIQR]])</f>
        <v>1.0750000000000002</v>
      </c>
      <c r="U138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80">
        <f>finalData[[#This Row],[score]]-finalData[[#This Row],[peerMedian]]</f>
        <v>5.0000000000000044E-2</v>
      </c>
    </row>
    <row r="1381" spans="1:22">
      <c r="A1381" t="s">
        <v>5265</v>
      </c>
      <c r="B1381" t="s">
        <v>5266</v>
      </c>
      <c r="C1381" t="s">
        <v>5249</v>
      </c>
      <c r="D1381" t="s">
        <v>27</v>
      </c>
      <c r="E1381">
        <v>2</v>
      </c>
      <c r="F1381">
        <v>0</v>
      </c>
      <c r="G1381">
        <v>5</v>
      </c>
      <c r="H1381">
        <v>1</v>
      </c>
      <c r="I1381">
        <v>0.92</v>
      </c>
      <c r="J1381">
        <v>6</v>
      </c>
      <c r="K1381">
        <v>0.16666666666666666</v>
      </c>
      <c r="L1381" t="s">
        <v>18125</v>
      </c>
      <c r="M1381" t="s">
        <v>17973</v>
      </c>
      <c r="N1381" cm="1">
        <f t="array" ref="N1381">_xlfn.LET(_xlpm.k,finalData[[#This Row],[peer_group_key]],
     MEDIAN(_xlfn._xlws.FILTER(finalData[score], (finalData[peer_group_key]=_xlpm.k)*(ISNUMBER(finalData[score]))))
)</f>
        <v>0.97</v>
      </c>
      <c r="O1381" cm="1">
        <f t="array" ref="O138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0.94500000000000006</v>
      </c>
      <c r="P1381" cm="1">
        <f t="array" ref="P138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1381">
        <f>finalData[[#This Row],[peerQ3]]-finalData[[#This Row],[peerQ1]]</f>
        <v>4.4999999999999929E-2</v>
      </c>
      <c r="R1381" cm="1">
        <f t="array" ref="R1381">_xlfn.LET(_xlpm.k,finalData[[#This Row],[peer_group_key]],
ROWS(_xlfn._xlws.FILTER(finalData[score], (finalData[peer_group_key]=_xlpm.k)*(ISNUMBER(finalData[score]))))
)</f>
        <v>3</v>
      </c>
      <c r="S1381">
        <f>IF(OR(NOT(ISNUMBER(finalData[[#This Row],[peerIQR]])),finalData[[#This Row],[peerIQR]]=0), NA(), finalData[[#This Row],[peerQ1]]-1.5*finalData[[#This Row],[peerIQR]])</f>
        <v>0.87750000000000017</v>
      </c>
      <c r="T1381">
        <f>IF(OR(NOT(ISNUMBER(finalData[[#This Row],[peerIQR]])),finalData[[#This Row],[peerIQR]]=0), NA(), finalData[[#This Row],[peerQ3]]+1.5*finalData[[#This Row],[peerIQR]])</f>
        <v>1.0574999999999999</v>
      </c>
      <c r="U138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81">
        <f>finalData[[#This Row],[score]]-finalData[[#This Row],[peerMedian]]</f>
        <v>-4.9999999999999933E-2</v>
      </c>
    </row>
    <row r="1382" spans="1:22">
      <c r="A1382" t="s">
        <v>5269</v>
      </c>
      <c r="B1382" t="s">
        <v>5270</v>
      </c>
      <c r="C1382" t="s">
        <v>5249</v>
      </c>
      <c r="D1382" t="s">
        <v>27</v>
      </c>
      <c r="E1382">
        <v>4</v>
      </c>
      <c r="F1382">
        <v>0</v>
      </c>
      <c r="G1382">
        <v>9</v>
      </c>
      <c r="H1382">
        <v>0</v>
      </c>
      <c r="I1382">
        <v>0.97</v>
      </c>
      <c r="J1382">
        <v>9</v>
      </c>
      <c r="K1382">
        <v>0</v>
      </c>
      <c r="L1382" t="s">
        <v>18125</v>
      </c>
      <c r="M1382" t="s">
        <v>17970</v>
      </c>
      <c r="N1382" cm="1">
        <f t="array" ref="N1382">_xlfn.LET(_xlpm.k,finalData[[#This Row],[peer_group_key]],
     MEDIAN(_xlfn._xlws.FILTER(finalData[score], (finalData[peer_group_key]=_xlpm.k)*(ISNUMBER(finalData[score]))))
)</f>
        <v>0.97</v>
      </c>
      <c r="O1382" cm="1">
        <f t="array" ref="O138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0.94500000000000006</v>
      </c>
      <c r="P1382" cm="1">
        <f t="array" ref="P138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1382">
        <f>finalData[[#This Row],[peerQ3]]-finalData[[#This Row],[peerQ1]]</f>
        <v>4.4999999999999929E-2</v>
      </c>
      <c r="R1382" cm="1">
        <f t="array" ref="R1382">_xlfn.LET(_xlpm.k,finalData[[#This Row],[peer_group_key]],
ROWS(_xlfn._xlws.FILTER(finalData[score], (finalData[peer_group_key]=_xlpm.k)*(ISNUMBER(finalData[score]))))
)</f>
        <v>3</v>
      </c>
      <c r="S1382">
        <f>IF(OR(NOT(ISNUMBER(finalData[[#This Row],[peerIQR]])),finalData[[#This Row],[peerIQR]]=0), NA(), finalData[[#This Row],[peerQ1]]-1.5*finalData[[#This Row],[peerIQR]])</f>
        <v>0.87750000000000017</v>
      </c>
      <c r="T1382">
        <f>IF(OR(NOT(ISNUMBER(finalData[[#This Row],[peerIQR]])),finalData[[#This Row],[peerIQR]]=0), NA(), finalData[[#This Row],[peerQ3]]+1.5*finalData[[#This Row],[peerIQR]])</f>
        <v>1.0574999999999999</v>
      </c>
      <c r="U138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82">
        <f>finalData[[#This Row],[score]]-finalData[[#This Row],[peerMedian]]</f>
        <v>0</v>
      </c>
    </row>
    <row r="1383" spans="1:22">
      <c r="A1383" t="s">
        <v>5273</v>
      </c>
      <c r="B1383" t="s">
        <v>5274</v>
      </c>
      <c r="C1383" t="s">
        <v>5249</v>
      </c>
      <c r="D1383" t="s">
        <v>32</v>
      </c>
      <c r="E1383">
        <v>4</v>
      </c>
      <c r="F1383">
        <v>0</v>
      </c>
      <c r="G1383">
        <v>9</v>
      </c>
      <c r="H1383">
        <v>1</v>
      </c>
      <c r="I1383">
        <v>0.93</v>
      </c>
      <c r="J1383">
        <v>10</v>
      </c>
      <c r="K1383">
        <v>0.1</v>
      </c>
      <c r="L1383" t="s">
        <v>18123</v>
      </c>
      <c r="M1383" t="s">
        <v>17970</v>
      </c>
      <c r="N1383" cm="1">
        <f t="array" ref="N1383">_xlfn.LET(_xlpm.k,finalData[[#This Row],[peer_group_key]],
     MEDIAN(_xlfn._xlws.FILTER(finalData[score], (finalData[peer_group_key]=_xlpm.k)*(ISNUMBER(finalData[score]))))
)</f>
        <v>0.98</v>
      </c>
      <c r="O1383" cm="1">
        <f t="array" ref="O138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383" cm="1">
        <f t="array" ref="P138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1383">
        <f>finalData[[#This Row],[peerQ3]]-finalData[[#This Row],[peerQ1]]</f>
        <v>5.0000000000000044E-2</v>
      </c>
      <c r="R1383" cm="1">
        <f t="array" ref="R1383">_xlfn.LET(_xlpm.k,finalData[[#This Row],[peer_group_key]],
ROWS(_xlfn._xlws.FILTER(finalData[score], (finalData[peer_group_key]=_xlpm.k)*(ISNUMBER(finalData[score]))))
)</f>
        <v>9</v>
      </c>
      <c r="S1383">
        <f>IF(OR(NOT(ISNUMBER(finalData[[#This Row],[peerIQR]])),finalData[[#This Row],[peerIQR]]=0), NA(), finalData[[#This Row],[peerQ1]]-1.5*finalData[[#This Row],[peerIQR]])</f>
        <v>0.87499999999999989</v>
      </c>
      <c r="T1383">
        <f>IF(OR(NOT(ISNUMBER(finalData[[#This Row],[peerIQR]])),finalData[[#This Row],[peerIQR]]=0), NA(), finalData[[#This Row],[peerQ3]]+1.5*finalData[[#This Row],[peerIQR]])</f>
        <v>1.0750000000000002</v>
      </c>
      <c r="U138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83">
        <f>finalData[[#This Row],[score]]-finalData[[#This Row],[peerMedian]]</f>
        <v>-4.9999999999999933E-2</v>
      </c>
    </row>
    <row r="1384" spans="1:22">
      <c r="A1384" t="s">
        <v>5276</v>
      </c>
      <c r="B1384" t="s">
        <v>5277</v>
      </c>
      <c r="C1384" t="s">
        <v>5249</v>
      </c>
      <c r="D1384" t="s">
        <v>32</v>
      </c>
      <c r="E1384">
        <v>4</v>
      </c>
      <c r="F1384">
        <v>1</v>
      </c>
      <c r="G1384">
        <v>8</v>
      </c>
      <c r="H1384">
        <v>0</v>
      </c>
      <c r="I1384">
        <v>0.96</v>
      </c>
      <c r="J1384">
        <v>9</v>
      </c>
      <c r="K1384">
        <v>0</v>
      </c>
      <c r="L1384" t="s">
        <v>18123</v>
      </c>
      <c r="M1384" t="s">
        <v>17970</v>
      </c>
      <c r="N1384" cm="1">
        <f t="array" ref="N1384">_xlfn.LET(_xlpm.k,finalData[[#This Row],[peer_group_key]],
     MEDIAN(_xlfn._xlws.FILTER(finalData[score], (finalData[peer_group_key]=_xlpm.k)*(ISNUMBER(finalData[score]))))
)</f>
        <v>0.98</v>
      </c>
      <c r="O1384" cm="1">
        <f t="array" ref="O138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384" cm="1">
        <f t="array" ref="P138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1384">
        <f>finalData[[#This Row],[peerQ3]]-finalData[[#This Row],[peerQ1]]</f>
        <v>5.0000000000000044E-2</v>
      </c>
      <c r="R1384" cm="1">
        <f t="array" ref="R1384">_xlfn.LET(_xlpm.k,finalData[[#This Row],[peer_group_key]],
ROWS(_xlfn._xlws.FILTER(finalData[score], (finalData[peer_group_key]=_xlpm.k)*(ISNUMBER(finalData[score]))))
)</f>
        <v>9</v>
      </c>
      <c r="S1384">
        <f>IF(OR(NOT(ISNUMBER(finalData[[#This Row],[peerIQR]])),finalData[[#This Row],[peerIQR]]=0), NA(), finalData[[#This Row],[peerQ1]]-1.5*finalData[[#This Row],[peerIQR]])</f>
        <v>0.87499999999999989</v>
      </c>
      <c r="T1384">
        <f>IF(OR(NOT(ISNUMBER(finalData[[#This Row],[peerIQR]])),finalData[[#This Row],[peerIQR]]=0), NA(), finalData[[#This Row],[peerQ3]]+1.5*finalData[[#This Row],[peerIQR]])</f>
        <v>1.0750000000000002</v>
      </c>
      <c r="U138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84">
        <f>finalData[[#This Row],[score]]-finalData[[#This Row],[peerMedian]]</f>
        <v>-2.0000000000000018E-2</v>
      </c>
    </row>
    <row r="1385" spans="1:22">
      <c r="A1385" t="s">
        <v>5280</v>
      </c>
      <c r="B1385" t="s">
        <v>5281</v>
      </c>
      <c r="C1385" t="s">
        <v>5249</v>
      </c>
      <c r="D1385" t="s">
        <v>32</v>
      </c>
      <c r="E1385">
        <v>3</v>
      </c>
      <c r="F1385">
        <v>0</v>
      </c>
      <c r="G1385">
        <v>7</v>
      </c>
      <c r="H1385">
        <v>1</v>
      </c>
      <c r="I1385">
        <v>0.98</v>
      </c>
      <c r="J1385">
        <v>8</v>
      </c>
      <c r="K1385">
        <v>0.125</v>
      </c>
      <c r="L1385" t="s">
        <v>18123</v>
      </c>
      <c r="M1385" t="s">
        <v>17971</v>
      </c>
      <c r="N1385" cm="1">
        <f t="array" ref="N1385">_xlfn.LET(_xlpm.k,finalData[[#This Row],[peer_group_key]],
     MEDIAN(_xlfn._xlws.FILTER(finalData[score], (finalData[peer_group_key]=_xlpm.k)*(ISNUMBER(finalData[score]))))
)</f>
        <v>0.98</v>
      </c>
      <c r="O1385" cm="1">
        <f t="array" ref="O138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385" cm="1">
        <f t="array" ref="P138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1385">
        <f>finalData[[#This Row],[peerQ3]]-finalData[[#This Row],[peerQ1]]</f>
        <v>5.0000000000000044E-2</v>
      </c>
      <c r="R1385" cm="1">
        <f t="array" ref="R1385">_xlfn.LET(_xlpm.k,finalData[[#This Row],[peer_group_key]],
ROWS(_xlfn._xlws.FILTER(finalData[score], (finalData[peer_group_key]=_xlpm.k)*(ISNUMBER(finalData[score]))))
)</f>
        <v>9</v>
      </c>
      <c r="S1385">
        <f>IF(OR(NOT(ISNUMBER(finalData[[#This Row],[peerIQR]])),finalData[[#This Row],[peerIQR]]=0), NA(), finalData[[#This Row],[peerQ1]]-1.5*finalData[[#This Row],[peerIQR]])</f>
        <v>0.87499999999999989</v>
      </c>
      <c r="T1385">
        <f>IF(OR(NOT(ISNUMBER(finalData[[#This Row],[peerIQR]])),finalData[[#This Row],[peerIQR]]=0), NA(), finalData[[#This Row],[peerQ3]]+1.5*finalData[[#This Row],[peerIQR]])</f>
        <v>1.0750000000000002</v>
      </c>
      <c r="U138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85">
        <f>finalData[[#This Row],[score]]-finalData[[#This Row],[peerMedian]]</f>
        <v>0</v>
      </c>
    </row>
    <row r="1386" spans="1:22">
      <c r="A1386" t="s">
        <v>5282</v>
      </c>
      <c r="B1386" t="s">
        <v>5283</v>
      </c>
      <c r="C1386" t="s">
        <v>5249</v>
      </c>
      <c r="D1386" t="s">
        <v>32</v>
      </c>
      <c r="E1386">
        <v>5</v>
      </c>
      <c r="F1386">
        <v>1</v>
      </c>
      <c r="G1386">
        <v>9</v>
      </c>
      <c r="H1386">
        <v>0</v>
      </c>
      <c r="I1386">
        <v>0.95</v>
      </c>
      <c r="J1386">
        <v>10</v>
      </c>
      <c r="K1386">
        <v>0</v>
      </c>
      <c r="L1386" t="s">
        <v>18123</v>
      </c>
      <c r="M1386" t="s">
        <v>17970</v>
      </c>
      <c r="N1386" cm="1">
        <f t="array" ref="N1386">_xlfn.LET(_xlpm.k,finalData[[#This Row],[peer_group_key]],
     MEDIAN(_xlfn._xlws.FILTER(finalData[score], (finalData[peer_group_key]=_xlpm.k)*(ISNUMBER(finalData[score]))))
)</f>
        <v>0.98</v>
      </c>
      <c r="O1386" cm="1">
        <f t="array" ref="O138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386" cm="1">
        <f t="array" ref="P138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1386">
        <f>finalData[[#This Row],[peerQ3]]-finalData[[#This Row],[peerQ1]]</f>
        <v>5.0000000000000044E-2</v>
      </c>
      <c r="R1386" cm="1">
        <f t="array" ref="R1386">_xlfn.LET(_xlpm.k,finalData[[#This Row],[peer_group_key]],
ROWS(_xlfn._xlws.FILTER(finalData[score], (finalData[peer_group_key]=_xlpm.k)*(ISNUMBER(finalData[score]))))
)</f>
        <v>9</v>
      </c>
      <c r="S1386">
        <f>IF(OR(NOT(ISNUMBER(finalData[[#This Row],[peerIQR]])),finalData[[#This Row],[peerIQR]]=0), NA(), finalData[[#This Row],[peerQ1]]-1.5*finalData[[#This Row],[peerIQR]])</f>
        <v>0.87499999999999989</v>
      </c>
      <c r="T1386">
        <f>IF(OR(NOT(ISNUMBER(finalData[[#This Row],[peerIQR]])),finalData[[#This Row],[peerIQR]]=0), NA(), finalData[[#This Row],[peerQ3]]+1.5*finalData[[#This Row],[peerIQR]])</f>
        <v>1.0750000000000002</v>
      </c>
      <c r="U138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86">
        <f>finalData[[#This Row],[score]]-finalData[[#This Row],[peerMedian]]</f>
        <v>-3.0000000000000027E-2</v>
      </c>
    </row>
    <row r="1387" spans="1:22">
      <c r="A1387" t="s">
        <v>5285</v>
      </c>
      <c r="B1387" t="s">
        <v>5286</v>
      </c>
      <c r="C1387" t="s">
        <v>5249</v>
      </c>
      <c r="D1387" t="s">
        <v>27</v>
      </c>
      <c r="E1387">
        <v>3</v>
      </c>
      <c r="F1387">
        <v>0</v>
      </c>
      <c r="G1387">
        <v>10</v>
      </c>
      <c r="H1387">
        <v>1</v>
      </c>
      <c r="I1387">
        <v>1.01</v>
      </c>
      <c r="J1387">
        <v>11</v>
      </c>
      <c r="K1387">
        <v>9.0909090909090912E-2</v>
      </c>
      <c r="L1387" t="s">
        <v>18125</v>
      </c>
      <c r="M1387" t="s">
        <v>17971</v>
      </c>
      <c r="N1387" cm="1">
        <f t="array" ref="N1387">_xlfn.LET(_xlpm.k,finalData[[#This Row],[peer_group_key]],
     MEDIAN(_xlfn._xlws.FILTER(finalData[score], (finalData[peer_group_key]=_xlpm.k)*(ISNUMBER(finalData[score]))))
)</f>
        <v>0.97</v>
      </c>
      <c r="O1387" cm="1">
        <f t="array" ref="O138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0.94500000000000006</v>
      </c>
      <c r="P1387" cm="1">
        <f t="array" ref="P138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1387">
        <f>finalData[[#This Row],[peerQ3]]-finalData[[#This Row],[peerQ1]]</f>
        <v>4.4999999999999929E-2</v>
      </c>
      <c r="R1387" cm="1">
        <f t="array" ref="R1387">_xlfn.LET(_xlpm.k,finalData[[#This Row],[peer_group_key]],
ROWS(_xlfn._xlws.FILTER(finalData[score], (finalData[peer_group_key]=_xlpm.k)*(ISNUMBER(finalData[score]))))
)</f>
        <v>3</v>
      </c>
      <c r="S1387">
        <f>IF(OR(NOT(ISNUMBER(finalData[[#This Row],[peerIQR]])),finalData[[#This Row],[peerIQR]]=0), NA(), finalData[[#This Row],[peerQ1]]-1.5*finalData[[#This Row],[peerIQR]])</f>
        <v>0.87750000000000017</v>
      </c>
      <c r="T1387">
        <f>IF(OR(NOT(ISNUMBER(finalData[[#This Row],[peerIQR]])),finalData[[#This Row],[peerIQR]]=0), NA(), finalData[[#This Row],[peerQ3]]+1.5*finalData[[#This Row],[peerIQR]])</f>
        <v>1.0574999999999999</v>
      </c>
      <c r="U138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87">
        <f>finalData[[#This Row],[score]]-finalData[[#This Row],[peerMedian]]</f>
        <v>4.0000000000000036E-2</v>
      </c>
    </row>
    <row r="1388" spans="1:22">
      <c r="A1388" t="s">
        <v>5288</v>
      </c>
      <c r="B1388" t="s">
        <v>5289</v>
      </c>
      <c r="C1388" t="s">
        <v>5249</v>
      </c>
      <c r="D1388" t="s">
        <v>32</v>
      </c>
      <c r="E1388">
        <v>3</v>
      </c>
      <c r="F1388">
        <v>0</v>
      </c>
      <c r="G1388">
        <v>10</v>
      </c>
      <c r="H1388">
        <v>1</v>
      </c>
      <c r="I1388">
        <v>0.98</v>
      </c>
      <c r="J1388">
        <v>11</v>
      </c>
      <c r="K1388">
        <v>9.0909090909090912E-2</v>
      </c>
      <c r="L1388" t="s">
        <v>18123</v>
      </c>
      <c r="M1388" t="s">
        <v>17971</v>
      </c>
      <c r="N1388" cm="1">
        <f t="array" ref="N1388">_xlfn.LET(_xlpm.k,finalData[[#This Row],[peer_group_key]],
     MEDIAN(_xlfn._xlws.FILTER(finalData[score], (finalData[peer_group_key]=_xlpm.k)*(ISNUMBER(finalData[score]))))
)</f>
        <v>0.98</v>
      </c>
      <c r="O1388" cm="1">
        <f t="array" ref="O138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388" cm="1">
        <f t="array" ref="P138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1388">
        <f>finalData[[#This Row],[peerQ3]]-finalData[[#This Row],[peerQ1]]</f>
        <v>5.0000000000000044E-2</v>
      </c>
      <c r="R1388" cm="1">
        <f t="array" ref="R1388">_xlfn.LET(_xlpm.k,finalData[[#This Row],[peer_group_key]],
ROWS(_xlfn._xlws.FILTER(finalData[score], (finalData[peer_group_key]=_xlpm.k)*(ISNUMBER(finalData[score]))))
)</f>
        <v>9</v>
      </c>
      <c r="S1388">
        <f>IF(OR(NOT(ISNUMBER(finalData[[#This Row],[peerIQR]])),finalData[[#This Row],[peerIQR]]=0), NA(), finalData[[#This Row],[peerQ1]]-1.5*finalData[[#This Row],[peerIQR]])</f>
        <v>0.87499999999999989</v>
      </c>
      <c r="T1388">
        <f>IF(OR(NOT(ISNUMBER(finalData[[#This Row],[peerIQR]])),finalData[[#This Row],[peerIQR]]=0), NA(), finalData[[#This Row],[peerQ3]]+1.5*finalData[[#This Row],[peerIQR]])</f>
        <v>1.0750000000000002</v>
      </c>
      <c r="U138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88">
        <f>finalData[[#This Row],[score]]-finalData[[#This Row],[peerMedian]]</f>
        <v>0</v>
      </c>
    </row>
    <row r="1389" spans="1:22">
      <c r="A1389" t="s">
        <v>5314</v>
      </c>
      <c r="B1389" t="s">
        <v>5315</v>
      </c>
      <c r="C1389" t="s">
        <v>5316</v>
      </c>
      <c r="D1389" t="s">
        <v>32</v>
      </c>
      <c r="E1389">
        <v>5</v>
      </c>
      <c r="F1389">
        <v>2</v>
      </c>
      <c r="G1389">
        <v>6</v>
      </c>
      <c r="H1389">
        <v>3</v>
      </c>
      <c r="I1389">
        <v>1.0900000000000001</v>
      </c>
      <c r="J1389">
        <v>11</v>
      </c>
      <c r="K1389">
        <v>0.27272727272727271</v>
      </c>
      <c r="L1389" t="s">
        <v>18126</v>
      </c>
      <c r="M1389" t="s">
        <v>17970</v>
      </c>
      <c r="N1389" cm="1">
        <f t="array" ref="N1389">_xlfn.LET(_xlpm.k,finalData[[#This Row],[peer_group_key]],
     MEDIAN(_xlfn._xlws.FILTER(finalData[score], (finalData[peer_group_key]=_xlpm.k)*(ISNUMBER(finalData[score]))))
)</f>
        <v>1.06</v>
      </c>
      <c r="O1389" cm="1">
        <f t="array" ref="O138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389" cm="1">
        <f t="array" ref="P138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389">
        <f>finalData[[#This Row],[peerQ3]]-finalData[[#This Row],[peerQ1]]</f>
        <v>5.0000000000000044E-2</v>
      </c>
      <c r="R1389" cm="1">
        <f t="array" ref="R1389">_xlfn.LET(_xlpm.k,finalData[[#This Row],[peer_group_key]],
ROWS(_xlfn._xlws.FILTER(finalData[score], (finalData[peer_group_key]=_xlpm.k)*(ISNUMBER(finalData[score]))))
)</f>
        <v>48</v>
      </c>
      <c r="S1389">
        <f>IF(OR(NOT(ISNUMBER(finalData[[#This Row],[peerIQR]])),finalData[[#This Row],[peerIQR]]=0), NA(), finalData[[#This Row],[peerQ1]]-1.5*finalData[[#This Row],[peerIQR]])</f>
        <v>0.95499999999999996</v>
      </c>
      <c r="T1389">
        <f>IF(OR(NOT(ISNUMBER(finalData[[#This Row],[peerIQR]])),finalData[[#This Row],[peerIQR]]=0), NA(), finalData[[#This Row],[peerQ3]]+1.5*finalData[[#This Row],[peerIQR]])</f>
        <v>1.1550000000000002</v>
      </c>
      <c r="U138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89">
        <f>finalData[[#This Row],[score]]-finalData[[#This Row],[peerMedian]]</f>
        <v>3.0000000000000027E-2</v>
      </c>
    </row>
    <row r="1390" spans="1:22">
      <c r="A1390" t="s">
        <v>5319</v>
      </c>
      <c r="B1390" t="s">
        <v>5320</v>
      </c>
      <c r="C1390" t="s">
        <v>5316</v>
      </c>
      <c r="D1390" t="s">
        <v>32</v>
      </c>
      <c r="E1390">
        <v>2</v>
      </c>
      <c r="F1390">
        <v>0</v>
      </c>
      <c r="G1390">
        <v>7</v>
      </c>
      <c r="H1390">
        <v>3</v>
      </c>
      <c r="I1390">
        <v>1.06</v>
      </c>
      <c r="J1390">
        <v>10</v>
      </c>
      <c r="K1390">
        <v>0.3</v>
      </c>
      <c r="L1390" t="s">
        <v>18126</v>
      </c>
      <c r="M1390" t="s">
        <v>17973</v>
      </c>
      <c r="N1390" cm="1">
        <f t="array" ref="N1390">_xlfn.LET(_xlpm.k,finalData[[#This Row],[peer_group_key]],
     MEDIAN(_xlfn._xlws.FILTER(finalData[score], (finalData[peer_group_key]=_xlpm.k)*(ISNUMBER(finalData[score]))))
)</f>
        <v>1.06</v>
      </c>
      <c r="O1390" cm="1">
        <f t="array" ref="O139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390" cm="1">
        <f t="array" ref="P139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390">
        <f>finalData[[#This Row],[peerQ3]]-finalData[[#This Row],[peerQ1]]</f>
        <v>5.0000000000000044E-2</v>
      </c>
      <c r="R1390" cm="1">
        <f t="array" ref="R1390">_xlfn.LET(_xlpm.k,finalData[[#This Row],[peer_group_key]],
ROWS(_xlfn._xlws.FILTER(finalData[score], (finalData[peer_group_key]=_xlpm.k)*(ISNUMBER(finalData[score]))))
)</f>
        <v>48</v>
      </c>
      <c r="S1390">
        <f>IF(OR(NOT(ISNUMBER(finalData[[#This Row],[peerIQR]])),finalData[[#This Row],[peerIQR]]=0), NA(), finalData[[#This Row],[peerQ1]]-1.5*finalData[[#This Row],[peerIQR]])</f>
        <v>0.95499999999999996</v>
      </c>
      <c r="T1390">
        <f>IF(OR(NOT(ISNUMBER(finalData[[#This Row],[peerIQR]])),finalData[[#This Row],[peerIQR]]=0), NA(), finalData[[#This Row],[peerQ3]]+1.5*finalData[[#This Row],[peerIQR]])</f>
        <v>1.1550000000000002</v>
      </c>
      <c r="U139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90">
        <f>finalData[[#This Row],[score]]-finalData[[#This Row],[peerMedian]]</f>
        <v>0</v>
      </c>
    </row>
    <row r="1391" spans="1:22">
      <c r="A1391" t="s">
        <v>5322</v>
      </c>
      <c r="B1391" t="s">
        <v>5323</v>
      </c>
      <c r="C1391" t="s">
        <v>5316</v>
      </c>
      <c r="D1391" t="s">
        <v>32</v>
      </c>
      <c r="E1391">
        <v>3</v>
      </c>
      <c r="F1391">
        <v>0</v>
      </c>
      <c r="G1391">
        <v>6</v>
      </c>
      <c r="H1391">
        <v>0</v>
      </c>
      <c r="I1391">
        <v>1.04</v>
      </c>
      <c r="J1391">
        <v>6</v>
      </c>
      <c r="K1391">
        <v>0</v>
      </c>
      <c r="L1391" t="s">
        <v>18126</v>
      </c>
      <c r="M1391" t="s">
        <v>17971</v>
      </c>
      <c r="N1391" cm="1">
        <f t="array" ref="N1391">_xlfn.LET(_xlpm.k,finalData[[#This Row],[peer_group_key]],
     MEDIAN(_xlfn._xlws.FILTER(finalData[score], (finalData[peer_group_key]=_xlpm.k)*(ISNUMBER(finalData[score]))))
)</f>
        <v>1.06</v>
      </c>
      <c r="O1391" cm="1">
        <f t="array" ref="O139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391" cm="1">
        <f t="array" ref="P139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391">
        <f>finalData[[#This Row],[peerQ3]]-finalData[[#This Row],[peerQ1]]</f>
        <v>5.0000000000000044E-2</v>
      </c>
      <c r="R1391" cm="1">
        <f t="array" ref="R1391">_xlfn.LET(_xlpm.k,finalData[[#This Row],[peer_group_key]],
ROWS(_xlfn._xlws.FILTER(finalData[score], (finalData[peer_group_key]=_xlpm.k)*(ISNUMBER(finalData[score]))))
)</f>
        <v>48</v>
      </c>
      <c r="S1391">
        <f>IF(OR(NOT(ISNUMBER(finalData[[#This Row],[peerIQR]])),finalData[[#This Row],[peerIQR]]=0), NA(), finalData[[#This Row],[peerQ1]]-1.5*finalData[[#This Row],[peerIQR]])</f>
        <v>0.95499999999999996</v>
      </c>
      <c r="T1391">
        <f>IF(OR(NOT(ISNUMBER(finalData[[#This Row],[peerIQR]])),finalData[[#This Row],[peerIQR]]=0), NA(), finalData[[#This Row],[peerQ3]]+1.5*finalData[[#This Row],[peerIQR]])</f>
        <v>1.1550000000000002</v>
      </c>
      <c r="U139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91">
        <f>finalData[[#This Row],[score]]-finalData[[#This Row],[peerMedian]]</f>
        <v>-2.0000000000000018E-2</v>
      </c>
    </row>
    <row r="1392" spans="1:22">
      <c r="A1392" t="s">
        <v>5326</v>
      </c>
      <c r="B1392" t="s">
        <v>5327</v>
      </c>
      <c r="C1392" t="s">
        <v>5316</v>
      </c>
      <c r="D1392" t="s">
        <v>32</v>
      </c>
      <c r="E1392">
        <v>4</v>
      </c>
      <c r="F1392">
        <v>0</v>
      </c>
      <c r="G1392">
        <v>8</v>
      </c>
      <c r="H1392">
        <v>0</v>
      </c>
      <c r="I1392">
        <v>0.94</v>
      </c>
      <c r="J1392">
        <v>8</v>
      </c>
      <c r="K1392">
        <v>0</v>
      </c>
      <c r="L1392" t="s">
        <v>18126</v>
      </c>
      <c r="M1392" t="s">
        <v>17970</v>
      </c>
      <c r="N1392" cm="1">
        <f t="array" ref="N1392">_xlfn.LET(_xlpm.k,finalData[[#This Row],[peer_group_key]],
     MEDIAN(_xlfn._xlws.FILTER(finalData[score], (finalData[peer_group_key]=_xlpm.k)*(ISNUMBER(finalData[score]))))
)</f>
        <v>1.06</v>
      </c>
      <c r="O1392" cm="1">
        <f t="array" ref="O139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392" cm="1">
        <f t="array" ref="P139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392">
        <f>finalData[[#This Row],[peerQ3]]-finalData[[#This Row],[peerQ1]]</f>
        <v>5.0000000000000044E-2</v>
      </c>
      <c r="R1392" cm="1">
        <f t="array" ref="R1392">_xlfn.LET(_xlpm.k,finalData[[#This Row],[peer_group_key]],
ROWS(_xlfn._xlws.FILTER(finalData[score], (finalData[peer_group_key]=_xlpm.k)*(ISNUMBER(finalData[score]))))
)</f>
        <v>48</v>
      </c>
      <c r="S1392">
        <f>IF(OR(NOT(ISNUMBER(finalData[[#This Row],[peerIQR]])),finalData[[#This Row],[peerIQR]]=0), NA(), finalData[[#This Row],[peerQ1]]-1.5*finalData[[#This Row],[peerIQR]])</f>
        <v>0.95499999999999996</v>
      </c>
      <c r="T1392">
        <f>IF(OR(NOT(ISNUMBER(finalData[[#This Row],[peerIQR]])),finalData[[#This Row],[peerIQR]]=0), NA(), finalData[[#This Row],[peerQ3]]+1.5*finalData[[#This Row],[peerIQR]])</f>
        <v>1.1550000000000002</v>
      </c>
      <c r="U139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Low Outlier</v>
      </c>
      <c r="V1392">
        <f>finalData[[#This Row],[score]]-finalData[[#This Row],[peerMedian]]</f>
        <v>-0.12000000000000011</v>
      </c>
    </row>
    <row r="1393" spans="1:22">
      <c r="A1393" t="s">
        <v>5330</v>
      </c>
      <c r="B1393" t="s">
        <v>5331</v>
      </c>
      <c r="C1393" t="s">
        <v>5316</v>
      </c>
      <c r="D1393" t="s">
        <v>27</v>
      </c>
      <c r="E1393">
        <v>3</v>
      </c>
      <c r="F1393">
        <v>0</v>
      </c>
      <c r="G1393">
        <v>7</v>
      </c>
      <c r="H1393">
        <v>0</v>
      </c>
      <c r="I1393">
        <v>1.05</v>
      </c>
      <c r="J1393">
        <v>7</v>
      </c>
      <c r="K1393">
        <v>0</v>
      </c>
      <c r="L1393" t="s">
        <v>18127</v>
      </c>
      <c r="M1393" t="s">
        <v>17971</v>
      </c>
      <c r="N1393" cm="1">
        <f t="array" ref="N1393">_xlfn.LET(_xlpm.k,finalData[[#This Row],[peer_group_key]],
     MEDIAN(_xlfn._xlws.FILTER(finalData[score], (finalData[peer_group_key]=_xlpm.k)*(ISNUMBER(finalData[score]))))
)</f>
        <v>1.08</v>
      </c>
      <c r="O1393" cm="1">
        <f t="array" ref="O139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1.0550000000000002</v>
      </c>
      <c r="P1393" cm="1">
        <f t="array" ref="P139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1.135</v>
      </c>
      <c r="Q1393">
        <f>finalData[[#This Row],[peerQ3]]-finalData[[#This Row],[peerQ1]]</f>
        <v>7.9999999999999849E-2</v>
      </c>
      <c r="R1393" cm="1">
        <f t="array" ref="R1393">_xlfn.LET(_xlpm.k,finalData[[#This Row],[peer_group_key]],
ROWS(_xlfn._xlws.FILTER(finalData[score], (finalData[peer_group_key]=_xlpm.k)*(ISNUMBER(finalData[score]))))
)</f>
        <v>6</v>
      </c>
      <c r="S1393">
        <f>IF(OR(NOT(ISNUMBER(finalData[[#This Row],[peerIQR]])),finalData[[#This Row],[peerIQR]]=0), NA(), finalData[[#This Row],[peerQ1]]-1.5*finalData[[#This Row],[peerIQR]])</f>
        <v>0.93500000000000039</v>
      </c>
      <c r="T1393">
        <f>IF(OR(NOT(ISNUMBER(finalData[[#This Row],[peerIQR]])),finalData[[#This Row],[peerIQR]]=0), NA(), finalData[[#This Row],[peerQ3]]+1.5*finalData[[#This Row],[peerIQR]])</f>
        <v>1.2549999999999999</v>
      </c>
      <c r="U139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393">
        <f>finalData[[#This Row],[score]]-finalData[[#This Row],[peerMedian]]</f>
        <v>-3.0000000000000027E-2</v>
      </c>
    </row>
    <row r="1394" spans="1:22">
      <c r="A1394" t="s">
        <v>5334</v>
      </c>
      <c r="B1394" t="s">
        <v>5335</v>
      </c>
      <c r="C1394" t="s">
        <v>5316</v>
      </c>
      <c r="D1394" t="s">
        <v>32</v>
      </c>
      <c r="E1394">
        <v>4</v>
      </c>
      <c r="F1394">
        <v>0</v>
      </c>
      <c r="G1394">
        <v>8</v>
      </c>
      <c r="H1394">
        <v>2</v>
      </c>
      <c r="I1394">
        <v>1.08</v>
      </c>
      <c r="J1394">
        <v>10</v>
      </c>
      <c r="K1394">
        <v>0.2</v>
      </c>
      <c r="L1394" t="s">
        <v>18126</v>
      </c>
      <c r="M1394" t="s">
        <v>17970</v>
      </c>
      <c r="N1394" cm="1">
        <f t="array" ref="N1394">_xlfn.LET(_xlpm.k,finalData[[#This Row],[peer_group_key]],
     MEDIAN(_xlfn._xlws.FILTER(finalData[score], (finalData[peer_group_key]=_xlpm.k)*(ISNUMBER(finalData[score]))))
)</f>
        <v>1.06</v>
      </c>
      <c r="O1394" cm="1">
        <f t="array" ref="O139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394" cm="1">
        <f t="array" ref="P139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394">
        <f>finalData[[#This Row],[peerQ3]]-finalData[[#This Row],[peerQ1]]</f>
        <v>5.0000000000000044E-2</v>
      </c>
      <c r="R1394" cm="1">
        <f t="array" ref="R1394">_xlfn.LET(_xlpm.k,finalData[[#This Row],[peer_group_key]],
ROWS(_xlfn._xlws.FILTER(finalData[score], (finalData[peer_group_key]=_xlpm.k)*(ISNUMBER(finalData[score]))))
)</f>
        <v>48</v>
      </c>
      <c r="S1394">
        <f>IF(OR(NOT(ISNUMBER(finalData[[#This Row],[peerIQR]])),finalData[[#This Row],[peerIQR]]=0), NA(), finalData[[#This Row],[peerQ1]]-1.5*finalData[[#This Row],[peerIQR]])</f>
        <v>0.95499999999999996</v>
      </c>
      <c r="T1394">
        <f>IF(OR(NOT(ISNUMBER(finalData[[#This Row],[peerIQR]])),finalData[[#This Row],[peerIQR]]=0), NA(), finalData[[#This Row],[peerQ3]]+1.5*finalData[[#This Row],[peerIQR]])</f>
        <v>1.1550000000000002</v>
      </c>
      <c r="U139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94">
        <f>finalData[[#This Row],[score]]-finalData[[#This Row],[peerMedian]]</f>
        <v>2.0000000000000018E-2</v>
      </c>
    </row>
    <row r="1395" spans="1:22">
      <c r="A1395" t="s">
        <v>5337</v>
      </c>
      <c r="B1395" t="s">
        <v>5338</v>
      </c>
      <c r="C1395" t="s">
        <v>5316</v>
      </c>
      <c r="D1395" t="s">
        <v>32</v>
      </c>
      <c r="E1395">
        <v>2</v>
      </c>
      <c r="F1395">
        <v>0</v>
      </c>
      <c r="G1395">
        <v>6</v>
      </c>
      <c r="H1395">
        <v>2</v>
      </c>
      <c r="I1395">
        <v>1.2</v>
      </c>
      <c r="J1395">
        <v>8</v>
      </c>
      <c r="K1395">
        <v>0.25</v>
      </c>
      <c r="L1395" t="s">
        <v>18126</v>
      </c>
      <c r="M1395" t="s">
        <v>17973</v>
      </c>
      <c r="N1395" cm="1">
        <f t="array" ref="N1395">_xlfn.LET(_xlpm.k,finalData[[#This Row],[peer_group_key]],
     MEDIAN(_xlfn._xlws.FILTER(finalData[score], (finalData[peer_group_key]=_xlpm.k)*(ISNUMBER(finalData[score]))))
)</f>
        <v>1.06</v>
      </c>
      <c r="O1395" cm="1">
        <f t="array" ref="O139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395" cm="1">
        <f t="array" ref="P139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395">
        <f>finalData[[#This Row],[peerQ3]]-finalData[[#This Row],[peerQ1]]</f>
        <v>5.0000000000000044E-2</v>
      </c>
      <c r="R1395" cm="1">
        <f t="array" ref="R1395">_xlfn.LET(_xlpm.k,finalData[[#This Row],[peer_group_key]],
ROWS(_xlfn._xlws.FILTER(finalData[score], (finalData[peer_group_key]=_xlpm.k)*(ISNUMBER(finalData[score]))))
)</f>
        <v>48</v>
      </c>
      <c r="S1395">
        <f>IF(OR(NOT(ISNUMBER(finalData[[#This Row],[peerIQR]])),finalData[[#This Row],[peerIQR]]=0), NA(), finalData[[#This Row],[peerQ1]]-1.5*finalData[[#This Row],[peerIQR]])</f>
        <v>0.95499999999999996</v>
      </c>
      <c r="T1395">
        <f>IF(OR(NOT(ISNUMBER(finalData[[#This Row],[peerIQR]])),finalData[[#This Row],[peerIQR]]=0), NA(), finalData[[#This Row],[peerQ3]]+1.5*finalData[[#This Row],[peerIQR]])</f>
        <v>1.1550000000000002</v>
      </c>
      <c r="U139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1395">
        <f>finalData[[#This Row],[score]]-finalData[[#This Row],[peerMedian]]</f>
        <v>0.1399999999999999</v>
      </c>
    </row>
    <row r="1396" spans="1:22">
      <c r="A1396" t="s">
        <v>5340</v>
      </c>
      <c r="B1396" t="s">
        <v>5341</v>
      </c>
      <c r="C1396" t="s">
        <v>5316</v>
      </c>
      <c r="D1396" t="s">
        <v>32</v>
      </c>
      <c r="E1396">
        <v>3</v>
      </c>
      <c r="F1396">
        <v>1</v>
      </c>
      <c r="G1396">
        <v>7</v>
      </c>
      <c r="H1396">
        <v>2</v>
      </c>
      <c r="I1396">
        <v>0.99</v>
      </c>
      <c r="J1396">
        <v>10</v>
      </c>
      <c r="K1396">
        <v>0.2</v>
      </c>
      <c r="L1396" t="s">
        <v>18126</v>
      </c>
      <c r="M1396" t="s">
        <v>17971</v>
      </c>
      <c r="N1396" cm="1">
        <f t="array" ref="N1396">_xlfn.LET(_xlpm.k,finalData[[#This Row],[peer_group_key]],
     MEDIAN(_xlfn._xlws.FILTER(finalData[score], (finalData[peer_group_key]=_xlpm.k)*(ISNUMBER(finalData[score]))))
)</f>
        <v>1.06</v>
      </c>
      <c r="O1396" cm="1">
        <f t="array" ref="O139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396" cm="1">
        <f t="array" ref="P139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396">
        <f>finalData[[#This Row],[peerQ3]]-finalData[[#This Row],[peerQ1]]</f>
        <v>5.0000000000000044E-2</v>
      </c>
      <c r="R1396" cm="1">
        <f t="array" ref="R1396">_xlfn.LET(_xlpm.k,finalData[[#This Row],[peer_group_key]],
ROWS(_xlfn._xlws.FILTER(finalData[score], (finalData[peer_group_key]=_xlpm.k)*(ISNUMBER(finalData[score]))))
)</f>
        <v>48</v>
      </c>
      <c r="S1396">
        <f>IF(OR(NOT(ISNUMBER(finalData[[#This Row],[peerIQR]])),finalData[[#This Row],[peerIQR]]=0), NA(), finalData[[#This Row],[peerQ1]]-1.5*finalData[[#This Row],[peerIQR]])</f>
        <v>0.95499999999999996</v>
      </c>
      <c r="T1396">
        <f>IF(OR(NOT(ISNUMBER(finalData[[#This Row],[peerIQR]])),finalData[[#This Row],[peerIQR]]=0), NA(), finalData[[#This Row],[peerQ3]]+1.5*finalData[[#This Row],[peerIQR]])</f>
        <v>1.1550000000000002</v>
      </c>
      <c r="U139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96">
        <f>finalData[[#This Row],[score]]-finalData[[#This Row],[peerMedian]]</f>
        <v>-7.0000000000000062E-2</v>
      </c>
    </row>
    <row r="1397" spans="1:22">
      <c r="A1397" t="s">
        <v>5343</v>
      </c>
      <c r="B1397" t="s">
        <v>5344</v>
      </c>
      <c r="C1397" t="s">
        <v>5316</v>
      </c>
      <c r="D1397" t="s">
        <v>32</v>
      </c>
      <c r="E1397">
        <v>3</v>
      </c>
      <c r="F1397">
        <v>0</v>
      </c>
      <c r="G1397">
        <v>6</v>
      </c>
      <c r="H1397">
        <v>0</v>
      </c>
      <c r="I1397">
        <v>1.01</v>
      </c>
      <c r="J1397">
        <v>6</v>
      </c>
      <c r="K1397">
        <v>0</v>
      </c>
      <c r="L1397" t="s">
        <v>18126</v>
      </c>
      <c r="M1397" t="s">
        <v>17971</v>
      </c>
      <c r="N1397" cm="1">
        <f t="array" ref="N1397">_xlfn.LET(_xlpm.k,finalData[[#This Row],[peer_group_key]],
     MEDIAN(_xlfn._xlws.FILTER(finalData[score], (finalData[peer_group_key]=_xlpm.k)*(ISNUMBER(finalData[score]))))
)</f>
        <v>1.06</v>
      </c>
      <c r="O1397" cm="1">
        <f t="array" ref="O139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397" cm="1">
        <f t="array" ref="P139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397">
        <f>finalData[[#This Row],[peerQ3]]-finalData[[#This Row],[peerQ1]]</f>
        <v>5.0000000000000044E-2</v>
      </c>
      <c r="R1397" cm="1">
        <f t="array" ref="R1397">_xlfn.LET(_xlpm.k,finalData[[#This Row],[peer_group_key]],
ROWS(_xlfn._xlws.FILTER(finalData[score], (finalData[peer_group_key]=_xlpm.k)*(ISNUMBER(finalData[score]))))
)</f>
        <v>48</v>
      </c>
      <c r="S1397">
        <f>IF(OR(NOT(ISNUMBER(finalData[[#This Row],[peerIQR]])),finalData[[#This Row],[peerIQR]]=0), NA(), finalData[[#This Row],[peerQ1]]-1.5*finalData[[#This Row],[peerIQR]])</f>
        <v>0.95499999999999996</v>
      </c>
      <c r="T1397">
        <f>IF(OR(NOT(ISNUMBER(finalData[[#This Row],[peerIQR]])),finalData[[#This Row],[peerIQR]]=0), NA(), finalData[[#This Row],[peerQ3]]+1.5*finalData[[#This Row],[peerIQR]])</f>
        <v>1.1550000000000002</v>
      </c>
      <c r="U139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97">
        <f>finalData[[#This Row],[score]]-finalData[[#This Row],[peerMedian]]</f>
        <v>-5.0000000000000044E-2</v>
      </c>
    </row>
    <row r="1398" spans="1:22">
      <c r="A1398" t="s">
        <v>5347</v>
      </c>
      <c r="B1398" t="s">
        <v>5348</v>
      </c>
      <c r="C1398" t="s">
        <v>5316</v>
      </c>
      <c r="D1398" t="s">
        <v>32</v>
      </c>
      <c r="E1398">
        <v>3</v>
      </c>
      <c r="F1398">
        <v>1</v>
      </c>
      <c r="G1398">
        <v>9</v>
      </c>
      <c r="H1398">
        <v>1</v>
      </c>
      <c r="I1398">
        <v>1.03</v>
      </c>
      <c r="J1398">
        <v>11</v>
      </c>
      <c r="K1398">
        <v>9.0909090909090912E-2</v>
      </c>
      <c r="L1398" t="s">
        <v>18126</v>
      </c>
      <c r="M1398" t="s">
        <v>17971</v>
      </c>
      <c r="N1398" cm="1">
        <f t="array" ref="N1398">_xlfn.LET(_xlpm.k,finalData[[#This Row],[peer_group_key]],
     MEDIAN(_xlfn._xlws.FILTER(finalData[score], (finalData[peer_group_key]=_xlpm.k)*(ISNUMBER(finalData[score]))))
)</f>
        <v>1.06</v>
      </c>
      <c r="O1398" cm="1">
        <f t="array" ref="O139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398" cm="1">
        <f t="array" ref="P139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398">
        <f>finalData[[#This Row],[peerQ3]]-finalData[[#This Row],[peerQ1]]</f>
        <v>5.0000000000000044E-2</v>
      </c>
      <c r="R1398" cm="1">
        <f t="array" ref="R1398">_xlfn.LET(_xlpm.k,finalData[[#This Row],[peer_group_key]],
ROWS(_xlfn._xlws.FILTER(finalData[score], (finalData[peer_group_key]=_xlpm.k)*(ISNUMBER(finalData[score]))))
)</f>
        <v>48</v>
      </c>
      <c r="S1398">
        <f>IF(OR(NOT(ISNUMBER(finalData[[#This Row],[peerIQR]])),finalData[[#This Row],[peerIQR]]=0), NA(), finalData[[#This Row],[peerQ1]]-1.5*finalData[[#This Row],[peerIQR]])</f>
        <v>0.95499999999999996</v>
      </c>
      <c r="T1398">
        <f>IF(OR(NOT(ISNUMBER(finalData[[#This Row],[peerIQR]])),finalData[[#This Row],[peerIQR]]=0), NA(), finalData[[#This Row],[peerQ3]]+1.5*finalData[[#This Row],[peerIQR]])</f>
        <v>1.1550000000000002</v>
      </c>
      <c r="U139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98">
        <f>finalData[[#This Row],[score]]-finalData[[#This Row],[peerMedian]]</f>
        <v>-3.0000000000000027E-2</v>
      </c>
    </row>
    <row r="1399" spans="1:22">
      <c r="A1399" t="s">
        <v>5350</v>
      </c>
      <c r="B1399" t="s">
        <v>5351</v>
      </c>
      <c r="C1399" t="s">
        <v>5316</v>
      </c>
      <c r="D1399" t="s">
        <v>32</v>
      </c>
      <c r="E1399">
        <v>2</v>
      </c>
      <c r="F1399">
        <v>0</v>
      </c>
      <c r="G1399">
        <v>10</v>
      </c>
      <c r="H1399">
        <v>1</v>
      </c>
      <c r="I1399">
        <v>1.06</v>
      </c>
      <c r="J1399">
        <v>11</v>
      </c>
      <c r="K1399">
        <v>9.0909090909090912E-2</v>
      </c>
      <c r="L1399" t="s">
        <v>18126</v>
      </c>
      <c r="M1399" t="s">
        <v>17973</v>
      </c>
      <c r="N1399" cm="1">
        <f t="array" ref="N1399">_xlfn.LET(_xlpm.k,finalData[[#This Row],[peer_group_key]],
     MEDIAN(_xlfn._xlws.FILTER(finalData[score], (finalData[peer_group_key]=_xlpm.k)*(ISNUMBER(finalData[score]))))
)</f>
        <v>1.06</v>
      </c>
      <c r="O1399" cm="1">
        <f t="array" ref="O139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399" cm="1">
        <f t="array" ref="P139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399">
        <f>finalData[[#This Row],[peerQ3]]-finalData[[#This Row],[peerQ1]]</f>
        <v>5.0000000000000044E-2</v>
      </c>
      <c r="R1399" cm="1">
        <f t="array" ref="R1399">_xlfn.LET(_xlpm.k,finalData[[#This Row],[peer_group_key]],
ROWS(_xlfn._xlws.FILTER(finalData[score], (finalData[peer_group_key]=_xlpm.k)*(ISNUMBER(finalData[score]))))
)</f>
        <v>48</v>
      </c>
      <c r="S1399">
        <f>IF(OR(NOT(ISNUMBER(finalData[[#This Row],[peerIQR]])),finalData[[#This Row],[peerIQR]]=0), NA(), finalData[[#This Row],[peerQ1]]-1.5*finalData[[#This Row],[peerIQR]])</f>
        <v>0.95499999999999996</v>
      </c>
      <c r="T1399">
        <f>IF(OR(NOT(ISNUMBER(finalData[[#This Row],[peerIQR]])),finalData[[#This Row],[peerIQR]]=0), NA(), finalData[[#This Row],[peerQ3]]+1.5*finalData[[#This Row],[peerIQR]])</f>
        <v>1.1550000000000002</v>
      </c>
      <c r="U139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399">
        <f>finalData[[#This Row],[score]]-finalData[[#This Row],[peerMedian]]</f>
        <v>0</v>
      </c>
    </row>
    <row r="1400" spans="1:22">
      <c r="A1400" t="s">
        <v>5353</v>
      </c>
      <c r="B1400" t="s">
        <v>5354</v>
      </c>
      <c r="C1400" t="s">
        <v>5316</v>
      </c>
      <c r="D1400" t="s">
        <v>32</v>
      </c>
      <c r="E1400">
        <v>5</v>
      </c>
      <c r="F1400">
        <v>4</v>
      </c>
      <c r="G1400">
        <v>5</v>
      </c>
      <c r="H1400">
        <v>2</v>
      </c>
      <c r="I1400">
        <v>1.06</v>
      </c>
      <c r="J1400">
        <v>11</v>
      </c>
      <c r="K1400">
        <v>0.18181818181818182</v>
      </c>
      <c r="L1400" t="s">
        <v>18126</v>
      </c>
      <c r="M1400" t="s">
        <v>17970</v>
      </c>
      <c r="N1400" cm="1">
        <f t="array" ref="N1400">_xlfn.LET(_xlpm.k,finalData[[#This Row],[peer_group_key]],
     MEDIAN(_xlfn._xlws.FILTER(finalData[score], (finalData[peer_group_key]=_xlpm.k)*(ISNUMBER(finalData[score]))))
)</f>
        <v>1.06</v>
      </c>
      <c r="O1400" cm="1">
        <f t="array" ref="O140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00" cm="1">
        <f t="array" ref="P140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00">
        <f>finalData[[#This Row],[peerQ3]]-finalData[[#This Row],[peerQ1]]</f>
        <v>5.0000000000000044E-2</v>
      </c>
      <c r="R1400" cm="1">
        <f t="array" ref="R1400">_xlfn.LET(_xlpm.k,finalData[[#This Row],[peer_group_key]],
ROWS(_xlfn._xlws.FILTER(finalData[score], (finalData[peer_group_key]=_xlpm.k)*(ISNUMBER(finalData[score]))))
)</f>
        <v>48</v>
      </c>
      <c r="S1400">
        <f>IF(OR(NOT(ISNUMBER(finalData[[#This Row],[peerIQR]])),finalData[[#This Row],[peerIQR]]=0), NA(), finalData[[#This Row],[peerQ1]]-1.5*finalData[[#This Row],[peerIQR]])</f>
        <v>0.95499999999999996</v>
      </c>
      <c r="T1400">
        <f>IF(OR(NOT(ISNUMBER(finalData[[#This Row],[peerIQR]])),finalData[[#This Row],[peerIQR]]=0), NA(), finalData[[#This Row],[peerQ3]]+1.5*finalData[[#This Row],[peerIQR]])</f>
        <v>1.1550000000000002</v>
      </c>
      <c r="U140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00">
        <f>finalData[[#This Row],[score]]-finalData[[#This Row],[peerMedian]]</f>
        <v>0</v>
      </c>
    </row>
    <row r="1401" spans="1:22">
      <c r="A1401" t="s">
        <v>5357</v>
      </c>
      <c r="B1401" t="s">
        <v>5358</v>
      </c>
      <c r="C1401" t="s">
        <v>5316</v>
      </c>
      <c r="D1401" t="s">
        <v>140</v>
      </c>
      <c r="E1401">
        <v>2</v>
      </c>
      <c r="F1401">
        <v>0</v>
      </c>
      <c r="G1401">
        <v>6</v>
      </c>
      <c r="H1401">
        <v>1</v>
      </c>
      <c r="I1401">
        <v>1.1200000000000001</v>
      </c>
      <c r="J1401">
        <v>7</v>
      </c>
      <c r="K1401">
        <v>0.14285714285714285</v>
      </c>
      <c r="L1401" t="s">
        <v>18128</v>
      </c>
      <c r="M1401" t="s">
        <v>17973</v>
      </c>
      <c r="N1401" cm="1">
        <f t="array" ref="N1401">_xlfn.LET(_xlpm.k,finalData[[#This Row],[peer_group_key]],
     MEDIAN(_xlfn._xlws.FILTER(finalData[score], (finalData[peer_group_key]=_xlpm.k)*(ISNUMBER(finalData[score]))))
)</f>
        <v>1.1200000000000001</v>
      </c>
      <c r="O1401" cm="1">
        <f t="array" ref="O140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1.1100000000000001</v>
      </c>
      <c r="P1401" cm="1">
        <f t="array" ref="P140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1.1400000000000001</v>
      </c>
      <c r="Q1401">
        <f>finalData[[#This Row],[peerQ3]]-finalData[[#This Row],[peerQ1]]</f>
        <v>3.0000000000000027E-2</v>
      </c>
      <c r="R1401" cm="1">
        <f t="array" ref="R1401">_xlfn.LET(_xlpm.k,finalData[[#This Row],[peer_group_key]],
ROWS(_xlfn._xlws.FILTER(finalData[score], (finalData[peer_group_key]=_xlpm.k)*(ISNUMBER(finalData[score]))))
)</f>
        <v>3</v>
      </c>
      <c r="S1401">
        <f>IF(OR(NOT(ISNUMBER(finalData[[#This Row],[peerIQR]])),finalData[[#This Row],[peerIQR]]=0), NA(), finalData[[#This Row],[peerQ1]]-1.5*finalData[[#This Row],[peerIQR]])</f>
        <v>1.0649999999999999</v>
      </c>
      <c r="T1401">
        <f>IF(OR(NOT(ISNUMBER(finalData[[#This Row],[peerIQR]])),finalData[[#This Row],[peerIQR]]=0), NA(), finalData[[#This Row],[peerQ3]]+1.5*finalData[[#This Row],[peerIQR]])</f>
        <v>1.1850000000000001</v>
      </c>
      <c r="U140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01">
        <f>finalData[[#This Row],[score]]-finalData[[#This Row],[peerMedian]]</f>
        <v>0</v>
      </c>
    </row>
    <row r="1402" spans="1:22">
      <c r="A1402" t="s">
        <v>5360</v>
      </c>
      <c r="B1402" t="s">
        <v>5361</v>
      </c>
      <c r="C1402" t="s">
        <v>5316</v>
      </c>
      <c r="D1402" t="s">
        <v>32</v>
      </c>
      <c r="E1402">
        <v>4</v>
      </c>
      <c r="F1402">
        <v>2</v>
      </c>
      <c r="G1402">
        <v>8</v>
      </c>
      <c r="H1402">
        <v>0</v>
      </c>
      <c r="I1402">
        <v>1.1200000000000001</v>
      </c>
      <c r="J1402">
        <v>10</v>
      </c>
      <c r="K1402">
        <v>0</v>
      </c>
      <c r="L1402" t="s">
        <v>18126</v>
      </c>
      <c r="M1402" t="s">
        <v>17970</v>
      </c>
      <c r="N1402" cm="1">
        <f t="array" ref="N1402">_xlfn.LET(_xlpm.k,finalData[[#This Row],[peer_group_key]],
     MEDIAN(_xlfn._xlws.FILTER(finalData[score], (finalData[peer_group_key]=_xlpm.k)*(ISNUMBER(finalData[score]))))
)</f>
        <v>1.06</v>
      </c>
      <c r="O1402" cm="1">
        <f t="array" ref="O140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02" cm="1">
        <f t="array" ref="P140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02">
        <f>finalData[[#This Row],[peerQ3]]-finalData[[#This Row],[peerQ1]]</f>
        <v>5.0000000000000044E-2</v>
      </c>
      <c r="R1402" cm="1">
        <f t="array" ref="R1402">_xlfn.LET(_xlpm.k,finalData[[#This Row],[peer_group_key]],
ROWS(_xlfn._xlws.FILTER(finalData[score], (finalData[peer_group_key]=_xlpm.k)*(ISNUMBER(finalData[score]))))
)</f>
        <v>48</v>
      </c>
      <c r="S1402">
        <f>IF(OR(NOT(ISNUMBER(finalData[[#This Row],[peerIQR]])),finalData[[#This Row],[peerIQR]]=0), NA(), finalData[[#This Row],[peerQ1]]-1.5*finalData[[#This Row],[peerIQR]])</f>
        <v>0.95499999999999996</v>
      </c>
      <c r="T1402">
        <f>IF(OR(NOT(ISNUMBER(finalData[[#This Row],[peerIQR]])),finalData[[#This Row],[peerIQR]]=0), NA(), finalData[[#This Row],[peerQ3]]+1.5*finalData[[#This Row],[peerIQR]])</f>
        <v>1.1550000000000002</v>
      </c>
      <c r="U140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02">
        <f>finalData[[#This Row],[score]]-finalData[[#This Row],[peerMedian]]</f>
        <v>6.0000000000000053E-2</v>
      </c>
    </row>
    <row r="1403" spans="1:22">
      <c r="A1403" t="s">
        <v>5363</v>
      </c>
      <c r="B1403" t="s">
        <v>5364</v>
      </c>
      <c r="C1403" t="s">
        <v>5316</v>
      </c>
      <c r="D1403" t="s">
        <v>140</v>
      </c>
      <c r="E1403">
        <v>3</v>
      </c>
      <c r="F1403">
        <v>0</v>
      </c>
      <c r="G1403">
        <v>9</v>
      </c>
      <c r="H1403">
        <v>2</v>
      </c>
      <c r="I1403">
        <v>1.1000000000000001</v>
      </c>
      <c r="J1403">
        <v>11</v>
      </c>
      <c r="K1403">
        <v>0.18181818181818182</v>
      </c>
      <c r="L1403" t="s">
        <v>18128</v>
      </c>
      <c r="M1403" t="s">
        <v>17971</v>
      </c>
      <c r="N1403" cm="1">
        <f t="array" ref="N1403">_xlfn.LET(_xlpm.k,finalData[[#This Row],[peer_group_key]],
     MEDIAN(_xlfn._xlws.FILTER(finalData[score], (finalData[peer_group_key]=_xlpm.k)*(ISNUMBER(finalData[score]))))
)</f>
        <v>1.1200000000000001</v>
      </c>
      <c r="O1403" cm="1">
        <f t="array" ref="O140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1.1100000000000001</v>
      </c>
      <c r="P1403" cm="1">
        <f t="array" ref="P140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1.1400000000000001</v>
      </c>
      <c r="Q1403">
        <f>finalData[[#This Row],[peerQ3]]-finalData[[#This Row],[peerQ1]]</f>
        <v>3.0000000000000027E-2</v>
      </c>
      <c r="R1403" cm="1">
        <f t="array" ref="R1403">_xlfn.LET(_xlpm.k,finalData[[#This Row],[peer_group_key]],
ROWS(_xlfn._xlws.FILTER(finalData[score], (finalData[peer_group_key]=_xlpm.k)*(ISNUMBER(finalData[score]))))
)</f>
        <v>3</v>
      </c>
      <c r="S1403">
        <f>IF(OR(NOT(ISNUMBER(finalData[[#This Row],[peerIQR]])),finalData[[#This Row],[peerIQR]]=0), NA(), finalData[[#This Row],[peerQ1]]-1.5*finalData[[#This Row],[peerIQR]])</f>
        <v>1.0649999999999999</v>
      </c>
      <c r="T1403">
        <f>IF(OR(NOT(ISNUMBER(finalData[[#This Row],[peerIQR]])),finalData[[#This Row],[peerIQR]]=0), NA(), finalData[[#This Row],[peerQ3]]+1.5*finalData[[#This Row],[peerIQR]])</f>
        <v>1.1850000000000001</v>
      </c>
      <c r="U140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03">
        <f>finalData[[#This Row],[score]]-finalData[[#This Row],[peerMedian]]</f>
        <v>-2.0000000000000018E-2</v>
      </c>
    </row>
    <row r="1404" spans="1:22">
      <c r="A1404" t="s">
        <v>5369</v>
      </c>
      <c r="B1404" t="s">
        <v>5370</v>
      </c>
      <c r="C1404" t="s">
        <v>5316</v>
      </c>
      <c r="D1404" t="s">
        <v>32</v>
      </c>
      <c r="E1404">
        <v>3</v>
      </c>
      <c r="F1404">
        <v>0</v>
      </c>
      <c r="G1404">
        <v>6</v>
      </c>
      <c r="H1404">
        <v>2</v>
      </c>
      <c r="I1404">
        <v>1.05</v>
      </c>
      <c r="J1404">
        <v>8</v>
      </c>
      <c r="K1404">
        <v>0.25</v>
      </c>
      <c r="L1404" t="s">
        <v>18126</v>
      </c>
      <c r="M1404" t="s">
        <v>17971</v>
      </c>
      <c r="N1404" cm="1">
        <f t="array" ref="N1404">_xlfn.LET(_xlpm.k,finalData[[#This Row],[peer_group_key]],
     MEDIAN(_xlfn._xlws.FILTER(finalData[score], (finalData[peer_group_key]=_xlpm.k)*(ISNUMBER(finalData[score]))))
)</f>
        <v>1.06</v>
      </c>
      <c r="O1404" cm="1">
        <f t="array" ref="O140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04" cm="1">
        <f t="array" ref="P140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04">
        <f>finalData[[#This Row],[peerQ3]]-finalData[[#This Row],[peerQ1]]</f>
        <v>5.0000000000000044E-2</v>
      </c>
      <c r="R1404" cm="1">
        <f t="array" ref="R1404">_xlfn.LET(_xlpm.k,finalData[[#This Row],[peer_group_key]],
ROWS(_xlfn._xlws.FILTER(finalData[score], (finalData[peer_group_key]=_xlpm.k)*(ISNUMBER(finalData[score]))))
)</f>
        <v>48</v>
      </c>
      <c r="S1404">
        <f>IF(OR(NOT(ISNUMBER(finalData[[#This Row],[peerIQR]])),finalData[[#This Row],[peerIQR]]=0), NA(), finalData[[#This Row],[peerQ1]]-1.5*finalData[[#This Row],[peerIQR]])</f>
        <v>0.95499999999999996</v>
      </c>
      <c r="T1404">
        <f>IF(OR(NOT(ISNUMBER(finalData[[#This Row],[peerIQR]])),finalData[[#This Row],[peerIQR]]=0), NA(), finalData[[#This Row],[peerQ3]]+1.5*finalData[[#This Row],[peerIQR]])</f>
        <v>1.1550000000000002</v>
      </c>
      <c r="U140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04">
        <f>finalData[[#This Row],[score]]-finalData[[#This Row],[peerMedian]]</f>
        <v>-1.0000000000000009E-2</v>
      </c>
    </row>
    <row r="1405" spans="1:22">
      <c r="A1405" t="s">
        <v>5372</v>
      </c>
      <c r="B1405" t="s">
        <v>5373</v>
      </c>
      <c r="C1405" t="s">
        <v>5316</v>
      </c>
      <c r="D1405" t="s">
        <v>32</v>
      </c>
      <c r="E1405">
        <v>3</v>
      </c>
      <c r="F1405">
        <v>0</v>
      </c>
      <c r="G1405">
        <v>6</v>
      </c>
      <c r="H1405">
        <v>1</v>
      </c>
      <c r="I1405">
        <v>1.07</v>
      </c>
      <c r="J1405">
        <v>7</v>
      </c>
      <c r="K1405">
        <v>0.14285714285714285</v>
      </c>
      <c r="L1405" t="s">
        <v>18126</v>
      </c>
      <c r="M1405" t="s">
        <v>17971</v>
      </c>
      <c r="N1405" cm="1">
        <f t="array" ref="N1405">_xlfn.LET(_xlpm.k,finalData[[#This Row],[peer_group_key]],
     MEDIAN(_xlfn._xlws.FILTER(finalData[score], (finalData[peer_group_key]=_xlpm.k)*(ISNUMBER(finalData[score]))))
)</f>
        <v>1.06</v>
      </c>
      <c r="O1405" cm="1">
        <f t="array" ref="O140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05" cm="1">
        <f t="array" ref="P140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05">
        <f>finalData[[#This Row],[peerQ3]]-finalData[[#This Row],[peerQ1]]</f>
        <v>5.0000000000000044E-2</v>
      </c>
      <c r="R1405" cm="1">
        <f t="array" ref="R1405">_xlfn.LET(_xlpm.k,finalData[[#This Row],[peer_group_key]],
ROWS(_xlfn._xlws.FILTER(finalData[score], (finalData[peer_group_key]=_xlpm.k)*(ISNUMBER(finalData[score]))))
)</f>
        <v>48</v>
      </c>
      <c r="S1405">
        <f>IF(OR(NOT(ISNUMBER(finalData[[#This Row],[peerIQR]])),finalData[[#This Row],[peerIQR]]=0), NA(), finalData[[#This Row],[peerQ1]]-1.5*finalData[[#This Row],[peerIQR]])</f>
        <v>0.95499999999999996</v>
      </c>
      <c r="T1405">
        <f>IF(OR(NOT(ISNUMBER(finalData[[#This Row],[peerIQR]])),finalData[[#This Row],[peerIQR]]=0), NA(), finalData[[#This Row],[peerQ3]]+1.5*finalData[[#This Row],[peerIQR]])</f>
        <v>1.1550000000000002</v>
      </c>
      <c r="U140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05">
        <f>finalData[[#This Row],[score]]-finalData[[#This Row],[peerMedian]]</f>
        <v>1.0000000000000009E-2</v>
      </c>
    </row>
    <row r="1406" spans="1:22">
      <c r="A1406" t="s">
        <v>5375</v>
      </c>
      <c r="B1406" t="s">
        <v>5376</v>
      </c>
      <c r="C1406" t="s">
        <v>5316</v>
      </c>
      <c r="D1406" t="s">
        <v>32</v>
      </c>
      <c r="E1406">
        <v>2</v>
      </c>
      <c r="F1406">
        <v>0</v>
      </c>
      <c r="G1406">
        <v>7</v>
      </c>
      <c r="H1406">
        <v>1</v>
      </c>
      <c r="I1406">
        <v>1.08</v>
      </c>
      <c r="J1406">
        <v>8</v>
      </c>
      <c r="K1406">
        <v>0.125</v>
      </c>
      <c r="L1406" t="s">
        <v>18126</v>
      </c>
      <c r="M1406" t="s">
        <v>17973</v>
      </c>
      <c r="N1406" cm="1">
        <f t="array" ref="N1406">_xlfn.LET(_xlpm.k,finalData[[#This Row],[peer_group_key]],
     MEDIAN(_xlfn._xlws.FILTER(finalData[score], (finalData[peer_group_key]=_xlpm.k)*(ISNUMBER(finalData[score]))))
)</f>
        <v>1.06</v>
      </c>
      <c r="O1406" cm="1">
        <f t="array" ref="O140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06" cm="1">
        <f t="array" ref="P140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06">
        <f>finalData[[#This Row],[peerQ3]]-finalData[[#This Row],[peerQ1]]</f>
        <v>5.0000000000000044E-2</v>
      </c>
      <c r="R1406" cm="1">
        <f t="array" ref="R1406">_xlfn.LET(_xlpm.k,finalData[[#This Row],[peer_group_key]],
ROWS(_xlfn._xlws.FILTER(finalData[score], (finalData[peer_group_key]=_xlpm.k)*(ISNUMBER(finalData[score]))))
)</f>
        <v>48</v>
      </c>
      <c r="S1406">
        <f>IF(OR(NOT(ISNUMBER(finalData[[#This Row],[peerIQR]])),finalData[[#This Row],[peerIQR]]=0), NA(), finalData[[#This Row],[peerQ1]]-1.5*finalData[[#This Row],[peerIQR]])</f>
        <v>0.95499999999999996</v>
      </c>
      <c r="T1406">
        <f>IF(OR(NOT(ISNUMBER(finalData[[#This Row],[peerIQR]])),finalData[[#This Row],[peerIQR]]=0), NA(), finalData[[#This Row],[peerQ3]]+1.5*finalData[[#This Row],[peerIQR]])</f>
        <v>1.1550000000000002</v>
      </c>
      <c r="U140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06">
        <f>finalData[[#This Row],[score]]-finalData[[#This Row],[peerMedian]]</f>
        <v>2.0000000000000018E-2</v>
      </c>
    </row>
    <row r="1407" spans="1:22">
      <c r="A1407" t="s">
        <v>5378</v>
      </c>
      <c r="B1407" t="s">
        <v>5379</v>
      </c>
      <c r="C1407" t="s">
        <v>5316</v>
      </c>
      <c r="D1407" t="s">
        <v>32</v>
      </c>
      <c r="E1407">
        <v>2</v>
      </c>
      <c r="F1407">
        <v>0</v>
      </c>
      <c r="G1407">
        <v>8</v>
      </c>
      <c r="H1407">
        <v>0</v>
      </c>
      <c r="I1407">
        <v>1.1599999999999999</v>
      </c>
      <c r="J1407">
        <v>8</v>
      </c>
      <c r="K1407">
        <v>0</v>
      </c>
      <c r="L1407" t="s">
        <v>18126</v>
      </c>
      <c r="M1407" t="s">
        <v>17973</v>
      </c>
      <c r="N1407" cm="1">
        <f t="array" ref="N1407">_xlfn.LET(_xlpm.k,finalData[[#This Row],[peer_group_key]],
     MEDIAN(_xlfn._xlws.FILTER(finalData[score], (finalData[peer_group_key]=_xlpm.k)*(ISNUMBER(finalData[score]))))
)</f>
        <v>1.06</v>
      </c>
      <c r="O1407" cm="1">
        <f t="array" ref="O140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07" cm="1">
        <f t="array" ref="P140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07">
        <f>finalData[[#This Row],[peerQ3]]-finalData[[#This Row],[peerQ1]]</f>
        <v>5.0000000000000044E-2</v>
      </c>
      <c r="R1407" cm="1">
        <f t="array" ref="R1407">_xlfn.LET(_xlpm.k,finalData[[#This Row],[peer_group_key]],
ROWS(_xlfn._xlws.FILTER(finalData[score], (finalData[peer_group_key]=_xlpm.k)*(ISNUMBER(finalData[score]))))
)</f>
        <v>48</v>
      </c>
      <c r="S1407">
        <f>IF(OR(NOT(ISNUMBER(finalData[[#This Row],[peerIQR]])),finalData[[#This Row],[peerIQR]]=0), NA(), finalData[[#This Row],[peerQ1]]-1.5*finalData[[#This Row],[peerIQR]])</f>
        <v>0.95499999999999996</v>
      </c>
      <c r="T1407">
        <f>IF(OR(NOT(ISNUMBER(finalData[[#This Row],[peerIQR]])),finalData[[#This Row],[peerIQR]]=0), NA(), finalData[[#This Row],[peerQ3]]+1.5*finalData[[#This Row],[peerIQR]])</f>
        <v>1.1550000000000002</v>
      </c>
      <c r="U140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1407">
        <f>finalData[[#This Row],[score]]-finalData[[#This Row],[peerMedian]]</f>
        <v>9.9999999999999867E-2</v>
      </c>
    </row>
    <row r="1408" spans="1:22">
      <c r="A1408" t="s">
        <v>5381</v>
      </c>
      <c r="B1408" t="s">
        <v>5382</v>
      </c>
      <c r="C1408" t="s">
        <v>5316</v>
      </c>
      <c r="D1408" t="s">
        <v>32</v>
      </c>
      <c r="E1408">
        <v>4</v>
      </c>
      <c r="F1408">
        <v>0</v>
      </c>
      <c r="G1408">
        <v>10</v>
      </c>
      <c r="H1408">
        <v>0</v>
      </c>
      <c r="I1408">
        <v>1.03</v>
      </c>
      <c r="J1408">
        <v>10</v>
      </c>
      <c r="K1408">
        <v>0</v>
      </c>
      <c r="L1408" t="s">
        <v>18126</v>
      </c>
      <c r="M1408" t="s">
        <v>17970</v>
      </c>
      <c r="N1408" cm="1">
        <f t="array" ref="N1408">_xlfn.LET(_xlpm.k,finalData[[#This Row],[peer_group_key]],
     MEDIAN(_xlfn._xlws.FILTER(finalData[score], (finalData[peer_group_key]=_xlpm.k)*(ISNUMBER(finalData[score]))))
)</f>
        <v>1.06</v>
      </c>
      <c r="O1408" cm="1">
        <f t="array" ref="O140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08" cm="1">
        <f t="array" ref="P140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08">
        <f>finalData[[#This Row],[peerQ3]]-finalData[[#This Row],[peerQ1]]</f>
        <v>5.0000000000000044E-2</v>
      </c>
      <c r="R1408" cm="1">
        <f t="array" ref="R1408">_xlfn.LET(_xlpm.k,finalData[[#This Row],[peer_group_key]],
ROWS(_xlfn._xlws.FILTER(finalData[score], (finalData[peer_group_key]=_xlpm.k)*(ISNUMBER(finalData[score]))))
)</f>
        <v>48</v>
      </c>
      <c r="S1408">
        <f>IF(OR(NOT(ISNUMBER(finalData[[#This Row],[peerIQR]])),finalData[[#This Row],[peerIQR]]=0), NA(), finalData[[#This Row],[peerQ1]]-1.5*finalData[[#This Row],[peerIQR]])</f>
        <v>0.95499999999999996</v>
      </c>
      <c r="T1408">
        <f>IF(OR(NOT(ISNUMBER(finalData[[#This Row],[peerIQR]])),finalData[[#This Row],[peerIQR]]=0), NA(), finalData[[#This Row],[peerQ3]]+1.5*finalData[[#This Row],[peerIQR]])</f>
        <v>1.1550000000000002</v>
      </c>
      <c r="U140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08">
        <f>finalData[[#This Row],[score]]-finalData[[#This Row],[peerMedian]]</f>
        <v>-3.0000000000000027E-2</v>
      </c>
    </row>
    <row r="1409" spans="1:22">
      <c r="A1409" t="s">
        <v>5384</v>
      </c>
      <c r="B1409" t="s">
        <v>5385</v>
      </c>
      <c r="C1409" t="s">
        <v>5316</v>
      </c>
      <c r="D1409" t="s">
        <v>67</v>
      </c>
      <c r="E1409">
        <v>2</v>
      </c>
      <c r="F1409">
        <v>0</v>
      </c>
      <c r="G1409">
        <v>7</v>
      </c>
      <c r="H1409">
        <v>1</v>
      </c>
      <c r="I1409">
        <v>1.0900000000000001</v>
      </c>
      <c r="J1409">
        <v>8</v>
      </c>
      <c r="K1409">
        <v>0.125</v>
      </c>
      <c r="L1409" t="s">
        <v>18129</v>
      </c>
      <c r="M1409" t="s">
        <v>17973</v>
      </c>
      <c r="N1409" cm="1">
        <f t="array" ref="N1409">_xlfn.LET(_xlpm.k,finalData[[#This Row],[peer_group_key]],
     MEDIAN(_xlfn._xlws.FILTER(finalData[score], (finalData[peer_group_key]=_xlpm.k)*(ISNUMBER(finalData[score]))))
)</f>
        <v>1.125</v>
      </c>
      <c r="O1409" cm="1">
        <f t="array" ref="O140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1.1074999999999999</v>
      </c>
      <c r="P1409" cm="1">
        <f t="array" ref="P140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1.1425000000000001</v>
      </c>
      <c r="Q1409">
        <f>finalData[[#This Row],[peerQ3]]-finalData[[#This Row],[peerQ1]]</f>
        <v>3.5000000000000142E-2</v>
      </c>
      <c r="R1409" cm="1">
        <f t="array" ref="R1409">_xlfn.LET(_xlpm.k,finalData[[#This Row],[peer_group_key]],
ROWS(_xlfn._xlws.FILTER(finalData[score], (finalData[peer_group_key]=_xlpm.k)*(ISNUMBER(finalData[score]))))
)</f>
        <v>2</v>
      </c>
      <c r="S1409">
        <f>IF(OR(NOT(ISNUMBER(finalData[[#This Row],[peerIQR]])),finalData[[#This Row],[peerIQR]]=0), NA(), finalData[[#This Row],[peerQ1]]-1.5*finalData[[#This Row],[peerIQR]])</f>
        <v>1.0549999999999997</v>
      </c>
      <c r="T1409">
        <f>IF(OR(NOT(ISNUMBER(finalData[[#This Row],[peerIQR]])),finalData[[#This Row],[peerIQR]]=0), NA(), finalData[[#This Row],[peerQ3]]+1.5*finalData[[#This Row],[peerIQR]])</f>
        <v>1.1950000000000003</v>
      </c>
      <c r="U140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09">
        <f>finalData[[#This Row],[score]]-finalData[[#This Row],[peerMedian]]</f>
        <v>-3.499999999999992E-2</v>
      </c>
    </row>
    <row r="1410" spans="1:22">
      <c r="A1410" t="s">
        <v>5386</v>
      </c>
      <c r="B1410" t="s">
        <v>5387</v>
      </c>
      <c r="C1410" t="s">
        <v>5316</v>
      </c>
      <c r="D1410" t="s">
        <v>32</v>
      </c>
      <c r="E1410">
        <v>4</v>
      </c>
      <c r="F1410">
        <v>0</v>
      </c>
      <c r="G1410">
        <v>5</v>
      </c>
      <c r="H1410">
        <v>2</v>
      </c>
      <c r="I1410">
        <v>1.02</v>
      </c>
      <c r="J1410">
        <v>7</v>
      </c>
      <c r="K1410">
        <v>0.2857142857142857</v>
      </c>
      <c r="L1410" t="s">
        <v>18126</v>
      </c>
      <c r="M1410" t="s">
        <v>17970</v>
      </c>
      <c r="N1410" cm="1">
        <f t="array" ref="N1410">_xlfn.LET(_xlpm.k,finalData[[#This Row],[peer_group_key]],
     MEDIAN(_xlfn._xlws.FILTER(finalData[score], (finalData[peer_group_key]=_xlpm.k)*(ISNUMBER(finalData[score]))))
)</f>
        <v>1.06</v>
      </c>
      <c r="O1410" cm="1">
        <f t="array" ref="O141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10" cm="1">
        <f t="array" ref="P141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10">
        <f>finalData[[#This Row],[peerQ3]]-finalData[[#This Row],[peerQ1]]</f>
        <v>5.0000000000000044E-2</v>
      </c>
      <c r="R1410" cm="1">
        <f t="array" ref="R1410">_xlfn.LET(_xlpm.k,finalData[[#This Row],[peer_group_key]],
ROWS(_xlfn._xlws.FILTER(finalData[score], (finalData[peer_group_key]=_xlpm.k)*(ISNUMBER(finalData[score]))))
)</f>
        <v>48</v>
      </c>
      <c r="S1410">
        <f>IF(OR(NOT(ISNUMBER(finalData[[#This Row],[peerIQR]])),finalData[[#This Row],[peerIQR]]=0), NA(), finalData[[#This Row],[peerQ1]]-1.5*finalData[[#This Row],[peerIQR]])</f>
        <v>0.95499999999999996</v>
      </c>
      <c r="T1410">
        <f>IF(OR(NOT(ISNUMBER(finalData[[#This Row],[peerIQR]])),finalData[[#This Row],[peerIQR]]=0), NA(), finalData[[#This Row],[peerQ3]]+1.5*finalData[[#This Row],[peerIQR]])</f>
        <v>1.1550000000000002</v>
      </c>
      <c r="U141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10">
        <f>finalData[[#This Row],[score]]-finalData[[#This Row],[peerMedian]]</f>
        <v>-4.0000000000000036E-2</v>
      </c>
    </row>
    <row r="1411" spans="1:22">
      <c r="A1411" t="s">
        <v>5390</v>
      </c>
      <c r="B1411" t="s">
        <v>5391</v>
      </c>
      <c r="C1411" t="s">
        <v>5316</v>
      </c>
      <c r="D1411" t="s">
        <v>32</v>
      </c>
      <c r="E1411">
        <v>2</v>
      </c>
      <c r="F1411">
        <v>0</v>
      </c>
      <c r="G1411">
        <v>4</v>
      </c>
      <c r="H1411">
        <v>3</v>
      </c>
      <c r="I1411">
        <v>1.03</v>
      </c>
      <c r="J1411">
        <v>7</v>
      </c>
      <c r="K1411">
        <v>0.42857142857142855</v>
      </c>
      <c r="L1411" t="s">
        <v>18126</v>
      </c>
      <c r="M1411" t="s">
        <v>17973</v>
      </c>
      <c r="N1411" cm="1">
        <f t="array" ref="N1411">_xlfn.LET(_xlpm.k,finalData[[#This Row],[peer_group_key]],
     MEDIAN(_xlfn._xlws.FILTER(finalData[score], (finalData[peer_group_key]=_xlpm.k)*(ISNUMBER(finalData[score]))))
)</f>
        <v>1.06</v>
      </c>
      <c r="O1411" cm="1">
        <f t="array" ref="O141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11" cm="1">
        <f t="array" ref="P141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11">
        <f>finalData[[#This Row],[peerQ3]]-finalData[[#This Row],[peerQ1]]</f>
        <v>5.0000000000000044E-2</v>
      </c>
      <c r="R1411" cm="1">
        <f t="array" ref="R1411">_xlfn.LET(_xlpm.k,finalData[[#This Row],[peer_group_key]],
ROWS(_xlfn._xlws.FILTER(finalData[score], (finalData[peer_group_key]=_xlpm.k)*(ISNUMBER(finalData[score]))))
)</f>
        <v>48</v>
      </c>
      <c r="S1411">
        <f>IF(OR(NOT(ISNUMBER(finalData[[#This Row],[peerIQR]])),finalData[[#This Row],[peerIQR]]=0), NA(), finalData[[#This Row],[peerQ1]]-1.5*finalData[[#This Row],[peerIQR]])</f>
        <v>0.95499999999999996</v>
      </c>
      <c r="T1411">
        <f>IF(OR(NOT(ISNUMBER(finalData[[#This Row],[peerIQR]])),finalData[[#This Row],[peerIQR]]=0), NA(), finalData[[#This Row],[peerQ3]]+1.5*finalData[[#This Row],[peerIQR]])</f>
        <v>1.1550000000000002</v>
      </c>
      <c r="U141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11">
        <f>finalData[[#This Row],[score]]-finalData[[#This Row],[peerMedian]]</f>
        <v>-3.0000000000000027E-2</v>
      </c>
    </row>
    <row r="1412" spans="1:22">
      <c r="A1412" t="s">
        <v>5393</v>
      </c>
      <c r="B1412" t="s">
        <v>5394</v>
      </c>
      <c r="C1412" t="s">
        <v>5316</v>
      </c>
      <c r="D1412" t="s">
        <v>32</v>
      </c>
      <c r="E1412">
        <v>4</v>
      </c>
      <c r="F1412">
        <v>2</v>
      </c>
      <c r="G1412">
        <v>7</v>
      </c>
      <c r="H1412">
        <v>1</v>
      </c>
      <c r="I1412">
        <v>1.04</v>
      </c>
      <c r="J1412">
        <v>10</v>
      </c>
      <c r="K1412">
        <v>0.1</v>
      </c>
      <c r="L1412" t="s">
        <v>18126</v>
      </c>
      <c r="M1412" t="s">
        <v>17970</v>
      </c>
      <c r="N1412" cm="1">
        <f t="array" ref="N1412">_xlfn.LET(_xlpm.k,finalData[[#This Row],[peer_group_key]],
     MEDIAN(_xlfn._xlws.FILTER(finalData[score], (finalData[peer_group_key]=_xlpm.k)*(ISNUMBER(finalData[score]))))
)</f>
        <v>1.06</v>
      </c>
      <c r="O1412" cm="1">
        <f t="array" ref="O141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12" cm="1">
        <f t="array" ref="P141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12">
        <f>finalData[[#This Row],[peerQ3]]-finalData[[#This Row],[peerQ1]]</f>
        <v>5.0000000000000044E-2</v>
      </c>
      <c r="R1412" cm="1">
        <f t="array" ref="R1412">_xlfn.LET(_xlpm.k,finalData[[#This Row],[peer_group_key]],
ROWS(_xlfn._xlws.FILTER(finalData[score], (finalData[peer_group_key]=_xlpm.k)*(ISNUMBER(finalData[score]))))
)</f>
        <v>48</v>
      </c>
      <c r="S1412">
        <f>IF(OR(NOT(ISNUMBER(finalData[[#This Row],[peerIQR]])),finalData[[#This Row],[peerIQR]]=0), NA(), finalData[[#This Row],[peerQ1]]-1.5*finalData[[#This Row],[peerIQR]])</f>
        <v>0.95499999999999996</v>
      </c>
      <c r="T1412">
        <f>IF(OR(NOT(ISNUMBER(finalData[[#This Row],[peerIQR]])),finalData[[#This Row],[peerIQR]]=0), NA(), finalData[[#This Row],[peerQ3]]+1.5*finalData[[#This Row],[peerIQR]])</f>
        <v>1.1550000000000002</v>
      </c>
      <c r="U141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12">
        <f>finalData[[#This Row],[score]]-finalData[[#This Row],[peerMedian]]</f>
        <v>-2.0000000000000018E-2</v>
      </c>
    </row>
    <row r="1413" spans="1:22">
      <c r="A1413" t="s">
        <v>5397</v>
      </c>
      <c r="B1413" t="s">
        <v>5398</v>
      </c>
      <c r="C1413" t="s">
        <v>5316</v>
      </c>
      <c r="D1413" t="s">
        <v>32</v>
      </c>
      <c r="E1413">
        <v>2</v>
      </c>
      <c r="F1413">
        <v>0</v>
      </c>
      <c r="G1413">
        <v>7</v>
      </c>
      <c r="H1413">
        <v>4</v>
      </c>
      <c r="I1413">
        <v>1.08</v>
      </c>
      <c r="J1413">
        <v>11</v>
      </c>
      <c r="K1413">
        <v>0.36363636363636365</v>
      </c>
      <c r="L1413" t="s">
        <v>18126</v>
      </c>
      <c r="M1413" t="s">
        <v>17973</v>
      </c>
      <c r="N1413" cm="1">
        <f t="array" ref="N1413">_xlfn.LET(_xlpm.k,finalData[[#This Row],[peer_group_key]],
     MEDIAN(_xlfn._xlws.FILTER(finalData[score], (finalData[peer_group_key]=_xlpm.k)*(ISNUMBER(finalData[score]))))
)</f>
        <v>1.06</v>
      </c>
      <c r="O1413" cm="1">
        <f t="array" ref="O141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13" cm="1">
        <f t="array" ref="P141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13">
        <f>finalData[[#This Row],[peerQ3]]-finalData[[#This Row],[peerQ1]]</f>
        <v>5.0000000000000044E-2</v>
      </c>
      <c r="R1413" cm="1">
        <f t="array" ref="R1413">_xlfn.LET(_xlpm.k,finalData[[#This Row],[peer_group_key]],
ROWS(_xlfn._xlws.FILTER(finalData[score], (finalData[peer_group_key]=_xlpm.k)*(ISNUMBER(finalData[score]))))
)</f>
        <v>48</v>
      </c>
      <c r="S1413">
        <f>IF(OR(NOT(ISNUMBER(finalData[[#This Row],[peerIQR]])),finalData[[#This Row],[peerIQR]]=0), NA(), finalData[[#This Row],[peerQ1]]-1.5*finalData[[#This Row],[peerIQR]])</f>
        <v>0.95499999999999996</v>
      </c>
      <c r="T1413">
        <f>IF(OR(NOT(ISNUMBER(finalData[[#This Row],[peerIQR]])),finalData[[#This Row],[peerIQR]]=0), NA(), finalData[[#This Row],[peerQ3]]+1.5*finalData[[#This Row],[peerIQR]])</f>
        <v>1.1550000000000002</v>
      </c>
      <c r="U141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13">
        <f>finalData[[#This Row],[score]]-finalData[[#This Row],[peerMedian]]</f>
        <v>2.0000000000000018E-2</v>
      </c>
    </row>
    <row r="1414" spans="1:22">
      <c r="A1414" t="s">
        <v>5400</v>
      </c>
      <c r="B1414" t="s">
        <v>5401</v>
      </c>
      <c r="C1414" t="s">
        <v>5316</v>
      </c>
      <c r="D1414" t="s">
        <v>32</v>
      </c>
      <c r="E1414">
        <v>3</v>
      </c>
      <c r="F1414">
        <v>0</v>
      </c>
      <c r="G1414">
        <v>6</v>
      </c>
      <c r="H1414">
        <v>1</v>
      </c>
      <c r="I1414">
        <v>1.06</v>
      </c>
      <c r="J1414">
        <v>7</v>
      </c>
      <c r="K1414">
        <v>0.14285714285714285</v>
      </c>
      <c r="L1414" t="s">
        <v>18126</v>
      </c>
      <c r="M1414" t="s">
        <v>17971</v>
      </c>
      <c r="N1414" cm="1">
        <f t="array" ref="N1414">_xlfn.LET(_xlpm.k,finalData[[#This Row],[peer_group_key]],
     MEDIAN(_xlfn._xlws.FILTER(finalData[score], (finalData[peer_group_key]=_xlpm.k)*(ISNUMBER(finalData[score]))))
)</f>
        <v>1.06</v>
      </c>
      <c r="O1414" cm="1">
        <f t="array" ref="O141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14" cm="1">
        <f t="array" ref="P141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14">
        <f>finalData[[#This Row],[peerQ3]]-finalData[[#This Row],[peerQ1]]</f>
        <v>5.0000000000000044E-2</v>
      </c>
      <c r="R1414" cm="1">
        <f t="array" ref="R1414">_xlfn.LET(_xlpm.k,finalData[[#This Row],[peer_group_key]],
ROWS(_xlfn._xlws.FILTER(finalData[score], (finalData[peer_group_key]=_xlpm.k)*(ISNUMBER(finalData[score]))))
)</f>
        <v>48</v>
      </c>
      <c r="S1414">
        <f>IF(OR(NOT(ISNUMBER(finalData[[#This Row],[peerIQR]])),finalData[[#This Row],[peerIQR]]=0), NA(), finalData[[#This Row],[peerQ1]]-1.5*finalData[[#This Row],[peerIQR]])</f>
        <v>0.95499999999999996</v>
      </c>
      <c r="T1414">
        <f>IF(OR(NOT(ISNUMBER(finalData[[#This Row],[peerIQR]])),finalData[[#This Row],[peerIQR]]=0), NA(), finalData[[#This Row],[peerQ3]]+1.5*finalData[[#This Row],[peerIQR]])</f>
        <v>1.1550000000000002</v>
      </c>
      <c r="U141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14">
        <f>finalData[[#This Row],[score]]-finalData[[#This Row],[peerMedian]]</f>
        <v>0</v>
      </c>
    </row>
    <row r="1415" spans="1:22">
      <c r="A1415" t="s">
        <v>5403</v>
      </c>
      <c r="B1415" t="s">
        <v>5404</v>
      </c>
      <c r="C1415" t="s">
        <v>5316</v>
      </c>
      <c r="D1415" t="s">
        <v>140</v>
      </c>
      <c r="E1415">
        <v>1</v>
      </c>
      <c r="F1415">
        <v>0</v>
      </c>
      <c r="G1415">
        <v>3</v>
      </c>
      <c r="H1415">
        <v>2</v>
      </c>
      <c r="I1415">
        <v>1.1599999999999999</v>
      </c>
      <c r="J1415">
        <v>5</v>
      </c>
      <c r="K1415">
        <v>0.4</v>
      </c>
      <c r="L1415" t="s">
        <v>18128</v>
      </c>
      <c r="M1415" t="s">
        <v>17973</v>
      </c>
      <c r="N1415" cm="1">
        <f t="array" ref="N1415">_xlfn.LET(_xlpm.k,finalData[[#This Row],[peer_group_key]],
     MEDIAN(_xlfn._xlws.FILTER(finalData[score], (finalData[peer_group_key]=_xlpm.k)*(ISNUMBER(finalData[score]))))
)</f>
        <v>1.1200000000000001</v>
      </c>
      <c r="O1415" cm="1">
        <f t="array" ref="O141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1.1100000000000001</v>
      </c>
      <c r="P1415" cm="1">
        <f t="array" ref="P141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1.1400000000000001</v>
      </c>
      <c r="Q1415">
        <f>finalData[[#This Row],[peerQ3]]-finalData[[#This Row],[peerQ1]]</f>
        <v>3.0000000000000027E-2</v>
      </c>
      <c r="R1415" cm="1">
        <f t="array" ref="R1415">_xlfn.LET(_xlpm.k,finalData[[#This Row],[peer_group_key]],
ROWS(_xlfn._xlws.FILTER(finalData[score], (finalData[peer_group_key]=_xlpm.k)*(ISNUMBER(finalData[score]))))
)</f>
        <v>3</v>
      </c>
      <c r="S1415">
        <f>IF(OR(NOT(ISNUMBER(finalData[[#This Row],[peerIQR]])),finalData[[#This Row],[peerIQR]]=0), NA(), finalData[[#This Row],[peerQ1]]-1.5*finalData[[#This Row],[peerIQR]])</f>
        <v>1.0649999999999999</v>
      </c>
      <c r="T1415">
        <f>IF(OR(NOT(ISNUMBER(finalData[[#This Row],[peerIQR]])),finalData[[#This Row],[peerIQR]]=0), NA(), finalData[[#This Row],[peerQ3]]+1.5*finalData[[#This Row],[peerIQR]])</f>
        <v>1.1850000000000001</v>
      </c>
      <c r="U141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15">
        <f>finalData[[#This Row],[score]]-finalData[[#This Row],[peerMedian]]</f>
        <v>3.9999999999999813E-2</v>
      </c>
    </row>
    <row r="1416" spans="1:22">
      <c r="A1416" t="s">
        <v>5406</v>
      </c>
      <c r="B1416" t="s">
        <v>5041</v>
      </c>
      <c r="C1416" t="s">
        <v>5316</v>
      </c>
      <c r="D1416" t="s">
        <v>32</v>
      </c>
      <c r="E1416">
        <v>1</v>
      </c>
      <c r="F1416">
        <v>0</v>
      </c>
      <c r="G1416">
        <v>6</v>
      </c>
      <c r="H1416">
        <v>4</v>
      </c>
      <c r="I1416">
        <v>1.1299999999999999</v>
      </c>
      <c r="J1416">
        <v>10</v>
      </c>
      <c r="K1416">
        <v>0.4</v>
      </c>
      <c r="L1416" t="s">
        <v>18126</v>
      </c>
      <c r="M1416" t="s">
        <v>17973</v>
      </c>
      <c r="N1416" cm="1">
        <f t="array" ref="N1416">_xlfn.LET(_xlpm.k,finalData[[#This Row],[peer_group_key]],
     MEDIAN(_xlfn._xlws.FILTER(finalData[score], (finalData[peer_group_key]=_xlpm.k)*(ISNUMBER(finalData[score]))))
)</f>
        <v>1.06</v>
      </c>
      <c r="O1416" cm="1">
        <f t="array" ref="O141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16" cm="1">
        <f t="array" ref="P141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16">
        <f>finalData[[#This Row],[peerQ3]]-finalData[[#This Row],[peerQ1]]</f>
        <v>5.0000000000000044E-2</v>
      </c>
      <c r="R1416" cm="1">
        <f t="array" ref="R1416">_xlfn.LET(_xlpm.k,finalData[[#This Row],[peer_group_key]],
ROWS(_xlfn._xlws.FILTER(finalData[score], (finalData[peer_group_key]=_xlpm.k)*(ISNUMBER(finalData[score]))))
)</f>
        <v>48</v>
      </c>
      <c r="S1416">
        <f>IF(OR(NOT(ISNUMBER(finalData[[#This Row],[peerIQR]])),finalData[[#This Row],[peerIQR]]=0), NA(), finalData[[#This Row],[peerQ1]]-1.5*finalData[[#This Row],[peerIQR]])</f>
        <v>0.95499999999999996</v>
      </c>
      <c r="T1416">
        <f>IF(OR(NOT(ISNUMBER(finalData[[#This Row],[peerIQR]])),finalData[[#This Row],[peerIQR]]=0), NA(), finalData[[#This Row],[peerQ3]]+1.5*finalData[[#This Row],[peerIQR]])</f>
        <v>1.1550000000000002</v>
      </c>
      <c r="U141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16">
        <f>finalData[[#This Row],[score]]-finalData[[#This Row],[peerMedian]]</f>
        <v>6.999999999999984E-2</v>
      </c>
    </row>
    <row r="1417" spans="1:22">
      <c r="A1417" t="s">
        <v>5409</v>
      </c>
      <c r="B1417" t="s">
        <v>5410</v>
      </c>
      <c r="C1417" t="s">
        <v>5316</v>
      </c>
      <c r="D1417" t="s">
        <v>32</v>
      </c>
      <c r="E1417">
        <v>3</v>
      </c>
      <c r="F1417">
        <v>0</v>
      </c>
      <c r="G1417">
        <v>9</v>
      </c>
      <c r="H1417">
        <v>1</v>
      </c>
      <c r="I1417">
        <v>1.07</v>
      </c>
      <c r="J1417">
        <v>10</v>
      </c>
      <c r="K1417">
        <v>0.1</v>
      </c>
      <c r="L1417" t="s">
        <v>18126</v>
      </c>
      <c r="M1417" t="s">
        <v>17971</v>
      </c>
      <c r="N1417" cm="1">
        <f t="array" ref="N1417">_xlfn.LET(_xlpm.k,finalData[[#This Row],[peer_group_key]],
     MEDIAN(_xlfn._xlws.FILTER(finalData[score], (finalData[peer_group_key]=_xlpm.k)*(ISNUMBER(finalData[score]))))
)</f>
        <v>1.06</v>
      </c>
      <c r="O1417" cm="1">
        <f t="array" ref="O141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17" cm="1">
        <f t="array" ref="P141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17">
        <f>finalData[[#This Row],[peerQ3]]-finalData[[#This Row],[peerQ1]]</f>
        <v>5.0000000000000044E-2</v>
      </c>
      <c r="R1417" cm="1">
        <f t="array" ref="R1417">_xlfn.LET(_xlpm.k,finalData[[#This Row],[peer_group_key]],
ROWS(_xlfn._xlws.FILTER(finalData[score], (finalData[peer_group_key]=_xlpm.k)*(ISNUMBER(finalData[score]))))
)</f>
        <v>48</v>
      </c>
      <c r="S1417">
        <f>IF(OR(NOT(ISNUMBER(finalData[[#This Row],[peerIQR]])),finalData[[#This Row],[peerIQR]]=0), NA(), finalData[[#This Row],[peerQ1]]-1.5*finalData[[#This Row],[peerIQR]])</f>
        <v>0.95499999999999996</v>
      </c>
      <c r="T1417">
        <f>IF(OR(NOT(ISNUMBER(finalData[[#This Row],[peerIQR]])),finalData[[#This Row],[peerIQR]]=0), NA(), finalData[[#This Row],[peerQ3]]+1.5*finalData[[#This Row],[peerIQR]])</f>
        <v>1.1550000000000002</v>
      </c>
      <c r="U141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17">
        <f>finalData[[#This Row],[score]]-finalData[[#This Row],[peerMedian]]</f>
        <v>1.0000000000000009E-2</v>
      </c>
    </row>
    <row r="1418" spans="1:22">
      <c r="A1418" t="s">
        <v>5413</v>
      </c>
      <c r="B1418" t="s">
        <v>5414</v>
      </c>
      <c r="C1418" t="s">
        <v>5316</v>
      </c>
      <c r="D1418" t="s">
        <v>32</v>
      </c>
      <c r="E1418">
        <v>4</v>
      </c>
      <c r="F1418">
        <v>0</v>
      </c>
      <c r="G1418">
        <v>8</v>
      </c>
      <c r="H1418">
        <v>3</v>
      </c>
      <c r="I1418">
        <v>1.05</v>
      </c>
      <c r="J1418">
        <v>11</v>
      </c>
      <c r="K1418">
        <v>0.27272727272727271</v>
      </c>
      <c r="L1418" t="s">
        <v>18126</v>
      </c>
      <c r="M1418" t="s">
        <v>17970</v>
      </c>
      <c r="N1418" cm="1">
        <f t="array" ref="N1418">_xlfn.LET(_xlpm.k,finalData[[#This Row],[peer_group_key]],
     MEDIAN(_xlfn._xlws.FILTER(finalData[score], (finalData[peer_group_key]=_xlpm.k)*(ISNUMBER(finalData[score]))))
)</f>
        <v>1.06</v>
      </c>
      <c r="O1418" cm="1">
        <f t="array" ref="O141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18" cm="1">
        <f t="array" ref="P141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18">
        <f>finalData[[#This Row],[peerQ3]]-finalData[[#This Row],[peerQ1]]</f>
        <v>5.0000000000000044E-2</v>
      </c>
      <c r="R1418" cm="1">
        <f t="array" ref="R1418">_xlfn.LET(_xlpm.k,finalData[[#This Row],[peer_group_key]],
ROWS(_xlfn._xlws.FILTER(finalData[score], (finalData[peer_group_key]=_xlpm.k)*(ISNUMBER(finalData[score]))))
)</f>
        <v>48</v>
      </c>
      <c r="S1418">
        <f>IF(OR(NOT(ISNUMBER(finalData[[#This Row],[peerIQR]])),finalData[[#This Row],[peerIQR]]=0), NA(), finalData[[#This Row],[peerQ1]]-1.5*finalData[[#This Row],[peerIQR]])</f>
        <v>0.95499999999999996</v>
      </c>
      <c r="T1418">
        <f>IF(OR(NOT(ISNUMBER(finalData[[#This Row],[peerIQR]])),finalData[[#This Row],[peerIQR]]=0), NA(), finalData[[#This Row],[peerQ3]]+1.5*finalData[[#This Row],[peerIQR]])</f>
        <v>1.1550000000000002</v>
      </c>
      <c r="U141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18">
        <f>finalData[[#This Row],[score]]-finalData[[#This Row],[peerMedian]]</f>
        <v>-1.0000000000000009E-2</v>
      </c>
    </row>
    <row r="1419" spans="1:22">
      <c r="A1419" t="s">
        <v>5416</v>
      </c>
      <c r="B1419" t="s">
        <v>5417</v>
      </c>
      <c r="C1419" t="s">
        <v>5316</v>
      </c>
      <c r="D1419" t="s">
        <v>32</v>
      </c>
      <c r="E1419">
        <v>4</v>
      </c>
      <c r="F1419">
        <v>0</v>
      </c>
      <c r="G1419">
        <v>8</v>
      </c>
      <c r="H1419">
        <v>1</v>
      </c>
      <c r="I1419">
        <v>1.02</v>
      </c>
      <c r="J1419">
        <v>9</v>
      </c>
      <c r="K1419">
        <v>0.1111111111111111</v>
      </c>
      <c r="L1419" t="s">
        <v>18126</v>
      </c>
      <c r="M1419" t="s">
        <v>17970</v>
      </c>
      <c r="N1419" cm="1">
        <f t="array" ref="N1419">_xlfn.LET(_xlpm.k,finalData[[#This Row],[peer_group_key]],
     MEDIAN(_xlfn._xlws.FILTER(finalData[score], (finalData[peer_group_key]=_xlpm.k)*(ISNUMBER(finalData[score]))))
)</f>
        <v>1.06</v>
      </c>
      <c r="O1419" cm="1">
        <f t="array" ref="O141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19" cm="1">
        <f t="array" ref="P141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19">
        <f>finalData[[#This Row],[peerQ3]]-finalData[[#This Row],[peerQ1]]</f>
        <v>5.0000000000000044E-2</v>
      </c>
      <c r="R1419" cm="1">
        <f t="array" ref="R1419">_xlfn.LET(_xlpm.k,finalData[[#This Row],[peer_group_key]],
ROWS(_xlfn._xlws.FILTER(finalData[score], (finalData[peer_group_key]=_xlpm.k)*(ISNUMBER(finalData[score]))))
)</f>
        <v>48</v>
      </c>
      <c r="S1419">
        <f>IF(OR(NOT(ISNUMBER(finalData[[#This Row],[peerIQR]])),finalData[[#This Row],[peerIQR]]=0), NA(), finalData[[#This Row],[peerQ1]]-1.5*finalData[[#This Row],[peerIQR]])</f>
        <v>0.95499999999999996</v>
      </c>
      <c r="T1419">
        <f>IF(OR(NOT(ISNUMBER(finalData[[#This Row],[peerIQR]])),finalData[[#This Row],[peerIQR]]=0), NA(), finalData[[#This Row],[peerQ3]]+1.5*finalData[[#This Row],[peerIQR]])</f>
        <v>1.1550000000000002</v>
      </c>
      <c r="U141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19">
        <f>finalData[[#This Row],[score]]-finalData[[#This Row],[peerMedian]]</f>
        <v>-4.0000000000000036E-2</v>
      </c>
    </row>
    <row r="1420" spans="1:22">
      <c r="A1420" t="s">
        <v>5420</v>
      </c>
      <c r="B1420" t="s">
        <v>5421</v>
      </c>
      <c r="C1420" t="s">
        <v>5316</v>
      </c>
      <c r="D1420" t="s">
        <v>32</v>
      </c>
      <c r="E1420">
        <v>3</v>
      </c>
      <c r="F1420">
        <v>0</v>
      </c>
      <c r="G1420">
        <v>8</v>
      </c>
      <c r="H1420">
        <v>2</v>
      </c>
      <c r="I1420">
        <v>1.03</v>
      </c>
      <c r="J1420">
        <v>10</v>
      </c>
      <c r="K1420">
        <v>0.2</v>
      </c>
      <c r="L1420" t="s">
        <v>18126</v>
      </c>
      <c r="M1420" t="s">
        <v>17971</v>
      </c>
      <c r="N1420" cm="1">
        <f t="array" ref="N1420">_xlfn.LET(_xlpm.k,finalData[[#This Row],[peer_group_key]],
     MEDIAN(_xlfn._xlws.FILTER(finalData[score], (finalData[peer_group_key]=_xlpm.k)*(ISNUMBER(finalData[score]))))
)</f>
        <v>1.06</v>
      </c>
      <c r="O1420" cm="1">
        <f t="array" ref="O142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20" cm="1">
        <f t="array" ref="P142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20">
        <f>finalData[[#This Row],[peerQ3]]-finalData[[#This Row],[peerQ1]]</f>
        <v>5.0000000000000044E-2</v>
      </c>
      <c r="R1420" cm="1">
        <f t="array" ref="R1420">_xlfn.LET(_xlpm.k,finalData[[#This Row],[peer_group_key]],
ROWS(_xlfn._xlws.FILTER(finalData[score], (finalData[peer_group_key]=_xlpm.k)*(ISNUMBER(finalData[score]))))
)</f>
        <v>48</v>
      </c>
      <c r="S1420">
        <f>IF(OR(NOT(ISNUMBER(finalData[[#This Row],[peerIQR]])),finalData[[#This Row],[peerIQR]]=0), NA(), finalData[[#This Row],[peerQ1]]-1.5*finalData[[#This Row],[peerIQR]])</f>
        <v>0.95499999999999996</v>
      </c>
      <c r="T1420">
        <f>IF(OR(NOT(ISNUMBER(finalData[[#This Row],[peerIQR]])),finalData[[#This Row],[peerIQR]]=0), NA(), finalData[[#This Row],[peerQ3]]+1.5*finalData[[#This Row],[peerIQR]])</f>
        <v>1.1550000000000002</v>
      </c>
      <c r="U142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20">
        <f>finalData[[#This Row],[score]]-finalData[[#This Row],[peerMedian]]</f>
        <v>-3.0000000000000027E-2</v>
      </c>
    </row>
    <row r="1421" spans="1:22">
      <c r="A1421" t="s">
        <v>5423</v>
      </c>
      <c r="B1421" t="s">
        <v>5424</v>
      </c>
      <c r="C1421" t="s">
        <v>5316</v>
      </c>
      <c r="D1421" t="s">
        <v>27</v>
      </c>
      <c r="E1421">
        <v>3</v>
      </c>
      <c r="F1421">
        <v>0</v>
      </c>
      <c r="G1421">
        <v>8</v>
      </c>
      <c r="H1421">
        <v>0</v>
      </c>
      <c r="I1421">
        <v>1.04</v>
      </c>
      <c r="J1421">
        <v>8</v>
      </c>
      <c r="K1421">
        <v>0</v>
      </c>
      <c r="L1421" t="s">
        <v>18127</v>
      </c>
      <c r="M1421" t="s">
        <v>17971</v>
      </c>
      <c r="N1421" cm="1">
        <f t="array" ref="N1421">_xlfn.LET(_xlpm.k,finalData[[#This Row],[peer_group_key]],
     MEDIAN(_xlfn._xlws.FILTER(finalData[score], (finalData[peer_group_key]=_xlpm.k)*(ISNUMBER(finalData[score]))))
)</f>
        <v>1.08</v>
      </c>
      <c r="O1421" cm="1">
        <f t="array" ref="O142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1.0550000000000002</v>
      </c>
      <c r="P1421" cm="1">
        <f t="array" ref="P142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1.135</v>
      </c>
      <c r="Q1421">
        <f>finalData[[#This Row],[peerQ3]]-finalData[[#This Row],[peerQ1]]</f>
        <v>7.9999999999999849E-2</v>
      </c>
      <c r="R1421" cm="1">
        <f t="array" ref="R1421">_xlfn.LET(_xlpm.k,finalData[[#This Row],[peer_group_key]],
ROWS(_xlfn._xlws.FILTER(finalData[score], (finalData[peer_group_key]=_xlpm.k)*(ISNUMBER(finalData[score]))))
)</f>
        <v>6</v>
      </c>
      <c r="S1421">
        <f>IF(OR(NOT(ISNUMBER(finalData[[#This Row],[peerIQR]])),finalData[[#This Row],[peerIQR]]=0), NA(), finalData[[#This Row],[peerQ1]]-1.5*finalData[[#This Row],[peerIQR]])</f>
        <v>0.93500000000000039</v>
      </c>
      <c r="T1421">
        <f>IF(OR(NOT(ISNUMBER(finalData[[#This Row],[peerIQR]])),finalData[[#This Row],[peerIQR]]=0), NA(), finalData[[#This Row],[peerQ3]]+1.5*finalData[[#This Row],[peerIQR]])</f>
        <v>1.2549999999999999</v>
      </c>
      <c r="U142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21">
        <f>finalData[[#This Row],[score]]-finalData[[#This Row],[peerMedian]]</f>
        <v>-4.0000000000000036E-2</v>
      </c>
    </row>
    <row r="1422" spans="1:22">
      <c r="A1422" t="s">
        <v>5426</v>
      </c>
      <c r="B1422" t="s">
        <v>5427</v>
      </c>
      <c r="C1422" t="s">
        <v>5316</v>
      </c>
      <c r="D1422" t="s">
        <v>32</v>
      </c>
      <c r="E1422">
        <v>4</v>
      </c>
      <c r="F1422">
        <v>1</v>
      </c>
      <c r="G1422">
        <v>9</v>
      </c>
      <c r="H1422">
        <v>0</v>
      </c>
      <c r="I1422">
        <v>1.04</v>
      </c>
      <c r="J1422">
        <v>10</v>
      </c>
      <c r="K1422">
        <v>0</v>
      </c>
      <c r="L1422" t="s">
        <v>18126</v>
      </c>
      <c r="M1422" t="s">
        <v>17970</v>
      </c>
      <c r="N1422" cm="1">
        <f t="array" ref="N1422">_xlfn.LET(_xlpm.k,finalData[[#This Row],[peer_group_key]],
     MEDIAN(_xlfn._xlws.FILTER(finalData[score], (finalData[peer_group_key]=_xlpm.k)*(ISNUMBER(finalData[score]))))
)</f>
        <v>1.06</v>
      </c>
      <c r="O1422" cm="1">
        <f t="array" ref="O142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22" cm="1">
        <f t="array" ref="P142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22">
        <f>finalData[[#This Row],[peerQ3]]-finalData[[#This Row],[peerQ1]]</f>
        <v>5.0000000000000044E-2</v>
      </c>
      <c r="R1422" cm="1">
        <f t="array" ref="R1422">_xlfn.LET(_xlpm.k,finalData[[#This Row],[peer_group_key]],
ROWS(_xlfn._xlws.FILTER(finalData[score], (finalData[peer_group_key]=_xlpm.k)*(ISNUMBER(finalData[score]))))
)</f>
        <v>48</v>
      </c>
      <c r="S1422">
        <f>IF(OR(NOT(ISNUMBER(finalData[[#This Row],[peerIQR]])),finalData[[#This Row],[peerIQR]]=0), NA(), finalData[[#This Row],[peerQ1]]-1.5*finalData[[#This Row],[peerIQR]])</f>
        <v>0.95499999999999996</v>
      </c>
      <c r="T1422">
        <f>IF(OR(NOT(ISNUMBER(finalData[[#This Row],[peerIQR]])),finalData[[#This Row],[peerIQR]]=0), NA(), finalData[[#This Row],[peerQ3]]+1.5*finalData[[#This Row],[peerIQR]])</f>
        <v>1.1550000000000002</v>
      </c>
      <c r="U142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22">
        <f>finalData[[#This Row],[score]]-finalData[[#This Row],[peerMedian]]</f>
        <v>-2.0000000000000018E-2</v>
      </c>
    </row>
    <row r="1423" spans="1:22">
      <c r="A1423" t="s">
        <v>5429</v>
      </c>
      <c r="B1423" t="s">
        <v>5430</v>
      </c>
      <c r="C1423" t="s">
        <v>5316</v>
      </c>
      <c r="D1423" t="s">
        <v>87</v>
      </c>
      <c r="E1423">
        <v>3</v>
      </c>
      <c r="F1423">
        <v>0</v>
      </c>
      <c r="G1423">
        <v>9</v>
      </c>
      <c r="H1423">
        <v>1</v>
      </c>
      <c r="I1423">
        <v>1.1200000000000001</v>
      </c>
      <c r="J1423">
        <v>10</v>
      </c>
      <c r="K1423">
        <v>0.1</v>
      </c>
      <c r="L1423" t="s">
        <v>18130</v>
      </c>
      <c r="M1423" t="s">
        <v>17971</v>
      </c>
      <c r="N1423" cm="1">
        <f t="array" ref="N1423">_xlfn.LET(_xlpm.k,finalData[[#This Row],[peer_group_key]],
     MEDIAN(_xlfn._xlws.FILTER(finalData[score], (finalData[peer_group_key]=_xlpm.k)*(ISNUMBER(finalData[score]))))
)</f>
        <v>1.1200000000000001</v>
      </c>
      <c r="O1423" cm="1">
        <f t="array" ref="O142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1.1200000000000001</v>
      </c>
      <c r="P1423" cm="1">
        <f t="array" ref="P142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1.1200000000000001</v>
      </c>
      <c r="Q1423">
        <f>finalData[[#This Row],[peerQ3]]-finalData[[#This Row],[peerQ1]]</f>
        <v>0</v>
      </c>
      <c r="R1423" cm="1">
        <f t="array" ref="R1423">_xlfn.LET(_xlpm.k,finalData[[#This Row],[peer_group_key]],
ROWS(_xlfn._xlws.FILTER(finalData[score], (finalData[peer_group_key]=_xlpm.k)*(ISNUMBER(finalData[score]))))
)</f>
        <v>1</v>
      </c>
      <c r="S1423" t="e">
        <f>IF(OR(NOT(ISNUMBER(finalData[[#This Row],[peerIQR]])),finalData[[#This Row],[peerIQR]]=0), NA(), finalData[[#This Row],[peerQ1]]-1.5*finalData[[#This Row],[peerIQR]])</f>
        <v>#N/A</v>
      </c>
      <c r="T1423" t="e">
        <f>IF(OR(NOT(ISNUMBER(finalData[[#This Row],[peerIQR]])),finalData[[#This Row],[peerIQR]]=0), NA(), finalData[[#This Row],[peerQ3]]+1.5*finalData[[#This Row],[peerIQR]])</f>
        <v>#N/A</v>
      </c>
      <c r="U142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23">
        <f>finalData[[#This Row],[score]]-finalData[[#This Row],[peerMedian]]</f>
        <v>0</v>
      </c>
    </row>
    <row r="1424" spans="1:22">
      <c r="A1424" t="s">
        <v>5432</v>
      </c>
      <c r="B1424" t="s">
        <v>5433</v>
      </c>
      <c r="C1424" t="s">
        <v>5316</v>
      </c>
      <c r="D1424" t="s">
        <v>27</v>
      </c>
      <c r="E1424">
        <v>3</v>
      </c>
      <c r="F1424">
        <v>0</v>
      </c>
      <c r="G1424">
        <v>10</v>
      </c>
      <c r="H1424">
        <v>0</v>
      </c>
      <c r="I1424">
        <v>1.07</v>
      </c>
      <c r="J1424">
        <v>10</v>
      </c>
      <c r="K1424">
        <v>0</v>
      </c>
      <c r="L1424" t="s">
        <v>18127</v>
      </c>
      <c r="M1424" t="s">
        <v>17971</v>
      </c>
      <c r="N1424" cm="1">
        <f t="array" ref="N1424">_xlfn.LET(_xlpm.k,finalData[[#This Row],[peer_group_key]],
     MEDIAN(_xlfn._xlws.FILTER(finalData[score], (finalData[peer_group_key]=_xlpm.k)*(ISNUMBER(finalData[score]))))
)</f>
        <v>1.08</v>
      </c>
      <c r="O1424" cm="1">
        <f t="array" ref="O142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1.0550000000000002</v>
      </c>
      <c r="P1424" cm="1">
        <f t="array" ref="P142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1.135</v>
      </c>
      <c r="Q1424">
        <f>finalData[[#This Row],[peerQ3]]-finalData[[#This Row],[peerQ1]]</f>
        <v>7.9999999999999849E-2</v>
      </c>
      <c r="R1424" cm="1">
        <f t="array" ref="R1424">_xlfn.LET(_xlpm.k,finalData[[#This Row],[peer_group_key]],
ROWS(_xlfn._xlws.FILTER(finalData[score], (finalData[peer_group_key]=_xlpm.k)*(ISNUMBER(finalData[score]))))
)</f>
        <v>6</v>
      </c>
      <c r="S1424">
        <f>IF(OR(NOT(ISNUMBER(finalData[[#This Row],[peerIQR]])),finalData[[#This Row],[peerIQR]]=0), NA(), finalData[[#This Row],[peerQ1]]-1.5*finalData[[#This Row],[peerIQR]])</f>
        <v>0.93500000000000039</v>
      </c>
      <c r="T1424">
        <f>IF(OR(NOT(ISNUMBER(finalData[[#This Row],[peerIQR]])),finalData[[#This Row],[peerIQR]]=0), NA(), finalData[[#This Row],[peerQ3]]+1.5*finalData[[#This Row],[peerIQR]])</f>
        <v>1.2549999999999999</v>
      </c>
      <c r="U142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24">
        <f>finalData[[#This Row],[score]]-finalData[[#This Row],[peerMedian]]</f>
        <v>-1.0000000000000009E-2</v>
      </c>
    </row>
    <row r="1425" spans="1:22">
      <c r="A1425" t="s">
        <v>5435</v>
      </c>
      <c r="B1425" t="s">
        <v>5436</v>
      </c>
      <c r="C1425" t="s">
        <v>5316</v>
      </c>
      <c r="D1425" t="s">
        <v>32</v>
      </c>
      <c r="E1425">
        <v>3</v>
      </c>
      <c r="F1425">
        <v>0</v>
      </c>
      <c r="G1425">
        <v>8</v>
      </c>
      <c r="H1425">
        <v>1</v>
      </c>
      <c r="I1425">
        <v>1.1299999999999999</v>
      </c>
      <c r="J1425">
        <v>9</v>
      </c>
      <c r="K1425">
        <v>0.1111111111111111</v>
      </c>
      <c r="L1425" t="s">
        <v>18126</v>
      </c>
      <c r="M1425" t="s">
        <v>17971</v>
      </c>
      <c r="N1425" cm="1">
        <f t="array" ref="N1425">_xlfn.LET(_xlpm.k,finalData[[#This Row],[peer_group_key]],
     MEDIAN(_xlfn._xlws.FILTER(finalData[score], (finalData[peer_group_key]=_xlpm.k)*(ISNUMBER(finalData[score]))))
)</f>
        <v>1.06</v>
      </c>
      <c r="O1425" cm="1">
        <f t="array" ref="O142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25" cm="1">
        <f t="array" ref="P142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25">
        <f>finalData[[#This Row],[peerQ3]]-finalData[[#This Row],[peerQ1]]</f>
        <v>5.0000000000000044E-2</v>
      </c>
      <c r="R1425" cm="1">
        <f t="array" ref="R1425">_xlfn.LET(_xlpm.k,finalData[[#This Row],[peer_group_key]],
ROWS(_xlfn._xlws.FILTER(finalData[score], (finalData[peer_group_key]=_xlpm.k)*(ISNUMBER(finalData[score]))))
)</f>
        <v>48</v>
      </c>
      <c r="S1425">
        <f>IF(OR(NOT(ISNUMBER(finalData[[#This Row],[peerIQR]])),finalData[[#This Row],[peerIQR]]=0), NA(), finalData[[#This Row],[peerQ1]]-1.5*finalData[[#This Row],[peerIQR]])</f>
        <v>0.95499999999999996</v>
      </c>
      <c r="T1425">
        <f>IF(OR(NOT(ISNUMBER(finalData[[#This Row],[peerIQR]])),finalData[[#This Row],[peerIQR]]=0), NA(), finalData[[#This Row],[peerQ3]]+1.5*finalData[[#This Row],[peerIQR]])</f>
        <v>1.1550000000000002</v>
      </c>
      <c r="U142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25">
        <f>finalData[[#This Row],[score]]-finalData[[#This Row],[peerMedian]]</f>
        <v>6.999999999999984E-2</v>
      </c>
    </row>
    <row r="1426" spans="1:22">
      <c r="A1426" t="s">
        <v>5438</v>
      </c>
      <c r="B1426" t="s">
        <v>5439</v>
      </c>
      <c r="C1426" t="s">
        <v>5316</v>
      </c>
      <c r="D1426" t="s">
        <v>32</v>
      </c>
      <c r="E1426">
        <v>5</v>
      </c>
      <c r="F1426">
        <v>0</v>
      </c>
      <c r="G1426">
        <v>9</v>
      </c>
      <c r="H1426">
        <v>0</v>
      </c>
      <c r="I1426">
        <v>0.97</v>
      </c>
      <c r="J1426">
        <v>9</v>
      </c>
      <c r="K1426">
        <v>0</v>
      </c>
      <c r="L1426" t="s">
        <v>18126</v>
      </c>
      <c r="M1426" t="s">
        <v>17970</v>
      </c>
      <c r="N1426" cm="1">
        <f t="array" ref="N1426">_xlfn.LET(_xlpm.k,finalData[[#This Row],[peer_group_key]],
     MEDIAN(_xlfn._xlws.FILTER(finalData[score], (finalData[peer_group_key]=_xlpm.k)*(ISNUMBER(finalData[score]))))
)</f>
        <v>1.06</v>
      </c>
      <c r="O1426" cm="1">
        <f t="array" ref="O142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26" cm="1">
        <f t="array" ref="P142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26">
        <f>finalData[[#This Row],[peerQ3]]-finalData[[#This Row],[peerQ1]]</f>
        <v>5.0000000000000044E-2</v>
      </c>
      <c r="R1426" cm="1">
        <f t="array" ref="R1426">_xlfn.LET(_xlpm.k,finalData[[#This Row],[peer_group_key]],
ROWS(_xlfn._xlws.FILTER(finalData[score], (finalData[peer_group_key]=_xlpm.k)*(ISNUMBER(finalData[score]))))
)</f>
        <v>48</v>
      </c>
      <c r="S1426">
        <f>IF(OR(NOT(ISNUMBER(finalData[[#This Row],[peerIQR]])),finalData[[#This Row],[peerIQR]]=0), NA(), finalData[[#This Row],[peerQ1]]-1.5*finalData[[#This Row],[peerIQR]])</f>
        <v>0.95499999999999996</v>
      </c>
      <c r="T1426">
        <f>IF(OR(NOT(ISNUMBER(finalData[[#This Row],[peerIQR]])),finalData[[#This Row],[peerIQR]]=0), NA(), finalData[[#This Row],[peerQ3]]+1.5*finalData[[#This Row],[peerIQR]])</f>
        <v>1.1550000000000002</v>
      </c>
      <c r="U142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26">
        <f>finalData[[#This Row],[score]]-finalData[[#This Row],[peerMedian]]</f>
        <v>-9.000000000000008E-2</v>
      </c>
    </row>
    <row r="1427" spans="1:22">
      <c r="A1427" t="s">
        <v>5441</v>
      </c>
      <c r="B1427" t="s">
        <v>5442</v>
      </c>
      <c r="C1427" t="s">
        <v>5316</v>
      </c>
      <c r="D1427" t="s">
        <v>32</v>
      </c>
      <c r="E1427">
        <v>2</v>
      </c>
      <c r="F1427">
        <v>0</v>
      </c>
      <c r="G1427">
        <v>5</v>
      </c>
      <c r="H1427">
        <v>1</v>
      </c>
      <c r="I1427">
        <v>1.1100000000000001</v>
      </c>
      <c r="J1427">
        <v>6</v>
      </c>
      <c r="K1427">
        <v>0.16666666666666666</v>
      </c>
      <c r="L1427" t="s">
        <v>18126</v>
      </c>
      <c r="M1427" t="s">
        <v>17973</v>
      </c>
      <c r="N1427" cm="1">
        <f t="array" ref="N1427">_xlfn.LET(_xlpm.k,finalData[[#This Row],[peer_group_key]],
     MEDIAN(_xlfn._xlws.FILTER(finalData[score], (finalData[peer_group_key]=_xlpm.k)*(ISNUMBER(finalData[score]))))
)</f>
        <v>1.06</v>
      </c>
      <c r="O1427" cm="1">
        <f t="array" ref="O142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27" cm="1">
        <f t="array" ref="P142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27">
        <f>finalData[[#This Row],[peerQ3]]-finalData[[#This Row],[peerQ1]]</f>
        <v>5.0000000000000044E-2</v>
      </c>
      <c r="R1427" cm="1">
        <f t="array" ref="R1427">_xlfn.LET(_xlpm.k,finalData[[#This Row],[peer_group_key]],
ROWS(_xlfn._xlws.FILTER(finalData[score], (finalData[peer_group_key]=_xlpm.k)*(ISNUMBER(finalData[score]))))
)</f>
        <v>48</v>
      </c>
      <c r="S1427">
        <f>IF(OR(NOT(ISNUMBER(finalData[[#This Row],[peerIQR]])),finalData[[#This Row],[peerIQR]]=0), NA(), finalData[[#This Row],[peerQ1]]-1.5*finalData[[#This Row],[peerIQR]])</f>
        <v>0.95499999999999996</v>
      </c>
      <c r="T1427">
        <f>IF(OR(NOT(ISNUMBER(finalData[[#This Row],[peerIQR]])),finalData[[#This Row],[peerIQR]]=0), NA(), finalData[[#This Row],[peerQ3]]+1.5*finalData[[#This Row],[peerIQR]])</f>
        <v>1.1550000000000002</v>
      </c>
      <c r="U142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27">
        <f>finalData[[#This Row],[score]]-finalData[[#This Row],[peerMedian]]</f>
        <v>5.0000000000000044E-2</v>
      </c>
    </row>
    <row r="1428" spans="1:22">
      <c r="A1428" t="s">
        <v>5444</v>
      </c>
      <c r="B1428" t="s">
        <v>5445</v>
      </c>
      <c r="C1428" t="s">
        <v>5316</v>
      </c>
      <c r="D1428" t="s">
        <v>32</v>
      </c>
      <c r="E1428">
        <v>3</v>
      </c>
      <c r="F1428">
        <v>0</v>
      </c>
      <c r="G1428">
        <v>10</v>
      </c>
      <c r="H1428">
        <v>1</v>
      </c>
      <c r="I1428">
        <v>1.01</v>
      </c>
      <c r="J1428">
        <v>11</v>
      </c>
      <c r="K1428">
        <v>9.0909090909090912E-2</v>
      </c>
      <c r="L1428" t="s">
        <v>18126</v>
      </c>
      <c r="M1428" t="s">
        <v>17971</v>
      </c>
      <c r="N1428" cm="1">
        <f t="array" ref="N1428">_xlfn.LET(_xlpm.k,finalData[[#This Row],[peer_group_key]],
     MEDIAN(_xlfn._xlws.FILTER(finalData[score], (finalData[peer_group_key]=_xlpm.k)*(ISNUMBER(finalData[score]))))
)</f>
        <v>1.06</v>
      </c>
      <c r="O1428" cm="1">
        <f t="array" ref="O142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28" cm="1">
        <f t="array" ref="P142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28">
        <f>finalData[[#This Row],[peerQ3]]-finalData[[#This Row],[peerQ1]]</f>
        <v>5.0000000000000044E-2</v>
      </c>
      <c r="R1428" cm="1">
        <f t="array" ref="R1428">_xlfn.LET(_xlpm.k,finalData[[#This Row],[peer_group_key]],
ROWS(_xlfn._xlws.FILTER(finalData[score], (finalData[peer_group_key]=_xlpm.k)*(ISNUMBER(finalData[score]))))
)</f>
        <v>48</v>
      </c>
      <c r="S1428">
        <f>IF(OR(NOT(ISNUMBER(finalData[[#This Row],[peerIQR]])),finalData[[#This Row],[peerIQR]]=0), NA(), finalData[[#This Row],[peerQ1]]-1.5*finalData[[#This Row],[peerIQR]])</f>
        <v>0.95499999999999996</v>
      </c>
      <c r="T1428">
        <f>IF(OR(NOT(ISNUMBER(finalData[[#This Row],[peerIQR]])),finalData[[#This Row],[peerIQR]]=0), NA(), finalData[[#This Row],[peerQ3]]+1.5*finalData[[#This Row],[peerIQR]])</f>
        <v>1.1550000000000002</v>
      </c>
      <c r="U142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28">
        <f>finalData[[#This Row],[score]]-finalData[[#This Row],[peerMedian]]</f>
        <v>-5.0000000000000044E-2</v>
      </c>
    </row>
    <row r="1429" spans="1:22">
      <c r="A1429" t="s">
        <v>5447</v>
      </c>
      <c r="B1429" t="s">
        <v>5448</v>
      </c>
      <c r="C1429" t="s">
        <v>5316</v>
      </c>
      <c r="D1429" t="s">
        <v>32</v>
      </c>
      <c r="E1429">
        <v>3</v>
      </c>
      <c r="F1429">
        <v>0</v>
      </c>
      <c r="G1429">
        <v>6</v>
      </c>
      <c r="H1429">
        <v>3</v>
      </c>
      <c r="I1429">
        <v>1</v>
      </c>
      <c r="J1429">
        <v>9</v>
      </c>
      <c r="K1429">
        <v>0.33333333333333331</v>
      </c>
      <c r="L1429" t="s">
        <v>18126</v>
      </c>
      <c r="M1429" t="s">
        <v>17971</v>
      </c>
      <c r="N1429" cm="1">
        <f t="array" ref="N1429">_xlfn.LET(_xlpm.k,finalData[[#This Row],[peer_group_key]],
     MEDIAN(_xlfn._xlws.FILTER(finalData[score], (finalData[peer_group_key]=_xlpm.k)*(ISNUMBER(finalData[score]))))
)</f>
        <v>1.06</v>
      </c>
      <c r="O1429" cm="1">
        <f t="array" ref="O142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29" cm="1">
        <f t="array" ref="P142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29">
        <f>finalData[[#This Row],[peerQ3]]-finalData[[#This Row],[peerQ1]]</f>
        <v>5.0000000000000044E-2</v>
      </c>
      <c r="R1429" cm="1">
        <f t="array" ref="R1429">_xlfn.LET(_xlpm.k,finalData[[#This Row],[peer_group_key]],
ROWS(_xlfn._xlws.FILTER(finalData[score], (finalData[peer_group_key]=_xlpm.k)*(ISNUMBER(finalData[score]))))
)</f>
        <v>48</v>
      </c>
      <c r="S1429">
        <f>IF(OR(NOT(ISNUMBER(finalData[[#This Row],[peerIQR]])),finalData[[#This Row],[peerIQR]]=0), NA(), finalData[[#This Row],[peerQ1]]-1.5*finalData[[#This Row],[peerIQR]])</f>
        <v>0.95499999999999996</v>
      </c>
      <c r="T1429">
        <f>IF(OR(NOT(ISNUMBER(finalData[[#This Row],[peerIQR]])),finalData[[#This Row],[peerIQR]]=0), NA(), finalData[[#This Row],[peerQ3]]+1.5*finalData[[#This Row],[peerIQR]])</f>
        <v>1.1550000000000002</v>
      </c>
      <c r="U142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29">
        <f>finalData[[#This Row],[score]]-finalData[[#This Row],[peerMedian]]</f>
        <v>-6.0000000000000053E-2</v>
      </c>
    </row>
    <row r="1430" spans="1:22">
      <c r="A1430" t="s">
        <v>5451</v>
      </c>
      <c r="B1430" t="s">
        <v>5452</v>
      </c>
      <c r="C1430" t="s">
        <v>5316</v>
      </c>
      <c r="D1430" t="s">
        <v>32</v>
      </c>
      <c r="E1430">
        <v>4</v>
      </c>
      <c r="F1430">
        <v>0</v>
      </c>
      <c r="G1430">
        <v>8</v>
      </c>
      <c r="H1430">
        <v>0</v>
      </c>
      <c r="I1430">
        <v>1.04</v>
      </c>
      <c r="J1430">
        <v>8</v>
      </c>
      <c r="K1430">
        <v>0</v>
      </c>
      <c r="L1430" t="s">
        <v>18126</v>
      </c>
      <c r="M1430" t="s">
        <v>17970</v>
      </c>
      <c r="N1430" cm="1">
        <f t="array" ref="N1430">_xlfn.LET(_xlpm.k,finalData[[#This Row],[peer_group_key]],
     MEDIAN(_xlfn._xlws.FILTER(finalData[score], (finalData[peer_group_key]=_xlpm.k)*(ISNUMBER(finalData[score]))))
)</f>
        <v>1.06</v>
      </c>
      <c r="O1430" cm="1">
        <f t="array" ref="O143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30" cm="1">
        <f t="array" ref="P143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30">
        <f>finalData[[#This Row],[peerQ3]]-finalData[[#This Row],[peerQ1]]</f>
        <v>5.0000000000000044E-2</v>
      </c>
      <c r="R1430" cm="1">
        <f t="array" ref="R1430">_xlfn.LET(_xlpm.k,finalData[[#This Row],[peer_group_key]],
ROWS(_xlfn._xlws.FILTER(finalData[score], (finalData[peer_group_key]=_xlpm.k)*(ISNUMBER(finalData[score]))))
)</f>
        <v>48</v>
      </c>
      <c r="S1430">
        <f>IF(OR(NOT(ISNUMBER(finalData[[#This Row],[peerIQR]])),finalData[[#This Row],[peerIQR]]=0), NA(), finalData[[#This Row],[peerQ1]]-1.5*finalData[[#This Row],[peerIQR]])</f>
        <v>0.95499999999999996</v>
      </c>
      <c r="T1430">
        <f>IF(OR(NOT(ISNUMBER(finalData[[#This Row],[peerIQR]])),finalData[[#This Row],[peerIQR]]=0), NA(), finalData[[#This Row],[peerQ3]]+1.5*finalData[[#This Row],[peerIQR]])</f>
        <v>1.1550000000000002</v>
      </c>
      <c r="U143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30">
        <f>finalData[[#This Row],[score]]-finalData[[#This Row],[peerMedian]]</f>
        <v>-2.0000000000000018E-2</v>
      </c>
    </row>
    <row r="1431" spans="1:22">
      <c r="A1431" t="s">
        <v>5453</v>
      </c>
      <c r="B1431" t="s">
        <v>5454</v>
      </c>
      <c r="C1431" t="s">
        <v>5316</v>
      </c>
      <c r="D1431" t="s">
        <v>32</v>
      </c>
      <c r="E1431">
        <v>3</v>
      </c>
      <c r="F1431">
        <v>1</v>
      </c>
      <c r="G1431">
        <v>8</v>
      </c>
      <c r="H1431">
        <v>2</v>
      </c>
      <c r="I1431">
        <v>1.07</v>
      </c>
      <c r="J1431">
        <v>11</v>
      </c>
      <c r="K1431">
        <v>0.18181818181818182</v>
      </c>
      <c r="L1431" t="s">
        <v>18126</v>
      </c>
      <c r="M1431" t="s">
        <v>17971</v>
      </c>
      <c r="N1431" cm="1">
        <f t="array" ref="N1431">_xlfn.LET(_xlpm.k,finalData[[#This Row],[peer_group_key]],
     MEDIAN(_xlfn._xlws.FILTER(finalData[score], (finalData[peer_group_key]=_xlpm.k)*(ISNUMBER(finalData[score]))))
)</f>
        <v>1.06</v>
      </c>
      <c r="O1431" cm="1">
        <f t="array" ref="O143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31" cm="1">
        <f t="array" ref="P143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31">
        <f>finalData[[#This Row],[peerQ3]]-finalData[[#This Row],[peerQ1]]</f>
        <v>5.0000000000000044E-2</v>
      </c>
      <c r="R1431" cm="1">
        <f t="array" ref="R1431">_xlfn.LET(_xlpm.k,finalData[[#This Row],[peer_group_key]],
ROWS(_xlfn._xlws.FILTER(finalData[score], (finalData[peer_group_key]=_xlpm.k)*(ISNUMBER(finalData[score]))))
)</f>
        <v>48</v>
      </c>
      <c r="S1431">
        <f>IF(OR(NOT(ISNUMBER(finalData[[#This Row],[peerIQR]])),finalData[[#This Row],[peerIQR]]=0), NA(), finalData[[#This Row],[peerQ1]]-1.5*finalData[[#This Row],[peerIQR]])</f>
        <v>0.95499999999999996</v>
      </c>
      <c r="T1431">
        <f>IF(OR(NOT(ISNUMBER(finalData[[#This Row],[peerIQR]])),finalData[[#This Row],[peerIQR]]=0), NA(), finalData[[#This Row],[peerQ3]]+1.5*finalData[[#This Row],[peerIQR]])</f>
        <v>1.1550000000000002</v>
      </c>
      <c r="U143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31">
        <f>finalData[[#This Row],[score]]-finalData[[#This Row],[peerMedian]]</f>
        <v>1.0000000000000009E-2</v>
      </c>
    </row>
    <row r="1432" spans="1:22">
      <c r="A1432" t="s">
        <v>5456</v>
      </c>
      <c r="B1432" t="s">
        <v>5457</v>
      </c>
      <c r="C1432" t="s">
        <v>5316</v>
      </c>
      <c r="D1432" t="s">
        <v>32</v>
      </c>
      <c r="E1432">
        <v>2</v>
      </c>
      <c r="F1432">
        <v>0</v>
      </c>
      <c r="G1432">
        <v>9</v>
      </c>
      <c r="H1432">
        <v>1</v>
      </c>
      <c r="I1432">
        <v>1.06</v>
      </c>
      <c r="J1432">
        <v>10</v>
      </c>
      <c r="K1432">
        <v>0.1</v>
      </c>
      <c r="L1432" t="s">
        <v>18126</v>
      </c>
      <c r="M1432" t="s">
        <v>17973</v>
      </c>
      <c r="N1432" cm="1">
        <f t="array" ref="N1432">_xlfn.LET(_xlpm.k,finalData[[#This Row],[peer_group_key]],
     MEDIAN(_xlfn._xlws.FILTER(finalData[score], (finalData[peer_group_key]=_xlpm.k)*(ISNUMBER(finalData[score]))))
)</f>
        <v>1.06</v>
      </c>
      <c r="O1432" cm="1">
        <f t="array" ref="O143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32" cm="1">
        <f t="array" ref="P143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32">
        <f>finalData[[#This Row],[peerQ3]]-finalData[[#This Row],[peerQ1]]</f>
        <v>5.0000000000000044E-2</v>
      </c>
      <c r="R1432" cm="1">
        <f t="array" ref="R1432">_xlfn.LET(_xlpm.k,finalData[[#This Row],[peer_group_key]],
ROWS(_xlfn._xlws.FILTER(finalData[score], (finalData[peer_group_key]=_xlpm.k)*(ISNUMBER(finalData[score]))))
)</f>
        <v>48</v>
      </c>
      <c r="S1432">
        <f>IF(OR(NOT(ISNUMBER(finalData[[#This Row],[peerIQR]])),finalData[[#This Row],[peerIQR]]=0), NA(), finalData[[#This Row],[peerQ1]]-1.5*finalData[[#This Row],[peerIQR]])</f>
        <v>0.95499999999999996</v>
      </c>
      <c r="T1432">
        <f>IF(OR(NOT(ISNUMBER(finalData[[#This Row],[peerIQR]])),finalData[[#This Row],[peerIQR]]=0), NA(), finalData[[#This Row],[peerQ3]]+1.5*finalData[[#This Row],[peerIQR]])</f>
        <v>1.1550000000000002</v>
      </c>
      <c r="U143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32">
        <f>finalData[[#This Row],[score]]-finalData[[#This Row],[peerMedian]]</f>
        <v>0</v>
      </c>
    </row>
    <row r="1433" spans="1:22">
      <c r="A1433" t="s">
        <v>5459</v>
      </c>
      <c r="B1433" t="s">
        <v>5460</v>
      </c>
      <c r="C1433" t="s">
        <v>5316</v>
      </c>
      <c r="D1433" t="s">
        <v>32</v>
      </c>
      <c r="E1433">
        <v>3</v>
      </c>
      <c r="F1433">
        <v>0</v>
      </c>
      <c r="G1433">
        <v>9</v>
      </c>
      <c r="H1433">
        <v>1</v>
      </c>
      <c r="I1433">
        <v>1.07</v>
      </c>
      <c r="J1433">
        <v>10</v>
      </c>
      <c r="K1433">
        <v>0.1</v>
      </c>
      <c r="L1433" t="s">
        <v>18126</v>
      </c>
      <c r="M1433" t="s">
        <v>17971</v>
      </c>
      <c r="N1433" cm="1">
        <f t="array" ref="N1433">_xlfn.LET(_xlpm.k,finalData[[#This Row],[peer_group_key]],
     MEDIAN(_xlfn._xlws.FILTER(finalData[score], (finalData[peer_group_key]=_xlpm.k)*(ISNUMBER(finalData[score]))))
)</f>
        <v>1.06</v>
      </c>
      <c r="O1433" cm="1">
        <f t="array" ref="O143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33" cm="1">
        <f t="array" ref="P143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33">
        <f>finalData[[#This Row],[peerQ3]]-finalData[[#This Row],[peerQ1]]</f>
        <v>5.0000000000000044E-2</v>
      </c>
      <c r="R1433" cm="1">
        <f t="array" ref="R1433">_xlfn.LET(_xlpm.k,finalData[[#This Row],[peer_group_key]],
ROWS(_xlfn._xlws.FILTER(finalData[score], (finalData[peer_group_key]=_xlpm.k)*(ISNUMBER(finalData[score]))))
)</f>
        <v>48</v>
      </c>
      <c r="S1433">
        <f>IF(OR(NOT(ISNUMBER(finalData[[#This Row],[peerIQR]])),finalData[[#This Row],[peerIQR]]=0), NA(), finalData[[#This Row],[peerQ1]]-1.5*finalData[[#This Row],[peerIQR]])</f>
        <v>0.95499999999999996</v>
      </c>
      <c r="T1433">
        <f>IF(OR(NOT(ISNUMBER(finalData[[#This Row],[peerIQR]])),finalData[[#This Row],[peerIQR]]=0), NA(), finalData[[#This Row],[peerQ3]]+1.5*finalData[[#This Row],[peerIQR]])</f>
        <v>1.1550000000000002</v>
      </c>
      <c r="U143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33">
        <f>finalData[[#This Row],[score]]-finalData[[#This Row],[peerMedian]]</f>
        <v>1.0000000000000009E-2</v>
      </c>
    </row>
    <row r="1434" spans="1:22">
      <c r="A1434" t="s">
        <v>5462</v>
      </c>
      <c r="B1434" t="s">
        <v>5463</v>
      </c>
      <c r="C1434" t="s">
        <v>5316</v>
      </c>
      <c r="D1434" t="s">
        <v>32</v>
      </c>
      <c r="E1434">
        <v>3</v>
      </c>
      <c r="F1434">
        <v>0</v>
      </c>
      <c r="G1434">
        <v>9</v>
      </c>
      <c r="H1434">
        <v>2</v>
      </c>
      <c r="I1434">
        <v>1.05</v>
      </c>
      <c r="J1434">
        <v>11</v>
      </c>
      <c r="K1434">
        <v>0.18181818181818182</v>
      </c>
      <c r="L1434" t="s">
        <v>18126</v>
      </c>
      <c r="M1434" t="s">
        <v>17971</v>
      </c>
      <c r="N1434" cm="1">
        <f t="array" ref="N1434">_xlfn.LET(_xlpm.k,finalData[[#This Row],[peer_group_key]],
     MEDIAN(_xlfn._xlws.FILTER(finalData[score], (finalData[peer_group_key]=_xlpm.k)*(ISNUMBER(finalData[score]))))
)</f>
        <v>1.06</v>
      </c>
      <c r="O1434" cm="1">
        <f t="array" ref="O143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34" cm="1">
        <f t="array" ref="P143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34">
        <f>finalData[[#This Row],[peerQ3]]-finalData[[#This Row],[peerQ1]]</f>
        <v>5.0000000000000044E-2</v>
      </c>
      <c r="R1434" cm="1">
        <f t="array" ref="R1434">_xlfn.LET(_xlpm.k,finalData[[#This Row],[peer_group_key]],
ROWS(_xlfn._xlws.FILTER(finalData[score], (finalData[peer_group_key]=_xlpm.k)*(ISNUMBER(finalData[score]))))
)</f>
        <v>48</v>
      </c>
      <c r="S1434">
        <f>IF(OR(NOT(ISNUMBER(finalData[[#This Row],[peerIQR]])),finalData[[#This Row],[peerIQR]]=0), NA(), finalData[[#This Row],[peerQ1]]-1.5*finalData[[#This Row],[peerIQR]])</f>
        <v>0.95499999999999996</v>
      </c>
      <c r="T1434">
        <f>IF(OR(NOT(ISNUMBER(finalData[[#This Row],[peerIQR]])),finalData[[#This Row],[peerIQR]]=0), NA(), finalData[[#This Row],[peerQ3]]+1.5*finalData[[#This Row],[peerIQR]])</f>
        <v>1.1550000000000002</v>
      </c>
      <c r="U143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34">
        <f>finalData[[#This Row],[score]]-finalData[[#This Row],[peerMedian]]</f>
        <v>-1.0000000000000009E-2</v>
      </c>
    </row>
    <row r="1435" spans="1:22">
      <c r="A1435" t="s">
        <v>5465</v>
      </c>
      <c r="B1435" t="s">
        <v>5466</v>
      </c>
      <c r="C1435" t="s">
        <v>5316</v>
      </c>
      <c r="D1435" t="s">
        <v>27</v>
      </c>
      <c r="E1435">
        <v>1</v>
      </c>
      <c r="F1435">
        <v>0</v>
      </c>
      <c r="G1435">
        <v>3</v>
      </c>
      <c r="H1435">
        <v>1</v>
      </c>
      <c r="I1435">
        <v>1.26</v>
      </c>
      <c r="J1435">
        <v>4</v>
      </c>
      <c r="K1435">
        <v>0.25</v>
      </c>
      <c r="L1435" t="s">
        <v>18127</v>
      </c>
      <c r="M1435" t="s">
        <v>17973</v>
      </c>
      <c r="N1435" cm="1">
        <f t="array" ref="N1435">_xlfn.LET(_xlpm.k,finalData[[#This Row],[peer_group_key]],
     MEDIAN(_xlfn._xlws.FILTER(finalData[score], (finalData[peer_group_key]=_xlpm.k)*(ISNUMBER(finalData[score]))))
)</f>
        <v>1.08</v>
      </c>
      <c r="O1435" cm="1">
        <f t="array" ref="O143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1.0550000000000002</v>
      </c>
      <c r="P1435" cm="1">
        <f t="array" ref="P143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1.135</v>
      </c>
      <c r="Q1435">
        <f>finalData[[#This Row],[peerQ3]]-finalData[[#This Row],[peerQ1]]</f>
        <v>7.9999999999999849E-2</v>
      </c>
      <c r="R1435" cm="1">
        <f t="array" ref="R1435">_xlfn.LET(_xlpm.k,finalData[[#This Row],[peer_group_key]],
ROWS(_xlfn._xlws.FILTER(finalData[score], (finalData[peer_group_key]=_xlpm.k)*(ISNUMBER(finalData[score]))))
)</f>
        <v>6</v>
      </c>
      <c r="S1435">
        <f>IF(OR(NOT(ISNUMBER(finalData[[#This Row],[peerIQR]])),finalData[[#This Row],[peerIQR]]=0), NA(), finalData[[#This Row],[peerQ1]]-1.5*finalData[[#This Row],[peerIQR]])</f>
        <v>0.93500000000000039</v>
      </c>
      <c r="T1435">
        <f>IF(OR(NOT(ISNUMBER(finalData[[#This Row],[peerIQR]])),finalData[[#This Row],[peerIQR]]=0), NA(), finalData[[#This Row],[peerQ3]]+1.5*finalData[[#This Row],[peerIQR]])</f>
        <v>1.2549999999999999</v>
      </c>
      <c r="U143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35">
        <f>finalData[[#This Row],[score]]-finalData[[#This Row],[peerMedian]]</f>
        <v>0.17999999999999994</v>
      </c>
    </row>
    <row r="1436" spans="1:22">
      <c r="A1436" t="s">
        <v>5467</v>
      </c>
      <c r="B1436" t="s">
        <v>5468</v>
      </c>
      <c r="C1436" t="s">
        <v>5316</v>
      </c>
      <c r="D1436" t="s">
        <v>32</v>
      </c>
      <c r="E1436">
        <v>2</v>
      </c>
      <c r="F1436">
        <v>0</v>
      </c>
      <c r="G1436">
        <v>6</v>
      </c>
      <c r="H1436">
        <v>2</v>
      </c>
      <c r="I1436">
        <v>1.1299999999999999</v>
      </c>
      <c r="J1436">
        <v>8</v>
      </c>
      <c r="K1436">
        <v>0.25</v>
      </c>
      <c r="L1436" t="s">
        <v>18126</v>
      </c>
      <c r="M1436" t="s">
        <v>17973</v>
      </c>
      <c r="N1436" cm="1">
        <f t="array" ref="N1436">_xlfn.LET(_xlpm.k,finalData[[#This Row],[peer_group_key]],
     MEDIAN(_xlfn._xlws.FILTER(finalData[score], (finalData[peer_group_key]=_xlpm.k)*(ISNUMBER(finalData[score]))))
)</f>
        <v>1.06</v>
      </c>
      <c r="O1436" cm="1">
        <f t="array" ref="O143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36" cm="1">
        <f t="array" ref="P143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36">
        <f>finalData[[#This Row],[peerQ3]]-finalData[[#This Row],[peerQ1]]</f>
        <v>5.0000000000000044E-2</v>
      </c>
      <c r="R1436" cm="1">
        <f t="array" ref="R1436">_xlfn.LET(_xlpm.k,finalData[[#This Row],[peer_group_key]],
ROWS(_xlfn._xlws.FILTER(finalData[score], (finalData[peer_group_key]=_xlpm.k)*(ISNUMBER(finalData[score]))))
)</f>
        <v>48</v>
      </c>
      <c r="S1436">
        <f>IF(OR(NOT(ISNUMBER(finalData[[#This Row],[peerIQR]])),finalData[[#This Row],[peerIQR]]=0), NA(), finalData[[#This Row],[peerQ1]]-1.5*finalData[[#This Row],[peerIQR]])</f>
        <v>0.95499999999999996</v>
      </c>
      <c r="T1436">
        <f>IF(OR(NOT(ISNUMBER(finalData[[#This Row],[peerIQR]])),finalData[[#This Row],[peerIQR]]=0), NA(), finalData[[#This Row],[peerQ3]]+1.5*finalData[[#This Row],[peerIQR]])</f>
        <v>1.1550000000000002</v>
      </c>
      <c r="U143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36">
        <f>finalData[[#This Row],[score]]-finalData[[#This Row],[peerMedian]]</f>
        <v>6.999999999999984E-2</v>
      </c>
    </row>
    <row r="1437" spans="1:22">
      <c r="A1437" t="s">
        <v>5470</v>
      </c>
      <c r="B1437" t="s">
        <v>5471</v>
      </c>
      <c r="C1437" t="s">
        <v>5316</v>
      </c>
      <c r="D1437" t="s">
        <v>32</v>
      </c>
      <c r="E1437">
        <v>2</v>
      </c>
      <c r="F1437">
        <v>0</v>
      </c>
      <c r="G1437">
        <v>7</v>
      </c>
      <c r="H1437">
        <v>3</v>
      </c>
      <c r="I1437">
        <v>1.02</v>
      </c>
      <c r="J1437">
        <v>10</v>
      </c>
      <c r="K1437">
        <v>0.3</v>
      </c>
      <c r="L1437" t="s">
        <v>18126</v>
      </c>
      <c r="M1437" t="s">
        <v>17973</v>
      </c>
      <c r="N1437" cm="1">
        <f t="array" ref="N1437">_xlfn.LET(_xlpm.k,finalData[[#This Row],[peer_group_key]],
     MEDIAN(_xlfn._xlws.FILTER(finalData[score], (finalData[peer_group_key]=_xlpm.k)*(ISNUMBER(finalData[score]))))
)</f>
        <v>1.06</v>
      </c>
      <c r="O1437" cm="1">
        <f t="array" ref="O143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37" cm="1">
        <f t="array" ref="P143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37">
        <f>finalData[[#This Row],[peerQ3]]-finalData[[#This Row],[peerQ1]]</f>
        <v>5.0000000000000044E-2</v>
      </c>
      <c r="R1437" cm="1">
        <f t="array" ref="R1437">_xlfn.LET(_xlpm.k,finalData[[#This Row],[peer_group_key]],
ROWS(_xlfn._xlws.FILTER(finalData[score], (finalData[peer_group_key]=_xlpm.k)*(ISNUMBER(finalData[score]))))
)</f>
        <v>48</v>
      </c>
      <c r="S1437">
        <f>IF(OR(NOT(ISNUMBER(finalData[[#This Row],[peerIQR]])),finalData[[#This Row],[peerIQR]]=0), NA(), finalData[[#This Row],[peerQ1]]-1.5*finalData[[#This Row],[peerIQR]])</f>
        <v>0.95499999999999996</v>
      </c>
      <c r="T1437">
        <f>IF(OR(NOT(ISNUMBER(finalData[[#This Row],[peerIQR]])),finalData[[#This Row],[peerIQR]]=0), NA(), finalData[[#This Row],[peerQ3]]+1.5*finalData[[#This Row],[peerIQR]])</f>
        <v>1.1550000000000002</v>
      </c>
      <c r="U143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37">
        <f>finalData[[#This Row],[score]]-finalData[[#This Row],[peerMedian]]</f>
        <v>-4.0000000000000036E-2</v>
      </c>
    </row>
    <row r="1438" spans="1:22">
      <c r="A1438" t="s">
        <v>5473</v>
      </c>
      <c r="B1438" t="s">
        <v>5474</v>
      </c>
      <c r="C1438" t="s">
        <v>5316</v>
      </c>
      <c r="D1438" t="s">
        <v>32</v>
      </c>
      <c r="E1438">
        <v>2</v>
      </c>
      <c r="F1438">
        <v>0</v>
      </c>
      <c r="G1438">
        <v>5</v>
      </c>
      <c r="H1438">
        <v>1</v>
      </c>
      <c r="I1438">
        <v>1.19</v>
      </c>
      <c r="J1438">
        <v>6</v>
      </c>
      <c r="K1438">
        <v>0.16666666666666666</v>
      </c>
      <c r="L1438" t="s">
        <v>18126</v>
      </c>
      <c r="M1438" t="s">
        <v>17973</v>
      </c>
      <c r="N1438" cm="1">
        <f t="array" ref="N1438">_xlfn.LET(_xlpm.k,finalData[[#This Row],[peer_group_key]],
     MEDIAN(_xlfn._xlws.FILTER(finalData[score], (finalData[peer_group_key]=_xlpm.k)*(ISNUMBER(finalData[score]))))
)</f>
        <v>1.06</v>
      </c>
      <c r="O1438" cm="1">
        <f t="array" ref="O143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38" cm="1">
        <f t="array" ref="P143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38">
        <f>finalData[[#This Row],[peerQ3]]-finalData[[#This Row],[peerQ1]]</f>
        <v>5.0000000000000044E-2</v>
      </c>
      <c r="R1438" cm="1">
        <f t="array" ref="R1438">_xlfn.LET(_xlpm.k,finalData[[#This Row],[peer_group_key]],
ROWS(_xlfn._xlws.FILTER(finalData[score], (finalData[peer_group_key]=_xlpm.k)*(ISNUMBER(finalData[score]))))
)</f>
        <v>48</v>
      </c>
      <c r="S1438">
        <f>IF(OR(NOT(ISNUMBER(finalData[[#This Row],[peerIQR]])),finalData[[#This Row],[peerIQR]]=0), NA(), finalData[[#This Row],[peerQ1]]-1.5*finalData[[#This Row],[peerIQR]])</f>
        <v>0.95499999999999996</v>
      </c>
      <c r="T1438">
        <f>IF(OR(NOT(ISNUMBER(finalData[[#This Row],[peerIQR]])),finalData[[#This Row],[peerIQR]]=0), NA(), finalData[[#This Row],[peerQ3]]+1.5*finalData[[#This Row],[peerIQR]])</f>
        <v>1.1550000000000002</v>
      </c>
      <c r="U143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1438">
        <f>finalData[[#This Row],[score]]-finalData[[#This Row],[peerMedian]]</f>
        <v>0.12999999999999989</v>
      </c>
    </row>
    <row r="1439" spans="1:22">
      <c r="A1439" t="s">
        <v>5476</v>
      </c>
      <c r="B1439" t="s">
        <v>5477</v>
      </c>
      <c r="C1439" t="s">
        <v>5316</v>
      </c>
      <c r="D1439" t="s">
        <v>32</v>
      </c>
      <c r="E1439">
        <v>4</v>
      </c>
      <c r="F1439">
        <v>0</v>
      </c>
      <c r="G1439">
        <v>8</v>
      </c>
      <c r="H1439">
        <v>0</v>
      </c>
      <c r="I1439">
        <v>0.95</v>
      </c>
      <c r="J1439">
        <v>8</v>
      </c>
      <c r="K1439">
        <v>0</v>
      </c>
      <c r="L1439" t="s">
        <v>18126</v>
      </c>
      <c r="M1439" t="s">
        <v>17970</v>
      </c>
      <c r="N1439" cm="1">
        <f t="array" ref="N1439">_xlfn.LET(_xlpm.k,finalData[[#This Row],[peer_group_key]],
     MEDIAN(_xlfn._xlws.FILTER(finalData[score], (finalData[peer_group_key]=_xlpm.k)*(ISNUMBER(finalData[score]))))
)</f>
        <v>1.06</v>
      </c>
      <c r="O1439" cm="1">
        <f t="array" ref="O143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39" cm="1">
        <f t="array" ref="P143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39">
        <f>finalData[[#This Row],[peerQ3]]-finalData[[#This Row],[peerQ1]]</f>
        <v>5.0000000000000044E-2</v>
      </c>
      <c r="R1439" cm="1">
        <f t="array" ref="R1439">_xlfn.LET(_xlpm.k,finalData[[#This Row],[peer_group_key]],
ROWS(_xlfn._xlws.FILTER(finalData[score], (finalData[peer_group_key]=_xlpm.k)*(ISNUMBER(finalData[score]))))
)</f>
        <v>48</v>
      </c>
      <c r="S1439">
        <f>IF(OR(NOT(ISNUMBER(finalData[[#This Row],[peerIQR]])),finalData[[#This Row],[peerIQR]]=0), NA(), finalData[[#This Row],[peerQ1]]-1.5*finalData[[#This Row],[peerIQR]])</f>
        <v>0.95499999999999996</v>
      </c>
      <c r="T1439">
        <f>IF(OR(NOT(ISNUMBER(finalData[[#This Row],[peerIQR]])),finalData[[#This Row],[peerIQR]]=0), NA(), finalData[[#This Row],[peerQ3]]+1.5*finalData[[#This Row],[peerIQR]])</f>
        <v>1.1550000000000002</v>
      </c>
      <c r="U143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Low Outlier</v>
      </c>
      <c r="V1439">
        <f>finalData[[#This Row],[score]]-finalData[[#This Row],[peerMedian]]</f>
        <v>-0.1100000000000001</v>
      </c>
    </row>
    <row r="1440" spans="1:22">
      <c r="A1440" t="s">
        <v>5479</v>
      </c>
      <c r="B1440" t="s">
        <v>5480</v>
      </c>
      <c r="C1440" t="s">
        <v>5316</v>
      </c>
      <c r="D1440" t="s">
        <v>32</v>
      </c>
      <c r="E1440">
        <v>3</v>
      </c>
      <c r="F1440">
        <v>0</v>
      </c>
      <c r="G1440">
        <v>8</v>
      </c>
      <c r="H1440">
        <v>1</v>
      </c>
      <c r="I1440">
        <v>1.1299999999999999</v>
      </c>
      <c r="J1440">
        <v>9</v>
      </c>
      <c r="K1440">
        <v>0.1111111111111111</v>
      </c>
      <c r="L1440" t="s">
        <v>18126</v>
      </c>
      <c r="M1440" t="s">
        <v>17971</v>
      </c>
      <c r="N1440" cm="1">
        <f t="array" ref="N1440">_xlfn.LET(_xlpm.k,finalData[[#This Row],[peer_group_key]],
     MEDIAN(_xlfn._xlws.FILTER(finalData[score], (finalData[peer_group_key]=_xlpm.k)*(ISNUMBER(finalData[score]))))
)</f>
        <v>1.06</v>
      </c>
      <c r="O1440" cm="1">
        <f t="array" ref="O144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40" cm="1">
        <f t="array" ref="P144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40">
        <f>finalData[[#This Row],[peerQ3]]-finalData[[#This Row],[peerQ1]]</f>
        <v>5.0000000000000044E-2</v>
      </c>
      <c r="R1440" cm="1">
        <f t="array" ref="R1440">_xlfn.LET(_xlpm.k,finalData[[#This Row],[peer_group_key]],
ROWS(_xlfn._xlws.FILTER(finalData[score], (finalData[peer_group_key]=_xlpm.k)*(ISNUMBER(finalData[score]))))
)</f>
        <v>48</v>
      </c>
      <c r="S1440">
        <f>IF(OR(NOT(ISNUMBER(finalData[[#This Row],[peerIQR]])),finalData[[#This Row],[peerIQR]]=0), NA(), finalData[[#This Row],[peerQ1]]-1.5*finalData[[#This Row],[peerIQR]])</f>
        <v>0.95499999999999996</v>
      </c>
      <c r="T1440">
        <f>IF(OR(NOT(ISNUMBER(finalData[[#This Row],[peerIQR]])),finalData[[#This Row],[peerIQR]]=0), NA(), finalData[[#This Row],[peerQ3]]+1.5*finalData[[#This Row],[peerIQR]])</f>
        <v>1.1550000000000002</v>
      </c>
      <c r="U144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40">
        <f>finalData[[#This Row],[score]]-finalData[[#This Row],[peerMedian]]</f>
        <v>6.999999999999984E-2</v>
      </c>
    </row>
    <row r="1441" spans="1:22">
      <c r="A1441" t="s">
        <v>5482</v>
      </c>
      <c r="B1441" t="s">
        <v>5483</v>
      </c>
      <c r="C1441" t="s">
        <v>5316</v>
      </c>
      <c r="D1441" t="s">
        <v>32</v>
      </c>
      <c r="E1441">
        <v>3</v>
      </c>
      <c r="F1441">
        <v>0</v>
      </c>
      <c r="G1441">
        <v>9</v>
      </c>
      <c r="H1441">
        <v>1</v>
      </c>
      <c r="I1441">
        <v>1.05</v>
      </c>
      <c r="J1441">
        <v>10</v>
      </c>
      <c r="K1441">
        <v>0.1</v>
      </c>
      <c r="L1441" t="s">
        <v>18126</v>
      </c>
      <c r="M1441" t="s">
        <v>17971</v>
      </c>
      <c r="N1441" cm="1">
        <f t="array" ref="N1441">_xlfn.LET(_xlpm.k,finalData[[#This Row],[peer_group_key]],
     MEDIAN(_xlfn._xlws.FILTER(finalData[score], (finalData[peer_group_key]=_xlpm.k)*(ISNUMBER(finalData[score]))))
)</f>
        <v>1.06</v>
      </c>
      <c r="O1441" cm="1">
        <f t="array" ref="O144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41" cm="1">
        <f t="array" ref="P144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41">
        <f>finalData[[#This Row],[peerQ3]]-finalData[[#This Row],[peerQ1]]</f>
        <v>5.0000000000000044E-2</v>
      </c>
      <c r="R1441" cm="1">
        <f t="array" ref="R1441">_xlfn.LET(_xlpm.k,finalData[[#This Row],[peer_group_key]],
ROWS(_xlfn._xlws.FILTER(finalData[score], (finalData[peer_group_key]=_xlpm.k)*(ISNUMBER(finalData[score]))))
)</f>
        <v>48</v>
      </c>
      <c r="S1441">
        <f>IF(OR(NOT(ISNUMBER(finalData[[#This Row],[peerIQR]])),finalData[[#This Row],[peerIQR]]=0), NA(), finalData[[#This Row],[peerQ1]]-1.5*finalData[[#This Row],[peerIQR]])</f>
        <v>0.95499999999999996</v>
      </c>
      <c r="T1441">
        <f>IF(OR(NOT(ISNUMBER(finalData[[#This Row],[peerIQR]])),finalData[[#This Row],[peerIQR]]=0), NA(), finalData[[#This Row],[peerQ3]]+1.5*finalData[[#This Row],[peerIQR]])</f>
        <v>1.1550000000000002</v>
      </c>
      <c r="U144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41">
        <f>finalData[[#This Row],[score]]-finalData[[#This Row],[peerMedian]]</f>
        <v>-1.0000000000000009E-2</v>
      </c>
    </row>
    <row r="1442" spans="1:22">
      <c r="A1442" t="s">
        <v>5485</v>
      </c>
      <c r="B1442" t="s">
        <v>5486</v>
      </c>
      <c r="C1442" t="s">
        <v>5316</v>
      </c>
      <c r="D1442" t="s">
        <v>32</v>
      </c>
      <c r="E1442">
        <v>2</v>
      </c>
      <c r="F1442">
        <v>1</v>
      </c>
      <c r="G1442">
        <v>4</v>
      </c>
      <c r="H1442">
        <v>3</v>
      </c>
      <c r="I1442">
        <v>1.07</v>
      </c>
      <c r="J1442">
        <v>8</v>
      </c>
      <c r="K1442">
        <v>0.375</v>
      </c>
      <c r="L1442" t="s">
        <v>18126</v>
      </c>
      <c r="M1442" t="s">
        <v>17973</v>
      </c>
      <c r="N1442" cm="1">
        <f t="array" ref="N1442">_xlfn.LET(_xlpm.k,finalData[[#This Row],[peer_group_key]],
     MEDIAN(_xlfn._xlws.FILTER(finalData[score], (finalData[peer_group_key]=_xlpm.k)*(ISNUMBER(finalData[score]))))
)</f>
        <v>1.06</v>
      </c>
      <c r="O1442" cm="1">
        <f t="array" ref="O144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42" cm="1">
        <f t="array" ref="P144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42">
        <f>finalData[[#This Row],[peerQ3]]-finalData[[#This Row],[peerQ1]]</f>
        <v>5.0000000000000044E-2</v>
      </c>
      <c r="R1442" cm="1">
        <f t="array" ref="R1442">_xlfn.LET(_xlpm.k,finalData[[#This Row],[peer_group_key]],
ROWS(_xlfn._xlws.FILTER(finalData[score], (finalData[peer_group_key]=_xlpm.k)*(ISNUMBER(finalData[score]))))
)</f>
        <v>48</v>
      </c>
      <c r="S1442">
        <f>IF(OR(NOT(ISNUMBER(finalData[[#This Row],[peerIQR]])),finalData[[#This Row],[peerIQR]]=0), NA(), finalData[[#This Row],[peerQ1]]-1.5*finalData[[#This Row],[peerIQR]])</f>
        <v>0.95499999999999996</v>
      </c>
      <c r="T1442">
        <f>IF(OR(NOT(ISNUMBER(finalData[[#This Row],[peerIQR]])),finalData[[#This Row],[peerIQR]]=0), NA(), finalData[[#This Row],[peerQ3]]+1.5*finalData[[#This Row],[peerIQR]])</f>
        <v>1.1550000000000002</v>
      </c>
      <c r="U144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42">
        <f>finalData[[#This Row],[score]]-finalData[[#This Row],[peerMedian]]</f>
        <v>1.0000000000000009E-2</v>
      </c>
    </row>
    <row r="1443" spans="1:22">
      <c r="A1443" t="s">
        <v>5488</v>
      </c>
      <c r="B1443" t="s">
        <v>5489</v>
      </c>
      <c r="C1443" t="s">
        <v>5316</v>
      </c>
      <c r="D1443" t="s">
        <v>32</v>
      </c>
      <c r="E1443">
        <v>3</v>
      </c>
      <c r="F1443">
        <v>0</v>
      </c>
      <c r="G1443">
        <v>6</v>
      </c>
      <c r="H1443">
        <v>2</v>
      </c>
      <c r="I1443">
        <v>1.08</v>
      </c>
      <c r="J1443">
        <v>8</v>
      </c>
      <c r="K1443">
        <v>0.25</v>
      </c>
      <c r="L1443" t="s">
        <v>18126</v>
      </c>
      <c r="M1443" t="s">
        <v>17971</v>
      </c>
      <c r="N1443" cm="1">
        <f t="array" ref="N1443">_xlfn.LET(_xlpm.k,finalData[[#This Row],[peer_group_key]],
     MEDIAN(_xlfn._xlws.FILTER(finalData[score], (finalData[peer_group_key]=_xlpm.k)*(ISNUMBER(finalData[score]))))
)</f>
        <v>1.06</v>
      </c>
      <c r="O1443" cm="1">
        <f t="array" ref="O144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43" cm="1">
        <f t="array" ref="P144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43">
        <f>finalData[[#This Row],[peerQ3]]-finalData[[#This Row],[peerQ1]]</f>
        <v>5.0000000000000044E-2</v>
      </c>
      <c r="R1443" cm="1">
        <f t="array" ref="R1443">_xlfn.LET(_xlpm.k,finalData[[#This Row],[peer_group_key]],
ROWS(_xlfn._xlws.FILTER(finalData[score], (finalData[peer_group_key]=_xlpm.k)*(ISNUMBER(finalData[score]))))
)</f>
        <v>48</v>
      </c>
      <c r="S1443">
        <f>IF(OR(NOT(ISNUMBER(finalData[[#This Row],[peerIQR]])),finalData[[#This Row],[peerIQR]]=0), NA(), finalData[[#This Row],[peerQ1]]-1.5*finalData[[#This Row],[peerIQR]])</f>
        <v>0.95499999999999996</v>
      </c>
      <c r="T1443">
        <f>IF(OR(NOT(ISNUMBER(finalData[[#This Row],[peerIQR]])),finalData[[#This Row],[peerIQR]]=0), NA(), finalData[[#This Row],[peerQ3]]+1.5*finalData[[#This Row],[peerIQR]])</f>
        <v>1.1550000000000002</v>
      </c>
      <c r="U144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43">
        <f>finalData[[#This Row],[score]]-finalData[[#This Row],[peerMedian]]</f>
        <v>2.0000000000000018E-2</v>
      </c>
    </row>
    <row r="1444" spans="1:22">
      <c r="A1444" t="s">
        <v>5491</v>
      </c>
      <c r="B1444" t="s">
        <v>5492</v>
      </c>
      <c r="C1444" t="s">
        <v>5316</v>
      </c>
      <c r="D1444" t="s">
        <v>32</v>
      </c>
      <c r="E1444">
        <v>4</v>
      </c>
      <c r="F1444">
        <v>0</v>
      </c>
      <c r="G1444">
        <v>9</v>
      </c>
      <c r="H1444">
        <v>0</v>
      </c>
      <c r="I1444">
        <v>1.03</v>
      </c>
      <c r="J1444">
        <v>9</v>
      </c>
      <c r="K1444">
        <v>0</v>
      </c>
      <c r="L1444" t="s">
        <v>18126</v>
      </c>
      <c r="M1444" t="s">
        <v>17970</v>
      </c>
      <c r="N1444" cm="1">
        <f t="array" ref="N1444">_xlfn.LET(_xlpm.k,finalData[[#This Row],[peer_group_key]],
     MEDIAN(_xlfn._xlws.FILTER(finalData[score], (finalData[peer_group_key]=_xlpm.k)*(ISNUMBER(finalData[score]))))
)</f>
        <v>1.06</v>
      </c>
      <c r="O1444" cm="1">
        <f t="array" ref="O144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44" cm="1">
        <f t="array" ref="P144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44">
        <f>finalData[[#This Row],[peerQ3]]-finalData[[#This Row],[peerQ1]]</f>
        <v>5.0000000000000044E-2</v>
      </c>
      <c r="R1444" cm="1">
        <f t="array" ref="R1444">_xlfn.LET(_xlpm.k,finalData[[#This Row],[peer_group_key]],
ROWS(_xlfn._xlws.FILTER(finalData[score], (finalData[peer_group_key]=_xlpm.k)*(ISNUMBER(finalData[score]))))
)</f>
        <v>48</v>
      </c>
      <c r="S1444">
        <f>IF(OR(NOT(ISNUMBER(finalData[[#This Row],[peerIQR]])),finalData[[#This Row],[peerIQR]]=0), NA(), finalData[[#This Row],[peerQ1]]-1.5*finalData[[#This Row],[peerIQR]])</f>
        <v>0.95499999999999996</v>
      </c>
      <c r="T1444">
        <f>IF(OR(NOT(ISNUMBER(finalData[[#This Row],[peerIQR]])),finalData[[#This Row],[peerIQR]]=0), NA(), finalData[[#This Row],[peerQ3]]+1.5*finalData[[#This Row],[peerIQR]])</f>
        <v>1.1550000000000002</v>
      </c>
      <c r="U144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44">
        <f>finalData[[#This Row],[score]]-finalData[[#This Row],[peerMedian]]</f>
        <v>-3.0000000000000027E-2</v>
      </c>
    </row>
    <row r="1445" spans="1:22">
      <c r="A1445" t="s">
        <v>5494</v>
      </c>
      <c r="B1445" t="s">
        <v>5495</v>
      </c>
      <c r="C1445" t="s">
        <v>5316</v>
      </c>
      <c r="D1445" t="s">
        <v>32</v>
      </c>
      <c r="E1445">
        <v>3</v>
      </c>
      <c r="F1445">
        <v>0</v>
      </c>
      <c r="G1445">
        <v>7</v>
      </c>
      <c r="H1445">
        <v>1</v>
      </c>
      <c r="I1445">
        <v>1.1000000000000001</v>
      </c>
      <c r="J1445">
        <v>8</v>
      </c>
      <c r="K1445">
        <v>0.125</v>
      </c>
      <c r="L1445" t="s">
        <v>18126</v>
      </c>
      <c r="M1445" t="s">
        <v>17971</v>
      </c>
      <c r="N1445" cm="1">
        <f t="array" ref="N1445">_xlfn.LET(_xlpm.k,finalData[[#This Row],[peer_group_key]],
     MEDIAN(_xlfn._xlws.FILTER(finalData[score], (finalData[peer_group_key]=_xlpm.k)*(ISNUMBER(finalData[score]))))
)</f>
        <v>1.06</v>
      </c>
      <c r="O1445" cm="1">
        <f t="array" ref="O144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445" cm="1">
        <f t="array" ref="P144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445">
        <f>finalData[[#This Row],[peerQ3]]-finalData[[#This Row],[peerQ1]]</f>
        <v>5.0000000000000044E-2</v>
      </c>
      <c r="R1445" cm="1">
        <f t="array" ref="R1445">_xlfn.LET(_xlpm.k,finalData[[#This Row],[peer_group_key]],
ROWS(_xlfn._xlws.FILTER(finalData[score], (finalData[peer_group_key]=_xlpm.k)*(ISNUMBER(finalData[score]))))
)</f>
        <v>48</v>
      </c>
      <c r="S1445">
        <f>IF(OR(NOT(ISNUMBER(finalData[[#This Row],[peerIQR]])),finalData[[#This Row],[peerIQR]]=0), NA(), finalData[[#This Row],[peerQ1]]-1.5*finalData[[#This Row],[peerIQR]])</f>
        <v>0.95499999999999996</v>
      </c>
      <c r="T1445">
        <f>IF(OR(NOT(ISNUMBER(finalData[[#This Row],[peerIQR]])),finalData[[#This Row],[peerIQR]]=0), NA(), finalData[[#This Row],[peerQ3]]+1.5*finalData[[#This Row],[peerIQR]])</f>
        <v>1.1550000000000002</v>
      </c>
      <c r="U144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45">
        <f>finalData[[#This Row],[score]]-finalData[[#This Row],[peerMedian]]</f>
        <v>4.0000000000000036E-2</v>
      </c>
    </row>
    <row r="1446" spans="1:22">
      <c r="A1446" t="s">
        <v>5497</v>
      </c>
      <c r="B1446" t="s">
        <v>5498</v>
      </c>
      <c r="C1446" t="s">
        <v>5316</v>
      </c>
      <c r="D1446" t="s">
        <v>27</v>
      </c>
      <c r="E1446">
        <v>1</v>
      </c>
      <c r="F1446">
        <v>0</v>
      </c>
      <c r="G1446">
        <v>5</v>
      </c>
      <c r="H1446">
        <v>2</v>
      </c>
      <c r="I1446">
        <v>1.1499999999999999</v>
      </c>
      <c r="J1446">
        <v>7</v>
      </c>
      <c r="K1446">
        <v>0.2857142857142857</v>
      </c>
      <c r="L1446" t="s">
        <v>18127</v>
      </c>
      <c r="M1446" t="s">
        <v>17973</v>
      </c>
      <c r="N1446" cm="1">
        <f t="array" ref="N1446">_xlfn.LET(_xlpm.k,finalData[[#This Row],[peer_group_key]],
     MEDIAN(_xlfn._xlws.FILTER(finalData[score], (finalData[peer_group_key]=_xlpm.k)*(ISNUMBER(finalData[score]))))
)</f>
        <v>1.08</v>
      </c>
      <c r="O1446" cm="1">
        <f t="array" ref="O144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1.0550000000000002</v>
      </c>
      <c r="P1446" cm="1">
        <f t="array" ref="P144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1.135</v>
      </c>
      <c r="Q1446">
        <f>finalData[[#This Row],[peerQ3]]-finalData[[#This Row],[peerQ1]]</f>
        <v>7.9999999999999849E-2</v>
      </c>
      <c r="R1446" cm="1">
        <f t="array" ref="R1446">_xlfn.LET(_xlpm.k,finalData[[#This Row],[peer_group_key]],
ROWS(_xlfn._xlws.FILTER(finalData[score], (finalData[peer_group_key]=_xlpm.k)*(ISNUMBER(finalData[score]))))
)</f>
        <v>6</v>
      </c>
      <c r="S1446">
        <f>IF(OR(NOT(ISNUMBER(finalData[[#This Row],[peerIQR]])),finalData[[#This Row],[peerIQR]]=0), NA(), finalData[[#This Row],[peerQ1]]-1.5*finalData[[#This Row],[peerIQR]])</f>
        <v>0.93500000000000039</v>
      </c>
      <c r="T1446">
        <f>IF(OR(NOT(ISNUMBER(finalData[[#This Row],[peerIQR]])),finalData[[#This Row],[peerIQR]]=0), NA(), finalData[[#This Row],[peerQ3]]+1.5*finalData[[#This Row],[peerIQR]])</f>
        <v>1.2549999999999999</v>
      </c>
      <c r="U144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46">
        <f>finalData[[#This Row],[score]]-finalData[[#This Row],[peerMedian]]</f>
        <v>6.999999999999984E-2</v>
      </c>
    </row>
    <row r="1447" spans="1:22">
      <c r="A1447" t="s">
        <v>5500</v>
      </c>
      <c r="B1447" t="s">
        <v>5501</v>
      </c>
      <c r="C1447" t="s">
        <v>5316</v>
      </c>
      <c r="D1447" t="s">
        <v>67</v>
      </c>
      <c r="E1447">
        <v>1</v>
      </c>
      <c r="F1447">
        <v>0</v>
      </c>
      <c r="G1447">
        <v>6</v>
      </c>
      <c r="H1447">
        <v>1</v>
      </c>
      <c r="I1447">
        <v>1.1599999999999999</v>
      </c>
      <c r="J1447">
        <v>7</v>
      </c>
      <c r="K1447">
        <v>0.14285714285714285</v>
      </c>
      <c r="L1447" t="s">
        <v>18129</v>
      </c>
      <c r="M1447" t="s">
        <v>17973</v>
      </c>
      <c r="N1447" cm="1">
        <f t="array" ref="N1447">_xlfn.LET(_xlpm.k,finalData[[#This Row],[peer_group_key]],
     MEDIAN(_xlfn._xlws.FILTER(finalData[score], (finalData[peer_group_key]=_xlpm.k)*(ISNUMBER(finalData[score]))))
)</f>
        <v>1.125</v>
      </c>
      <c r="O1447" cm="1">
        <f t="array" ref="O144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1.1074999999999999</v>
      </c>
      <c r="P1447" cm="1">
        <f t="array" ref="P144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1.1425000000000001</v>
      </c>
      <c r="Q1447">
        <f>finalData[[#This Row],[peerQ3]]-finalData[[#This Row],[peerQ1]]</f>
        <v>3.5000000000000142E-2</v>
      </c>
      <c r="R1447" cm="1">
        <f t="array" ref="R1447">_xlfn.LET(_xlpm.k,finalData[[#This Row],[peer_group_key]],
ROWS(_xlfn._xlws.FILTER(finalData[score], (finalData[peer_group_key]=_xlpm.k)*(ISNUMBER(finalData[score]))))
)</f>
        <v>2</v>
      </c>
      <c r="S1447">
        <f>IF(OR(NOT(ISNUMBER(finalData[[#This Row],[peerIQR]])),finalData[[#This Row],[peerIQR]]=0), NA(), finalData[[#This Row],[peerQ1]]-1.5*finalData[[#This Row],[peerIQR]])</f>
        <v>1.0549999999999997</v>
      </c>
      <c r="T1447">
        <f>IF(OR(NOT(ISNUMBER(finalData[[#This Row],[peerIQR]])),finalData[[#This Row],[peerIQR]]=0), NA(), finalData[[#This Row],[peerQ3]]+1.5*finalData[[#This Row],[peerIQR]])</f>
        <v>1.1950000000000003</v>
      </c>
      <c r="U144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47">
        <f>finalData[[#This Row],[score]]-finalData[[#This Row],[peerMedian]]</f>
        <v>3.499999999999992E-2</v>
      </c>
    </row>
    <row r="1448" spans="1:22">
      <c r="A1448" t="s">
        <v>5503</v>
      </c>
      <c r="B1448" t="s">
        <v>5504</v>
      </c>
      <c r="C1448" t="s">
        <v>5316</v>
      </c>
      <c r="D1448" t="s">
        <v>27</v>
      </c>
      <c r="E1448">
        <v>4</v>
      </c>
      <c r="F1448">
        <v>1</v>
      </c>
      <c r="G1448">
        <v>6</v>
      </c>
      <c r="H1448">
        <v>0</v>
      </c>
      <c r="I1448">
        <v>1.0900000000000001</v>
      </c>
      <c r="J1448">
        <v>7</v>
      </c>
      <c r="K1448">
        <v>0</v>
      </c>
      <c r="L1448" t="s">
        <v>18127</v>
      </c>
      <c r="M1448" t="s">
        <v>17970</v>
      </c>
      <c r="N1448" cm="1">
        <f t="array" ref="N1448">_xlfn.LET(_xlpm.k,finalData[[#This Row],[peer_group_key]],
     MEDIAN(_xlfn._xlws.FILTER(finalData[score], (finalData[peer_group_key]=_xlpm.k)*(ISNUMBER(finalData[score]))))
)</f>
        <v>1.08</v>
      </c>
      <c r="O1448" cm="1">
        <f t="array" ref="O144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1.0550000000000002</v>
      </c>
      <c r="P1448" cm="1">
        <f t="array" ref="P144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1.135</v>
      </c>
      <c r="Q1448">
        <f>finalData[[#This Row],[peerQ3]]-finalData[[#This Row],[peerQ1]]</f>
        <v>7.9999999999999849E-2</v>
      </c>
      <c r="R1448" cm="1">
        <f t="array" ref="R1448">_xlfn.LET(_xlpm.k,finalData[[#This Row],[peer_group_key]],
ROWS(_xlfn._xlws.FILTER(finalData[score], (finalData[peer_group_key]=_xlpm.k)*(ISNUMBER(finalData[score]))))
)</f>
        <v>6</v>
      </c>
      <c r="S1448">
        <f>IF(OR(NOT(ISNUMBER(finalData[[#This Row],[peerIQR]])),finalData[[#This Row],[peerIQR]]=0), NA(), finalData[[#This Row],[peerQ1]]-1.5*finalData[[#This Row],[peerIQR]])</f>
        <v>0.93500000000000039</v>
      </c>
      <c r="T1448">
        <f>IF(OR(NOT(ISNUMBER(finalData[[#This Row],[peerIQR]])),finalData[[#This Row],[peerIQR]]=0), NA(), finalData[[#This Row],[peerQ3]]+1.5*finalData[[#This Row],[peerIQR]])</f>
        <v>1.2549999999999999</v>
      </c>
      <c r="U144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48">
        <f>finalData[[#This Row],[score]]-finalData[[#This Row],[peerMedian]]</f>
        <v>1.0000000000000009E-2</v>
      </c>
    </row>
    <row r="1449" spans="1:22">
      <c r="A1449" t="s">
        <v>5506</v>
      </c>
      <c r="B1449" t="s">
        <v>5507</v>
      </c>
      <c r="C1449" t="s">
        <v>5508</v>
      </c>
      <c r="D1449" t="s">
        <v>67</v>
      </c>
      <c r="E1449">
        <v>2</v>
      </c>
      <c r="F1449">
        <v>1</v>
      </c>
      <c r="G1449">
        <v>7</v>
      </c>
      <c r="H1449">
        <v>1</v>
      </c>
      <c r="I1449">
        <v>1.04</v>
      </c>
      <c r="J1449">
        <v>9</v>
      </c>
      <c r="K1449">
        <v>0.1111111111111111</v>
      </c>
      <c r="L1449" t="s">
        <v>18131</v>
      </c>
      <c r="M1449" t="s">
        <v>17973</v>
      </c>
      <c r="N1449" cm="1">
        <f t="array" ref="N1449">_xlfn.LET(_xlpm.k,finalData[[#This Row],[peer_group_key]],
     MEDIAN(_xlfn._xlws.FILTER(finalData[score], (finalData[peer_group_key]=_xlpm.k)*(ISNUMBER(finalData[score]))))
)</f>
        <v>1.04</v>
      </c>
      <c r="O1449" cm="1">
        <f t="array" ref="O144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1.04</v>
      </c>
      <c r="P1449" cm="1">
        <f t="array" ref="P144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1449">
        <f>finalData[[#This Row],[peerQ3]]-finalData[[#This Row],[peerQ1]]</f>
        <v>0</v>
      </c>
      <c r="R1449" cm="1">
        <f t="array" ref="R1449">_xlfn.LET(_xlpm.k,finalData[[#This Row],[peer_group_key]],
ROWS(_xlfn._xlws.FILTER(finalData[score], (finalData[peer_group_key]=_xlpm.k)*(ISNUMBER(finalData[score]))))
)</f>
        <v>1</v>
      </c>
      <c r="S1449" t="e">
        <f>IF(OR(NOT(ISNUMBER(finalData[[#This Row],[peerIQR]])),finalData[[#This Row],[peerIQR]]=0), NA(), finalData[[#This Row],[peerQ1]]-1.5*finalData[[#This Row],[peerIQR]])</f>
        <v>#N/A</v>
      </c>
      <c r="T1449" t="e">
        <f>IF(OR(NOT(ISNUMBER(finalData[[#This Row],[peerIQR]])),finalData[[#This Row],[peerIQR]]=0), NA(), finalData[[#This Row],[peerQ3]]+1.5*finalData[[#This Row],[peerIQR]])</f>
        <v>#N/A</v>
      </c>
      <c r="U144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49">
        <f>finalData[[#This Row],[score]]-finalData[[#This Row],[peerMedian]]</f>
        <v>0</v>
      </c>
    </row>
    <row r="1450" spans="1:22">
      <c r="A1450" t="s">
        <v>5511</v>
      </c>
      <c r="B1450" t="s">
        <v>5512</v>
      </c>
      <c r="C1450" t="s">
        <v>5508</v>
      </c>
      <c r="D1450" t="s">
        <v>32</v>
      </c>
      <c r="E1450">
        <v>5</v>
      </c>
      <c r="F1450">
        <v>5</v>
      </c>
      <c r="G1450">
        <v>4</v>
      </c>
      <c r="H1450">
        <v>0</v>
      </c>
      <c r="I1450">
        <v>0.91</v>
      </c>
      <c r="J1450">
        <v>9</v>
      </c>
      <c r="K1450">
        <v>0</v>
      </c>
      <c r="L1450" t="s">
        <v>18132</v>
      </c>
      <c r="M1450" t="s">
        <v>17970</v>
      </c>
      <c r="N1450" cm="1">
        <f t="array" ref="N1450">_xlfn.LET(_xlpm.k,finalData[[#This Row],[peer_group_key]],
     MEDIAN(_xlfn._xlws.FILTER(finalData[score], (finalData[peer_group_key]=_xlpm.k)*(ISNUMBER(finalData[score]))))
)</f>
        <v>0.91</v>
      </c>
      <c r="O1450" cm="1">
        <f t="array" ref="O145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1450" cm="1">
        <f t="array" ref="P145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1450">
        <f>finalData[[#This Row],[peerQ3]]-finalData[[#This Row],[peerQ1]]</f>
        <v>8.4999999999999964E-2</v>
      </c>
      <c r="R1450" cm="1">
        <f t="array" ref="R1450">_xlfn.LET(_xlpm.k,finalData[[#This Row],[peer_group_key]],
ROWS(_xlfn._xlws.FILTER(finalData[score], (finalData[peer_group_key]=_xlpm.k)*(ISNUMBER(finalData[score]))))
)</f>
        <v>7</v>
      </c>
      <c r="S1450">
        <f>IF(OR(NOT(ISNUMBER(finalData[[#This Row],[peerIQR]])),finalData[[#This Row],[peerIQR]]=0), NA(), finalData[[#This Row],[peerQ1]]-1.5*finalData[[#This Row],[peerIQR]])</f>
        <v>0.77250000000000008</v>
      </c>
      <c r="T1450">
        <f>IF(OR(NOT(ISNUMBER(finalData[[#This Row],[peerIQR]])),finalData[[#This Row],[peerIQR]]=0), NA(), finalData[[#This Row],[peerQ3]]+1.5*finalData[[#This Row],[peerIQR]])</f>
        <v>1.1124999999999998</v>
      </c>
      <c r="U145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50">
        <f>finalData[[#This Row],[score]]-finalData[[#This Row],[peerMedian]]</f>
        <v>0</v>
      </c>
    </row>
    <row r="1451" spans="1:22">
      <c r="A1451" t="s">
        <v>5515</v>
      </c>
      <c r="B1451" t="s">
        <v>5516</v>
      </c>
      <c r="C1451" t="s">
        <v>5508</v>
      </c>
      <c r="D1451" t="s">
        <v>32</v>
      </c>
      <c r="E1451">
        <v>3</v>
      </c>
      <c r="F1451">
        <v>0</v>
      </c>
      <c r="G1451">
        <v>9</v>
      </c>
      <c r="H1451">
        <v>1</v>
      </c>
      <c r="I1451">
        <v>0.9</v>
      </c>
      <c r="J1451">
        <v>10</v>
      </c>
      <c r="K1451">
        <v>0.1</v>
      </c>
      <c r="L1451" t="s">
        <v>18132</v>
      </c>
      <c r="M1451" t="s">
        <v>17971</v>
      </c>
      <c r="N1451" cm="1">
        <f t="array" ref="N1451">_xlfn.LET(_xlpm.k,finalData[[#This Row],[peer_group_key]],
     MEDIAN(_xlfn._xlws.FILTER(finalData[score], (finalData[peer_group_key]=_xlpm.k)*(ISNUMBER(finalData[score]))))
)</f>
        <v>0.91</v>
      </c>
      <c r="O1451" cm="1">
        <f t="array" ref="O145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1451" cm="1">
        <f t="array" ref="P145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1451">
        <f>finalData[[#This Row],[peerQ3]]-finalData[[#This Row],[peerQ1]]</f>
        <v>8.4999999999999964E-2</v>
      </c>
      <c r="R1451" cm="1">
        <f t="array" ref="R1451">_xlfn.LET(_xlpm.k,finalData[[#This Row],[peer_group_key]],
ROWS(_xlfn._xlws.FILTER(finalData[score], (finalData[peer_group_key]=_xlpm.k)*(ISNUMBER(finalData[score]))))
)</f>
        <v>7</v>
      </c>
      <c r="S1451">
        <f>IF(OR(NOT(ISNUMBER(finalData[[#This Row],[peerIQR]])),finalData[[#This Row],[peerIQR]]=0), NA(), finalData[[#This Row],[peerQ1]]-1.5*finalData[[#This Row],[peerIQR]])</f>
        <v>0.77250000000000008</v>
      </c>
      <c r="T1451">
        <f>IF(OR(NOT(ISNUMBER(finalData[[#This Row],[peerIQR]])),finalData[[#This Row],[peerIQR]]=0), NA(), finalData[[#This Row],[peerQ3]]+1.5*finalData[[#This Row],[peerIQR]])</f>
        <v>1.1124999999999998</v>
      </c>
      <c r="U145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51">
        <f>finalData[[#This Row],[score]]-finalData[[#This Row],[peerMedian]]</f>
        <v>-1.0000000000000009E-2</v>
      </c>
    </row>
    <row r="1452" spans="1:22">
      <c r="A1452" t="s">
        <v>5519</v>
      </c>
      <c r="B1452" t="s">
        <v>5520</v>
      </c>
      <c r="C1452" t="s">
        <v>5508</v>
      </c>
      <c r="D1452" t="s">
        <v>32</v>
      </c>
      <c r="E1452">
        <v>2</v>
      </c>
      <c r="F1452">
        <v>0</v>
      </c>
      <c r="G1452">
        <v>10</v>
      </c>
      <c r="H1452">
        <v>0</v>
      </c>
      <c r="I1452">
        <v>0.98</v>
      </c>
      <c r="J1452">
        <v>10</v>
      </c>
      <c r="K1452">
        <v>0</v>
      </c>
      <c r="L1452" t="s">
        <v>18132</v>
      </c>
      <c r="M1452" t="s">
        <v>17973</v>
      </c>
      <c r="N1452" cm="1">
        <f t="array" ref="N1452">_xlfn.LET(_xlpm.k,finalData[[#This Row],[peer_group_key]],
     MEDIAN(_xlfn._xlws.FILTER(finalData[score], (finalData[peer_group_key]=_xlpm.k)*(ISNUMBER(finalData[score]))))
)</f>
        <v>0.91</v>
      </c>
      <c r="O1452" cm="1">
        <f t="array" ref="O145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1452" cm="1">
        <f t="array" ref="P145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1452">
        <f>finalData[[#This Row],[peerQ3]]-finalData[[#This Row],[peerQ1]]</f>
        <v>8.4999999999999964E-2</v>
      </c>
      <c r="R1452" cm="1">
        <f t="array" ref="R1452">_xlfn.LET(_xlpm.k,finalData[[#This Row],[peer_group_key]],
ROWS(_xlfn._xlws.FILTER(finalData[score], (finalData[peer_group_key]=_xlpm.k)*(ISNUMBER(finalData[score]))))
)</f>
        <v>7</v>
      </c>
      <c r="S1452">
        <f>IF(OR(NOT(ISNUMBER(finalData[[#This Row],[peerIQR]])),finalData[[#This Row],[peerIQR]]=0), NA(), finalData[[#This Row],[peerQ1]]-1.5*finalData[[#This Row],[peerIQR]])</f>
        <v>0.77250000000000008</v>
      </c>
      <c r="T1452">
        <f>IF(OR(NOT(ISNUMBER(finalData[[#This Row],[peerIQR]])),finalData[[#This Row],[peerIQR]]=0), NA(), finalData[[#This Row],[peerQ3]]+1.5*finalData[[#This Row],[peerIQR]])</f>
        <v>1.1124999999999998</v>
      </c>
      <c r="U145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52">
        <f>finalData[[#This Row],[score]]-finalData[[#This Row],[peerMedian]]</f>
        <v>6.9999999999999951E-2</v>
      </c>
    </row>
    <row r="1453" spans="1:22">
      <c r="A1453" t="s">
        <v>5523</v>
      </c>
      <c r="B1453" t="s">
        <v>5524</v>
      </c>
      <c r="C1453" t="s">
        <v>5508</v>
      </c>
      <c r="D1453" t="s">
        <v>27</v>
      </c>
      <c r="E1453">
        <v>2</v>
      </c>
      <c r="F1453">
        <v>0</v>
      </c>
      <c r="G1453">
        <v>7</v>
      </c>
      <c r="H1453">
        <v>0</v>
      </c>
      <c r="I1453">
        <v>0.98</v>
      </c>
      <c r="J1453">
        <v>7</v>
      </c>
      <c r="K1453">
        <v>0</v>
      </c>
      <c r="L1453" t="s">
        <v>18133</v>
      </c>
      <c r="M1453" t="s">
        <v>17973</v>
      </c>
      <c r="N1453" cm="1">
        <f t="array" ref="N1453">_xlfn.LET(_xlpm.k,finalData[[#This Row],[peer_group_key]],
     MEDIAN(_xlfn._xlws.FILTER(finalData[score], (finalData[peer_group_key]=_xlpm.k)*(ISNUMBER(finalData[score]))))
)</f>
        <v>1.01</v>
      </c>
      <c r="O1453" cm="1">
        <f t="array" ref="O145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0.98499999999999999</v>
      </c>
      <c r="P1453" cm="1">
        <f t="array" ref="P145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53">
        <f>finalData[[#This Row],[peerQ3]]-finalData[[#This Row],[peerQ1]]</f>
        <v>6.5000000000000058E-2</v>
      </c>
      <c r="R1453" cm="1">
        <f t="array" ref="R1453">_xlfn.LET(_xlpm.k,finalData[[#This Row],[peer_group_key]],
ROWS(_xlfn._xlws.FILTER(finalData[score], (finalData[peer_group_key]=_xlpm.k)*(ISNUMBER(finalData[score]))))
)</f>
        <v>6</v>
      </c>
      <c r="S1453">
        <f>IF(OR(NOT(ISNUMBER(finalData[[#This Row],[peerIQR]])),finalData[[#This Row],[peerIQR]]=0), NA(), finalData[[#This Row],[peerQ1]]-1.5*finalData[[#This Row],[peerIQR]])</f>
        <v>0.88749999999999996</v>
      </c>
      <c r="T1453">
        <f>IF(OR(NOT(ISNUMBER(finalData[[#This Row],[peerIQR]])),finalData[[#This Row],[peerIQR]]=0), NA(), finalData[[#This Row],[peerQ3]]+1.5*finalData[[#This Row],[peerIQR]])</f>
        <v>1.1475000000000002</v>
      </c>
      <c r="U145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53">
        <f>finalData[[#This Row],[score]]-finalData[[#This Row],[peerMedian]]</f>
        <v>-3.0000000000000027E-2</v>
      </c>
    </row>
    <row r="1454" spans="1:22">
      <c r="A1454" t="s">
        <v>5527</v>
      </c>
      <c r="B1454" t="s">
        <v>5528</v>
      </c>
      <c r="C1454" t="s">
        <v>5508</v>
      </c>
      <c r="D1454" t="s">
        <v>27</v>
      </c>
      <c r="E1454">
        <v>3</v>
      </c>
      <c r="F1454">
        <v>0</v>
      </c>
      <c r="G1454">
        <v>8</v>
      </c>
      <c r="H1454">
        <v>1</v>
      </c>
      <c r="I1454">
        <v>1</v>
      </c>
      <c r="J1454">
        <v>9</v>
      </c>
      <c r="K1454">
        <v>0.1111111111111111</v>
      </c>
      <c r="L1454" t="s">
        <v>18133</v>
      </c>
      <c r="M1454" t="s">
        <v>17971</v>
      </c>
      <c r="N1454" cm="1">
        <f t="array" ref="N1454">_xlfn.LET(_xlpm.k,finalData[[#This Row],[peer_group_key]],
     MEDIAN(_xlfn._xlws.FILTER(finalData[score], (finalData[peer_group_key]=_xlpm.k)*(ISNUMBER(finalData[score]))))
)</f>
        <v>1.01</v>
      </c>
      <c r="O1454" cm="1">
        <f t="array" ref="O145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0.98499999999999999</v>
      </c>
      <c r="P1454" cm="1">
        <f t="array" ref="P145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54">
        <f>finalData[[#This Row],[peerQ3]]-finalData[[#This Row],[peerQ1]]</f>
        <v>6.5000000000000058E-2</v>
      </c>
      <c r="R1454" cm="1">
        <f t="array" ref="R1454">_xlfn.LET(_xlpm.k,finalData[[#This Row],[peer_group_key]],
ROWS(_xlfn._xlws.FILTER(finalData[score], (finalData[peer_group_key]=_xlpm.k)*(ISNUMBER(finalData[score]))))
)</f>
        <v>6</v>
      </c>
      <c r="S1454">
        <f>IF(OR(NOT(ISNUMBER(finalData[[#This Row],[peerIQR]])),finalData[[#This Row],[peerIQR]]=0), NA(), finalData[[#This Row],[peerQ1]]-1.5*finalData[[#This Row],[peerIQR]])</f>
        <v>0.88749999999999996</v>
      </c>
      <c r="T1454">
        <f>IF(OR(NOT(ISNUMBER(finalData[[#This Row],[peerIQR]])),finalData[[#This Row],[peerIQR]]=0), NA(), finalData[[#This Row],[peerQ3]]+1.5*finalData[[#This Row],[peerIQR]])</f>
        <v>1.1475000000000002</v>
      </c>
      <c r="U145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54">
        <f>finalData[[#This Row],[score]]-finalData[[#This Row],[peerMedian]]</f>
        <v>-1.0000000000000009E-2</v>
      </c>
    </row>
    <row r="1455" spans="1:22">
      <c r="A1455" t="s">
        <v>5530</v>
      </c>
      <c r="B1455" t="s">
        <v>5531</v>
      </c>
      <c r="C1455" t="s">
        <v>5508</v>
      </c>
      <c r="D1455" t="s">
        <v>27</v>
      </c>
      <c r="E1455">
        <v>2</v>
      </c>
      <c r="F1455">
        <v>0</v>
      </c>
      <c r="G1455">
        <v>6</v>
      </c>
      <c r="H1455">
        <v>0</v>
      </c>
      <c r="I1455">
        <v>0.92</v>
      </c>
      <c r="J1455">
        <v>6</v>
      </c>
      <c r="K1455">
        <v>0</v>
      </c>
      <c r="L1455" t="s">
        <v>18133</v>
      </c>
      <c r="M1455" t="s">
        <v>17973</v>
      </c>
      <c r="N1455" cm="1">
        <f t="array" ref="N1455">_xlfn.LET(_xlpm.k,finalData[[#This Row],[peer_group_key]],
     MEDIAN(_xlfn._xlws.FILTER(finalData[score], (finalData[peer_group_key]=_xlpm.k)*(ISNUMBER(finalData[score]))))
)</f>
        <v>1.01</v>
      </c>
      <c r="O1455" cm="1">
        <f t="array" ref="O145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0.98499999999999999</v>
      </c>
      <c r="P1455" cm="1">
        <f t="array" ref="P145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55">
        <f>finalData[[#This Row],[peerQ3]]-finalData[[#This Row],[peerQ1]]</f>
        <v>6.5000000000000058E-2</v>
      </c>
      <c r="R1455" cm="1">
        <f t="array" ref="R1455">_xlfn.LET(_xlpm.k,finalData[[#This Row],[peer_group_key]],
ROWS(_xlfn._xlws.FILTER(finalData[score], (finalData[peer_group_key]=_xlpm.k)*(ISNUMBER(finalData[score]))))
)</f>
        <v>6</v>
      </c>
      <c r="S1455">
        <f>IF(OR(NOT(ISNUMBER(finalData[[#This Row],[peerIQR]])),finalData[[#This Row],[peerIQR]]=0), NA(), finalData[[#This Row],[peerQ1]]-1.5*finalData[[#This Row],[peerIQR]])</f>
        <v>0.88749999999999996</v>
      </c>
      <c r="T1455">
        <f>IF(OR(NOT(ISNUMBER(finalData[[#This Row],[peerIQR]])),finalData[[#This Row],[peerIQR]]=0), NA(), finalData[[#This Row],[peerQ3]]+1.5*finalData[[#This Row],[peerIQR]])</f>
        <v>1.1475000000000002</v>
      </c>
      <c r="U145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55">
        <f>finalData[[#This Row],[score]]-finalData[[#This Row],[peerMedian]]</f>
        <v>-8.9999999999999969E-2</v>
      </c>
    </row>
    <row r="1456" spans="1:22">
      <c r="A1456" t="s">
        <v>5533</v>
      </c>
      <c r="B1456" t="s">
        <v>1154</v>
      </c>
      <c r="C1456" t="s">
        <v>5508</v>
      </c>
      <c r="D1456" t="s">
        <v>27</v>
      </c>
      <c r="E1456">
        <v>1</v>
      </c>
      <c r="F1456">
        <v>0</v>
      </c>
      <c r="G1456">
        <v>9</v>
      </c>
      <c r="H1456">
        <v>1</v>
      </c>
      <c r="I1456">
        <v>1.06</v>
      </c>
      <c r="J1456">
        <v>10</v>
      </c>
      <c r="K1456">
        <v>0.1</v>
      </c>
      <c r="L1456" t="s">
        <v>18133</v>
      </c>
      <c r="M1456" t="s">
        <v>17973</v>
      </c>
      <c r="N1456" cm="1">
        <f t="array" ref="N1456">_xlfn.LET(_xlpm.k,finalData[[#This Row],[peer_group_key]],
     MEDIAN(_xlfn._xlws.FILTER(finalData[score], (finalData[peer_group_key]=_xlpm.k)*(ISNUMBER(finalData[score]))))
)</f>
        <v>1.01</v>
      </c>
      <c r="O1456" cm="1">
        <f t="array" ref="O145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0.98499999999999999</v>
      </c>
      <c r="P1456" cm="1">
        <f t="array" ref="P145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56">
        <f>finalData[[#This Row],[peerQ3]]-finalData[[#This Row],[peerQ1]]</f>
        <v>6.5000000000000058E-2</v>
      </c>
      <c r="R1456" cm="1">
        <f t="array" ref="R1456">_xlfn.LET(_xlpm.k,finalData[[#This Row],[peer_group_key]],
ROWS(_xlfn._xlws.FILTER(finalData[score], (finalData[peer_group_key]=_xlpm.k)*(ISNUMBER(finalData[score]))))
)</f>
        <v>6</v>
      </c>
      <c r="S1456">
        <f>IF(OR(NOT(ISNUMBER(finalData[[#This Row],[peerIQR]])),finalData[[#This Row],[peerIQR]]=0), NA(), finalData[[#This Row],[peerQ1]]-1.5*finalData[[#This Row],[peerIQR]])</f>
        <v>0.88749999999999996</v>
      </c>
      <c r="T1456">
        <f>IF(OR(NOT(ISNUMBER(finalData[[#This Row],[peerIQR]])),finalData[[#This Row],[peerIQR]]=0), NA(), finalData[[#This Row],[peerQ3]]+1.5*finalData[[#This Row],[peerIQR]])</f>
        <v>1.1475000000000002</v>
      </c>
      <c r="U145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56">
        <f>finalData[[#This Row],[score]]-finalData[[#This Row],[peerMedian]]</f>
        <v>5.0000000000000044E-2</v>
      </c>
    </row>
    <row r="1457" spans="1:22">
      <c r="A1457" t="s">
        <v>5536</v>
      </c>
      <c r="B1457" t="s">
        <v>5537</v>
      </c>
      <c r="C1457" t="s">
        <v>5508</v>
      </c>
      <c r="D1457" t="s">
        <v>32</v>
      </c>
      <c r="E1457">
        <v>3</v>
      </c>
      <c r="F1457">
        <v>2</v>
      </c>
      <c r="G1457">
        <v>9</v>
      </c>
      <c r="H1457">
        <v>0</v>
      </c>
      <c r="I1457">
        <v>0.99</v>
      </c>
      <c r="J1457">
        <v>11</v>
      </c>
      <c r="K1457">
        <v>0</v>
      </c>
      <c r="L1457" t="s">
        <v>18132</v>
      </c>
      <c r="M1457" t="s">
        <v>17971</v>
      </c>
      <c r="N1457" cm="1">
        <f t="array" ref="N1457">_xlfn.LET(_xlpm.k,finalData[[#This Row],[peer_group_key]],
     MEDIAN(_xlfn._xlws.FILTER(finalData[score], (finalData[peer_group_key]=_xlpm.k)*(ISNUMBER(finalData[score]))))
)</f>
        <v>0.91</v>
      </c>
      <c r="O1457" cm="1">
        <f t="array" ref="O145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1457" cm="1">
        <f t="array" ref="P145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1457">
        <f>finalData[[#This Row],[peerQ3]]-finalData[[#This Row],[peerQ1]]</f>
        <v>8.4999999999999964E-2</v>
      </c>
      <c r="R1457" cm="1">
        <f t="array" ref="R1457">_xlfn.LET(_xlpm.k,finalData[[#This Row],[peer_group_key]],
ROWS(_xlfn._xlws.FILTER(finalData[score], (finalData[peer_group_key]=_xlpm.k)*(ISNUMBER(finalData[score]))))
)</f>
        <v>7</v>
      </c>
      <c r="S1457">
        <f>IF(OR(NOT(ISNUMBER(finalData[[#This Row],[peerIQR]])),finalData[[#This Row],[peerIQR]]=0), NA(), finalData[[#This Row],[peerQ1]]-1.5*finalData[[#This Row],[peerIQR]])</f>
        <v>0.77250000000000008</v>
      </c>
      <c r="T1457">
        <f>IF(OR(NOT(ISNUMBER(finalData[[#This Row],[peerIQR]])),finalData[[#This Row],[peerIQR]]=0), NA(), finalData[[#This Row],[peerQ3]]+1.5*finalData[[#This Row],[peerIQR]])</f>
        <v>1.1124999999999998</v>
      </c>
      <c r="U145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57">
        <f>finalData[[#This Row],[score]]-finalData[[#This Row],[peerMedian]]</f>
        <v>7.999999999999996E-2</v>
      </c>
    </row>
    <row r="1458" spans="1:22">
      <c r="A1458" t="s">
        <v>5538</v>
      </c>
      <c r="B1458" t="s">
        <v>5539</v>
      </c>
      <c r="C1458" t="s">
        <v>5508</v>
      </c>
      <c r="D1458" t="s">
        <v>32</v>
      </c>
      <c r="E1458">
        <v>2</v>
      </c>
      <c r="F1458">
        <v>0</v>
      </c>
      <c r="G1458">
        <v>8</v>
      </c>
      <c r="H1458">
        <v>1</v>
      </c>
      <c r="I1458">
        <v>0.9</v>
      </c>
      <c r="J1458">
        <v>9</v>
      </c>
      <c r="K1458">
        <v>0.1111111111111111</v>
      </c>
      <c r="L1458" t="s">
        <v>18132</v>
      </c>
      <c r="M1458" t="s">
        <v>17973</v>
      </c>
      <c r="N1458" cm="1">
        <f t="array" ref="N1458">_xlfn.LET(_xlpm.k,finalData[[#This Row],[peer_group_key]],
     MEDIAN(_xlfn._xlws.FILTER(finalData[score], (finalData[peer_group_key]=_xlpm.k)*(ISNUMBER(finalData[score]))))
)</f>
        <v>0.91</v>
      </c>
      <c r="O1458" cm="1">
        <f t="array" ref="O145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1458" cm="1">
        <f t="array" ref="P145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1458">
        <f>finalData[[#This Row],[peerQ3]]-finalData[[#This Row],[peerQ1]]</f>
        <v>8.4999999999999964E-2</v>
      </c>
      <c r="R1458" cm="1">
        <f t="array" ref="R1458">_xlfn.LET(_xlpm.k,finalData[[#This Row],[peer_group_key]],
ROWS(_xlfn._xlws.FILTER(finalData[score], (finalData[peer_group_key]=_xlpm.k)*(ISNUMBER(finalData[score]))))
)</f>
        <v>7</v>
      </c>
      <c r="S1458">
        <f>IF(OR(NOT(ISNUMBER(finalData[[#This Row],[peerIQR]])),finalData[[#This Row],[peerIQR]]=0), NA(), finalData[[#This Row],[peerQ1]]-1.5*finalData[[#This Row],[peerIQR]])</f>
        <v>0.77250000000000008</v>
      </c>
      <c r="T1458">
        <f>IF(OR(NOT(ISNUMBER(finalData[[#This Row],[peerIQR]])),finalData[[#This Row],[peerIQR]]=0), NA(), finalData[[#This Row],[peerQ3]]+1.5*finalData[[#This Row],[peerIQR]])</f>
        <v>1.1124999999999998</v>
      </c>
      <c r="U145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58">
        <f>finalData[[#This Row],[score]]-finalData[[#This Row],[peerMedian]]</f>
        <v>-1.0000000000000009E-2</v>
      </c>
    </row>
    <row r="1459" spans="1:22">
      <c r="A1459" t="s">
        <v>5545</v>
      </c>
      <c r="B1459" t="s">
        <v>5546</v>
      </c>
      <c r="C1459" t="s">
        <v>5508</v>
      </c>
      <c r="D1459" t="s">
        <v>230</v>
      </c>
      <c r="E1459">
        <v>2</v>
      </c>
      <c r="F1459">
        <v>0</v>
      </c>
      <c r="G1459">
        <v>3</v>
      </c>
      <c r="H1459">
        <v>0</v>
      </c>
      <c r="I1459">
        <v>0.75</v>
      </c>
      <c r="J1459">
        <v>3</v>
      </c>
      <c r="K1459">
        <v>0</v>
      </c>
      <c r="L1459" t="s">
        <v>18134</v>
      </c>
      <c r="M1459" t="s">
        <v>17973</v>
      </c>
      <c r="N1459" cm="1">
        <f t="array" ref="N1459">_xlfn.LET(_xlpm.k,finalData[[#This Row],[peer_group_key]],
     MEDIAN(_xlfn._xlws.FILTER(finalData[score], (finalData[peer_group_key]=_xlpm.k)*(ISNUMBER(finalData[score]))))
)</f>
        <v>0.75</v>
      </c>
      <c r="O1459" cm="1">
        <f t="array" ref="O145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0.75</v>
      </c>
      <c r="P1459" cm="1">
        <f t="array" ref="P145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0.75</v>
      </c>
      <c r="Q1459">
        <f>finalData[[#This Row],[peerQ3]]-finalData[[#This Row],[peerQ1]]</f>
        <v>0</v>
      </c>
      <c r="R1459" cm="1">
        <f t="array" ref="R1459">_xlfn.LET(_xlpm.k,finalData[[#This Row],[peer_group_key]],
ROWS(_xlfn._xlws.FILTER(finalData[score], (finalData[peer_group_key]=_xlpm.k)*(ISNUMBER(finalData[score]))))
)</f>
        <v>1</v>
      </c>
      <c r="S1459" t="e">
        <f>IF(OR(NOT(ISNUMBER(finalData[[#This Row],[peerIQR]])),finalData[[#This Row],[peerIQR]]=0), NA(), finalData[[#This Row],[peerQ1]]-1.5*finalData[[#This Row],[peerIQR]])</f>
        <v>#N/A</v>
      </c>
      <c r="T1459" t="e">
        <f>IF(OR(NOT(ISNUMBER(finalData[[#This Row],[peerIQR]])),finalData[[#This Row],[peerIQR]]=0), NA(), finalData[[#This Row],[peerQ3]]+1.5*finalData[[#This Row],[peerIQR]])</f>
        <v>#N/A</v>
      </c>
      <c r="U145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59">
        <f>finalData[[#This Row],[score]]-finalData[[#This Row],[peerMedian]]</f>
        <v>0</v>
      </c>
    </row>
    <row r="1460" spans="1:22">
      <c r="A1460" t="s">
        <v>5549</v>
      </c>
      <c r="B1460" t="s">
        <v>5550</v>
      </c>
      <c r="C1460" t="s">
        <v>5508</v>
      </c>
      <c r="D1460" t="s">
        <v>87</v>
      </c>
      <c r="E1460">
        <v>2</v>
      </c>
      <c r="F1460">
        <v>0</v>
      </c>
      <c r="G1460">
        <v>6</v>
      </c>
      <c r="H1460">
        <v>1</v>
      </c>
      <c r="I1460">
        <v>1.05</v>
      </c>
      <c r="J1460">
        <v>7</v>
      </c>
      <c r="K1460">
        <v>0.14285714285714285</v>
      </c>
      <c r="L1460" t="s">
        <v>18135</v>
      </c>
      <c r="M1460" t="s">
        <v>17973</v>
      </c>
      <c r="N1460" cm="1">
        <f t="array" ref="N1460">_xlfn.LET(_xlpm.k,finalData[[#This Row],[peer_group_key]],
     MEDIAN(_xlfn._xlws.FILTER(finalData[score], (finalData[peer_group_key]=_xlpm.k)*(ISNUMBER(finalData[score]))))
)</f>
        <v>1.05</v>
      </c>
      <c r="O1460" cm="1">
        <f t="array" ref="O146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1.05</v>
      </c>
      <c r="P1460" cm="1">
        <f t="array" ref="P146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60">
        <f>finalData[[#This Row],[peerQ3]]-finalData[[#This Row],[peerQ1]]</f>
        <v>0</v>
      </c>
      <c r="R1460" cm="1">
        <f t="array" ref="R1460">_xlfn.LET(_xlpm.k,finalData[[#This Row],[peer_group_key]],
ROWS(_xlfn._xlws.FILTER(finalData[score], (finalData[peer_group_key]=_xlpm.k)*(ISNUMBER(finalData[score]))))
)</f>
        <v>1</v>
      </c>
      <c r="S1460" t="e">
        <f>IF(OR(NOT(ISNUMBER(finalData[[#This Row],[peerIQR]])),finalData[[#This Row],[peerIQR]]=0), NA(), finalData[[#This Row],[peerQ1]]-1.5*finalData[[#This Row],[peerIQR]])</f>
        <v>#N/A</v>
      </c>
      <c r="T1460" t="e">
        <f>IF(OR(NOT(ISNUMBER(finalData[[#This Row],[peerIQR]])),finalData[[#This Row],[peerIQR]]=0), NA(), finalData[[#This Row],[peerQ3]]+1.5*finalData[[#This Row],[peerIQR]])</f>
        <v>#N/A</v>
      </c>
      <c r="U146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60">
        <f>finalData[[#This Row],[score]]-finalData[[#This Row],[peerMedian]]</f>
        <v>0</v>
      </c>
    </row>
    <row r="1461" spans="1:22">
      <c r="A1461" t="s">
        <v>5553</v>
      </c>
      <c r="B1461" t="s">
        <v>5554</v>
      </c>
      <c r="C1461" t="s">
        <v>5508</v>
      </c>
      <c r="D1461" t="s">
        <v>32</v>
      </c>
      <c r="E1461">
        <v>3</v>
      </c>
      <c r="F1461">
        <v>1</v>
      </c>
      <c r="G1461">
        <v>3</v>
      </c>
      <c r="H1461">
        <v>0</v>
      </c>
      <c r="I1461">
        <v>1.0900000000000001</v>
      </c>
      <c r="J1461">
        <v>4</v>
      </c>
      <c r="K1461">
        <v>0</v>
      </c>
      <c r="L1461" t="s">
        <v>18132</v>
      </c>
      <c r="M1461" t="s">
        <v>17971</v>
      </c>
      <c r="N1461" cm="1">
        <f t="array" ref="N1461">_xlfn.LET(_xlpm.k,finalData[[#This Row],[peer_group_key]],
     MEDIAN(_xlfn._xlws.FILTER(finalData[score], (finalData[peer_group_key]=_xlpm.k)*(ISNUMBER(finalData[score]))))
)</f>
        <v>0.91</v>
      </c>
      <c r="O1461" cm="1">
        <f t="array" ref="O146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1461" cm="1">
        <f t="array" ref="P146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1461">
        <f>finalData[[#This Row],[peerQ3]]-finalData[[#This Row],[peerQ1]]</f>
        <v>8.4999999999999964E-2</v>
      </c>
      <c r="R1461" cm="1">
        <f t="array" ref="R1461">_xlfn.LET(_xlpm.k,finalData[[#This Row],[peer_group_key]],
ROWS(_xlfn._xlws.FILTER(finalData[score], (finalData[peer_group_key]=_xlpm.k)*(ISNUMBER(finalData[score]))))
)</f>
        <v>7</v>
      </c>
      <c r="S1461">
        <f>IF(OR(NOT(ISNUMBER(finalData[[#This Row],[peerIQR]])),finalData[[#This Row],[peerIQR]]=0), NA(), finalData[[#This Row],[peerQ1]]-1.5*finalData[[#This Row],[peerIQR]])</f>
        <v>0.77250000000000008</v>
      </c>
      <c r="T1461">
        <f>IF(OR(NOT(ISNUMBER(finalData[[#This Row],[peerIQR]])),finalData[[#This Row],[peerIQR]]=0), NA(), finalData[[#This Row],[peerQ3]]+1.5*finalData[[#This Row],[peerIQR]])</f>
        <v>1.1124999999999998</v>
      </c>
      <c r="U146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61">
        <f>finalData[[#This Row],[score]]-finalData[[#This Row],[peerMedian]]</f>
        <v>0.18000000000000005</v>
      </c>
    </row>
    <row r="1462" spans="1:22">
      <c r="A1462" t="s">
        <v>5557</v>
      </c>
      <c r="B1462" t="s">
        <v>5558</v>
      </c>
      <c r="C1462" t="s">
        <v>5508</v>
      </c>
      <c r="D1462" t="s">
        <v>27</v>
      </c>
      <c r="E1462">
        <v>1</v>
      </c>
      <c r="F1462">
        <v>0</v>
      </c>
      <c r="G1462">
        <v>9</v>
      </c>
      <c r="H1462">
        <v>1</v>
      </c>
      <c r="I1462">
        <v>1.02</v>
      </c>
      <c r="J1462">
        <v>10</v>
      </c>
      <c r="K1462">
        <v>0.1</v>
      </c>
      <c r="L1462" t="s">
        <v>18133</v>
      </c>
      <c r="M1462" t="s">
        <v>17973</v>
      </c>
      <c r="N1462" cm="1">
        <f t="array" ref="N1462">_xlfn.LET(_xlpm.k,finalData[[#This Row],[peer_group_key]],
     MEDIAN(_xlfn._xlws.FILTER(finalData[score], (finalData[peer_group_key]=_xlpm.k)*(ISNUMBER(finalData[score]))))
)</f>
        <v>1.01</v>
      </c>
      <c r="O1462" cm="1">
        <f t="array" ref="O146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0.98499999999999999</v>
      </c>
      <c r="P1462" cm="1">
        <f t="array" ref="P146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62">
        <f>finalData[[#This Row],[peerQ3]]-finalData[[#This Row],[peerQ1]]</f>
        <v>6.5000000000000058E-2</v>
      </c>
      <c r="R1462" cm="1">
        <f t="array" ref="R1462">_xlfn.LET(_xlpm.k,finalData[[#This Row],[peer_group_key]],
ROWS(_xlfn._xlws.FILTER(finalData[score], (finalData[peer_group_key]=_xlpm.k)*(ISNUMBER(finalData[score]))))
)</f>
        <v>6</v>
      </c>
      <c r="S1462">
        <f>IF(OR(NOT(ISNUMBER(finalData[[#This Row],[peerIQR]])),finalData[[#This Row],[peerIQR]]=0), NA(), finalData[[#This Row],[peerQ1]]-1.5*finalData[[#This Row],[peerIQR]])</f>
        <v>0.88749999999999996</v>
      </c>
      <c r="T1462">
        <f>IF(OR(NOT(ISNUMBER(finalData[[#This Row],[peerIQR]])),finalData[[#This Row],[peerIQR]]=0), NA(), finalData[[#This Row],[peerQ3]]+1.5*finalData[[#This Row],[peerIQR]])</f>
        <v>1.1475000000000002</v>
      </c>
      <c r="U146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62">
        <f>finalData[[#This Row],[score]]-finalData[[#This Row],[peerMedian]]</f>
        <v>1.0000000000000009E-2</v>
      </c>
    </row>
    <row r="1463" spans="1:22">
      <c r="A1463" t="s">
        <v>5559</v>
      </c>
      <c r="B1463" t="s">
        <v>5560</v>
      </c>
      <c r="C1463" t="s">
        <v>5508</v>
      </c>
      <c r="D1463" t="s">
        <v>32</v>
      </c>
      <c r="E1463">
        <v>3</v>
      </c>
      <c r="F1463">
        <v>0</v>
      </c>
      <c r="G1463">
        <v>5</v>
      </c>
      <c r="H1463">
        <v>0</v>
      </c>
      <c r="I1463">
        <v>0.84</v>
      </c>
      <c r="J1463">
        <v>5</v>
      </c>
      <c r="K1463">
        <v>0</v>
      </c>
      <c r="L1463" t="s">
        <v>18132</v>
      </c>
      <c r="M1463" t="s">
        <v>17971</v>
      </c>
      <c r="N1463" cm="1">
        <f t="array" ref="N1463">_xlfn.LET(_xlpm.k,finalData[[#This Row],[peer_group_key]],
     MEDIAN(_xlfn._xlws.FILTER(finalData[score], (finalData[peer_group_key]=_xlpm.k)*(ISNUMBER(finalData[score]))))
)</f>
        <v>0.91</v>
      </c>
      <c r="O1463" cm="1">
        <f t="array" ref="O146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1463" cm="1">
        <f t="array" ref="P146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1463">
        <f>finalData[[#This Row],[peerQ3]]-finalData[[#This Row],[peerQ1]]</f>
        <v>8.4999999999999964E-2</v>
      </c>
      <c r="R1463" cm="1">
        <f t="array" ref="R1463">_xlfn.LET(_xlpm.k,finalData[[#This Row],[peer_group_key]],
ROWS(_xlfn._xlws.FILTER(finalData[score], (finalData[peer_group_key]=_xlpm.k)*(ISNUMBER(finalData[score]))))
)</f>
        <v>7</v>
      </c>
      <c r="S1463">
        <f>IF(OR(NOT(ISNUMBER(finalData[[#This Row],[peerIQR]])),finalData[[#This Row],[peerIQR]]=0), NA(), finalData[[#This Row],[peerQ1]]-1.5*finalData[[#This Row],[peerIQR]])</f>
        <v>0.77250000000000008</v>
      </c>
      <c r="T1463">
        <f>IF(OR(NOT(ISNUMBER(finalData[[#This Row],[peerIQR]])),finalData[[#This Row],[peerIQR]]=0), NA(), finalData[[#This Row],[peerQ3]]+1.5*finalData[[#This Row],[peerIQR]])</f>
        <v>1.1124999999999998</v>
      </c>
      <c r="U146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63">
        <f>finalData[[#This Row],[score]]-finalData[[#This Row],[peerMedian]]</f>
        <v>-7.0000000000000062E-2</v>
      </c>
    </row>
    <row r="1464" spans="1:22">
      <c r="A1464" t="s">
        <v>5562</v>
      </c>
      <c r="B1464" t="s">
        <v>5563</v>
      </c>
      <c r="C1464" t="s">
        <v>5508</v>
      </c>
      <c r="D1464" t="s">
        <v>27</v>
      </c>
      <c r="E1464">
        <v>3</v>
      </c>
      <c r="F1464">
        <v>0</v>
      </c>
      <c r="G1464">
        <v>5</v>
      </c>
      <c r="H1464">
        <v>0</v>
      </c>
      <c r="I1464">
        <v>1.1000000000000001</v>
      </c>
      <c r="J1464">
        <v>5</v>
      </c>
      <c r="K1464">
        <v>0</v>
      </c>
      <c r="L1464" t="s">
        <v>18133</v>
      </c>
      <c r="M1464" t="s">
        <v>17971</v>
      </c>
      <c r="N1464" cm="1">
        <f t="array" ref="N1464">_xlfn.LET(_xlpm.k,finalData[[#This Row],[peer_group_key]],
     MEDIAN(_xlfn._xlws.FILTER(finalData[score], (finalData[peer_group_key]=_xlpm.k)*(ISNUMBER(finalData[score]))))
)</f>
        <v>1.01</v>
      </c>
      <c r="O1464" cm="1">
        <f t="array" ref="O146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0.98499999999999999</v>
      </c>
      <c r="P1464" cm="1">
        <f t="array" ref="P146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64">
        <f>finalData[[#This Row],[peerQ3]]-finalData[[#This Row],[peerQ1]]</f>
        <v>6.5000000000000058E-2</v>
      </c>
      <c r="R1464" cm="1">
        <f t="array" ref="R1464">_xlfn.LET(_xlpm.k,finalData[[#This Row],[peer_group_key]],
ROWS(_xlfn._xlws.FILTER(finalData[score], (finalData[peer_group_key]=_xlpm.k)*(ISNUMBER(finalData[score]))))
)</f>
        <v>6</v>
      </c>
      <c r="S1464">
        <f>IF(OR(NOT(ISNUMBER(finalData[[#This Row],[peerIQR]])),finalData[[#This Row],[peerIQR]]=0), NA(), finalData[[#This Row],[peerQ1]]-1.5*finalData[[#This Row],[peerIQR]])</f>
        <v>0.88749999999999996</v>
      </c>
      <c r="T1464">
        <f>IF(OR(NOT(ISNUMBER(finalData[[#This Row],[peerIQR]])),finalData[[#This Row],[peerIQR]]=0), NA(), finalData[[#This Row],[peerQ3]]+1.5*finalData[[#This Row],[peerIQR]])</f>
        <v>1.1475000000000002</v>
      </c>
      <c r="U146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64">
        <f>finalData[[#This Row],[score]]-finalData[[#This Row],[peerMedian]]</f>
        <v>9.000000000000008E-2</v>
      </c>
    </row>
    <row r="1465" spans="1:22">
      <c r="A1465" t="s">
        <v>5575</v>
      </c>
      <c r="B1465" t="s">
        <v>5576</v>
      </c>
      <c r="C1465" t="s">
        <v>5577</v>
      </c>
      <c r="D1465" t="s">
        <v>32</v>
      </c>
      <c r="E1465">
        <v>3</v>
      </c>
      <c r="F1465">
        <v>1</v>
      </c>
      <c r="G1465">
        <v>9</v>
      </c>
      <c r="H1465">
        <v>1</v>
      </c>
      <c r="I1465">
        <v>0.96</v>
      </c>
      <c r="J1465">
        <v>11</v>
      </c>
      <c r="K1465">
        <v>9.0909090909090912E-2</v>
      </c>
      <c r="L1465" t="s">
        <v>18136</v>
      </c>
      <c r="M1465" t="s">
        <v>17971</v>
      </c>
      <c r="N1465" cm="1">
        <f t="array" ref="N1465">_xlfn.LET(_xlpm.k,finalData[[#This Row],[peer_group_key]],
     MEDIAN(_xlfn._xlws.FILTER(finalData[score], (finalData[peer_group_key]=_xlpm.k)*(ISNUMBER(finalData[score]))))
)</f>
        <v>0.99</v>
      </c>
      <c r="O1465" cm="1">
        <f t="array" ref="O146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65" cm="1">
        <f t="array" ref="P146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65">
        <f>finalData[[#This Row],[peerQ3]]-finalData[[#This Row],[peerQ1]]</f>
        <v>0.10000000000000009</v>
      </c>
      <c r="R1465" cm="1">
        <f t="array" ref="R1465">_xlfn.LET(_xlpm.k,finalData[[#This Row],[peer_group_key]],
ROWS(_xlfn._xlws.FILTER(finalData[score], (finalData[peer_group_key]=_xlpm.k)*(ISNUMBER(finalData[score]))))
)</f>
        <v>91</v>
      </c>
      <c r="S1465">
        <f>IF(OR(NOT(ISNUMBER(finalData[[#This Row],[peerIQR]])),finalData[[#This Row],[peerIQR]]=0), NA(), finalData[[#This Row],[peerQ1]]-1.5*finalData[[#This Row],[peerIQR]])</f>
        <v>0.79999999999999982</v>
      </c>
      <c r="T1465">
        <f>IF(OR(NOT(ISNUMBER(finalData[[#This Row],[peerIQR]])),finalData[[#This Row],[peerIQR]]=0), NA(), finalData[[#This Row],[peerQ3]]+1.5*finalData[[#This Row],[peerIQR]])</f>
        <v>1.2000000000000002</v>
      </c>
      <c r="U146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65">
        <f>finalData[[#This Row],[score]]-finalData[[#This Row],[peerMedian]]</f>
        <v>-3.0000000000000027E-2</v>
      </c>
    </row>
    <row r="1466" spans="1:22">
      <c r="A1466" t="s">
        <v>5580</v>
      </c>
      <c r="B1466" t="s">
        <v>5581</v>
      </c>
      <c r="C1466" t="s">
        <v>5577</v>
      </c>
      <c r="D1466" t="s">
        <v>32</v>
      </c>
      <c r="E1466">
        <v>1</v>
      </c>
      <c r="F1466">
        <v>0</v>
      </c>
      <c r="G1466">
        <v>4</v>
      </c>
      <c r="H1466">
        <v>1</v>
      </c>
      <c r="I1466">
        <v>1.18</v>
      </c>
      <c r="J1466">
        <v>5</v>
      </c>
      <c r="K1466">
        <v>0.2</v>
      </c>
      <c r="L1466" t="s">
        <v>18136</v>
      </c>
      <c r="M1466" t="s">
        <v>17973</v>
      </c>
      <c r="N1466" cm="1">
        <f t="array" ref="N1466">_xlfn.LET(_xlpm.k,finalData[[#This Row],[peer_group_key]],
     MEDIAN(_xlfn._xlws.FILTER(finalData[score], (finalData[peer_group_key]=_xlpm.k)*(ISNUMBER(finalData[score]))))
)</f>
        <v>0.99</v>
      </c>
      <c r="O1466" cm="1">
        <f t="array" ref="O146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66" cm="1">
        <f t="array" ref="P146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66">
        <f>finalData[[#This Row],[peerQ3]]-finalData[[#This Row],[peerQ1]]</f>
        <v>0.10000000000000009</v>
      </c>
      <c r="R1466" cm="1">
        <f t="array" ref="R1466">_xlfn.LET(_xlpm.k,finalData[[#This Row],[peer_group_key]],
ROWS(_xlfn._xlws.FILTER(finalData[score], (finalData[peer_group_key]=_xlpm.k)*(ISNUMBER(finalData[score]))))
)</f>
        <v>91</v>
      </c>
      <c r="S1466">
        <f>IF(OR(NOT(ISNUMBER(finalData[[#This Row],[peerIQR]])),finalData[[#This Row],[peerIQR]]=0), NA(), finalData[[#This Row],[peerQ1]]-1.5*finalData[[#This Row],[peerIQR]])</f>
        <v>0.79999999999999982</v>
      </c>
      <c r="T1466">
        <f>IF(OR(NOT(ISNUMBER(finalData[[#This Row],[peerIQR]])),finalData[[#This Row],[peerIQR]]=0), NA(), finalData[[#This Row],[peerQ3]]+1.5*finalData[[#This Row],[peerIQR]])</f>
        <v>1.2000000000000002</v>
      </c>
      <c r="U146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66">
        <f>finalData[[#This Row],[score]]-finalData[[#This Row],[peerMedian]]</f>
        <v>0.18999999999999995</v>
      </c>
    </row>
    <row r="1467" spans="1:22">
      <c r="A1467" t="s">
        <v>5584</v>
      </c>
      <c r="B1467" t="s">
        <v>5585</v>
      </c>
      <c r="C1467" t="s">
        <v>5577</v>
      </c>
      <c r="D1467" t="s">
        <v>32</v>
      </c>
      <c r="E1467">
        <v>1</v>
      </c>
      <c r="F1467">
        <v>0</v>
      </c>
      <c r="G1467">
        <v>4</v>
      </c>
      <c r="H1467">
        <v>1</v>
      </c>
      <c r="I1467">
        <v>0.98</v>
      </c>
      <c r="J1467">
        <v>5</v>
      </c>
      <c r="K1467">
        <v>0.2</v>
      </c>
      <c r="L1467" t="s">
        <v>18136</v>
      </c>
      <c r="M1467" t="s">
        <v>17973</v>
      </c>
      <c r="N1467" cm="1">
        <f t="array" ref="N1467">_xlfn.LET(_xlpm.k,finalData[[#This Row],[peer_group_key]],
     MEDIAN(_xlfn._xlws.FILTER(finalData[score], (finalData[peer_group_key]=_xlpm.k)*(ISNUMBER(finalData[score]))))
)</f>
        <v>0.99</v>
      </c>
      <c r="O1467" cm="1">
        <f t="array" ref="O146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67" cm="1">
        <f t="array" ref="P146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67">
        <f>finalData[[#This Row],[peerQ3]]-finalData[[#This Row],[peerQ1]]</f>
        <v>0.10000000000000009</v>
      </c>
      <c r="R1467" cm="1">
        <f t="array" ref="R1467">_xlfn.LET(_xlpm.k,finalData[[#This Row],[peer_group_key]],
ROWS(_xlfn._xlws.FILTER(finalData[score], (finalData[peer_group_key]=_xlpm.k)*(ISNUMBER(finalData[score]))))
)</f>
        <v>91</v>
      </c>
      <c r="S1467">
        <f>IF(OR(NOT(ISNUMBER(finalData[[#This Row],[peerIQR]])),finalData[[#This Row],[peerIQR]]=0), NA(), finalData[[#This Row],[peerQ1]]-1.5*finalData[[#This Row],[peerIQR]])</f>
        <v>0.79999999999999982</v>
      </c>
      <c r="T1467">
        <f>IF(OR(NOT(ISNUMBER(finalData[[#This Row],[peerIQR]])),finalData[[#This Row],[peerIQR]]=0), NA(), finalData[[#This Row],[peerQ3]]+1.5*finalData[[#This Row],[peerIQR]])</f>
        <v>1.2000000000000002</v>
      </c>
      <c r="U146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67">
        <f>finalData[[#This Row],[score]]-finalData[[#This Row],[peerMedian]]</f>
        <v>-1.0000000000000009E-2</v>
      </c>
    </row>
    <row r="1468" spans="1:22">
      <c r="A1468" t="s">
        <v>5588</v>
      </c>
      <c r="B1468" t="s">
        <v>5589</v>
      </c>
      <c r="C1468" t="s">
        <v>5577</v>
      </c>
      <c r="D1468" t="s">
        <v>32</v>
      </c>
      <c r="E1468">
        <v>2</v>
      </c>
      <c r="F1468">
        <v>0</v>
      </c>
      <c r="G1468">
        <v>9</v>
      </c>
      <c r="H1468">
        <v>0</v>
      </c>
      <c r="I1468">
        <v>0.92</v>
      </c>
      <c r="J1468">
        <v>9</v>
      </c>
      <c r="K1468">
        <v>0</v>
      </c>
      <c r="L1468" t="s">
        <v>18136</v>
      </c>
      <c r="M1468" t="s">
        <v>17973</v>
      </c>
      <c r="N1468" cm="1">
        <f t="array" ref="N1468">_xlfn.LET(_xlpm.k,finalData[[#This Row],[peer_group_key]],
     MEDIAN(_xlfn._xlws.FILTER(finalData[score], (finalData[peer_group_key]=_xlpm.k)*(ISNUMBER(finalData[score]))))
)</f>
        <v>0.99</v>
      </c>
      <c r="O1468" cm="1">
        <f t="array" ref="O146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68" cm="1">
        <f t="array" ref="P146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68">
        <f>finalData[[#This Row],[peerQ3]]-finalData[[#This Row],[peerQ1]]</f>
        <v>0.10000000000000009</v>
      </c>
      <c r="R1468" cm="1">
        <f t="array" ref="R1468">_xlfn.LET(_xlpm.k,finalData[[#This Row],[peer_group_key]],
ROWS(_xlfn._xlws.FILTER(finalData[score], (finalData[peer_group_key]=_xlpm.k)*(ISNUMBER(finalData[score]))))
)</f>
        <v>91</v>
      </c>
      <c r="S1468">
        <f>IF(OR(NOT(ISNUMBER(finalData[[#This Row],[peerIQR]])),finalData[[#This Row],[peerIQR]]=0), NA(), finalData[[#This Row],[peerQ1]]-1.5*finalData[[#This Row],[peerIQR]])</f>
        <v>0.79999999999999982</v>
      </c>
      <c r="T1468">
        <f>IF(OR(NOT(ISNUMBER(finalData[[#This Row],[peerIQR]])),finalData[[#This Row],[peerIQR]]=0), NA(), finalData[[#This Row],[peerQ3]]+1.5*finalData[[#This Row],[peerIQR]])</f>
        <v>1.2000000000000002</v>
      </c>
      <c r="U146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68">
        <f>finalData[[#This Row],[score]]-finalData[[#This Row],[peerMedian]]</f>
        <v>-6.9999999999999951E-2</v>
      </c>
    </row>
    <row r="1469" spans="1:22">
      <c r="A1469" t="s">
        <v>5592</v>
      </c>
      <c r="B1469" t="s">
        <v>5593</v>
      </c>
      <c r="C1469" t="s">
        <v>5577</v>
      </c>
      <c r="D1469" t="s">
        <v>32</v>
      </c>
      <c r="E1469">
        <v>2</v>
      </c>
      <c r="F1469">
        <v>1</v>
      </c>
      <c r="G1469">
        <v>9</v>
      </c>
      <c r="H1469">
        <v>1</v>
      </c>
      <c r="I1469">
        <v>1.01</v>
      </c>
      <c r="J1469">
        <v>11</v>
      </c>
      <c r="K1469">
        <v>9.0909090909090912E-2</v>
      </c>
      <c r="L1469" t="s">
        <v>18136</v>
      </c>
      <c r="M1469" t="s">
        <v>17973</v>
      </c>
      <c r="N1469" cm="1">
        <f t="array" ref="N1469">_xlfn.LET(_xlpm.k,finalData[[#This Row],[peer_group_key]],
     MEDIAN(_xlfn._xlws.FILTER(finalData[score], (finalData[peer_group_key]=_xlpm.k)*(ISNUMBER(finalData[score]))))
)</f>
        <v>0.99</v>
      </c>
      <c r="O1469" cm="1">
        <f t="array" ref="O146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69" cm="1">
        <f t="array" ref="P146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69">
        <f>finalData[[#This Row],[peerQ3]]-finalData[[#This Row],[peerQ1]]</f>
        <v>0.10000000000000009</v>
      </c>
      <c r="R1469" cm="1">
        <f t="array" ref="R1469">_xlfn.LET(_xlpm.k,finalData[[#This Row],[peer_group_key]],
ROWS(_xlfn._xlws.FILTER(finalData[score], (finalData[peer_group_key]=_xlpm.k)*(ISNUMBER(finalData[score]))))
)</f>
        <v>91</v>
      </c>
      <c r="S1469">
        <f>IF(OR(NOT(ISNUMBER(finalData[[#This Row],[peerIQR]])),finalData[[#This Row],[peerIQR]]=0), NA(), finalData[[#This Row],[peerQ1]]-1.5*finalData[[#This Row],[peerIQR]])</f>
        <v>0.79999999999999982</v>
      </c>
      <c r="T1469">
        <f>IF(OR(NOT(ISNUMBER(finalData[[#This Row],[peerIQR]])),finalData[[#This Row],[peerIQR]]=0), NA(), finalData[[#This Row],[peerQ3]]+1.5*finalData[[#This Row],[peerIQR]])</f>
        <v>1.2000000000000002</v>
      </c>
      <c r="U146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69">
        <f>finalData[[#This Row],[score]]-finalData[[#This Row],[peerMedian]]</f>
        <v>2.0000000000000018E-2</v>
      </c>
    </row>
    <row r="1470" spans="1:22">
      <c r="A1470" t="s">
        <v>5596</v>
      </c>
      <c r="B1470" t="s">
        <v>5597</v>
      </c>
      <c r="C1470" t="s">
        <v>5577</v>
      </c>
      <c r="D1470" t="s">
        <v>32</v>
      </c>
      <c r="E1470">
        <v>1</v>
      </c>
      <c r="F1470">
        <v>0</v>
      </c>
      <c r="G1470">
        <v>4</v>
      </c>
      <c r="H1470">
        <v>2</v>
      </c>
      <c r="I1470">
        <v>1.08</v>
      </c>
      <c r="J1470">
        <v>6</v>
      </c>
      <c r="K1470">
        <v>0.33333333333333331</v>
      </c>
      <c r="L1470" t="s">
        <v>18136</v>
      </c>
      <c r="M1470" t="s">
        <v>17973</v>
      </c>
      <c r="N1470" cm="1">
        <f t="array" ref="N1470">_xlfn.LET(_xlpm.k,finalData[[#This Row],[peer_group_key]],
     MEDIAN(_xlfn._xlws.FILTER(finalData[score], (finalData[peer_group_key]=_xlpm.k)*(ISNUMBER(finalData[score]))))
)</f>
        <v>0.99</v>
      </c>
      <c r="O1470" cm="1">
        <f t="array" ref="O147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70" cm="1">
        <f t="array" ref="P147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70">
        <f>finalData[[#This Row],[peerQ3]]-finalData[[#This Row],[peerQ1]]</f>
        <v>0.10000000000000009</v>
      </c>
      <c r="R1470" cm="1">
        <f t="array" ref="R1470">_xlfn.LET(_xlpm.k,finalData[[#This Row],[peer_group_key]],
ROWS(_xlfn._xlws.FILTER(finalData[score], (finalData[peer_group_key]=_xlpm.k)*(ISNUMBER(finalData[score]))))
)</f>
        <v>91</v>
      </c>
      <c r="S1470">
        <f>IF(OR(NOT(ISNUMBER(finalData[[#This Row],[peerIQR]])),finalData[[#This Row],[peerIQR]]=0), NA(), finalData[[#This Row],[peerQ1]]-1.5*finalData[[#This Row],[peerIQR]])</f>
        <v>0.79999999999999982</v>
      </c>
      <c r="T1470">
        <f>IF(OR(NOT(ISNUMBER(finalData[[#This Row],[peerIQR]])),finalData[[#This Row],[peerIQR]]=0), NA(), finalData[[#This Row],[peerQ3]]+1.5*finalData[[#This Row],[peerIQR]])</f>
        <v>1.2000000000000002</v>
      </c>
      <c r="U147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70">
        <f>finalData[[#This Row],[score]]-finalData[[#This Row],[peerMedian]]</f>
        <v>9.000000000000008E-2</v>
      </c>
    </row>
    <row r="1471" spans="1:22">
      <c r="A1471" t="s">
        <v>5600</v>
      </c>
      <c r="B1471" t="s">
        <v>5601</v>
      </c>
      <c r="C1471" t="s">
        <v>5577</v>
      </c>
      <c r="D1471" t="s">
        <v>32</v>
      </c>
      <c r="E1471">
        <v>1</v>
      </c>
      <c r="F1471">
        <v>0</v>
      </c>
      <c r="G1471">
        <v>3</v>
      </c>
      <c r="H1471">
        <v>3</v>
      </c>
      <c r="I1471">
        <v>1.18</v>
      </c>
      <c r="J1471">
        <v>6</v>
      </c>
      <c r="K1471">
        <v>0.5</v>
      </c>
      <c r="L1471" t="s">
        <v>18136</v>
      </c>
      <c r="M1471" t="s">
        <v>17973</v>
      </c>
      <c r="N1471" cm="1">
        <f t="array" ref="N1471">_xlfn.LET(_xlpm.k,finalData[[#This Row],[peer_group_key]],
     MEDIAN(_xlfn._xlws.FILTER(finalData[score], (finalData[peer_group_key]=_xlpm.k)*(ISNUMBER(finalData[score]))))
)</f>
        <v>0.99</v>
      </c>
      <c r="O1471" cm="1">
        <f t="array" ref="O147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71" cm="1">
        <f t="array" ref="P147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71">
        <f>finalData[[#This Row],[peerQ3]]-finalData[[#This Row],[peerQ1]]</f>
        <v>0.10000000000000009</v>
      </c>
      <c r="R1471" cm="1">
        <f t="array" ref="R1471">_xlfn.LET(_xlpm.k,finalData[[#This Row],[peer_group_key]],
ROWS(_xlfn._xlws.FILTER(finalData[score], (finalData[peer_group_key]=_xlpm.k)*(ISNUMBER(finalData[score]))))
)</f>
        <v>91</v>
      </c>
      <c r="S1471">
        <f>IF(OR(NOT(ISNUMBER(finalData[[#This Row],[peerIQR]])),finalData[[#This Row],[peerIQR]]=0), NA(), finalData[[#This Row],[peerQ1]]-1.5*finalData[[#This Row],[peerIQR]])</f>
        <v>0.79999999999999982</v>
      </c>
      <c r="T1471">
        <f>IF(OR(NOT(ISNUMBER(finalData[[#This Row],[peerIQR]])),finalData[[#This Row],[peerIQR]]=0), NA(), finalData[[#This Row],[peerQ3]]+1.5*finalData[[#This Row],[peerIQR]])</f>
        <v>1.2000000000000002</v>
      </c>
      <c r="U147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71">
        <f>finalData[[#This Row],[score]]-finalData[[#This Row],[peerMedian]]</f>
        <v>0.18999999999999995</v>
      </c>
    </row>
    <row r="1472" spans="1:22">
      <c r="A1472" t="s">
        <v>5603</v>
      </c>
      <c r="B1472" t="s">
        <v>5604</v>
      </c>
      <c r="C1472" t="s">
        <v>5577</v>
      </c>
      <c r="D1472" t="s">
        <v>32</v>
      </c>
      <c r="E1472">
        <v>3</v>
      </c>
      <c r="F1472">
        <v>0</v>
      </c>
      <c r="G1472">
        <v>8</v>
      </c>
      <c r="H1472">
        <v>2</v>
      </c>
      <c r="I1472">
        <v>0.95</v>
      </c>
      <c r="J1472">
        <v>10</v>
      </c>
      <c r="K1472">
        <v>0.2</v>
      </c>
      <c r="L1472" t="s">
        <v>18136</v>
      </c>
      <c r="M1472" t="s">
        <v>17971</v>
      </c>
      <c r="N1472" cm="1">
        <f t="array" ref="N1472">_xlfn.LET(_xlpm.k,finalData[[#This Row],[peer_group_key]],
     MEDIAN(_xlfn._xlws.FILTER(finalData[score], (finalData[peer_group_key]=_xlpm.k)*(ISNUMBER(finalData[score]))))
)</f>
        <v>0.99</v>
      </c>
      <c r="O1472" cm="1">
        <f t="array" ref="O147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72" cm="1">
        <f t="array" ref="P147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72">
        <f>finalData[[#This Row],[peerQ3]]-finalData[[#This Row],[peerQ1]]</f>
        <v>0.10000000000000009</v>
      </c>
      <c r="R1472" cm="1">
        <f t="array" ref="R1472">_xlfn.LET(_xlpm.k,finalData[[#This Row],[peer_group_key]],
ROWS(_xlfn._xlws.FILTER(finalData[score], (finalData[peer_group_key]=_xlpm.k)*(ISNUMBER(finalData[score]))))
)</f>
        <v>91</v>
      </c>
      <c r="S1472">
        <f>IF(OR(NOT(ISNUMBER(finalData[[#This Row],[peerIQR]])),finalData[[#This Row],[peerIQR]]=0), NA(), finalData[[#This Row],[peerQ1]]-1.5*finalData[[#This Row],[peerIQR]])</f>
        <v>0.79999999999999982</v>
      </c>
      <c r="T1472">
        <f>IF(OR(NOT(ISNUMBER(finalData[[#This Row],[peerIQR]])),finalData[[#This Row],[peerIQR]]=0), NA(), finalData[[#This Row],[peerQ3]]+1.5*finalData[[#This Row],[peerIQR]])</f>
        <v>1.2000000000000002</v>
      </c>
      <c r="U147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72">
        <f>finalData[[#This Row],[score]]-finalData[[#This Row],[peerMedian]]</f>
        <v>-4.0000000000000036E-2</v>
      </c>
    </row>
    <row r="1473" spans="1:22">
      <c r="A1473" t="s">
        <v>5607</v>
      </c>
      <c r="B1473" t="s">
        <v>5608</v>
      </c>
      <c r="C1473" t="s">
        <v>5577</v>
      </c>
      <c r="D1473" t="s">
        <v>32</v>
      </c>
      <c r="E1473">
        <v>3</v>
      </c>
      <c r="F1473">
        <v>0</v>
      </c>
      <c r="G1473">
        <v>11</v>
      </c>
      <c r="H1473">
        <v>0</v>
      </c>
      <c r="I1473">
        <v>0.99</v>
      </c>
      <c r="J1473">
        <v>11</v>
      </c>
      <c r="K1473">
        <v>0</v>
      </c>
      <c r="L1473" t="s">
        <v>18136</v>
      </c>
      <c r="M1473" t="s">
        <v>17971</v>
      </c>
      <c r="N1473" cm="1">
        <f t="array" ref="N1473">_xlfn.LET(_xlpm.k,finalData[[#This Row],[peer_group_key]],
     MEDIAN(_xlfn._xlws.FILTER(finalData[score], (finalData[peer_group_key]=_xlpm.k)*(ISNUMBER(finalData[score]))))
)</f>
        <v>0.99</v>
      </c>
      <c r="O1473" cm="1">
        <f t="array" ref="O147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73" cm="1">
        <f t="array" ref="P147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73">
        <f>finalData[[#This Row],[peerQ3]]-finalData[[#This Row],[peerQ1]]</f>
        <v>0.10000000000000009</v>
      </c>
      <c r="R1473" cm="1">
        <f t="array" ref="R1473">_xlfn.LET(_xlpm.k,finalData[[#This Row],[peer_group_key]],
ROWS(_xlfn._xlws.FILTER(finalData[score], (finalData[peer_group_key]=_xlpm.k)*(ISNUMBER(finalData[score]))))
)</f>
        <v>91</v>
      </c>
      <c r="S1473">
        <f>IF(OR(NOT(ISNUMBER(finalData[[#This Row],[peerIQR]])),finalData[[#This Row],[peerIQR]]=0), NA(), finalData[[#This Row],[peerQ1]]-1.5*finalData[[#This Row],[peerIQR]])</f>
        <v>0.79999999999999982</v>
      </c>
      <c r="T1473">
        <f>IF(OR(NOT(ISNUMBER(finalData[[#This Row],[peerIQR]])),finalData[[#This Row],[peerIQR]]=0), NA(), finalData[[#This Row],[peerQ3]]+1.5*finalData[[#This Row],[peerIQR]])</f>
        <v>1.2000000000000002</v>
      </c>
      <c r="U147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73">
        <f>finalData[[#This Row],[score]]-finalData[[#This Row],[peerMedian]]</f>
        <v>0</v>
      </c>
    </row>
    <row r="1474" spans="1:22">
      <c r="A1474" t="s">
        <v>5610</v>
      </c>
      <c r="B1474" t="s">
        <v>5611</v>
      </c>
      <c r="C1474" t="s">
        <v>5577</v>
      </c>
      <c r="D1474" t="s">
        <v>67</v>
      </c>
      <c r="E1474">
        <v>1</v>
      </c>
      <c r="F1474">
        <v>0</v>
      </c>
      <c r="G1474">
        <v>3</v>
      </c>
      <c r="H1474">
        <v>3</v>
      </c>
      <c r="I1474">
        <v>1.08</v>
      </c>
      <c r="J1474">
        <v>6</v>
      </c>
      <c r="K1474">
        <v>0.5</v>
      </c>
      <c r="L1474" t="s">
        <v>18137</v>
      </c>
      <c r="M1474" t="s">
        <v>17973</v>
      </c>
      <c r="N1474" cm="1">
        <f t="array" ref="N1474">_xlfn.LET(_xlpm.k,finalData[[#This Row],[peer_group_key]],
     MEDIAN(_xlfn._xlws.FILTER(finalData[score], (finalData[peer_group_key]=_xlpm.k)*(ISNUMBER(finalData[score]))))
)</f>
        <v>1.0249999999999999</v>
      </c>
      <c r="O1474" cm="1">
        <f t="array" ref="O147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1.0125</v>
      </c>
      <c r="P1474" cm="1">
        <f t="array" ref="P147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1.0425</v>
      </c>
      <c r="Q1474">
        <f>finalData[[#This Row],[peerQ3]]-finalData[[#This Row],[peerQ1]]</f>
        <v>3.0000000000000027E-2</v>
      </c>
      <c r="R1474" cm="1">
        <f t="array" ref="R1474">_xlfn.LET(_xlpm.k,finalData[[#This Row],[peer_group_key]],
ROWS(_xlfn._xlws.FILTER(finalData[score], (finalData[peer_group_key]=_xlpm.k)*(ISNUMBER(finalData[score]))))
)</f>
        <v>4</v>
      </c>
      <c r="S1474">
        <f>IF(OR(NOT(ISNUMBER(finalData[[#This Row],[peerIQR]])),finalData[[#This Row],[peerIQR]]=0), NA(), finalData[[#This Row],[peerQ1]]-1.5*finalData[[#This Row],[peerIQR]])</f>
        <v>0.96749999999999992</v>
      </c>
      <c r="T1474">
        <f>IF(OR(NOT(ISNUMBER(finalData[[#This Row],[peerIQR]])),finalData[[#This Row],[peerIQR]]=0), NA(), finalData[[#This Row],[peerQ3]]+1.5*finalData[[#This Row],[peerIQR]])</f>
        <v>1.0874999999999999</v>
      </c>
      <c r="U147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474">
        <f>finalData[[#This Row],[score]]-finalData[[#This Row],[peerMedian]]</f>
        <v>5.500000000000016E-2</v>
      </c>
    </row>
    <row r="1475" spans="1:22">
      <c r="A1475" t="s">
        <v>5613</v>
      </c>
      <c r="B1475" t="s">
        <v>5614</v>
      </c>
      <c r="C1475" t="s">
        <v>5577</v>
      </c>
      <c r="D1475" t="s">
        <v>32</v>
      </c>
      <c r="E1475">
        <v>1</v>
      </c>
      <c r="F1475">
        <v>0</v>
      </c>
      <c r="G1475">
        <v>9</v>
      </c>
      <c r="H1475">
        <v>1</v>
      </c>
      <c r="I1475">
        <v>1.08</v>
      </c>
      <c r="J1475">
        <v>10</v>
      </c>
      <c r="K1475">
        <v>0.1</v>
      </c>
      <c r="L1475" t="s">
        <v>18136</v>
      </c>
      <c r="M1475" t="s">
        <v>17973</v>
      </c>
      <c r="N1475" cm="1">
        <f t="array" ref="N1475">_xlfn.LET(_xlpm.k,finalData[[#This Row],[peer_group_key]],
     MEDIAN(_xlfn._xlws.FILTER(finalData[score], (finalData[peer_group_key]=_xlpm.k)*(ISNUMBER(finalData[score]))))
)</f>
        <v>0.99</v>
      </c>
      <c r="O1475" cm="1">
        <f t="array" ref="O147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75" cm="1">
        <f t="array" ref="P147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75">
        <f>finalData[[#This Row],[peerQ3]]-finalData[[#This Row],[peerQ1]]</f>
        <v>0.10000000000000009</v>
      </c>
      <c r="R1475" cm="1">
        <f t="array" ref="R1475">_xlfn.LET(_xlpm.k,finalData[[#This Row],[peer_group_key]],
ROWS(_xlfn._xlws.FILTER(finalData[score], (finalData[peer_group_key]=_xlpm.k)*(ISNUMBER(finalData[score]))))
)</f>
        <v>91</v>
      </c>
      <c r="S1475">
        <f>IF(OR(NOT(ISNUMBER(finalData[[#This Row],[peerIQR]])),finalData[[#This Row],[peerIQR]]=0), NA(), finalData[[#This Row],[peerQ1]]-1.5*finalData[[#This Row],[peerIQR]])</f>
        <v>0.79999999999999982</v>
      </c>
      <c r="T1475">
        <f>IF(OR(NOT(ISNUMBER(finalData[[#This Row],[peerIQR]])),finalData[[#This Row],[peerIQR]]=0), NA(), finalData[[#This Row],[peerQ3]]+1.5*finalData[[#This Row],[peerIQR]])</f>
        <v>1.2000000000000002</v>
      </c>
      <c r="U147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75">
        <f>finalData[[#This Row],[score]]-finalData[[#This Row],[peerMedian]]</f>
        <v>9.000000000000008E-2</v>
      </c>
    </row>
    <row r="1476" spans="1:22">
      <c r="A1476" t="s">
        <v>5616</v>
      </c>
      <c r="B1476" t="s">
        <v>5617</v>
      </c>
      <c r="C1476" t="s">
        <v>5577</v>
      </c>
      <c r="D1476" t="s">
        <v>32</v>
      </c>
      <c r="E1476">
        <v>2</v>
      </c>
      <c r="F1476">
        <v>0</v>
      </c>
      <c r="G1476">
        <v>4</v>
      </c>
      <c r="H1476">
        <v>2</v>
      </c>
      <c r="I1476">
        <v>0.91</v>
      </c>
      <c r="J1476">
        <v>6</v>
      </c>
      <c r="K1476">
        <v>0.33333333333333331</v>
      </c>
      <c r="L1476" t="s">
        <v>18136</v>
      </c>
      <c r="M1476" t="s">
        <v>17973</v>
      </c>
      <c r="N1476" cm="1">
        <f t="array" ref="N1476">_xlfn.LET(_xlpm.k,finalData[[#This Row],[peer_group_key]],
     MEDIAN(_xlfn._xlws.FILTER(finalData[score], (finalData[peer_group_key]=_xlpm.k)*(ISNUMBER(finalData[score]))))
)</f>
        <v>0.99</v>
      </c>
      <c r="O1476" cm="1">
        <f t="array" ref="O147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76" cm="1">
        <f t="array" ref="P147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76">
        <f>finalData[[#This Row],[peerQ3]]-finalData[[#This Row],[peerQ1]]</f>
        <v>0.10000000000000009</v>
      </c>
      <c r="R1476" cm="1">
        <f t="array" ref="R1476">_xlfn.LET(_xlpm.k,finalData[[#This Row],[peer_group_key]],
ROWS(_xlfn._xlws.FILTER(finalData[score], (finalData[peer_group_key]=_xlpm.k)*(ISNUMBER(finalData[score]))))
)</f>
        <v>91</v>
      </c>
      <c r="S1476">
        <f>IF(OR(NOT(ISNUMBER(finalData[[#This Row],[peerIQR]])),finalData[[#This Row],[peerIQR]]=0), NA(), finalData[[#This Row],[peerQ1]]-1.5*finalData[[#This Row],[peerIQR]])</f>
        <v>0.79999999999999982</v>
      </c>
      <c r="T1476">
        <f>IF(OR(NOT(ISNUMBER(finalData[[#This Row],[peerIQR]])),finalData[[#This Row],[peerIQR]]=0), NA(), finalData[[#This Row],[peerQ3]]+1.5*finalData[[#This Row],[peerIQR]])</f>
        <v>1.2000000000000002</v>
      </c>
      <c r="U147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76">
        <f>finalData[[#This Row],[score]]-finalData[[#This Row],[peerMedian]]</f>
        <v>-7.999999999999996E-2</v>
      </c>
    </row>
    <row r="1477" spans="1:22">
      <c r="A1477" t="s">
        <v>5619</v>
      </c>
      <c r="B1477" t="s">
        <v>5620</v>
      </c>
      <c r="C1477" t="s">
        <v>5577</v>
      </c>
      <c r="D1477" t="s">
        <v>32</v>
      </c>
      <c r="E1477">
        <v>3</v>
      </c>
      <c r="F1477">
        <v>0</v>
      </c>
      <c r="G1477">
        <v>10</v>
      </c>
      <c r="H1477">
        <v>1</v>
      </c>
      <c r="I1477">
        <v>1.06</v>
      </c>
      <c r="J1477">
        <v>11</v>
      </c>
      <c r="K1477">
        <v>9.0909090909090912E-2</v>
      </c>
      <c r="L1477" t="s">
        <v>18136</v>
      </c>
      <c r="M1477" t="s">
        <v>17971</v>
      </c>
      <c r="N1477" cm="1">
        <f t="array" ref="N1477">_xlfn.LET(_xlpm.k,finalData[[#This Row],[peer_group_key]],
     MEDIAN(_xlfn._xlws.FILTER(finalData[score], (finalData[peer_group_key]=_xlpm.k)*(ISNUMBER(finalData[score]))))
)</f>
        <v>0.99</v>
      </c>
      <c r="O1477" cm="1">
        <f t="array" ref="O147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77" cm="1">
        <f t="array" ref="P147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77">
        <f>finalData[[#This Row],[peerQ3]]-finalData[[#This Row],[peerQ1]]</f>
        <v>0.10000000000000009</v>
      </c>
      <c r="R1477" cm="1">
        <f t="array" ref="R1477">_xlfn.LET(_xlpm.k,finalData[[#This Row],[peer_group_key]],
ROWS(_xlfn._xlws.FILTER(finalData[score], (finalData[peer_group_key]=_xlpm.k)*(ISNUMBER(finalData[score]))))
)</f>
        <v>91</v>
      </c>
      <c r="S1477">
        <f>IF(OR(NOT(ISNUMBER(finalData[[#This Row],[peerIQR]])),finalData[[#This Row],[peerIQR]]=0), NA(), finalData[[#This Row],[peerQ1]]-1.5*finalData[[#This Row],[peerIQR]])</f>
        <v>0.79999999999999982</v>
      </c>
      <c r="T1477">
        <f>IF(OR(NOT(ISNUMBER(finalData[[#This Row],[peerIQR]])),finalData[[#This Row],[peerIQR]]=0), NA(), finalData[[#This Row],[peerQ3]]+1.5*finalData[[#This Row],[peerIQR]])</f>
        <v>1.2000000000000002</v>
      </c>
      <c r="U147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77">
        <f>finalData[[#This Row],[score]]-finalData[[#This Row],[peerMedian]]</f>
        <v>7.0000000000000062E-2</v>
      </c>
    </row>
    <row r="1478" spans="1:22">
      <c r="A1478" t="s">
        <v>5622</v>
      </c>
      <c r="B1478" t="s">
        <v>5623</v>
      </c>
      <c r="C1478" t="s">
        <v>5577</v>
      </c>
      <c r="D1478" t="s">
        <v>32</v>
      </c>
      <c r="E1478">
        <v>1</v>
      </c>
      <c r="F1478">
        <v>0</v>
      </c>
      <c r="G1478">
        <v>7</v>
      </c>
      <c r="H1478">
        <v>1</v>
      </c>
      <c r="I1478">
        <v>1.08</v>
      </c>
      <c r="J1478">
        <v>8</v>
      </c>
      <c r="K1478">
        <v>0.125</v>
      </c>
      <c r="L1478" t="s">
        <v>18136</v>
      </c>
      <c r="M1478" t="s">
        <v>17973</v>
      </c>
      <c r="N1478" cm="1">
        <f t="array" ref="N1478">_xlfn.LET(_xlpm.k,finalData[[#This Row],[peer_group_key]],
     MEDIAN(_xlfn._xlws.FILTER(finalData[score], (finalData[peer_group_key]=_xlpm.k)*(ISNUMBER(finalData[score]))))
)</f>
        <v>0.99</v>
      </c>
      <c r="O1478" cm="1">
        <f t="array" ref="O147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78" cm="1">
        <f t="array" ref="P147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78">
        <f>finalData[[#This Row],[peerQ3]]-finalData[[#This Row],[peerQ1]]</f>
        <v>0.10000000000000009</v>
      </c>
      <c r="R1478" cm="1">
        <f t="array" ref="R1478">_xlfn.LET(_xlpm.k,finalData[[#This Row],[peer_group_key]],
ROWS(_xlfn._xlws.FILTER(finalData[score], (finalData[peer_group_key]=_xlpm.k)*(ISNUMBER(finalData[score]))))
)</f>
        <v>91</v>
      </c>
      <c r="S1478">
        <f>IF(OR(NOT(ISNUMBER(finalData[[#This Row],[peerIQR]])),finalData[[#This Row],[peerIQR]]=0), NA(), finalData[[#This Row],[peerQ1]]-1.5*finalData[[#This Row],[peerIQR]])</f>
        <v>0.79999999999999982</v>
      </c>
      <c r="T1478">
        <f>IF(OR(NOT(ISNUMBER(finalData[[#This Row],[peerIQR]])),finalData[[#This Row],[peerIQR]]=0), NA(), finalData[[#This Row],[peerQ3]]+1.5*finalData[[#This Row],[peerIQR]])</f>
        <v>1.2000000000000002</v>
      </c>
      <c r="U147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78">
        <f>finalData[[#This Row],[score]]-finalData[[#This Row],[peerMedian]]</f>
        <v>9.000000000000008E-2</v>
      </c>
    </row>
    <row r="1479" spans="1:22">
      <c r="A1479" t="s">
        <v>5626</v>
      </c>
      <c r="B1479" t="s">
        <v>5627</v>
      </c>
      <c r="C1479" t="s">
        <v>5577</v>
      </c>
      <c r="D1479" t="s">
        <v>32</v>
      </c>
      <c r="E1479">
        <v>5</v>
      </c>
      <c r="F1479">
        <v>0</v>
      </c>
      <c r="G1479">
        <v>6</v>
      </c>
      <c r="H1479">
        <v>2</v>
      </c>
      <c r="I1479">
        <v>0.99</v>
      </c>
      <c r="J1479">
        <v>8</v>
      </c>
      <c r="K1479">
        <v>0.25</v>
      </c>
      <c r="L1479" t="s">
        <v>18136</v>
      </c>
      <c r="M1479" t="s">
        <v>17970</v>
      </c>
      <c r="N1479" cm="1">
        <f t="array" ref="N1479">_xlfn.LET(_xlpm.k,finalData[[#This Row],[peer_group_key]],
     MEDIAN(_xlfn._xlws.FILTER(finalData[score], (finalData[peer_group_key]=_xlpm.k)*(ISNUMBER(finalData[score]))))
)</f>
        <v>0.99</v>
      </c>
      <c r="O1479" cm="1">
        <f t="array" ref="O147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79" cm="1">
        <f t="array" ref="P147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79">
        <f>finalData[[#This Row],[peerQ3]]-finalData[[#This Row],[peerQ1]]</f>
        <v>0.10000000000000009</v>
      </c>
      <c r="R1479" cm="1">
        <f t="array" ref="R1479">_xlfn.LET(_xlpm.k,finalData[[#This Row],[peer_group_key]],
ROWS(_xlfn._xlws.FILTER(finalData[score], (finalData[peer_group_key]=_xlpm.k)*(ISNUMBER(finalData[score]))))
)</f>
        <v>91</v>
      </c>
      <c r="S1479">
        <f>IF(OR(NOT(ISNUMBER(finalData[[#This Row],[peerIQR]])),finalData[[#This Row],[peerIQR]]=0), NA(), finalData[[#This Row],[peerQ1]]-1.5*finalData[[#This Row],[peerIQR]])</f>
        <v>0.79999999999999982</v>
      </c>
      <c r="T1479">
        <f>IF(OR(NOT(ISNUMBER(finalData[[#This Row],[peerIQR]])),finalData[[#This Row],[peerIQR]]=0), NA(), finalData[[#This Row],[peerQ3]]+1.5*finalData[[#This Row],[peerIQR]])</f>
        <v>1.2000000000000002</v>
      </c>
      <c r="U147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79">
        <f>finalData[[#This Row],[score]]-finalData[[#This Row],[peerMedian]]</f>
        <v>0</v>
      </c>
    </row>
    <row r="1480" spans="1:22">
      <c r="A1480" t="s">
        <v>5629</v>
      </c>
      <c r="B1480" t="s">
        <v>5630</v>
      </c>
      <c r="C1480" t="s">
        <v>5577</v>
      </c>
      <c r="D1480" t="s">
        <v>32</v>
      </c>
      <c r="E1480">
        <v>3</v>
      </c>
      <c r="F1480">
        <v>0</v>
      </c>
      <c r="G1480">
        <v>9</v>
      </c>
      <c r="H1480">
        <v>2</v>
      </c>
      <c r="I1480">
        <v>1.01</v>
      </c>
      <c r="J1480">
        <v>11</v>
      </c>
      <c r="K1480">
        <v>0.18181818181818182</v>
      </c>
      <c r="L1480" t="s">
        <v>18136</v>
      </c>
      <c r="M1480" t="s">
        <v>17971</v>
      </c>
      <c r="N1480" cm="1">
        <f t="array" ref="N1480">_xlfn.LET(_xlpm.k,finalData[[#This Row],[peer_group_key]],
     MEDIAN(_xlfn._xlws.FILTER(finalData[score], (finalData[peer_group_key]=_xlpm.k)*(ISNUMBER(finalData[score]))))
)</f>
        <v>0.99</v>
      </c>
      <c r="O1480" cm="1">
        <f t="array" ref="O148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80" cm="1">
        <f t="array" ref="P148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80">
        <f>finalData[[#This Row],[peerQ3]]-finalData[[#This Row],[peerQ1]]</f>
        <v>0.10000000000000009</v>
      </c>
      <c r="R1480" cm="1">
        <f t="array" ref="R1480">_xlfn.LET(_xlpm.k,finalData[[#This Row],[peer_group_key]],
ROWS(_xlfn._xlws.FILTER(finalData[score], (finalData[peer_group_key]=_xlpm.k)*(ISNUMBER(finalData[score]))))
)</f>
        <v>91</v>
      </c>
      <c r="S1480">
        <f>IF(OR(NOT(ISNUMBER(finalData[[#This Row],[peerIQR]])),finalData[[#This Row],[peerIQR]]=0), NA(), finalData[[#This Row],[peerQ1]]-1.5*finalData[[#This Row],[peerIQR]])</f>
        <v>0.79999999999999982</v>
      </c>
      <c r="T1480">
        <f>IF(OR(NOT(ISNUMBER(finalData[[#This Row],[peerIQR]])),finalData[[#This Row],[peerIQR]]=0), NA(), finalData[[#This Row],[peerQ3]]+1.5*finalData[[#This Row],[peerIQR]])</f>
        <v>1.2000000000000002</v>
      </c>
      <c r="U148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80">
        <f>finalData[[#This Row],[score]]-finalData[[#This Row],[peerMedian]]</f>
        <v>2.0000000000000018E-2</v>
      </c>
    </row>
    <row r="1481" spans="1:22">
      <c r="A1481" t="s">
        <v>5631</v>
      </c>
      <c r="B1481" t="s">
        <v>5632</v>
      </c>
      <c r="C1481" t="s">
        <v>5577</v>
      </c>
      <c r="D1481" t="s">
        <v>32</v>
      </c>
      <c r="E1481">
        <v>2</v>
      </c>
      <c r="F1481">
        <v>0</v>
      </c>
      <c r="G1481">
        <v>7</v>
      </c>
      <c r="H1481">
        <v>1</v>
      </c>
      <c r="I1481">
        <v>1.0900000000000001</v>
      </c>
      <c r="J1481">
        <v>8</v>
      </c>
      <c r="K1481">
        <v>0.125</v>
      </c>
      <c r="L1481" t="s">
        <v>18136</v>
      </c>
      <c r="M1481" t="s">
        <v>17973</v>
      </c>
      <c r="N1481" cm="1">
        <f t="array" ref="N1481">_xlfn.LET(_xlpm.k,finalData[[#This Row],[peer_group_key]],
     MEDIAN(_xlfn._xlws.FILTER(finalData[score], (finalData[peer_group_key]=_xlpm.k)*(ISNUMBER(finalData[score]))))
)</f>
        <v>0.99</v>
      </c>
      <c r="O1481" cm="1">
        <f t="array" ref="O148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81" cm="1">
        <f t="array" ref="P148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81">
        <f>finalData[[#This Row],[peerQ3]]-finalData[[#This Row],[peerQ1]]</f>
        <v>0.10000000000000009</v>
      </c>
      <c r="R1481" cm="1">
        <f t="array" ref="R1481">_xlfn.LET(_xlpm.k,finalData[[#This Row],[peer_group_key]],
ROWS(_xlfn._xlws.FILTER(finalData[score], (finalData[peer_group_key]=_xlpm.k)*(ISNUMBER(finalData[score]))))
)</f>
        <v>91</v>
      </c>
      <c r="S1481">
        <f>IF(OR(NOT(ISNUMBER(finalData[[#This Row],[peerIQR]])),finalData[[#This Row],[peerIQR]]=0), NA(), finalData[[#This Row],[peerQ1]]-1.5*finalData[[#This Row],[peerIQR]])</f>
        <v>0.79999999999999982</v>
      </c>
      <c r="T1481">
        <f>IF(OR(NOT(ISNUMBER(finalData[[#This Row],[peerIQR]])),finalData[[#This Row],[peerIQR]]=0), NA(), finalData[[#This Row],[peerQ3]]+1.5*finalData[[#This Row],[peerIQR]])</f>
        <v>1.2000000000000002</v>
      </c>
      <c r="U148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81">
        <f>finalData[[#This Row],[score]]-finalData[[#This Row],[peerMedian]]</f>
        <v>0.10000000000000009</v>
      </c>
    </row>
    <row r="1482" spans="1:22">
      <c r="A1482" t="s">
        <v>5634</v>
      </c>
      <c r="B1482" t="s">
        <v>5635</v>
      </c>
      <c r="C1482" t="s">
        <v>5577</v>
      </c>
      <c r="D1482" t="s">
        <v>32</v>
      </c>
      <c r="E1482">
        <v>4</v>
      </c>
      <c r="F1482">
        <v>0</v>
      </c>
      <c r="G1482">
        <v>8</v>
      </c>
      <c r="H1482">
        <v>1</v>
      </c>
      <c r="I1482">
        <v>0.95</v>
      </c>
      <c r="J1482">
        <v>9</v>
      </c>
      <c r="K1482">
        <v>0.1111111111111111</v>
      </c>
      <c r="L1482" t="s">
        <v>18136</v>
      </c>
      <c r="M1482" t="s">
        <v>17970</v>
      </c>
      <c r="N1482" cm="1">
        <f t="array" ref="N1482">_xlfn.LET(_xlpm.k,finalData[[#This Row],[peer_group_key]],
     MEDIAN(_xlfn._xlws.FILTER(finalData[score], (finalData[peer_group_key]=_xlpm.k)*(ISNUMBER(finalData[score]))))
)</f>
        <v>0.99</v>
      </c>
      <c r="O1482" cm="1">
        <f t="array" ref="O148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82" cm="1">
        <f t="array" ref="P148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82">
        <f>finalData[[#This Row],[peerQ3]]-finalData[[#This Row],[peerQ1]]</f>
        <v>0.10000000000000009</v>
      </c>
      <c r="R1482" cm="1">
        <f t="array" ref="R1482">_xlfn.LET(_xlpm.k,finalData[[#This Row],[peer_group_key]],
ROWS(_xlfn._xlws.FILTER(finalData[score], (finalData[peer_group_key]=_xlpm.k)*(ISNUMBER(finalData[score]))))
)</f>
        <v>91</v>
      </c>
      <c r="S1482">
        <f>IF(OR(NOT(ISNUMBER(finalData[[#This Row],[peerIQR]])),finalData[[#This Row],[peerIQR]]=0), NA(), finalData[[#This Row],[peerQ1]]-1.5*finalData[[#This Row],[peerIQR]])</f>
        <v>0.79999999999999982</v>
      </c>
      <c r="T1482">
        <f>IF(OR(NOT(ISNUMBER(finalData[[#This Row],[peerIQR]])),finalData[[#This Row],[peerIQR]]=0), NA(), finalData[[#This Row],[peerQ3]]+1.5*finalData[[#This Row],[peerIQR]])</f>
        <v>1.2000000000000002</v>
      </c>
      <c r="U148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82">
        <f>finalData[[#This Row],[score]]-finalData[[#This Row],[peerMedian]]</f>
        <v>-4.0000000000000036E-2</v>
      </c>
    </row>
    <row r="1483" spans="1:22">
      <c r="A1483" t="s">
        <v>5637</v>
      </c>
      <c r="B1483" t="s">
        <v>5638</v>
      </c>
      <c r="C1483" t="s">
        <v>5577</v>
      </c>
      <c r="D1483" t="s">
        <v>32</v>
      </c>
      <c r="E1483">
        <v>4</v>
      </c>
      <c r="F1483">
        <v>0</v>
      </c>
      <c r="G1483">
        <v>8</v>
      </c>
      <c r="H1483">
        <v>2</v>
      </c>
      <c r="I1483">
        <v>1.1000000000000001</v>
      </c>
      <c r="J1483">
        <v>10</v>
      </c>
      <c r="K1483">
        <v>0.2</v>
      </c>
      <c r="L1483" t="s">
        <v>18136</v>
      </c>
      <c r="M1483" t="s">
        <v>17970</v>
      </c>
      <c r="N1483" cm="1">
        <f t="array" ref="N1483">_xlfn.LET(_xlpm.k,finalData[[#This Row],[peer_group_key]],
     MEDIAN(_xlfn._xlws.FILTER(finalData[score], (finalData[peer_group_key]=_xlpm.k)*(ISNUMBER(finalData[score]))))
)</f>
        <v>0.99</v>
      </c>
      <c r="O1483" cm="1">
        <f t="array" ref="O148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83" cm="1">
        <f t="array" ref="P148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83">
        <f>finalData[[#This Row],[peerQ3]]-finalData[[#This Row],[peerQ1]]</f>
        <v>0.10000000000000009</v>
      </c>
      <c r="R1483" cm="1">
        <f t="array" ref="R1483">_xlfn.LET(_xlpm.k,finalData[[#This Row],[peer_group_key]],
ROWS(_xlfn._xlws.FILTER(finalData[score], (finalData[peer_group_key]=_xlpm.k)*(ISNUMBER(finalData[score]))))
)</f>
        <v>91</v>
      </c>
      <c r="S1483">
        <f>IF(OR(NOT(ISNUMBER(finalData[[#This Row],[peerIQR]])),finalData[[#This Row],[peerIQR]]=0), NA(), finalData[[#This Row],[peerQ1]]-1.5*finalData[[#This Row],[peerIQR]])</f>
        <v>0.79999999999999982</v>
      </c>
      <c r="T1483">
        <f>IF(OR(NOT(ISNUMBER(finalData[[#This Row],[peerIQR]])),finalData[[#This Row],[peerIQR]]=0), NA(), finalData[[#This Row],[peerQ3]]+1.5*finalData[[#This Row],[peerIQR]])</f>
        <v>1.2000000000000002</v>
      </c>
      <c r="U148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83">
        <f>finalData[[#This Row],[score]]-finalData[[#This Row],[peerMedian]]</f>
        <v>0.1100000000000001</v>
      </c>
    </row>
    <row r="1484" spans="1:22">
      <c r="A1484" t="s">
        <v>5640</v>
      </c>
      <c r="B1484" t="s">
        <v>5641</v>
      </c>
      <c r="C1484" t="s">
        <v>5577</v>
      </c>
      <c r="D1484" t="s">
        <v>87</v>
      </c>
      <c r="E1484">
        <v>2</v>
      </c>
      <c r="F1484">
        <v>0</v>
      </c>
      <c r="G1484">
        <v>8</v>
      </c>
      <c r="H1484">
        <v>2</v>
      </c>
      <c r="I1484">
        <v>1.06</v>
      </c>
      <c r="J1484">
        <v>10</v>
      </c>
      <c r="K1484">
        <v>0.2</v>
      </c>
      <c r="L1484" t="s">
        <v>18138</v>
      </c>
      <c r="M1484" t="s">
        <v>17973</v>
      </c>
      <c r="N1484" cm="1">
        <f t="array" ref="N1484">_xlfn.LET(_xlpm.k,finalData[[#This Row],[peer_group_key]],
     MEDIAN(_xlfn._xlws.FILTER(finalData[score], (finalData[peer_group_key]=_xlpm.k)*(ISNUMBER(finalData[score]))))
)</f>
        <v>1</v>
      </c>
      <c r="O1484" cm="1">
        <f t="array" ref="O148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484" cm="1">
        <f t="array" ref="P148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484">
        <f>finalData[[#This Row],[peerQ3]]-finalData[[#This Row],[peerQ1]]</f>
        <v>0.12000000000000011</v>
      </c>
      <c r="R1484" cm="1">
        <f t="array" ref="R1484">_xlfn.LET(_xlpm.k,finalData[[#This Row],[peer_group_key]],
ROWS(_xlfn._xlws.FILTER(finalData[score], (finalData[peer_group_key]=_xlpm.k)*(ISNUMBER(finalData[score]))))
)</f>
        <v>11</v>
      </c>
      <c r="S1484">
        <f>IF(OR(NOT(ISNUMBER(finalData[[#This Row],[peerIQR]])),finalData[[#This Row],[peerIQR]]=0), NA(), finalData[[#This Row],[peerQ1]]-1.5*finalData[[#This Row],[peerIQR]])</f>
        <v>0.75999999999999979</v>
      </c>
      <c r="T1484">
        <f>IF(OR(NOT(ISNUMBER(finalData[[#This Row],[peerIQR]])),finalData[[#This Row],[peerIQR]]=0), NA(), finalData[[#This Row],[peerQ3]]+1.5*finalData[[#This Row],[peerIQR]])</f>
        <v>1.2400000000000002</v>
      </c>
      <c r="U148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84">
        <f>finalData[[#This Row],[score]]-finalData[[#This Row],[peerMedian]]</f>
        <v>6.0000000000000053E-2</v>
      </c>
    </row>
    <row r="1485" spans="1:22">
      <c r="A1485" t="s">
        <v>5643</v>
      </c>
      <c r="B1485" t="s">
        <v>5644</v>
      </c>
      <c r="C1485" t="s">
        <v>5577</v>
      </c>
      <c r="D1485" t="s">
        <v>32</v>
      </c>
      <c r="E1485">
        <v>3</v>
      </c>
      <c r="F1485">
        <v>0</v>
      </c>
      <c r="G1485">
        <v>10</v>
      </c>
      <c r="H1485">
        <v>1</v>
      </c>
      <c r="I1485">
        <v>0.97</v>
      </c>
      <c r="J1485">
        <v>11</v>
      </c>
      <c r="K1485">
        <v>9.0909090909090912E-2</v>
      </c>
      <c r="L1485" t="s">
        <v>18136</v>
      </c>
      <c r="M1485" t="s">
        <v>17971</v>
      </c>
      <c r="N1485" cm="1">
        <f t="array" ref="N1485">_xlfn.LET(_xlpm.k,finalData[[#This Row],[peer_group_key]],
     MEDIAN(_xlfn._xlws.FILTER(finalData[score], (finalData[peer_group_key]=_xlpm.k)*(ISNUMBER(finalData[score]))))
)</f>
        <v>0.99</v>
      </c>
      <c r="O1485" cm="1">
        <f t="array" ref="O148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85" cm="1">
        <f t="array" ref="P148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85">
        <f>finalData[[#This Row],[peerQ3]]-finalData[[#This Row],[peerQ1]]</f>
        <v>0.10000000000000009</v>
      </c>
      <c r="R1485" cm="1">
        <f t="array" ref="R1485">_xlfn.LET(_xlpm.k,finalData[[#This Row],[peer_group_key]],
ROWS(_xlfn._xlws.FILTER(finalData[score], (finalData[peer_group_key]=_xlpm.k)*(ISNUMBER(finalData[score]))))
)</f>
        <v>91</v>
      </c>
      <c r="S1485">
        <f>IF(OR(NOT(ISNUMBER(finalData[[#This Row],[peerIQR]])),finalData[[#This Row],[peerIQR]]=0), NA(), finalData[[#This Row],[peerQ1]]-1.5*finalData[[#This Row],[peerIQR]])</f>
        <v>0.79999999999999982</v>
      </c>
      <c r="T1485">
        <f>IF(OR(NOT(ISNUMBER(finalData[[#This Row],[peerIQR]])),finalData[[#This Row],[peerIQR]]=0), NA(), finalData[[#This Row],[peerQ3]]+1.5*finalData[[#This Row],[peerIQR]])</f>
        <v>1.2000000000000002</v>
      </c>
      <c r="U148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85">
        <f>finalData[[#This Row],[score]]-finalData[[#This Row],[peerMedian]]</f>
        <v>-2.0000000000000018E-2</v>
      </c>
    </row>
    <row r="1486" spans="1:22">
      <c r="A1486" t="s">
        <v>5645</v>
      </c>
      <c r="B1486" t="s">
        <v>5646</v>
      </c>
      <c r="C1486" t="s">
        <v>5577</v>
      </c>
      <c r="D1486" t="s">
        <v>87</v>
      </c>
      <c r="E1486">
        <v>1</v>
      </c>
      <c r="F1486">
        <v>0</v>
      </c>
      <c r="G1486">
        <v>5</v>
      </c>
      <c r="H1486">
        <v>2</v>
      </c>
      <c r="I1486">
        <v>0.87</v>
      </c>
      <c r="J1486">
        <v>7</v>
      </c>
      <c r="K1486">
        <v>0.2857142857142857</v>
      </c>
      <c r="L1486" t="s">
        <v>18138</v>
      </c>
      <c r="M1486" t="s">
        <v>17973</v>
      </c>
      <c r="N1486" cm="1">
        <f t="array" ref="N1486">_xlfn.LET(_xlpm.k,finalData[[#This Row],[peer_group_key]],
     MEDIAN(_xlfn._xlws.FILTER(finalData[score], (finalData[peer_group_key]=_xlpm.k)*(ISNUMBER(finalData[score]))))
)</f>
        <v>1</v>
      </c>
      <c r="O1486" cm="1">
        <f t="array" ref="O148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486" cm="1">
        <f t="array" ref="P148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486">
        <f>finalData[[#This Row],[peerQ3]]-finalData[[#This Row],[peerQ1]]</f>
        <v>0.12000000000000011</v>
      </c>
      <c r="R1486" cm="1">
        <f t="array" ref="R1486">_xlfn.LET(_xlpm.k,finalData[[#This Row],[peer_group_key]],
ROWS(_xlfn._xlws.FILTER(finalData[score], (finalData[peer_group_key]=_xlpm.k)*(ISNUMBER(finalData[score]))))
)</f>
        <v>11</v>
      </c>
      <c r="S1486">
        <f>IF(OR(NOT(ISNUMBER(finalData[[#This Row],[peerIQR]])),finalData[[#This Row],[peerIQR]]=0), NA(), finalData[[#This Row],[peerQ1]]-1.5*finalData[[#This Row],[peerIQR]])</f>
        <v>0.75999999999999979</v>
      </c>
      <c r="T1486">
        <f>IF(OR(NOT(ISNUMBER(finalData[[#This Row],[peerIQR]])),finalData[[#This Row],[peerIQR]]=0), NA(), finalData[[#This Row],[peerQ3]]+1.5*finalData[[#This Row],[peerIQR]])</f>
        <v>1.2400000000000002</v>
      </c>
      <c r="U148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86">
        <f>finalData[[#This Row],[score]]-finalData[[#This Row],[peerMedian]]</f>
        <v>-0.13</v>
      </c>
    </row>
    <row r="1487" spans="1:22">
      <c r="A1487" t="s">
        <v>5649</v>
      </c>
      <c r="B1487" t="s">
        <v>5650</v>
      </c>
      <c r="C1487" t="s">
        <v>5577</v>
      </c>
      <c r="D1487" t="s">
        <v>32</v>
      </c>
      <c r="E1487">
        <v>3</v>
      </c>
      <c r="F1487">
        <v>1</v>
      </c>
      <c r="G1487">
        <v>8</v>
      </c>
      <c r="H1487">
        <v>2</v>
      </c>
      <c r="I1487">
        <v>1.01</v>
      </c>
      <c r="J1487">
        <v>11</v>
      </c>
      <c r="K1487">
        <v>0.18181818181818182</v>
      </c>
      <c r="L1487" t="s">
        <v>18136</v>
      </c>
      <c r="M1487" t="s">
        <v>17971</v>
      </c>
      <c r="N1487" cm="1">
        <f t="array" ref="N1487">_xlfn.LET(_xlpm.k,finalData[[#This Row],[peer_group_key]],
     MEDIAN(_xlfn._xlws.FILTER(finalData[score], (finalData[peer_group_key]=_xlpm.k)*(ISNUMBER(finalData[score]))))
)</f>
        <v>0.99</v>
      </c>
      <c r="O1487" cm="1">
        <f t="array" ref="O148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87" cm="1">
        <f t="array" ref="P148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87">
        <f>finalData[[#This Row],[peerQ3]]-finalData[[#This Row],[peerQ1]]</f>
        <v>0.10000000000000009</v>
      </c>
      <c r="R1487" cm="1">
        <f t="array" ref="R1487">_xlfn.LET(_xlpm.k,finalData[[#This Row],[peer_group_key]],
ROWS(_xlfn._xlws.FILTER(finalData[score], (finalData[peer_group_key]=_xlpm.k)*(ISNUMBER(finalData[score]))))
)</f>
        <v>91</v>
      </c>
      <c r="S1487">
        <f>IF(OR(NOT(ISNUMBER(finalData[[#This Row],[peerIQR]])),finalData[[#This Row],[peerIQR]]=0), NA(), finalData[[#This Row],[peerQ1]]-1.5*finalData[[#This Row],[peerIQR]])</f>
        <v>0.79999999999999982</v>
      </c>
      <c r="T1487">
        <f>IF(OR(NOT(ISNUMBER(finalData[[#This Row],[peerIQR]])),finalData[[#This Row],[peerIQR]]=0), NA(), finalData[[#This Row],[peerQ3]]+1.5*finalData[[#This Row],[peerIQR]])</f>
        <v>1.2000000000000002</v>
      </c>
      <c r="U148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87">
        <f>finalData[[#This Row],[score]]-finalData[[#This Row],[peerMedian]]</f>
        <v>2.0000000000000018E-2</v>
      </c>
    </row>
    <row r="1488" spans="1:22">
      <c r="A1488" t="s">
        <v>5652</v>
      </c>
      <c r="B1488" t="s">
        <v>5653</v>
      </c>
      <c r="C1488" t="s">
        <v>5577</v>
      </c>
      <c r="D1488" t="s">
        <v>87</v>
      </c>
      <c r="E1488">
        <v>1</v>
      </c>
      <c r="F1488">
        <v>0</v>
      </c>
      <c r="G1488">
        <v>6</v>
      </c>
      <c r="H1488">
        <v>0</v>
      </c>
      <c r="I1488">
        <v>0.94</v>
      </c>
      <c r="J1488">
        <v>6</v>
      </c>
      <c r="K1488">
        <v>0</v>
      </c>
      <c r="L1488" t="s">
        <v>18138</v>
      </c>
      <c r="M1488" t="s">
        <v>17973</v>
      </c>
      <c r="N1488" cm="1">
        <f t="array" ref="N1488">_xlfn.LET(_xlpm.k,finalData[[#This Row],[peer_group_key]],
     MEDIAN(_xlfn._xlws.FILTER(finalData[score], (finalData[peer_group_key]=_xlpm.k)*(ISNUMBER(finalData[score]))))
)</f>
        <v>1</v>
      </c>
      <c r="O1488" cm="1">
        <f t="array" ref="O148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488" cm="1">
        <f t="array" ref="P148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488">
        <f>finalData[[#This Row],[peerQ3]]-finalData[[#This Row],[peerQ1]]</f>
        <v>0.12000000000000011</v>
      </c>
      <c r="R1488" cm="1">
        <f t="array" ref="R1488">_xlfn.LET(_xlpm.k,finalData[[#This Row],[peer_group_key]],
ROWS(_xlfn._xlws.FILTER(finalData[score], (finalData[peer_group_key]=_xlpm.k)*(ISNUMBER(finalData[score]))))
)</f>
        <v>11</v>
      </c>
      <c r="S1488">
        <f>IF(OR(NOT(ISNUMBER(finalData[[#This Row],[peerIQR]])),finalData[[#This Row],[peerIQR]]=0), NA(), finalData[[#This Row],[peerQ1]]-1.5*finalData[[#This Row],[peerIQR]])</f>
        <v>0.75999999999999979</v>
      </c>
      <c r="T1488">
        <f>IF(OR(NOT(ISNUMBER(finalData[[#This Row],[peerIQR]])),finalData[[#This Row],[peerIQR]]=0), NA(), finalData[[#This Row],[peerQ3]]+1.5*finalData[[#This Row],[peerIQR]])</f>
        <v>1.2400000000000002</v>
      </c>
      <c r="U148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88">
        <f>finalData[[#This Row],[score]]-finalData[[#This Row],[peerMedian]]</f>
        <v>-6.0000000000000053E-2</v>
      </c>
    </row>
    <row r="1489" spans="1:22">
      <c r="A1489" t="s">
        <v>5656</v>
      </c>
      <c r="B1489" t="s">
        <v>5657</v>
      </c>
      <c r="C1489" t="s">
        <v>5577</v>
      </c>
      <c r="D1489" t="s">
        <v>32</v>
      </c>
      <c r="E1489">
        <v>3</v>
      </c>
      <c r="F1489">
        <v>0</v>
      </c>
      <c r="G1489">
        <v>8</v>
      </c>
      <c r="H1489">
        <v>1</v>
      </c>
      <c r="I1489">
        <v>0.97</v>
      </c>
      <c r="J1489">
        <v>9</v>
      </c>
      <c r="K1489">
        <v>0.1111111111111111</v>
      </c>
      <c r="L1489" t="s">
        <v>18136</v>
      </c>
      <c r="M1489" t="s">
        <v>17971</v>
      </c>
      <c r="N1489" cm="1">
        <f t="array" ref="N1489">_xlfn.LET(_xlpm.k,finalData[[#This Row],[peer_group_key]],
     MEDIAN(_xlfn._xlws.FILTER(finalData[score], (finalData[peer_group_key]=_xlpm.k)*(ISNUMBER(finalData[score]))))
)</f>
        <v>0.99</v>
      </c>
      <c r="O1489" cm="1">
        <f t="array" ref="O148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89" cm="1">
        <f t="array" ref="P148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89">
        <f>finalData[[#This Row],[peerQ3]]-finalData[[#This Row],[peerQ1]]</f>
        <v>0.10000000000000009</v>
      </c>
      <c r="R1489" cm="1">
        <f t="array" ref="R1489">_xlfn.LET(_xlpm.k,finalData[[#This Row],[peer_group_key]],
ROWS(_xlfn._xlws.FILTER(finalData[score], (finalData[peer_group_key]=_xlpm.k)*(ISNUMBER(finalData[score]))))
)</f>
        <v>91</v>
      </c>
      <c r="S1489">
        <f>IF(OR(NOT(ISNUMBER(finalData[[#This Row],[peerIQR]])),finalData[[#This Row],[peerIQR]]=0), NA(), finalData[[#This Row],[peerQ1]]-1.5*finalData[[#This Row],[peerIQR]])</f>
        <v>0.79999999999999982</v>
      </c>
      <c r="T1489">
        <f>IF(OR(NOT(ISNUMBER(finalData[[#This Row],[peerIQR]])),finalData[[#This Row],[peerIQR]]=0), NA(), finalData[[#This Row],[peerQ3]]+1.5*finalData[[#This Row],[peerIQR]])</f>
        <v>1.2000000000000002</v>
      </c>
      <c r="U148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89">
        <f>finalData[[#This Row],[score]]-finalData[[#This Row],[peerMedian]]</f>
        <v>-2.0000000000000018E-2</v>
      </c>
    </row>
    <row r="1490" spans="1:22">
      <c r="A1490" t="s">
        <v>5659</v>
      </c>
      <c r="B1490" t="s">
        <v>5660</v>
      </c>
      <c r="C1490" t="s">
        <v>5577</v>
      </c>
      <c r="D1490" t="s">
        <v>32</v>
      </c>
      <c r="E1490">
        <v>2</v>
      </c>
      <c r="F1490">
        <v>0</v>
      </c>
      <c r="G1490">
        <v>4</v>
      </c>
      <c r="H1490">
        <v>2</v>
      </c>
      <c r="I1490">
        <v>0.88</v>
      </c>
      <c r="J1490">
        <v>6</v>
      </c>
      <c r="K1490">
        <v>0.33333333333333331</v>
      </c>
      <c r="L1490" t="s">
        <v>18136</v>
      </c>
      <c r="M1490" t="s">
        <v>17973</v>
      </c>
      <c r="N1490" cm="1">
        <f t="array" ref="N1490">_xlfn.LET(_xlpm.k,finalData[[#This Row],[peer_group_key]],
     MEDIAN(_xlfn._xlws.FILTER(finalData[score], (finalData[peer_group_key]=_xlpm.k)*(ISNUMBER(finalData[score]))))
)</f>
        <v>0.99</v>
      </c>
      <c r="O1490" cm="1">
        <f t="array" ref="O149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90" cm="1">
        <f t="array" ref="P149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90">
        <f>finalData[[#This Row],[peerQ3]]-finalData[[#This Row],[peerQ1]]</f>
        <v>0.10000000000000009</v>
      </c>
      <c r="R1490" cm="1">
        <f t="array" ref="R1490">_xlfn.LET(_xlpm.k,finalData[[#This Row],[peer_group_key]],
ROWS(_xlfn._xlws.FILTER(finalData[score], (finalData[peer_group_key]=_xlpm.k)*(ISNUMBER(finalData[score]))))
)</f>
        <v>91</v>
      </c>
      <c r="S1490">
        <f>IF(OR(NOT(ISNUMBER(finalData[[#This Row],[peerIQR]])),finalData[[#This Row],[peerIQR]]=0), NA(), finalData[[#This Row],[peerQ1]]-1.5*finalData[[#This Row],[peerIQR]])</f>
        <v>0.79999999999999982</v>
      </c>
      <c r="T1490">
        <f>IF(OR(NOT(ISNUMBER(finalData[[#This Row],[peerIQR]])),finalData[[#This Row],[peerIQR]]=0), NA(), finalData[[#This Row],[peerQ3]]+1.5*finalData[[#This Row],[peerIQR]])</f>
        <v>1.2000000000000002</v>
      </c>
      <c r="U149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90">
        <f>finalData[[#This Row],[score]]-finalData[[#This Row],[peerMedian]]</f>
        <v>-0.10999999999999999</v>
      </c>
    </row>
    <row r="1491" spans="1:22">
      <c r="A1491" t="s">
        <v>5662</v>
      </c>
      <c r="B1491" t="s">
        <v>5663</v>
      </c>
      <c r="C1491" t="s">
        <v>5577</v>
      </c>
      <c r="D1491" t="s">
        <v>32</v>
      </c>
      <c r="E1491">
        <v>3</v>
      </c>
      <c r="F1491">
        <v>1</v>
      </c>
      <c r="G1491">
        <v>5</v>
      </c>
      <c r="H1491">
        <v>0</v>
      </c>
      <c r="I1491">
        <v>0.98</v>
      </c>
      <c r="J1491">
        <v>6</v>
      </c>
      <c r="K1491">
        <v>0</v>
      </c>
      <c r="L1491" t="s">
        <v>18136</v>
      </c>
      <c r="M1491" t="s">
        <v>17971</v>
      </c>
      <c r="N1491" cm="1">
        <f t="array" ref="N1491">_xlfn.LET(_xlpm.k,finalData[[#This Row],[peer_group_key]],
     MEDIAN(_xlfn._xlws.FILTER(finalData[score], (finalData[peer_group_key]=_xlpm.k)*(ISNUMBER(finalData[score]))))
)</f>
        <v>0.99</v>
      </c>
      <c r="O1491" cm="1">
        <f t="array" ref="O149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91" cm="1">
        <f t="array" ref="P149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91">
        <f>finalData[[#This Row],[peerQ3]]-finalData[[#This Row],[peerQ1]]</f>
        <v>0.10000000000000009</v>
      </c>
      <c r="R1491" cm="1">
        <f t="array" ref="R1491">_xlfn.LET(_xlpm.k,finalData[[#This Row],[peer_group_key]],
ROWS(_xlfn._xlws.FILTER(finalData[score], (finalData[peer_group_key]=_xlpm.k)*(ISNUMBER(finalData[score]))))
)</f>
        <v>91</v>
      </c>
      <c r="S1491">
        <f>IF(OR(NOT(ISNUMBER(finalData[[#This Row],[peerIQR]])),finalData[[#This Row],[peerIQR]]=0), NA(), finalData[[#This Row],[peerQ1]]-1.5*finalData[[#This Row],[peerIQR]])</f>
        <v>0.79999999999999982</v>
      </c>
      <c r="T1491">
        <f>IF(OR(NOT(ISNUMBER(finalData[[#This Row],[peerIQR]])),finalData[[#This Row],[peerIQR]]=0), NA(), finalData[[#This Row],[peerQ3]]+1.5*finalData[[#This Row],[peerIQR]])</f>
        <v>1.2000000000000002</v>
      </c>
      <c r="U149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91">
        <f>finalData[[#This Row],[score]]-finalData[[#This Row],[peerMedian]]</f>
        <v>-1.0000000000000009E-2</v>
      </c>
    </row>
    <row r="1492" spans="1:22">
      <c r="A1492" t="s">
        <v>5665</v>
      </c>
      <c r="B1492" t="s">
        <v>5666</v>
      </c>
      <c r="C1492" t="s">
        <v>5577</v>
      </c>
      <c r="D1492" t="s">
        <v>87</v>
      </c>
      <c r="E1492">
        <v>4</v>
      </c>
      <c r="F1492">
        <v>1</v>
      </c>
      <c r="G1492">
        <v>7</v>
      </c>
      <c r="H1492">
        <v>1</v>
      </c>
      <c r="I1492">
        <v>0.87</v>
      </c>
      <c r="J1492">
        <v>9</v>
      </c>
      <c r="K1492">
        <v>0.1111111111111111</v>
      </c>
      <c r="L1492" t="s">
        <v>18138</v>
      </c>
      <c r="M1492" t="s">
        <v>17970</v>
      </c>
      <c r="N1492" cm="1">
        <f t="array" ref="N1492">_xlfn.LET(_xlpm.k,finalData[[#This Row],[peer_group_key]],
     MEDIAN(_xlfn._xlws.FILTER(finalData[score], (finalData[peer_group_key]=_xlpm.k)*(ISNUMBER(finalData[score]))))
)</f>
        <v>1</v>
      </c>
      <c r="O1492" cm="1">
        <f t="array" ref="O149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492" cm="1">
        <f t="array" ref="P149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492">
        <f>finalData[[#This Row],[peerQ3]]-finalData[[#This Row],[peerQ1]]</f>
        <v>0.12000000000000011</v>
      </c>
      <c r="R1492" cm="1">
        <f t="array" ref="R1492">_xlfn.LET(_xlpm.k,finalData[[#This Row],[peer_group_key]],
ROWS(_xlfn._xlws.FILTER(finalData[score], (finalData[peer_group_key]=_xlpm.k)*(ISNUMBER(finalData[score]))))
)</f>
        <v>11</v>
      </c>
      <c r="S1492">
        <f>IF(OR(NOT(ISNUMBER(finalData[[#This Row],[peerIQR]])),finalData[[#This Row],[peerIQR]]=0), NA(), finalData[[#This Row],[peerQ1]]-1.5*finalData[[#This Row],[peerIQR]])</f>
        <v>0.75999999999999979</v>
      </c>
      <c r="T1492">
        <f>IF(OR(NOT(ISNUMBER(finalData[[#This Row],[peerIQR]])),finalData[[#This Row],[peerIQR]]=0), NA(), finalData[[#This Row],[peerQ3]]+1.5*finalData[[#This Row],[peerIQR]])</f>
        <v>1.2400000000000002</v>
      </c>
      <c r="U149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92">
        <f>finalData[[#This Row],[score]]-finalData[[#This Row],[peerMedian]]</f>
        <v>-0.13</v>
      </c>
    </row>
    <row r="1493" spans="1:22">
      <c r="A1493" t="s">
        <v>5668</v>
      </c>
      <c r="B1493" t="s">
        <v>5669</v>
      </c>
      <c r="C1493" t="s">
        <v>5577</v>
      </c>
      <c r="D1493" t="s">
        <v>113</v>
      </c>
      <c r="E1493">
        <v>1</v>
      </c>
      <c r="F1493">
        <v>0</v>
      </c>
      <c r="G1493">
        <v>5</v>
      </c>
      <c r="H1493">
        <v>0</v>
      </c>
      <c r="I1493">
        <v>0.99</v>
      </c>
      <c r="J1493">
        <v>5</v>
      </c>
      <c r="K1493">
        <v>0</v>
      </c>
      <c r="L1493" t="s">
        <v>18139</v>
      </c>
      <c r="M1493" t="s">
        <v>17973</v>
      </c>
      <c r="N1493" cm="1">
        <f t="array" ref="N1493">_xlfn.LET(_xlpm.k,finalData[[#This Row],[peer_group_key]],
     MEDIAN(_xlfn._xlws.FILTER(finalData[score], (finalData[peer_group_key]=_xlpm.k)*(ISNUMBER(finalData[score]))))
)</f>
        <v>1</v>
      </c>
      <c r="O1493" cm="1">
        <f t="array" ref="O149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0.94750000000000001</v>
      </c>
      <c r="P1493" cm="1">
        <f t="array" ref="P149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1.0525</v>
      </c>
      <c r="Q1493">
        <f>finalData[[#This Row],[peerQ3]]-finalData[[#This Row],[peerQ1]]</f>
        <v>0.10499999999999998</v>
      </c>
      <c r="R1493" cm="1">
        <f t="array" ref="R1493">_xlfn.LET(_xlpm.k,finalData[[#This Row],[peer_group_key]],
ROWS(_xlfn._xlws.FILTER(finalData[score], (finalData[peer_group_key]=_xlpm.k)*(ISNUMBER(finalData[score]))))
)</f>
        <v>8</v>
      </c>
      <c r="S1493">
        <f>IF(OR(NOT(ISNUMBER(finalData[[#This Row],[peerIQR]])),finalData[[#This Row],[peerIQR]]=0), NA(), finalData[[#This Row],[peerQ1]]-1.5*finalData[[#This Row],[peerIQR]])</f>
        <v>0.79</v>
      </c>
      <c r="T1493">
        <f>IF(OR(NOT(ISNUMBER(finalData[[#This Row],[peerIQR]])),finalData[[#This Row],[peerIQR]]=0), NA(), finalData[[#This Row],[peerQ3]]+1.5*finalData[[#This Row],[peerIQR]])</f>
        <v>1.21</v>
      </c>
      <c r="U149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93">
        <f>finalData[[#This Row],[score]]-finalData[[#This Row],[peerMedian]]</f>
        <v>-1.0000000000000009E-2</v>
      </c>
    </row>
    <row r="1494" spans="1:22">
      <c r="A1494" t="s">
        <v>5671</v>
      </c>
      <c r="B1494" t="s">
        <v>5672</v>
      </c>
      <c r="C1494" t="s">
        <v>5577</v>
      </c>
      <c r="D1494" t="s">
        <v>32</v>
      </c>
      <c r="E1494">
        <v>3</v>
      </c>
      <c r="F1494">
        <v>0</v>
      </c>
      <c r="G1494">
        <v>7</v>
      </c>
      <c r="H1494">
        <v>0</v>
      </c>
      <c r="I1494">
        <v>1.05</v>
      </c>
      <c r="J1494">
        <v>7</v>
      </c>
      <c r="K1494">
        <v>0</v>
      </c>
      <c r="L1494" t="s">
        <v>18136</v>
      </c>
      <c r="M1494" t="s">
        <v>17971</v>
      </c>
      <c r="N1494" cm="1">
        <f t="array" ref="N1494">_xlfn.LET(_xlpm.k,finalData[[#This Row],[peer_group_key]],
     MEDIAN(_xlfn._xlws.FILTER(finalData[score], (finalData[peer_group_key]=_xlpm.k)*(ISNUMBER(finalData[score]))))
)</f>
        <v>0.99</v>
      </c>
      <c r="O1494" cm="1">
        <f t="array" ref="O149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94" cm="1">
        <f t="array" ref="P149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94">
        <f>finalData[[#This Row],[peerQ3]]-finalData[[#This Row],[peerQ1]]</f>
        <v>0.10000000000000009</v>
      </c>
      <c r="R1494" cm="1">
        <f t="array" ref="R1494">_xlfn.LET(_xlpm.k,finalData[[#This Row],[peer_group_key]],
ROWS(_xlfn._xlws.FILTER(finalData[score], (finalData[peer_group_key]=_xlpm.k)*(ISNUMBER(finalData[score]))))
)</f>
        <v>91</v>
      </c>
      <c r="S1494">
        <f>IF(OR(NOT(ISNUMBER(finalData[[#This Row],[peerIQR]])),finalData[[#This Row],[peerIQR]]=0), NA(), finalData[[#This Row],[peerQ1]]-1.5*finalData[[#This Row],[peerIQR]])</f>
        <v>0.79999999999999982</v>
      </c>
      <c r="T1494">
        <f>IF(OR(NOT(ISNUMBER(finalData[[#This Row],[peerIQR]])),finalData[[#This Row],[peerIQR]]=0), NA(), finalData[[#This Row],[peerQ3]]+1.5*finalData[[#This Row],[peerIQR]])</f>
        <v>1.2000000000000002</v>
      </c>
      <c r="U149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94">
        <f>finalData[[#This Row],[score]]-finalData[[#This Row],[peerMedian]]</f>
        <v>6.0000000000000053E-2</v>
      </c>
    </row>
    <row r="1495" spans="1:22">
      <c r="A1495" t="s">
        <v>5674</v>
      </c>
      <c r="B1495" t="s">
        <v>5675</v>
      </c>
      <c r="C1495" t="s">
        <v>5577</v>
      </c>
      <c r="D1495" t="s">
        <v>32</v>
      </c>
      <c r="E1495">
        <v>1</v>
      </c>
      <c r="F1495">
        <v>0</v>
      </c>
      <c r="G1495">
        <v>9</v>
      </c>
      <c r="H1495">
        <v>1</v>
      </c>
      <c r="I1495">
        <v>0.93</v>
      </c>
      <c r="J1495">
        <v>10</v>
      </c>
      <c r="K1495">
        <v>0.1</v>
      </c>
      <c r="L1495" t="s">
        <v>18136</v>
      </c>
      <c r="M1495" t="s">
        <v>17973</v>
      </c>
      <c r="N1495" cm="1">
        <f t="array" ref="N1495">_xlfn.LET(_xlpm.k,finalData[[#This Row],[peer_group_key]],
     MEDIAN(_xlfn._xlws.FILTER(finalData[score], (finalData[peer_group_key]=_xlpm.k)*(ISNUMBER(finalData[score]))))
)</f>
        <v>0.99</v>
      </c>
      <c r="O1495" cm="1">
        <f t="array" ref="O149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95" cm="1">
        <f t="array" ref="P149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95">
        <f>finalData[[#This Row],[peerQ3]]-finalData[[#This Row],[peerQ1]]</f>
        <v>0.10000000000000009</v>
      </c>
      <c r="R1495" cm="1">
        <f t="array" ref="R1495">_xlfn.LET(_xlpm.k,finalData[[#This Row],[peer_group_key]],
ROWS(_xlfn._xlws.FILTER(finalData[score], (finalData[peer_group_key]=_xlpm.k)*(ISNUMBER(finalData[score]))))
)</f>
        <v>91</v>
      </c>
      <c r="S1495">
        <f>IF(OR(NOT(ISNUMBER(finalData[[#This Row],[peerIQR]])),finalData[[#This Row],[peerIQR]]=0), NA(), finalData[[#This Row],[peerQ1]]-1.5*finalData[[#This Row],[peerIQR]])</f>
        <v>0.79999999999999982</v>
      </c>
      <c r="T1495">
        <f>IF(OR(NOT(ISNUMBER(finalData[[#This Row],[peerIQR]])),finalData[[#This Row],[peerIQR]]=0), NA(), finalData[[#This Row],[peerQ3]]+1.5*finalData[[#This Row],[peerIQR]])</f>
        <v>1.2000000000000002</v>
      </c>
      <c r="U149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95">
        <f>finalData[[#This Row],[score]]-finalData[[#This Row],[peerMedian]]</f>
        <v>-5.9999999999999942E-2</v>
      </c>
    </row>
    <row r="1496" spans="1:22">
      <c r="A1496" t="s">
        <v>5678</v>
      </c>
      <c r="B1496" t="s">
        <v>5679</v>
      </c>
      <c r="C1496" t="s">
        <v>5577</v>
      </c>
      <c r="D1496" t="s">
        <v>32</v>
      </c>
      <c r="E1496">
        <v>2</v>
      </c>
      <c r="F1496">
        <v>0</v>
      </c>
      <c r="G1496">
        <v>9</v>
      </c>
      <c r="H1496">
        <v>0</v>
      </c>
      <c r="I1496">
        <v>1.01</v>
      </c>
      <c r="J1496">
        <v>9</v>
      </c>
      <c r="K1496">
        <v>0</v>
      </c>
      <c r="L1496" t="s">
        <v>18136</v>
      </c>
      <c r="M1496" t="s">
        <v>17973</v>
      </c>
      <c r="N1496" cm="1">
        <f t="array" ref="N1496">_xlfn.LET(_xlpm.k,finalData[[#This Row],[peer_group_key]],
     MEDIAN(_xlfn._xlws.FILTER(finalData[score], (finalData[peer_group_key]=_xlpm.k)*(ISNUMBER(finalData[score]))))
)</f>
        <v>0.99</v>
      </c>
      <c r="O1496" cm="1">
        <f t="array" ref="O149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96" cm="1">
        <f t="array" ref="P149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96">
        <f>finalData[[#This Row],[peerQ3]]-finalData[[#This Row],[peerQ1]]</f>
        <v>0.10000000000000009</v>
      </c>
      <c r="R1496" cm="1">
        <f t="array" ref="R1496">_xlfn.LET(_xlpm.k,finalData[[#This Row],[peer_group_key]],
ROWS(_xlfn._xlws.FILTER(finalData[score], (finalData[peer_group_key]=_xlpm.k)*(ISNUMBER(finalData[score]))))
)</f>
        <v>91</v>
      </c>
      <c r="S1496">
        <f>IF(OR(NOT(ISNUMBER(finalData[[#This Row],[peerIQR]])),finalData[[#This Row],[peerIQR]]=0), NA(), finalData[[#This Row],[peerQ1]]-1.5*finalData[[#This Row],[peerIQR]])</f>
        <v>0.79999999999999982</v>
      </c>
      <c r="T1496">
        <f>IF(OR(NOT(ISNUMBER(finalData[[#This Row],[peerIQR]])),finalData[[#This Row],[peerIQR]]=0), NA(), finalData[[#This Row],[peerQ3]]+1.5*finalData[[#This Row],[peerIQR]])</f>
        <v>1.2000000000000002</v>
      </c>
      <c r="U149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96">
        <f>finalData[[#This Row],[score]]-finalData[[#This Row],[peerMedian]]</f>
        <v>2.0000000000000018E-2</v>
      </c>
    </row>
    <row r="1497" spans="1:22">
      <c r="A1497" t="s">
        <v>5681</v>
      </c>
      <c r="B1497" t="s">
        <v>5682</v>
      </c>
      <c r="C1497" t="s">
        <v>5577</v>
      </c>
      <c r="D1497" t="s">
        <v>32</v>
      </c>
      <c r="E1497">
        <v>4</v>
      </c>
      <c r="F1497">
        <v>1</v>
      </c>
      <c r="G1497">
        <v>7</v>
      </c>
      <c r="H1497">
        <v>0</v>
      </c>
      <c r="I1497">
        <v>0.92</v>
      </c>
      <c r="J1497">
        <v>8</v>
      </c>
      <c r="K1497">
        <v>0</v>
      </c>
      <c r="L1497" t="s">
        <v>18136</v>
      </c>
      <c r="M1497" t="s">
        <v>17970</v>
      </c>
      <c r="N1497" cm="1">
        <f t="array" ref="N1497">_xlfn.LET(_xlpm.k,finalData[[#This Row],[peer_group_key]],
     MEDIAN(_xlfn._xlws.FILTER(finalData[score], (finalData[peer_group_key]=_xlpm.k)*(ISNUMBER(finalData[score]))))
)</f>
        <v>0.99</v>
      </c>
      <c r="O1497" cm="1">
        <f t="array" ref="O149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97" cm="1">
        <f t="array" ref="P149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97">
        <f>finalData[[#This Row],[peerQ3]]-finalData[[#This Row],[peerQ1]]</f>
        <v>0.10000000000000009</v>
      </c>
      <c r="R1497" cm="1">
        <f t="array" ref="R1497">_xlfn.LET(_xlpm.k,finalData[[#This Row],[peer_group_key]],
ROWS(_xlfn._xlws.FILTER(finalData[score], (finalData[peer_group_key]=_xlpm.k)*(ISNUMBER(finalData[score]))))
)</f>
        <v>91</v>
      </c>
      <c r="S1497">
        <f>IF(OR(NOT(ISNUMBER(finalData[[#This Row],[peerIQR]])),finalData[[#This Row],[peerIQR]]=0), NA(), finalData[[#This Row],[peerQ1]]-1.5*finalData[[#This Row],[peerIQR]])</f>
        <v>0.79999999999999982</v>
      </c>
      <c r="T1497">
        <f>IF(OR(NOT(ISNUMBER(finalData[[#This Row],[peerIQR]])),finalData[[#This Row],[peerIQR]]=0), NA(), finalData[[#This Row],[peerQ3]]+1.5*finalData[[#This Row],[peerIQR]])</f>
        <v>1.2000000000000002</v>
      </c>
      <c r="U149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97">
        <f>finalData[[#This Row],[score]]-finalData[[#This Row],[peerMedian]]</f>
        <v>-6.9999999999999951E-2</v>
      </c>
    </row>
    <row r="1498" spans="1:22">
      <c r="A1498" t="s">
        <v>5686</v>
      </c>
      <c r="B1498" t="s">
        <v>5687</v>
      </c>
      <c r="C1498" t="s">
        <v>5577</v>
      </c>
      <c r="D1498" t="s">
        <v>32</v>
      </c>
      <c r="E1498">
        <v>5</v>
      </c>
      <c r="F1498">
        <v>3</v>
      </c>
      <c r="G1498">
        <v>6</v>
      </c>
      <c r="H1498">
        <v>2</v>
      </c>
      <c r="I1498">
        <v>1.01</v>
      </c>
      <c r="J1498">
        <v>11</v>
      </c>
      <c r="K1498">
        <v>0.18181818181818182</v>
      </c>
      <c r="L1498" t="s">
        <v>18136</v>
      </c>
      <c r="M1498" t="s">
        <v>17970</v>
      </c>
      <c r="N1498" cm="1">
        <f t="array" ref="N1498">_xlfn.LET(_xlpm.k,finalData[[#This Row],[peer_group_key]],
     MEDIAN(_xlfn._xlws.FILTER(finalData[score], (finalData[peer_group_key]=_xlpm.k)*(ISNUMBER(finalData[score]))))
)</f>
        <v>0.99</v>
      </c>
      <c r="O1498" cm="1">
        <f t="array" ref="O149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98" cm="1">
        <f t="array" ref="P149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98">
        <f>finalData[[#This Row],[peerQ3]]-finalData[[#This Row],[peerQ1]]</f>
        <v>0.10000000000000009</v>
      </c>
      <c r="R1498" cm="1">
        <f t="array" ref="R1498">_xlfn.LET(_xlpm.k,finalData[[#This Row],[peer_group_key]],
ROWS(_xlfn._xlws.FILTER(finalData[score], (finalData[peer_group_key]=_xlpm.k)*(ISNUMBER(finalData[score]))))
)</f>
        <v>91</v>
      </c>
      <c r="S1498">
        <f>IF(OR(NOT(ISNUMBER(finalData[[#This Row],[peerIQR]])),finalData[[#This Row],[peerIQR]]=0), NA(), finalData[[#This Row],[peerQ1]]-1.5*finalData[[#This Row],[peerIQR]])</f>
        <v>0.79999999999999982</v>
      </c>
      <c r="T1498">
        <f>IF(OR(NOT(ISNUMBER(finalData[[#This Row],[peerIQR]])),finalData[[#This Row],[peerIQR]]=0), NA(), finalData[[#This Row],[peerQ3]]+1.5*finalData[[#This Row],[peerIQR]])</f>
        <v>1.2000000000000002</v>
      </c>
      <c r="U149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98">
        <f>finalData[[#This Row],[score]]-finalData[[#This Row],[peerMedian]]</f>
        <v>2.0000000000000018E-2</v>
      </c>
    </row>
    <row r="1499" spans="1:22">
      <c r="A1499" t="s">
        <v>5688</v>
      </c>
      <c r="B1499" t="s">
        <v>5689</v>
      </c>
      <c r="C1499" t="s">
        <v>5577</v>
      </c>
      <c r="D1499" t="s">
        <v>32</v>
      </c>
      <c r="E1499">
        <v>2</v>
      </c>
      <c r="F1499">
        <v>0</v>
      </c>
      <c r="G1499">
        <v>6</v>
      </c>
      <c r="H1499">
        <v>1</v>
      </c>
      <c r="I1499">
        <v>0.99</v>
      </c>
      <c r="J1499">
        <v>7</v>
      </c>
      <c r="K1499">
        <v>0.14285714285714285</v>
      </c>
      <c r="L1499" t="s">
        <v>18136</v>
      </c>
      <c r="M1499" t="s">
        <v>17973</v>
      </c>
      <c r="N1499" cm="1">
        <f t="array" ref="N1499">_xlfn.LET(_xlpm.k,finalData[[#This Row],[peer_group_key]],
     MEDIAN(_xlfn._xlws.FILTER(finalData[score], (finalData[peer_group_key]=_xlpm.k)*(ISNUMBER(finalData[score]))))
)</f>
        <v>0.99</v>
      </c>
      <c r="O1499" cm="1">
        <f t="array" ref="O149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499" cm="1">
        <f t="array" ref="P149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499">
        <f>finalData[[#This Row],[peerQ3]]-finalData[[#This Row],[peerQ1]]</f>
        <v>0.10000000000000009</v>
      </c>
      <c r="R1499" cm="1">
        <f t="array" ref="R1499">_xlfn.LET(_xlpm.k,finalData[[#This Row],[peer_group_key]],
ROWS(_xlfn._xlws.FILTER(finalData[score], (finalData[peer_group_key]=_xlpm.k)*(ISNUMBER(finalData[score]))))
)</f>
        <v>91</v>
      </c>
      <c r="S1499">
        <f>IF(OR(NOT(ISNUMBER(finalData[[#This Row],[peerIQR]])),finalData[[#This Row],[peerIQR]]=0), NA(), finalData[[#This Row],[peerQ1]]-1.5*finalData[[#This Row],[peerIQR]])</f>
        <v>0.79999999999999982</v>
      </c>
      <c r="T1499">
        <f>IF(OR(NOT(ISNUMBER(finalData[[#This Row],[peerIQR]])),finalData[[#This Row],[peerIQR]]=0), NA(), finalData[[#This Row],[peerQ3]]+1.5*finalData[[#This Row],[peerIQR]])</f>
        <v>1.2000000000000002</v>
      </c>
      <c r="U149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499">
        <f>finalData[[#This Row],[score]]-finalData[[#This Row],[peerMedian]]</f>
        <v>0</v>
      </c>
    </row>
    <row r="1500" spans="1:22">
      <c r="A1500" t="s">
        <v>5691</v>
      </c>
      <c r="B1500" t="s">
        <v>5692</v>
      </c>
      <c r="C1500" t="s">
        <v>5577</v>
      </c>
      <c r="D1500" t="s">
        <v>27</v>
      </c>
      <c r="E1500">
        <v>1</v>
      </c>
      <c r="F1500">
        <v>0</v>
      </c>
      <c r="G1500">
        <v>9</v>
      </c>
      <c r="H1500">
        <v>1</v>
      </c>
      <c r="I1500">
        <v>0.98</v>
      </c>
      <c r="J1500">
        <v>10</v>
      </c>
      <c r="K1500">
        <v>0.1</v>
      </c>
      <c r="L1500" t="s">
        <v>18140</v>
      </c>
      <c r="M1500" t="s">
        <v>17973</v>
      </c>
      <c r="N1500" cm="1">
        <f t="array" ref="N1500">_xlfn.LET(_xlpm.k,finalData[[#This Row],[peer_group_key]],
     MEDIAN(_xlfn._xlws.FILTER(finalData[score], (finalData[peer_group_key]=_xlpm.k)*(ISNUMBER(finalData[score]))))
)</f>
        <v>0.98</v>
      </c>
      <c r="O1500" cm="1">
        <f t="array" ref="O150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1500" cm="1">
        <f t="array" ref="P150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1500">
        <f>finalData[[#This Row],[peerQ3]]-finalData[[#This Row],[peerQ1]]</f>
        <v>0</v>
      </c>
      <c r="R1500" cm="1">
        <f t="array" ref="R1500">_xlfn.LET(_xlpm.k,finalData[[#This Row],[peer_group_key]],
ROWS(_xlfn._xlws.FILTER(finalData[score], (finalData[peer_group_key]=_xlpm.k)*(ISNUMBER(finalData[score]))))
)</f>
        <v>1</v>
      </c>
      <c r="S1500" t="e">
        <f>IF(OR(NOT(ISNUMBER(finalData[[#This Row],[peerIQR]])),finalData[[#This Row],[peerIQR]]=0), NA(), finalData[[#This Row],[peerQ1]]-1.5*finalData[[#This Row],[peerIQR]])</f>
        <v>#N/A</v>
      </c>
      <c r="T1500" t="e">
        <f>IF(OR(NOT(ISNUMBER(finalData[[#This Row],[peerIQR]])),finalData[[#This Row],[peerIQR]]=0), NA(), finalData[[#This Row],[peerQ3]]+1.5*finalData[[#This Row],[peerIQR]])</f>
        <v>#N/A</v>
      </c>
      <c r="U150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500">
        <f>finalData[[#This Row],[score]]-finalData[[#This Row],[peerMedian]]</f>
        <v>0</v>
      </c>
    </row>
    <row r="1501" spans="1:22">
      <c r="A1501" t="s">
        <v>5695</v>
      </c>
      <c r="B1501" t="s">
        <v>5696</v>
      </c>
      <c r="C1501" t="s">
        <v>5577</v>
      </c>
      <c r="D1501" t="s">
        <v>87</v>
      </c>
      <c r="E1501">
        <v>2</v>
      </c>
      <c r="F1501">
        <v>0</v>
      </c>
      <c r="G1501">
        <v>8</v>
      </c>
      <c r="H1501">
        <v>2</v>
      </c>
      <c r="I1501">
        <v>1.04</v>
      </c>
      <c r="J1501">
        <v>10</v>
      </c>
      <c r="K1501">
        <v>0.2</v>
      </c>
      <c r="L1501" t="s">
        <v>18138</v>
      </c>
      <c r="M1501" t="s">
        <v>17973</v>
      </c>
      <c r="N1501" cm="1">
        <f t="array" ref="N1501">_xlfn.LET(_xlpm.k,finalData[[#This Row],[peer_group_key]],
     MEDIAN(_xlfn._xlws.FILTER(finalData[score], (finalData[peer_group_key]=_xlpm.k)*(ISNUMBER(finalData[score]))))
)</f>
        <v>1</v>
      </c>
      <c r="O1501" cm="1">
        <f t="array" ref="O150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501" cm="1">
        <f t="array" ref="P150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501">
        <f>finalData[[#This Row],[peerQ3]]-finalData[[#This Row],[peerQ1]]</f>
        <v>0.12000000000000011</v>
      </c>
      <c r="R1501" cm="1">
        <f t="array" ref="R1501">_xlfn.LET(_xlpm.k,finalData[[#This Row],[peer_group_key]],
ROWS(_xlfn._xlws.FILTER(finalData[score], (finalData[peer_group_key]=_xlpm.k)*(ISNUMBER(finalData[score]))))
)</f>
        <v>11</v>
      </c>
      <c r="S1501">
        <f>IF(OR(NOT(ISNUMBER(finalData[[#This Row],[peerIQR]])),finalData[[#This Row],[peerIQR]]=0), NA(), finalData[[#This Row],[peerQ1]]-1.5*finalData[[#This Row],[peerIQR]])</f>
        <v>0.75999999999999979</v>
      </c>
      <c r="T1501">
        <f>IF(OR(NOT(ISNUMBER(finalData[[#This Row],[peerIQR]])),finalData[[#This Row],[peerIQR]]=0), NA(), finalData[[#This Row],[peerQ3]]+1.5*finalData[[#This Row],[peerIQR]])</f>
        <v>1.2400000000000002</v>
      </c>
      <c r="U150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01">
        <f>finalData[[#This Row],[score]]-finalData[[#This Row],[peerMedian]]</f>
        <v>4.0000000000000036E-2</v>
      </c>
    </row>
    <row r="1502" spans="1:22">
      <c r="A1502" t="s">
        <v>5699</v>
      </c>
      <c r="B1502" t="s">
        <v>5700</v>
      </c>
      <c r="C1502" t="s">
        <v>5577</v>
      </c>
      <c r="D1502" t="s">
        <v>32</v>
      </c>
      <c r="E1502">
        <v>4</v>
      </c>
      <c r="F1502">
        <v>0</v>
      </c>
      <c r="G1502">
        <v>9</v>
      </c>
      <c r="H1502">
        <v>2</v>
      </c>
      <c r="I1502">
        <v>1.04</v>
      </c>
      <c r="J1502">
        <v>11</v>
      </c>
      <c r="K1502">
        <v>0.18181818181818182</v>
      </c>
      <c r="L1502" t="s">
        <v>18136</v>
      </c>
      <c r="M1502" t="s">
        <v>17970</v>
      </c>
      <c r="N1502" cm="1">
        <f t="array" ref="N1502">_xlfn.LET(_xlpm.k,finalData[[#This Row],[peer_group_key]],
     MEDIAN(_xlfn._xlws.FILTER(finalData[score], (finalData[peer_group_key]=_xlpm.k)*(ISNUMBER(finalData[score]))))
)</f>
        <v>0.99</v>
      </c>
      <c r="O1502" cm="1">
        <f t="array" ref="O150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02" cm="1">
        <f t="array" ref="P150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02">
        <f>finalData[[#This Row],[peerQ3]]-finalData[[#This Row],[peerQ1]]</f>
        <v>0.10000000000000009</v>
      </c>
      <c r="R1502" cm="1">
        <f t="array" ref="R1502">_xlfn.LET(_xlpm.k,finalData[[#This Row],[peer_group_key]],
ROWS(_xlfn._xlws.FILTER(finalData[score], (finalData[peer_group_key]=_xlpm.k)*(ISNUMBER(finalData[score]))))
)</f>
        <v>91</v>
      </c>
      <c r="S1502">
        <f>IF(OR(NOT(ISNUMBER(finalData[[#This Row],[peerIQR]])),finalData[[#This Row],[peerIQR]]=0), NA(), finalData[[#This Row],[peerQ1]]-1.5*finalData[[#This Row],[peerIQR]])</f>
        <v>0.79999999999999982</v>
      </c>
      <c r="T1502">
        <f>IF(OR(NOT(ISNUMBER(finalData[[#This Row],[peerIQR]])),finalData[[#This Row],[peerIQR]]=0), NA(), finalData[[#This Row],[peerQ3]]+1.5*finalData[[#This Row],[peerIQR]])</f>
        <v>1.2000000000000002</v>
      </c>
      <c r="U150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02">
        <f>finalData[[#This Row],[score]]-finalData[[#This Row],[peerMedian]]</f>
        <v>5.0000000000000044E-2</v>
      </c>
    </row>
    <row r="1503" spans="1:22">
      <c r="A1503" t="s">
        <v>5702</v>
      </c>
      <c r="B1503" t="s">
        <v>5703</v>
      </c>
      <c r="C1503" t="s">
        <v>5577</v>
      </c>
      <c r="D1503" t="s">
        <v>87</v>
      </c>
      <c r="E1503">
        <v>3</v>
      </c>
      <c r="F1503">
        <v>0</v>
      </c>
      <c r="G1503">
        <v>7</v>
      </c>
      <c r="H1503">
        <v>1</v>
      </c>
      <c r="I1503">
        <v>0.98</v>
      </c>
      <c r="J1503">
        <v>8</v>
      </c>
      <c r="K1503">
        <v>0.125</v>
      </c>
      <c r="L1503" t="s">
        <v>18138</v>
      </c>
      <c r="M1503" t="s">
        <v>17971</v>
      </c>
      <c r="N1503" cm="1">
        <f t="array" ref="N1503">_xlfn.LET(_xlpm.k,finalData[[#This Row],[peer_group_key]],
     MEDIAN(_xlfn._xlws.FILTER(finalData[score], (finalData[peer_group_key]=_xlpm.k)*(ISNUMBER(finalData[score]))))
)</f>
        <v>1</v>
      </c>
      <c r="O1503" cm="1">
        <f t="array" ref="O150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503" cm="1">
        <f t="array" ref="P150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503">
        <f>finalData[[#This Row],[peerQ3]]-finalData[[#This Row],[peerQ1]]</f>
        <v>0.12000000000000011</v>
      </c>
      <c r="R1503" cm="1">
        <f t="array" ref="R1503">_xlfn.LET(_xlpm.k,finalData[[#This Row],[peer_group_key]],
ROWS(_xlfn._xlws.FILTER(finalData[score], (finalData[peer_group_key]=_xlpm.k)*(ISNUMBER(finalData[score]))))
)</f>
        <v>11</v>
      </c>
      <c r="S1503">
        <f>IF(OR(NOT(ISNUMBER(finalData[[#This Row],[peerIQR]])),finalData[[#This Row],[peerIQR]]=0), NA(), finalData[[#This Row],[peerQ1]]-1.5*finalData[[#This Row],[peerIQR]])</f>
        <v>0.75999999999999979</v>
      </c>
      <c r="T1503">
        <f>IF(OR(NOT(ISNUMBER(finalData[[#This Row],[peerIQR]])),finalData[[#This Row],[peerIQR]]=0), NA(), finalData[[#This Row],[peerQ3]]+1.5*finalData[[#This Row],[peerIQR]])</f>
        <v>1.2400000000000002</v>
      </c>
      <c r="U150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03">
        <f>finalData[[#This Row],[score]]-finalData[[#This Row],[peerMedian]]</f>
        <v>-2.0000000000000018E-2</v>
      </c>
    </row>
    <row r="1504" spans="1:22">
      <c r="A1504" t="s">
        <v>5705</v>
      </c>
      <c r="B1504" t="s">
        <v>5706</v>
      </c>
      <c r="C1504" t="s">
        <v>5577</v>
      </c>
      <c r="D1504" t="s">
        <v>32</v>
      </c>
      <c r="E1504">
        <v>2</v>
      </c>
      <c r="F1504">
        <v>0</v>
      </c>
      <c r="G1504">
        <v>4</v>
      </c>
      <c r="H1504">
        <v>0</v>
      </c>
      <c r="I1504">
        <v>0.87</v>
      </c>
      <c r="J1504">
        <v>4</v>
      </c>
      <c r="K1504">
        <v>0</v>
      </c>
      <c r="L1504" t="s">
        <v>18136</v>
      </c>
      <c r="M1504" t="s">
        <v>17973</v>
      </c>
      <c r="N1504" cm="1">
        <f t="array" ref="N1504">_xlfn.LET(_xlpm.k,finalData[[#This Row],[peer_group_key]],
     MEDIAN(_xlfn._xlws.FILTER(finalData[score], (finalData[peer_group_key]=_xlpm.k)*(ISNUMBER(finalData[score]))))
)</f>
        <v>0.99</v>
      </c>
      <c r="O1504" cm="1">
        <f t="array" ref="O150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04" cm="1">
        <f t="array" ref="P150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04">
        <f>finalData[[#This Row],[peerQ3]]-finalData[[#This Row],[peerQ1]]</f>
        <v>0.10000000000000009</v>
      </c>
      <c r="R1504" cm="1">
        <f t="array" ref="R1504">_xlfn.LET(_xlpm.k,finalData[[#This Row],[peer_group_key]],
ROWS(_xlfn._xlws.FILTER(finalData[score], (finalData[peer_group_key]=_xlpm.k)*(ISNUMBER(finalData[score]))))
)</f>
        <v>91</v>
      </c>
      <c r="S1504">
        <f>IF(OR(NOT(ISNUMBER(finalData[[#This Row],[peerIQR]])),finalData[[#This Row],[peerIQR]]=0), NA(), finalData[[#This Row],[peerQ1]]-1.5*finalData[[#This Row],[peerIQR]])</f>
        <v>0.79999999999999982</v>
      </c>
      <c r="T1504">
        <f>IF(OR(NOT(ISNUMBER(finalData[[#This Row],[peerIQR]])),finalData[[#This Row],[peerIQR]]=0), NA(), finalData[[#This Row],[peerQ3]]+1.5*finalData[[#This Row],[peerIQR]])</f>
        <v>1.2000000000000002</v>
      </c>
      <c r="U150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04">
        <f>finalData[[#This Row],[score]]-finalData[[#This Row],[peerMedian]]</f>
        <v>-0.12</v>
      </c>
    </row>
    <row r="1505" spans="1:22">
      <c r="A1505" t="s">
        <v>5708</v>
      </c>
      <c r="B1505" t="s">
        <v>5709</v>
      </c>
      <c r="C1505" t="s">
        <v>5577</v>
      </c>
      <c r="D1505" t="s">
        <v>32</v>
      </c>
      <c r="E1505">
        <v>3</v>
      </c>
      <c r="F1505">
        <v>0</v>
      </c>
      <c r="G1505">
        <v>7</v>
      </c>
      <c r="H1505">
        <v>1</v>
      </c>
      <c r="I1505">
        <v>1.02</v>
      </c>
      <c r="J1505">
        <v>8</v>
      </c>
      <c r="K1505">
        <v>0.125</v>
      </c>
      <c r="L1505" t="s">
        <v>18136</v>
      </c>
      <c r="M1505" t="s">
        <v>17971</v>
      </c>
      <c r="N1505" cm="1">
        <f t="array" ref="N1505">_xlfn.LET(_xlpm.k,finalData[[#This Row],[peer_group_key]],
     MEDIAN(_xlfn._xlws.FILTER(finalData[score], (finalData[peer_group_key]=_xlpm.k)*(ISNUMBER(finalData[score]))))
)</f>
        <v>0.99</v>
      </c>
      <c r="O1505" cm="1">
        <f t="array" ref="O150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05" cm="1">
        <f t="array" ref="P150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05">
        <f>finalData[[#This Row],[peerQ3]]-finalData[[#This Row],[peerQ1]]</f>
        <v>0.10000000000000009</v>
      </c>
      <c r="R1505" cm="1">
        <f t="array" ref="R1505">_xlfn.LET(_xlpm.k,finalData[[#This Row],[peer_group_key]],
ROWS(_xlfn._xlws.FILTER(finalData[score], (finalData[peer_group_key]=_xlpm.k)*(ISNUMBER(finalData[score]))))
)</f>
        <v>91</v>
      </c>
      <c r="S1505">
        <f>IF(OR(NOT(ISNUMBER(finalData[[#This Row],[peerIQR]])),finalData[[#This Row],[peerIQR]]=0), NA(), finalData[[#This Row],[peerQ1]]-1.5*finalData[[#This Row],[peerIQR]])</f>
        <v>0.79999999999999982</v>
      </c>
      <c r="T1505">
        <f>IF(OR(NOT(ISNUMBER(finalData[[#This Row],[peerIQR]])),finalData[[#This Row],[peerIQR]]=0), NA(), finalData[[#This Row],[peerQ3]]+1.5*finalData[[#This Row],[peerIQR]])</f>
        <v>1.2000000000000002</v>
      </c>
      <c r="U150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05">
        <f>finalData[[#This Row],[score]]-finalData[[#This Row],[peerMedian]]</f>
        <v>3.0000000000000027E-2</v>
      </c>
    </row>
    <row r="1506" spans="1:22">
      <c r="A1506" t="s">
        <v>5711</v>
      </c>
      <c r="B1506" t="s">
        <v>5712</v>
      </c>
      <c r="C1506" t="s">
        <v>5577</v>
      </c>
      <c r="D1506" t="s">
        <v>32</v>
      </c>
      <c r="E1506">
        <v>4</v>
      </c>
      <c r="F1506">
        <v>1</v>
      </c>
      <c r="G1506">
        <v>10</v>
      </c>
      <c r="H1506">
        <v>0</v>
      </c>
      <c r="I1506">
        <v>1.04</v>
      </c>
      <c r="J1506">
        <v>11</v>
      </c>
      <c r="K1506">
        <v>0</v>
      </c>
      <c r="L1506" t="s">
        <v>18136</v>
      </c>
      <c r="M1506" t="s">
        <v>17970</v>
      </c>
      <c r="N1506" cm="1">
        <f t="array" ref="N1506">_xlfn.LET(_xlpm.k,finalData[[#This Row],[peer_group_key]],
     MEDIAN(_xlfn._xlws.FILTER(finalData[score], (finalData[peer_group_key]=_xlpm.k)*(ISNUMBER(finalData[score]))))
)</f>
        <v>0.99</v>
      </c>
      <c r="O1506" cm="1">
        <f t="array" ref="O150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06" cm="1">
        <f t="array" ref="P150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06">
        <f>finalData[[#This Row],[peerQ3]]-finalData[[#This Row],[peerQ1]]</f>
        <v>0.10000000000000009</v>
      </c>
      <c r="R1506" cm="1">
        <f t="array" ref="R1506">_xlfn.LET(_xlpm.k,finalData[[#This Row],[peer_group_key]],
ROWS(_xlfn._xlws.FILTER(finalData[score], (finalData[peer_group_key]=_xlpm.k)*(ISNUMBER(finalData[score]))))
)</f>
        <v>91</v>
      </c>
      <c r="S1506">
        <f>IF(OR(NOT(ISNUMBER(finalData[[#This Row],[peerIQR]])),finalData[[#This Row],[peerIQR]]=0), NA(), finalData[[#This Row],[peerQ1]]-1.5*finalData[[#This Row],[peerIQR]])</f>
        <v>0.79999999999999982</v>
      </c>
      <c r="T1506">
        <f>IF(OR(NOT(ISNUMBER(finalData[[#This Row],[peerIQR]])),finalData[[#This Row],[peerIQR]]=0), NA(), finalData[[#This Row],[peerQ3]]+1.5*finalData[[#This Row],[peerIQR]])</f>
        <v>1.2000000000000002</v>
      </c>
      <c r="U150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06">
        <f>finalData[[#This Row],[score]]-finalData[[#This Row],[peerMedian]]</f>
        <v>5.0000000000000044E-2</v>
      </c>
    </row>
    <row r="1507" spans="1:22">
      <c r="A1507" t="s">
        <v>5714</v>
      </c>
      <c r="B1507" t="s">
        <v>5715</v>
      </c>
      <c r="C1507" t="s">
        <v>5577</v>
      </c>
      <c r="D1507" t="s">
        <v>32</v>
      </c>
      <c r="E1507">
        <v>1</v>
      </c>
      <c r="F1507">
        <v>0</v>
      </c>
      <c r="G1507">
        <v>9</v>
      </c>
      <c r="H1507">
        <v>2</v>
      </c>
      <c r="I1507">
        <v>0.94</v>
      </c>
      <c r="J1507">
        <v>11</v>
      </c>
      <c r="K1507">
        <v>0.18181818181818182</v>
      </c>
      <c r="L1507" t="s">
        <v>18136</v>
      </c>
      <c r="M1507" t="s">
        <v>17973</v>
      </c>
      <c r="N1507" cm="1">
        <f t="array" ref="N1507">_xlfn.LET(_xlpm.k,finalData[[#This Row],[peer_group_key]],
     MEDIAN(_xlfn._xlws.FILTER(finalData[score], (finalData[peer_group_key]=_xlpm.k)*(ISNUMBER(finalData[score]))))
)</f>
        <v>0.99</v>
      </c>
      <c r="O1507" cm="1">
        <f t="array" ref="O150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07" cm="1">
        <f t="array" ref="P150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07">
        <f>finalData[[#This Row],[peerQ3]]-finalData[[#This Row],[peerQ1]]</f>
        <v>0.10000000000000009</v>
      </c>
      <c r="R1507" cm="1">
        <f t="array" ref="R1507">_xlfn.LET(_xlpm.k,finalData[[#This Row],[peer_group_key]],
ROWS(_xlfn._xlws.FILTER(finalData[score], (finalData[peer_group_key]=_xlpm.k)*(ISNUMBER(finalData[score]))))
)</f>
        <v>91</v>
      </c>
      <c r="S1507">
        <f>IF(OR(NOT(ISNUMBER(finalData[[#This Row],[peerIQR]])),finalData[[#This Row],[peerIQR]]=0), NA(), finalData[[#This Row],[peerQ1]]-1.5*finalData[[#This Row],[peerIQR]])</f>
        <v>0.79999999999999982</v>
      </c>
      <c r="T1507">
        <f>IF(OR(NOT(ISNUMBER(finalData[[#This Row],[peerIQR]])),finalData[[#This Row],[peerIQR]]=0), NA(), finalData[[#This Row],[peerQ3]]+1.5*finalData[[#This Row],[peerIQR]])</f>
        <v>1.2000000000000002</v>
      </c>
      <c r="U150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07">
        <f>finalData[[#This Row],[score]]-finalData[[#This Row],[peerMedian]]</f>
        <v>-5.0000000000000044E-2</v>
      </c>
    </row>
    <row r="1508" spans="1:22">
      <c r="A1508" t="s">
        <v>5717</v>
      </c>
      <c r="B1508" t="s">
        <v>5718</v>
      </c>
      <c r="C1508" t="s">
        <v>5577</v>
      </c>
      <c r="D1508" t="s">
        <v>32</v>
      </c>
      <c r="E1508">
        <v>3</v>
      </c>
      <c r="F1508">
        <v>0</v>
      </c>
      <c r="G1508">
        <v>8</v>
      </c>
      <c r="H1508">
        <v>2</v>
      </c>
      <c r="I1508">
        <v>1.03</v>
      </c>
      <c r="J1508">
        <v>10</v>
      </c>
      <c r="K1508">
        <v>0.2</v>
      </c>
      <c r="L1508" t="s">
        <v>18136</v>
      </c>
      <c r="M1508" t="s">
        <v>17971</v>
      </c>
      <c r="N1508" cm="1">
        <f t="array" ref="N1508">_xlfn.LET(_xlpm.k,finalData[[#This Row],[peer_group_key]],
     MEDIAN(_xlfn._xlws.FILTER(finalData[score], (finalData[peer_group_key]=_xlpm.k)*(ISNUMBER(finalData[score]))))
)</f>
        <v>0.99</v>
      </c>
      <c r="O1508" cm="1">
        <f t="array" ref="O150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08" cm="1">
        <f t="array" ref="P150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08">
        <f>finalData[[#This Row],[peerQ3]]-finalData[[#This Row],[peerQ1]]</f>
        <v>0.10000000000000009</v>
      </c>
      <c r="R1508" cm="1">
        <f t="array" ref="R1508">_xlfn.LET(_xlpm.k,finalData[[#This Row],[peer_group_key]],
ROWS(_xlfn._xlws.FILTER(finalData[score], (finalData[peer_group_key]=_xlpm.k)*(ISNUMBER(finalData[score]))))
)</f>
        <v>91</v>
      </c>
      <c r="S1508">
        <f>IF(OR(NOT(ISNUMBER(finalData[[#This Row],[peerIQR]])),finalData[[#This Row],[peerIQR]]=0), NA(), finalData[[#This Row],[peerQ1]]-1.5*finalData[[#This Row],[peerIQR]])</f>
        <v>0.79999999999999982</v>
      </c>
      <c r="T1508">
        <f>IF(OR(NOT(ISNUMBER(finalData[[#This Row],[peerIQR]])),finalData[[#This Row],[peerIQR]]=0), NA(), finalData[[#This Row],[peerQ3]]+1.5*finalData[[#This Row],[peerIQR]])</f>
        <v>1.2000000000000002</v>
      </c>
      <c r="U150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08">
        <f>finalData[[#This Row],[score]]-finalData[[#This Row],[peerMedian]]</f>
        <v>4.0000000000000036E-2</v>
      </c>
    </row>
    <row r="1509" spans="1:22">
      <c r="A1509" t="s">
        <v>5720</v>
      </c>
      <c r="B1509" t="s">
        <v>5721</v>
      </c>
      <c r="C1509" t="s">
        <v>5577</v>
      </c>
      <c r="D1509" t="s">
        <v>113</v>
      </c>
      <c r="E1509">
        <v>1</v>
      </c>
      <c r="F1509">
        <v>0</v>
      </c>
      <c r="G1509">
        <v>5</v>
      </c>
      <c r="H1509">
        <v>1</v>
      </c>
      <c r="I1509">
        <v>1.06</v>
      </c>
      <c r="J1509">
        <v>6</v>
      </c>
      <c r="K1509">
        <v>0.16666666666666666</v>
      </c>
      <c r="L1509" t="s">
        <v>18139</v>
      </c>
      <c r="M1509" t="s">
        <v>17973</v>
      </c>
      <c r="N1509" cm="1">
        <f t="array" ref="N1509">_xlfn.LET(_xlpm.k,finalData[[#This Row],[peer_group_key]],
     MEDIAN(_xlfn._xlws.FILTER(finalData[score], (finalData[peer_group_key]=_xlpm.k)*(ISNUMBER(finalData[score]))))
)</f>
        <v>1</v>
      </c>
      <c r="O1509" cm="1">
        <f t="array" ref="O150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0.94750000000000001</v>
      </c>
      <c r="P1509" cm="1">
        <f t="array" ref="P150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1.0525</v>
      </c>
      <c r="Q1509">
        <f>finalData[[#This Row],[peerQ3]]-finalData[[#This Row],[peerQ1]]</f>
        <v>0.10499999999999998</v>
      </c>
      <c r="R1509" cm="1">
        <f t="array" ref="R1509">_xlfn.LET(_xlpm.k,finalData[[#This Row],[peer_group_key]],
ROWS(_xlfn._xlws.FILTER(finalData[score], (finalData[peer_group_key]=_xlpm.k)*(ISNUMBER(finalData[score]))))
)</f>
        <v>8</v>
      </c>
      <c r="S1509">
        <f>IF(OR(NOT(ISNUMBER(finalData[[#This Row],[peerIQR]])),finalData[[#This Row],[peerIQR]]=0), NA(), finalData[[#This Row],[peerQ1]]-1.5*finalData[[#This Row],[peerIQR]])</f>
        <v>0.79</v>
      </c>
      <c r="T1509">
        <f>IF(OR(NOT(ISNUMBER(finalData[[#This Row],[peerIQR]])),finalData[[#This Row],[peerIQR]]=0), NA(), finalData[[#This Row],[peerQ3]]+1.5*finalData[[#This Row],[peerIQR]])</f>
        <v>1.21</v>
      </c>
      <c r="U150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09">
        <f>finalData[[#This Row],[score]]-finalData[[#This Row],[peerMedian]]</f>
        <v>6.0000000000000053E-2</v>
      </c>
    </row>
    <row r="1510" spans="1:22">
      <c r="A1510" t="s">
        <v>5723</v>
      </c>
      <c r="B1510" t="s">
        <v>5724</v>
      </c>
      <c r="C1510" t="s">
        <v>5577</v>
      </c>
      <c r="D1510" t="s">
        <v>113</v>
      </c>
      <c r="E1510">
        <v>2</v>
      </c>
      <c r="F1510">
        <v>0</v>
      </c>
      <c r="G1510">
        <v>7</v>
      </c>
      <c r="H1510">
        <v>0</v>
      </c>
      <c r="I1510">
        <v>1.01</v>
      </c>
      <c r="J1510">
        <v>7</v>
      </c>
      <c r="K1510">
        <v>0</v>
      </c>
      <c r="L1510" t="s">
        <v>18139</v>
      </c>
      <c r="M1510" t="s">
        <v>17973</v>
      </c>
      <c r="N1510" cm="1">
        <f t="array" ref="N1510">_xlfn.LET(_xlpm.k,finalData[[#This Row],[peer_group_key]],
     MEDIAN(_xlfn._xlws.FILTER(finalData[score], (finalData[peer_group_key]=_xlpm.k)*(ISNUMBER(finalData[score]))))
)</f>
        <v>1</v>
      </c>
      <c r="O1510" cm="1">
        <f t="array" ref="O151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0.94750000000000001</v>
      </c>
      <c r="P1510" cm="1">
        <f t="array" ref="P151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1.0525</v>
      </c>
      <c r="Q1510">
        <f>finalData[[#This Row],[peerQ3]]-finalData[[#This Row],[peerQ1]]</f>
        <v>0.10499999999999998</v>
      </c>
      <c r="R1510" cm="1">
        <f t="array" ref="R1510">_xlfn.LET(_xlpm.k,finalData[[#This Row],[peer_group_key]],
ROWS(_xlfn._xlws.FILTER(finalData[score], (finalData[peer_group_key]=_xlpm.k)*(ISNUMBER(finalData[score]))))
)</f>
        <v>8</v>
      </c>
      <c r="S1510">
        <f>IF(OR(NOT(ISNUMBER(finalData[[#This Row],[peerIQR]])),finalData[[#This Row],[peerIQR]]=0), NA(), finalData[[#This Row],[peerQ1]]-1.5*finalData[[#This Row],[peerIQR]])</f>
        <v>0.79</v>
      </c>
      <c r="T1510">
        <f>IF(OR(NOT(ISNUMBER(finalData[[#This Row],[peerIQR]])),finalData[[#This Row],[peerIQR]]=0), NA(), finalData[[#This Row],[peerQ3]]+1.5*finalData[[#This Row],[peerIQR]])</f>
        <v>1.21</v>
      </c>
      <c r="U151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10">
        <f>finalData[[#This Row],[score]]-finalData[[#This Row],[peerMedian]]</f>
        <v>1.0000000000000009E-2</v>
      </c>
    </row>
    <row r="1511" spans="1:22">
      <c r="A1511" t="s">
        <v>5729</v>
      </c>
      <c r="B1511" t="s">
        <v>5730</v>
      </c>
      <c r="C1511" t="s">
        <v>5577</v>
      </c>
      <c r="D1511" t="s">
        <v>140</v>
      </c>
      <c r="E1511">
        <v>2</v>
      </c>
      <c r="F1511">
        <v>0</v>
      </c>
      <c r="G1511">
        <v>4</v>
      </c>
      <c r="H1511">
        <v>2</v>
      </c>
      <c r="I1511">
        <v>0.91</v>
      </c>
      <c r="J1511">
        <v>6</v>
      </c>
      <c r="K1511">
        <v>0.33333333333333331</v>
      </c>
      <c r="L1511" t="s">
        <v>18141</v>
      </c>
      <c r="M1511" t="s">
        <v>17973</v>
      </c>
      <c r="N1511" cm="1">
        <f t="array" ref="N1511">_xlfn.LET(_xlpm.k,finalData[[#This Row],[peer_group_key]],
     MEDIAN(_xlfn._xlws.FILTER(finalData[score], (finalData[peer_group_key]=_xlpm.k)*(ISNUMBER(finalData[score]))))
)</f>
        <v>1.01</v>
      </c>
      <c r="O1511" cm="1">
        <f t="array" ref="O151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511" cm="1">
        <f t="array" ref="P151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1.0575000000000001</v>
      </c>
      <c r="Q1511">
        <f>finalData[[#This Row],[peerQ3]]-finalData[[#This Row],[peerQ1]]</f>
        <v>5.7500000000000107E-2</v>
      </c>
      <c r="R1511" cm="1">
        <f t="array" ref="R1511">_xlfn.LET(_xlpm.k,finalData[[#This Row],[peer_group_key]],
ROWS(_xlfn._xlws.FILTER(finalData[score], (finalData[peer_group_key]=_xlpm.k)*(ISNUMBER(finalData[score]))))
)</f>
        <v>6</v>
      </c>
      <c r="S1511">
        <f>IF(OR(NOT(ISNUMBER(finalData[[#This Row],[peerIQR]])),finalData[[#This Row],[peerIQR]]=0), NA(), finalData[[#This Row],[peerQ1]]-1.5*finalData[[#This Row],[peerIQR]])</f>
        <v>0.91374999999999984</v>
      </c>
      <c r="T1511">
        <f>IF(OR(NOT(ISNUMBER(finalData[[#This Row],[peerIQR]])),finalData[[#This Row],[peerIQR]]=0), NA(), finalData[[#This Row],[peerQ3]]+1.5*finalData[[#This Row],[peerIQR]])</f>
        <v>1.1437500000000003</v>
      </c>
      <c r="U151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511">
        <f>finalData[[#This Row],[score]]-finalData[[#This Row],[peerMedian]]</f>
        <v>-9.9999999999999978E-2</v>
      </c>
    </row>
    <row r="1512" spans="1:22">
      <c r="A1512" t="s">
        <v>5732</v>
      </c>
      <c r="B1512" t="s">
        <v>5733</v>
      </c>
      <c r="C1512" t="s">
        <v>5577</v>
      </c>
      <c r="D1512" t="s">
        <v>32</v>
      </c>
      <c r="E1512">
        <v>2</v>
      </c>
      <c r="F1512">
        <v>0</v>
      </c>
      <c r="G1512">
        <v>11</v>
      </c>
      <c r="H1512">
        <v>0</v>
      </c>
      <c r="I1512">
        <v>0.96</v>
      </c>
      <c r="J1512">
        <v>11</v>
      </c>
      <c r="K1512">
        <v>0</v>
      </c>
      <c r="L1512" t="s">
        <v>18136</v>
      </c>
      <c r="M1512" t="s">
        <v>17973</v>
      </c>
      <c r="N1512" cm="1">
        <f t="array" ref="N1512">_xlfn.LET(_xlpm.k,finalData[[#This Row],[peer_group_key]],
     MEDIAN(_xlfn._xlws.FILTER(finalData[score], (finalData[peer_group_key]=_xlpm.k)*(ISNUMBER(finalData[score]))))
)</f>
        <v>0.99</v>
      </c>
      <c r="O1512" cm="1">
        <f t="array" ref="O151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12" cm="1">
        <f t="array" ref="P151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12">
        <f>finalData[[#This Row],[peerQ3]]-finalData[[#This Row],[peerQ1]]</f>
        <v>0.10000000000000009</v>
      </c>
      <c r="R1512" cm="1">
        <f t="array" ref="R1512">_xlfn.LET(_xlpm.k,finalData[[#This Row],[peer_group_key]],
ROWS(_xlfn._xlws.FILTER(finalData[score], (finalData[peer_group_key]=_xlpm.k)*(ISNUMBER(finalData[score]))))
)</f>
        <v>91</v>
      </c>
      <c r="S1512">
        <f>IF(OR(NOT(ISNUMBER(finalData[[#This Row],[peerIQR]])),finalData[[#This Row],[peerIQR]]=0), NA(), finalData[[#This Row],[peerQ1]]-1.5*finalData[[#This Row],[peerIQR]])</f>
        <v>0.79999999999999982</v>
      </c>
      <c r="T1512">
        <f>IF(OR(NOT(ISNUMBER(finalData[[#This Row],[peerIQR]])),finalData[[#This Row],[peerIQR]]=0), NA(), finalData[[#This Row],[peerQ3]]+1.5*finalData[[#This Row],[peerIQR]])</f>
        <v>1.2000000000000002</v>
      </c>
      <c r="U151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12">
        <f>finalData[[#This Row],[score]]-finalData[[#This Row],[peerMedian]]</f>
        <v>-3.0000000000000027E-2</v>
      </c>
    </row>
    <row r="1513" spans="1:22">
      <c r="A1513" t="s">
        <v>5735</v>
      </c>
      <c r="B1513" t="s">
        <v>5736</v>
      </c>
      <c r="C1513" t="s">
        <v>5577</v>
      </c>
      <c r="D1513" t="s">
        <v>32</v>
      </c>
      <c r="E1513">
        <v>2</v>
      </c>
      <c r="F1513">
        <v>0</v>
      </c>
      <c r="G1513">
        <v>5</v>
      </c>
      <c r="H1513">
        <v>4</v>
      </c>
      <c r="I1513">
        <v>0.96</v>
      </c>
      <c r="J1513">
        <v>9</v>
      </c>
      <c r="K1513">
        <v>0.44444444444444442</v>
      </c>
      <c r="L1513" t="s">
        <v>18136</v>
      </c>
      <c r="M1513" t="s">
        <v>17973</v>
      </c>
      <c r="N1513" cm="1">
        <f t="array" ref="N1513">_xlfn.LET(_xlpm.k,finalData[[#This Row],[peer_group_key]],
     MEDIAN(_xlfn._xlws.FILTER(finalData[score], (finalData[peer_group_key]=_xlpm.k)*(ISNUMBER(finalData[score]))))
)</f>
        <v>0.99</v>
      </c>
      <c r="O1513" cm="1">
        <f t="array" ref="O151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13" cm="1">
        <f t="array" ref="P151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13">
        <f>finalData[[#This Row],[peerQ3]]-finalData[[#This Row],[peerQ1]]</f>
        <v>0.10000000000000009</v>
      </c>
      <c r="R1513" cm="1">
        <f t="array" ref="R1513">_xlfn.LET(_xlpm.k,finalData[[#This Row],[peer_group_key]],
ROWS(_xlfn._xlws.FILTER(finalData[score], (finalData[peer_group_key]=_xlpm.k)*(ISNUMBER(finalData[score]))))
)</f>
        <v>91</v>
      </c>
      <c r="S1513">
        <f>IF(OR(NOT(ISNUMBER(finalData[[#This Row],[peerIQR]])),finalData[[#This Row],[peerIQR]]=0), NA(), finalData[[#This Row],[peerQ1]]-1.5*finalData[[#This Row],[peerIQR]])</f>
        <v>0.79999999999999982</v>
      </c>
      <c r="T1513">
        <f>IF(OR(NOT(ISNUMBER(finalData[[#This Row],[peerIQR]])),finalData[[#This Row],[peerIQR]]=0), NA(), finalData[[#This Row],[peerQ3]]+1.5*finalData[[#This Row],[peerIQR]])</f>
        <v>1.2000000000000002</v>
      </c>
      <c r="U151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13">
        <f>finalData[[#This Row],[score]]-finalData[[#This Row],[peerMedian]]</f>
        <v>-3.0000000000000027E-2</v>
      </c>
    </row>
    <row r="1514" spans="1:22">
      <c r="A1514" t="s">
        <v>5739</v>
      </c>
      <c r="B1514" t="s">
        <v>5740</v>
      </c>
      <c r="C1514" t="s">
        <v>5577</v>
      </c>
      <c r="D1514" t="s">
        <v>32</v>
      </c>
      <c r="E1514">
        <v>2</v>
      </c>
      <c r="F1514">
        <v>0</v>
      </c>
      <c r="G1514">
        <v>6</v>
      </c>
      <c r="H1514">
        <v>2</v>
      </c>
      <c r="I1514">
        <v>1.1399999999999999</v>
      </c>
      <c r="J1514">
        <v>8</v>
      </c>
      <c r="K1514">
        <v>0.25</v>
      </c>
      <c r="L1514" t="s">
        <v>18136</v>
      </c>
      <c r="M1514" t="s">
        <v>17973</v>
      </c>
      <c r="N1514" cm="1">
        <f t="array" ref="N1514">_xlfn.LET(_xlpm.k,finalData[[#This Row],[peer_group_key]],
     MEDIAN(_xlfn._xlws.FILTER(finalData[score], (finalData[peer_group_key]=_xlpm.k)*(ISNUMBER(finalData[score]))))
)</f>
        <v>0.99</v>
      </c>
      <c r="O1514" cm="1">
        <f t="array" ref="O151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14" cm="1">
        <f t="array" ref="P151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14">
        <f>finalData[[#This Row],[peerQ3]]-finalData[[#This Row],[peerQ1]]</f>
        <v>0.10000000000000009</v>
      </c>
      <c r="R1514" cm="1">
        <f t="array" ref="R1514">_xlfn.LET(_xlpm.k,finalData[[#This Row],[peer_group_key]],
ROWS(_xlfn._xlws.FILTER(finalData[score], (finalData[peer_group_key]=_xlpm.k)*(ISNUMBER(finalData[score]))))
)</f>
        <v>91</v>
      </c>
      <c r="S1514">
        <f>IF(OR(NOT(ISNUMBER(finalData[[#This Row],[peerIQR]])),finalData[[#This Row],[peerIQR]]=0), NA(), finalData[[#This Row],[peerQ1]]-1.5*finalData[[#This Row],[peerIQR]])</f>
        <v>0.79999999999999982</v>
      </c>
      <c r="T1514">
        <f>IF(OR(NOT(ISNUMBER(finalData[[#This Row],[peerIQR]])),finalData[[#This Row],[peerIQR]]=0), NA(), finalData[[#This Row],[peerQ3]]+1.5*finalData[[#This Row],[peerIQR]])</f>
        <v>1.2000000000000002</v>
      </c>
      <c r="U151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14">
        <f>finalData[[#This Row],[score]]-finalData[[#This Row],[peerMedian]]</f>
        <v>0.14999999999999991</v>
      </c>
    </row>
    <row r="1515" spans="1:22">
      <c r="A1515" t="s">
        <v>5742</v>
      </c>
      <c r="B1515" t="s">
        <v>5037</v>
      </c>
      <c r="C1515" t="s">
        <v>5577</v>
      </c>
      <c r="D1515" t="s">
        <v>32</v>
      </c>
      <c r="E1515">
        <v>2</v>
      </c>
      <c r="F1515">
        <v>0</v>
      </c>
      <c r="G1515">
        <v>6</v>
      </c>
      <c r="H1515">
        <v>0</v>
      </c>
      <c r="I1515">
        <v>0.92</v>
      </c>
      <c r="J1515">
        <v>6</v>
      </c>
      <c r="K1515">
        <v>0</v>
      </c>
      <c r="L1515" t="s">
        <v>18136</v>
      </c>
      <c r="M1515" t="s">
        <v>17973</v>
      </c>
      <c r="N1515" cm="1">
        <f t="array" ref="N1515">_xlfn.LET(_xlpm.k,finalData[[#This Row],[peer_group_key]],
     MEDIAN(_xlfn._xlws.FILTER(finalData[score], (finalData[peer_group_key]=_xlpm.k)*(ISNUMBER(finalData[score]))))
)</f>
        <v>0.99</v>
      </c>
      <c r="O1515" cm="1">
        <f t="array" ref="O151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15" cm="1">
        <f t="array" ref="P151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15">
        <f>finalData[[#This Row],[peerQ3]]-finalData[[#This Row],[peerQ1]]</f>
        <v>0.10000000000000009</v>
      </c>
      <c r="R1515" cm="1">
        <f t="array" ref="R1515">_xlfn.LET(_xlpm.k,finalData[[#This Row],[peer_group_key]],
ROWS(_xlfn._xlws.FILTER(finalData[score], (finalData[peer_group_key]=_xlpm.k)*(ISNUMBER(finalData[score]))))
)</f>
        <v>91</v>
      </c>
      <c r="S1515">
        <f>IF(OR(NOT(ISNUMBER(finalData[[#This Row],[peerIQR]])),finalData[[#This Row],[peerIQR]]=0), NA(), finalData[[#This Row],[peerQ1]]-1.5*finalData[[#This Row],[peerIQR]])</f>
        <v>0.79999999999999982</v>
      </c>
      <c r="T1515">
        <f>IF(OR(NOT(ISNUMBER(finalData[[#This Row],[peerIQR]])),finalData[[#This Row],[peerIQR]]=0), NA(), finalData[[#This Row],[peerQ3]]+1.5*finalData[[#This Row],[peerIQR]])</f>
        <v>1.2000000000000002</v>
      </c>
      <c r="U151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15">
        <f>finalData[[#This Row],[score]]-finalData[[#This Row],[peerMedian]]</f>
        <v>-6.9999999999999951E-2</v>
      </c>
    </row>
    <row r="1516" spans="1:22">
      <c r="A1516" t="s">
        <v>5744</v>
      </c>
      <c r="B1516" t="s">
        <v>5745</v>
      </c>
      <c r="C1516" t="s">
        <v>5577</v>
      </c>
      <c r="D1516" t="s">
        <v>32</v>
      </c>
      <c r="E1516">
        <v>3</v>
      </c>
      <c r="F1516">
        <v>1</v>
      </c>
      <c r="G1516">
        <v>9</v>
      </c>
      <c r="H1516">
        <v>1</v>
      </c>
      <c r="I1516">
        <v>0.97</v>
      </c>
      <c r="J1516">
        <v>11</v>
      </c>
      <c r="K1516">
        <v>9.0909090909090912E-2</v>
      </c>
      <c r="L1516" t="s">
        <v>18136</v>
      </c>
      <c r="M1516" t="s">
        <v>17971</v>
      </c>
      <c r="N1516" cm="1">
        <f t="array" ref="N1516">_xlfn.LET(_xlpm.k,finalData[[#This Row],[peer_group_key]],
     MEDIAN(_xlfn._xlws.FILTER(finalData[score], (finalData[peer_group_key]=_xlpm.k)*(ISNUMBER(finalData[score]))))
)</f>
        <v>0.99</v>
      </c>
      <c r="O1516" cm="1">
        <f t="array" ref="O151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16" cm="1">
        <f t="array" ref="P151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16">
        <f>finalData[[#This Row],[peerQ3]]-finalData[[#This Row],[peerQ1]]</f>
        <v>0.10000000000000009</v>
      </c>
      <c r="R1516" cm="1">
        <f t="array" ref="R1516">_xlfn.LET(_xlpm.k,finalData[[#This Row],[peer_group_key]],
ROWS(_xlfn._xlws.FILTER(finalData[score], (finalData[peer_group_key]=_xlpm.k)*(ISNUMBER(finalData[score]))))
)</f>
        <v>91</v>
      </c>
      <c r="S1516">
        <f>IF(OR(NOT(ISNUMBER(finalData[[#This Row],[peerIQR]])),finalData[[#This Row],[peerIQR]]=0), NA(), finalData[[#This Row],[peerQ1]]-1.5*finalData[[#This Row],[peerIQR]])</f>
        <v>0.79999999999999982</v>
      </c>
      <c r="T1516">
        <f>IF(OR(NOT(ISNUMBER(finalData[[#This Row],[peerIQR]])),finalData[[#This Row],[peerIQR]]=0), NA(), finalData[[#This Row],[peerQ3]]+1.5*finalData[[#This Row],[peerIQR]])</f>
        <v>1.2000000000000002</v>
      </c>
      <c r="U151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16">
        <f>finalData[[#This Row],[score]]-finalData[[#This Row],[peerMedian]]</f>
        <v>-2.0000000000000018E-2</v>
      </c>
    </row>
    <row r="1517" spans="1:22">
      <c r="A1517" t="s">
        <v>5748</v>
      </c>
      <c r="B1517" t="s">
        <v>5749</v>
      </c>
      <c r="C1517" t="s">
        <v>5577</v>
      </c>
      <c r="D1517" t="s">
        <v>32</v>
      </c>
      <c r="E1517">
        <v>3</v>
      </c>
      <c r="F1517">
        <v>0</v>
      </c>
      <c r="G1517">
        <v>8</v>
      </c>
      <c r="H1517">
        <v>1</v>
      </c>
      <c r="I1517">
        <v>0.87</v>
      </c>
      <c r="J1517">
        <v>9</v>
      </c>
      <c r="K1517">
        <v>0.1111111111111111</v>
      </c>
      <c r="L1517" t="s">
        <v>18136</v>
      </c>
      <c r="M1517" t="s">
        <v>17971</v>
      </c>
      <c r="N1517" cm="1">
        <f t="array" ref="N1517">_xlfn.LET(_xlpm.k,finalData[[#This Row],[peer_group_key]],
     MEDIAN(_xlfn._xlws.FILTER(finalData[score], (finalData[peer_group_key]=_xlpm.k)*(ISNUMBER(finalData[score]))))
)</f>
        <v>0.99</v>
      </c>
      <c r="O1517" cm="1">
        <f t="array" ref="O151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17" cm="1">
        <f t="array" ref="P151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17">
        <f>finalData[[#This Row],[peerQ3]]-finalData[[#This Row],[peerQ1]]</f>
        <v>0.10000000000000009</v>
      </c>
      <c r="R1517" cm="1">
        <f t="array" ref="R1517">_xlfn.LET(_xlpm.k,finalData[[#This Row],[peer_group_key]],
ROWS(_xlfn._xlws.FILTER(finalData[score], (finalData[peer_group_key]=_xlpm.k)*(ISNUMBER(finalData[score]))))
)</f>
        <v>91</v>
      </c>
      <c r="S1517">
        <f>IF(OR(NOT(ISNUMBER(finalData[[#This Row],[peerIQR]])),finalData[[#This Row],[peerIQR]]=0), NA(), finalData[[#This Row],[peerQ1]]-1.5*finalData[[#This Row],[peerIQR]])</f>
        <v>0.79999999999999982</v>
      </c>
      <c r="T1517">
        <f>IF(OR(NOT(ISNUMBER(finalData[[#This Row],[peerIQR]])),finalData[[#This Row],[peerIQR]]=0), NA(), finalData[[#This Row],[peerQ3]]+1.5*finalData[[#This Row],[peerIQR]])</f>
        <v>1.2000000000000002</v>
      </c>
      <c r="U151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17">
        <f>finalData[[#This Row],[score]]-finalData[[#This Row],[peerMedian]]</f>
        <v>-0.12</v>
      </c>
    </row>
    <row r="1518" spans="1:22">
      <c r="A1518" t="s">
        <v>5751</v>
      </c>
      <c r="B1518" t="s">
        <v>5752</v>
      </c>
      <c r="C1518" t="s">
        <v>5577</v>
      </c>
      <c r="D1518" t="s">
        <v>32</v>
      </c>
      <c r="E1518">
        <v>2</v>
      </c>
      <c r="F1518">
        <v>0</v>
      </c>
      <c r="G1518">
        <v>9</v>
      </c>
      <c r="H1518">
        <v>2</v>
      </c>
      <c r="I1518">
        <v>1.1000000000000001</v>
      </c>
      <c r="J1518">
        <v>11</v>
      </c>
      <c r="K1518">
        <v>0.18181818181818182</v>
      </c>
      <c r="L1518" t="s">
        <v>18136</v>
      </c>
      <c r="M1518" t="s">
        <v>17973</v>
      </c>
      <c r="N1518" cm="1">
        <f t="array" ref="N1518">_xlfn.LET(_xlpm.k,finalData[[#This Row],[peer_group_key]],
     MEDIAN(_xlfn._xlws.FILTER(finalData[score], (finalData[peer_group_key]=_xlpm.k)*(ISNUMBER(finalData[score]))))
)</f>
        <v>0.99</v>
      </c>
      <c r="O1518" cm="1">
        <f t="array" ref="O151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18" cm="1">
        <f t="array" ref="P151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18">
        <f>finalData[[#This Row],[peerQ3]]-finalData[[#This Row],[peerQ1]]</f>
        <v>0.10000000000000009</v>
      </c>
      <c r="R1518" cm="1">
        <f t="array" ref="R1518">_xlfn.LET(_xlpm.k,finalData[[#This Row],[peer_group_key]],
ROWS(_xlfn._xlws.FILTER(finalData[score], (finalData[peer_group_key]=_xlpm.k)*(ISNUMBER(finalData[score]))))
)</f>
        <v>91</v>
      </c>
      <c r="S1518">
        <f>IF(OR(NOT(ISNUMBER(finalData[[#This Row],[peerIQR]])),finalData[[#This Row],[peerIQR]]=0), NA(), finalData[[#This Row],[peerQ1]]-1.5*finalData[[#This Row],[peerIQR]])</f>
        <v>0.79999999999999982</v>
      </c>
      <c r="T1518">
        <f>IF(OR(NOT(ISNUMBER(finalData[[#This Row],[peerIQR]])),finalData[[#This Row],[peerIQR]]=0), NA(), finalData[[#This Row],[peerQ3]]+1.5*finalData[[#This Row],[peerIQR]])</f>
        <v>1.2000000000000002</v>
      </c>
      <c r="U151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18">
        <f>finalData[[#This Row],[score]]-finalData[[#This Row],[peerMedian]]</f>
        <v>0.1100000000000001</v>
      </c>
    </row>
    <row r="1519" spans="1:22">
      <c r="A1519" t="s">
        <v>5757</v>
      </c>
      <c r="B1519" t="s">
        <v>5758</v>
      </c>
      <c r="C1519" t="s">
        <v>5577</v>
      </c>
      <c r="D1519" t="s">
        <v>32</v>
      </c>
      <c r="E1519">
        <v>2</v>
      </c>
      <c r="F1519">
        <v>0</v>
      </c>
      <c r="G1519">
        <v>9</v>
      </c>
      <c r="H1519">
        <v>2</v>
      </c>
      <c r="I1519">
        <v>1.03</v>
      </c>
      <c r="J1519">
        <v>11</v>
      </c>
      <c r="K1519">
        <v>0.18181818181818182</v>
      </c>
      <c r="L1519" t="s">
        <v>18136</v>
      </c>
      <c r="M1519" t="s">
        <v>17973</v>
      </c>
      <c r="N1519" cm="1">
        <f t="array" ref="N1519">_xlfn.LET(_xlpm.k,finalData[[#This Row],[peer_group_key]],
     MEDIAN(_xlfn._xlws.FILTER(finalData[score], (finalData[peer_group_key]=_xlpm.k)*(ISNUMBER(finalData[score]))))
)</f>
        <v>0.99</v>
      </c>
      <c r="O1519" cm="1">
        <f t="array" ref="O151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19" cm="1">
        <f t="array" ref="P151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19">
        <f>finalData[[#This Row],[peerQ3]]-finalData[[#This Row],[peerQ1]]</f>
        <v>0.10000000000000009</v>
      </c>
      <c r="R1519" cm="1">
        <f t="array" ref="R1519">_xlfn.LET(_xlpm.k,finalData[[#This Row],[peer_group_key]],
ROWS(_xlfn._xlws.FILTER(finalData[score], (finalData[peer_group_key]=_xlpm.k)*(ISNUMBER(finalData[score]))))
)</f>
        <v>91</v>
      </c>
      <c r="S1519">
        <f>IF(OR(NOT(ISNUMBER(finalData[[#This Row],[peerIQR]])),finalData[[#This Row],[peerIQR]]=0), NA(), finalData[[#This Row],[peerQ1]]-1.5*finalData[[#This Row],[peerIQR]])</f>
        <v>0.79999999999999982</v>
      </c>
      <c r="T1519">
        <f>IF(OR(NOT(ISNUMBER(finalData[[#This Row],[peerIQR]])),finalData[[#This Row],[peerIQR]]=0), NA(), finalData[[#This Row],[peerQ3]]+1.5*finalData[[#This Row],[peerIQR]])</f>
        <v>1.2000000000000002</v>
      </c>
      <c r="U151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19">
        <f>finalData[[#This Row],[score]]-finalData[[#This Row],[peerMedian]]</f>
        <v>4.0000000000000036E-2</v>
      </c>
    </row>
    <row r="1520" spans="1:22">
      <c r="A1520" t="s">
        <v>5760</v>
      </c>
      <c r="B1520" t="s">
        <v>5761</v>
      </c>
      <c r="C1520" t="s">
        <v>5577</v>
      </c>
      <c r="D1520" t="s">
        <v>32</v>
      </c>
      <c r="E1520">
        <v>5</v>
      </c>
      <c r="F1520">
        <v>0</v>
      </c>
      <c r="G1520">
        <v>10</v>
      </c>
      <c r="H1520">
        <v>0</v>
      </c>
      <c r="I1520">
        <v>0.95</v>
      </c>
      <c r="J1520">
        <v>10</v>
      </c>
      <c r="K1520">
        <v>0</v>
      </c>
      <c r="L1520" t="s">
        <v>18136</v>
      </c>
      <c r="M1520" t="s">
        <v>17970</v>
      </c>
      <c r="N1520" cm="1">
        <f t="array" ref="N1520">_xlfn.LET(_xlpm.k,finalData[[#This Row],[peer_group_key]],
     MEDIAN(_xlfn._xlws.FILTER(finalData[score], (finalData[peer_group_key]=_xlpm.k)*(ISNUMBER(finalData[score]))))
)</f>
        <v>0.99</v>
      </c>
      <c r="O1520" cm="1">
        <f t="array" ref="O152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20" cm="1">
        <f t="array" ref="P152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20">
        <f>finalData[[#This Row],[peerQ3]]-finalData[[#This Row],[peerQ1]]</f>
        <v>0.10000000000000009</v>
      </c>
      <c r="R1520" cm="1">
        <f t="array" ref="R1520">_xlfn.LET(_xlpm.k,finalData[[#This Row],[peer_group_key]],
ROWS(_xlfn._xlws.FILTER(finalData[score], (finalData[peer_group_key]=_xlpm.k)*(ISNUMBER(finalData[score]))))
)</f>
        <v>91</v>
      </c>
      <c r="S1520">
        <f>IF(OR(NOT(ISNUMBER(finalData[[#This Row],[peerIQR]])),finalData[[#This Row],[peerIQR]]=0), NA(), finalData[[#This Row],[peerQ1]]-1.5*finalData[[#This Row],[peerIQR]])</f>
        <v>0.79999999999999982</v>
      </c>
      <c r="T1520">
        <f>IF(OR(NOT(ISNUMBER(finalData[[#This Row],[peerIQR]])),finalData[[#This Row],[peerIQR]]=0), NA(), finalData[[#This Row],[peerQ3]]+1.5*finalData[[#This Row],[peerIQR]])</f>
        <v>1.2000000000000002</v>
      </c>
      <c r="U152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20">
        <f>finalData[[#This Row],[score]]-finalData[[#This Row],[peerMedian]]</f>
        <v>-4.0000000000000036E-2</v>
      </c>
    </row>
    <row r="1521" spans="1:22">
      <c r="A1521" t="s">
        <v>5763</v>
      </c>
      <c r="B1521" t="s">
        <v>979</v>
      </c>
      <c r="C1521" t="s">
        <v>5577</v>
      </c>
      <c r="D1521" t="s">
        <v>32</v>
      </c>
      <c r="E1521">
        <v>1</v>
      </c>
      <c r="F1521">
        <v>0</v>
      </c>
      <c r="G1521">
        <v>6</v>
      </c>
      <c r="H1521">
        <v>3</v>
      </c>
      <c r="I1521">
        <v>0.89</v>
      </c>
      <c r="J1521">
        <v>9</v>
      </c>
      <c r="K1521">
        <v>0.33333333333333331</v>
      </c>
      <c r="L1521" t="s">
        <v>18136</v>
      </c>
      <c r="M1521" t="s">
        <v>17973</v>
      </c>
      <c r="N1521" cm="1">
        <f t="array" ref="N1521">_xlfn.LET(_xlpm.k,finalData[[#This Row],[peer_group_key]],
     MEDIAN(_xlfn._xlws.FILTER(finalData[score], (finalData[peer_group_key]=_xlpm.k)*(ISNUMBER(finalData[score]))))
)</f>
        <v>0.99</v>
      </c>
      <c r="O1521" cm="1">
        <f t="array" ref="O152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21" cm="1">
        <f t="array" ref="P152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21">
        <f>finalData[[#This Row],[peerQ3]]-finalData[[#This Row],[peerQ1]]</f>
        <v>0.10000000000000009</v>
      </c>
      <c r="R1521" cm="1">
        <f t="array" ref="R1521">_xlfn.LET(_xlpm.k,finalData[[#This Row],[peer_group_key]],
ROWS(_xlfn._xlws.FILTER(finalData[score], (finalData[peer_group_key]=_xlpm.k)*(ISNUMBER(finalData[score]))))
)</f>
        <v>91</v>
      </c>
      <c r="S1521">
        <f>IF(OR(NOT(ISNUMBER(finalData[[#This Row],[peerIQR]])),finalData[[#This Row],[peerIQR]]=0), NA(), finalData[[#This Row],[peerQ1]]-1.5*finalData[[#This Row],[peerIQR]])</f>
        <v>0.79999999999999982</v>
      </c>
      <c r="T1521">
        <f>IF(OR(NOT(ISNUMBER(finalData[[#This Row],[peerIQR]])),finalData[[#This Row],[peerIQR]]=0), NA(), finalData[[#This Row],[peerQ3]]+1.5*finalData[[#This Row],[peerIQR]])</f>
        <v>1.2000000000000002</v>
      </c>
      <c r="U152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21">
        <f>finalData[[#This Row],[score]]-finalData[[#This Row],[peerMedian]]</f>
        <v>-9.9999999999999978E-2</v>
      </c>
    </row>
    <row r="1522" spans="1:22">
      <c r="A1522" t="s">
        <v>5765</v>
      </c>
      <c r="B1522" t="s">
        <v>5766</v>
      </c>
      <c r="C1522" t="s">
        <v>5577</v>
      </c>
      <c r="D1522" t="s">
        <v>32</v>
      </c>
      <c r="E1522">
        <v>2</v>
      </c>
      <c r="F1522">
        <v>0</v>
      </c>
      <c r="G1522">
        <v>7</v>
      </c>
      <c r="H1522">
        <v>2</v>
      </c>
      <c r="I1522">
        <v>1.04</v>
      </c>
      <c r="J1522">
        <v>9</v>
      </c>
      <c r="K1522">
        <v>0.22222222222222221</v>
      </c>
      <c r="L1522" t="s">
        <v>18136</v>
      </c>
      <c r="M1522" t="s">
        <v>17973</v>
      </c>
      <c r="N1522" cm="1">
        <f t="array" ref="N1522">_xlfn.LET(_xlpm.k,finalData[[#This Row],[peer_group_key]],
     MEDIAN(_xlfn._xlws.FILTER(finalData[score], (finalData[peer_group_key]=_xlpm.k)*(ISNUMBER(finalData[score]))))
)</f>
        <v>0.99</v>
      </c>
      <c r="O1522" cm="1">
        <f t="array" ref="O152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22" cm="1">
        <f t="array" ref="P152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22">
        <f>finalData[[#This Row],[peerQ3]]-finalData[[#This Row],[peerQ1]]</f>
        <v>0.10000000000000009</v>
      </c>
      <c r="R1522" cm="1">
        <f t="array" ref="R1522">_xlfn.LET(_xlpm.k,finalData[[#This Row],[peer_group_key]],
ROWS(_xlfn._xlws.FILTER(finalData[score], (finalData[peer_group_key]=_xlpm.k)*(ISNUMBER(finalData[score]))))
)</f>
        <v>91</v>
      </c>
      <c r="S1522">
        <f>IF(OR(NOT(ISNUMBER(finalData[[#This Row],[peerIQR]])),finalData[[#This Row],[peerIQR]]=0), NA(), finalData[[#This Row],[peerQ1]]-1.5*finalData[[#This Row],[peerIQR]])</f>
        <v>0.79999999999999982</v>
      </c>
      <c r="T1522">
        <f>IF(OR(NOT(ISNUMBER(finalData[[#This Row],[peerIQR]])),finalData[[#This Row],[peerIQR]]=0), NA(), finalData[[#This Row],[peerQ3]]+1.5*finalData[[#This Row],[peerIQR]])</f>
        <v>1.2000000000000002</v>
      </c>
      <c r="U152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22">
        <f>finalData[[#This Row],[score]]-finalData[[#This Row],[peerMedian]]</f>
        <v>5.0000000000000044E-2</v>
      </c>
    </row>
    <row r="1523" spans="1:22">
      <c r="A1523" t="s">
        <v>5771</v>
      </c>
      <c r="B1523" t="s">
        <v>5772</v>
      </c>
      <c r="C1523" t="s">
        <v>5577</v>
      </c>
      <c r="D1523" t="s">
        <v>32</v>
      </c>
      <c r="E1523">
        <v>3</v>
      </c>
      <c r="F1523">
        <v>0</v>
      </c>
      <c r="G1523">
        <v>7</v>
      </c>
      <c r="H1523">
        <v>1</v>
      </c>
      <c r="I1523">
        <v>0.98</v>
      </c>
      <c r="J1523">
        <v>8</v>
      </c>
      <c r="K1523">
        <v>0.125</v>
      </c>
      <c r="L1523" t="s">
        <v>18136</v>
      </c>
      <c r="M1523" t="s">
        <v>17971</v>
      </c>
      <c r="N1523" cm="1">
        <f t="array" ref="N1523">_xlfn.LET(_xlpm.k,finalData[[#This Row],[peer_group_key]],
     MEDIAN(_xlfn._xlws.FILTER(finalData[score], (finalData[peer_group_key]=_xlpm.k)*(ISNUMBER(finalData[score]))))
)</f>
        <v>0.99</v>
      </c>
      <c r="O1523" cm="1">
        <f t="array" ref="O152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23" cm="1">
        <f t="array" ref="P152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23">
        <f>finalData[[#This Row],[peerQ3]]-finalData[[#This Row],[peerQ1]]</f>
        <v>0.10000000000000009</v>
      </c>
      <c r="R1523" cm="1">
        <f t="array" ref="R1523">_xlfn.LET(_xlpm.k,finalData[[#This Row],[peer_group_key]],
ROWS(_xlfn._xlws.FILTER(finalData[score], (finalData[peer_group_key]=_xlpm.k)*(ISNUMBER(finalData[score]))))
)</f>
        <v>91</v>
      </c>
      <c r="S1523">
        <f>IF(OR(NOT(ISNUMBER(finalData[[#This Row],[peerIQR]])),finalData[[#This Row],[peerIQR]]=0), NA(), finalData[[#This Row],[peerQ1]]-1.5*finalData[[#This Row],[peerIQR]])</f>
        <v>0.79999999999999982</v>
      </c>
      <c r="T1523">
        <f>IF(OR(NOT(ISNUMBER(finalData[[#This Row],[peerIQR]])),finalData[[#This Row],[peerIQR]]=0), NA(), finalData[[#This Row],[peerQ3]]+1.5*finalData[[#This Row],[peerIQR]])</f>
        <v>1.2000000000000002</v>
      </c>
      <c r="U152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23">
        <f>finalData[[#This Row],[score]]-finalData[[#This Row],[peerMedian]]</f>
        <v>-1.0000000000000009E-2</v>
      </c>
    </row>
    <row r="1524" spans="1:22">
      <c r="A1524" t="s">
        <v>5778</v>
      </c>
      <c r="B1524" t="s">
        <v>5779</v>
      </c>
      <c r="C1524" t="s">
        <v>5577</v>
      </c>
      <c r="D1524" t="s">
        <v>32</v>
      </c>
      <c r="E1524">
        <v>3</v>
      </c>
      <c r="F1524">
        <v>0</v>
      </c>
      <c r="G1524">
        <v>9</v>
      </c>
      <c r="H1524">
        <v>0</v>
      </c>
      <c r="I1524">
        <v>0.99</v>
      </c>
      <c r="J1524">
        <v>9</v>
      </c>
      <c r="K1524">
        <v>0</v>
      </c>
      <c r="L1524" t="s">
        <v>18136</v>
      </c>
      <c r="M1524" t="s">
        <v>17971</v>
      </c>
      <c r="N1524" cm="1">
        <f t="array" ref="N1524">_xlfn.LET(_xlpm.k,finalData[[#This Row],[peer_group_key]],
     MEDIAN(_xlfn._xlws.FILTER(finalData[score], (finalData[peer_group_key]=_xlpm.k)*(ISNUMBER(finalData[score]))))
)</f>
        <v>0.99</v>
      </c>
      <c r="O1524" cm="1">
        <f t="array" ref="O152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24" cm="1">
        <f t="array" ref="P152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24">
        <f>finalData[[#This Row],[peerQ3]]-finalData[[#This Row],[peerQ1]]</f>
        <v>0.10000000000000009</v>
      </c>
      <c r="R1524" cm="1">
        <f t="array" ref="R1524">_xlfn.LET(_xlpm.k,finalData[[#This Row],[peer_group_key]],
ROWS(_xlfn._xlws.FILTER(finalData[score], (finalData[peer_group_key]=_xlpm.k)*(ISNUMBER(finalData[score]))))
)</f>
        <v>91</v>
      </c>
      <c r="S1524">
        <f>IF(OR(NOT(ISNUMBER(finalData[[#This Row],[peerIQR]])),finalData[[#This Row],[peerIQR]]=0), NA(), finalData[[#This Row],[peerQ1]]-1.5*finalData[[#This Row],[peerIQR]])</f>
        <v>0.79999999999999982</v>
      </c>
      <c r="T1524">
        <f>IF(OR(NOT(ISNUMBER(finalData[[#This Row],[peerIQR]])),finalData[[#This Row],[peerIQR]]=0), NA(), finalData[[#This Row],[peerQ3]]+1.5*finalData[[#This Row],[peerIQR]])</f>
        <v>1.2000000000000002</v>
      </c>
      <c r="U152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24">
        <f>finalData[[#This Row],[score]]-finalData[[#This Row],[peerMedian]]</f>
        <v>0</v>
      </c>
    </row>
    <row r="1525" spans="1:22">
      <c r="A1525" t="s">
        <v>5782</v>
      </c>
      <c r="B1525" t="s">
        <v>5783</v>
      </c>
      <c r="C1525" t="s">
        <v>5577</v>
      </c>
      <c r="D1525" t="s">
        <v>32</v>
      </c>
      <c r="E1525">
        <v>5</v>
      </c>
      <c r="F1525">
        <v>1</v>
      </c>
      <c r="G1525">
        <v>5</v>
      </c>
      <c r="H1525">
        <v>0</v>
      </c>
      <c r="I1525">
        <v>1.1000000000000001</v>
      </c>
      <c r="J1525">
        <v>6</v>
      </c>
      <c r="K1525">
        <v>0</v>
      </c>
      <c r="L1525" t="s">
        <v>18136</v>
      </c>
      <c r="M1525" t="s">
        <v>17970</v>
      </c>
      <c r="N1525" cm="1">
        <f t="array" ref="N1525">_xlfn.LET(_xlpm.k,finalData[[#This Row],[peer_group_key]],
     MEDIAN(_xlfn._xlws.FILTER(finalData[score], (finalData[peer_group_key]=_xlpm.k)*(ISNUMBER(finalData[score]))))
)</f>
        <v>0.99</v>
      </c>
      <c r="O1525" cm="1">
        <f t="array" ref="O152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25" cm="1">
        <f t="array" ref="P152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25">
        <f>finalData[[#This Row],[peerQ3]]-finalData[[#This Row],[peerQ1]]</f>
        <v>0.10000000000000009</v>
      </c>
      <c r="R1525" cm="1">
        <f t="array" ref="R1525">_xlfn.LET(_xlpm.k,finalData[[#This Row],[peer_group_key]],
ROWS(_xlfn._xlws.FILTER(finalData[score], (finalData[peer_group_key]=_xlpm.k)*(ISNUMBER(finalData[score]))))
)</f>
        <v>91</v>
      </c>
      <c r="S1525">
        <f>IF(OR(NOT(ISNUMBER(finalData[[#This Row],[peerIQR]])),finalData[[#This Row],[peerIQR]]=0), NA(), finalData[[#This Row],[peerQ1]]-1.5*finalData[[#This Row],[peerIQR]])</f>
        <v>0.79999999999999982</v>
      </c>
      <c r="T1525">
        <f>IF(OR(NOT(ISNUMBER(finalData[[#This Row],[peerIQR]])),finalData[[#This Row],[peerIQR]]=0), NA(), finalData[[#This Row],[peerQ3]]+1.5*finalData[[#This Row],[peerIQR]])</f>
        <v>1.2000000000000002</v>
      </c>
      <c r="U152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25">
        <f>finalData[[#This Row],[score]]-finalData[[#This Row],[peerMedian]]</f>
        <v>0.1100000000000001</v>
      </c>
    </row>
    <row r="1526" spans="1:22">
      <c r="A1526" t="s">
        <v>5785</v>
      </c>
      <c r="B1526" t="s">
        <v>5786</v>
      </c>
      <c r="C1526" t="s">
        <v>5577</v>
      </c>
      <c r="D1526" t="s">
        <v>140</v>
      </c>
      <c r="E1526">
        <v>5</v>
      </c>
      <c r="F1526">
        <v>0</v>
      </c>
      <c r="G1526">
        <v>9</v>
      </c>
      <c r="H1526">
        <v>2</v>
      </c>
      <c r="I1526">
        <v>1</v>
      </c>
      <c r="J1526">
        <v>11</v>
      </c>
      <c r="K1526">
        <v>0.18181818181818182</v>
      </c>
      <c r="L1526" t="s">
        <v>18141</v>
      </c>
      <c r="M1526" t="s">
        <v>17970</v>
      </c>
      <c r="N1526" cm="1">
        <f t="array" ref="N1526">_xlfn.LET(_xlpm.k,finalData[[#This Row],[peer_group_key]],
     MEDIAN(_xlfn._xlws.FILTER(finalData[score], (finalData[peer_group_key]=_xlpm.k)*(ISNUMBER(finalData[score]))))
)</f>
        <v>1.01</v>
      </c>
      <c r="O1526" cm="1">
        <f t="array" ref="O152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526" cm="1">
        <f t="array" ref="P152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1.0575000000000001</v>
      </c>
      <c r="Q1526">
        <f>finalData[[#This Row],[peerQ3]]-finalData[[#This Row],[peerQ1]]</f>
        <v>5.7500000000000107E-2</v>
      </c>
      <c r="R1526" cm="1">
        <f t="array" ref="R1526">_xlfn.LET(_xlpm.k,finalData[[#This Row],[peer_group_key]],
ROWS(_xlfn._xlws.FILTER(finalData[score], (finalData[peer_group_key]=_xlpm.k)*(ISNUMBER(finalData[score]))))
)</f>
        <v>6</v>
      </c>
      <c r="S1526">
        <f>IF(OR(NOT(ISNUMBER(finalData[[#This Row],[peerIQR]])),finalData[[#This Row],[peerIQR]]=0), NA(), finalData[[#This Row],[peerQ1]]-1.5*finalData[[#This Row],[peerIQR]])</f>
        <v>0.91374999999999984</v>
      </c>
      <c r="T1526">
        <f>IF(OR(NOT(ISNUMBER(finalData[[#This Row],[peerIQR]])),finalData[[#This Row],[peerIQR]]=0), NA(), finalData[[#This Row],[peerQ3]]+1.5*finalData[[#This Row],[peerIQR]])</f>
        <v>1.1437500000000003</v>
      </c>
      <c r="U152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526">
        <f>finalData[[#This Row],[score]]-finalData[[#This Row],[peerMedian]]</f>
        <v>-1.0000000000000009E-2</v>
      </c>
    </row>
    <row r="1527" spans="1:22">
      <c r="A1527" t="s">
        <v>5788</v>
      </c>
      <c r="B1527" t="s">
        <v>5789</v>
      </c>
      <c r="C1527" t="s">
        <v>5577</v>
      </c>
      <c r="D1527" t="s">
        <v>32</v>
      </c>
      <c r="E1527">
        <v>1</v>
      </c>
      <c r="F1527">
        <v>0</v>
      </c>
      <c r="G1527">
        <v>5</v>
      </c>
      <c r="H1527">
        <v>2</v>
      </c>
      <c r="I1527">
        <v>1.1200000000000001</v>
      </c>
      <c r="J1527">
        <v>7</v>
      </c>
      <c r="K1527">
        <v>0.2857142857142857</v>
      </c>
      <c r="L1527" t="s">
        <v>18136</v>
      </c>
      <c r="M1527" t="s">
        <v>17973</v>
      </c>
      <c r="N1527" cm="1">
        <f t="array" ref="N1527">_xlfn.LET(_xlpm.k,finalData[[#This Row],[peer_group_key]],
     MEDIAN(_xlfn._xlws.FILTER(finalData[score], (finalData[peer_group_key]=_xlpm.k)*(ISNUMBER(finalData[score]))))
)</f>
        <v>0.99</v>
      </c>
      <c r="O1527" cm="1">
        <f t="array" ref="O152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27" cm="1">
        <f t="array" ref="P152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27">
        <f>finalData[[#This Row],[peerQ3]]-finalData[[#This Row],[peerQ1]]</f>
        <v>0.10000000000000009</v>
      </c>
      <c r="R1527" cm="1">
        <f t="array" ref="R1527">_xlfn.LET(_xlpm.k,finalData[[#This Row],[peer_group_key]],
ROWS(_xlfn._xlws.FILTER(finalData[score], (finalData[peer_group_key]=_xlpm.k)*(ISNUMBER(finalData[score]))))
)</f>
        <v>91</v>
      </c>
      <c r="S1527">
        <f>IF(OR(NOT(ISNUMBER(finalData[[#This Row],[peerIQR]])),finalData[[#This Row],[peerIQR]]=0), NA(), finalData[[#This Row],[peerQ1]]-1.5*finalData[[#This Row],[peerIQR]])</f>
        <v>0.79999999999999982</v>
      </c>
      <c r="T1527">
        <f>IF(OR(NOT(ISNUMBER(finalData[[#This Row],[peerIQR]])),finalData[[#This Row],[peerIQR]]=0), NA(), finalData[[#This Row],[peerQ3]]+1.5*finalData[[#This Row],[peerIQR]])</f>
        <v>1.2000000000000002</v>
      </c>
      <c r="U152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27">
        <f>finalData[[#This Row],[score]]-finalData[[#This Row],[peerMedian]]</f>
        <v>0.13000000000000012</v>
      </c>
    </row>
    <row r="1528" spans="1:22">
      <c r="A1528" t="s">
        <v>5791</v>
      </c>
      <c r="B1528" t="s">
        <v>5792</v>
      </c>
      <c r="C1528" t="s">
        <v>5577</v>
      </c>
      <c r="D1528" t="s">
        <v>32</v>
      </c>
      <c r="E1528">
        <v>5</v>
      </c>
      <c r="F1528">
        <v>0</v>
      </c>
      <c r="G1528">
        <v>8</v>
      </c>
      <c r="H1528">
        <v>0</v>
      </c>
      <c r="I1528">
        <v>1.02</v>
      </c>
      <c r="J1528">
        <v>8</v>
      </c>
      <c r="K1528">
        <v>0</v>
      </c>
      <c r="L1528" t="s">
        <v>18136</v>
      </c>
      <c r="M1528" t="s">
        <v>17970</v>
      </c>
      <c r="N1528" cm="1">
        <f t="array" ref="N1528">_xlfn.LET(_xlpm.k,finalData[[#This Row],[peer_group_key]],
     MEDIAN(_xlfn._xlws.FILTER(finalData[score], (finalData[peer_group_key]=_xlpm.k)*(ISNUMBER(finalData[score]))))
)</f>
        <v>0.99</v>
      </c>
      <c r="O1528" cm="1">
        <f t="array" ref="O152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28" cm="1">
        <f t="array" ref="P152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28">
        <f>finalData[[#This Row],[peerQ3]]-finalData[[#This Row],[peerQ1]]</f>
        <v>0.10000000000000009</v>
      </c>
      <c r="R1528" cm="1">
        <f t="array" ref="R1528">_xlfn.LET(_xlpm.k,finalData[[#This Row],[peer_group_key]],
ROWS(_xlfn._xlws.FILTER(finalData[score], (finalData[peer_group_key]=_xlpm.k)*(ISNUMBER(finalData[score]))))
)</f>
        <v>91</v>
      </c>
      <c r="S1528">
        <f>IF(OR(NOT(ISNUMBER(finalData[[#This Row],[peerIQR]])),finalData[[#This Row],[peerIQR]]=0), NA(), finalData[[#This Row],[peerQ1]]-1.5*finalData[[#This Row],[peerIQR]])</f>
        <v>0.79999999999999982</v>
      </c>
      <c r="T1528">
        <f>IF(OR(NOT(ISNUMBER(finalData[[#This Row],[peerIQR]])),finalData[[#This Row],[peerIQR]]=0), NA(), finalData[[#This Row],[peerQ3]]+1.5*finalData[[#This Row],[peerIQR]])</f>
        <v>1.2000000000000002</v>
      </c>
      <c r="U152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28">
        <f>finalData[[#This Row],[score]]-finalData[[#This Row],[peerMedian]]</f>
        <v>3.0000000000000027E-2</v>
      </c>
    </row>
    <row r="1529" spans="1:22">
      <c r="A1529" t="s">
        <v>5794</v>
      </c>
      <c r="B1529" t="s">
        <v>5795</v>
      </c>
      <c r="C1529" t="s">
        <v>5577</v>
      </c>
      <c r="D1529" t="s">
        <v>32</v>
      </c>
      <c r="E1529">
        <v>3</v>
      </c>
      <c r="F1529">
        <v>0</v>
      </c>
      <c r="G1529">
        <v>4</v>
      </c>
      <c r="H1529">
        <v>2</v>
      </c>
      <c r="I1529">
        <v>0.98</v>
      </c>
      <c r="J1529">
        <v>6</v>
      </c>
      <c r="K1529">
        <v>0.33333333333333331</v>
      </c>
      <c r="L1529" t="s">
        <v>18136</v>
      </c>
      <c r="M1529" t="s">
        <v>17971</v>
      </c>
      <c r="N1529" cm="1">
        <f t="array" ref="N1529">_xlfn.LET(_xlpm.k,finalData[[#This Row],[peer_group_key]],
     MEDIAN(_xlfn._xlws.FILTER(finalData[score], (finalData[peer_group_key]=_xlpm.k)*(ISNUMBER(finalData[score]))))
)</f>
        <v>0.99</v>
      </c>
      <c r="O1529" cm="1">
        <f t="array" ref="O152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29" cm="1">
        <f t="array" ref="P152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29">
        <f>finalData[[#This Row],[peerQ3]]-finalData[[#This Row],[peerQ1]]</f>
        <v>0.10000000000000009</v>
      </c>
      <c r="R1529" cm="1">
        <f t="array" ref="R1529">_xlfn.LET(_xlpm.k,finalData[[#This Row],[peer_group_key]],
ROWS(_xlfn._xlws.FILTER(finalData[score], (finalData[peer_group_key]=_xlpm.k)*(ISNUMBER(finalData[score]))))
)</f>
        <v>91</v>
      </c>
      <c r="S1529">
        <f>IF(OR(NOT(ISNUMBER(finalData[[#This Row],[peerIQR]])),finalData[[#This Row],[peerIQR]]=0), NA(), finalData[[#This Row],[peerQ1]]-1.5*finalData[[#This Row],[peerIQR]])</f>
        <v>0.79999999999999982</v>
      </c>
      <c r="T1529">
        <f>IF(OR(NOT(ISNUMBER(finalData[[#This Row],[peerIQR]])),finalData[[#This Row],[peerIQR]]=0), NA(), finalData[[#This Row],[peerQ3]]+1.5*finalData[[#This Row],[peerIQR]])</f>
        <v>1.2000000000000002</v>
      </c>
      <c r="U152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29">
        <f>finalData[[#This Row],[score]]-finalData[[#This Row],[peerMedian]]</f>
        <v>-1.0000000000000009E-2</v>
      </c>
    </row>
    <row r="1530" spans="1:22">
      <c r="A1530" t="s">
        <v>5797</v>
      </c>
      <c r="B1530" t="s">
        <v>5798</v>
      </c>
      <c r="C1530" t="s">
        <v>5577</v>
      </c>
      <c r="D1530" t="s">
        <v>32</v>
      </c>
      <c r="E1530">
        <v>2</v>
      </c>
      <c r="F1530">
        <v>0</v>
      </c>
      <c r="G1530">
        <v>8</v>
      </c>
      <c r="H1530">
        <v>1</v>
      </c>
      <c r="I1530">
        <v>0.92</v>
      </c>
      <c r="J1530">
        <v>9</v>
      </c>
      <c r="K1530">
        <v>0.1111111111111111</v>
      </c>
      <c r="L1530" t="s">
        <v>18136</v>
      </c>
      <c r="M1530" t="s">
        <v>17973</v>
      </c>
      <c r="N1530" cm="1">
        <f t="array" ref="N1530">_xlfn.LET(_xlpm.k,finalData[[#This Row],[peer_group_key]],
     MEDIAN(_xlfn._xlws.FILTER(finalData[score], (finalData[peer_group_key]=_xlpm.k)*(ISNUMBER(finalData[score]))))
)</f>
        <v>0.99</v>
      </c>
      <c r="O1530" cm="1">
        <f t="array" ref="O153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30" cm="1">
        <f t="array" ref="P153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30">
        <f>finalData[[#This Row],[peerQ3]]-finalData[[#This Row],[peerQ1]]</f>
        <v>0.10000000000000009</v>
      </c>
      <c r="R1530" cm="1">
        <f t="array" ref="R1530">_xlfn.LET(_xlpm.k,finalData[[#This Row],[peer_group_key]],
ROWS(_xlfn._xlws.FILTER(finalData[score], (finalData[peer_group_key]=_xlpm.k)*(ISNUMBER(finalData[score]))))
)</f>
        <v>91</v>
      </c>
      <c r="S1530">
        <f>IF(OR(NOT(ISNUMBER(finalData[[#This Row],[peerIQR]])),finalData[[#This Row],[peerIQR]]=0), NA(), finalData[[#This Row],[peerQ1]]-1.5*finalData[[#This Row],[peerIQR]])</f>
        <v>0.79999999999999982</v>
      </c>
      <c r="T1530">
        <f>IF(OR(NOT(ISNUMBER(finalData[[#This Row],[peerIQR]])),finalData[[#This Row],[peerIQR]]=0), NA(), finalData[[#This Row],[peerQ3]]+1.5*finalData[[#This Row],[peerIQR]])</f>
        <v>1.2000000000000002</v>
      </c>
      <c r="U153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30">
        <f>finalData[[#This Row],[score]]-finalData[[#This Row],[peerMedian]]</f>
        <v>-6.9999999999999951E-2</v>
      </c>
    </row>
    <row r="1531" spans="1:22">
      <c r="A1531" t="s">
        <v>5800</v>
      </c>
      <c r="B1531" t="s">
        <v>5801</v>
      </c>
      <c r="C1531" t="s">
        <v>5577</v>
      </c>
      <c r="D1531" t="s">
        <v>32</v>
      </c>
      <c r="E1531">
        <v>2</v>
      </c>
      <c r="F1531">
        <v>0</v>
      </c>
      <c r="G1531">
        <v>4</v>
      </c>
      <c r="H1531">
        <v>1</v>
      </c>
      <c r="I1531">
        <v>1.24</v>
      </c>
      <c r="J1531">
        <v>5</v>
      </c>
      <c r="K1531">
        <v>0.2</v>
      </c>
      <c r="L1531" t="s">
        <v>18136</v>
      </c>
      <c r="M1531" t="s">
        <v>17973</v>
      </c>
      <c r="N1531" cm="1">
        <f t="array" ref="N1531">_xlfn.LET(_xlpm.k,finalData[[#This Row],[peer_group_key]],
     MEDIAN(_xlfn._xlws.FILTER(finalData[score], (finalData[peer_group_key]=_xlpm.k)*(ISNUMBER(finalData[score]))))
)</f>
        <v>0.99</v>
      </c>
      <c r="O1531" cm="1">
        <f t="array" ref="O153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31" cm="1">
        <f t="array" ref="P153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31">
        <f>finalData[[#This Row],[peerQ3]]-finalData[[#This Row],[peerQ1]]</f>
        <v>0.10000000000000009</v>
      </c>
      <c r="R1531" cm="1">
        <f t="array" ref="R1531">_xlfn.LET(_xlpm.k,finalData[[#This Row],[peer_group_key]],
ROWS(_xlfn._xlws.FILTER(finalData[score], (finalData[peer_group_key]=_xlpm.k)*(ISNUMBER(finalData[score]))))
)</f>
        <v>91</v>
      </c>
      <c r="S1531">
        <f>IF(OR(NOT(ISNUMBER(finalData[[#This Row],[peerIQR]])),finalData[[#This Row],[peerIQR]]=0), NA(), finalData[[#This Row],[peerQ1]]-1.5*finalData[[#This Row],[peerIQR]])</f>
        <v>0.79999999999999982</v>
      </c>
      <c r="T1531">
        <f>IF(OR(NOT(ISNUMBER(finalData[[#This Row],[peerIQR]])),finalData[[#This Row],[peerIQR]]=0), NA(), finalData[[#This Row],[peerQ3]]+1.5*finalData[[#This Row],[peerIQR]])</f>
        <v>1.2000000000000002</v>
      </c>
      <c r="U153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1531">
        <f>finalData[[#This Row],[score]]-finalData[[#This Row],[peerMedian]]</f>
        <v>0.25</v>
      </c>
    </row>
    <row r="1532" spans="1:22">
      <c r="A1532" t="s">
        <v>5802</v>
      </c>
      <c r="B1532" t="s">
        <v>5803</v>
      </c>
      <c r="C1532" t="s">
        <v>5577</v>
      </c>
      <c r="D1532" t="s">
        <v>32</v>
      </c>
      <c r="E1532">
        <v>2</v>
      </c>
      <c r="F1532">
        <v>0</v>
      </c>
      <c r="G1532">
        <v>7</v>
      </c>
      <c r="H1532">
        <v>4</v>
      </c>
      <c r="I1532">
        <v>1.05</v>
      </c>
      <c r="J1532">
        <v>11</v>
      </c>
      <c r="K1532">
        <v>0.36363636363636365</v>
      </c>
      <c r="L1532" t="s">
        <v>18136</v>
      </c>
      <c r="M1532" t="s">
        <v>17973</v>
      </c>
      <c r="N1532" cm="1">
        <f t="array" ref="N1532">_xlfn.LET(_xlpm.k,finalData[[#This Row],[peer_group_key]],
     MEDIAN(_xlfn._xlws.FILTER(finalData[score], (finalData[peer_group_key]=_xlpm.k)*(ISNUMBER(finalData[score]))))
)</f>
        <v>0.99</v>
      </c>
      <c r="O1532" cm="1">
        <f t="array" ref="O153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32" cm="1">
        <f t="array" ref="P153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32">
        <f>finalData[[#This Row],[peerQ3]]-finalData[[#This Row],[peerQ1]]</f>
        <v>0.10000000000000009</v>
      </c>
      <c r="R1532" cm="1">
        <f t="array" ref="R1532">_xlfn.LET(_xlpm.k,finalData[[#This Row],[peer_group_key]],
ROWS(_xlfn._xlws.FILTER(finalData[score], (finalData[peer_group_key]=_xlpm.k)*(ISNUMBER(finalData[score]))))
)</f>
        <v>91</v>
      </c>
      <c r="S1532">
        <f>IF(OR(NOT(ISNUMBER(finalData[[#This Row],[peerIQR]])),finalData[[#This Row],[peerIQR]]=0), NA(), finalData[[#This Row],[peerQ1]]-1.5*finalData[[#This Row],[peerIQR]])</f>
        <v>0.79999999999999982</v>
      </c>
      <c r="T1532">
        <f>IF(OR(NOT(ISNUMBER(finalData[[#This Row],[peerIQR]])),finalData[[#This Row],[peerIQR]]=0), NA(), finalData[[#This Row],[peerQ3]]+1.5*finalData[[#This Row],[peerIQR]])</f>
        <v>1.2000000000000002</v>
      </c>
      <c r="U153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32">
        <f>finalData[[#This Row],[score]]-finalData[[#This Row],[peerMedian]]</f>
        <v>6.0000000000000053E-2</v>
      </c>
    </row>
    <row r="1533" spans="1:22">
      <c r="A1533" t="s">
        <v>5805</v>
      </c>
      <c r="B1533" t="s">
        <v>5806</v>
      </c>
      <c r="C1533" t="s">
        <v>5577</v>
      </c>
      <c r="D1533" t="s">
        <v>32</v>
      </c>
      <c r="E1533">
        <v>3</v>
      </c>
      <c r="F1533">
        <v>1</v>
      </c>
      <c r="G1533">
        <v>5</v>
      </c>
      <c r="H1533">
        <v>4</v>
      </c>
      <c r="I1533">
        <v>1.05</v>
      </c>
      <c r="J1533">
        <v>10</v>
      </c>
      <c r="K1533">
        <v>0.4</v>
      </c>
      <c r="L1533" t="s">
        <v>18136</v>
      </c>
      <c r="M1533" t="s">
        <v>17971</v>
      </c>
      <c r="N1533" cm="1">
        <f t="array" ref="N1533">_xlfn.LET(_xlpm.k,finalData[[#This Row],[peer_group_key]],
     MEDIAN(_xlfn._xlws.FILTER(finalData[score], (finalData[peer_group_key]=_xlpm.k)*(ISNUMBER(finalData[score]))))
)</f>
        <v>0.99</v>
      </c>
      <c r="O1533" cm="1">
        <f t="array" ref="O153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33" cm="1">
        <f t="array" ref="P153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33">
        <f>finalData[[#This Row],[peerQ3]]-finalData[[#This Row],[peerQ1]]</f>
        <v>0.10000000000000009</v>
      </c>
      <c r="R1533" cm="1">
        <f t="array" ref="R1533">_xlfn.LET(_xlpm.k,finalData[[#This Row],[peer_group_key]],
ROWS(_xlfn._xlws.FILTER(finalData[score], (finalData[peer_group_key]=_xlpm.k)*(ISNUMBER(finalData[score]))))
)</f>
        <v>91</v>
      </c>
      <c r="S1533">
        <f>IF(OR(NOT(ISNUMBER(finalData[[#This Row],[peerIQR]])),finalData[[#This Row],[peerIQR]]=0), NA(), finalData[[#This Row],[peerQ1]]-1.5*finalData[[#This Row],[peerIQR]])</f>
        <v>0.79999999999999982</v>
      </c>
      <c r="T1533">
        <f>IF(OR(NOT(ISNUMBER(finalData[[#This Row],[peerIQR]])),finalData[[#This Row],[peerIQR]]=0), NA(), finalData[[#This Row],[peerQ3]]+1.5*finalData[[#This Row],[peerIQR]])</f>
        <v>1.2000000000000002</v>
      </c>
      <c r="U153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33">
        <f>finalData[[#This Row],[score]]-finalData[[#This Row],[peerMedian]]</f>
        <v>6.0000000000000053E-2</v>
      </c>
    </row>
    <row r="1534" spans="1:22">
      <c r="A1534" t="s">
        <v>5808</v>
      </c>
      <c r="B1534" t="s">
        <v>5809</v>
      </c>
      <c r="C1534" t="s">
        <v>5577</v>
      </c>
      <c r="D1534" t="s">
        <v>87</v>
      </c>
      <c r="E1534">
        <v>1</v>
      </c>
      <c r="F1534">
        <v>0</v>
      </c>
      <c r="G1534">
        <v>4</v>
      </c>
      <c r="H1534">
        <v>3</v>
      </c>
      <c r="I1534">
        <v>1.0900000000000001</v>
      </c>
      <c r="J1534">
        <v>7</v>
      </c>
      <c r="K1534">
        <v>0.42857142857142855</v>
      </c>
      <c r="L1534" t="s">
        <v>18138</v>
      </c>
      <c r="M1534" t="s">
        <v>17973</v>
      </c>
      <c r="N1534" cm="1">
        <f t="array" ref="N1534">_xlfn.LET(_xlpm.k,finalData[[#This Row],[peer_group_key]],
     MEDIAN(_xlfn._xlws.FILTER(finalData[score], (finalData[peer_group_key]=_xlpm.k)*(ISNUMBER(finalData[score]))))
)</f>
        <v>1</v>
      </c>
      <c r="O1534" cm="1">
        <f t="array" ref="O153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534" cm="1">
        <f t="array" ref="P153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534">
        <f>finalData[[#This Row],[peerQ3]]-finalData[[#This Row],[peerQ1]]</f>
        <v>0.12000000000000011</v>
      </c>
      <c r="R1534" cm="1">
        <f t="array" ref="R1534">_xlfn.LET(_xlpm.k,finalData[[#This Row],[peer_group_key]],
ROWS(_xlfn._xlws.FILTER(finalData[score], (finalData[peer_group_key]=_xlpm.k)*(ISNUMBER(finalData[score]))))
)</f>
        <v>11</v>
      </c>
      <c r="S1534">
        <f>IF(OR(NOT(ISNUMBER(finalData[[#This Row],[peerIQR]])),finalData[[#This Row],[peerIQR]]=0), NA(), finalData[[#This Row],[peerQ1]]-1.5*finalData[[#This Row],[peerIQR]])</f>
        <v>0.75999999999999979</v>
      </c>
      <c r="T1534">
        <f>IF(OR(NOT(ISNUMBER(finalData[[#This Row],[peerIQR]])),finalData[[#This Row],[peerIQR]]=0), NA(), finalData[[#This Row],[peerQ3]]+1.5*finalData[[#This Row],[peerIQR]])</f>
        <v>1.2400000000000002</v>
      </c>
      <c r="U153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34">
        <f>finalData[[#This Row],[score]]-finalData[[#This Row],[peerMedian]]</f>
        <v>9.000000000000008E-2</v>
      </c>
    </row>
    <row r="1535" spans="1:22">
      <c r="A1535" t="s">
        <v>5811</v>
      </c>
      <c r="B1535" t="s">
        <v>5812</v>
      </c>
      <c r="C1535" t="s">
        <v>5577</v>
      </c>
      <c r="D1535" t="s">
        <v>32</v>
      </c>
      <c r="E1535">
        <v>2</v>
      </c>
      <c r="F1535">
        <v>1</v>
      </c>
      <c r="G1535">
        <v>6</v>
      </c>
      <c r="H1535">
        <v>1</v>
      </c>
      <c r="I1535">
        <v>0.96</v>
      </c>
      <c r="J1535">
        <v>8</v>
      </c>
      <c r="K1535">
        <v>0.125</v>
      </c>
      <c r="L1535" t="s">
        <v>18136</v>
      </c>
      <c r="M1535" t="s">
        <v>17973</v>
      </c>
      <c r="N1535" cm="1">
        <f t="array" ref="N1535">_xlfn.LET(_xlpm.k,finalData[[#This Row],[peer_group_key]],
     MEDIAN(_xlfn._xlws.FILTER(finalData[score], (finalData[peer_group_key]=_xlpm.k)*(ISNUMBER(finalData[score]))))
)</f>
        <v>0.99</v>
      </c>
      <c r="O1535" cm="1">
        <f t="array" ref="O153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35" cm="1">
        <f t="array" ref="P153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35">
        <f>finalData[[#This Row],[peerQ3]]-finalData[[#This Row],[peerQ1]]</f>
        <v>0.10000000000000009</v>
      </c>
      <c r="R1535" cm="1">
        <f t="array" ref="R1535">_xlfn.LET(_xlpm.k,finalData[[#This Row],[peer_group_key]],
ROWS(_xlfn._xlws.FILTER(finalData[score], (finalData[peer_group_key]=_xlpm.k)*(ISNUMBER(finalData[score]))))
)</f>
        <v>91</v>
      </c>
      <c r="S1535">
        <f>IF(OR(NOT(ISNUMBER(finalData[[#This Row],[peerIQR]])),finalData[[#This Row],[peerIQR]]=0), NA(), finalData[[#This Row],[peerQ1]]-1.5*finalData[[#This Row],[peerIQR]])</f>
        <v>0.79999999999999982</v>
      </c>
      <c r="T1535">
        <f>IF(OR(NOT(ISNUMBER(finalData[[#This Row],[peerIQR]])),finalData[[#This Row],[peerIQR]]=0), NA(), finalData[[#This Row],[peerQ3]]+1.5*finalData[[#This Row],[peerIQR]])</f>
        <v>1.2000000000000002</v>
      </c>
      <c r="U153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35">
        <f>finalData[[#This Row],[score]]-finalData[[#This Row],[peerMedian]]</f>
        <v>-3.0000000000000027E-2</v>
      </c>
    </row>
    <row r="1536" spans="1:22">
      <c r="A1536" t="s">
        <v>5815</v>
      </c>
      <c r="B1536" t="s">
        <v>5816</v>
      </c>
      <c r="C1536" t="s">
        <v>5577</v>
      </c>
      <c r="D1536" t="s">
        <v>32</v>
      </c>
      <c r="E1536">
        <v>3</v>
      </c>
      <c r="F1536">
        <v>0</v>
      </c>
      <c r="G1536">
        <v>8</v>
      </c>
      <c r="H1536">
        <v>2</v>
      </c>
      <c r="I1536">
        <v>1.03</v>
      </c>
      <c r="J1536">
        <v>10</v>
      </c>
      <c r="K1536">
        <v>0.2</v>
      </c>
      <c r="L1536" t="s">
        <v>18136</v>
      </c>
      <c r="M1536" t="s">
        <v>17971</v>
      </c>
      <c r="N1536" cm="1">
        <f t="array" ref="N1536">_xlfn.LET(_xlpm.k,finalData[[#This Row],[peer_group_key]],
     MEDIAN(_xlfn._xlws.FILTER(finalData[score], (finalData[peer_group_key]=_xlpm.k)*(ISNUMBER(finalData[score]))))
)</f>
        <v>0.99</v>
      </c>
      <c r="O1536" cm="1">
        <f t="array" ref="O153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36" cm="1">
        <f t="array" ref="P153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36">
        <f>finalData[[#This Row],[peerQ3]]-finalData[[#This Row],[peerQ1]]</f>
        <v>0.10000000000000009</v>
      </c>
      <c r="R1536" cm="1">
        <f t="array" ref="R1536">_xlfn.LET(_xlpm.k,finalData[[#This Row],[peer_group_key]],
ROWS(_xlfn._xlws.FILTER(finalData[score], (finalData[peer_group_key]=_xlpm.k)*(ISNUMBER(finalData[score]))))
)</f>
        <v>91</v>
      </c>
      <c r="S1536">
        <f>IF(OR(NOT(ISNUMBER(finalData[[#This Row],[peerIQR]])),finalData[[#This Row],[peerIQR]]=0), NA(), finalData[[#This Row],[peerQ1]]-1.5*finalData[[#This Row],[peerIQR]])</f>
        <v>0.79999999999999982</v>
      </c>
      <c r="T1536">
        <f>IF(OR(NOT(ISNUMBER(finalData[[#This Row],[peerIQR]])),finalData[[#This Row],[peerIQR]]=0), NA(), finalData[[#This Row],[peerQ3]]+1.5*finalData[[#This Row],[peerIQR]])</f>
        <v>1.2000000000000002</v>
      </c>
      <c r="U153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36">
        <f>finalData[[#This Row],[score]]-finalData[[#This Row],[peerMedian]]</f>
        <v>4.0000000000000036E-2</v>
      </c>
    </row>
    <row r="1537" spans="1:22">
      <c r="A1537" t="s">
        <v>5818</v>
      </c>
      <c r="B1537" t="s">
        <v>5819</v>
      </c>
      <c r="C1537" t="s">
        <v>5577</v>
      </c>
      <c r="D1537" t="s">
        <v>113</v>
      </c>
      <c r="E1537">
        <v>3</v>
      </c>
      <c r="F1537">
        <v>0</v>
      </c>
      <c r="G1537">
        <v>3</v>
      </c>
      <c r="H1537">
        <v>0</v>
      </c>
      <c r="I1537">
        <v>0.93</v>
      </c>
      <c r="J1537">
        <v>3</v>
      </c>
      <c r="K1537">
        <v>0</v>
      </c>
      <c r="L1537" t="s">
        <v>18139</v>
      </c>
      <c r="M1537" t="s">
        <v>17971</v>
      </c>
      <c r="N1537" cm="1">
        <f t="array" ref="N1537">_xlfn.LET(_xlpm.k,finalData[[#This Row],[peer_group_key]],
     MEDIAN(_xlfn._xlws.FILTER(finalData[score], (finalData[peer_group_key]=_xlpm.k)*(ISNUMBER(finalData[score]))))
)</f>
        <v>1</v>
      </c>
      <c r="O1537" cm="1">
        <f t="array" ref="O153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0.94750000000000001</v>
      </c>
      <c r="P1537" cm="1">
        <f t="array" ref="P153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1.0525</v>
      </c>
      <c r="Q1537">
        <f>finalData[[#This Row],[peerQ3]]-finalData[[#This Row],[peerQ1]]</f>
        <v>0.10499999999999998</v>
      </c>
      <c r="R1537" cm="1">
        <f t="array" ref="R1537">_xlfn.LET(_xlpm.k,finalData[[#This Row],[peer_group_key]],
ROWS(_xlfn._xlws.FILTER(finalData[score], (finalData[peer_group_key]=_xlpm.k)*(ISNUMBER(finalData[score]))))
)</f>
        <v>8</v>
      </c>
      <c r="S1537">
        <f>IF(OR(NOT(ISNUMBER(finalData[[#This Row],[peerIQR]])),finalData[[#This Row],[peerIQR]]=0), NA(), finalData[[#This Row],[peerQ1]]-1.5*finalData[[#This Row],[peerIQR]])</f>
        <v>0.79</v>
      </c>
      <c r="T1537">
        <f>IF(OR(NOT(ISNUMBER(finalData[[#This Row],[peerIQR]])),finalData[[#This Row],[peerIQR]]=0), NA(), finalData[[#This Row],[peerQ3]]+1.5*finalData[[#This Row],[peerIQR]])</f>
        <v>1.21</v>
      </c>
      <c r="U153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37">
        <f>finalData[[#This Row],[score]]-finalData[[#This Row],[peerMedian]]</f>
        <v>-6.9999999999999951E-2</v>
      </c>
    </row>
    <row r="1538" spans="1:22">
      <c r="A1538" t="s">
        <v>5823</v>
      </c>
      <c r="B1538" t="s">
        <v>5824</v>
      </c>
      <c r="C1538" t="s">
        <v>5577</v>
      </c>
      <c r="D1538" t="s">
        <v>113</v>
      </c>
      <c r="E1538">
        <v>1</v>
      </c>
      <c r="F1538">
        <v>0</v>
      </c>
      <c r="G1538">
        <v>3</v>
      </c>
      <c r="H1538">
        <v>1</v>
      </c>
      <c r="I1538">
        <v>0.97</v>
      </c>
      <c r="J1538">
        <v>4</v>
      </c>
      <c r="K1538">
        <v>0.25</v>
      </c>
      <c r="L1538" t="s">
        <v>18139</v>
      </c>
      <c r="M1538" t="s">
        <v>17973</v>
      </c>
      <c r="N1538" cm="1">
        <f t="array" ref="N1538">_xlfn.LET(_xlpm.k,finalData[[#This Row],[peer_group_key]],
     MEDIAN(_xlfn._xlws.FILTER(finalData[score], (finalData[peer_group_key]=_xlpm.k)*(ISNUMBER(finalData[score]))))
)</f>
        <v>1</v>
      </c>
      <c r="O1538" cm="1">
        <f t="array" ref="O153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0.94750000000000001</v>
      </c>
      <c r="P1538" cm="1">
        <f t="array" ref="P153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1.0525</v>
      </c>
      <c r="Q1538">
        <f>finalData[[#This Row],[peerQ3]]-finalData[[#This Row],[peerQ1]]</f>
        <v>0.10499999999999998</v>
      </c>
      <c r="R1538" cm="1">
        <f t="array" ref="R1538">_xlfn.LET(_xlpm.k,finalData[[#This Row],[peer_group_key]],
ROWS(_xlfn._xlws.FILTER(finalData[score], (finalData[peer_group_key]=_xlpm.k)*(ISNUMBER(finalData[score]))))
)</f>
        <v>8</v>
      </c>
      <c r="S1538">
        <f>IF(OR(NOT(ISNUMBER(finalData[[#This Row],[peerIQR]])),finalData[[#This Row],[peerIQR]]=0), NA(), finalData[[#This Row],[peerQ1]]-1.5*finalData[[#This Row],[peerIQR]])</f>
        <v>0.79</v>
      </c>
      <c r="T1538">
        <f>IF(OR(NOT(ISNUMBER(finalData[[#This Row],[peerIQR]])),finalData[[#This Row],[peerIQR]]=0), NA(), finalData[[#This Row],[peerQ3]]+1.5*finalData[[#This Row],[peerIQR]])</f>
        <v>1.21</v>
      </c>
      <c r="U153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38">
        <f>finalData[[#This Row],[score]]-finalData[[#This Row],[peerMedian]]</f>
        <v>-3.0000000000000027E-2</v>
      </c>
    </row>
    <row r="1539" spans="1:22">
      <c r="A1539" t="s">
        <v>5826</v>
      </c>
      <c r="B1539" t="s">
        <v>5827</v>
      </c>
      <c r="C1539" t="s">
        <v>5577</v>
      </c>
      <c r="D1539" t="s">
        <v>32</v>
      </c>
      <c r="E1539">
        <v>2</v>
      </c>
      <c r="F1539">
        <v>0</v>
      </c>
      <c r="G1539">
        <v>6</v>
      </c>
      <c r="H1539">
        <v>2</v>
      </c>
      <c r="I1539">
        <v>0.97</v>
      </c>
      <c r="J1539">
        <v>8</v>
      </c>
      <c r="K1539">
        <v>0.25</v>
      </c>
      <c r="L1539" t="s">
        <v>18136</v>
      </c>
      <c r="M1539" t="s">
        <v>17973</v>
      </c>
      <c r="N1539" cm="1">
        <f t="array" ref="N1539">_xlfn.LET(_xlpm.k,finalData[[#This Row],[peer_group_key]],
     MEDIAN(_xlfn._xlws.FILTER(finalData[score], (finalData[peer_group_key]=_xlpm.k)*(ISNUMBER(finalData[score]))))
)</f>
        <v>0.99</v>
      </c>
      <c r="O1539" cm="1">
        <f t="array" ref="O153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39" cm="1">
        <f t="array" ref="P153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39">
        <f>finalData[[#This Row],[peerQ3]]-finalData[[#This Row],[peerQ1]]</f>
        <v>0.10000000000000009</v>
      </c>
      <c r="R1539" cm="1">
        <f t="array" ref="R1539">_xlfn.LET(_xlpm.k,finalData[[#This Row],[peer_group_key]],
ROWS(_xlfn._xlws.FILTER(finalData[score], (finalData[peer_group_key]=_xlpm.k)*(ISNUMBER(finalData[score]))))
)</f>
        <v>91</v>
      </c>
      <c r="S1539">
        <f>IF(OR(NOT(ISNUMBER(finalData[[#This Row],[peerIQR]])),finalData[[#This Row],[peerIQR]]=0), NA(), finalData[[#This Row],[peerQ1]]-1.5*finalData[[#This Row],[peerIQR]])</f>
        <v>0.79999999999999982</v>
      </c>
      <c r="T1539">
        <f>IF(OR(NOT(ISNUMBER(finalData[[#This Row],[peerIQR]])),finalData[[#This Row],[peerIQR]]=0), NA(), finalData[[#This Row],[peerQ3]]+1.5*finalData[[#This Row],[peerIQR]])</f>
        <v>1.2000000000000002</v>
      </c>
      <c r="U153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39">
        <f>finalData[[#This Row],[score]]-finalData[[#This Row],[peerMedian]]</f>
        <v>-2.0000000000000018E-2</v>
      </c>
    </row>
    <row r="1540" spans="1:22">
      <c r="A1540" t="s">
        <v>5829</v>
      </c>
      <c r="B1540" t="s">
        <v>5830</v>
      </c>
      <c r="C1540" t="s">
        <v>5577</v>
      </c>
      <c r="D1540" t="s">
        <v>113</v>
      </c>
      <c r="E1540">
        <v>2</v>
      </c>
      <c r="F1540">
        <v>0</v>
      </c>
      <c r="G1540">
        <v>5</v>
      </c>
      <c r="H1540">
        <v>1</v>
      </c>
      <c r="I1540">
        <v>0.94</v>
      </c>
      <c r="J1540">
        <v>6</v>
      </c>
      <c r="K1540">
        <v>0.16666666666666666</v>
      </c>
      <c r="L1540" t="s">
        <v>18139</v>
      </c>
      <c r="M1540" t="s">
        <v>17973</v>
      </c>
      <c r="N1540" cm="1">
        <f t="array" ref="N1540">_xlfn.LET(_xlpm.k,finalData[[#This Row],[peer_group_key]],
     MEDIAN(_xlfn._xlws.FILTER(finalData[score], (finalData[peer_group_key]=_xlpm.k)*(ISNUMBER(finalData[score]))))
)</f>
        <v>1</v>
      </c>
      <c r="O1540" cm="1">
        <f t="array" ref="O154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0.94750000000000001</v>
      </c>
      <c r="P1540" cm="1">
        <f t="array" ref="P154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1.0525</v>
      </c>
      <c r="Q1540">
        <f>finalData[[#This Row],[peerQ3]]-finalData[[#This Row],[peerQ1]]</f>
        <v>0.10499999999999998</v>
      </c>
      <c r="R1540" cm="1">
        <f t="array" ref="R1540">_xlfn.LET(_xlpm.k,finalData[[#This Row],[peer_group_key]],
ROWS(_xlfn._xlws.FILTER(finalData[score], (finalData[peer_group_key]=_xlpm.k)*(ISNUMBER(finalData[score]))))
)</f>
        <v>8</v>
      </c>
      <c r="S1540">
        <f>IF(OR(NOT(ISNUMBER(finalData[[#This Row],[peerIQR]])),finalData[[#This Row],[peerIQR]]=0), NA(), finalData[[#This Row],[peerQ1]]-1.5*finalData[[#This Row],[peerIQR]])</f>
        <v>0.79</v>
      </c>
      <c r="T1540">
        <f>IF(OR(NOT(ISNUMBER(finalData[[#This Row],[peerIQR]])),finalData[[#This Row],[peerIQR]]=0), NA(), finalData[[#This Row],[peerQ3]]+1.5*finalData[[#This Row],[peerIQR]])</f>
        <v>1.21</v>
      </c>
      <c r="U154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40">
        <f>finalData[[#This Row],[score]]-finalData[[#This Row],[peerMedian]]</f>
        <v>-6.0000000000000053E-2</v>
      </c>
    </row>
    <row r="1541" spans="1:22">
      <c r="A1541" t="s">
        <v>5831</v>
      </c>
      <c r="B1541" t="s">
        <v>5832</v>
      </c>
      <c r="C1541" t="s">
        <v>5577</v>
      </c>
      <c r="D1541" t="s">
        <v>140</v>
      </c>
      <c r="E1541">
        <v>5</v>
      </c>
      <c r="F1541">
        <v>1</v>
      </c>
      <c r="G1541">
        <v>6</v>
      </c>
      <c r="H1541">
        <v>0</v>
      </c>
      <c r="I1541">
        <v>1</v>
      </c>
      <c r="J1541">
        <v>7</v>
      </c>
      <c r="K1541">
        <v>0</v>
      </c>
      <c r="L1541" t="s">
        <v>18141</v>
      </c>
      <c r="M1541" t="s">
        <v>17970</v>
      </c>
      <c r="N1541" cm="1">
        <f t="array" ref="N1541">_xlfn.LET(_xlpm.k,finalData[[#This Row],[peer_group_key]],
     MEDIAN(_xlfn._xlws.FILTER(finalData[score], (finalData[peer_group_key]=_xlpm.k)*(ISNUMBER(finalData[score]))))
)</f>
        <v>1.01</v>
      </c>
      <c r="O1541" cm="1">
        <f t="array" ref="O154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541" cm="1">
        <f t="array" ref="P154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1.0575000000000001</v>
      </c>
      <c r="Q1541">
        <f>finalData[[#This Row],[peerQ3]]-finalData[[#This Row],[peerQ1]]</f>
        <v>5.7500000000000107E-2</v>
      </c>
      <c r="R1541" cm="1">
        <f t="array" ref="R1541">_xlfn.LET(_xlpm.k,finalData[[#This Row],[peer_group_key]],
ROWS(_xlfn._xlws.FILTER(finalData[score], (finalData[peer_group_key]=_xlpm.k)*(ISNUMBER(finalData[score]))))
)</f>
        <v>6</v>
      </c>
      <c r="S1541">
        <f>IF(OR(NOT(ISNUMBER(finalData[[#This Row],[peerIQR]])),finalData[[#This Row],[peerIQR]]=0), NA(), finalData[[#This Row],[peerQ1]]-1.5*finalData[[#This Row],[peerIQR]])</f>
        <v>0.91374999999999984</v>
      </c>
      <c r="T1541">
        <f>IF(OR(NOT(ISNUMBER(finalData[[#This Row],[peerIQR]])),finalData[[#This Row],[peerIQR]]=0), NA(), finalData[[#This Row],[peerQ3]]+1.5*finalData[[#This Row],[peerIQR]])</f>
        <v>1.1437500000000003</v>
      </c>
      <c r="U154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541">
        <f>finalData[[#This Row],[score]]-finalData[[#This Row],[peerMedian]]</f>
        <v>-1.0000000000000009E-2</v>
      </c>
    </row>
    <row r="1542" spans="1:22">
      <c r="A1542" t="s">
        <v>5834</v>
      </c>
      <c r="B1542" t="s">
        <v>5835</v>
      </c>
      <c r="C1542" t="s">
        <v>5577</v>
      </c>
      <c r="D1542" t="s">
        <v>32</v>
      </c>
      <c r="E1542">
        <v>2</v>
      </c>
      <c r="F1542">
        <v>0</v>
      </c>
      <c r="G1542">
        <v>6</v>
      </c>
      <c r="H1542">
        <v>3</v>
      </c>
      <c r="I1542">
        <v>1.1200000000000001</v>
      </c>
      <c r="J1542">
        <v>9</v>
      </c>
      <c r="K1542">
        <v>0.33333333333333331</v>
      </c>
      <c r="L1542" t="s">
        <v>18136</v>
      </c>
      <c r="M1542" t="s">
        <v>17973</v>
      </c>
      <c r="N1542" cm="1">
        <f t="array" ref="N1542">_xlfn.LET(_xlpm.k,finalData[[#This Row],[peer_group_key]],
     MEDIAN(_xlfn._xlws.FILTER(finalData[score], (finalData[peer_group_key]=_xlpm.k)*(ISNUMBER(finalData[score]))))
)</f>
        <v>0.99</v>
      </c>
      <c r="O1542" cm="1">
        <f t="array" ref="O154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42" cm="1">
        <f t="array" ref="P154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42">
        <f>finalData[[#This Row],[peerQ3]]-finalData[[#This Row],[peerQ1]]</f>
        <v>0.10000000000000009</v>
      </c>
      <c r="R1542" cm="1">
        <f t="array" ref="R1542">_xlfn.LET(_xlpm.k,finalData[[#This Row],[peer_group_key]],
ROWS(_xlfn._xlws.FILTER(finalData[score], (finalData[peer_group_key]=_xlpm.k)*(ISNUMBER(finalData[score]))))
)</f>
        <v>91</v>
      </c>
      <c r="S1542">
        <f>IF(OR(NOT(ISNUMBER(finalData[[#This Row],[peerIQR]])),finalData[[#This Row],[peerIQR]]=0), NA(), finalData[[#This Row],[peerQ1]]-1.5*finalData[[#This Row],[peerIQR]])</f>
        <v>0.79999999999999982</v>
      </c>
      <c r="T1542">
        <f>IF(OR(NOT(ISNUMBER(finalData[[#This Row],[peerIQR]])),finalData[[#This Row],[peerIQR]]=0), NA(), finalData[[#This Row],[peerQ3]]+1.5*finalData[[#This Row],[peerIQR]])</f>
        <v>1.2000000000000002</v>
      </c>
      <c r="U154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42">
        <f>finalData[[#This Row],[score]]-finalData[[#This Row],[peerMedian]]</f>
        <v>0.13000000000000012</v>
      </c>
    </row>
    <row r="1543" spans="1:22">
      <c r="A1543" t="s">
        <v>5839</v>
      </c>
      <c r="B1543" t="s">
        <v>5840</v>
      </c>
      <c r="C1543" t="s">
        <v>5577</v>
      </c>
      <c r="D1543" t="s">
        <v>32</v>
      </c>
      <c r="E1543">
        <v>3</v>
      </c>
      <c r="F1543">
        <v>0</v>
      </c>
      <c r="G1543">
        <v>8</v>
      </c>
      <c r="H1543">
        <v>0</v>
      </c>
      <c r="I1543">
        <v>0.93</v>
      </c>
      <c r="J1543">
        <v>8</v>
      </c>
      <c r="K1543">
        <v>0</v>
      </c>
      <c r="L1543" t="s">
        <v>18136</v>
      </c>
      <c r="M1543" t="s">
        <v>17971</v>
      </c>
      <c r="N1543" cm="1">
        <f t="array" ref="N1543">_xlfn.LET(_xlpm.k,finalData[[#This Row],[peer_group_key]],
     MEDIAN(_xlfn._xlws.FILTER(finalData[score], (finalData[peer_group_key]=_xlpm.k)*(ISNUMBER(finalData[score]))))
)</f>
        <v>0.99</v>
      </c>
      <c r="O1543" cm="1">
        <f t="array" ref="O154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43" cm="1">
        <f t="array" ref="P154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43">
        <f>finalData[[#This Row],[peerQ3]]-finalData[[#This Row],[peerQ1]]</f>
        <v>0.10000000000000009</v>
      </c>
      <c r="R1543" cm="1">
        <f t="array" ref="R1543">_xlfn.LET(_xlpm.k,finalData[[#This Row],[peer_group_key]],
ROWS(_xlfn._xlws.FILTER(finalData[score], (finalData[peer_group_key]=_xlpm.k)*(ISNUMBER(finalData[score]))))
)</f>
        <v>91</v>
      </c>
      <c r="S1543">
        <f>IF(OR(NOT(ISNUMBER(finalData[[#This Row],[peerIQR]])),finalData[[#This Row],[peerIQR]]=0), NA(), finalData[[#This Row],[peerQ1]]-1.5*finalData[[#This Row],[peerIQR]])</f>
        <v>0.79999999999999982</v>
      </c>
      <c r="T1543">
        <f>IF(OR(NOT(ISNUMBER(finalData[[#This Row],[peerIQR]])),finalData[[#This Row],[peerIQR]]=0), NA(), finalData[[#This Row],[peerQ3]]+1.5*finalData[[#This Row],[peerIQR]])</f>
        <v>1.2000000000000002</v>
      </c>
      <c r="U154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43">
        <f>finalData[[#This Row],[score]]-finalData[[#This Row],[peerMedian]]</f>
        <v>-5.9999999999999942E-2</v>
      </c>
    </row>
    <row r="1544" spans="1:22">
      <c r="A1544" t="s">
        <v>5842</v>
      </c>
      <c r="B1544" t="s">
        <v>5843</v>
      </c>
      <c r="C1544" t="s">
        <v>5577</v>
      </c>
      <c r="D1544" t="s">
        <v>32</v>
      </c>
      <c r="E1544">
        <v>5</v>
      </c>
      <c r="F1544">
        <v>5</v>
      </c>
      <c r="G1544">
        <v>5</v>
      </c>
      <c r="H1544">
        <v>1</v>
      </c>
      <c r="I1544">
        <v>1</v>
      </c>
      <c r="J1544">
        <v>11</v>
      </c>
      <c r="K1544">
        <v>9.0909090909090912E-2</v>
      </c>
      <c r="L1544" t="s">
        <v>18136</v>
      </c>
      <c r="M1544" t="s">
        <v>17970</v>
      </c>
      <c r="N1544" cm="1">
        <f t="array" ref="N1544">_xlfn.LET(_xlpm.k,finalData[[#This Row],[peer_group_key]],
     MEDIAN(_xlfn._xlws.FILTER(finalData[score], (finalData[peer_group_key]=_xlpm.k)*(ISNUMBER(finalData[score]))))
)</f>
        <v>0.99</v>
      </c>
      <c r="O1544" cm="1">
        <f t="array" ref="O154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44" cm="1">
        <f t="array" ref="P154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44">
        <f>finalData[[#This Row],[peerQ3]]-finalData[[#This Row],[peerQ1]]</f>
        <v>0.10000000000000009</v>
      </c>
      <c r="R1544" cm="1">
        <f t="array" ref="R1544">_xlfn.LET(_xlpm.k,finalData[[#This Row],[peer_group_key]],
ROWS(_xlfn._xlws.FILTER(finalData[score], (finalData[peer_group_key]=_xlpm.k)*(ISNUMBER(finalData[score]))))
)</f>
        <v>91</v>
      </c>
      <c r="S1544">
        <f>IF(OR(NOT(ISNUMBER(finalData[[#This Row],[peerIQR]])),finalData[[#This Row],[peerIQR]]=0), NA(), finalData[[#This Row],[peerQ1]]-1.5*finalData[[#This Row],[peerIQR]])</f>
        <v>0.79999999999999982</v>
      </c>
      <c r="T1544">
        <f>IF(OR(NOT(ISNUMBER(finalData[[#This Row],[peerIQR]])),finalData[[#This Row],[peerIQR]]=0), NA(), finalData[[#This Row],[peerQ3]]+1.5*finalData[[#This Row],[peerIQR]])</f>
        <v>1.2000000000000002</v>
      </c>
      <c r="U154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44">
        <f>finalData[[#This Row],[score]]-finalData[[#This Row],[peerMedian]]</f>
        <v>1.0000000000000009E-2</v>
      </c>
    </row>
    <row r="1545" spans="1:22">
      <c r="A1545" t="s">
        <v>5844</v>
      </c>
      <c r="B1545" t="s">
        <v>5845</v>
      </c>
      <c r="C1545" t="s">
        <v>5577</v>
      </c>
      <c r="D1545" t="s">
        <v>32</v>
      </c>
      <c r="E1545">
        <v>1</v>
      </c>
      <c r="F1545">
        <v>0</v>
      </c>
      <c r="G1545">
        <v>5</v>
      </c>
      <c r="H1545">
        <v>1</v>
      </c>
      <c r="I1545">
        <v>0.95</v>
      </c>
      <c r="J1545">
        <v>6</v>
      </c>
      <c r="K1545">
        <v>0.16666666666666666</v>
      </c>
      <c r="L1545" t="s">
        <v>18136</v>
      </c>
      <c r="M1545" t="s">
        <v>17973</v>
      </c>
      <c r="N1545" cm="1">
        <f t="array" ref="N1545">_xlfn.LET(_xlpm.k,finalData[[#This Row],[peer_group_key]],
     MEDIAN(_xlfn._xlws.FILTER(finalData[score], (finalData[peer_group_key]=_xlpm.k)*(ISNUMBER(finalData[score]))))
)</f>
        <v>0.99</v>
      </c>
      <c r="O1545" cm="1">
        <f t="array" ref="O154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45" cm="1">
        <f t="array" ref="P154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45">
        <f>finalData[[#This Row],[peerQ3]]-finalData[[#This Row],[peerQ1]]</f>
        <v>0.10000000000000009</v>
      </c>
      <c r="R1545" cm="1">
        <f t="array" ref="R1545">_xlfn.LET(_xlpm.k,finalData[[#This Row],[peer_group_key]],
ROWS(_xlfn._xlws.FILTER(finalData[score], (finalData[peer_group_key]=_xlpm.k)*(ISNUMBER(finalData[score]))))
)</f>
        <v>91</v>
      </c>
      <c r="S1545">
        <f>IF(OR(NOT(ISNUMBER(finalData[[#This Row],[peerIQR]])),finalData[[#This Row],[peerIQR]]=0), NA(), finalData[[#This Row],[peerQ1]]-1.5*finalData[[#This Row],[peerIQR]])</f>
        <v>0.79999999999999982</v>
      </c>
      <c r="T1545">
        <f>IF(OR(NOT(ISNUMBER(finalData[[#This Row],[peerIQR]])),finalData[[#This Row],[peerIQR]]=0), NA(), finalData[[#This Row],[peerQ3]]+1.5*finalData[[#This Row],[peerIQR]])</f>
        <v>1.2000000000000002</v>
      </c>
      <c r="U154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45">
        <f>finalData[[#This Row],[score]]-finalData[[#This Row],[peerMedian]]</f>
        <v>-4.0000000000000036E-2</v>
      </c>
    </row>
    <row r="1546" spans="1:22">
      <c r="A1546" t="s">
        <v>5847</v>
      </c>
      <c r="B1546" t="s">
        <v>5848</v>
      </c>
      <c r="C1546" t="s">
        <v>5577</v>
      </c>
      <c r="D1546" t="s">
        <v>32</v>
      </c>
      <c r="E1546">
        <v>3</v>
      </c>
      <c r="F1546">
        <v>0</v>
      </c>
      <c r="G1546">
        <v>6</v>
      </c>
      <c r="H1546">
        <v>0</v>
      </c>
      <c r="I1546">
        <v>1.01</v>
      </c>
      <c r="J1546">
        <v>6</v>
      </c>
      <c r="K1546">
        <v>0</v>
      </c>
      <c r="L1546" t="s">
        <v>18136</v>
      </c>
      <c r="M1546" t="s">
        <v>17971</v>
      </c>
      <c r="N1546" cm="1">
        <f t="array" ref="N1546">_xlfn.LET(_xlpm.k,finalData[[#This Row],[peer_group_key]],
     MEDIAN(_xlfn._xlws.FILTER(finalData[score], (finalData[peer_group_key]=_xlpm.k)*(ISNUMBER(finalData[score]))))
)</f>
        <v>0.99</v>
      </c>
      <c r="O1546" cm="1">
        <f t="array" ref="O154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46" cm="1">
        <f t="array" ref="P154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46">
        <f>finalData[[#This Row],[peerQ3]]-finalData[[#This Row],[peerQ1]]</f>
        <v>0.10000000000000009</v>
      </c>
      <c r="R1546" cm="1">
        <f t="array" ref="R1546">_xlfn.LET(_xlpm.k,finalData[[#This Row],[peer_group_key]],
ROWS(_xlfn._xlws.FILTER(finalData[score], (finalData[peer_group_key]=_xlpm.k)*(ISNUMBER(finalData[score]))))
)</f>
        <v>91</v>
      </c>
      <c r="S1546">
        <f>IF(OR(NOT(ISNUMBER(finalData[[#This Row],[peerIQR]])),finalData[[#This Row],[peerIQR]]=0), NA(), finalData[[#This Row],[peerQ1]]-1.5*finalData[[#This Row],[peerIQR]])</f>
        <v>0.79999999999999982</v>
      </c>
      <c r="T1546">
        <f>IF(OR(NOT(ISNUMBER(finalData[[#This Row],[peerIQR]])),finalData[[#This Row],[peerIQR]]=0), NA(), finalData[[#This Row],[peerQ3]]+1.5*finalData[[#This Row],[peerIQR]])</f>
        <v>1.2000000000000002</v>
      </c>
      <c r="U154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46">
        <f>finalData[[#This Row],[score]]-finalData[[#This Row],[peerMedian]]</f>
        <v>2.0000000000000018E-2</v>
      </c>
    </row>
    <row r="1547" spans="1:22">
      <c r="A1547" t="s">
        <v>5851</v>
      </c>
      <c r="B1547" t="s">
        <v>5852</v>
      </c>
      <c r="C1547" t="s">
        <v>5577</v>
      </c>
      <c r="D1547" t="s">
        <v>87</v>
      </c>
      <c r="E1547">
        <v>2</v>
      </c>
      <c r="F1547">
        <v>0</v>
      </c>
      <c r="G1547">
        <v>8</v>
      </c>
      <c r="H1547">
        <v>1</v>
      </c>
      <c r="I1547">
        <v>1</v>
      </c>
      <c r="J1547">
        <v>9</v>
      </c>
      <c r="K1547">
        <v>0.1111111111111111</v>
      </c>
      <c r="L1547" t="s">
        <v>18138</v>
      </c>
      <c r="M1547" t="s">
        <v>17973</v>
      </c>
      <c r="N1547" cm="1">
        <f t="array" ref="N1547">_xlfn.LET(_xlpm.k,finalData[[#This Row],[peer_group_key]],
     MEDIAN(_xlfn._xlws.FILTER(finalData[score], (finalData[peer_group_key]=_xlpm.k)*(ISNUMBER(finalData[score]))))
)</f>
        <v>1</v>
      </c>
      <c r="O1547" cm="1">
        <f t="array" ref="O154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547" cm="1">
        <f t="array" ref="P154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547">
        <f>finalData[[#This Row],[peerQ3]]-finalData[[#This Row],[peerQ1]]</f>
        <v>0.12000000000000011</v>
      </c>
      <c r="R1547" cm="1">
        <f t="array" ref="R1547">_xlfn.LET(_xlpm.k,finalData[[#This Row],[peer_group_key]],
ROWS(_xlfn._xlws.FILTER(finalData[score], (finalData[peer_group_key]=_xlpm.k)*(ISNUMBER(finalData[score]))))
)</f>
        <v>11</v>
      </c>
      <c r="S1547">
        <f>IF(OR(NOT(ISNUMBER(finalData[[#This Row],[peerIQR]])),finalData[[#This Row],[peerIQR]]=0), NA(), finalData[[#This Row],[peerQ1]]-1.5*finalData[[#This Row],[peerIQR]])</f>
        <v>0.75999999999999979</v>
      </c>
      <c r="T1547">
        <f>IF(OR(NOT(ISNUMBER(finalData[[#This Row],[peerIQR]])),finalData[[#This Row],[peerIQR]]=0), NA(), finalData[[#This Row],[peerQ3]]+1.5*finalData[[#This Row],[peerIQR]])</f>
        <v>1.2400000000000002</v>
      </c>
      <c r="U154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47">
        <f>finalData[[#This Row],[score]]-finalData[[#This Row],[peerMedian]]</f>
        <v>0</v>
      </c>
    </row>
    <row r="1548" spans="1:22">
      <c r="A1548" t="s">
        <v>5853</v>
      </c>
      <c r="B1548" t="s">
        <v>5854</v>
      </c>
      <c r="C1548" t="s">
        <v>5577</v>
      </c>
      <c r="D1548" t="s">
        <v>32</v>
      </c>
      <c r="E1548">
        <v>2</v>
      </c>
      <c r="F1548">
        <v>0</v>
      </c>
      <c r="G1548">
        <v>5</v>
      </c>
      <c r="H1548">
        <v>1</v>
      </c>
      <c r="I1548">
        <v>0.96</v>
      </c>
      <c r="J1548">
        <v>6</v>
      </c>
      <c r="K1548">
        <v>0.16666666666666666</v>
      </c>
      <c r="L1548" t="s">
        <v>18136</v>
      </c>
      <c r="M1548" t="s">
        <v>17973</v>
      </c>
      <c r="N1548" cm="1">
        <f t="array" ref="N1548">_xlfn.LET(_xlpm.k,finalData[[#This Row],[peer_group_key]],
     MEDIAN(_xlfn._xlws.FILTER(finalData[score], (finalData[peer_group_key]=_xlpm.k)*(ISNUMBER(finalData[score]))))
)</f>
        <v>0.99</v>
      </c>
      <c r="O1548" cm="1">
        <f t="array" ref="O154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48" cm="1">
        <f t="array" ref="P154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48">
        <f>finalData[[#This Row],[peerQ3]]-finalData[[#This Row],[peerQ1]]</f>
        <v>0.10000000000000009</v>
      </c>
      <c r="R1548" cm="1">
        <f t="array" ref="R1548">_xlfn.LET(_xlpm.k,finalData[[#This Row],[peer_group_key]],
ROWS(_xlfn._xlws.FILTER(finalData[score], (finalData[peer_group_key]=_xlpm.k)*(ISNUMBER(finalData[score]))))
)</f>
        <v>91</v>
      </c>
      <c r="S1548">
        <f>IF(OR(NOT(ISNUMBER(finalData[[#This Row],[peerIQR]])),finalData[[#This Row],[peerIQR]]=0), NA(), finalData[[#This Row],[peerQ1]]-1.5*finalData[[#This Row],[peerIQR]])</f>
        <v>0.79999999999999982</v>
      </c>
      <c r="T1548">
        <f>IF(OR(NOT(ISNUMBER(finalData[[#This Row],[peerIQR]])),finalData[[#This Row],[peerIQR]]=0), NA(), finalData[[#This Row],[peerQ3]]+1.5*finalData[[#This Row],[peerIQR]])</f>
        <v>1.2000000000000002</v>
      </c>
      <c r="U154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48">
        <f>finalData[[#This Row],[score]]-finalData[[#This Row],[peerMedian]]</f>
        <v>-3.0000000000000027E-2</v>
      </c>
    </row>
    <row r="1549" spans="1:22">
      <c r="A1549" t="s">
        <v>5856</v>
      </c>
      <c r="B1549" t="s">
        <v>5857</v>
      </c>
      <c r="C1549" t="s">
        <v>5577</v>
      </c>
      <c r="D1549" t="s">
        <v>32</v>
      </c>
      <c r="E1549">
        <v>3</v>
      </c>
      <c r="F1549">
        <v>0</v>
      </c>
      <c r="G1549">
        <v>9</v>
      </c>
      <c r="H1549">
        <v>1</v>
      </c>
      <c r="I1549">
        <v>0.89</v>
      </c>
      <c r="J1549">
        <v>10</v>
      </c>
      <c r="K1549">
        <v>0.1</v>
      </c>
      <c r="L1549" t="s">
        <v>18136</v>
      </c>
      <c r="M1549" t="s">
        <v>17971</v>
      </c>
      <c r="N1549" cm="1">
        <f t="array" ref="N1549">_xlfn.LET(_xlpm.k,finalData[[#This Row],[peer_group_key]],
     MEDIAN(_xlfn._xlws.FILTER(finalData[score], (finalData[peer_group_key]=_xlpm.k)*(ISNUMBER(finalData[score]))))
)</f>
        <v>0.99</v>
      </c>
      <c r="O1549" cm="1">
        <f t="array" ref="O154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49" cm="1">
        <f t="array" ref="P154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49">
        <f>finalData[[#This Row],[peerQ3]]-finalData[[#This Row],[peerQ1]]</f>
        <v>0.10000000000000009</v>
      </c>
      <c r="R1549" cm="1">
        <f t="array" ref="R1549">_xlfn.LET(_xlpm.k,finalData[[#This Row],[peer_group_key]],
ROWS(_xlfn._xlws.FILTER(finalData[score], (finalData[peer_group_key]=_xlpm.k)*(ISNUMBER(finalData[score]))))
)</f>
        <v>91</v>
      </c>
      <c r="S1549">
        <f>IF(OR(NOT(ISNUMBER(finalData[[#This Row],[peerIQR]])),finalData[[#This Row],[peerIQR]]=0), NA(), finalData[[#This Row],[peerQ1]]-1.5*finalData[[#This Row],[peerIQR]])</f>
        <v>0.79999999999999982</v>
      </c>
      <c r="T1549">
        <f>IF(OR(NOT(ISNUMBER(finalData[[#This Row],[peerIQR]])),finalData[[#This Row],[peerIQR]]=0), NA(), finalData[[#This Row],[peerQ3]]+1.5*finalData[[#This Row],[peerIQR]])</f>
        <v>1.2000000000000002</v>
      </c>
      <c r="U154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49">
        <f>finalData[[#This Row],[score]]-finalData[[#This Row],[peerMedian]]</f>
        <v>-9.9999999999999978E-2</v>
      </c>
    </row>
    <row r="1550" spans="1:22">
      <c r="A1550" t="s">
        <v>5860</v>
      </c>
      <c r="B1550" t="s">
        <v>5861</v>
      </c>
      <c r="C1550" t="s">
        <v>5577</v>
      </c>
      <c r="D1550" t="s">
        <v>32</v>
      </c>
      <c r="E1550">
        <v>2</v>
      </c>
      <c r="F1550">
        <v>0</v>
      </c>
      <c r="G1550">
        <v>8</v>
      </c>
      <c r="H1550">
        <v>0</v>
      </c>
      <c r="I1550">
        <v>1.04</v>
      </c>
      <c r="J1550">
        <v>8</v>
      </c>
      <c r="K1550">
        <v>0</v>
      </c>
      <c r="L1550" t="s">
        <v>18136</v>
      </c>
      <c r="M1550" t="s">
        <v>17973</v>
      </c>
      <c r="N1550" cm="1">
        <f t="array" ref="N1550">_xlfn.LET(_xlpm.k,finalData[[#This Row],[peer_group_key]],
     MEDIAN(_xlfn._xlws.FILTER(finalData[score], (finalData[peer_group_key]=_xlpm.k)*(ISNUMBER(finalData[score]))))
)</f>
        <v>0.99</v>
      </c>
      <c r="O1550" cm="1">
        <f t="array" ref="O155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50" cm="1">
        <f t="array" ref="P155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50">
        <f>finalData[[#This Row],[peerQ3]]-finalData[[#This Row],[peerQ1]]</f>
        <v>0.10000000000000009</v>
      </c>
      <c r="R1550" cm="1">
        <f t="array" ref="R1550">_xlfn.LET(_xlpm.k,finalData[[#This Row],[peer_group_key]],
ROWS(_xlfn._xlws.FILTER(finalData[score], (finalData[peer_group_key]=_xlpm.k)*(ISNUMBER(finalData[score]))))
)</f>
        <v>91</v>
      </c>
      <c r="S1550">
        <f>IF(OR(NOT(ISNUMBER(finalData[[#This Row],[peerIQR]])),finalData[[#This Row],[peerIQR]]=0), NA(), finalData[[#This Row],[peerQ1]]-1.5*finalData[[#This Row],[peerIQR]])</f>
        <v>0.79999999999999982</v>
      </c>
      <c r="T1550">
        <f>IF(OR(NOT(ISNUMBER(finalData[[#This Row],[peerIQR]])),finalData[[#This Row],[peerIQR]]=0), NA(), finalData[[#This Row],[peerQ3]]+1.5*finalData[[#This Row],[peerIQR]])</f>
        <v>1.2000000000000002</v>
      </c>
      <c r="U155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50">
        <f>finalData[[#This Row],[score]]-finalData[[#This Row],[peerMedian]]</f>
        <v>5.0000000000000044E-2</v>
      </c>
    </row>
    <row r="1551" spans="1:22">
      <c r="A1551" t="s">
        <v>5864</v>
      </c>
      <c r="B1551" t="s">
        <v>5865</v>
      </c>
      <c r="C1551" t="s">
        <v>5577</v>
      </c>
      <c r="D1551" t="s">
        <v>32</v>
      </c>
      <c r="E1551">
        <v>1</v>
      </c>
      <c r="F1551">
        <v>0</v>
      </c>
      <c r="G1551">
        <v>7</v>
      </c>
      <c r="H1551">
        <v>3</v>
      </c>
      <c r="I1551">
        <v>0.94</v>
      </c>
      <c r="J1551">
        <v>10</v>
      </c>
      <c r="K1551">
        <v>0.3</v>
      </c>
      <c r="L1551" t="s">
        <v>18136</v>
      </c>
      <c r="M1551" t="s">
        <v>17973</v>
      </c>
      <c r="N1551" cm="1">
        <f t="array" ref="N1551">_xlfn.LET(_xlpm.k,finalData[[#This Row],[peer_group_key]],
     MEDIAN(_xlfn._xlws.FILTER(finalData[score], (finalData[peer_group_key]=_xlpm.k)*(ISNUMBER(finalData[score]))))
)</f>
        <v>0.99</v>
      </c>
      <c r="O1551" cm="1">
        <f t="array" ref="O155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51" cm="1">
        <f t="array" ref="P155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51">
        <f>finalData[[#This Row],[peerQ3]]-finalData[[#This Row],[peerQ1]]</f>
        <v>0.10000000000000009</v>
      </c>
      <c r="R1551" cm="1">
        <f t="array" ref="R1551">_xlfn.LET(_xlpm.k,finalData[[#This Row],[peer_group_key]],
ROWS(_xlfn._xlws.FILTER(finalData[score], (finalData[peer_group_key]=_xlpm.k)*(ISNUMBER(finalData[score]))))
)</f>
        <v>91</v>
      </c>
      <c r="S1551">
        <f>IF(OR(NOT(ISNUMBER(finalData[[#This Row],[peerIQR]])),finalData[[#This Row],[peerIQR]]=0), NA(), finalData[[#This Row],[peerQ1]]-1.5*finalData[[#This Row],[peerIQR]])</f>
        <v>0.79999999999999982</v>
      </c>
      <c r="T1551">
        <f>IF(OR(NOT(ISNUMBER(finalData[[#This Row],[peerIQR]])),finalData[[#This Row],[peerIQR]]=0), NA(), finalData[[#This Row],[peerQ3]]+1.5*finalData[[#This Row],[peerIQR]])</f>
        <v>1.2000000000000002</v>
      </c>
      <c r="U155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51">
        <f>finalData[[#This Row],[score]]-finalData[[#This Row],[peerMedian]]</f>
        <v>-5.0000000000000044E-2</v>
      </c>
    </row>
    <row r="1552" spans="1:22">
      <c r="A1552" t="s">
        <v>5867</v>
      </c>
      <c r="B1552" t="s">
        <v>5868</v>
      </c>
      <c r="C1552" t="s">
        <v>5577</v>
      </c>
      <c r="D1552" t="s">
        <v>32</v>
      </c>
      <c r="E1552">
        <v>2</v>
      </c>
      <c r="F1552">
        <v>0</v>
      </c>
      <c r="G1552">
        <v>4</v>
      </c>
      <c r="H1552">
        <v>1</v>
      </c>
      <c r="I1552">
        <v>1.05</v>
      </c>
      <c r="J1552">
        <v>5</v>
      </c>
      <c r="K1552">
        <v>0.2</v>
      </c>
      <c r="L1552" t="s">
        <v>18136</v>
      </c>
      <c r="M1552" t="s">
        <v>17973</v>
      </c>
      <c r="N1552" cm="1">
        <f t="array" ref="N1552">_xlfn.LET(_xlpm.k,finalData[[#This Row],[peer_group_key]],
     MEDIAN(_xlfn._xlws.FILTER(finalData[score], (finalData[peer_group_key]=_xlpm.k)*(ISNUMBER(finalData[score]))))
)</f>
        <v>0.99</v>
      </c>
      <c r="O1552" cm="1">
        <f t="array" ref="O155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52" cm="1">
        <f t="array" ref="P155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52">
        <f>finalData[[#This Row],[peerQ3]]-finalData[[#This Row],[peerQ1]]</f>
        <v>0.10000000000000009</v>
      </c>
      <c r="R1552" cm="1">
        <f t="array" ref="R1552">_xlfn.LET(_xlpm.k,finalData[[#This Row],[peer_group_key]],
ROWS(_xlfn._xlws.FILTER(finalData[score], (finalData[peer_group_key]=_xlpm.k)*(ISNUMBER(finalData[score]))))
)</f>
        <v>91</v>
      </c>
      <c r="S1552">
        <f>IF(OR(NOT(ISNUMBER(finalData[[#This Row],[peerIQR]])),finalData[[#This Row],[peerIQR]]=0), NA(), finalData[[#This Row],[peerQ1]]-1.5*finalData[[#This Row],[peerIQR]])</f>
        <v>0.79999999999999982</v>
      </c>
      <c r="T1552">
        <f>IF(OR(NOT(ISNUMBER(finalData[[#This Row],[peerIQR]])),finalData[[#This Row],[peerIQR]]=0), NA(), finalData[[#This Row],[peerQ3]]+1.5*finalData[[#This Row],[peerIQR]])</f>
        <v>1.2000000000000002</v>
      </c>
      <c r="U155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52">
        <f>finalData[[#This Row],[score]]-finalData[[#This Row],[peerMedian]]</f>
        <v>6.0000000000000053E-2</v>
      </c>
    </row>
    <row r="1553" spans="1:22">
      <c r="A1553" t="s">
        <v>5871</v>
      </c>
      <c r="B1553" t="s">
        <v>5872</v>
      </c>
      <c r="C1553" t="s">
        <v>5577</v>
      </c>
      <c r="D1553" t="s">
        <v>87</v>
      </c>
      <c r="E1553">
        <v>2</v>
      </c>
      <c r="F1553">
        <v>0</v>
      </c>
      <c r="G1553">
        <v>3</v>
      </c>
      <c r="H1553">
        <v>1</v>
      </c>
      <c r="I1553">
        <v>0.98</v>
      </c>
      <c r="J1553">
        <v>4</v>
      </c>
      <c r="K1553">
        <v>0.25</v>
      </c>
      <c r="L1553" t="s">
        <v>18138</v>
      </c>
      <c r="M1553" t="s">
        <v>17973</v>
      </c>
      <c r="N1553" cm="1">
        <f t="array" ref="N1553">_xlfn.LET(_xlpm.k,finalData[[#This Row],[peer_group_key]],
     MEDIAN(_xlfn._xlws.FILTER(finalData[score], (finalData[peer_group_key]=_xlpm.k)*(ISNUMBER(finalData[score]))))
)</f>
        <v>1</v>
      </c>
      <c r="O1553" cm="1">
        <f t="array" ref="O155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553" cm="1">
        <f t="array" ref="P155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553">
        <f>finalData[[#This Row],[peerQ3]]-finalData[[#This Row],[peerQ1]]</f>
        <v>0.12000000000000011</v>
      </c>
      <c r="R1553" cm="1">
        <f t="array" ref="R1553">_xlfn.LET(_xlpm.k,finalData[[#This Row],[peer_group_key]],
ROWS(_xlfn._xlws.FILTER(finalData[score], (finalData[peer_group_key]=_xlpm.k)*(ISNUMBER(finalData[score]))))
)</f>
        <v>11</v>
      </c>
      <c r="S1553">
        <f>IF(OR(NOT(ISNUMBER(finalData[[#This Row],[peerIQR]])),finalData[[#This Row],[peerIQR]]=0), NA(), finalData[[#This Row],[peerQ1]]-1.5*finalData[[#This Row],[peerIQR]])</f>
        <v>0.75999999999999979</v>
      </c>
      <c r="T1553">
        <f>IF(OR(NOT(ISNUMBER(finalData[[#This Row],[peerIQR]])),finalData[[#This Row],[peerIQR]]=0), NA(), finalData[[#This Row],[peerQ3]]+1.5*finalData[[#This Row],[peerIQR]])</f>
        <v>1.2400000000000002</v>
      </c>
      <c r="U155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53">
        <f>finalData[[#This Row],[score]]-finalData[[#This Row],[peerMedian]]</f>
        <v>-2.0000000000000018E-2</v>
      </c>
    </row>
    <row r="1554" spans="1:22">
      <c r="A1554" t="s">
        <v>5874</v>
      </c>
      <c r="B1554" t="s">
        <v>5875</v>
      </c>
      <c r="C1554" t="s">
        <v>5577</v>
      </c>
      <c r="D1554" t="s">
        <v>32</v>
      </c>
      <c r="E1554">
        <v>1</v>
      </c>
      <c r="F1554">
        <v>0</v>
      </c>
      <c r="G1554">
        <v>4</v>
      </c>
      <c r="H1554">
        <v>2</v>
      </c>
      <c r="I1554">
        <v>1.08</v>
      </c>
      <c r="J1554">
        <v>6</v>
      </c>
      <c r="K1554">
        <v>0.33333333333333331</v>
      </c>
      <c r="L1554" t="s">
        <v>18136</v>
      </c>
      <c r="M1554" t="s">
        <v>17973</v>
      </c>
      <c r="N1554" cm="1">
        <f t="array" ref="N1554">_xlfn.LET(_xlpm.k,finalData[[#This Row],[peer_group_key]],
     MEDIAN(_xlfn._xlws.FILTER(finalData[score], (finalData[peer_group_key]=_xlpm.k)*(ISNUMBER(finalData[score]))))
)</f>
        <v>0.99</v>
      </c>
      <c r="O1554" cm="1">
        <f t="array" ref="O155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54" cm="1">
        <f t="array" ref="P155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54">
        <f>finalData[[#This Row],[peerQ3]]-finalData[[#This Row],[peerQ1]]</f>
        <v>0.10000000000000009</v>
      </c>
      <c r="R1554" cm="1">
        <f t="array" ref="R1554">_xlfn.LET(_xlpm.k,finalData[[#This Row],[peer_group_key]],
ROWS(_xlfn._xlws.FILTER(finalData[score], (finalData[peer_group_key]=_xlpm.k)*(ISNUMBER(finalData[score]))))
)</f>
        <v>91</v>
      </c>
      <c r="S1554">
        <f>IF(OR(NOT(ISNUMBER(finalData[[#This Row],[peerIQR]])),finalData[[#This Row],[peerIQR]]=0), NA(), finalData[[#This Row],[peerQ1]]-1.5*finalData[[#This Row],[peerIQR]])</f>
        <v>0.79999999999999982</v>
      </c>
      <c r="T1554">
        <f>IF(OR(NOT(ISNUMBER(finalData[[#This Row],[peerIQR]])),finalData[[#This Row],[peerIQR]]=0), NA(), finalData[[#This Row],[peerQ3]]+1.5*finalData[[#This Row],[peerIQR]])</f>
        <v>1.2000000000000002</v>
      </c>
      <c r="U155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54">
        <f>finalData[[#This Row],[score]]-finalData[[#This Row],[peerMedian]]</f>
        <v>9.000000000000008E-2</v>
      </c>
    </row>
    <row r="1555" spans="1:22">
      <c r="A1555" t="s">
        <v>5877</v>
      </c>
      <c r="B1555" t="s">
        <v>5878</v>
      </c>
      <c r="C1555" t="s">
        <v>5577</v>
      </c>
      <c r="D1555" t="s">
        <v>87</v>
      </c>
      <c r="E1555">
        <v>1</v>
      </c>
      <c r="F1555">
        <v>0</v>
      </c>
      <c r="G1555">
        <v>8</v>
      </c>
      <c r="H1555">
        <v>3</v>
      </c>
      <c r="I1555">
        <v>1.1000000000000001</v>
      </c>
      <c r="J1555">
        <v>11</v>
      </c>
      <c r="K1555">
        <v>0.27272727272727271</v>
      </c>
      <c r="L1555" t="s">
        <v>18138</v>
      </c>
      <c r="M1555" t="s">
        <v>17973</v>
      </c>
      <c r="N1555" cm="1">
        <f t="array" ref="N1555">_xlfn.LET(_xlpm.k,finalData[[#This Row],[peer_group_key]],
     MEDIAN(_xlfn._xlws.FILTER(finalData[score], (finalData[peer_group_key]=_xlpm.k)*(ISNUMBER(finalData[score]))))
)</f>
        <v>1</v>
      </c>
      <c r="O1555" cm="1">
        <f t="array" ref="O155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555" cm="1">
        <f t="array" ref="P155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555">
        <f>finalData[[#This Row],[peerQ3]]-finalData[[#This Row],[peerQ1]]</f>
        <v>0.12000000000000011</v>
      </c>
      <c r="R1555" cm="1">
        <f t="array" ref="R1555">_xlfn.LET(_xlpm.k,finalData[[#This Row],[peer_group_key]],
ROWS(_xlfn._xlws.FILTER(finalData[score], (finalData[peer_group_key]=_xlpm.k)*(ISNUMBER(finalData[score]))))
)</f>
        <v>11</v>
      </c>
      <c r="S1555">
        <f>IF(OR(NOT(ISNUMBER(finalData[[#This Row],[peerIQR]])),finalData[[#This Row],[peerIQR]]=0), NA(), finalData[[#This Row],[peerQ1]]-1.5*finalData[[#This Row],[peerIQR]])</f>
        <v>0.75999999999999979</v>
      </c>
      <c r="T1555">
        <f>IF(OR(NOT(ISNUMBER(finalData[[#This Row],[peerIQR]])),finalData[[#This Row],[peerIQR]]=0), NA(), finalData[[#This Row],[peerQ3]]+1.5*finalData[[#This Row],[peerIQR]])</f>
        <v>1.2400000000000002</v>
      </c>
      <c r="U155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55">
        <f>finalData[[#This Row],[score]]-finalData[[#This Row],[peerMedian]]</f>
        <v>0.10000000000000009</v>
      </c>
    </row>
    <row r="1556" spans="1:22">
      <c r="A1556" t="s">
        <v>5880</v>
      </c>
      <c r="B1556" t="s">
        <v>5881</v>
      </c>
      <c r="C1556" t="s">
        <v>5577</v>
      </c>
      <c r="D1556" t="s">
        <v>32</v>
      </c>
      <c r="E1556">
        <v>2</v>
      </c>
      <c r="F1556">
        <v>0</v>
      </c>
      <c r="G1556">
        <v>7</v>
      </c>
      <c r="H1556">
        <v>2</v>
      </c>
      <c r="I1556">
        <v>0.99</v>
      </c>
      <c r="J1556">
        <v>9</v>
      </c>
      <c r="K1556">
        <v>0.22222222222222221</v>
      </c>
      <c r="L1556" t="s">
        <v>18136</v>
      </c>
      <c r="M1556" t="s">
        <v>17973</v>
      </c>
      <c r="N1556" cm="1">
        <f t="array" ref="N1556">_xlfn.LET(_xlpm.k,finalData[[#This Row],[peer_group_key]],
     MEDIAN(_xlfn._xlws.FILTER(finalData[score], (finalData[peer_group_key]=_xlpm.k)*(ISNUMBER(finalData[score]))))
)</f>
        <v>0.99</v>
      </c>
      <c r="O1556" cm="1">
        <f t="array" ref="O155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56" cm="1">
        <f t="array" ref="P155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56">
        <f>finalData[[#This Row],[peerQ3]]-finalData[[#This Row],[peerQ1]]</f>
        <v>0.10000000000000009</v>
      </c>
      <c r="R1556" cm="1">
        <f t="array" ref="R1556">_xlfn.LET(_xlpm.k,finalData[[#This Row],[peer_group_key]],
ROWS(_xlfn._xlws.FILTER(finalData[score], (finalData[peer_group_key]=_xlpm.k)*(ISNUMBER(finalData[score]))))
)</f>
        <v>91</v>
      </c>
      <c r="S1556">
        <f>IF(OR(NOT(ISNUMBER(finalData[[#This Row],[peerIQR]])),finalData[[#This Row],[peerIQR]]=0), NA(), finalData[[#This Row],[peerQ1]]-1.5*finalData[[#This Row],[peerIQR]])</f>
        <v>0.79999999999999982</v>
      </c>
      <c r="T1556">
        <f>IF(OR(NOT(ISNUMBER(finalData[[#This Row],[peerIQR]])),finalData[[#This Row],[peerIQR]]=0), NA(), finalData[[#This Row],[peerQ3]]+1.5*finalData[[#This Row],[peerIQR]])</f>
        <v>1.2000000000000002</v>
      </c>
      <c r="U155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56">
        <f>finalData[[#This Row],[score]]-finalData[[#This Row],[peerMedian]]</f>
        <v>0</v>
      </c>
    </row>
    <row r="1557" spans="1:22">
      <c r="A1557" t="s">
        <v>5884</v>
      </c>
      <c r="B1557" t="s">
        <v>5885</v>
      </c>
      <c r="C1557" t="s">
        <v>5577</v>
      </c>
      <c r="D1557" t="s">
        <v>32</v>
      </c>
      <c r="E1557">
        <v>3</v>
      </c>
      <c r="F1557">
        <v>1</v>
      </c>
      <c r="G1557">
        <v>5</v>
      </c>
      <c r="H1557">
        <v>1</v>
      </c>
      <c r="I1557">
        <v>0.86</v>
      </c>
      <c r="J1557">
        <v>7</v>
      </c>
      <c r="K1557">
        <v>0.14285714285714285</v>
      </c>
      <c r="L1557" t="s">
        <v>18136</v>
      </c>
      <c r="M1557" t="s">
        <v>17971</v>
      </c>
      <c r="N1557" cm="1">
        <f t="array" ref="N1557">_xlfn.LET(_xlpm.k,finalData[[#This Row],[peer_group_key]],
     MEDIAN(_xlfn._xlws.FILTER(finalData[score], (finalData[peer_group_key]=_xlpm.k)*(ISNUMBER(finalData[score]))))
)</f>
        <v>0.99</v>
      </c>
      <c r="O1557" cm="1">
        <f t="array" ref="O155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57" cm="1">
        <f t="array" ref="P155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57">
        <f>finalData[[#This Row],[peerQ3]]-finalData[[#This Row],[peerQ1]]</f>
        <v>0.10000000000000009</v>
      </c>
      <c r="R1557" cm="1">
        <f t="array" ref="R1557">_xlfn.LET(_xlpm.k,finalData[[#This Row],[peer_group_key]],
ROWS(_xlfn._xlws.FILTER(finalData[score], (finalData[peer_group_key]=_xlpm.k)*(ISNUMBER(finalData[score]))))
)</f>
        <v>91</v>
      </c>
      <c r="S1557">
        <f>IF(OR(NOT(ISNUMBER(finalData[[#This Row],[peerIQR]])),finalData[[#This Row],[peerIQR]]=0), NA(), finalData[[#This Row],[peerQ1]]-1.5*finalData[[#This Row],[peerIQR]])</f>
        <v>0.79999999999999982</v>
      </c>
      <c r="T1557">
        <f>IF(OR(NOT(ISNUMBER(finalData[[#This Row],[peerIQR]])),finalData[[#This Row],[peerIQR]]=0), NA(), finalData[[#This Row],[peerQ3]]+1.5*finalData[[#This Row],[peerIQR]])</f>
        <v>1.2000000000000002</v>
      </c>
      <c r="U155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57">
        <f>finalData[[#This Row],[score]]-finalData[[#This Row],[peerMedian]]</f>
        <v>-0.13</v>
      </c>
    </row>
    <row r="1558" spans="1:22">
      <c r="A1558" t="s">
        <v>5887</v>
      </c>
      <c r="B1558" t="s">
        <v>5888</v>
      </c>
      <c r="C1558" t="s">
        <v>5577</v>
      </c>
      <c r="D1558" t="s">
        <v>32</v>
      </c>
      <c r="E1558">
        <v>3</v>
      </c>
      <c r="F1558">
        <v>0</v>
      </c>
      <c r="G1558">
        <v>9</v>
      </c>
      <c r="H1558">
        <v>0</v>
      </c>
      <c r="I1558">
        <v>1</v>
      </c>
      <c r="J1558">
        <v>9</v>
      </c>
      <c r="K1558">
        <v>0</v>
      </c>
      <c r="L1558" t="s">
        <v>18136</v>
      </c>
      <c r="M1558" t="s">
        <v>17971</v>
      </c>
      <c r="N1558" cm="1">
        <f t="array" ref="N1558">_xlfn.LET(_xlpm.k,finalData[[#This Row],[peer_group_key]],
     MEDIAN(_xlfn._xlws.FILTER(finalData[score], (finalData[peer_group_key]=_xlpm.k)*(ISNUMBER(finalData[score]))))
)</f>
        <v>0.99</v>
      </c>
      <c r="O1558" cm="1">
        <f t="array" ref="O155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58" cm="1">
        <f t="array" ref="P155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58">
        <f>finalData[[#This Row],[peerQ3]]-finalData[[#This Row],[peerQ1]]</f>
        <v>0.10000000000000009</v>
      </c>
      <c r="R1558" cm="1">
        <f t="array" ref="R1558">_xlfn.LET(_xlpm.k,finalData[[#This Row],[peer_group_key]],
ROWS(_xlfn._xlws.FILTER(finalData[score], (finalData[peer_group_key]=_xlpm.k)*(ISNUMBER(finalData[score]))))
)</f>
        <v>91</v>
      </c>
      <c r="S1558">
        <f>IF(OR(NOT(ISNUMBER(finalData[[#This Row],[peerIQR]])),finalData[[#This Row],[peerIQR]]=0), NA(), finalData[[#This Row],[peerQ1]]-1.5*finalData[[#This Row],[peerIQR]])</f>
        <v>0.79999999999999982</v>
      </c>
      <c r="T1558">
        <f>IF(OR(NOT(ISNUMBER(finalData[[#This Row],[peerIQR]])),finalData[[#This Row],[peerIQR]]=0), NA(), finalData[[#This Row],[peerQ3]]+1.5*finalData[[#This Row],[peerIQR]])</f>
        <v>1.2000000000000002</v>
      </c>
      <c r="U155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58">
        <f>finalData[[#This Row],[score]]-finalData[[#This Row],[peerMedian]]</f>
        <v>1.0000000000000009E-2</v>
      </c>
    </row>
    <row r="1559" spans="1:22">
      <c r="A1559" t="s">
        <v>5890</v>
      </c>
      <c r="B1559" t="s">
        <v>5891</v>
      </c>
      <c r="C1559" t="s">
        <v>5577</v>
      </c>
      <c r="D1559" t="s">
        <v>113</v>
      </c>
      <c r="E1559">
        <v>1</v>
      </c>
      <c r="F1559">
        <v>0</v>
      </c>
      <c r="G1559">
        <v>2</v>
      </c>
      <c r="H1559">
        <v>3</v>
      </c>
      <c r="I1559">
        <v>1.08</v>
      </c>
      <c r="J1559">
        <v>5</v>
      </c>
      <c r="K1559">
        <v>0.6</v>
      </c>
      <c r="L1559" t="s">
        <v>18139</v>
      </c>
      <c r="M1559" t="s">
        <v>17973</v>
      </c>
      <c r="N1559" cm="1">
        <f t="array" ref="N1559">_xlfn.LET(_xlpm.k,finalData[[#This Row],[peer_group_key]],
     MEDIAN(_xlfn._xlws.FILTER(finalData[score], (finalData[peer_group_key]=_xlpm.k)*(ISNUMBER(finalData[score]))))
)</f>
        <v>1</v>
      </c>
      <c r="O1559" cm="1">
        <f t="array" ref="O155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0.94750000000000001</v>
      </c>
      <c r="P1559" cm="1">
        <f t="array" ref="P155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1.0525</v>
      </c>
      <c r="Q1559">
        <f>finalData[[#This Row],[peerQ3]]-finalData[[#This Row],[peerQ1]]</f>
        <v>0.10499999999999998</v>
      </c>
      <c r="R1559" cm="1">
        <f t="array" ref="R1559">_xlfn.LET(_xlpm.k,finalData[[#This Row],[peer_group_key]],
ROWS(_xlfn._xlws.FILTER(finalData[score], (finalData[peer_group_key]=_xlpm.k)*(ISNUMBER(finalData[score]))))
)</f>
        <v>8</v>
      </c>
      <c r="S1559">
        <f>IF(OR(NOT(ISNUMBER(finalData[[#This Row],[peerIQR]])),finalData[[#This Row],[peerIQR]]=0), NA(), finalData[[#This Row],[peerQ1]]-1.5*finalData[[#This Row],[peerIQR]])</f>
        <v>0.79</v>
      </c>
      <c r="T1559">
        <f>IF(OR(NOT(ISNUMBER(finalData[[#This Row],[peerIQR]])),finalData[[#This Row],[peerIQR]]=0), NA(), finalData[[#This Row],[peerQ3]]+1.5*finalData[[#This Row],[peerIQR]])</f>
        <v>1.21</v>
      </c>
      <c r="U155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59">
        <f>finalData[[#This Row],[score]]-finalData[[#This Row],[peerMedian]]</f>
        <v>8.0000000000000071E-2</v>
      </c>
    </row>
    <row r="1560" spans="1:22">
      <c r="A1560" t="s">
        <v>5893</v>
      </c>
      <c r="B1560" t="s">
        <v>5894</v>
      </c>
      <c r="C1560" t="s">
        <v>5577</v>
      </c>
      <c r="D1560" t="s">
        <v>67</v>
      </c>
      <c r="E1560">
        <v>2</v>
      </c>
      <c r="F1560">
        <v>0</v>
      </c>
      <c r="G1560">
        <v>8</v>
      </c>
      <c r="H1560">
        <v>3</v>
      </c>
      <c r="I1560">
        <v>0.99</v>
      </c>
      <c r="J1560">
        <v>11</v>
      </c>
      <c r="K1560">
        <v>0.27272727272727271</v>
      </c>
      <c r="L1560" t="s">
        <v>18137</v>
      </c>
      <c r="M1560" t="s">
        <v>17973</v>
      </c>
      <c r="N1560" cm="1">
        <f t="array" ref="N1560">_xlfn.LET(_xlpm.k,finalData[[#This Row],[peer_group_key]],
     MEDIAN(_xlfn._xlws.FILTER(finalData[score], (finalData[peer_group_key]=_xlpm.k)*(ISNUMBER(finalData[score]))))
)</f>
        <v>1.0249999999999999</v>
      </c>
      <c r="O1560" cm="1">
        <f t="array" ref="O156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1.0125</v>
      </c>
      <c r="P1560" cm="1">
        <f t="array" ref="P156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1.0425</v>
      </c>
      <c r="Q1560">
        <f>finalData[[#This Row],[peerQ3]]-finalData[[#This Row],[peerQ1]]</f>
        <v>3.0000000000000027E-2</v>
      </c>
      <c r="R1560" cm="1">
        <f t="array" ref="R1560">_xlfn.LET(_xlpm.k,finalData[[#This Row],[peer_group_key]],
ROWS(_xlfn._xlws.FILTER(finalData[score], (finalData[peer_group_key]=_xlpm.k)*(ISNUMBER(finalData[score]))))
)</f>
        <v>4</v>
      </c>
      <c r="S1560">
        <f>IF(OR(NOT(ISNUMBER(finalData[[#This Row],[peerIQR]])),finalData[[#This Row],[peerIQR]]=0), NA(), finalData[[#This Row],[peerQ1]]-1.5*finalData[[#This Row],[peerIQR]])</f>
        <v>0.96749999999999992</v>
      </c>
      <c r="T1560">
        <f>IF(OR(NOT(ISNUMBER(finalData[[#This Row],[peerIQR]])),finalData[[#This Row],[peerIQR]]=0), NA(), finalData[[#This Row],[peerQ3]]+1.5*finalData[[#This Row],[peerIQR]])</f>
        <v>1.0874999999999999</v>
      </c>
      <c r="U156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560">
        <f>finalData[[#This Row],[score]]-finalData[[#This Row],[peerMedian]]</f>
        <v>-3.499999999999992E-2</v>
      </c>
    </row>
    <row r="1561" spans="1:22">
      <c r="A1561" t="s">
        <v>5895</v>
      </c>
      <c r="B1561" t="s">
        <v>5896</v>
      </c>
      <c r="C1561" t="s">
        <v>5577</v>
      </c>
      <c r="D1561" t="s">
        <v>140</v>
      </c>
      <c r="E1561">
        <v>4</v>
      </c>
      <c r="F1561">
        <v>0</v>
      </c>
      <c r="G1561">
        <v>6</v>
      </c>
      <c r="H1561">
        <v>1</v>
      </c>
      <c r="I1561">
        <v>1.07</v>
      </c>
      <c r="J1561">
        <v>7</v>
      </c>
      <c r="K1561">
        <v>0.14285714285714285</v>
      </c>
      <c r="L1561" t="s">
        <v>18141</v>
      </c>
      <c r="M1561" t="s">
        <v>17970</v>
      </c>
      <c r="N1561" cm="1">
        <f t="array" ref="N1561">_xlfn.LET(_xlpm.k,finalData[[#This Row],[peer_group_key]],
     MEDIAN(_xlfn._xlws.FILTER(finalData[score], (finalData[peer_group_key]=_xlpm.k)*(ISNUMBER(finalData[score]))))
)</f>
        <v>1.01</v>
      </c>
      <c r="O1561" cm="1">
        <f t="array" ref="O156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561" cm="1">
        <f t="array" ref="P156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1.0575000000000001</v>
      </c>
      <c r="Q1561">
        <f>finalData[[#This Row],[peerQ3]]-finalData[[#This Row],[peerQ1]]</f>
        <v>5.7500000000000107E-2</v>
      </c>
      <c r="R1561" cm="1">
        <f t="array" ref="R1561">_xlfn.LET(_xlpm.k,finalData[[#This Row],[peer_group_key]],
ROWS(_xlfn._xlws.FILTER(finalData[score], (finalData[peer_group_key]=_xlpm.k)*(ISNUMBER(finalData[score]))))
)</f>
        <v>6</v>
      </c>
      <c r="S1561">
        <f>IF(OR(NOT(ISNUMBER(finalData[[#This Row],[peerIQR]])),finalData[[#This Row],[peerIQR]]=0), NA(), finalData[[#This Row],[peerQ1]]-1.5*finalData[[#This Row],[peerIQR]])</f>
        <v>0.91374999999999984</v>
      </c>
      <c r="T1561">
        <f>IF(OR(NOT(ISNUMBER(finalData[[#This Row],[peerIQR]])),finalData[[#This Row],[peerIQR]]=0), NA(), finalData[[#This Row],[peerQ3]]+1.5*finalData[[#This Row],[peerIQR]])</f>
        <v>1.1437500000000003</v>
      </c>
      <c r="U156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561">
        <f>finalData[[#This Row],[score]]-finalData[[#This Row],[peerMedian]]</f>
        <v>6.0000000000000053E-2</v>
      </c>
    </row>
    <row r="1562" spans="1:22">
      <c r="A1562" t="s">
        <v>5899</v>
      </c>
      <c r="B1562" t="s">
        <v>5900</v>
      </c>
      <c r="C1562" t="s">
        <v>5577</v>
      </c>
      <c r="D1562" t="s">
        <v>32</v>
      </c>
      <c r="E1562">
        <v>2</v>
      </c>
      <c r="F1562">
        <v>0</v>
      </c>
      <c r="G1562">
        <v>9</v>
      </c>
      <c r="H1562">
        <v>1</v>
      </c>
      <c r="I1562">
        <v>0.98</v>
      </c>
      <c r="J1562">
        <v>10</v>
      </c>
      <c r="K1562">
        <v>0.1</v>
      </c>
      <c r="L1562" t="s">
        <v>18136</v>
      </c>
      <c r="M1562" t="s">
        <v>17973</v>
      </c>
      <c r="N1562" cm="1">
        <f t="array" ref="N1562">_xlfn.LET(_xlpm.k,finalData[[#This Row],[peer_group_key]],
     MEDIAN(_xlfn._xlws.FILTER(finalData[score], (finalData[peer_group_key]=_xlpm.k)*(ISNUMBER(finalData[score]))))
)</f>
        <v>0.99</v>
      </c>
      <c r="O1562" cm="1">
        <f t="array" ref="O156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62" cm="1">
        <f t="array" ref="P156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62">
        <f>finalData[[#This Row],[peerQ3]]-finalData[[#This Row],[peerQ1]]</f>
        <v>0.10000000000000009</v>
      </c>
      <c r="R1562" cm="1">
        <f t="array" ref="R1562">_xlfn.LET(_xlpm.k,finalData[[#This Row],[peer_group_key]],
ROWS(_xlfn._xlws.FILTER(finalData[score], (finalData[peer_group_key]=_xlpm.k)*(ISNUMBER(finalData[score]))))
)</f>
        <v>91</v>
      </c>
      <c r="S1562">
        <f>IF(OR(NOT(ISNUMBER(finalData[[#This Row],[peerIQR]])),finalData[[#This Row],[peerIQR]]=0), NA(), finalData[[#This Row],[peerQ1]]-1.5*finalData[[#This Row],[peerIQR]])</f>
        <v>0.79999999999999982</v>
      </c>
      <c r="T1562">
        <f>IF(OR(NOT(ISNUMBER(finalData[[#This Row],[peerIQR]])),finalData[[#This Row],[peerIQR]]=0), NA(), finalData[[#This Row],[peerQ3]]+1.5*finalData[[#This Row],[peerIQR]])</f>
        <v>1.2000000000000002</v>
      </c>
      <c r="U156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62">
        <f>finalData[[#This Row],[score]]-finalData[[#This Row],[peerMedian]]</f>
        <v>-1.0000000000000009E-2</v>
      </c>
    </row>
    <row r="1563" spans="1:22">
      <c r="A1563" t="s">
        <v>5902</v>
      </c>
      <c r="B1563" t="s">
        <v>1078</v>
      </c>
      <c r="C1563" t="s">
        <v>5577</v>
      </c>
      <c r="D1563" t="s">
        <v>140</v>
      </c>
      <c r="E1563">
        <v>3</v>
      </c>
      <c r="F1563">
        <v>0</v>
      </c>
      <c r="G1563">
        <v>8</v>
      </c>
      <c r="H1563">
        <v>1</v>
      </c>
      <c r="I1563">
        <v>1.18</v>
      </c>
      <c r="J1563">
        <v>9</v>
      </c>
      <c r="K1563">
        <v>0.1111111111111111</v>
      </c>
      <c r="L1563" t="s">
        <v>18141</v>
      </c>
      <c r="M1563" t="s">
        <v>17971</v>
      </c>
      <c r="N1563" cm="1">
        <f t="array" ref="N1563">_xlfn.LET(_xlpm.k,finalData[[#This Row],[peer_group_key]],
     MEDIAN(_xlfn._xlws.FILTER(finalData[score], (finalData[peer_group_key]=_xlpm.k)*(ISNUMBER(finalData[score]))))
)</f>
        <v>1.01</v>
      </c>
      <c r="O1563" cm="1">
        <f t="array" ref="O156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563" cm="1">
        <f t="array" ref="P156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1.0575000000000001</v>
      </c>
      <c r="Q1563">
        <f>finalData[[#This Row],[peerQ3]]-finalData[[#This Row],[peerQ1]]</f>
        <v>5.7500000000000107E-2</v>
      </c>
      <c r="R1563" cm="1">
        <f t="array" ref="R1563">_xlfn.LET(_xlpm.k,finalData[[#This Row],[peer_group_key]],
ROWS(_xlfn._xlws.FILTER(finalData[score], (finalData[peer_group_key]=_xlpm.k)*(ISNUMBER(finalData[score]))))
)</f>
        <v>6</v>
      </c>
      <c r="S1563">
        <f>IF(OR(NOT(ISNUMBER(finalData[[#This Row],[peerIQR]])),finalData[[#This Row],[peerIQR]]=0), NA(), finalData[[#This Row],[peerQ1]]-1.5*finalData[[#This Row],[peerIQR]])</f>
        <v>0.91374999999999984</v>
      </c>
      <c r="T1563">
        <f>IF(OR(NOT(ISNUMBER(finalData[[#This Row],[peerIQR]])),finalData[[#This Row],[peerIQR]]=0), NA(), finalData[[#This Row],[peerQ3]]+1.5*finalData[[#This Row],[peerIQR]])</f>
        <v>1.1437500000000003</v>
      </c>
      <c r="U156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563">
        <f>finalData[[#This Row],[score]]-finalData[[#This Row],[peerMedian]]</f>
        <v>0.16999999999999993</v>
      </c>
    </row>
    <row r="1564" spans="1:22">
      <c r="A1564" t="s">
        <v>5904</v>
      </c>
      <c r="B1564" t="s">
        <v>5905</v>
      </c>
      <c r="C1564" t="s">
        <v>5577</v>
      </c>
      <c r="D1564" t="s">
        <v>32</v>
      </c>
      <c r="E1564">
        <v>3</v>
      </c>
      <c r="F1564">
        <v>0</v>
      </c>
      <c r="G1564">
        <v>8</v>
      </c>
      <c r="H1564">
        <v>1</v>
      </c>
      <c r="I1564">
        <v>1.02</v>
      </c>
      <c r="J1564">
        <v>9</v>
      </c>
      <c r="K1564">
        <v>0.1111111111111111</v>
      </c>
      <c r="L1564" t="s">
        <v>18136</v>
      </c>
      <c r="M1564" t="s">
        <v>17971</v>
      </c>
      <c r="N1564" cm="1">
        <f t="array" ref="N1564">_xlfn.LET(_xlpm.k,finalData[[#This Row],[peer_group_key]],
     MEDIAN(_xlfn._xlws.FILTER(finalData[score], (finalData[peer_group_key]=_xlpm.k)*(ISNUMBER(finalData[score]))))
)</f>
        <v>0.99</v>
      </c>
      <c r="O1564" cm="1">
        <f t="array" ref="O156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64" cm="1">
        <f t="array" ref="P156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64">
        <f>finalData[[#This Row],[peerQ3]]-finalData[[#This Row],[peerQ1]]</f>
        <v>0.10000000000000009</v>
      </c>
      <c r="R1564" cm="1">
        <f t="array" ref="R1564">_xlfn.LET(_xlpm.k,finalData[[#This Row],[peer_group_key]],
ROWS(_xlfn._xlws.FILTER(finalData[score], (finalData[peer_group_key]=_xlpm.k)*(ISNUMBER(finalData[score]))))
)</f>
        <v>91</v>
      </c>
      <c r="S1564">
        <f>IF(OR(NOT(ISNUMBER(finalData[[#This Row],[peerIQR]])),finalData[[#This Row],[peerIQR]]=0), NA(), finalData[[#This Row],[peerQ1]]-1.5*finalData[[#This Row],[peerIQR]])</f>
        <v>0.79999999999999982</v>
      </c>
      <c r="T1564">
        <f>IF(OR(NOT(ISNUMBER(finalData[[#This Row],[peerIQR]])),finalData[[#This Row],[peerIQR]]=0), NA(), finalData[[#This Row],[peerQ3]]+1.5*finalData[[#This Row],[peerIQR]])</f>
        <v>1.2000000000000002</v>
      </c>
      <c r="U156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64">
        <f>finalData[[#This Row],[score]]-finalData[[#This Row],[peerMedian]]</f>
        <v>3.0000000000000027E-2</v>
      </c>
    </row>
    <row r="1565" spans="1:22">
      <c r="A1565" t="s">
        <v>5907</v>
      </c>
      <c r="B1565" t="s">
        <v>5908</v>
      </c>
      <c r="C1565" t="s">
        <v>5577</v>
      </c>
      <c r="D1565" t="s">
        <v>87</v>
      </c>
      <c r="E1565">
        <v>3</v>
      </c>
      <c r="F1565">
        <v>0</v>
      </c>
      <c r="G1565">
        <v>7</v>
      </c>
      <c r="H1565">
        <v>1</v>
      </c>
      <c r="I1565">
        <v>1</v>
      </c>
      <c r="J1565">
        <v>8</v>
      </c>
      <c r="K1565">
        <v>0.125</v>
      </c>
      <c r="L1565" t="s">
        <v>18138</v>
      </c>
      <c r="M1565" t="s">
        <v>17971</v>
      </c>
      <c r="N1565" cm="1">
        <f t="array" ref="N1565">_xlfn.LET(_xlpm.k,finalData[[#This Row],[peer_group_key]],
     MEDIAN(_xlfn._xlws.FILTER(finalData[score], (finalData[peer_group_key]=_xlpm.k)*(ISNUMBER(finalData[score]))))
)</f>
        <v>1</v>
      </c>
      <c r="O1565" cm="1">
        <f t="array" ref="O156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1565" cm="1">
        <f t="array" ref="P156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1565">
        <f>finalData[[#This Row],[peerQ3]]-finalData[[#This Row],[peerQ1]]</f>
        <v>0.12000000000000011</v>
      </c>
      <c r="R1565" cm="1">
        <f t="array" ref="R1565">_xlfn.LET(_xlpm.k,finalData[[#This Row],[peer_group_key]],
ROWS(_xlfn._xlws.FILTER(finalData[score], (finalData[peer_group_key]=_xlpm.k)*(ISNUMBER(finalData[score]))))
)</f>
        <v>11</v>
      </c>
      <c r="S1565">
        <f>IF(OR(NOT(ISNUMBER(finalData[[#This Row],[peerIQR]])),finalData[[#This Row],[peerIQR]]=0), NA(), finalData[[#This Row],[peerQ1]]-1.5*finalData[[#This Row],[peerIQR]])</f>
        <v>0.75999999999999979</v>
      </c>
      <c r="T1565">
        <f>IF(OR(NOT(ISNUMBER(finalData[[#This Row],[peerIQR]])),finalData[[#This Row],[peerIQR]]=0), NA(), finalData[[#This Row],[peerQ3]]+1.5*finalData[[#This Row],[peerIQR]])</f>
        <v>1.2400000000000002</v>
      </c>
      <c r="U156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65">
        <f>finalData[[#This Row],[score]]-finalData[[#This Row],[peerMedian]]</f>
        <v>0</v>
      </c>
    </row>
    <row r="1566" spans="1:22">
      <c r="A1566" t="s">
        <v>5910</v>
      </c>
      <c r="B1566" t="s">
        <v>5911</v>
      </c>
      <c r="C1566" t="s">
        <v>5577</v>
      </c>
      <c r="D1566" t="s">
        <v>32</v>
      </c>
      <c r="E1566">
        <v>4</v>
      </c>
      <c r="F1566">
        <v>2</v>
      </c>
      <c r="G1566">
        <v>6</v>
      </c>
      <c r="H1566">
        <v>1</v>
      </c>
      <c r="I1566">
        <v>1.06</v>
      </c>
      <c r="J1566">
        <v>9</v>
      </c>
      <c r="K1566">
        <v>0.1111111111111111</v>
      </c>
      <c r="L1566" t="s">
        <v>18136</v>
      </c>
      <c r="M1566" t="s">
        <v>17970</v>
      </c>
      <c r="N1566" cm="1">
        <f t="array" ref="N1566">_xlfn.LET(_xlpm.k,finalData[[#This Row],[peer_group_key]],
     MEDIAN(_xlfn._xlws.FILTER(finalData[score], (finalData[peer_group_key]=_xlpm.k)*(ISNUMBER(finalData[score]))))
)</f>
        <v>0.99</v>
      </c>
      <c r="O1566" cm="1">
        <f t="array" ref="O156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66" cm="1">
        <f t="array" ref="P156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66">
        <f>finalData[[#This Row],[peerQ3]]-finalData[[#This Row],[peerQ1]]</f>
        <v>0.10000000000000009</v>
      </c>
      <c r="R1566" cm="1">
        <f t="array" ref="R1566">_xlfn.LET(_xlpm.k,finalData[[#This Row],[peer_group_key]],
ROWS(_xlfn._xlws.FILTER(finalData[score], (finalData[peer_group_key]=_xlpm.k)*(ISNUMBER(finalData[score]))))
)</f>
        <v>91</v>
      </c>
      <c r="S1566">
        <f>IF(OR(NOT(ISNUMBER(finalData[[#This Row],[peerIQR]])),finalData[[#This Row],[peerIQR]]=0), NA(), finalData[[#This Row],[peerQ1]]-1.5*finalData[[#This Row],[peerIQR]])</f>
        <v>0.79999999999999982</v>
      </c>
      <c r="T1566">
        <f>IF(OR(NOT(ISNUMBER(finalData[[#This Row],[peerIQR]])),finalData[[#This Row],[peerIQR]]=0), NA(), finalData[[#This Row],[peerQ3]]+1.5*finalData[[#This Row],[peerIQR]])</f>
        <v>1.2000000000000002</v>
      </c>
      <c r="U156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66">
        <f>finalData[[#This Row],[score]]-finalData[[#This Row],[peerMedian]]</f>
        <v>7.0000000000000062E-2</v>
      </c>
    </row>
    <row r="1567" spans="1:22">
      <c r="A1567" t="s">
        <v>5913</v>
      </c>
      <c r="B1567" t="s">
        <v>5914</v>
      </c>
      <c r="C1567" t="s">
        <v>5577</v>
      </c>
      <c r="D1567" t="s">
        <v>32</v>
      </c>
      <c r="E1567">
        <v>5</v>
      </c>
      <c r="F1567">
        <v>3</v>
      </c>
      <c r="G1567">
        <v>0</v>
      </c>
      <c r="H1567">
        <v>0</v>
      </c>
      <c r="I1567">
        <v>0.91</v>
      </c>
      <c r="J1567">
        <v>3</v>
      </c>
      <c r="K1567">
        <v>0</v>
      </c>
      <c r="L1567" t="s">
        <v>18136</v>
      </c>
      <c r="M1567" t="s">
        <v>17970</v>
      </c>
      <c r="N1567" cm="1">
        <f t="array" ref="N1567">_xlfn.LET(_xlpm.k,finalData[[#This Row],[peer_group_key]],
     MEDIAN(_xlfn._xlws.FILTER(finalData[score], (finalData[peer_group_key]=_xlpm.k)*(ISNUMBER(finalData[score]))))
)</f>
        <v>0.99</v>
      </c>
      <c r="O1567" cm="1">
        <f t="array" ref="O156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67" cm="1">
        <f t="array" ref="P156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67">
        <f>finalData[[#This Row],[peerQ3]]-finalData[[#This Row],[peerQ1]]</f>
        <v>0.10000000000000009</v>
      </c>
      <c r="R1567" cm="1">
        <f t="array" ref="R1567">_xlfn.LET(_xlpm.k,finalData[[#This Row],[peer_group_key]],
ROWS(_xlfn._xlws.FILTER(finalData[score], (finalData[peer_group_key]=_xlpm.k)*(ISNUMBER(finalData[score]))))
)</f>
        <v>91</v>
      </c>
      <c r="S1567">
        <f>IF(OR(NOT(ISNUMBER(finalData[[#This Row],[peerIQR]])),finalData[[#This Row],[peerIQR]]=0), NA(), finalData[[#This Row],[peerQ1]]-1.5*finalData[[#This Row],[peerIQR]])</f>
        <v>0.79999999999999982</v>
      </c>
      <c r="T1567">
        <f>IF(OR(NOT(ISNUMBER(finalData[[#This Row],[peerIQR]])),finalData[[#This Row],[peerIQR]]=0), NA(), finalData[[#This Row],[peerQ3]]+1.5*finalData[[#This Row],[peerIQR]])</f>
        <v>1.2000000000000002</v>
      </c>
      <c r="U156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67">
        <f>finalData[[#This Row],[score]]-finalData[[#This Row],[peerMedian]]</f>
        <v>-7.999999999999996E-2</v>
      </c>
    </row>
    <row r="1568" spans="1:22">
      <c r="A1568" t="s">
        <v>5915</v>
      </c>
      <c r="B1568" t="s">
        <v>5916</v>
      </c>
      <c r="C1568" t="s">
        <v>5577</v>
      </c>
      <c r="D1568" t="s">
        <v>32</v>
      </c>
      <c r="E1568">
        <v>3</v>
      </c>
      <c r="F1568">
        <v>0</v>
      </c>
      <c r="G1568">
        <v>6</v>
      </c>
      <c r="H1568">
        <v>0</v>
      </c>
      <c r="I1568">
        <v>1.01</v>
      </c>
      <c r="J1568">
        <v>6</v>
      </c>
      <c r="K1568">
        <v>0</v>
      </c>
      <c r="L1568" t="s">
        <v>18136</v>
      </c>
      <c r="M1568" t="s">
        <v>17971</v>
      </c>
      <c r="N1568" cm="1">
        <f t="array" ref="N1568">_xlfn.LET(_xlpm.k,finalData[[#This Row],[peer_group_key]],
     MEDIAN(_xlfn._xlws.FILTER(finalData[score], (finalData[peer_group_key]=_xlpm.k)*(ISNUMBER(finalData[score]))))
)</f>
        <v>0.99</v>
      </c>
      <c r="O1568" cm="1">
        <f t="array" ref="O156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68" cm="1">
        <f t="array" ref="P156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68">
        <f>finalData[[#This Row],[peerQ3]]-finalData[[#This Row],[peerQ1]]</f>
        <v>0.10000000000000009</v>
      </c>
      <c r="R1568" cm="1">
        <f t="array" ref="R1568">_xlfn.LET(_xlpm.k,finalData[[#This Row],[peer_group_key]],
ROWS(_xlfn._xlws.FILTER(finalData[score], (finalData[peer_group_key]=_xlpm.k)*(ISNUMBER(finalData[score]))))
)</f>
        <v>91</v>
      </c>
      <c r="S1568">
        <f>IF(OR(NOT(ISNUMBER(finalData[[#This Row],[peerIQR]])),finalData[[#This Row],[peerIQR]]=0), NA(), finalData[[#This Row],[peerQ1]]-1.5*finalData[[#This Row],[peerIQR]])</f>
        <v>0.79999999999999982</v>
      </c>
      <c r="T1568">
        <f>IF(OR(NOT(ISNUMBER(finalData[[#This Row],[peerIQR]])),finalData[[#This Row],[peerIQR]]=0), NA(), finalData[[#This Row],[peerQ3]]+1.5*finalData[[#This Row],[peerIQR]])</f>
        <v>1.2000000000000002</v>
      </c>
      <c r="U156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68">
        <f>finalData[[#This Row],[score]]-finalData[[#This Row],[peerMedian]]</f>
        <v>2.0000000000000018E-2</v>
      </c>
    </row>
    <row r="1569" spans="1:22">
      <c r="A1569" t="s">
        <v>5918</v>
      </c>
      <c r="B1569" t="s">
        <v>5919</v>
      </c>
      <c r="C1569" t="s">
        <v>5577</v>
      </c>
      <c r="D1569" t="s">
        <v>32</v>
      </c>
      <c r="E1569">
        <v>2</v>
      </c>
      <c r="F1569">
        <v>1</v>
      </c>
      <c r="G1569">
        <v>5</v>
      </c>
      <c r="H1569">
        <v>0</v>
      </c>
      <c r="I1569">
        <v>0.85</v>
      </c>
      <c r="J1569">
        <v>6</v>
      </c>
      <c r="K1569">
        <v>0</v>
      </c>
      <c r="L1569" t="s">
        <v>18136</v>
      </c>
      <c r="M1569" t="s">
        <v>17973</v>
      </c>
      <c r="N1569" cm="1">
        <f t="array" ref="N1569">_xlfn.LET(_xlpm.k,finalData[[#This Row],[peer_group_key]],
     MEDIAN(_xlfn._xlws.FILTER(finalData[score], (finalData[peer_group_key]=_xlpm.k)*(ISNUMBER(finalData[score]))))
)</f>
        <v>0.99</v>
      </c>
      <c r="O1569" cm="1">
        <f t="array" ref="O156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69" cm="1">
        <f t="array" ref="P156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69">
        <f>finalData[[#This Row],[peerQ3]]-finalData[[#This Row],[peerQ1]]</f>
        <v>0.10000000000000009</v>
      </c>
      <c r="R1569" cm="1">
        <f t="array" ref="R1569">_xlfn.LET(_xlpm.k,finalData[[#This Row],[peer_group_key]],
ROWS(_xlfn._xlws.FILTER(finalData[score], (finalData[peer_group_key]=_xlpm.k)*(ISNUMBER(finalData[score]))))
)</f>
        <v>91</v>
      </c>
      <c r="S1569">
        <f>IF(OR(NOT(ISNUMBER(finalData[[#This Row],[peerIQR]])),finalData[[#This Row],[peerIQR]]=0), NA(), finalData[[#This Row],[peerQ1]]-1.5*finalData[[#This Row],[peerIQR]])</f>
        <v>0.79999999999999982</v>
      </c>
      <c r="T1569">
        <f>IF(OR(NOT(ISNUMBER(finalData[[#This Row],[peerIQR]])),finalData[[#This Row],[peerIQR]]=0), NA(), finalData[[#This Row],[peerQ3]]+1.5*finalData[[#This Row],[peerIQR]])</f>
        <v>1.2000000000000002</v>
      </c>
      <c r="U156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69">
        <f>finalData[[#This Row],[score]]-finalData[[#This Row],[peerMedian]]</f>
        <v>-0.14000000000000001</v>
      </c>
    </row>
    <row r="1570" spans="1:22">
      <c r="A1570" t="s">
        <v>5921</v>
      </c>
      <c r="B1570" t="s">
        <v>5922</v>
      </c>
      <c r="C1570" t="s">
        <v>5577</v>
      </c>
      <c r="D1570" t="s">
        <v>32</v>
      </c>
      <c r="E1570">
        <v>3</v>
      </c>
      <c r="F1570">
        <v>0</v>
      </c>
      <c r="G1570">
        <v>7</v>
      </c>
      <c r="H1570">
        <v>2</v>
      </c>
      <c r="I1570">
        <v>0.95</v>
      </c>
      <c r="J1570">
        <v>9</v>
      </c>
      <c r="K1570">
        <v>0.22222222222222221</v>
      </c>
      <c r="L1570" t="s">
        <v>18136</v>
      </c>
      <c r="M1570" t="s">
        <v>17971</v>
      </c>
      <c r="N1570" cm="1">
        <f t="array" ref="N1570">_xlfn.LET(_xlpm.k,finalData[[#This Row],[peer_group_key]],
     MEDIAN(_xlfn._xlws.FILTER(finalData[score], (finalData[peer_group_key]=_xlpm.k)*(ISNUMBER(finalData[score]))))
)</f>
        <v>0.99</v>
      </c>
      <c r="O1570" cm="1">
        <f t="array" ref="O157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70" cm="1">
        <f t="array" ref="P157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70">
        <f>finalData[[#This Row],[peerQ3]]-finalData[[#This Row],[peerQ1]]</f>
        <v>0.10000000000000009</v>
      </c>
      <c r="R1570" cm="1">
        <f t="array" ref="R1570">_xlfn.LET(_xlpm.k,finalData[[#This Row],[peer_group_key]],
ROWS(_xlfn._xlws.FILTER(finalData[score], (finalData[peer_group_key]=_xlpm.k)*(ISNUMBER(finalData[score]))))
)</f>
        <v>91</v>
      </c>
      <c r="S1570">
        <f>IF(OR(NOT(ISNUMBER(finalData[[#This Row],[peerIQR]])),finalData[[#This Row],[peerIQR]]=0), NA(), finalData[[#This Row],[peerQ1]]-1.5*finalData[[#This Row],[peerIQR]])</f>
        <v>0.79999999999999982</v>
      </c>
      <c r="T1570">
        <f>IF(OR(NOT(ISNUMBER(finalData[[#This Row],[peerIQR]])),finalData[[#This Row],[peerIQR]]=0), NA(), finalData[[#This Row],[peerQ3]]+1.5*finalData[[#This Row],[peerIQR]])</f>
        <v>1.2000000000000002</v>
      </c>
      <c r="U157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70">
        <f>finalData[[#This Row],[score]]-finalData[[#This Row],[peerMedian]]</f>
        <v>-4.0000000000000036E-2</v>
      </c>
    </row>
    <row r="1571" spans="1:22">
      <c r="A1571" t="s">
        <v>5924</v>
      </c>
      <c r="B1571" t="s">
        <v>5925</v>
      </c>
      <c r="C1571" t="s">
        <v>5577</v>
      </c>
      <c r="D1571" t="s">
        <v>32</v>
      </c>
      <c r="E1571">
        <v>2</v>
      </c>
      <c r="F1571">
        <v>0</v>
      </c>
      <c r="G1571">
        <v>6</v>
      </c>
      <c r="H1571">
        <v>2</v>
      </c>
      <c r="I1571">
        <v>0.99</v>
      </c>
      <c r="J1571">
        <v>8</v>
      </c>
      <c r="K1571">
        <v>0.25</v>
      </c>
      <c r="L1571" t="s">
        <v>18136</v>
      </c>
      <c r="M1571" t="s">
        <v>17973</v>
      </c>
      <c r="N1571" cm="1">
        <f t="array" ref="N1571">_xlfn.LET(_xlpm.k,finalData[[#This Row],[peer_group_key]],
     MEDIAN(_xlfn._xlws.FILTER(finalData[score], (finalData[peer_group_key]=_xlpm.k)*(ISNUMBER(finalData[score]))))
)</f>
        <v>0.99</v>
      </c>
      <c r="O1571" cm="1">
        <f t="array" ref="O157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71" cm="1">
        <f t="array" ref="P157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71">
        <f>finalData[[#This Row],[peerQ3]]-finalData[[#This Row],[peerQ1]]</f>
        <v>0.10000000000000009</v>
      </c>
      <c r="R1571" cm="1">
        <f t="array" ref="R1571">_xlfn.LET(_xlpm.k,finalData[[#This Row],[peer_group_key]],
ROWS(_xlfn._xlws.FILTER(finalData[score], (finalData[peer_group_key]=_xlpm.k)*(ISNUMBER(finalData[score]))))
)</f>
        <v>91</v>
      </c>
      <c r="S1571">
        <f>IF(OR(NOT(ISNUMBER(finalData[[#This Row],[peerIQR]])),finalData[[#This Row],[peerIQR]]=0), NA(), finalData[[#This Row],[peerQ1]]-1.5*finalData[[#This Row],[peerIQR]])</f>
        <v>0.79999999999999982</v>
      </c>
      <c r="T1571">
        <f>IF(OR(NOT(ISNUMBER(finalData[[#This Row],[peerIQR]])),finalData[[#This Row],[peerIQR]]=0), NA(), finalData[[#This Row],[peerQ3]]+1.5*finalData[[#This Row],[peerIQR]])</f>
        <v>1.2000000000000002</v>
      </c>
      <c r="U157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71">
        <f>finalData[[#This Row],[score]]-finalData[[#This Row],[peerMedian]]</f>
        <v>0</v>
      </c>
    </row>
    <row r="1572" spans="1:22">
      <c r="A1572" t="s">
        <v>5927</v>
      </c>
      <c r="B1572" t="s">
        <v>5928</v>
      </c>
      <c r="C1572" t="s">
        <v>5577</v>
      </c>
      <c r="D1572" t="s">
        <v>32</v>
      </c>
      <c r="E1572">
        <v>2</v>
      </c>
      <c r="F1572">
        <v>1</v>
      </c>
      <c r="G1572">
        <v>7</v>
      </c>
      <c r="H1572">
        <v>2</v>
      </c>
      <c r="I1572">
        <v>0.94</v>
      </c>
      <c r="J1572">
        <v>10</v>
      </c>
      <c r="K1572">
        <v>0.2</v>
      </c>
      <c r="L1572" t="s">
        <v>18136</v>
      </c>
      <c r="M1572" t="s">
        <v>17973</v>
      </c>
      <c r="N1572" cm="1">
        <f t="array" ref="N1572">_xlfn.LET(_xlpm.k,finalData[[#This Row],[peer_group_key]],
     MEDIAN(_xlfn._xlws.FILTER(finalData[score], (finalData[peer_group_key]=_xlpm.k)*(ISNUMBER(finalData[score]))))
)</f>
        <v>0.99</v>
      </c>
      <c r="O1572" cm="1">
        <f t="array" ref="O157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72" cm="1">
        <f t="array" ref="P157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72">
        <f>finalData[[#This Row],[peerQ3]]-finalData[[#This Row],[peerQ1]]</f>
        <v>0.10000000000000009</v>
      </c>
      <c r="R1572" cm="1">
        <f t="array" ref="R1572">_xlfn.LET(_xlpm.k,finalData[[#This Row],[peer_group_key]],
ROWS(_xlfn._xlws.FILTER(finalData[score], (finalData[peer_group_key]=_xlpm.k)*(ISNUMBER(finalData[score]))))
)</f>
        <v>91</v>
      </c>
      <c r="S1572">
        <f>IF(OR(NOT(ISNUMBER(finalData[[#This Row],[peerIQR]])),finalData[[#This Row],[peerIQR]]=0), NA(), finalData[[#This Row],[peerQ1]]-1.5*finalData[[#This Row],[peerIQR]])</f>
        <v>0.79999999999999982</v>
      </c>
      <c r="T1572">
        <f>IF(OR(NOT(ISNUMBER(finalData[[#This Row],[peerIQR]])),finalData[[#This Row],[peerIQR]]=0), NA(), finalData[[#This Row],[peerQ3]]+1.5*finalData[[#This Row],[peerIQR]])</f>
        <v>1.2000000000000002</v>
      </c>
      <c r="U157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72">
        <f>finalData[[#This Row],[score]]-finalData[[#This Row],[peerMedian]]</f>
        <v>-5.0000000000000044E-2</v>
      </c>
    </row>
    <row r="1573" spans="1:22">
      <c r="A1573" t="s">
        <v>5930</v>
      </c>
      <c r="B1573" t="s">
        <v>5931</v>
      </c>
      <c r="C1573" t="s">
        <v>5577</v>
      </c>
      <c r="D1573" t="s">
        <v>32</v>
      </c>
      <c r="E1573">
        <v>2</v>
      </c>
      <c r="F1573">
        <v>0</v>
      </c>
      <c r="G1573">
        <v>8</v>
      </c>
      <c r="H1573">
        <v>3</v>
      </c>
      <c r="I1573">
        <v>1.0900000000000001</v>
      </c>
      <c r="J1573">
        <v>11</v>
      </c>
      <c r="K1573">
        <v>0.27272727272727271</v>
      </c>
      <c r="L1573" t="s">
        <v>18136</v>
      </c>
      <c r="M1573" t="s">
        <v>17973</v>
      </c>
      <c r="N1573" cm="1">
        <f t="array" ref="N1573">_xlfn.LET(_xlpm.k,finalData[[#This Row],[peer_group_key]],
     MEDIAN(_xlfn._xlws.FILTER(finalData[score], (finalData[peer_group_key]=_xlpm.k)*(ISNUMBER(finalData[score]))))
)</f>
        <v>0.99</v>
      </c>
      <c r="O1573" cm="1">
        <f t="array" ref="O157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73" cm="1">
        <f t="array" ref="P157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73">
        <f>finalData[[#This Row],[peerQ3]]-finalData[[#This Row],[peerQ1]]</f>
        <v>0.10000000000000009</v>
      </c>
      <c r="R1573" cm="1">
        <f t="array" ref="R1573">_xlfn.LET(_xlpm.k,finalData[[#This Row],[peer_group_key]],
ROWS(_xlfn._xlws.FILTER(finalData[score], (finalData[peer_group_key]=_xlpm.k)*(ISNUMBER(finalData[score]))))
)</f>
        <v>91</v>
      </c>
      <c r="S1573">
        <f>IF(OR(NOT(ISNUMBER(finalData[[#This Row],[peerIQR]])),finalData[[#This Row],[peerIQR]]=0), NA(), finalData[[#This Row],[peerQ1]]-1.5*finalData[[#This Row],[peerIQR]])</f>
        <v>0.79999999999999982</v>
      </c>
      <c r="T1573">
        <f>IF(OR(NOT(ISNUMBER(finalData[[#This Row],[peerIQR]])),finalData[[#This Row],[peerIQR]]=0), NA(), finalData[[#This Row],[peerQ3]]+1.5*finalData[[#This Row],[peerIQR]])</f>
        <v>1.2000000000000002</v>
      </c>
      <c r="U157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73">
        <f>finalData[[#This Row],[score]]-finalData[[#This Row],[peerMedian]]</f>
        <v>0.10000000000000009</v>
      </c>
    </row>
    <row r="1574" spans="1:22">
      <c r="A1574" t="s">
        <v>5933</v>
      </c>
      <c r="B1574" t="s">
        <v>5934</v>
      </c>
      <c r="C1574" t="s">
        <v>5577</v>
      </c>
      <c r="D1574" t="s">
        <v>32</v>
      </c>
      <c r="E1574">
        <v>5</v>
      </c>
      <c r="F1574">
        <v>0</v>
      </c>
      <c r="G1574">
        <v>9</v>
      </c>
      <c r="H1574">
        <v>1</v>
      </c>
      <c r="I1574">
        <v>1.01</v>
      </c>
      <c r="J1574">
        <v>10</v>
      </c>
      <c r="K1574">
        <v>0.1</v>
      </c>
      <c r="L1574" t="s">
        <v>18136</v>
      </c>
      <c r="M1574" t="s">
        <v>17970</v>
      </c>
      <c r="N1574" cm="1">
        <f t="array" ref="N1574">_xlfn.LET(_xlpm.k,finalData[[#This Row],[peer_group_key]],
     MEDIAN(_xlfn._xlws.FILTER(finalData[score], (finalData[peer_group_key]=_xlpm.k)*(ISNUMBER(finalData[score]))))
)</f>
        <v>0.99</v>
      </c>
      <c r="O1574" cm="1">
        <f t="array" ref="O157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74" cm="1">
        <f t="array" ref="P157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74">
        <f>finalData[[#This Row],[peerQ3]]-finalData[[#This Row],[peerQ1]]</f>
        <v>0.10000000000000009</v>
      </c>
      <c r="R1574" cm="1">
        <f t="array" ref="R1574">_xlfn.LET(_xlpm.k,finalData[[#This Row],[peer_group_key]],
ROWS(_xlfn._xlws.FILTER(finalData[score], (finalData[peer_group_key]=_xlpm.k)*(ISNUMBER(finalData[score]))))
)</f>
        <v>91</v>
      </c>
      <c r="S1574">
        <f>IF(OR(NOT(ISNUMBER(finalData[[#This Row],[peerIQR]])),finalData[[#This Row],[peerIQR]]=0), NA(), finalData[[#This Row],[peerQ1]]-1.5*finalData[[#This Row],[peerIQR]])</f>
        <v>0.79999999999999982</v>
      </c>
      <c r="T1574">
        <f>IF(OR(NOT(ISNUMBER(finalData[[#This Row],[peerIQR]])),finalData[[#This Row],[peerIQR]]=0), NA(), finalData[[#This Row],[peerQ3]]+1.5*finalData[[#This Row],[peerIQR]])</f>
        <v>1.2000000000000002</v>
      </c>
      <c r="U157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74">
        <f>finalData[[#This Row],[score]]-finalData[[#This Row],[peerMedian]]</f>
        <v>2.0000000000000018E-2</v>
      </c>
    </row>
    <row r="1575" spans="1:22">
      <c r="A1575" t="s">
        <v>5936</v>
      </c>
      <c r="B1575" t="s">
        <v>5937</v>
      </c>
      <c r="C1575" t="s">
        <v>5577</v>
      </c>
      <c r="D1575" t="s">
        <v>32</v>
      </c>
      <c r="E1575">
        <v>3</v>
      </c>
      <c r="F1575">
        <v>2</v>
      </c>
      <c r="G1575">
        <v>7</v>
      </c>
      <c r="H1575">
        <v>1</v>
      </c>
      <c r="I1575">
        <v>1.01</v>
      </c>
      <c r="J1575">
        <v>10</v>
      </c>
      <c r="K1575">
        <v>0.1</v>
      </c>
      <c r="L1575" t="s">
        <v>18136</v>
      </c>
      <c r="M1575" t="s">
        <v>17971</v>
      </c>
      <c r="N1575" cm="1">
        <f t="array" ref="N1575">_xlfn.LET(_xlpm.k,finalData[[#This Row],[peer_group_key]],
     MEDIAN(_xlfn._xlws.FILTER(finalData[score], (finalData[peer_group_key]=_xlpm.k)*(ISNUMBER(finalData[score]))))
)</f>
        <v>0.99</v>
      </c>
      <c r="O1575" cm="1">
        <f t="array" ref="O157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75" cm="1">
        <f t="array" ref="P157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75">
        <f>finalData[[#This Row],[peerQ3]]-finalData[[#This Row],[peerQ1]]</f>
        <v>0.10000000000000009</v>
      </c>
      <c r="R1575" cm="1">
        <f t="array" ref="R1575">_xlfn.LET(_xlpm.k,finalData[[#This Row],[peer_group_key]],
ROWS(_xlfn._xlws.FILTER(finalData[score], (finalData[peer_group_key]=_xlpm.k)*(ISNUMBER(finalData[score]))))
)</f>
        <v>91</v>
      </c>
      <c r="S1575">
        <f>IF(OR(NOT(ISNUMBER(finalData[[#This Row],[peerIQR]])),finalData[[#This Row],[peerIQR]]=0), NA(), finalData[[#This Row],[peerQ1]]-1.5*finalData[[#This Row],[peerIQR]])</f>
        <v>0.79999999999999982</v>
      </c>
      <c r="T1575">
        <f>IF(OR(NOT(ISNUMBER(finalData[[#This Row],[peerIQR]])),finalData[[#This Row],[peerIQR]]=0), NA(), finalData[[#This Row],[peerQ3]]+1.5*finalData[[#This Row],[peerIQR]])</f>
        <v>1.2000000000000002</v>
      </c>
      <c r="U157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75">
        <f>finalData[[#This Row],[score]]-finalData[[#This Row],[peerMedian]]</f>
        <v>2.0000000000000018E-2</v>
      </c>
    </row>
    <row r="1576" spans="1:22">
      <c r="A1576" t="s">
        <v>5940</v>
      </c>
      <c r="B1576" t="s">
        <v>5941</v>
      </c>
      <c r="C1576" t="s">
        <v>5577</v>
      </c>
      <c r="D1576" t="s">
        <v>32</v>
      </c>
      <c r="E1576">
        <v>4</v>
      </c>
      <c r="F1576">
        <v>0</v>
      </c>
      <c r="G1576">
        <v>7</v>
      </c>
      <c r="H1576">
        <v>0</v>
      </c>
      <c r="I1576">
        <v>1.08</v>
      </c>
      <c r="J1576">
        <v>7</v>
      </c>
      <c r="K1576">
        <v>0</v>
      </c>
      <c r="L1576" t="s">
        <v>18136</v>
      </c>
      <c r="M1576" t="s">
        <v>17970</v>
      </c>
      <c r="N1576" cm="1">
        <f t="array" ref="N1576">_xlfn.LET(_xlpm.k,finalData[[#This Row],[peer_group_key]],
     MEDIAN(_xlfn._xlws.FILTER(finalData[score], (finalData[peer_group_key]=_xlpm.k)*(ISNUMBER(finalData[score]))))
)</f>
        <v>0.99</v>
      </c>
      <c r="O1576" cm="1">
        <f t="array" ref="O157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76" cm="1">
        <f t="array" ref="P157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76">
        <f>finalData[[#This Row],[peerQ3]]-finalData[[#This Row],[peerQ1]]</f>
        <v>0.10000000000000009</v>
      </c>
      <c r="R1576" cm="1">
        <f t="array" ref="R1576">_xlfn.LET(_xlpm.k,finalData[[#This Row],[peer_group_key]],
ROWS(_xlfn._xlws.FILTER(finalData[score], (finalData[peer_group_key]=_xlpm.k)*(ISNUMBER(finalData[score]))))
)</f>
        <v>91</v>
      </c>
      <c r="S1576">
        <f>IF(OR(NOT(ISNUMBER(finalData[[#This Row],[peerIQR]])),finalData[[#This Row],[peerIQR]]=0), NA(), finalData[[#This Row],[peerQ1]]-1.5*finalData[[#This Row],[peerIQR]])</f>
        <v>0.79999999999999982</v>
      </c>
      <c r="T1576">
        <f>IF(OR(NOT(ISNUMBER(finalData[[#This Row],[peerIQR]])),finalData[[#This Row],[peerIQR]]=0), NA(), finalData[[#This Row],[peerQ3]]+1.5*finalData[[#This Row],[peerIQR]])</f>
        <v>1.2000000000000002</v>
      </c>
      <c r="U157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76">
        <f>finalData[[#This Row],[score]]-finalData[[#This Row],[peerMedian]]</f>
        <v>9.000000000000008E-2</v>
      </c>
    </row>
    <row r="1577" spans="1:22">
      <c r="A1577" t="s">
        <v>5943</v>
      </c>
      <c r="B1577" t="s">
        <v>5944</v>
      </c>
      <c r="C1577" t="s">
        <v>5577</v>
      </c>
      <c r="D1577" t="s">
        <v>32</v>
      </c>
      <c r="E1577">
        <v>3</v>
      </c>
      <c r="F1577">
        <v>0</v>
      </c>
      <c r="G1577">
        <v>8</v>
      </c>
      <c r="H1577">
        <v>1</v>
      </c>
      <c r="I1577">
        <v>1.1000000000000001</v>
      </c>
      <c r="J1577">
        <v>9</v>
      </c>
      <c r="K1577">
        <v>0.1111111111111111</v>
      </c>
      <c r="L1577" t="s">
        <v>18136</v>
      </c>
      <c r="M1577" t="s">
        <v>17971</v>
      </c>
      <c r="N1577" cm="1">
        <f t="array" ref="N1577">_xlfn.LET(_xlpm.k,finalData[[#This Row],[peer_group_key]],
     MEDIAN(_xlfn._xlws.FILTER(finalData[score], (finalData[peer_group_key]=_xlpm.k)*(ISNUMBER(finalData[score]))))
)</f>
        <v>0.99</v>
      </c>
      <c r="O1577" cm="1">
        <f t="array" ref="O157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77" cm="1">
        <f t="array" ref="P157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77">
        <f>finalData[[#This Row],[peerQ3]]-finalData[[#This Row],[peerQ1]]</f>
        <v>0.10000000000000009</v>
      </c>
      <c r="R1577" cm="1">
        <f t="array" ref="R1577">_xlfn.LET(_xlpm.k,finalData[[#This Row],[peer_group_key]],
ROWS(_xlfn._xlws.FILTER(finalData[score], (finalData[peer_group_key]=_xlpm.k)*(ISNUMBER(finalData[score]))))
)</f>
        <v>91</v>
      </c>
      <c r="S1577">
        <f>IF(OR(NOT(ISNUMBER(finalData[[#This Row],[peerIQR]])),finalData[[#This Row],[peerIQR]]=0), NA(), finalData[[#This Row],[peerQ1]]-1.5*finalData[[#This Row],[peerIQR]])</f>
        <v>0.79999999999999982</v>
      </c>
      <c r="T1577">
        <f>IF(OR(NOT(ISNUMBER(finalData[[#This Row],[peerIQR]])),finalData[[#This Row],[peerIQR]]=0), NA(), finalData[[#This Row],[peerQ3]]+1.5*finalData[[#This Row],[peerIQR]])</f>
        <v>1.2000000000000002</v>
      </c>
      <c r="U157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77">
        <f>finalData[[#This Row],[score]]-finalData[[#This Row],[peerMedian]]</f>
        <v>0.1100000000000001</v>
      </c>
    </row>
    <row r="1578" spans="1:22">
      <c r="A1578" t="s">
        <v>5946</v>
      </c>
      <c r="B1578" t="s">
        <v>5947</v>
      </c>
      <c r="C1578" t="s">
        <v>5577</v>
      </c>
      <c r="D1578" t="s">
        <v>67</v>
      </c>
      <c r="E1578">
        <v>1</v>
      </c>
      <c r="F1578">
        <v>0</v>
      </c>
      <c r="G1578">
        <v>4</v>
      </c>
      <c r="H1578">
        <v>2</v>
      </c>
      <c r="I1578">
        <v>1.02</v>
      </c>
      <c r="J1578">
        <v>6</v>
      </c>
      <c r="K1578">
        <v>0.33333333333333331</v>
      </c>
      <c r="L1578" t="s">
        <v>18137</v>
      </c>
      <c r="M1578" t="s">
        <v>17973</v>
      </c>
      <c r="N1578" cm="1">
        <f t="array" ref="N1578">_xlfn.LET(_xlpm.k,finalData[[#This Row],[peer_group_key]],
     MEDIAN(_xlfn._xlws.FILTER(finalData[score], (finalData[peer_group_key]=_xlpm.k)*(ISNUMBER(finalData[score]))))
)</f>
        <v>1.0249999999999999</v>
      </c>
      <c r="O1578" cm="1">
        <f t="array" ref="O157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1.0125</v>
      </c>
      <c r="P1578" cm="1">
        <f t="array" ref="P157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1.0425</v>
      </c>
      <c r="Q1578">
        <f>finalData[[#This Row],[peerQ3]]-finalData[[#This Row],[peerQ1]]</f>
        <v>3.0000000000000027E-2</v>
      </c>
      <c r="R1578" cm="1">
        <f t="array" ref="R1578">_xlfn.LET(_xlpm.k,finalData[[#This Row],[peer_group_key]],
ROWS(_xlfn._xlws.FILTER(finalData[score], (finalData[peer_group_key]=_xlpm.k)*(ISNUMBER(finalData[score]))))
)</f>
        <v>4</v>
      </c>
      <c r="S1578">
        <f>IF(OR(NOT(ISNUMBER(finalData[[#This Row],[peerIQR]])),finalData[[#This Row],[peerIQR]]=0), NA(), finalData[[#This Row],[peerQ1]]-1.5*finalData[[#This Row],[peerIQR]])</f>
        <v>0.96749999999999992</v>
      </c>
      <c r="T1578">
        <f>IF(OR(NOT(ISNUMBER(finalData[[#This Row],[peerIQR]])),finalData[[#This Row],[peerIQR]]=0), NA(), finalData[[#This Row],[peerQ3]]+1.5*finalData[[#This Row],[peerIQR]])</f>
        <v>1.0874999999999999</v>
      </c>
      <c r="U157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578">
        <f>finalData[[#This Row],[score]]-finalData[[#This Row],[peerMedian]]</f>
        <v>-4.9999999999998934E-3</v>
      </c>
    </row>
    <row r="1579" spans="1:22">
      <c r="A1579" t="s">
        <v>5948</v>
      </c>
      <c r="B1579" t="s">
        <v>5949</v>
      </c>
      <c r="C1579" t="s">
        <v>5577</v>
      </c>
      <c r="D1579" t="s">
        <v>32</v>
      </c>
      <c r="E1579">
        <v>1</v>
      </c>
      <c r="F1579">
        <v>0</v>
      </c>
      <c r="G1579">
        <v>5</v>
      </c>
      <c r="H1579">
        <v>1</v>
      </c>
      <c r="I1579">
        <v>0.99</v>
      </c>
      <c r="J1579">
        <v>6</v>
      </c>
      <c r="K1579">
        <v>0.16666666666666666</v>
      </c>
      <c r="L1579" t="s">
        <v>18136</v>
      </c>
      <c r="M1579" t="s">
        <v>17973</v>
      </c>
      <c r="N1579" cm="1">
        <f t="array" ref="N1579">_xlfn.LET(_xlpm.k,finalData[[#This Row],[peer_group_key]],
     MEDIAN(_xlfn._xlws.FILTER(finalData[score], (finalData[peer_group_key]=_xlpm.k)*(ISNUMBER(finalData[score]))))
)</f>
        <v>0.99</v>
      </c>
      <c r="O1579" cm="1">
        <f t="array" ref="O157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79" cm="1">
        <f t="array" ref="P157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79">
        <f>finalData[[#This Row],[peerQ3]]-finalData[[#This Row],[peerQ1]]</f>
        <v>0.10000000000000009</v>
      </c>
      <c r="R1579" cm="1">
        <f t="array" ref="R1579">_xlfn.LET(_xlpm.k,finalData[[#This Row],[peer_group_key]],
ROWS(_xlfn._xlws.FILTER(finalData[score], (finalData[peer_group_key]=_xlpm.k)*(ISNUMBER(finalData[score]))))
)</f>
        <v>91</v>
      </c>
      <c r="S1579">
        <f>IF(OR(NOT(ISNUMBER(finalData[[#This Row],[peerIQR]])),finalData[[#This Row],[peerIQR]]=0), NA(), finalData[[#This Row],[peerQ1]]-1.5*finalData[[#This Row],[peerIQR]])</f>
        <v>0.79999999999999982</v>
      </c>
      <c r="T1579">
        <f>IF(OR(NOT(ISNUMBER(finalData[[#This Row],[peerIQR]])),finalData[[#This Row],[peerIQR]]=0), NA(), finalData[[#This Row],[peerQ3]]+1.5*finalData[[#This Row],[peerIQR]])</f>
        <v>1.2000000000000002</v>
      </c>
      <c r="U157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79">
        <f>finalData[[#This Row],[score]]-finalData[[#This Row],[peerMedian]]</f>
        <v>0</v>
      </c>
    </row>
    <row r="1580" spans="1:22">
      <c r="A1580" t="s">
        <v>5951</v>
      </c>
      <c r="B1580" t="s">
        <v>5952</v>
      </c>
      <c r="C1580" t="s">
        <v>5577</v>
      </c>
      <c r="D1580" t="s">
        <v>67</v>
      </c>
      <c r="E1580">
        <v>4</v>
      </c>
      <c r="F1580">
        <v>0</v>
      </c>
      <c r="G1580">
        <v>9</v>
      </c>
      <c r="H1580">
        <v>2</v>
      </c>
      <c r="I1580">
        <v>1.03</v>
      </c>
      <c r="J1580">
        <v>11</v>
      </c>
      <c r="K1580">
        <v>0.18181818181818182</v>
      </c>
      <c r="L1580" t="s">
        <v>18137</v>
      </c>
      <c r="M1580" t="s">
        <v>17970</v>
      </c>
      <c r="N1580" cm="1">
        <f t="array" ref="N1580">_xlfn.LET(_xlpm.k,finalData[[#This Row],[peer_group_key]],
     MEDIAN(_xlfn._xlws.FILTER(finalData[score], (finalData[peer_group_key]=_xlpm.k)*(ISNUMBER(finalData[score]))))
)</f>
        <v>1.0249999999999999</v>
      </c>
      <c r="O1580" cm="1">
        <f t="array" ref="O158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1.0125</v>
      </c>
      <c r="P1580" cm="1">
        <f t="array" ref="P158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1.0425</v>
      </c>
      <c r="Q1580">
        <f>finalData[[#This Row],[peerQ3]]-finalData[[#This Row],[peerQ1]]</f>
        <v>3.0000000000000027E-2</v>
      </c>
      <c r="R1580" cm="1">
        <f t="array" ref="R1580">_xlfn.LET(_xlpm.k,finalData[[#This Row],[peer_group_key]],
ROWS(_xlfn._xlws.FILTER(finalData[score], (finalData[peer_group_key]=_xlpm.k)*(ISNUMBER(finalData[score]))))
)</f>
        <v>4</v>
      </c>
      <c r="S1580">
        <f>IF(OR(NOT(ISNUMBER(finalData[[#This Row],[peerIQR]])),finalData[[#This Row],[peerIQR]]=0), NA(), finalData[[#This Row],[peerQ1]]-1.5*finalData[[#This Row],[peerIQR]])</f>
        <v>0.96749999999999992</v>
      </c>
      <c r="T1580">
        <f>IF(OR(NOT(ISNUMBER(finalData[[#This Row],[peerIQR]])),finalData[[#This Row],[peerIQR]]=0), NA(), finalData[[#This Row],[peerQ3]]+1.5*finalData[[#This Row],[peerIQR]])</f>
        <v>1.0874999999999999</v>
      </c>
      <c r="U158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580">
        <f>finalData[[#This Row],[score]]-finalData[[#This Row],[peerMedian]]</f>
        <v>5.0000000000001155E-3</v>
      </c>
    </row>
    <row r="1581" spans="1:22">
      <c r="A1581" t="s">
        <v>5954</v>
      </c>
      <c r="B1581" t="s">
        <v>5955</v>
      </c>
      <c r="C1581" t="s">
        <v>5577</v>
      </c>
      <c r="D1581" t="s">
        <v>32</v>
      </c>
      <c r="E1581">
        <v>2</v>
      </c>
      <c r="F1581">
        <v>0</v>
      </c>
      <c r="G1581">
        <v>10</v>
      </c>
      <c r="H1581">
        <v>1</v>
      </c>
      <c r="I1581">
        <v>0.97</v>
      </c>
      <c r="J1581">
        <v>11</v>
      </c>
      <c r="K1581">
        <v>9.0909090909090912E-2</v>
      </c>
      <c r="L1581" t="s">
        <v>18136</v>
      </c>
      <c r="M1581" t="s">
        <v>17973</v>
      </c>
      <c r="N1581" cm="1">
        <f t="array" ref="N1581">_xlfn.LET(_xlpm.k,finalData[[#This Row],[peer_group_key]],
     MEDIAN(_xlfn._xlws.FILTER(finalData[score], (finalData[peer_group_key]=_xlpm.k)*(ISNUMBER(finalData[score]))))
)</f>
        <v>0.99</v>
      </c>
      <c r="O1581" cm="1">
        <f t="array" ref="O158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81" cm="1">
        <f t="array" ref="P158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81">
        <f>finalData[[#This Row],[peerQ3]]-finalData[[#This Row],[peerQ1]]</f>
        <v>0.10000000000000009</v>
      </c>
      <c r="R1581" cm="1">
        <f t="array" ref="R1581">_xlfn.LET(_xlpm.k,finalData[[#This Row],[peer_group_key]],
ROWS(_xlfn._xlws.FILTER(finalData[score], (finalData[peer_group_key]=_xlpm.k)*(ISNUMBER(finalData[score]))))
)</f>
        <v>91</v>
      </c>
      <c r="S1581">
        <f>IF(OR(NOT(ISNUMBER(finalData[[#This Row],[peerIQR]])),finalData[[#This Row],[peerIQR]]=0), NA(), finalData[[#This Row],[peerQ1]]-1.5*finalData[[#This Row],[peerIQR]])</f>
        <v>0.79999999999999982</v>
      </c>
      <c r="T1581">
        <f>IF(OR(NOT(ISNUMBER(finalData[[#This Row],[peerIQR]])),finalData[[#This Row],[peerIQR]]=0), NA(), finalData[[#This Row],[peerQ3]]+1.5*finalData[[#This Row],[peerIQR]])</f>
        <v>1.2000000000000002</v>
      </c>
      <c r="U158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81">
        <f>finalData[[#This Row],[score]]-finalData[[#This Row],[peerMedian]]</f>
        <v>-2.0000000000000018E-2</v>
      </c>
    </row>
    <row r="1582" spans="1:22">
      <c r="A1582" t="s">
        <v>5957</v>
      </c>
      <c r="B1582" t="s">
        <v>5958</v>
      </c>
      <c r="C1582" t="s">
        <v>5577</v>
      </c>
      <c r="D1582" t="s">
        <v>32</v>
      </c>
      <c r="E1582">
        <v>1</v>
      </c>
      <c r="F1582">
        <v>0</v>
      </c>
      <c r="G1582">
        <v>2</v>
      </c>
      <c r="H1582">
        <v>3</v>
      </c>
      <c r="I1582">
        <v>1.1499999999999999</v>
      </c>
      <c r="J1582">
        <v>5</v>
      </c>
      <c r="K1582">
        <v>0.6</v>
      </c>
      <c r="L1582" t="s">
        <v>18136</v>
      </c>
      <c r="M1582" t="s">
        <v>17973</v>
      </c>
      <c r="N1582" cm="1">
        <f t="array" ref="N1582">_xlfn.LET(_xlpm.k,finalData[[#This Row],[peer_group_key]],
     MEDIAN(_xlfn._xlws.FILTER(finalData[score], (finalData[peer_group_key]=_xlpm.k)*(ISNUMBER(finalData[score]))))
)</f>
        <v>0.99</v>
      </c>
      <c r="O1582" cm="1">
        <f t="array" ref="O158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82" cm="1">
        <f t="array" ref="P158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82">
        <f>finalData[[#This Row],[peerQ3]]-finalData[[#This Row],[peerQ1]]</f>
        <v>0.10000000000000009</v>
      </c>
      <c r="R1582" cm="1">
        <f t="array" ref="R1582">_xlfn.LET(_xlpm.k,finalData[[#This Row],[peer_group_key]],
ROWS(_xlfn._xlws.FILTER(finalData[score], (finalData[peer_group_key]=_xlpm.k)*(ISNUMBER(finalData[score]))))
)</f>
        <v>91</v>
      </c>
      <c r="S1582">
        <f>IF(OR(NOT(ISNUMBER(finalData[[#This Row],[peerIQR]])),finalData[[#This Row],[peerIQR]]=0), NA(), finalData[[#This Row],[peerQ1]]-1.5*finalData[[#This Row],[peerIQR]])</f>
        <v>0.79999999999999982</v>
      </c>
      <c r="T1582">
        <f>IF(OR(NOT(ISNUMBER(finalData[[#This Row],[peerIQR]])),finalData[[#This Row],[peerIQR]]=0), NA(), finalData[[#This Row],[peerQ3]]+1.5*finalData[[#This Row],[peerIQR]])</f>
        <v>1.2000000000000002</v>
      </c>
      <c r="U158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82">
        <f>finalData[[#This Row],[score]]-finalData[[#This Row],[peerMedian]]</f>
        <v>0.15999999999999992</v>
      </c>
    </row>
    <row r="1583" spans="1:22">
      <c r="A1583" t="s">
        <v>5960</v>
      </c>
      <c r="B1583" t="s">
        <v>5961</v>
      </c>
      <c r="C1583" t="s">
        <v>5577</v>
      </c>
      <c r="D1583" t="s">
        <v>113</v>
      </c>
      <c r="E1583">
        <v>1</v>
      </c>
      <c r="F1583">
        <v>0</v>
      </c>
      <c r="G1583">
        <v>2</v>
      </c>
      <c r="H1583">
        <v>1</v>
      </c>
      <c r="I1583">
        <v>1.03</v>
      </c>
      <c r="J1583">
        <v>3</v>
      </c>
      <c r="K1583">
        <v>0.33333333333333331</v>
      </c>
      <c r="L1583" t="s">
        <v>18139</v>
      </c>
      <c r="M1583" t="s">
        <v>17973</v>
      </c>
      <c r="N1583" cm="1">
        <f t="array" ref="N1583">_xlfn.LET(_xlpm.k,finalData[[#This Row],[peer_group_key]],
     MEDIAN(_xlfn._xlws.FILTER(finalData[score], (finalData[peer_group_key]=_xlpm.k)*(ISNUMBER(finalData[score]))))
)</f>
        <v>1</v>
      </c>
      <c r="O1583" cm="1">
        <f t="array" ref="O158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0.94750000000000001</v>
      </c>
      <c r="P1583" cm="1">
        <f t="array" ref="P158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1.0525</v>
      </c>
      <c r="Q1583">
        <f>finalData[[#This Row],[peerQ3]]-finalData[[#This Row],[peerQ1]]</f>
        <v>0.10499999999999998</v>
      </c>
      <c r="R1583" cm="1">
        <f t="array" ref="R1583">_xlfn.LET(_xlpm.k,finalData[[#This Row],[peer_group_key]],
ROWS(_xlfn._xlws.FILTER(finalData[score], (finalData[peer_group_key]=_xlpm.k)*(ISNUMBER(finalData[score]))))
)</f>
        <v>8</v>
      </c>
      <c r="S1583">
        <f>IF(OR(NOT(ISNUMBER(finalData[[#This Row],[peerIQR]])),finalData[[#This Row],[peerIQR]]=0), NA(), finalData[[#This Row],[peerQ1]]-1.5*finalData[[#This Row],[peerIQR]])</f>
        <v>0.79</v>
      </c>
      <c r="T1583">
        <f>IF(OR(NOT(ISNUMBER(finalData[[#This Row],[peerIQR]])),finalData[[#This Row],[peerIQR]]=0), NA(), finalData[[#This Row],[peerQ3]]+1.5*finalData[[#This Row],[peerIQR]])</f>
        <v>1.21</v>
      </c>
      <c r="U158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83">
        <f>finalData[[#This Row],[score]]-finalData[[#This Row],[peerMedian]]</f>
        <v>3.0000000000000027E-2</v>
      </c>
    </row>
    <row r="1584" spans="1:22">
      <c r="A1584" t="s">
        <v>5963</v>
      </c>
      <c r="B1584" t="s">
        <v>5964</v>
      </c>
      <c r="C1584" t="s">
        <v>5577</v>
      </c>
      <c r="D1584" t="s">
        <v>32</v>
      </c>
      <c r="E1584">
        <v>1</v>
      </c>
      <c r="F1584">
        <v>0</v>
      </c>
      <c r="G1584">
        <v>5</v>
      </c>
      <c r="H1584">
        <v>0</v>
      </c>
      <c r="I1584">
        <v>0.98</v>
      </c>
      <c r="J1584">
        <v>5</v>
      </c>
      <c r="K1584">
        <v>0</v>
      </c>
      <c r="L1584" t="s">
        <v>18136</v>
      </c>
      <c r="M1584" t="s">
        <v>17973</v>
      </c>
      <c r="N1584" cm="1">
        <f t="array" ref="N1584">_xlfn.LET(_xlpm.k,finalData[[#This Row],[peer_group_key]],
     MEDIAN(_xlfn._xlws.FILTER(finalData[score], (finalData[peer_group_key]=_xlpm.k)*(ISNUMBER(finalData[score]))))
)</f>
        <v>0.99</v>
      </c>
      <c r="O1584" cm="1">
        <f t="array" ref="O158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584" cm="1">
        <f t="array" ref="P158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584">
        <f>finalData[[#This Row],[peerQ3]]-finalData[[#This Row],[peerQ1]]</f>
        <v>0.10000000000000009</v>
      </c>
      <c r="R1584" cm="1">
        <f t="array" ref="R1584">_xlfn.LET(_xlpm.k,finalData[[#This Row],[peer_group_key]],
ROWS(_xlfn._xlws.FILTER(finalData[score], (finalData[peer_group_key]=_xlpm.k)*(ISNUMBER(finalData[score]))))
)</f>
        <v>91</v>
      </c>
      <c r="S1584">
        <f>IF(OR(NOT(ISNUMBER(finalData[[#This Row],[peerIQR]])),finalData[[#This Row],[peerIQR]]=0), NA(), finalData[[#This Row],[peerQ1]]-1.5*finalData[[#This Row],[peerIQR]])</f>
        <v>0.79999999999999982</v>
      </c>
      <c r="T1584">
        <f>IF(OR(NOT(ISNUMBER(finalData[[#This Row],[peerIQR]])),finalData[[#This Row],[peerIQR]]=0), NA(), finalData[[#This Row],[peerQ3]]+1.5*finalData[[#This Row],[peerIQR]])</f>
        <v>1.2000000000000002</v>
      </c>
      <c r="U158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84">
        <f>finalData[[#This Row],[score]]-finalData[[#This Row],[peerMedian]]</f>
        <v>-1.0000000000000009E-2</v>
      </c>
    </row>
    <row r="1585" spans="1:22">
      <c r="A1585" t="s">
        <v>5966</v>
      </c>
      <c r="B1585" t="s">
        <v>5967</v>
      </c>
      <c r="C1585" t="s">
        <v>5577</v>
      </c>
      <c r="D1585" t="s">
        <v>140</v>
      </c>
      <c r="E1585">
        <v>4</v>
      </c>
      <c r="F1585">
        <v>0</v>
      </c>
      <c r="G1585">
        <v>7</v>
      </c>
      <c r="H1585">
        <v>1</v>
      </c>
      <c r="I1585">
        <v>1.02</v>
      </c>
      <c r="J1585">
        <v>8</v>
      </c>
      <c r="K1585">
        <v>0.125</v>
      </c>
      <c r="L1585" t="s">
        <v>18141</v>
      </c>
      <c r="M1585" t="s">
        <v>17970</v>
      </c>
      <c r="N1585" cm="1">
        <f t="array" ref="N1585">_xlfn.LET(_xlpm.k,finalData[[#This Row],[peer_group_key]],
     MEDIAN(_xlfn._xlws.FILTER(finalData[score], (finalData[peer_group_key]=_xlpm.k)*(ISNUMBER(finalData[score]))))
)</f>
        <v>1.01</v>
      </c>
      <c r="O1585" cm="1">
        <f t="array" ref="O158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585" cm="1">
        <f t="array" ref="P158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1.0575000000000001</v>
      </c>
      <c r="Q1585">
        <f>finalData[[#This Row],[peerQ3]]-finalData[[#This Row],[peerQ1]]</f>
        <v>5.7500000000000107E-2</v>
      </c>
      <c r="R1585" cm="1">
        <f t="array" ref="R1585">_xlfn.LET(_xlpm.k,finalData[[#This Row],[peer_group_key]],
ROWS(_xlfn._xlws.FILTER(finalData[score], (finalData[peer_group_key]=_xlpm.k)*(ISNUMBER(finalData[score]))))
)</f>
        <v>6</v>
      </c>
      <c r="S1585">
        <f>IF(OR(NOT(ISNUMBER(finalData[[#This Row],[peerIQR]])),finalData[[#This Row],[peerIQR]]=0), NA(), finalData[[#This Row],[peerQ1]]-1.5*finalData[[#This Row],[peerIQR]])</f>
        <v>0.91374999999999984</v>
      </c>
      <c r="T1585">
        <f>IF(OR(NOT(ISNUMBER(finalData[[#This Row],[peerIQR]])),finalData[[#This Row],[peerIQR]]=0), NA(), finalData[[#This Row],[peerQ3]]+1.5*finalData[[#This Row],[peerIQR]])</f>
        <v>1.1437500000000003</v>
      </c>
      <c r="U158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585">
        <f>finalData[[#This Row],[score]]-finalData[[#This Row],[peerMedian]]</f>
        <v>1.0000000000000009E-2</v>
      </c>
    </row>
    <row r="1586" spans="1:22">
      <c r="A1586" t="s">
        <v>5979</v>
      </c>
      <c r="B1586" t="s">
        <v>5980</v>
      </c>
      <c r="C1586" t="s">
        <v>5981</v>
      </c>
      <c r="D1586" t="s">
        <v>18</v>
      </c>
      <c r="E1586">
        <v>3</v>
      </c>
      <c r="F1586">
        <v>0</v>
      </c>
      <c r="G1586">
        <v>11</v>
      </c>
      <c r="H1586">
        <v>0</v>
      </c>
      <c r="I1586">
        <v>0.93</v>
      </c>
      <c r="J1586">
        <v>11</v>
      </c>
      <c r="K1586">
        <v>0</v>
      </c>
      <c r="L1586" t="s">
        <v>18142</v>
      </c>
      <c r="M1586" t="s">
        <v>17971</v>
      </c>
      <c r="N1586" cm="1">
        <f t="array" ref="N1586">_xlfn.LET(_xlpm.k,finalData[[#This Row],[peer_group_key]],
     MEDIAN(_xlfn._xlws.FILTER(finalData[score], (finalData[peer_group_key]=_xlpm.k)*(ISNUMBER(finalData[score]))))
)</f>
        <v>0.94</v>
      </c>
      <c r="O1586" cm="1">
        <f t="array" ref="O158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1586" cm="1">
        <f t="array" ref="P158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1586">
        <f>finalData[[#This Row],[peerQ3]]-finalData[[#This Row],[peerQ1]]</f>
        <v>3.9999999999999925E-2</v>
      </c>
      <c r="R1586" cm="1">
        <f t="array" ref="R1586">_xlfn.LET(_xlpm.k,finalData[[#This Row],[peer_group_key]],
ROWS(_xlfn._xlws.FILTER(finalData[score], (finalData[peer_group_key]=_xlpm.k)*(ISNUMBER(finalData[score]))))
)</f>
        <v>14</v>
      </c>
      <c r="S1586">
        <f>IF(OR(NOT(ISNUMBER(finalData[[#This Row],[peerIQR]])),finalData[[#This Row],[peerIQR]]=0), NA(), finalData[[#This Row],[peerQ1]]-1.5*finalData[[#This Row],[peerIQR]])</f>
        <v>0.87000000000000011</v>
      </c>
      <c r="T1586">
        <f>IF(OR(NOT(ISNUMBER(finalData[[#This Row],[peerIQR]])),finalData[[#This Row],[peerIQR]]=0), NA(), finalData[[#This Row],[peerQ3]]+1.5*finalData[[#This Row],[peerIQR]])</f>
        <v>1.0299999999999998</v>
      </c>
      <c r="U158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86">
        <f>finalData[[#This Row],[score]]-finalData[[#This Row],[peerMedian]]</f>
        <v>-9.9999999999998979E-3</v>
      </c>
    </row>
    <row r="1587" spans="1:22">
      <c r="A1587" t="s">
        <v>5984</v>
      </c>
      <c r="B1587" t="s">
        <v>5985</v>
      </c>
      <c r="C1587" t="s">
        <v>5981</v>
      </c>
      <c r="D1587" t="s">
        <v>32</v>
      </c>
      <c r="E1587">
        <v>4</v>
      </c>
      <c r="F1587">
        <v>4</v>
      </c>
      <c r="G1587">
        <v>7</v>
      </c>
      <c r="H1587">
        <v>0</v>
      </c>
      <c r="I1587">
        <v>1</v>
      </c>
      <c r="J1587">
        <v>11</v>
      </c>
      <c r="K1587">
        <v>0</v>
      </c>
      <c r="L1587" t="s">
        <v>18143</v>
      </c>
      <c r="M1587" t="s">
        <v>17970</v>
      </c>
      <c r="N1587" cm="1">
        <f t="array" ref="N1587">_xlfn.LET(_xlpm.k,finalData[[#This Row],[peer_group_key]],
     MEDIAN(_xlfn._xlws.FILTER(finalData[score], (finalData[peer_group_key]=_xlpm.k)*(ISNUMBER(finalData[score]))))
)</f>
        <v>0.95499999999999996</v>
      </c>
      <c r="O1587" cm="1">
        <f t="array" ref="O158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587" cm="1">
        <f t="array" ref="P158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587">
        <f>finalData[[#This Row],[peerQ3]]-finalData[[#This Row],[peerQ1]]</f>
        <v>7.2500000000000009E-2</v>
      </c>
      <c r="R1587" cm="1">
        <f t="array" ref="R1587">_xlfn.LET(_xlpm.k,finalData[[#This Row],[peer_group_key]],
ROWS(_xlfn._xlws.FILTER(finalData[score], (finalData[peer_group_key]=_xlpm.k)*(ISNUMBER(finalData[score]))))
)</f>
        <v>36</v>
      </c>
      <c r="S1587">
        <f>IF(OR(NOT(ISNUMBER(finalData[[#This Row],[peerIQR]])),finalData[[#This Row],[peerIQR]]=0), NA(), finalData[[#This Row],[peerQ1]]-1.5*finalData[[#This Row],[peerIQR]])</f>
        <v>0.79625000000000001</v>
      </c>
      <c r="T1587">
        <f>IF(OR(NOT(ISNUMBER(finalData[[#This Row],[peerIQR]])),finalData[[#This Row],[peerIQR]]=0), NA(), finalData[[#This Row],[peerQ3]]+1.5*finalData[[#This Row],[peerIQR]])</f>
        <v>1.0862500000000002</v>
      </c>
      <c r="U158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87">
        <f>finalData[[#This Row],[score]]-finalData[[#This Row],[peerMedian]]</f>
        <v>4.500000000000004E-2</v>
      </c>
    </row>
    <row r="1588" spans="1:22">
      <c r="A1588" t="s">
        <v>5988</v>
      </c>
      <c r="B1588" t="s">
        <v>5989</v>
      </c>
      <c r="C1588" t="s">
        <v>5981</v>
      </c>
      <c r="D1588" t="s">
        <v>18</v>
      </c>
      <c r="E1588">
        <v>4</v>
      </c>
      <c r="F1588">
        <v>0</v>
      </c>
      <c r="G1588">
        <v>6</v>
      </c>
      <c r="H1588">
        <v>0</v>
      </c>
      <c r="I1588">
        <v>0.88</v>
      </c>
      <c r="J1588">
        <v>6</v>
      </c>
      <c r="K1588">
        <v>0</v>
      </c>
      <c r="L1588" t="s">
        <v>18142</v>
      </c>
      <c r="M1588" t="s">
        <v>17970</v>
      </c>
      <c r="N1588" cm="1">
        <f t="array" ref="N1588">_xlfn.LET(_xlpm.k,finalData[[#This Row],[peer_group_key]],
     MEDIAN(_xlfn._xlws.FILTER(finalData[score], (finalData[peer_group_key]=_xlpm.k)*(ISNUMBER(finalData[score]))))
)</f>
        <v>0.94</v>
      </c>
      <c r="O1588" cm="1">
        <f t="array" ref="O158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1588" cm="1">
        <f t="array" ref="P158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1588">
        <f>finalData[[#This Row],[peerQ3]]-finalData[[#This Row],[peerQ1]]</f>
        <v>3.9999999999999925E-2</v>
      </c>
      <c r="R1588" cm="1">
        <f t="array" ref="R1588">_xlfn.LET(_xlpm.k,finalData[[#This Row],[peer_group_key]],
ROWS(_xlfn._xlws.FILTER(finalData[score], (finalData[peer_group_key]=_xlpm.k)*(ISNUMBER(finalData[score]))))
)</f>
        <v>14</v>
      </c>
      <c r="S1588">
        <f>IF(OR(NOT(ISNUMBER(finalData[[#This Row],[peerIQR]])),finalData[[#This Row],[peerIQR]]=0), NA(), finalData[[#This Row],[peerQ1]]-1.5*finalData[[#This Row],[peerIQR]])</f>
        <v>0.87000000000000011</v>
      </c>
      <c r="T1588">
        <f>IF(OR(NOT(ISNUMBER(finalData[[#This Row],[peerIQR]])),finalData[[#This Row],[peerIQR]]=0), NA(), finalData[[#This Row],[peerQ3]]+1.5*finalData[[#This Row],[peerIQR]])</f>
        <v>1.0299999999999998</v>
      </c>
      <c r="U158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88">
        <f>finalData[[#This Row],[score]]-finalData[[#This Row],[peerMedian]]</f>
        <v>-5.9999999999999942E-2</v>
      </c>
    </row>
    <row r="1589" spans="1:22">
      <c r="A1589" t="s">
        <v>5992</v>
      </c>
      <c r="B1589" t="s">
        <v>5993</v>
      </c>
      <c r="C1589" t="s">
        <v>5981</v>
      </c>
      <c r="D1589" t="s">
        <v>32</v>
      </c>
      <c r="E1589">
        <v>2</v>
      </c>
      <c r="F1589">
        <v>0</v>
      </c>
      <c r="G1589">
        <v>10</v>
      </c>
      <c r="H1589">
        <v>0</v>
      </c>
      <c r="I1589">
        <v>0.97</v>
      </c>
      <c r="J1589">
        <v>10</v>
      </c>
      <c r="K1589">
        <v>0</v>
      </c>
      <c r="L1589" t="s">
        <v>18143</v>
      </c>
      <c r="M1589" t="s">
        <v>17973</v>
      </c>
      <c r="N1589" cm="1">
        <f t="array" ref="N1589">_xlfn.LET(_xlpm.k,finalData[[#This Row],[peer_group_key]],
     MEDIAN(_xlfn._xlws.FILTER(finalData[score], (finalData[peer_group_key]=_xlpm.k)*(ISNUMBER(finalData[score]))))
)</f>
        <v>0.95499999999999996</v>
      </c>
      <c r="O1589" cm="1">
        <f t="array" ref="O158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589" cm="1">
        <f t="array" ref="P158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589">
        <f>finalData[[#This Row],[peerQ3]]-finalData[[#This Row],[peerQ1]]</f>
        <v>7.2500000000000009E-2</v>
      </c>
      <c r="R1589" cm="1">
        <f t="array" ref="R1589">_xlfn.LET(_xlpm.k,finalData[[#This Row],[peer_group_key]],
ROWS(_xlfn._xlws.FILTER(finalData[score], (finalData[peer_group_key]=_xlpm.k)*(ISNUMBER(finalData[score]))))
)</f>
        <v>36</v>
      </c>
      <c r="S1589">
        <f>IF(OR(NOT(ISNUMBER(finalData[[#This Row],[peerIQR]])),finalData[[#This Row],[peerIQR]]=0), NA(), finalData[[#This Row],[peerQ1]]-1.5*finalData[[#This Row],[peerIQR]])</f>
        <v>0.79625000000000001</v>
      </c>
      <c r="T1589">
        <f>IF(OR(NOT(ISNUMBER(finalData[[#This Row],[peerIQR]])),finalData[[#This Row],[peerIQR]]=0), NA(), finalData[[#This Row],[peerQ3]]+1.5*finalData[[#This Row],[peerIQR]])</f>
        <v>1.0862500000000002</v>
      </c>
      <c r="U158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89">
        <f>finalData[[#This Row],[score]]-finalData[[#This Row],[peerMedian]]</f>
        <v>1.5000000000000013E-2</v>
      </c>
    </row>
    <row r="1590" spans="1:22">
      <c r="A1590" t="s">
        <v>5996</v>
      </c>
      <c r="B1590" t="s">
        <v>5997</v>
      </c>
      <c r="C1590" t="s">
        <v>5981</v>
      </c>
      <c r="D1590" t="s">
        <v>32</v>
      </c>
      <c r="E1590">
        <v>3</v>
      </c>
      <c r="F1590">
        <v>0</v>
      </c>
      <c r="G1590">
        <v>8</v>
      </c>
      <c r="H1590">
        <v>1</v>
      </c>
      <c r="I1590">
        <v>0.9</v>
      </c>
      <c r="J1590">
        <v>9</v>
      </c>
      <c r="K1590">
        <v>0.1111111111111111</v>
      </c>
      <c r="L1590" t="s">
        <v>18143</v>
      </c>
      <c r="M1590" t="s">
        <v>17971</v>
      </c>
      <c r="N1590" cm="1">
        <f t="array" ref="N1590">_xlfn.LET(_xlpm.k,finalData[[#This Row],[peer_group_key]],
     MEDIAN(_xlfn._xlws.FILTER(finalData[score], (finalData[peer_group_key]=_xlpm.k)*(ISNUMBER(finalData[score]))))
)</f>
        <v>0.95499999999999996</v>
      </c>
      <c r="O1590" cm="1">
        <f t="array" ref="O159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590" cm="1">
        <f t="array" ref="P159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590">
        <f>finalData[[#This Row],[peerQ3]]-finalData[[#This Row],[peerQ1]]</f>
        <v>7.2500000000000009E-2</v>
      </c>
      <c r="R1590" cm="1">
        <f t="array" ref="R1590">_xlfn.LET(_xlpm.k,finalData[[#This Row],[peer_group_key]],
ROWS(_xlfn._xlws.FILTER(finalData[score], (finalData[peer_group_key]=_xlpm.k)*(ISNUMBER(finalData[score]))))
)</f>
        <v>36</v>
      </c>
      <c r="S1590">
        <f>IF(OR(NOT(ISNUMBER(finalData[[#This Row],[peerIQR]])),finalData[[#This Row],[peerIQR]]=0), NA(), finalData[[#This Row],[peerQ1]]-1.5*finalData[[#This Row],[peerIQR]])</f>
        <v>0.79625000000000001</v>
      </c>
      <c r="T1590">
        <f>IF(OR(NOT(ISNUMBER(finalData[[#This Row],[peerIQR]])),finalData[[#This Row],[peerIQR]]=0), NA(), finalData[[#This Row],[peerQ3]]+1.5*finalData[[#This Row],[peerIQR]])</f>
        <v>1.0862500000000002</v>
      </c>
      <c r="U159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90">
        <f>finalData[[#This Row],[score]]-finalData[[#This Row],[peerMedian]]</f>
        <v>-5.4999999999999938E-2</v>
      </c>
    </row>
    <row r="1591" spans="1:22">
      <c r="A1591" t="s">
        <v>6000</v>
      </c>
      <c r="B1591" t="s">
        <v>6001</v>
      </c>
      <c r="C1591" t="s">
        <v>5981</v>
      </c>
      <c r="D1591" t="s">
        <v>32</v>
      </c>
      <c r="E1591">
        <v>3</v>
      </c>
      <c r="F1591">
        <v>0</v>
      </c>
      <c r="G1591">
        <v>7</v>
      </c>
      <c r="H1591">
        <v>0</v>
      </c>
      <c r="I1591">
        <v>0.94</v>
      </c>
      <c r="J1591">
        <v>7</v>
      </c>
      <c r="K1591">
        <v>0</v>
      </c>
      <c r="L1591" t="s">
        <v>18143</v>
      </c>
      <c r="M1591" t="s">
        <v>17971</v>
      </c>
      <c r="N1591" cm="1">
        <f t="array" ref="N1591">_xlfn.LET(_xlpm.k,finalData[[#This Row],[peer_group_key]],
     MEDIAN(_xlfn._xlws.FILTER(finalData[score], (finalData[peer_group_key]=_xlpm.k)*(ISNUMBER(finalData[score]))))
)</f>
        <v>0.95499999999999996</v>
      </c>
      <c r="O1591" cm="1">
        <f t="array" ref="O159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591" cm="1">
        <f t="array" ref="P159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591">
        <f>finalData[[#This Row],[peerQ3]]-finalData[[#This Row],[peerQ1]]</f>
        <v>7.2500000000000009E-2</v>
      </c>
      <c r="R1591" cm="1">
        <f t="array" ref="R1591">_xlfn.LET(_xlpm.k,finalData[[#This Row],[peer_group_key]],
ROWS(_xlfn._xlws.FILTER(finalData[score], (finalData[peer_group_key]=_xlpm.k)*(ISNUMBER(finalData[score]))))
)</f>
        <v>36</v>
      </c>
      <c r="S1591">
        <f>IF(OR(NOT(ISNUMBER(finalData[[#This Row],[peerIQR]])),finalData[[#This Row],[peerIQR]]=0), NA(), finalData[[#This Row],[peerQ1]]-1.5*finalData[[#This Row],[peerIQR]])</f>
        <v>0.79625000000000001</v>
      </c>
      <c r="T1591">
        <f>IF(OR(NOT(ISNUMBER(finalData[[#This Row],[peerIQR]])),finalData[[#This Row],[peerIQR]]=0), NA(), finalData[[#This Row],[peerQ3]]+1.5*finalData[[#This Row],[peerIQR]])</f>
        <v>1.0862500000000002</v>
      </c>
      <c r="U159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91">
        <f>finalData[[#This Row],[score]]-finalData[[#This Row],[peerMedian]]</f>
        <v>-1.5000000000000013E-2</v>
      </c>
    </row>
    <row r="1592" spans="1:22">
      <c r="A1592" t="s">
        <v>6003</v>
      </c>
      <c r="B1592" t="s">
        <v>6004</v>
      </c>
      <c r="C1592" t="s">
        <v>5981</v>
      </c>
      <c r="D1592" t="s">
        <v>27</v>
      </c>
      <c r="E1592">
        <v>3</v>
      </c>
      <c r="F1592">
        <v>0</v>
      </c>
      <c r="G1592">
        <v>7</v>
      </c>
      <c r="H1592">
        <v>0</v>
      </c>
      <c r="I1592">
        <v>0.94</v>
      </c>
      <c r="J1592">
        <v>7</v>
      </c>
      <c r="K1592">
        <v>0</v>
      </c>
      <c r="L1592" t="s">
        <v>18144</v>
      </c>
      <c r="M1592" t="s">
        <v>17971</v>
      </c>
      <c r="N1592" cm="1">
        <f t="array" ref="N1592">_xlfn.LET(_xlpm.k,finalData[[#This Row],[peer_group_key]],
     MEDIAN(_xlfn._xlws.FILTER(finalData[score], (finalData[peer_group_key]=_xlpm.k)*(ISNUMBER(finalData[score]))))
)</f>
        <v>0.97</v>
      </c>
      <c r="O1592" cm="1">
        <f t="array" ref="O159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0.9325</v>
      </c>
      <c r="P1592" cm="1">
        <f t="array" ref="P159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1.0375000000000001</v>
      </c>
      <c r="Q1592">
        <f>finalData[[#This Row],[peerQ3]]-finalData[[#This Row],[peerQ1]]</f>
        <v>0.10500000000000009</v>
      </c>
      <c r="R1592" cm="1">
        <f t="array" ref="R1592">_xlfn.LET(_xlpm.k,finalData[[#This Row],[peer_group_key]],
ROWS(_xlfn._xlws.FILTER(finalData[score], (finalData[peer_group_key]=_xlpm.k)*(ISNUMBER(finalData[score]))))
)</f>
        <v>8</v>
      </c>
      <c r="S1592">
        <f>IF(OR(NOT(ISNUMBER(finalData[[#This Row],[peerIQR]])),finalData[[#This Row],[peerIQR]]=0), NA(), finalData[[#This Row],[peerQ1]]-1.5*finalData[[#This Row],[peerIQR]])</f>
        <v>0.77499999999999991</v>
      </c>
      <c r="T1592">
        <f>IF(OR(NOT(ISNUMBER(finalData[[#This Row],[peerIQR]])),finalData[[#This Row],[peerIQR]]=0), NA(), finalData[[#This Row],[peerQ3]]+1.5*finalData[[#This Row],[peerIQR]])</f>
        <v>1.1950000000000003</v>
      </c>
      <c r="U159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92">
        <f>finalData[[#This Row],[score]]-finalData[[#This Row],[peerMedian]]</f>
        <v>-3.0000000000000027E-2</v>
      </c>
    </row>
    <row r="1593" spans="1:22">
      <c r="A1593" t="s">
        <v>6007</v>
      </c>
      <c r="B1593" t="s">
        <v>6008</v>
      </c>
      <c r="C1593" t="s">
        <v>5981</v>
      </c>
      <c r="D1593" t="s">
        <v>32</v>
      </c>
      <c r="E1593">
        <v>4</v>
      </c>
      <c r="F1593">
        <v>2</v>
      </c>
      <c r="G1593">
        <v>7</v>
      </c>
      <c r="H1593">
        <v>2</v>
      </c>
      <c r="I1593">
        <v>0.97</v>
      </c>
      <c r="J1593">
        <v>11</v>
      </c>
      <c r="K1593">
        <v>0.18181818181818182</v>
      </c>
      <c r="L1593" t="s">
        <v>18143</v>
      </c>
      <c r="M1593" t="s">
        <v>17970</v>
      </c>
      <c r="N1593" cm="1">
        <f t="array" ref="N1593">_xlfn.LET(_xlpm.k,finalData[[#This Row],[peer_group_key]],
     MEDIAN(_xlfn._xlws.FILTER(finalData[score], (finalData[peer_group_key]=_xlpm.k)*(ISNUMBER(finalData[score]))))
)</f>
        <v>0.95499999999999996</v>
      </c>
      <c r="O1593" cm="1">
        <f t="array" ref="O159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593" cm="1">
        <f t="array" ref="P159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593">
        <f>finalData[[#This Row],[peerQ3]]-finalData[[#This Row],[peerQ1]]</f>
        <v>7.2500000000000009E-2</v>
      </c>
      <c r="R1593" cm="1">
        <f t="array" ref="R1593">_xlfn.LET(_xlpm.k,finalData[[#This Row],[peer_group_key]],
ROWS(_xlfn._xlws.FILTER(finalData[score], (finalData[peer_group_key]=_xlpm.k)*(ISNUMBER(finalData[score]))))
)</f>
        <v>36</v>
      </c>
      <c r="S1593">
        <f>IF(OR(NOT(ISNUMBER(finalData[[#This Row],[peerIQR]])),finalData[[#This Row],[peerIQR]]=0), NA(), finalData[[#This Row],[peerQ1]]-1.5*finalData[[#This Row],[peerIQR]])</f>
        <v>0.79625000000000001</v>
      </c>
      <c r="T1593">
        <f>IF(OR(NOT(ISNUMBER(finalData[[#This Row],[peerIQR]])),finalData[[#This Row],[peerIQR]]=0), NA(), finalData[[#This Row],[peerQ3]]+1.5*finalData[[#This Row],[peerIQR]])</f>
        <v>1.0862500000000002</v>
      </c>
      <c r="U159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93">
        <f>finalData[[#This Row],[score]]-finalData[[#This Row],[peerMedian]]</f>
        <v>1.5000000000000013E-2</v>
      </c>
    </row>
    <row r="1594" spans="1:22">
      <c r="A1594" t="s">
        <v>6010</v>
      </c>
      <c r="B1594" t="s">
        <v>6011</v>
      </c>
      <c r="C1594" t="s">
        <v>5981</v>
      </c>
      <c r="D1594" t="s">
        <v>32</v>
      </c>
      <c r="E1594">
        <v>2</v>
      </c>
      <c r="F1594">
        <v>0</v>
      </c>
      <c r="G1594">
        <v>9</v>
      </c>
      <c r="H1594">
        <v>1</v>
      </c>
      <c r="I1594">
        <v>0.97</v>
      </c>
      <c r="J1594">
        <v>10</v>
      </c>
      <c r="K1594">
        <v>0.1</v>
      </c>
      <c r="L1594" t="s">
        <v>18143</v>
      </c>
      <c r="M1594" t="s">
        <v>17973</v>
      </c>
      <c r="N1594" cm="1">
        <f t="array" ref="N1594">_xlfn.LET(_xlpm.k,finalData[[#This Row],[peer_group_key]],
     MEDIAN(_xlfn._xlws.FILTER(finalData[score], (finalData[peer_group_key]=_xlpm.k)*(ISNUMBER(finalData[score]))))
)</f>
        <v>0.95499999999999996</v>
      </c>
      <c r="O1594" cm="1">
        <f t="array" ref="O159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594" cm="1">
        <f t="array" ref="P159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594">
        <f>finalData[[#This Row],[peerQ3]]-finalData[[#This Row],[peerQ1]]</f>
        <v>7.2500000000000009E-2</v>
      </c>
      <c r="R1594" cm="1">
        <f t="array" ref="R1594">_xlfn.LET(_xlpm.k,finalData[[#This Row],[peer_group_key]],
ROWS(_xlfn._xlws.FILTER(finalData[score], (finalData[peer_group_key]=_xlpm.k)*(ISNUMBER(finalData[score]))))
)</f>
        <v>36</v>
      </c>
      <c r="S1594">
        <f>IF(OR(NOT(ISNUMBER(finalData[[#This Row],[peerIQR]])),finalData[[#This Row],[peerIQR]]=0), NA(), finalData[[#This Row],[peerQ1]]-1.5*finalData[[#This Row],[peerIQR]])</f>
        <v>0.79625000000000001</v>
      </c>
      <c r="T1594">
        <f>IF(OR(NOT(ISNUMBER(finalData[[#This Row],[peerIQR]])),finalData[[#This Row],[peerIQR]]=0), NA(), finalData[[#This Row],[peerQ3]]+1.5*finalData[[#This Row],[peerIQR]])</f>
        <v>1.0862500000000002</v>
      </c>
      <c r="U159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94">
        <f>finalData[[#This Row],[score]]-finalData[[#This Row],[peerMedian]]</f>
        <v>1.5000000000000013E-2</v>
      </c>
    </row>
    <row r="1595" spans="1:22">
      <c r="A1595" t="s">
        <v>6013</v>
      </c>
      <c r="B1595" t="s">
        <v>6014</v>
      </c>
      <c r="C1595" t="s">
        <v>5981</v>
      </c>
      <c r="D1595" t="s">
        <v>27</v>
      </c>
      <c r="E1595">
        <v>3</v>
      </c>
      <c r="F1595">
        <v>0</v>
      </c>
      <c r="G1595">
        <v>9</v>
      </c>
      <c r="H1595">
        <v>0</v>
      </c>
      <c r="I1595">
        <v>1.07</v>
      </c>
      <c r="J1595">
        <v>9</v>
      </c>
      <c r="K1595">
        <v>0</v>
      </c>
      <c r="L1595" t="s">
        <v>18144</v>
      </c>
      <c r="M1595" t="s">
        <v>17971</v>
      </c>
      <c r="N1595" cm="1">
        <f t="array" ref="N1595">_xlfn.LET(_xlpm.k,finalData[[#This Row],[peer_group_key]],
     MEDIAN(_xlfn._xlws.FILTER(finalData[score], (finalData[peer_group_key]=_xlpm.k)*(ISNUMBER(finalData[score]))))
)</f>
        <v>0.97</v>
      </c>
      <c r="O1595" cm="1">
        <f t="array" ref="O159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0.9325</v>
      </c>
      <c r="P1595" cm="1">
        <f t="array" ref="P159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1.0375000000000001</v>
      </c>
      <c r="Q1595">
        <f>finalData[[#This Row],[peerQ3]]-finalData[[#This Row],[peerQ1]]</f>
        <v>0.10500000000000009</v>
      </c>
      <c r="R1595" cm="1">
        <f t="array" ref="R1595">_xlfn.LET(_xlpm.k,finalData[[#This Row],[peer_group_key]],
ROWS(_xlfn._xlws.FILTER(finalData[score], (finalData[peer_group_key]=_xlpm.k)*(ISNUMBER(finalData[score]))))
)</f>
        <v>8</v>
      </c>
      <c r="S1595">
        <f>IF(OR(NOT(ISNUMBER(finalData[[#This Row],[peerIQR]])),finalData[[#This Row],[peerIQR]]=0), NA(), finalData[[#This Row],[peerQ1]]-1.5*finalData[[#This Row],[peerIQR]])</f>
        <v>0.77499999999999991</v>
      </c>
      <c r="T1595">
        <f>IF(OR(NOT(ISNUMBER(finalData[[#This Row],[peerIQR]])),finalData[[#This Row],[peerIQR]]=0), NA(), finalData[[#This Row],[peerQ3]]+1.5*finalData[[#This Row],[peerIQR]])</f>
        <v>1.1950000000000003</v>
      </c>
      <c r="U159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95">
        <f>finalData[[#This Row],[score]]-finalData[[#This Row],[peerMedian]]</f>
        <v>0.10000000000000009</v>
      </c>
    </row>
    <row r="1596" spans="1:22">
      <c r="A1596" t="s">
        <v>6016</v>
      </c>
      <c r="B1596" t="s">
        <v>6017</v>
      </c>
      <c r="C1596" t="s">
        <v>5981</v>
      </c>
      <c r="D1596" t="s">
        <v>113</v>
      </c>
      <c r="E1596">
        <v>5</v>
      </c>
      <c r="F1596">
        <v>1</v>
      </c>
      <c r="G1596">
        <v>9</v>
      </c>
      <c r="H1596">
        <v>0</v>
      </c>
      <c r="I1596">
        <v>0.98</v>
      </c>
      <c r="J1596">
        <v>10</v>
      </c>
      <c r="K1596">
        <v>0</v>
      </c>
      <c r="L1596" t="s">
        <v>18145</v>
      </c>
      <c r="M1596" t="s">
        <v>17970</v>
      </c>
      <c r="N1596" cm="1">
        <f t="array" ref="N1596">_xlfn.LET(_xlpm.k,finalData[[#This Row],[peer_group_key]],
     MEDIAN(_xlfn._xlws.FILTER(finalData[score], (finalData[peer_group_key]=_xlpm.k)*(ISNUMBER(finalData[score]))))
)</f>
        <v>0.93</v>
      </c>
      <c r="O1596" cm="1">
        <f t="array" ref="O159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1596" cm="1">
        <f t="array" ref="P159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0.97499999999999998</v>
      </c>
      <c r="Q1596">
        <f>finalData[[#This Row],[peerQ3]]-finalData[[#This Row],[peerQ1]]</f>
        <v>5.4999999999999938E-2</v>
      </c>
      <c r="R1596" cm="1">
        <f t="array" ref="R1596">_xlfn.LET(_xlpm.k,finalData[[#This Row],[peer_group_key]],
ROWS(_xlfn._xlws.FILTER(finalData[score], (finalData[peer_group_key]=_xlpm.k)*(ISNUMBER(finalData[score]))))
)</f>
        <v>9</v>
      </c>
      <c r="S1596">
        <f>IF(OR(NOT(ISNUMBER(finalData[[#This Row],[peerIQR]])),finalData[[#This Row],[peerIQR]]=0), NA(), finalData[[#This Row],[peerQ1]]-1.5*finalData[[#This Row],[peerIQR]])</f>
        <v>0.83750000000000013</v>
      </c>
      <c r="T1596">
        <f>IF(OR(NOT(ISNUMBER(finalData[[#This Row],[peerIQR]])),finalData[[#This Row],[peerIQR]]=0), NA(), finalData[[#This Row],[peerQ3]]+1.5*finalData[[#This Row],[peerIQR]])</f>
        <v>1.0574999999999999</v>
      </c>
      <c r="U159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96">
        <f>finalData[[#This Row],[score]]-finalData[[#This Row],[peerMedian]]</f>
        <v>4.9999999999999933E-2</v>
      </c>
    </row>
    <row r="1597" spans="1:22">
      <c r="A1597" t="s">
        <v>6019</v>
      </c>
      <c r="B1597" t="s">
        <v>6020</v>
      </c>
      <c r="C1597" t="s">
        <v>5981</v>
      </c>
      <c r="D1597" t="s">
        <v>32</v>
      </c>
      <c r="E1597">
        <v>1</v>
      </c>
      <c r="F1597">
        <v>0</v>
      </c>
      <c r="G1597">
        <v>5</v>
      </c>
      <c r="H1597">
        <v>1</v>
      </c>
      <c r="I1597">
        <v>0.95</v>
      </c>
      <c r="J1597">
        <v>6</v>
      </c>
      <c r="K1597">
        <v>0.16666666666666666</v>
      </c>
      <c r="L1597" t="s">
        <v>18143</v>
      </c>
      <c r="M1597" t="s">
        <v>17973</v>
      </c>
      <c r="N1597" cm="1">
        <f t="array" ref="N1597">_xlfn.LET(_xlpm.k,finalData[[#This Row],[peer_group_key]],
     MEDIAN(_xlfn._xlws.FILTER(finalData[score], (finalData[peer_group_key]=_xlpm.k)*(ISNUMBER(finalData[score]))))
)</f>
        <v>0.95499999999999996</v>
      </c>
      <c r="O1597" cm="1">
        <f t="array" ref="O159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597" cm="1">
        <f t="array" ref="P159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597">
        <f>finalData[[#This Row],[peerQ3]]-finalData[[#This Row],[peerQ1]]</f>
        <v>7.2500000000000009E-2</v>
      </c>
      <c r="R1597" cm="1">
        <f t="array" ref="R1597">_xlfn.LET(_xlpm.k,finalData[[#This Row],[peer_group_key]],
ROWS(_xlfn._xlws.FILTER(finalData[score], (finalData[peer_group_key]=_xlpm.k)*(ISNUMBER(finalData[score]))))
)</f>
        <v>36</v>
      </c>
      <c r="S1597">
        <f>IF(OR(NOT(ISNUMBER(finalData[[#This Row],[peerIQR]])),finalData[[#This Row],[peerIQR]]=0), NA(), finalData[[#This Row],[peerQ1]]-1.5*finalData[[#This Row],[peerIQR]])</f>
        <v>0.79625000000000001</v>
      </c>
      <c r="T1597">
        <f>IF(OR(NOT(ISNUMBER(finalData[[#This Row],[peerIQR]])),finalData[[#This Row],[peerIQR]]=0), NA(), finalData[[#This Row],[peerQ3]]+1.5*finalData[[#This Row],[peerIQR]])</f>
        <v>1.0862500000000002</v>
      </c>
      <c r="U159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97">
        <f>finalData[[#This Row],[score]]-finalData[[#This Row],[peerMedian]]</f>
        <v>-5.0000000000000044E-3</v>
      </c>
    </row>
    <row r="1598" spans="1:22">
      <c r="A1598" t="s">
        <v>6022</v>
      </c>
      <c r="B1598" t="s">
        <v>6023</v>
      </c>
      <c r="C1598" t="s">
        <v>5981</v>
      </c>
      <c r="D1598" t="s">
        <v>18</v>
      </c>
      <c r="E1598">
        <v>2</v>
      </c>
      <c r="F1598">
        <v>0</v>
      </c>
      <c r="G1598">
        <v>9</v>
      </c>
      <c r="H1598">
        <v>0</v>
      </c>
      <c r="I1598">
        <v>0.96</v>
      </c>
      <c r="J1598">
        <v>9</v>
      </c>
      <c r="K1598">
        <v>0</v>
      </c>
      <c r="L1598" t="s">
        <v>18142</v>
      </c>
      <c r="M1598" t="s">
        <v>17973</v>
      </c>
      <c r="N1598" cm="1">
        <f t="array" ref="N1598">_xlfn.LET(_xlpm.k,finalData[[#This Row],[peer_group_key]],
     MEDIAN(_xlfn._xlws.FILTER(finalData[score], (finalData[peer_group_key]=_xlpm.k)*(ISNUMBER(finalData[score]))))
)</f>
        <v>0.94</v>
      </c>
      <c r="O1598" cm="1">
        <f t="array" ref="O159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1598" cm="1">
        <f t="array" ref="P159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1598">
        <f>finalData[[#This Row],[peerQ3]]-finalData[[#This Row],[peerQ1]]</f>
        <v>3.9999999999999925E-2</v>
      </c>
      <c r="R1598" cm="1">
        <f t="array" ref="R1598">_xlfn.LET(_xlpm.k,finalData[[#This Row],[peer_group_key]],
ROWS(_xlfn._xlws.FILTER(finalData[score], (finalData[peer_group_key]=_xlpm.k)*(ISNUMBER(finalData[score]))))
)</f>
        <v>14</v>
      </c>
      <c r="S1598">
        <f>IF(OR(NOT(ISNUMBER(finalData[[#This Row],[peerIQR]])),finalData[[#This Row],[peerIQR]]=0), NA(), finalData[[#This Row],[peerQ1]]-1.5*finalData[[#This Row],[peerIQR]])</f>
        <v>0.87000000000000011</v>
      </c>
      <c r="T1598">
        <f>IF(OR(NOT(ISNUMBER(finalData[[#This Row],[peerIQR]])),finalData[[#This Row],[peerIQR]]=0), NA(), finalData[[#This Row],[peerQ3]]+1.5*finalData[[#This Row],[peerIQR]])</f>
        <v>1.0299999999999998</v>
      </c>
      <c r="U159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98">
        <f>finalData[[#This Row],[score]]-finalData[[#This Row],[peerMedian]]</f>
        <v>2.0000000000000018E-2</v>
      </c>
    </row>
    <row r="1599" spans="1:22">
      <c r="A1599" t="s">
        <v>6026</v>
      </c>
      <c r="B1599" t="s">
        <v>6027</v>
      </c>
      <c r="C1599" t="s">
        <v>5981</v>
      </c>
      <c r="D1599" t="s">
        <v>32</v>
      </c>
      <c r="E1599">
        <v>4</v>
      </c>
      <c r="F1599">
        <v>0</v>
      </c>
      <c r="G1599">
        <v>9</v>
      </c>
      <c r="H1599">
        <v>0</v>
      </c>
      <c r="I1599">
        <v>0.97</v>
      </c>
      <c r="J1599">
        <v>9</v>
      </c>
      <c r="K1599">
        <v>0</v>
      </c>
      <c r="L1599" t="s">
        <v>18143</v>
      </c>
      <c r="M1599" t="s">
        <v>17970</v>
      </c>
      <c r="N1599" cm="1">
        <f t="array" ref="N1599">_xlfn.LET(_xlpm.k,finalData[[#This Row],[peer_group_key]],
     MEDIAN(_xlfn._xlws.FILTER(finalData[score], (finalData[peer_group_key]=_xlpm.k)*(ISNUMBER(finalData[score]))))
)</f>
        <v>0.95499999999999996</v>
      </c>
      <c r="O1599" cm="1">
        <f t="array" ref="O159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599" cm="1">
        <f t="array" ref="P159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599">
        <f>finalData[[#This Row],[peerQ3]]-finalData[[#This Row],[peerQ1]]</f>
        <v>7.2500000000000009E-2</v>
      </c>
      <c r="R1599" cm="1">
        <f t="array" ref="R1599">_xlfn.LET(_xlpm.k,finalData[[#This Row],[peer_group_key]],
ROWS(_xlfn._xlws.FILTER(finalData[score], (finalData[peer_group_key]=_xlpm.k)*(ISNUMBER(finalData[score]))))
)</f>
        <v>36</v>
      </c>
      <c r="S1599">
        <f>IF(OR(NOT(ISNUMBER(finalData[[#This Row],[peerIQR]])),finalData[[#This Row],[peerIQR]]=0), NA(), finalData[[#This Row],[peerQ1]]-1.5*finalData[[#This Row],[peerIQR]])</f>
        <v>0.79625000000000001</v>
      </c>
      <c r="T1599">
        <f>IF(OR(NOT(ISNUMBER(finalData[[#This Row],[peerIQR]])),finalData[[#This Row],[peerIQR]]=0), NA(), finalData[[#This Row],[peerQ3]]+1.5*finalData[[#This Row],[peerIQR]])</f>
        <v>1.0862500000000002</v>
      </c>
      <c r="U159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599">
        <f>finalData[[#This Row],[score]]-finalData[[#This Row],[peerMedian]]</f>
        <v>1.5000000000000013E-2</v>
      </c>
    </row>
    <row r="1600" spans="1:22">
      <c r="A1600" t="s">
        <v>6029</v>
      </c>
      <c r="B1600" t="s">
        <v>6030</v>
      </c>
      <c r="C1600" t="s">
        <v>5981</v>
      </c>
      <c r="D1600" t="s">
        <v>113</v>
      </c>
      <c r="E1600">
        <v>3</v>
      </c>
      <c r="F1600">
        <v>0</v>
      </c>
      <c r="G1600">
        <v>6</v>
      </c>
      <c r="H1600">
        <v>0</v>
      </c>
      <c r="I1600">
        <v>0.93</v>
      </c>
      <c r="J1600">
        <v>6</v>
      </c>
      <c r="K1600">
        <v>0</v>
      </c>
      <c r="L1600" t="s">
        <v>18145</v>
      </c>
      <c r="M1600" t="s">
        <v>17971</v>
      </c>
      <c r="N1600" cm="1">
        <f t="array" ref="N1600">_xlfn.LET(_xlpm.k,finalData[[#This Row],[peer_group_key]],
     MEDIAN(_xlfn._xlws.FILTER(finalData[score], (finalData[peer_group_key]=_xlpm.k)*(ISNUMBER(finalData[score]))))
)</f>
        <v>0.93</v>
      </c>
      <c r="O1600" cm="1">
        <f t="array" ref="O160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1600" cm="1">
        <f t="array" ref="P160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0.97499999999999998</v>
      </c>
      <c r="Q1600">
        <f>finalData[[#This Row],[peerQ3]]-finalData[[#This Row],[peerQ1]]</f>
        <v>5.4999999999999938E-2</v>
      </c>
      <c r="R1600" cm="1">
        <f t="array" ref="R1600">_xlfn.LET(_xlpm.k,finalData[[#This Row],[peer_group_key]],
ROWS(_xlfn._xlws.FILTER(finalData[score], (finalData[peer_group_key]=_xlpm.k)*(ISNUMBER(finalData[score]))))
)</f>
        <v>9</v>
      </c>
      <c r="S1600">
        <f>IF(OR(NOT(ISNUMBER(finalData[[#This Row],[peerIQR]])),finalData[[#This Row],[peerIQR]]=0), NA(), finalData[[#This Row],[peerQ1]]-1.5*finalData[[#This Row],[peerIQR]])</f>
        <v>0.83750000000000013</v>
      </c>
      <c r="T1600">
        <f>IF(OR(NOT(ISNUMBER(finalData[[#This Row],[peerIQR]])),finalData[[#This Row],[peerIQR]]=0), NA(), finalData[[#This Row],[peerQ3]]+1.5*finalData[[#This Row],[peerIQR]])</f>
        <v>1.0574999999999999</v>
      </c>
      <c r="U160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00">
        <f>finalData[[#This Row],[score]]-finalData[[#This Row],[peerMedian]]</f>
        <v>0</v>
      </c>
    </row>
    <row r="1601" spans="1:22">
      <c r="A1601" t="s">
        <v>6033</v>
      </c>
      <c r="B1601" t="s">
        <v>6034</v>
      </c>
      <c r="C1601" t="s">
        <v>5981</v>
      </c>
      <c r="D1601" t="s">
        <v>32</v>
      </c>
      <c r="E1601">
        <v>3</v>
      </c>
      <c r="F1601">
        <v>0</v>
      </c>
      <c r="G1601">
        <v>5</v>
      </c>
      <c r="H1601">
        <v>0</v>
      </c>
      <c r="I1601">
        <v>0.97</v>
      </c>
      <c r="J1601">
        <v>5</v>
      </c>
      <c r="K1601">
        <v>0</v>
      </c>
      <c r="L1601" t="s">
        <v>18143</v>
      </c>
      <c r="M1601" t="s">
        <v>17971</v>
      </c>
      <c r="N1601" cm="1">
        <f t="array" ref="N1601">_xlfn.LET(_xlpm.k,finalData[[#This Row],[peer_group_key]],
     MEDIAN(_xlfn._xlws.FILTER(finalData[score], (finalData[peer_group_key]=_xlpm.k)*(ISNUMBER(finalData[score]))))
)</f>
        <v>0.95499999999999996</v>
      </c>
      <c r="O1601" cm="1">
        <f t="array" ref="O160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01" cm="1">
        <f t="array" ref="P160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01">
        <f>finalData[[#This Row],[peerQ3]]-finalData[[#This Row],[peerQ1]]</f>
        <v>7.2500000000000009E-2</v>
      </c>
      <c r="R1601" cm="1">
        <f t="array" ref="R1601">_xlfn.LET(_xlpm.k,finalData[[#This Row],[peer_group_key]],
ROWS(_xlfn._xlws.FILTER(finalData[score], (finalData[peer_group_key]=_xlpm.k)*(ISNUMBER(finalData[score]))))
)</f>
        <v>36</v>
      </c>
      <c r="S1601">
        <f>IF(OR(NOT(ISNUMBER(finalData[[#This Row],[peerIQR]])),finalData[[#This Row],[peerIQR]]=0), NA(), finalData[[#This Row],[peerQ1]]-1.5*finalData[[#This Row],[peerIQR]])</f>
        <v>0.79625000000000001</v>
      </c>
      <c r="T1601">
        <f>IF(OR(NOT(ISNUMBER(finalData[[#This Row],[peerIQR]])),finalData[[#This Row],[peerIQR]]=0), NA(), finalData[[#This Row],[peerQ3]]+1.5*finalData[[#This Row],[peerIQR]])</f>
        <v>1.0862500000000002</v>
      </c>
      <c r="U160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01">
        <f>finalData[[#This Row],[score]]-finalData[[#This Row],[peerMedian]]</f>
        <v>1.5000000000000013E-2</v>
      </c>
    </row>
    <row r="1602" spans="1:22">
      <c r="A1602" t="s">
        <v>6037</v>
      </c>
      <c r="B1602" t="s">
        <v>6038</v>
      </c>
      <c r="C1602" t="s">
        <v>5981</v>
      </c>
      <c r="D1602" t="s">
        <v>32</v>
      </c>
      <c r="E1602">
        <v>1</v>
      </c>
      <c r="F1602">
        <v>0</v>
      </c>
      <c r="G1602">
        <v>8</v>
      </c>
      <c r="H1602">
        <v>3</v>
      </c>
      <c r="I1602">
        <v>0.95</v>
      </c>
      <c r="J1602">
        <v>11</v>
      </c>
      <c r="K1602">
        <v>0.27272727272727271</v>
      </c>
      <c r="L1602" t="s">
        <v>18143</v>
      </c>
      <c r="M1602" t="s">
        <v>17973</v>
      </c>
      <c r="N1602" cm="1">
        <f t="array" ref="N1602">_xlfn.LET(_xlpm.k,finalData[[#This Row],[peer_group_key]],
     MEDIAN(_xlfn._xlws.FILTER(finalData[score], (finalData[peer_group_key]=_xlpm.k)*(ISNUMBER(finalData[score]))))
)</f>
        <v>0.95499999999999996</v>
      </c>
      <c r="O1602" cm="1">
        <f t="array" ref="O160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02" cm="1">
        <f t="array" ref="P160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02">
        <f>finalData[[#This Row],[peerQ3]]-finalData[[#This Row],[peerQ1]]</f>
        <v>7.2500000000000009E-2</v>
      </c>
      <c r="R1602" cm="1">
        <f t="array" ref="R1602">_xlfn.LET(_xlpm.k,finalData[[#This Row],[peer_group_key]],
ROWS(_xlfn._xlws.FILTER(finalData[score], (finalData[peer_group_key]=_xlpm.k)*(ISNUMBER(finalData[score]))))
)</f>
        <v>36</v>
      </c>
      <c r="S1602">
        <f>IF(OR(NOT(ISNUMBER(finalData[[#This Row],[peerIQR]])),finalData[[#This Row],[peerIQR]]=0), NA(), finalData[[#This Row],[peerQ1]]-1.5*finalData[[#This Row],[peerIQR]])</f>
        <v>0.79625000000000001</v>
      </c>
      <c r="T1602">
        <f>IF(OR(NOT(ISNUMBER(finalData[[#This Row],[peerIQR]])),finalData[[#This Row],[peerIQR]]=0), NA(), finalData[[#This Row],[peerQ3]]+1.5*finalData[[#This Row],[peerIQR]])</f>
        <v>1.0862500000000002</v>
      </c>
      <c r="U160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02">
        <f>finalData[[#This Row],[score]]-finalData[[#This Row],[peerMedian]]</f>
        <v>-5.0000000000000044E-3</v>
      </c>
    </row>
    <row r="1603" spans="1:22">
      <c r="A1603" t="s">
        <v>6040</v>
      </c>
      <c r="B1603" t="s">
        <v>6041</v>
      </c>
      <c r="C1603" t="s">
        <v>5981</v>
      </c>
      <c r="D1603" t="s">
        <v>27</v>
      </c>
      <c r="E1603">
        <v>5</v>
      </c>
      <c r="F1603">
        <v>2</v>
      </c>
      <c r="G1603">
        <v>9</v>
      </c>
      <c r="H1603">
        <v>0</v>
      </c>
      <c r="I1603">
        <v>0.95</v>
      </c>
      <c r="J1603">
        <v>11</v>
      </c>
      <c r="K1603">
        <v>0</v>
      </c>
      <c r="L1603" t="s">
        <v>18144</v>
      </c>
      <c r="M1603" t="s">
        <v>17970</v>
      </c>
      <c r="N1603" cm="1">
        <f t="array" ref="N1603">_xlfn.LET(_xlpm.k,finalData[[#This Row],[peer_group_key]],
     MEDIAN(_xlfn._xlws.FILTER(finalData[score], (finalData[peer_group_key]=_xlpm.k)*(ISNUMBER(finalData[score]))))
)</f>
        <v>0.97</v>
      </c>
      <c r="O1603" cm="1">
        <f t="array" ref="O160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0.9325</v>
      </c>
      <c r="P1603" cm="1">
        <f t="array" ref="P160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1.0375000000000001</v>
      </c>
      <c r="Q1603">
        <f>finalData[[#This Row],[peerQ3]]-finalData[[#This Row],[peerQ1]]</f>
        <v>0.10500000000000009</v>
      </c>
      <c r="R1603" cm="1">
        <f t="array" ref="R1603">_xlfn.LET(_xlpm.k,finalData[[#This Row],[peer_group_key]],
ROWS(_xlfn._xlws.FILTER(finalData[score], (finalData[peer_group_key]=_xlpm.k)*(ISNUMBER(finalData[score]))))
)</f>
        <v>8</v>
      </c>
      <c r="S1603">
        <f>IF(OR(NOT(ISNUMBER(finalData[[#This Row],[peerIQR]])),finalData[[#This Row],[peerIQR]]=0), NA(), finalData[[#This Row],[peerQ1]]-1.5*finalData[[#This Row],[peerIQR]])</f>
        <v>0.77499999999999991</v>
      </c>
      <c r="T1603">
        <f>IF(OR(NOT(ISNUMBER(finalData[[#This Row],[peerIQR]])),finalData[[#This Row],[peerIQR]]=0), NA(), finalData[[#This Row],[peerQ3]]+1.5*finalData[[#This Row],[peerIQR]])</f>
        <v>1.1950000000000003</v>
      </c>
      <c r="U160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03">
        <f>finalData[[#This Row],[score]]-finalData[[#This Row],[peerMedian]]</f>
        <v>-2.0000000000000018E-2</v>
      </c>
    </row>
    <row r="1604" spans="1:22">
      <c r="A1604" t="s">
        <v>6044</v>
      </c>
      <c r="B1604" t="s">
        <v>6045</v>
      </c>
      <c r="C1604" t="s">
        <v>5981</v>
      </c>
      <c r="D1604" t="s">
        <v>32</v>
      </c>
      <c r="E1604">
        <v>4</v>
      </c>
      <c r="F1604">
        <v>0</v>
      </c>
      <c r="G1604">
        <v>10</v>
      </c>
      <c r="H1604">
        <v>1</v>
      </c>
      <c r="I1604">
        <v>0.96</v>
      </c>
      <c r="J1604">
        <v>11</v>
      </c>
      <c r="K1604">
        <v>9.0909090909090912E-2</v>
      </c>
      <c r="L1604" t="s">
        <v>18143</v>
      </c>
      <c r="M1604" t="s">
        <v>17970</v>
      </c>
      <c r="N1604" cm="1">
        <f t="array" ref="N1604">_xlfn.LET(_xlpm.k,finalData[[#This Row],[peer_group_key]],
     MEDIAN(_xlfn._xlws.FILTER(finalData[score], (finalData[peer_group_key]=_xlpm.k)*(ISNUMBER(finalData[score]))))
)</f>
        <v>0.95499999999999996</v>
      </c>
      <c r="O1604" cm="1">
        <f t="array" ref="O160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04" cm="1">
        <f t="array" ref="P160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04">
        <f>finalData[[#This Row],[peerQ3]]-finalData[[#This Row],[peerQ1]]</f>
        <v>7.2500000000000009E-2</v>
      </c>
      <c r="R1604" cm="1">
        <f t="array" ref="R1604">_xlfn.LET(_xlpm.k,finalData[[#This Row],[peer_group_key]],
ROWS(_xlfn._xlws.FILTER(finalData[score], (finalData[peer_group_key]=_xlpm.k)*(ISNUMBER(finalData[score]))))
)</f>
        <v>36</v>
      </c>
      <c r="S1604">
        <f>IF(OR(NOT(ISNUMBER(finalData[[#This Row],[peerIQR]])),finalData[[#This Row],[peerIQR]]=0), NA(), finalData[[#This Row],[peerQ1]]-1.5*finalData[[#This Row],[peerIQR]])</f>
        <v>0.79625000000000001</v>
      </c>
      <c r="T1604">
        <f>IF(OR(NOT(ISNUMBER(finalData[[#This Row],[peerIQR]])),finalData[[#This Row],[peerIQR]]=0), NA(), finalData[[#This Row],[peerQ3]]+1.5*finalData[[#This Row],[peerIQR]])</f>
        <v>1.0862500000000002</v>
      </c>
      <c r="U160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04">
        <f>finalData[[#This Row],[score]]-finalData[[#This Row],[peerMedian]]</f>
        <v>5.0000000000000044E-3</v>
      </c>
    </row>
    <row r="1605" spans="1:22">
      <c r="A1605" t="s">
        <v>6048</v>
      </c>
      <c r="B1605" t="s">
        <v>6049</v>
      </c>
      <c r="C1605" t="s">
        <v>5981</v>
      </c>
      <c r="D1605" t="s">
        <v>32</v>
      </c>
      <c r="E1605">
        <v>3</v>
      </c>
      <c r="F1605">
        <v>0</v>
      </c>
      <c r="G1605">
        <v>7</v>
      </c>
      <c r="H1605">
        <v>0</v>
      </c>
      <c r="I1605">
        <v>0.97</v>
      </c>
      <c r="J1605">
        <v>7</v>
      </c>
      <c r="K1605">
        <v>0</v>
      </c>
      <c r="L1605" t="s">
        <v>18143</v>
      </c>
      <c r="M1605" t="s">
        <v>17971</v>
      </c>
      <c r="N1605" cm="1">
        <f t="array" ref="N1605">_xlfn.LET(_xlpm.k,finalData[[#This Row],[peer_group_key]],
     MEDIAN(_xlfn._xlws.FILTER(finalData[score], (finalData[peer_group_key]=_xlpm.k)*(ISNUMBER(finalData[score]))))
)</f>
        <v>0.95499999999999996</v>
      </c>
      <c r="O1605" cm="1">
        <f t="array" ref="O160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05" cm="1">
        <f t="array" ref="P160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05">
        <f>finalData[[#This Row],[peerQ3]]-finalData[[#This Row],[peerQ1]]</f>
        <v>7.2500000000000009E-2</v>
      </c>
      <c r="R1605" cm="1">
        <f t="array" ref="R1605">_xlfn.LET(_xlpm.k,finalData[[#This Row],[peer_group_key]],
ROWS(_xlfn._xlws.FILTER(finalData[score], (finalData[peer_group_key]=_xlpm.k)*(ISNUMBER(finalData[score]))))
)</f>
        <v>36</v>
      </c>
      <c r="S1605">
        <f>IF(OR(NOT(ISNUMBER(finalData[[#This Row],[peerIQR]])),finalData[[#This Row],[peerIQR]]=0), NA(), finalData[[#This Row],[peerQ1]]-1.5*finalData[[#This Row],[peerIQR]])</f>
        <v>0.79625000000000001</v>
      </c>
      <c r="T1605">
        <f>IF(OR(NOT(ISNUMBER(finalData[[#This Row],[peerIQR]])),finalData[[#This Row],[peerIQR]]=0), NA(), finalData[[#This Row],[peerQ3]]+1.5*finalData[[#This Row],[peerIQR]])</f>
        <v>1.0862500000000002</v>
      </c>
      <c r="U160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05">
        <f>finalData[[#This Row],[score]]-finalData[[#This Row],[peerMedian]]</f>
        <v>1.5000000000000013E-2</v>
      </c>
    </row>
    <row r="1606" spans="1:22">
      <c r="A1606" t="s">
        <v>6052</v>
      </c>
      <c r="B1606" t="s">
        <v>6053</v>
      </c>
      <c r="C1606" t="s">
        <v>5981</v>
      </c>
      <c r="D1606" t="s">
        <v>32</v>
      </c>
      <c r="E1606">
        <v>2</v>
      </c>
      <c r="F1606">
        <v>1</v>
      </c>
      <c r="G1606">
        <v>6</v>
      </c>
      <c r="H1606">
        <v>4</v>
      </c>
      <c r="I1606">
        <v>0.98</v>
      </c>
      <c r="J1606">
        <v>11</v>
      </c>
      <c r="K1606">
        <v>0.36363636363636365</v>
      </c>
      <c r="L1606" t="s">
        <v>18143</v>
      </c>
      <c r="M1606" t="s">
        <v>17973</v>
      </c>
      <c r="N1606" cm="1">
        <f t="array" ref="N1606">_xlfn.LET(_xlpm.k,finalData[[#This Row],[peer_group_key]],
     MEDIAN(_xlfn._xlws.FILTER(finalData[score], (finalData[peer_group_key]=_xlpm.k)*(ISNUMBER(finalData[score]))))
)</f>
        <v>0.95499999999999996</v>
      </c>
      <c r="O1606" cm="1">
        <f t="array" ref="O160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06" cm="1">
        <f t="array" ref="P160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06">
        <f>finalData[[#This Row],[peerQ3]]-finalData[[#This Row],[peerQ1]]</f>
        <v>7.2500000000000009E-2</v>
      </c>
      <c r="R1606" cm="1">
        <f t="array" ref="R1606">_xlfn.LET(_xlpm.k,finalData[[#This Row],[peer_group_key]],
ROWS(_xlfn._xlws.FILTER(finalData[score], (finalData[peer_group_key]=_xlpm.k)*(ISNUMBER(finalData[score]))))
)</f>
        <v>36</v>
      </c>
      <c r="S1606">
        <f>IF(OR(NOT(ISNUMBER(finalData[[#This Row],[peerIQR]])),finalData[[#This Row],[peerIQR]]=0), NA(), finalData[[#This Row],[peerQ1]]-1.5*finalData[[#This Row],[peerIQR]])</f>
        <v>0.79625000000000001</v>
      </c>
      <c r="T1606">
        <f>IF(OR(NOT(ISNUMBER(finalData[[#This Row],[peerIQR]])),finalData[[#This Row],[peerIQR]]=0), NA(), finalData[[#This Row],[peerQ3]]+1.5*finalData[[#This Row],[peerIQR]])</f>
        <v>1.0862500000000002</v>
      </c>
      <c r="U160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06">
        <f>finalData[[#This Row],[score]]-finalData[[#This Row],[peerMedian]]</f>
        <v>2.5000000000000022E-2</v>
      </c>
    </row>
    <row r="1607" spans="1:22">
      <c r="A1607" t="s">
        <v>6056</v>
      </c>
      <c r="B1607" t="s">
        <v>6057</v>
      </c>
      <c r="C1607" t="s">
        <v>5981</v>
      </c>
      <c r="D1607" t="s">
        <v>87</v>
      </c>
      <c r="E1607">
        <v>1</v>
      </c>
      <c r="F1607">
        <v>1</v>
      </c>
      <c r="G1607">
        <v>5</v>
      </c>
      <c r="H1607">
        <v>1</v>
      </c>
      <c r="I1607">
        <v>1.01</v>
      </c>
      <c r="J1607">
        <v>7</v>
      </c>
      <c r="K1607">
        <v>0.14285714285714285</v>
      </c>
      <c r="L1607" t="s">
        <v>18146</v>
      </c>
      <c r="M1607" t="s">
        <v>17973</v>
      </c>
      <c r="N1607" cm="1">
        <f t="array" ref="N1607">_xlfn.LET(_xlpm.k,finalData[[#This Row],[peer_group_key]],
     MEDIAN(_xlfn._xlws.FILTER(finalData[score], (finalData[peer_group_key]=_xlpm.k)*(ISNUMBER(finalData[score]))))
)</f>
        <v>0.95499999999999996</v>
      </c>
      <c r="O1607" cm="1">
        <f t="array" ref="O160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0.9325</v>
      </c>
      <c r="P1607" cm="1">
        <f t="array" ref="P160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07">
        <f>finalData[[#This Row],[peerQ3]]-finalData[[#This Row],[peerQ1]]</f>
        <v>4.500000000000004E-2</v>
      </c>
      <c r="R1607" cm="1">
        <f t="array" ref="R1607">_xlfn.LET(_xlpm.k,finalData[[#This Row],[peer_group_key]],
ROWS(_xlfn._xlws.FILTER(finalData[score], (finalData[peer_group_key]=_xlpm.k)*(ISNUMBER(finalData[score]))))
)</f>
        <v>6</v>
      </c>
      <c r="S1607">
        <f>IF(OR(NOT(ISNUMBER(finalData[[#This Row],[peerIQR]])),finalData[[#This Row],[peerIQR]]=0), NA(), finalData[[#This Row],[peerQ1]]-1.5*finalData[[#This Row],[peerIQR]])</f>
        <v>0.86499999999999999</v>
      </c>
      <c r="T1607">
        <f>IF(OR(NOT(ISNUMBER(finalData[[#This Row],[peerIQR]])),finalData[[#This Row],[peerIQR]]=0), NA(), finalData[[#This Row],[peerQ3]]+1.5*finalData[[#This Row],[peerIQR]])</f>
        <v>1.0450000000000002</v>
      </c>
      <c r="U160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607">
        <f>finalData[[#This Row],[score]]-finalData[[#This Row],[peerMedian]]</f>
        <v>5.5000000000000049E-2</v>
      </c>
    </row>
    <row r="1608" spans="1:22">
      <c r="A1608" t="s">
        <v>6059</v>
      </c>
      <c r="B1608" t="s">
        <v>6060</v>
      </c>
      <c r="C1608" t="s">
        <v>5981</v>
      </c>
      <c r="D1608" t="s">
        <v>18</v>
      </c>
      <c r="E1608">
        <v>1</v>
      </c>
      <c r="F1608">
        <v>0</v>
      </c>
      <c r="G1608">
        <v>4</v>
      </c>
      <c r="H1608">
        <v>2</v>
      </c>
      <c r="I1608">
        <v>0.98</v>
      </c>
      <c r="J1608">
        <v>6</v>
      </c>
      <c r="K1608">
        <v>0.33333333333333331</v>
      </c>
      <c r="L1608" t="s">
        <v>18142</v>
      </c>
      <c r="M1608" t="s">
        <v>17973</v>
      </c>
      <c r="N1608" cm="1">
        <f t="array" ref="N1608">_xlfn.LET(_xlpm.k,finalData[[#This Row],[peer_group_key]],
     MEDIAN(_xlfn._xlws.FILTER(finalData[score], (finalData[peer_group_key]=_xlpm.k)*(ISNUMBER(finalData[score]))))
)</f>
        <v>0.94</v>
      </c>
      <c r="O1608" cm="1">
        <f t="array" ref="O160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1608" cm="1">
        <f t="array" ref="P160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1608">
        <f>finalData[[#This Row],[peerQ3]]-finalData[[#This Row],[peerQ1]]</f>
        <v>3.9999999999999925E-2</v>
      </c>
      <c r="R1608" cm="1">
        <f t="array" ref="R1608">_xlfn.LET(_xlpm.k,finalData[[#This Row],[peer_group_key]],
ROWS(_xlfn._xlws.FILTER(finalData[score], (finalData[peer_group_key]=_xlpm.k)*(ISNUMBER(finalData[score]))))
)</f>
        <v>14</v>
      </c>
      <c r="S1608">
        <f>IF(OR(NOT(ISNUMBER(finalData[[#This Row],[peerIQR]])),finalData[[#This Row],[peerIQR]]=0), NA(), finalData[[#This Row],[peerQ1]]-1.5*finalData[[#This Row],[peerIQR]])</f>
        <v>0.87000000000000011</v>
      </c>
      <c r="T1608">
        <f>IF(OR(NOT(ISNUMBER(finalData[[#This Row],[peerIQR]])),finalData[[#This Row],[peerIQR]]=0), NA(), finalData[[#This Row],[peerQ3]]+1.5*finalData[[#This Row],[peerIQR]])</f>
        <v>1.0299999999999998</v>
      </c>
      <c r="U160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08">
        <f>finalData[[#This Row],[score]]-finalData[[#This Row],[peerMedian]]</f>
        <v>4.0000000000000036E-2</v>
      </c>
    </row>
    <row r="1609" spans="1:22">
      <c r="A1609" t="s">
        <v>6063</v>
      </c>
      <c r="B1609" t="s">
        <v>6064</v>
      </c>
      <c r="C1609" t="s">
        <v>5981</v>
      </c>
      <c r="D1609" t="s">
        <v>32</v>
      </c>
      <c r="E1609">
        <v>3</v>
      </c>
      <c r="F1609">
        <v>0</v>
      </c>
      <c r="G1609">
        <v>11</v>
      </c>
      <c r="H1609">
        <v>0</v>
      </c>
      <c r="I1609">
        <v>0.99</v>
      </c>
      <c r="J1609">
        <v>11</v>
      </c>
      <c r="K1609">
        <v>0</v>
      </c>
      <c r="L1609" t="s">
        <v>18143</v>
      </c>
      <c r="M1609" t="s">
        <v>17971</v>
      </c>
      <c r="N1609" cm="1">
        <f t="array" ref="N1609">_xlfn.LET(_xlpm.k,finalData[[#This Row],[peer_group_key]],
     MEDIAN(_xlfn._xlws.FILTER(finalData[score], (finalData[peer_group_key]=_xlpm.k)*(ISNUMBER(finalData[score]))))
)</f>
        <v>0.95499999999999996</v>
      </c>
      <c r="O1609" cm="1">
        <f t="array" ref="O160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09" cm="1">
        <f t="array" ref="P160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09">
        <f>finalData[[#This Row],[peerQ3]]-finalData[[#This Row],[peerQ1]]</f>
        <v>7.2500000000000009E-2</v>
      </c>
      <c r="R1609" cm="1">
        <f t="array" ref="R1609">_xlfn.LET(_xlpm.k,finalData[[#This Row],[peer_group_key]],
ROWS(_xlfn._xlws.FILTER(finalData[score], (finalData[peer_group_key]=_xlpm.k)*(ISNUMBER(finalData[score]))))
)</f>
        <v>36</v>
      </c>
      <c r="S1609">
        <f>IF(OR(NOT(ISNUMBER(finalData[[#This Row],[peerIQR]])),finalData[[#This Row],[peerIQR]]=0), NA(), finalData[[#This Row],[peerQ1]]-1.5*finalData[[#This Row],[peerIQR]])</f>
        <v>0.79625000000000001</v>
      </c>
      <c r="T1609">
        <f>IF(OR(NOT(ISNUMBER(finalData[[#This Row],[peerIQR]])),finalData[[#This Row],[peerIQR]]=0), NA(), finalData[[#This Row],[peerQ3]]+1.5*finalData[[#This Row],[peerIQR]])</f>
        <v>1.0862500000000002</v>
      </c>
      <c r="U160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09">
        <f>finalData[[#This Row],[score]]-finalData[[#This Row],[peerMedian]]</f>
        <v>3.5000000000000031E-2</v>
      </c>
    </row>
    <row r="1610" spans="1:22">
      <c r="A1610" t="s">
        <v>6066</v>
      </c>
      <c r="B1610" t="s">
        <v>6067</v>
      </c>
      <c r="C1610" t="s">
        <v>5981</v>
      </c>
      <c r="D1610" t="s">
        <v>32</v>
      </c>
      <c r="E1610">
        <v>2</v>
      </c>
      <c r="F1610">
        <v>0</v>
      </c>
      <c r="G1610">
        <v>7</v>
      </c>
      <c r="H1610">
        <v>2</v>
      </c>
      <c r="I1610">
        <v>0.89</v>
      </c>
      <c r="J1610">
        <v>9</v>
      </c>
      <c r="K1610">
        <v>0.22222222222222221</v>
      </c>
      <c r="L1610" t="s">
        <v>18143</v>
      </c>
      <c r="M1610" t="s">
        <v>17973</v>
      </c>
      <c r="N1610" cm="1">
        <f t="array" ref="N1610">_xlfn.LET(_xlpm.k,finalData[[#This Row],[peer_group_key]],
     MEDIAN(_xlfn._xlws.FILTER(finalData[score], (finalData[peer_group_key]=_xlpm.k)*(ISNUMBER(finalData[score]))))
)</f>
        <v>0.95499999999999996</v>
      </c>
      <c r="O1610" cm="1">
        <f t="array" ref="O161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10" cm="1">
        <f t="array" ref="P161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10">
        <f>finalData[[#This Row],[peerQ3]]-finalData[[#This Row],[peerQ1]]</f>
        <v>7.2500000000000009E-2</v>
      </c>
      <c r="R1610" cm="1">
        <f t="array" ref="R1610">_xlfn.LET(_xlpm.k,finalData[[#This Row],[peer_group_key]],
ROWS(_xlfn._xlws.FILTER(finalData[score], (finalData[peer_group_key]=_xlpm.k)*(ISNUMBER(finalData[score]))))
)</f>
        <v>36</v>
      </c>
      <c r="S1610">
        <f>IF(OR(NOT(ISNUMBER(finalData[[#This Row],[peerIQR]])),finalData[[#This Row],[peerIQR]]=0), NA(), finalData[[#This Row],[peerQ1]]-1.5*finalData[[#This Row],[peerIQR]])</f>
        <v>0.79625000000000001</v>
      </c>
      <c r="T1610">
        <f>IF(OR(NOT(ISNUMBER(finalData[[#This Row],[peerIQR]])),finalData[[#This Row],[peerIQR]]=0), NA(), finalData[[#This Row],[peerQ3]]+1.5*finalData[[#This Row],[peerIQR]])</f>
        <v>1.0862500000000002</v>
      </c>
      <c r="U161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10">
        <f>finalData[[#This Row],[score]]-finalData[[#This Row],[peerMedian]]</f>
        <v>-6.4999999999999947E-2</v>
      </c>
    </row>
    <row r="1611" spans="1:22">
      <c r="A1611" t="s">
        <v>6070</v>
      </c>
      <c r="B1611" t="s">
        <v>6071</v>
      </c>
      <c r="C1611" t="s">
        <v>5981</v>
      </c>
      <c r="D1611" t="s">
        <v>113</v>
      </c>
      <c r="E1611">
        <v>4</v>
      </c>
      <c r="F1611">
        <v>0</v>
      </c>
      <c r="G1611">
        <v>10</v>
      </c>
      <c r="H1611">
        <v>0</v>
      </c>
      <c r="I1611">
        <v>0.93</v>
      </c>
      <c r="J1611">
        <v>10</v>
      </c>
      <c r="K1611">
        <v>0</v>
      </c>
      <c r="L1611" t="s">
        <v>18145</v>
      </c>
      <c r="M1611" t="s">
        <v>17970</v>
      </c>
      <c r="N1611" cm="1">
        <f t="array" ref="N1611">_xlfn.LET(_xlpm.k,finalData[[#This Row],[peer_group_key]],
     MEDIAN(_xlfn._xlws.FILTER(finalData[score], (finalData[peer_group_key]=_xlpm.k)*(ISNUMBER(finalData[score]))))
)</f>
        <v>0.93</v>
      </c>
      <c r="O1611" cm="1">
        <f t="array" ref="O161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1611" cm="1">
        <f t="array" ref="P161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0.97499999999999998</v>
      </c>
      <c r="Q1611">
        <f>finalData[[#This Row],[peerQ3]]-finalData[[#This Row],[peerQ1]]</f>
        <v>5.4999999999999938E-2</v>
      </c>
      <c r="R1611" cm="1">
        <f t="array" ref="R1611">_xlfn.LET(_xlpm.k,finalData[[#This Row],[peer_group_key]],
ROWS(_xlfn._xlws.FILTER(finalData[score], (finalData[peer_group_key]=_xlpm.k)*(ISNUMBER(finalData[score]))))
)</f>
        <v>9</v>
      </c>
      <c r="S1611">
        <f>IF(OR(NOT(ISNUMBER(finalData[[#This Row],[peerIQR]])),finalData[[#This Row],[peerIQR]]=0), NA(), finalData[[#This Row],[peerQ1]]-1.5*finalData[[#This Row],[peerIQR]])</f>
        <v>0.83750000000000013</v>
      </c>
      <c r="T1611">
        <f>IF(OR(NOT(ISNUMBER(finalData[[#This Row],[peerIQR]])),finalData[[#This Row],[peerIQR]]=0), NA(), finalData[[#This Row],[peerQ3]]+1.5*finalData[[#This Row],[peerIQR]])</f>
        <v>1.0574999999999999</v>
      </c>
      <c r="U161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11">
        <f>finalData[[#This Row],[score]]-finalData[[#This Row],[peerMedian]]</f>
        <v>0</v>
      </c>
    </row>
    <row r="1612" spans="1:22">
      <c r="A1612" t="s">
        <v>6074</v>
      </c>
      <c r="B1612" t="s">
        <v>6075</v>
      </c>
      <c r="C1612" t="s">
        <v>5981</v>
      </c>
      <c r="D1612" t="s">
        <v>32</v>
      </c>
      <c r="E1612">
        <v>4</v>
      </c>
      <c r="F1612">
        <v>0</v>
      </c>
      <c r="G1612">
        <v>9</v>
      </c>
      <c r="H1612">
        <v>2</v>
      </c>
      <c r="I1612">
        <v>0.99</v>
      </c>
      <c r="J1612">
        <v>11</v>
      </c>
      <c r="K1612">
        <v>0.18181818181818182</v>
      </c>
      <c r="L1612" t="s">
        <v>18143</v>
      </c>
      <c r="M1612" t="s">
        <v>17970</v>
      </c>
      <c r="N1612" cm="1">
        <f t="array" ref="N1612">_xlfn.LET(_xlpm.k,finalData[[#This Row],[peer_group_key]],
     MEDIAN(_xlfn._xlws.FILTER(finalData[score], (finalData[peer_group_key]=_xlpm.k)*(ISNUMBER(finalData[score]))))
)</f>
        <v>0.95499999999999996</v>
      </c>
      <c r="O1612" cm="1">
        <f t="array" ref="O161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12" cm="1">
        <f t="array" ref="P161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12">
        <f>finalData[[#This Row],[peerQ3]]-finalData[[#This Row],[peerQ1]]</f>
        <v>7.2500000000000009E-2</v>
      </c>
      <c r="R1612" cm="1">
        <f t="array" ref="R1612">_xlfn.LET(_xlpm.k,finalData[[#This Row],[peer_group_key]],
ROWS(_xlfn._xlws.FILTER(finalData[score], (finalData[peer_group_key]=_xlpm.k)*(ISNUMBER(finalData[score]))))
)</f>
        <v>36</v>
      </c>
      <c r="S1612">
        <f>IF(OR(NOT(ISNUMBER(finalData[[#This Row],[peerIQR]])),finalData[[#This Row],[peerIQR]]=0), NA(), finalData[[#This Row],[peerQ1]]-1.5*finalData[[#This Row],[peerIQR]])</f>
        <v>0.79625000000000001</v>
      </c>
      <c r="T1612">
        <f>IF(OR(NOT(ISNUMBER(finalData[[#This Row],[peerIQR]])),finalData[[#This Row],[peerIQR]]=0), NA(), finalData[[#This Row],[peerQ3]]+1.5*finalData[[#This Row],[peerIQR]])</f>
        <v>1.0862500000000002</v>
      </c>
      <c r="U161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12">
        <f>finalData[[#This Row],[score]]-finalData[[#This Row],[peerMedian]]</f>
        <v>3.5000000000000031E-2</v>
      </c>
    </row>
    <row r="1613" spans="1:22">
      <c r="A1613" t="s">
        <v>6078</v>
      </c>
      <c r="B1613" t="s">
        <v>6079</v>
      </c>
      <c r="C1613" t="s">
        <v>5981</v>
      </c>
      <c r="D1613" t="s">
        <v>32</v>
      </c>
      <c r="E1613">
        <v>2</v>
      </c>
      <c r="F1613">
        <v>0</v>
      </c>
      <c r="G1613">
        <v>5</v>
      </c>
      <c r="H1613">
        <v>0</v>
      </c>
      <c r="I1613">
        <v>0.93</v>
      </c>
      <c r="J1613">
        <v>5</v>
      </c>
      <c r="K1613">
        <v>0</v>
      </c>
      <c r="L1613" t="s">
        <v>18143</v>
      </c>
      <c r="M1613" t="s">
        <v>17973</v>
      </c>
      <c r="N1613" cm="1">
        <f t="array" ref="N1613">_xlfn.LET(_xlpm.k,finalData[[#This Row],[peer_group_key]],
     MEDIAN(_xlfn._xlws.FILTER(finalData[score], (finalData[peer_group_key]=_xlpm.k)*(ISNUMBER(finalData[score]))))
)</f>
        <v>0.95499999999999996</v>
      </c>
      <c r="O1613" cm="1">
        <f t="array" ref="O161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13" cm="1">
        <f t="array" ref="P161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13">
        <f>finalData[[#This Row],[peerQ3]]-finalData[[#This Row],[peerQ1]]</f>
        <v>7.2500000000000009E-2</v>
      </c>
      <c r="R1613" cm="1">
        <f t="array" ref="R1613">_xlfn.LET(_xlpm.k,finalData[[#This Row],[peer_group_key]],
ROWS(_xlfn._xlws.FILTER(finalData[score], (finalData[peer_group_key]=_xlpm.k)*(ISNUMBER(finalData[score]))))
)</f>
        <v>36</v>
      </c>
      <c r="S1613">
        <f>IF(OR(NOT(ISNUMBER(finalData[[#This Row],[peerIQR]])),finalData[[#This Row],[peerIQR]]=0), NA(), finalData[[#This Row],[peerQ1]]-1.5*finalData[[#This Row],[peerIQR]])</f>
        <v>0.79625000000000001</v>
      </c>
      <c r="T1613">
        <f>IF(OR(NOT(ISNUMBER(finalData[[#This Row],[peerIQR]])),finalData[[#This Row],[peerIQR]]=0), NA(), finalData[[#This Row],[peerQ3]]+1.5*finalData[[#This Row],[peerIQR]])</f>
        <v>1.0862500000000002</v>
      </c>
      <c r="U161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13">
        <f>finalData[[#This Row],[score]]-finalData[[#This Row],[peerMedian]]</f>
        <v>-2.4999999999999911E-2</v>
      </c>
    </row>
    <row r="1614" spans="1:22">
      <c r="A1614" t="s">
        <v>6081</v>
      </c>
      <c r="B1614" t="s">
        <v>6082</v>
      </c>
      <c r="C1614" t="s">
        <v>5981</v>
      </c>
      <c r="D1614" t="s">
        <v>67</v>
      </c>
      <c r="E1614">
        <v>5</v>
      </c>
      <c r="F1614">
        <v>1</v>
      </c>
      <c r="G1614">
        <v>10</v>
      </c>
      <c r="H1614">
        <v>0</v>
      </c>
      <c r="I1614">
        <v>0.96</v>
      </c>
      <c r="J1614">
        <v>11</v>
      </c>
      <c r="K1614">
        <v>0</v>
      </c>
      <c r="L1614" t="s">
        <v>18147</v>
      </c>
      <c r="M1614" t="s">
        <v>17970</v>
      </c>
      <c r="N1614" cm="1">
        <f t="array" ref="N1614">_xlfn.LET(_xlpm.k,finalData[[#This Row],[peer_group_key]],
     MEDIAN(_xlfn._xlws.FILTER(finalData[score], (finalData[peer_group_key]=_xlpm.k)*(ISNUMBER(finalData[score]))))
)</f>
        <v>0.94</v>
      </c>
      <c r="O1614" cm="1">
        <f t="array" ref="O161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1614" cm="1">
        <f t="array" ref="P161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614">
        <f>finalData[[#This Row],[peerQ3]]-finalData[[#This Row],[peerQ1]]</f>
        <v>1.9999999999999907E-2</v>
      </c>
      <c r="R1614" cm="1">
        <f t="array" ref="R1614">_xlfn.LET(_xlpm.k,finalData[[#This Row],[peer_group_key]],
ROWS(_xlfn._xlws.FILTER(finalData[score], (finalData[peer_group_key]=_xlpm.k)*(ISNUMBER(finalData[score]))))
)</f>
        <v>2</v>
      </c>
      <c r="S1614">
        <f>IF(OR(NOT(ISNUMBER(finalData[[#This Row],[peerIQR]])),finalData[[#This Row],[peerIQR]]=0), NA(), finalData[[#This Row],[peerQ1]]-1.5*finalData[[#This Row],[peerIQR]])</f>
        <v>0.90000000000000013</v>
      </c>
      <c r="T1614">
        <f>IF(OR(NOT(ISNUMBER(finalData[[#This Row],[peerIQR]])),finalData[[#This Row],[peerIQR]]=0), NA(), finalData[[#This Row],[peerQ3]]+1.5*finalData[[#This Row],[peerIQR]])</f>
        <v>0.97999999999999976</v>
      </c>
      <c r="U161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614">
        <f>finalData[[#This Row],[score]]-finalData[[#This Row],[peerMedian]]</f>
        <v>2.0000000000000018E-2</v>
      </c>
    </row>
    <row r="1615" spans="1:22">
      <c r="A1615" t="s">
        <v>6084</v>
      </c>
      <c r="B1615" t="s">
        <v>6085</v>
      </c>
      <c r="C1615" t="s">
        <v>5981</v>
      </c>
      <c r="D1615" t="s">
        <v>113</v>
      </c>
      <c r="E1615">
        <v>3</v>
      </c>
      <c r="F1615">
        <v>1</v>
      </c>
      <c r="G1615">
        <v>7</v>
      </c>
      <c r="H1615">
        <v>0</v>
      </c>
      <c r="I1615">
        <v>1.03</v>
      </c>
      <c r="J1615">
        <v>8</v>
      </c>
      <c r="K1615">
        <v>0</v>
      </c>
      <c r="L1615" t="s">
        <v>18145</v>
      </c>
      <c r="M1615" t="s">
        <v>17971</v>
      </c>
      <c r="N1615" cm="1">
        <f t="array" ref="N1615">_xlfn.LET(_xlpm.k,finalData[[#This Row],[peer_group_key]],
     MEDIAN(_xlfn._xlws.FILTER(finalData[score], (finalData[peer_group_key]=_xlpm.k)*(ISNUMBER(finalData[score]))))
)</f>
        <v>0.93</v>
      </c>
      <c r="O1615" cm="1">
        <f t="array" ref="O161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1615" cm="1">
        <f t="array" ref="P161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0.97499999999999998</v>
      </c>
      <c r="Q1615">
        <f>finalData[[#This Row],[peerQ3]]-finalData[[#This Row],[peerQ1]]</f>
        <v>5.4999999999999938E-2</v>
      </c>
      <c r="R1615" cm="1">
        <f t="array" ref="R1615">_xlfn.LET(_xlpm.k,finalData[[#This Row],[peer_group_key]],
ROWS(_xlfn._xlws.FILTER(finalData[score], (finalData[peer_group_key]=_xlpm.k)*(ISNUMBER(finalData[score]))))
)</f>
        <v>9</v>
      </c>
      <c r="S1615">
        <f>IF(OR(NOT(ISNUMBER(finalData[[#This Row],[peerIQR]])),finalData[[#This Row],[peerIQR]]=0), NA(), finalData[[#This Row],[peerQ1]]-1.5*finalData[[#This Row],[peerIQR]])</f>
        <v>0.83750000000000013</v>
      </c>
      <c r="T1615">
        <f>IF(OR(NOT(ISNUMBER(finalData[[#This Row],[peerIQR]])),finalData[[#This Row],[peerIQR]]=0), NA(), finalData[[#This Row],[peerQ3]]+1.5*finalData[[#This Row],[peerIQR]])</f>
        <v>1.0574999999999999</v>
      </c>
      <c r="U161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15">
        <f>finalData[[#This Row],[score]]-finalData[[#This Row],[peerMedian]]</f>
        <v>9.9999999999999978E-2</v>
      </c>
    </row>
    <row r="1616" spans="1:22">
      <c r="A1616" t="s">
        <v>6088</v>
      </c>
      <c r="B1616" t="s">
        <v>6089</v>
      </c>
      <c r="C1616" t="s">
        <v>5981</v>
      </c>
      <c r="D1616" t="s">
        <v>87</v>
      </c>
      <c r="E1616">
        <v>1</v>
      </c>
      <c r="F1616">
        <v>0</v>
      </c>
      <c r="G1616">
        <v>7</v>
      </c>
      <c r="H1616">
        <v>2</v>
      </c>
      <c r="I1616">
        <v>0.98</v>
      </c>
      <c r="J1616">
        <v>9</v>
      </c>
      <c r="K1616">
        <v>0.22222222222222221</v>
      </c>
      <c r="L1616" t="s">
        <v>18146</v>
      </c>
      <c r="M1616" t="s">
        <v>17973</v>
      </c>
      <c r="N1616" cm="1">
        <f t="array" ref="N1616">_xlfn.LET(_xlpm.k,finalData[[#This Row],[peer_group_key]],
     MEDIAN(_xlfn._xlws.FILTER(finalData[score], (finalData[peer_group_key]=_xlpm.k)*(ISNUMBER(finalData[score]))))
)</f>
        <v>0.95499999999999996</v>
      </c>
      <c r="O1616" cm="1">
        <f t="array" ref="O161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0.9325</v>
      </c>
      <c r="P1616" cm="1">
        <f t="array" ref="P161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16">
        <f>finalData[[#This Row],[peerQ3]]-finalData[[#This Row],[peerQ1]]</f>
        <v>4.500000000000004E-2</v>
      </c>
      <c r="R1616" cm="1">
        <f t="array" ref="R1616">_xlfn.LET(_xlpm.k,finalData[[#This Row],[peer_group_key]],
ROWS(_xlfn._xlws.FILTER(finalData[score], (finalData[peer_group_key]=_xlpm.k)*(ISNUMBER(finalData[score]))))
)</f>
        <v>6</v>
      </c>
      <c r="S1616">
        <f>IF(OR(NOT(ISNUMBER(finalData[[#This Row],[peerIQR]])),finalData[[#This Row],[peerIQR]]=0), NA(), finalData[[#This Row],[peerQ1]]-1.5*finalData[[#This Row],[peerIQR]])</f>
        <v>0.86499999999999999</v>
      </c>
      <c r="T1616">
        <f>IF(OR(NOT(ISNUMBER(finalData[[#This Row],[peerIQR]])),finalData[[#This Row],[peerIQR]]=0), NA(), finalData[[#This Row],[peerQ3]]+1.5*finalData[[#This Row],[peerIQR]])</f>
        <v>1.0450000000000002</v>
      </c>
      <c r="U161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616">
        <f>finalData[[#This Row],[score]]-finalData[[#This Row],[peerMedian]]</f>
        <v>2.5000000000000022E-2</v>
      </c>
    </row>
    <row r="1617" spans="1:22">
      <c r="A1617" t="s">
        <v>6092</v>
      </c>
      <c r="B1617" t="s">
        <v>6093</v>
      </c>
      <c r="C1617" t="s">
        <v>5981</v>
      </c>
      <c r="D1617" t="s">
        <v>32</v>
      </c>
      <c r="E1617">
        <v>4</v>
      </c>
      <c r="F1617">
        <v>0</v>
      </c>
      <c r="G1617">
        <v>10</v>
      </c>
      <c r="H1617">
        <v>1</v>
      </c>
      <c r="I1617">
        <v>1.01</v>
      </c>
      <c r="J1617">
        <v>11</v>
      </c>
      <c r="K1617">
        <v>9.0909090909090912E-2</v>
      </c>
      <c r="L1617" t="s">
        <v>18143</v>
      </c>
      <c r="M1617" t="s">
        <v>17970</v>
      </c>
      <c r="N1617" cm="1">
        <f t="array" ref="N1617">_xlfn.LET(_xlpm.k,finalData[[#This Row],[peer_group_key]],
     MEDIAN(_xlfn._xlws.FILTER(finalData[score], (finalData[peer_group_key]=_xlpm.k)*(ISNUMBER(finalData[score]))))
)</f>
        <v>0.95499999999999996</v>
      </c>
      <c r="O1617" cm="1">
        <f t="array" ref="O161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17" cm="1">
        <f t="array" ref="P161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17">
        <f>finalData[[#This Row],[peerQ3]]-finalData[[#This Row],[peerQ1]]</f>
        <v>7.2500000000000009E-2</v>
      </c>
      <c r="R1617" cm="1">
        <f t="array" ref="R1617">_xlfn.LET(_xlpm.k,finalData[[#This Row],[peer_group_key]],
ROWS(_xlfn._xlws.FILTER(finalData[score], (finalData[peer_group_key]=_xlpm.k)*(ISNUMBER(finalData[score]))))
)</f>
        <v>36</v>
      </c>
      <c r="S1617">
        <f>IF(OR(NOT(ISNUMBER(finalData[[#This Row],[peerIQR]])),finalData[[#This Row],[peerIQR]]=0), NA(), finalData[[#This Row],[peerQ1]]-1.5*finalData[[#This Row],[peerIQR]])</f>
        <v>0.79625000000000001</v>
      </c>
      <c r="T1617">
        <f>IF(OR(NOT(ISNUMBER(finalData[[#This Row],[peerIQR]])),finalData[[#This Row],[peerIQR]]=0), NA(), finalData[[#This Row],[peerQ3]]+1.5*finalData[[#This Row],[peerIQR]])</f>
        <v>1.0862500000000002</v>
      </c>
      <c r="U161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17">
        <f>finalData[[#This Row],[score]]-finalData[[#This Row],[peerMedian]]</f>
        <v>5.5000000000000049E-2</v>
      </c>
    </row>
    <row r="1618" spans="1:22">
      <c r="A1618" t="s">
        <v>6096</v>
      </c>
      <c r="B1618" t="s">
        <v>6097</v>
      </c>
      <c r="C1618" t="s">
        <v>5981</v>
      </c>
      <c r="D1618" t="s">
        <v>32</v>
      </c>
      <c r="E1618">
        <v>2</v>
      </c>
      <c r="F1618">
        <v>0</v>
      </c>
      <c r="G1618">
        <v>9</v>
      </c>
      <c r="H1618">
        <v>1</v>
      </c>
      <c r="I1618">
        <v>0.88</v>
      </c>
      <c r="J1618">
        <v>10</v>
      </c>
      <c r="K1618">
        <v>0.1</v>
      </c>
      <c r="L1618" t="s">
        <v>18143</v>
      </c>
      <c r="M1618" t="s">
        <v>17973</v>
      </c>
      <c r="N1618" cm="1">
        <f t="array" ref="N1618">_xlfn.LET(_xlpm.k,finalData[[#This Row],[peer_group_key]],
     MEDIAN(_xlfn._xlws.FILTER(finalData[score], (finalData[peer_group_key]=_xlpm.k)*(ISNUMBER(finalData[score]))))
)</f>
        <v>0.95499999999999996</v>
      </c>
      <c r="O1618" cm="1">
        <f t="array" ref="O161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18" cm="1">
        <f t="array" ref="P161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18">
        <f>finalData[[#This Row],[peerQ3]]-finalData[[#This Row],[peerQ1]]</f>
        <v>7.2500000000000009E-2</v>
      </c>
      <c r="R1618" cm="1">
        <f t="array" ref="R1618">_xlfn.LET(_xlpm.k,finalData[[#This Row],[peer_group_key]],
ROWS(_xlfn._xlws.FILTER(finalData[score], (finalData[peer_group_key]=_xlpm.k)*(ISNUMBER(finalData[score]))))
)</f>
        <v>36</v>
      </c>
      <c r="S1618">
        <f>IF(OR(NOT(ISNUMBER(finalData[[#This Row],[peerIQR]])),finalData[[#This Row],[peerIQR]]=0), NA(), finalData[[#This Row],[peerQ1]]-1.5*finalData[[#This Row],[peerIQR]])</f>
        <v>0.79625000000000001</v>
      </c>
      <c r="T1618">
        <f>IF(OR(NOT(ISNUMBER(finalData[[#This Row],[peerIQR]])),finalData[[#This Row],[peerIQR]]=0), NA(), finalData[[#This Row],[peerQ3]]+1.5*finalData[[#This Row],[peerIQR]])</f>
        <v>1.0862500000000002</v>
      </c>
      <c r="U161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18">
        <f>finalData[[#This Row],[score]]-finalData[[#This Row],[peerMedian]]</f>
        <v>-7.4999999999999956E-2</v>
      </c>
    </row>
    <row r="1619" spans="1:22">
      <c r="A1619" t="s">
        <v>6100</v>
      </c>
      <c r="B1619" t="s">
        <v>6101</v>
      </c>
      <c r="C1619" t="s">
        <v>5981</v>
      </c>
      <c r="D1619" t="s">
        <v>32</v>
      </c>
      <c r="E1619">
        <v>3</v>
      </c>
      <c r="F1619">
        <v>0</v>
      </c>
      <c r="G1619">
        <v>7</v>
      </c>
      <c r="H1619">
        <v>0</v>
      </c>
      <c r="I1619">
        <v>0.88</v>
      </c>
      <c r="J1619">
        <v>7</v>
      </c>
      <c r="K1619">
        <v>0</v>
      </c>
      <c r="L1619" t="s">
        <v>18143</v>
      </c>
      <c r="M1619" t="s">
        <v>17971</v>
      </c>
      <c r="N1619" cm="1">
        <f t="array" ref="N1619">_xlfn.LET(_xlpm.k,finalData[[#This Row],[peer_group_key]],
     MEDIAN(_xlfn._xlws.FILTER(finalData[score], (finalData[peer_group_key]=_xlpm.k)*(ISNUMBER(finalData[score]))))
)</f>
        <v>0.95499999999999996</v>
      </c>
      <c r="O1619" cm="1">
        <f t="array" ref="O161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19" cm="1">
        <f t="array" ref="P161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19">
        <f>finalData[[#This Row],[peerQ3]]-finalData[[#This Row],[peerQ1]]</f>
        <v>7.2500000000000009E-2</v>
      </c>
      <c r="R1619" cm="1">
        <f t="array" ref="R1619">_xlfn.LET(_xlpm.k,finalData[[#This Row],[peer_group_key]],
ROWS(_xlfn._xlws.FILTER(finalData[score], (finalData[peer_group_key]=_xlpm.k)*(ISNUMBER(finalData[score]))))
)</f>
        <v>36</v>
      </c>
      <c r="S1619">
        <f>IF(OR(NOT(ISNUMBER(finalData[[#This Row],[peerIQR]])),finalData[[#This Row],[peerIQR]]=0), NA(), finalData[[#This Row],[peerQ1]]-1.5*finalData[[#This Row],[peerIQR]])</f>
        <v>0.79625000000000001</v>
      </c>
      <c r="T1619">
        <f>IF(OR(NOT(ISNUMBER(finalData[[#This Row],[peerIQR]])),finalData[[#This Row],[peerIQR]]=0), NA(), finalData[[#This Row],[peerQ3]]+1.5*finalData[[#This Row],[peerIQR]])</f>
        <v>1.0862500000000002</v>
      </c>
      <c r="U161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19">
        <f>finalData[[#This Row],[score]]-finalData[[#This Row],[peerMedian]]</f>
        <v>-7.4999999999999956E-2</v>
      </c>
    </row>
    <row r="1620" spans="1:22">
      <c r="A1620" t="s">
        <v>6104</v>
      </c>
      <c r="B1620" t="s">
        <v>6105</v>
      </c>
      <c r="C1620" t="s">
        <v>5981</v>
      </c>
      <c r="D1620" t="s">
        <v>27</v>
      </c>
      <c r="E1620">
        <v>2</v>
      </c>
      <c r="F1620">
        <v>0</v>
      </c>
      <c r="G1620">
        <v>8</v>
      </c>
      <c r="H1620">
        <v>0</v>
      </c>
      <c r="I1620">
        <v>1</v>
      </c>
      <c r="J1620">
        <v>8</v>
      </c>
      <c r="K1620">
        <v>0</v>
      </c>
      <c r="L1620" t="s">
        <v>18144</v>
      </c>
      <c r="M1620" t="s">
        <v>17973</v>
      </c>
      <c r="N1620" cm="1">
        <f t="array" ref="N1620">_xlfn.LET(_xlpm.k,finalData[[#This Row],[peer_group_key]],
     MEDIAN(_xlfn._xlws.FILTER(finalData[score], (finalData[peer_group_key]=_xlpm.k)*(ISNUMBER(finalData[score]))))
)</f>
        <v>0.97</v>
      </c>
      <c r="O1620" cm="1">
        <f t="array" ref="O162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0.9325</v>
      </c>
      <c r="P1620" cm="1">
        <f t="array" ref="P162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1.0375000000000001</v>
      </c>
      <c r="Q1620">
        <f>finalData[[#This Row],[peerQ3]]-finalData[[#This Row],[peerQ1]]</f>
        <v>0.10500000000000009</v>
      </c>
      <c r="R1620" cm="1">
        <f t="array" ref="R1620">_xlfn.LET(_xlpm.k,finalData[[#This Row],[peer_group_key]],
ROWS(_xlfn._xlws.FILTER(finalData[score], (finalData[peer_group_key]=_xlpm.k)*(ISNUMBER(finalData[score]))))
)</f>
        <v>8</v>
      </c>
      <c r="S1620">
        <f>IF(OR(NOT(ISNUMBER(finalData[[#This Row],[peerIQR]])),finalData[[#This Row],[peerIQR]]=0), NA(), finalData[[#This Row],[peerQ1]]-1.5*finalData[[#This Row],[peerIQR]])</f>
        <v>0.77499999999999991</v>
      </c>
      <c r="T1620">
        <f>IF(OR(NOT(ISNUMBER(finalData[[#This Row],[peerIQR]])),finalData[[#This Row],[peerIQR]]=0), NA(), finalData[[#This Row],[peerQ3]]+1.5*finalData[[#This Row],[peerIQR]])</f>
        <v>1.1950000000000003</v>
      </c>
      <c r="U162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20">
        <f>finalData[[#This Row],[score]]-finalData[[#This Row],[peerMedian]]</f>
        <v>3.0000000000000027E-2</v>
      </c>
    </row>
    <row r="1621" spans="1:22">
      <c r="A1621" t="s">
        <v>6108</v>
      </c>
      <c r="B1621" t="s">
        <v>6109</v>
      </c>
      <c r="C1621" t="s">
        <v>5981</v>
      </c>
      <c r="D1621" t="s">
        <v>32</v>
      </c>
      <c r="E1621">
        <v>3</v>
      </c>
      <c r="F1621">
        <v>0</v>
      </c>
      <c r="G1621">
        <v>7</v>
      </c>
      <c r="H1621">
        <v>1</v>
      </c>
      <c r="I1621">
        <v>0.99</v>
      </c>
      <c r="J1621">
        <v>8</v>
      </c>
      <c r="K1621">
        <v>0.125</v>
      </c>
      <c r="L1621" t="s">
        <v>18143</v>
      </c>
      <c r="M1621" t="s">
        <v>17971</v>
      </c>
      <c r="N1621" cm="1">
        <f t="array" ref="N1621">_xlfn.LET(_xlpm.k,finalData[[#This Row],[peer_group_key]],
     MEDIAN(_xlfn._xlws.FILTER(finalData[score], (finalData[peer_group_key]=_xlpm.k)*(ISNUMBER(finalData[score]))))
)</f>
        <v>0.95499999999999996</v>
      </c>
      <c r="O1621" cm="1">
        <f t="array" ref="O162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21" cm="1">
        <f t="array" ref="P162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21">
        <f>finalData[[#This Row],[peerQ3]]-finalData[[#This Row],[peerQ1]]</f>
        <v>7.2500000000000009E-2</v>
      </c>
      <c r="R1621" cm="1">
        <f t="array" ref="R1621">_xlfn.LET(_xlpm.k,finalData[[#This Row],[peer_group_key]],
ROWS(_xlfn._xlws.FILTER(finalData[score], (finalData[peer_group_key]=_xlpm.k)*(ISNUMBER(finalData[score]))))
)</f>
        <v>36</v>
      </c>
      <c r="S1621">
        <f>IF(OR(NOT(ISNUMBER(finalData[[#This Row],[peerIQR]])),finalData[[#This Row],[peerIQR]]=0), NA(), finalData[[#This Row],[peerQ1]]-1.5*finalData[[#This Row],[peerIQR]])</f>
        <v>0.79625000000000001</v>
      </c>
      <c r="T1621">
        <f>IF(OR(NOT(ISNUMBER(finalData[[#This Row],[peerIQR]])),finalData[[#This Row],[peerIQR]]=0), NA(), finalData[[#This Row],[peerQ3]]+1.5*finalData[[#This Row],[peerIQR]])</f>
        <v>1.0862500000000002</v>
      </c>
      <c r="U162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21">
        <f>finalData[[#This Row],[score]]-finalData[[#This Row],[peerMedian]]</f>
        <v>3.5000000000000031E-2</v>
      </c>
    </row>
    <row r="1622" spans="1:22">
      <c r="A1622" t="s">
        <v>6112</v>
      </c>
      <c r="B1622" t="s">
        <v>6113</v>
      </c>
      <c r="C1622" t="s">
        <v>5981</v>
      </c>
      <c r="D1622" t="s">
        <v>32</v>
      </c>
      <c r="E1622">
        <v>3</v>
      </c>
      <c r="F1622">
        <v>1</v>
      </c>
      <c r="G1622">
        <v>5</v>
      </c>
      <c r="H1622">
        <v>0</v>
      </c>
      <c r="I1622">
        <v>0.99</v>
      </c>
      <c r="J1622">
        <v>6</v>
      </c>
      <c r="K1622">
        <v>0</v>
      </c>
      <c r="L1622" t="s">
        <v>18143</v>
      </c>
      <c r="M1622" t="s">
        <v>17971</v>
      </c>
      <c r="N1622" cm="1">
        <f t="array" ref="N1622">_xlfn.LET(_xlpm.k,finalData[[#This Row],[peer_group_key]],
     MEDIAN(_xlfn._xlws.FILTER(finalData[score], (finalData[peer_group_key]=_xlpm.k)*(ISNUMBER(finalData[score]))))
)</f>
        <v>0.95499999999999996</v>
      </c>
      <c r="O1622" cm="1">
        <f t="array" ref="O162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22" cm="1">
        <f t="array" ref="P162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22">
        <f>finalData[[#This Row],[peerQ3]]-finalData[[#This Row],[peerQ1]]</f>
        <v>7.2500000000000009E-2</v>
      </c>
      <c r="R1622" cm="1">
        <f t="array" ref="R1622">_xlfn.LET(_xlpm.k,finalData[[#This Row],[peer_group_key]],
ROWS(_xlfn._xlws.FILTER(finalData[score], (finalData[peer_group_key]=_xlpm.k)*(ISNUMBER(finalData[score]))))
)</f>
        <v>36</v>
      </c>
      <c r="S1622">
        <f>IF(OR(NOT(ISNUMBER(finalData[[#This Row],[peerIQR]])),finalData[[#This Row],[peerIQR]]=0), NA(), finalData[[#This Row],[peerQ1]]-1.5*finalData[[#This Row],[peerIQR]])</f>
        <v>0.79625000000000001</v>
      </c>
      <c r="T1622">
        <f>IF(OR(NOT(ISNUMBER(finalData[[#This Row],[peerIQR]])),finalData[[#This Row],[peerIQR]]=0), NA(), finalData[[#This Row],[peerQ3]]+1.5*finalData[[#This Row],[peerIQR]])</f>
        <v>1.0862500000000002</v>
      </c>
      <c r="U162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22">
        <f>finalData[[#This Row],[score]]-finalData[[#This Row],[peerMedian]]</f>
        <v>3.5000000000000031E-2</v>
      </c>
    </row>
    <row r="1623" spans="1:22">
      <c r="A1623" t="s">
        <v>6116</v>
      </c>
      <c r="B1623" t="s">
        <v>6117</v>
      </c>
      <c r="C1623" t="s">
        <v>5981</v>
      </c>
      <c r="D1623" t="s">
        <v>18</v>
      </c>
      <c r="E1623">
        <v>3</v>
      </c>
      <c r="F1623">
        <v>0</v>
      </c>
      <c r="G1623">
        <v>10</v>
      </c>
      <c r="H1623">
        <v>0</v>
      </c>
      <c r="I1623">
        <v>0.93</v>
      </c>
      <c r="J1623">
        <v>10</v>
      </c>
      <c r="K1623">
        <v>0</v>
      </c>
      <c r="L1623" t="s">
        <v>18142</v>
      </c>
      <c r="M1623" t="s">
        <v>17971</v>
      </c>
      <c r="N1623" cm="1">
        <f t="array" ref="N1623">_xlfn.LET(_xlpm.k,finalData[[#This Row],[peer_group_key]],
     MEDIAN(_xlfn._xlws.FILTER(finalData[score], (finalData[peer_group_key]=_xlpm.k)*(ISNUMBER(finalData[score]))))
)</f>
        <v>0.94</v>
      </c>
      <c r="O1623" cm="1">
        <f t="array" ref="O162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1623" cm="1">
        <f t="array" ref="P162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1623">
        <f>finalData[[#This Row],[peerQ3]]-finalData[[#This Row],[peerQ1]]</f>
        <v>3.9999999999999925E-2</v>
      </c>
      <c r="R1623" cm="1">
        <f t="array" ref="R1623">_xlfn.LET(_xlpm.k,finalData[[#This Row],[peer_group_key]],
ROWS(_xlfn._xlws.FILTER(finalData[score], (finalData[peer_group_key]=_xlpm.k)*(ISNUMBER(finalData[score]))))
)</f>
        <v>14</v>
      </c>
      <c r="S1623">
        <f>IF(OR(NOT(ISNUMBER(finalData[[#This Row],[peerIQR]])),finalData[[#This Row],[peerIQR]]=0), NA(), finalData[[#This Row],[peerQ1]]-1.5*finalData[[#This Row],[peerIQR]])</f>
        <v>0.87000000000000011</v>
      </c>
      <c r="T1623">
        <f>IF(OR(NOT(ISNUMBER(finalData[[#This Row],[peerIQR]])),finalData[[#This Row],[peerIQR]]=0), NA(), finalData[[#This Row],[peerQ3]]+1.5*finalData[[#This Row],[peerIQR]])</f>
        <v>1.0299999999999998</v>
      </c>
      <c r="U162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23">
        <f>finalData[[#This Row],[score]]-finalData[[#This Row],[peerMedian]]</f>
        <v>-9.9999999999998979E-3</v>
      </c>
    </row>
    <row r="1624" spans="1:22">
      <c r="A1624" t="s">
        <v>6120</v>
      </c>
      <c r="B1624" t="s">
        <v>6121</v>
      </c>
      <c r="C1624" t="s">
        <v>5981</v>
      </c>
      <c r="D1624" t="s">
        <v>32</v>
      </c>
      <c r="E1624">
        <v>4</v>
      </c>
      <c r="F1624">
        <v>1</v>
      </c>
      <c r="G1624">
        <v>10</v>
      </c>
      <c r="H1624">
        <v>0</v>
      </c>
      <c r="I1624">
        <v>0.94</v>
      </c>
      <c r="J1624">
        <v>11</v>
      </c>
      <c r="K1624">
        <v>0</v>
      </c>
      <c r="L1624" t="s">
        <v>18143</v>
      </c>
      <c r="M1624" t="s">
        <v>17970</v>
      </c>
      <c r="N1624" cm="1">
        <f t="array" ref="N1624">_xlfn.LET(_xlpm.k,finalData[[#This Row],[peer_group_key]],
     MEDIAN(_xlfn._xlws.FILTER(finalData[score], (finalData[peer_group_key]=_xlpm.k)*(ISNUMBER(finalData[score]))))
)</f>
        <v>0.95499999999999996</v>
      </c>
      <c r="O1624" cm="1">
        <f t="array" ref="O162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24" cm="1">
        <f t="array" ref="P162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24">
        <f>finalData[[#This Row],[peerQ3]]-finalData[[#This Row],[peerQ1]]</f>
        <v>7.2500000000000009E-2</v>
      </c>
      <c r="R1624" cm="1">
        <f t="array" ref="R1624">_xlfn.LET(_xlpm.k,finalData[[#This Row],[peer_group_key]],
ROWS(_xlfn._xlws.FILTER(finalData[score], (finalData[peer_group_key]=_xlpm.k)*(ISNUMBER(finalData[score]))))
)</f>
        <v>36</v>
      </c>
      <c r="S1624">
        <f>IF(OR(NOT(ISNUMBER(finalData[[#This Row],[peerIQR]])),finalData[[#This Row],[peerIQR]]=0), NA(), finalData[[#This Row],[peerQ1]]-1.5*finalData[[#This Row],[peerIQR]])</f>
        <v>0.79625000000000001</v>
      </c>
      <c r="T1624">
        <f>IF(OR(NOT(ISNUMBER(finalData[[#This Row],[peerIQR]])),finalData[[#This Row],[peerIQR]]=0), NA(), finalData[[#This Row],[peerQ3]]+1.5*finalData[[#This Row],[peerIQR]])</f>
        <v>1.0862500000000002</v>
      </c>
      <c r="U162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24">
        <f>finalData[[#This Row],[score]]-finalData[[#This Row],[peerMedian]]</f>
        <v>-1.5000000000000013E-2</v>
      </c>
    </row>
    <row r="1625" spans="1:22">
      <c r="A1625" t="s">
        <v>6123</v>
      </c>
      <c r="B1625" t="s">
        <v>6124</v>
      </c>
      <c r="C1625" t="s">
        <v>5981</v>
      </c>
      <c r="D1625" t="s">
        <v>32</v>
      </c>
      <c r="E1625">
        <v>3</v>
      </c>
      <c r="F1625">
        <v>0</v>
      </c>
      <c r="G1625">
        <v>7</v>
      </c>
      <c r="H1625">
        <v>0</v>
      </c>
      <c r="I1625">
        <v>0.92</v>
      </c>
      <c r="J1625">
        <v>7</v>
      </c>
      <c r="K1625">
        <v>0</v>
      </c>
      <c r="L1625" t="s">
        <v>18143</v>
      </c>
      <c r="M1625" t="s">
        <v>17971</v>
      </c>
      <c r="N1625" cm="1">
        <f t="array" ref="N1625">_xlfn.LET(_xlpm.k,finalData[[#This Row],[peer_group_key]],
     MEDIAN(_xlfn._xlws.FILTER(finalData[score], (finalData[peer_group_key]=_xlpm.k)*(ISNUMBER(finalData[score]))))
)</f>
        <v>0.95499999999999996</v>
      </c>
      <c r="O1625" cm="1">
        <f t="array" ref="O162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25" cm="1">
        <f t="array" ref="P162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25">
        <f>finalData[[#This Row],[peerQ3]]-finalData[[#This Row],[peerQ1]]</f>
        <v>7.2500000000000009E-2</v>
      </c>
      <c r="R1625" cm="1">
        <f t="array" ref="R1625">_xlfn.LET(_xlpm.k,finalData[[#This Row],[peer_group_key]],
ROWS(_xlfn._xlws.FILTER(finalData[score], (finalData[peer_group_key]=_xlpm.k)*(ISNUMBER(finalData[score]))))
)</f>
        <v>36</v>
      </c>
      <c r="S1625">
        <f>IF(OR(NOT(ISNUMBER(finalData[[#This Row],[peerIQR]])),finalData[[#This Row],[peerIQR]]=0), NA(), finalData[[#This Row],[peerQ1]]-1.5*finalData[[#This Row],[peerIQR]])</f>
        <v>0.79625000000000001</v>
      </c>
      <c r="T1625">
        <f>IF(OR(NOT(ISNUMBER(finalData[[#This Row],[peerIQR]])),finalData[[#This Row],[peerIQR]]=0), NA(), finalData[[#This Row],[peerQ3]]+1.5*finalData[[#This Row],[peerIQR]])</f>
        <v>1.0862500000000002</v>
      </c>
      <c r="U162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25">
        <f>finalData[[#This Row],[score]]-finalData[[#This Row],[peerMedian]]</f>
        <v>-3.499999999999992E-2</v>
      </c>
    </row>
    <row r="1626" spans="1:22">
      <c r="A1626" t="s">
        <v>6126</v>
      </c>
      <c r="B1626" t="s">
        <v>6127</v>
      </c>
      <c r="C1626" t="s">
        <v>5981</v>
      </c>
      <c r="D1626" t="s">
        <v>32</v>
      </c>
      <c r="E1626">
        <v>3</v>
      </c>
      <c r="F1626">
        <v>0</v>
      </c>
      <c r="G1626">
        <v>7</v>
      </c>
      <c r="H1626">
        <v>2</v>
      </c>
      <c r="I1626">
        <v>0.94</v>
      </c>
      <c r="J1626">
        <v>9</v>
      </c>
      <c r="K1626">
        <v>0.22222222222222221</v>
      </c>
      <c r="L1626" t="s">
        <v>18143</v>
      </c>
      <c r="M1626" t="s">
        <v>17971</v>
      </c>
      <c r="N1626" cm="1">
        <f t="array" ref="N1626">_xlfn.LET(_xlpm.k,finalData[[#This Row],[peer_group_key]],
     MEDIAN(_xlfn._xlws.FILTER(finalData[score], (finalData[peer_group_key]=_xlpm.k)*(ISNUMBER(finalData[score]))))
)</f>
        <v>0.95499999999999996</v>
      </c>
      <c r="O1626" cm="1">
        <f t="array" ref="O162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26" cm="1">
        <f t="array" ref="P162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26">
        <f>finalData[[#This Row],[peerQ3]]-finalData[[#This Row],[peerQ1]]</f>
        <v>7.2500000000000009E-2</v>
      </c>
      <c r="R1626" cm="1">
        <f t="array" ref="R1626">_xlfn.LET(_xlpm.k,finalData[[#This Row],[peer_group_key]],
ROWS(_xlfn._xlws.FILTER(finalData[score], (finalData[peer_group_key]=_xlpm.k)*(ISNUMBER(finalData[score]))))
)</f>
        <v>36</v>
      </c>
      <c r="S1626">
        <f>IF(OR(NOT(ISNUMBER(finalData[[#This Row],[peerIQR]])),finalData[[#This Row],[peerIQR]]=0), NA(), finalData[[#This Row],[peerQ1]]-1.5*finalData[[#This Row],[peerIQR]])</f>
        <v>0.79625000000000001</v>
      </c>
      <c r="T1626">
        <f>IF(OR(NOT(ISNUMBER(finalData[[#This Row],[peerIQR]])),finalData[[#This Row],[peerIQR]]=0), NA(), finalData[[#This Row],[peerQ3]]+1.5*finalData[[#This Row],[peerIQR]])</f>
        <v>1.0862500000000002</v>
      </c>
      <c r="U162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26">
        <f>finalData[[#This Row],[score]]-finalData[[#This Row],[peerMedian]]</f>
        <v>-1.5000000000000013E-2</v>
      </c>
    </row>
    <row r="1627" spans="1:22">
      <c r="A1627" t="s">
        <v>6129</v>
      </c>
      <c r="B1627" t="s">
        <v>6130</v>
      </c>
      <c r="C1627" t="s">
        <v>5981</v>
      </c>
      <c r="D1627" t="s">
        <v>18</v>
      </c>
      <c r="E1627">
        <v>3</v>
      </c>
      <c r="F1627">
        <v>0</v>
      </c>
      <c r="G1627">
        <v>8</v>
      </c>
      <c r="H1627">
        <v>1</v>
      </c>
      <c r="I1627">
        <v>0.94</v>
      </c>
      <c r="J1627">
        <v>9</v>
      </c>
      <c r="K1627">
        <v>0.1111111111111111</v>
      </c>
      <c r="L1627" t="s">
        <v>18142</v>
      </c>
      <c r="M1627" t="s">
        <v>17971</v>
      </c>
      <c r="N1627" cm="1">
        <f t="array" ref="N1627">_xlfn.LET(_xlpm.k,finalData[[#This Row],[peer_group_key]],
     MEDIAN(_xlfn._xlws.FILTER(finalData[score], (finalData[peer_group_key]=_xlpm.k)*(ISNUMBER(finalData[score]))))
)</f>
        <v>0.94</v>
      </c>
      <c r="O1627" cm="1">
        <f t="array" ref="O162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1627" cm="1">
        <f t="array" ref="P162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1627">
        <f>finalData[[#This Row],[peerQ3]]-finalData[[#This Row],[peerQ1]]</f>
        <v>3.9999999999999925E-2</v>
      </c>
      <c r="R1627" cm="1">
        <f t="array" ref="R1627">_xlfn.LET(_xlpm.k,finalData[[#This Row],[peer_group_key]],
ROWS(_xlfn._xlws.FILTER(finalData[score], (finalData[peer_group_key]=_xlpm.k)*(ISNUMBER(finalData[score]))))
)</f>
        <v>14</v>
      </c>
      <c r="S1627">
        <f>IF(OR(NOT(ISNUMBER(finalData[[#This Row],[peerIQR]])),finalData[[#This Row],[peerIQR]]=0), NA(), finalData[[#This Row],[peerQ1]]-1.5*finalData[[#This Row],[peerIQR]])</f>
        <v>0.87000000000000011</v>
      </c>
      <c r="T1627">
        <f>IF(OR(NOT(ISNUMBER(finalData[[#This Row],[peerIQR]])),finalData[[#This Row],[peerIQR]]=0), NA(), finalData[[#This Row],[peerQ3]]+1.5*finalData[[#This Row],[peerIQR]])</f>
        <v>1.0299999999999998</v>
      </c>
      <c r="U162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27">
        <f>finalData[[#This Row],[score]]-finalData[[#This Row],[peerMedian]]</f>
        <v>0</v>
      </c>
    </row>
    <row r="1628" spans="1:22">
      <c r="A1628" t="s">
        <v>6132</v>
      </c>
      <c r="B1628" t="s">
        <v>6133</v>
      </c>
      <c r="C1628" t="s">
        <v>5981</v>
      </c>
      <c r="D1628" t="s">
        <v>32</v>
      </c>
      <c r="E1628">
        <v>2</v>
      </c>
      <c r="F1628">
        <v>0</v>
      </c>
      <c r="G1628">
        <v>7</v>
      </c>
      <c r="H1628">
        <v>1</v>
      </c>
      <c r="I1628">
        <v>0.94</v>
      </c>
      <c r="J1628">
        <v>8</v>
      </c>
      <c r="K1628">
        <v>0.125</v>
      </c>
      <c r="L1628" t="s">
        <v>18143</v>
      </c>
      <c r="M1628" t="s">
        <v>17973</v>
      </c>
      <c r="N1628" cm="1">
        <f t="array" ref="N1628">_xlfn.LET(_xlpm.k,finalData[[#This Row],[peer_group_key]],
     MEDIAN(_xlfn._xlws.FILTER(finalData[score], (finalData[peer_group_key]=_xlpm.k)*(ISNUMBER(finalData[score]))))
)</f>
        <v>0.95499999999999996</v>
      </c>
      <c r="O1628" cm="1">
        <f t="array" ref="O162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28" cm="1">
        <f t="array" ref="P162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28">
        <f>finalData[[#This Row],[peerQ3]]-finalData[[#This Row],[peerQ1]]</f>
        <v>7.2500000000000009E-2</v>
      </c>
      <c r="R1628" cm="1">
        <f t="array" ref="R1628">_xlfn.LET(_xlpm.k,finalData[[#This Row],[peer_group_key]],
ROWS(_xlfn._xlws.FILTER(finalData[score], (finalData[peer_group_key]=_xlpm.k)*(ISNUMBER(finalData[score]))))
)</f>
        <v>36</v>
      </c>
      <c r="S1628">
        <f>IF(OR(NOT(ISNUMBER(finalData[[#This Row],[peerIQR]])),finalData[[#This Row],[peerIQR]]=0), NA(), finalData[[#This Row],[peerQ1]]-1.5*finalData[[#This Row],[peerIQR]])</f>
        <v>0.79625000000000001</v>
      </c>
      <c r="T1628">
        <f>IF(OR(NOT(ISNUMBER(finalData[[#This Row],[peerIQR]])),finalData[[#This Row],[peerIQR]]=0), NA(), finalData[[#This Row],[peerQ3]]+1.5*finalData[[#This Row],[peerIQR]])</f>
        <v>1.0862500000000002</v>
      </c>
      <c r="U162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28">
        <f>finalData[[#This Row],[score]]-finalData[[#This Row],[peerMedian]]</f>
        <v>-1.5000000000000013E-2</v>
      </c>
    </row>
    <row r="1629" spans="1:22">
      <c r="A1629" t="s">
        <v>6136</v>
      </c>
      <c r="B1629" t="s">
        <v>6137</v>
      </c>
      <c r="C1629" t="s">
        <v>5981</v>
      </c>
      <c r="D1629" t="s">
        <v>113</v>
      </c>
      <c r="E1629">
        <v>2</v>
      </c>
      <c r="F1629">
        <v>0</v>
      </c>
      <c r="G1629">
        <v>7</v>
      </c>
      <c r="H1629">
        <v>1</v>
      </c>
      <c r="I1629">
        <v>0.97</v>
      </c>
      <c r="J1629">
        <v>8</v>
      </c>
      <c r="K1629">
        <v>0.125</v>
      </c>
      <c r="L1629" t="s">
        <v>18145</v>
      </c>
      <c r="M1629" t="s">
        <v>17973</v>
      </c>
      <c r="N1629" cm="1">
        <f t="array" ref="N1629">_xlfn.LET(_xlpm.k,finalData[[#This Row],[peer_group_key]],
     MEDIAN(_xlfn._xlws.FILTER(finalData[score], (finalData[peer_group_key]=_xlpm.k)*(ISNUMBER(finalData[score]))))
)</f>
        <v>0.93</v>
      </c>
      <c r="O1629" cm="1">
        <f t="array" ref="O162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1629" cm="1">
        <f t="array" ref="P162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0.97499999999999998</v>
      </c>
      <c r="Q1629">
        <f>finalData[[#This Row],[peerQ3]]-finalData[[#This Row],[peerQ1]]</f>
        <v>5.4999999999999938E-2</v>
      </c>
      <c r="R1629" cm="1">
        <f t="array" ref="R1629">_xlfn.LET(_xlpm.k,finalData[[#This Row],[peer_group_key]],
ROWS(_xlfn._xlws.FILTER(finalData[score], (finalData[peer_group_key]=_xlpm.k)*(ISNUMBER(finalData[score]))))
)</f>
        <v>9</v>
      </c>
      <c r="S1629">
        <f>IF(OR(NOT(ISNUMBER(finalData[[#This Row],[peerIQR]])),finalData[[#This Row],[peerIQR]]=0), NA(), finalData[[#This Row],[peerQ1]]-1.5*finalData[[#This Row],[peerIQR]])</f>
        <v>0.83750000000000013</v>
      </c>
      <c r="T1629">
        <f>IF(OR(NOT(ISNUMBER(finalData[[#This Row],[peerIQR]])),finalData[[#This Row],[peerIQR]]=0), NA(), finalData[[#This Row],[peerQ3]]+1.5*finalData[[#This Row],[peerIQR]])</f>
        <v>1.0574999999999999</v>
      </c>
      <c r="U162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29">
        <f>finalData[[#This Row],[score]]-finalData[[#This Row],[peerMedian]]</f>
        <v>3.9999999999999925E-2</v>
      </c>
    </row>
    <row r="1630" spans="1:22">
      <c r="A1630" t="s">
        <v>6140</v>
      </c>
      <c r="B1630" t="s">
        <v>6141</v>
      </c>
      <c r="C1630" t="s">
        <v>5981</v>
      </c>
      <c r="D1630" t="s">
        <v>18</v>
      </c>
      <c r="E1630">
        <v>3</v>
      </c>
      <c r="F1630">
        <v>0</v>
      </c>
      <c r="G1630">
        <v>6</v>
      </c>
      <c r="H1630">
        <v>0</v>
      </c>
      <c r="I1630">
        <v>0.99</v>
      </c>
      <c r="J1630">
        <v>6</v>
      </c>
      <c r="K1630">
        <v>0</v>
      </c>
      <c r="L1630" t="s">
        <v>18142</v>
      </c>
      <c r="M1630" t="s">
        <v>17971</v>
      </c>
      <c r="N1630" cm="1">
        <f t="array" ref="N1630">_xlfn.LET(_xlpm.k,finalData[[#This Row],[peer_group_key]],
     MEDIAN(_xlfn._xlws.FILTER(finalData[score], (finalData[peer_group_key]=_xlpm.k)*(ISNUMBER(finalData[score]))))
)</f>
        <v>0.94</v>
      </c>
      <c r="O1630" cm="1">
        <f t="array" ref="O163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1630" cm="1">
        <f t="array" ref="P163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1630">
        <f>finalData[[#This Row],[peerQ3]]-finalData[[#This Row],[peerQ1]]</f>
        <v>3.9999999999999925E-2</v>
      </c>
      <c r="R1630" cm="1">
        <f t="array" ref="R1630">_xlfn.LET(_xlpm.k,finalData[[#This Row],[peer_group_key]],
ROWS(_xlfn._xlws.FILTER(finalData[score], (finalData[peer_group_key]=_xlpm.k)*(ISNUMBER(finalData[score]))))
)</f>
        <v>14</v>
      </c>
      <c r="S1630">
        <f>IF(OR(NOT(ISNUMBER(finalData[[#This Row],[peerIQR]])),finalData[[#This Row],[peerIQR]]=0), NA(), finalData[[#This Row],[peerQ1]]-1.5*finalData[[#This Row],[peerIQR]])</f>
        <v>0.87000000000000011</v>
      </c>
      <c r="T1630">
        <f>IF(OR(NOT(ISNUMBER(finalData[[#This Row],[peerIQR]])),finalData[[#This Row],[peerIQR]]=0), NA(), finalData[[#This Row],[peerQ3]]+1.5*finalData[[#This Row],[peerIQR]])</f>
        <v>1.0299999999999998</v>
      </c>
      <c r="U163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30">
        <f>finalData[[#This Row],[score]]-finalData[[#This Row],[peerMedian]]</f>
        <v>5.0000000000000044E-2</v>
      </c>
    </row>
    <row r="1631" spans="1:22">
      <c r="A1631" t="s">
        <v>6144</v>
      </c>
      <c r="B1631" t="s">
        <v>6145</v>
      </c>
      <c r="C1631" t="s">
        <v>5981</v>
      </c>
      <c r="D1631" t="s">
        <v>18</v>
      </c>
      <c r="E1631">
        <v>3</v>
      </c>
      <c r="F1631">
        <v>0</v>
      </c>
      <c r="G1631">
        <v>9</v>
      </c>
      <c r="H1631">
        <v>2</v>
      </c>
      <c r="I1631">
        <v>0.97</v>
      </c>
      <c r="J1631">
        <v>11</v>
      </c>
      <c r="K1631">
        <v>0.18181818181818182</v>
      </c>
      <c r="L1631" t="s">
        <v>18142</v>
      </c>
      <c r="M1631" t="s">
        <v>17971</v>
      </c>
      <c r="N1631" cm="1">
        <f t="array" ref="N1631">_xlfn.LET(_xlpm.k,finalData[[#This Row],[peer_group_key]],
     MEDIAN(_xlfn._xlws.FILTER(finalData[score], (finalData[peer_group_key]=_xlpm.k)*(ISNUMBER(finalData[score]))))
)</f>
        <v>0.94</v>
      </c>
      <c r="O1631" cm="1">
        <f t="array" ref="O163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1631" cm="1">
        <f t="array" ref="P163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1631">
        <f>finalData[[#This Row],[peerQ3]]-finalData[[#This Row],[peerQ1]]</f>
        <v>3.9999999999999925E-2</v>
      </c>
      <c r="R1631" cm="1">
        <f t="array" ref="R1631">_xlfn.LET(_xlpm.k,finalData[[#This Row],[peer_group_key]],
ROWS(_xlfn._xlws.FILTER(finalData[score], (finalData[peer_group_key]=_xlpm.k)*(ISNUMBER(finalData[score]))))
)</f>
        <v>14</v>
      </c>
      <c r="S1631">
        <f>IF(OR(NOT(ISNUMBER(finalData[[#This Row],[peerIQR]])),finalData[[#This Row],[peerIQR]]=0), NA(), finalData[[#This Row],[peerQ1]]-1.5*finalData[[#This Row],[peerIQR]])</f>
        <v>0.87000000000000011</v>
      </c>
      <c r="T1631">
        <f>IF(OR(NOT(ISNUMBER(finalData[[#This Row],[peerIQR]])),finalData[[#This Row],[peerIQR]]=0), NA(), finalData[[#This Row],[peerQ3]]+1.5*finalData[[#This Row],[peerIQR]])</f>
        <v>1.0299999999999998</v>
      </c>
      <c r="U163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31">
        <f>finalData[[#This Row],[score]]-finalData[[#This Row],[peerMedian]]</f>
        <v>3.0000000000000027E-2</v>
      </c>
    </row>
    <row r="1632" spans="1:22">
      <c r="A1632" t="s">
        <v>6147</v>
      </c>
      <c r="B1632" t="s">
        <v>6148</v>
      </c>
      <c r="C1632" t="s">
        <v>5981</v>
      </c>
      <c r="D1632" t="s">
        <v>67</v>
      </c>
      <c r="E1632">
        <v>5</v>
      </c>
      <c r="F1632">
        <v>1</v>
      </c>
      <c r="G1632">
        <v>10</v>
      </c>
      <c r="H1632">
        <v>0</v>
      </c>
      <c r="I1632">
        <v>0.92</v>
      </c>
      <c r="J1632">
        <v>11</v>
      </c>
      <c r="K1632">
        <v>0</v>
      </c>
      <c r="L1632" t="s">
        <v>18147</v>
      </c>
      <c r="M1632" t="s">
        <v>17970</v>
      </c>
      <c r="N1632" cm="1">
        <f t="array" ref="N1632">_xlfn.LET(_xlpm.k,finalData[[#This Row],[peer_group_key]],
     MEDIAN(_xlfn._xlws.FILTER(finalData[score], (finalData[peer_group_key]=_xlpm.k)*(ISNUMBER(finalData[score]))))
)</f>
        <v>0.94</v>
      </c>
      <c r="O1632" cm="1">
        <f t="array" ref="O163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1632" cm="1">
        <f t="array" ref="P163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632">
        <f>finalData[[#This Row],[peerQ3]]-finalData[[#This Row],[peerQ1]]</f>
        <v>1.9999999999999907E-2</v>
      </c>
      <c r="R1632" cm="1">
        <f t="array" ref="R1632">_xlfn.LET(_xlpm.k,finalData[[#This Row],[peer_group_key]],
ROWS(_xlfn._xlws.FILTER(finalData[score], (finalData[peer_group_key]=_xlpm.k)*(ISNUMBER(finalData[score]))))
)</f>
        <v>2</v>
      </c>
      <c r="S1632">
        <f>IF(OR(NOT(ISNUMBER(finalData[[#This Row],[peerIQR]])),finalData[[#This Row],[peerIQR]]=0), NA(), finalData[[#This Row],[peerQ1]]-1.5*finalData[[#This Row],[peerIQR]])</f>
        <v>0.90000000000000013</v>
      </c>
      <c r="T1632">
        <f>IF(OR(NOT(ISNUMBER(finalData[[#This Row],[peerIQR]])),finalData[[#This Row],[peerIQR]]=0), NA(), finalData[[#This Row],[peerQ3]]+1.5*finalData[[#This Row],[peerIQR]])</f>
        <v>0.97999999999999976</v>
      </c>
      <c r="U163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632">
        <f>finalData[[#This Row],[score]]-finalData[[#This Row],[peerMedian]]</f>
        <v>-1.9999999999999907E-2</v>
      </c>
    </row>
    <row r="1633" spans="1:22">
      <c r="A1633" t="s">
        <v>6150</v>
      </c>
      <c r="B1633" t="s">
        <v>6151</v>
      </c>
      <c r="C1633" t="s">
        <v>5981</v>
      </c>
      <c r="D1633" t="s">
        <v>32</v>
      </c>
      <c r="E1633">
        <v>4</v>
      </c>
      <c r="F1633">
        <v>1</v>
      </c>
      <c r="G1633">
        <v>10</v>
      </c>
      <c r="H1633">
        <v>0</v>
      </c>
      <c r="I1633">
        <v>0.89</v>
      </c>
      <c r="J1633">
        <v>11</v>
      </c>
      <c r="K1633">
        <v>0</v>
      </c>
      <c r="L1633" t="s">
        <v>18143</v>
      </c>
      <c r="M1633" t="s">
        <v>17970</v>
      </c>
      <c r="N1633" cm="1">
        <f t="array" ref="N1633">_xlfn.LET(_xlpm.k,finalData[[#This Row],[peer_group_key]],
     MEDIAN(_xlfn._xlws.FILTER(finalData[score], (finalData[peer_group_key]=_xlpm.k)*(ISNUMBER(finalData[score]))))
)</f>
        <v>0.95499999999999996</v>
      </c>
      <c r="O1633" cm="1">
        <f t="array" ref="O163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33" cm="1">
        <f t="array" ref="P163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33">
        <f>finalData[[#This Row],[peerQ3]]-finalData[[#This Row],[peerQ1]]</f>
        <v>7.2500000000000009E-2</v>
      </c>
      <c r="R1633" cm="1">
        <f t="array" ref="R1633">_xlfn.LET(_xlpm.k,finalData[[#This Row],[peer_group_key]],
ROWS(_xlfn._xlws.FILTER(finalData[score], (finalData[peer_group_key]=_xlpm.k)*(ISNUMBER(finalData[score]))))
)</f>
        <v>36</v>
      </c>
      <c r="S1633">
        <f>IF(OR(NOT(ISNUMBER(finalData[[#This Row],[peerIQR]])),finalData[[#This Row],[peerIQR]]=0), NA(), finalData[[#This Row],[peerQ1]]-1.5*finalData[[#This Row],[peerIQR]])</f>
        <v>0.79625000000000001</v>
      </c>
      <c r="T1633">
        <f>IF(OR(NOT(ISNUMBER(finalData[[#This Row],[peerIQR]])),finalData[[#This Row],[peerIQR]]=0), NA(), finalData[[#This Row],[peerQ3]]+1.5*finalData[[#This Row],[peerIQR]])</f>
        <v>1.0862500000000002</v>
      </c>
      <c r="U163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33">
        <f>finalData[[#This Row],[score]]-finalData[[#This Row],[peerMedian]]</f>
        <v>-6.4999999999999947E-2</v>
      </c>
    </row>
    <row r="1634" spans="1:22">
      <c r="A1634" t="s">
        <v>6154</v>
      </c>
      <c r="B1634" t="s">
        <v>6155</v>
      </c>
      <c r="C1634" t="s">
        <v>5981</v>
      </c>
      <c r="D1634" t="s">
        <v>27</v>
      </c>
      <c r="E1634">
        <v>2</v>
      </c>
      <c r="F1634">
        <v>0</v>
      </c>
      <c r="G1634">
        <v>10</v>
      </c>
      <c r="H1634">
        <v>0</v>
      </c>
      <c r="I1634">
        <v>1.05</v>
      </c>
      <c r="J1634">
        <v>10</v>
      </c>
      <c r="K1634">
        <v>0</v>
      </c>
      <c r="L1634" t="s">
        <v>18144</v>
      </c>
      <c r="M1634" t="s">
        <v>17973</v>
      </c>
      <c r="N1634" cm="1">
        <f t="array" ref="N1634">_xlfn.LET(_xlpm.k,finalData[[#This Row],[peer_group_key]],
     MEDIAN(_xlfn._xlws.FILTER(finalData[score], (finalData[peer_group_key]=_xlpm.k)*(ISNUMBER(finalData[score]))))
)</f>
        <v>0.97</v>
      </c>
      <c r="O1634" cm="1">
        <f t="array" ref="O163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0.9325</v>
      </c>
      <c r="P1634" cm="1">
        <f t="array" ref="P163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1.0375000000000001</v>
      </c>
      <c r="Q1634">
        <f>finalData[[#This Row],[peerQ3]]-finalData[[#This Row],[peerQ1]]</f>
        <v>0.10500000000000009</v>
      </c>
      <c r="R1634" cm="1">
        <f t="array" ref="R1634">_xlfn.LET(_xlpm.k,finalData[[#This Row],[peer_group_key]],
ROWS(_xlfn._xlws.FILTER(finalData[score], (finalData[peer_group_key]=_xlpm.k)*(ISNUMBER(finalData[score]))))
)</f>
        <v>8</v>
      </c>
      <c r="S1634">
        <f>IF(OR(NOT(ISNUMBER(finalData[[#This Row],[peerIQR]])),finalData[[#This Row],[peerIQR]]=0), NA(), finalData[[#This Row],[peerQ1]]-1.5*finalData[[#This Row],[peerIQR]])</f>
        <v>0.77499999999999991</v>
      </c>
      <c r="T1634">
        <f>IF(OR(NOT(ISNUMBER(finalData[[#This Row],[peerIQR]])),finalData[[#This Row],[peerIQR]]=0), NA(), finalData[[#This Row],[peerQ3]]+1.5*finalData[[#This Row],[peerIQR]])</f>
        <v>1.1950000000000003</v>
      </c>
      <c r="U163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34">
        <f>finalData[[#This Row],[score]]-finalData[[#This Row],[peerMedian]]</f>
        <v>8.0000000000000071E-2</v>
      </c>
    </row>
    <row r="1635" spans="1:22">
      <c r="A1635" t="s">
        <v>6158</v>
      </c>
      <c r="B1635" t="s">
        <v>6159</v>
      </c>
      <c r="C1635" t="s">
        <v>5981</v>
      </c>
      <c r="D1635" t="s">
        <v>32</v>
      </c>
      <c r="E1635">
        <v>3</v>
      </c>
      <c r="F1635">
        <v>0</v>
      </c>
      <c r="G1635">
        <v>7</v>
      </c>
      <c r="H1635">
        <v>0</v>
      </c>
      <c r="I1635">
        <v>0.94</v>
      </c>
      <c r="J1635">
        <v>7</v>
      </c>
      <c r="K1635">
        <v>0</v>
      </c>
      <c r="L1635" t="s">
        <v>18143</v>
      </c>
      <c r="M1635" t="s">
        <v>17971</v>
      </c>
      <c r="N1635" cm="1">
        <f t="array" ref="N1635">_xlfn.LET(_xlpm.k,finalData[[#This Row],[peer_group_key]],
     MEDIAN(_xlfn._xlws.FILTER(finalData[score], (finalData[peer_group_key]=_xlpm.k)*(ISNUMBER(finalData[score]))))
)</f>
        <v>0.95499999999999996</v>
      </c>
      <c r="O1635" cm="1">
        <f t="array" ref="O163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35" cm="1">
        <f t="array" ref="P163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35">
        <f>finalData[[#This Row],[peerQ3]]-finalData[[#This Row],[peerQ1]]</f>
        <v>7.2500000000000009E-2</v>
      </c>
      <c r="R1635" cm="1">
        <f t="array" ref="R1635">_xlfn.LET(_xlpm.k,finalData[[#This Row],[peer_group_key]],
ROWS(_xlfn._xlws.FILTER(finalData[score], (finalData[peer_group_key]=_xlpm.k)*(ISNUMBER(finalData[score]))))
)</f>
        <v>36</v>
      </c>
      <c r="S1635">
        <f>IF(OR(NOT(ISNUMBER(finalData[[#This Row],[peerIQR]])),finalData[[#This Row],[peerIQR]]=0), NA(), finalData[[#This Row],[peerQ1]]-1.5*finalData[[#This Row],[peerIQR]])</f>
        <v>0.79625000000000001</v>
      </c>
      <c r="T1635">
        <f>IF(OR(NOT(ISNUMBER(finalData[[#This Row],[peerIQR]])),finalData[[#This Row],[peerIQR]]=0), NA(), finalData[[#This Row],[peerQ3]]+1.5*finalData[[#This Row],[peerIQR]])</f>
        <v>1.0862500000000002</v>
      </c>
      <c r="U163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35">
        <f>finalData[[#This Row],[score]]-finalData[[#This Row],[peerMedian]]</f>
        <v>-1.5000000000000013E-2</v>
      </c>
    </row>
    <row r="1636" spans="1:22">
      <c r="A1636" t="s">
        <v>6162</v>
      </c>
      <c r="B1636" t="s">
        <v>6163</v>
      </c>
      <c r="C1636" t="s">
        <v>5981</v>
      </c>
      <c r="D1636" t="s">
        <v>113</v>
      </c>
      <c r="E1636">
        <v>4</v>
      </c>
      <c r="F1636">
        <v>0</v>
      </c>
      <c r="G1636">
        <v>4</v>
      </c>
      <c r="H1636">
        <v>1</v>
      </c>
      <c r="I1636">
        <v>0.92</v>
      </c>
      <c r="J1636">
        <v>5</v>
      </c>
      <c r="K1636">
        <v>0.2</v>
      </c>
      <c r="L1636" t="s">
        <v>18145</v>
      </c>
      <c r="M1636" t="s">
        <v>17970</v>
      </c>
      <c r="N1636" cm="1">
        <f t="array" ref="N1636">_xlfn.LET(_xlpm.k,finalData[[#This Row],[peer_group_key]],
     MEDIAN(_xlfn._xlws.FILTER(finalData[score], (finalData[peer_group_key]=_xlpm.k)*(ISNUMBER(finalData[score]))))
)</f>
        <v>0.93</v>
      </c>
      <c r="O1636" cm="1">
        <f t="array" ref="O163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1636" cm="1">
        <f t="array" ref="P163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0.97499999999999998</v>
      </c>
      <c r="Q1636">
        <f>finalData[[#This Row],[peerQ3]]-finalData[[#This Row],[peerQ1]]</f>
        <v>5.4999999999999938E-2</v>
      </c>
      <c r="R1636" cm="1">
        <f t="array" ref="R1636">_xlfn.LET(_xlpm.k,finalData[[#This Row],[peer_group_key]],
ROWS(_xlfn._xlws.FILTER(finalData[score], (finalData[peer_group_key]=_xlpm.k)*(ISNUMBER(finalData[score]))))
)</f>
        <v>9</v>
      </c>
      <c r="S1636">
        <f>IF(OR(NOT(ISNUMBER(finalData[[#This Row],[peerIQR]])),finalData[[#This Row],[peerIQR]]=0), NA(), finalData[[#This Row],[peerQ1]]-1.5*finalData[[#This Row],[peerIQR]])</f>
        <v>0.83750000000000013</v>
      </c>
      <c r="T1636">
        <f>IF(OR(NOT(ISNUMBER(finalData[[#This Row],[peerIQR]])),finalData[[#This Row],[peerIQR]]=0), NA(), finalData[[#This Row],[peerQ3]]+1.5*finalData[[#This Row],[peerIQR]])</f>
        <v>1.0574999999999999</v>
      </c>
      <c r="U163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36">
        <f>finalData[[#This Row],[score]]-finalData[[#This Row],[peerMedian]]</f>
        <v>-1.0000000000000009E-2</v>
      </c>
    </row>
    <row r="1637" spans="1:22">
      <c r="A1637" t="s">
        <v>6166</v>
      </c>
      <c r="B1637" t="s">
        <v>6167</v>
      </c>
      <c r="C1637" t="s">
        <v>5981</v>
      </c>
      <c r="D1637" t="s">
        <v>32</v>
      </c>
      <c r="E1637">
        <v>3</v>
      </c>
      <c r="F1637">
        <v>0</v>
      </c>
      <c r="G1637">
        <v>6</v>
      </c>
      <c r="H1637">
        <v>0</v>
      </c>
      <c r="I1637">
        <v>0.9</v>
      </c>
      <c r="J1637">
        <v>6</v>
      </c>
      <c r="K1637">
        <v>0</v>
      </c>
      <c r="L1637" t="s">
        <v>18143</v>
      </c>
      <c r="M1637" t="s">
        <v>17971</v>
      </c>
      <c r="N1637" cm="1">
        <f t="array" ref="N1637">_xlfn.LET(_xlpm.k,finalData[[#This Row],[peer_group_key]],
     MEDIAN(_xlfn._xlws.FILTER(finalData[score], (finalData[peer_group_key]=_xlpm.k)*(ISNUMBER(finalData[score]))))
)</f>
        <v>0.95499999999999996</v>
      </c>
      <c r="O1637" cm="1">
        <f t="array" ref="O163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37" cm="1">
        <f t="array" ref="P163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37">
        <f>finalData[[#This Row],[peerQ3]]-finalData[[#This Row],[peerQ1]]</f>
        <v>7.2500000000000009E-2</v>
      </c>
      <c r="R1637" cm="1">
        <f t="array" ref="R1637">_xlfn.LET(_xlpm.k,finalData[[#This Row],[peer_group_key]],
ROWS(_xlfn._xlws.FILTER(finalData[score], (finalData[peer_group_key]=_xlpm.k)*(ISNUMBER(finalData[score]))))
)</f>
        <v>36</v>
      </c>
      <c r="S1637">
        <f>IF(OR(NOT(ISNUMBER(finalData[[#This Row],[peerIQR]])),finalData[[#This Row],[peerIQR]]=0), NA(), finalData[[#This Row],[peerQ1]]-1.5*finalData[[#This Row],[peerIQR]])</f>
        <v>0.79625000000000001</v>
      </c>
      <c r="T1637">
        <f>IF(OR(NOT(ISNUMBER(finalData[[#This Row],[peerIQR]])),finalData[[#This Row],[peerIQR]]=0), NA(), finalData[[#This Row],[peerQ3]]+1.5*finalData[[#This Row],[peerIQR]])</f>
        <v>1.0862500000000002</v>
      </c>
      <c r="U163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37">
        <f>finalData[[#This Row],[score]]-finalData[[#This Row],[peerMedian]]</f>
        <v>-5.4999999999999938E-2</v>
      </c>
    </row>
    <row r="1638" spans="1:22">
      <c r="A1638" t="s">
        <v>6169</v>
      </c>
      <c r="B1638" t="s">
        <v>6170</v>
      </c>
      <c r="C1638" t="s">
        <v>5981</v>
      </c>
      <c r="D1638" t="s">
        <v>32</v>
      </c>
      <c r="E1638">
        <v>2</v>
      </c>
      <c r="F1638">
        <v>0</v>
      </c>
      <c r="G1638">
        <v>6</v>
      </c>
      <c r="H1638">
        <v>1</v>
      </c>
      <c r="I1638">
        <v>0.96</v>
      </c>
      <c r="J1638">
        <v>7</v>
      </c>
      <c r="K1638">
        <v>0.14285714285714285</v>
      </c>
      <c r="L1638" t="s">
        <v>18143</v>
      </c>
      <c r="M1638" t="s">
        <v>17973</v>
      </c>
      <c r="N1638" cm="1">
        <f t="array" ref="N1638">_xlfn.LET(_xlpm.k,finalData[[#This Row],[peer_group_key]],
     MEDIAN(_xlfn._xlws.FILTER(finalData[score], (finalData[peer_group_key]=_xlpm.k)*(ISNUMBER(finalData[score]))))
)</f>
        <v>0.95499999999999996</v>
      </c>
      <c r="O1638" cm="1">
        <f t="array" ref="O163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38" cm="1">
        <f t="array" ref="P163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38">
        <f>finalData[[#This Row],[peerQ3]]-finalData[[#This Row],[peerQ1]]</f>
        <v>7.2500000000000009E-2</v>
      </c>
      <c r="R1638" cm="1">
        <f t="array" ref="R1638">_xlfn.LET(_xlpm.k,finalData[[#This Row],[peer_group_key]],
ROWS(_xlfn._xlws.FILTER(finalData[score], (finalData[peer_group_key]=_xlpm.k)*(ISNUMBER(finalData[score]))))
)</f>
        <v>36</v>
      </c>
      <c r="S1638">
        <f>IF(OR(NOT(ISNUMBER(finalData[[#This Row],[peerIQR]])),finalData[[#This Row],[peerIQR]]=0), NA(), finalData[[#This Row],[peerQ1]]-1.5*finalData[[#This Row],[peerIQR]])</f>
        <v>0.79625000000000001</v>
      </c>
      <c r="T1638">
        <f>IF(OR(NOT(ISNUMBER(finalData[[#This Row],[peerIQR]])),finalData[[#This Row],[peerIQR]]=0), NA(), finalData[[#This Row],[peerQ3]]+1.5*finalData[[#This Row],[peerIQR]])</f>
        <v>1.0862500000000002</v>
      </c>
      <c r="U163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38">
        <f>finalData[[#This Row],[score]]-finalData[[#This Row],[peerMedian]]</f>
        <v>5.0000000000000044E-3</v>
      </c>
    </row>
    <row r="1639" spans="1:22">
      <c r="A1639" t="s">
        <v>6173</v>
      </c>
      <c r="B1639" t="s">
        <v>6174</v>
      </c>
      <c r="C1639" t="s">
        <v>5981</v>
      </c>
      <c r="D1639" t="s">
        <v>113</v>
      </c>
      <c r="E1639">
        <v>2</v>
      </c>
      <c r="F1639">
        <v>1</v>
      </c>
      <c r="G1639">
        <v>4</v>
      </c>
      <c r="H1639">
        <v>0</v>
      </c>
      <c r="I1639">
        <v>0.88</v>
      </c>
      <c r="J1639">
        <v>5</v>
      </c>
      <c r="K1639">
        <v>0</v>
      </c>
      <c r="L1639" t="s">
        <v>18145</v>
      </c>
      <c r="M1639" t="s">
        <v>17973</v>
      </c>
      <c r="N1639" cm="1">
        <f t="array" ref="N1639">_xlfn.LET(_xlpm.k,finalData[[#This Row],[peer_group_key]],
     MEDIAN(_xlfn._xlws.FILTER(finalData[score], (finalData[peer_group_key]=_xlpm.k)*(ISNUMBER(finalData[score]))))
)</f>
        <v>0.93</v>
      </c>
      <c r="O1639" cm="1">
        <f t="array" ref="O163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1639" cm="1">
        <f t="array" ref="P163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0.97499999999999998</v>
      </c>
      <c r="Q1639">
        <f>finalData[[#This Row],[peerQ3]]-finalData[[#This Row],[peerQ1]]</f>
        <v>5.4999999999999938E-2</v>
      </c>
      <c r="R1639" cm="1">
        <f t="array" ref="R1639">_xlfn.LET(_xlpm.k,finalData[[#This Row],[peer_group_key]],
ROWS(_xlfn._xlws.FILTER(finalData[score], (finalData[peer_group_key]=_xlpm.k)*(ISNUMBER(finalData[score]))))
)</f>
        <v>9</v>
      </c>
      <c r="S1639">
        <f>IF(OR(NOT(ISNUMBER(finalData[[#This Row],[peerIQR]])),finalData[[#This Row],[peerIQR]]=0), NA(), finalData[[#This Row],[peerQ1]]-1.5*finalData[[#This Row],[peerIQR]])</f>
        <v>0.83750000000000013</v>
      </c>
      <c r="T1639">
        <f>IF(OR(NOT(ISNUMBER(finalData[[#This Row],[peerIQR]])),finalData[[#This Row],[peerIQR]]=0), NA(), finalData[[#This Row],[peerQ3]]+1.5*finalData[[#This Row],[peerIQR]])</f>
        <v>1.0574999999999999</v>
      </c>
      <c r="U163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39">
        <f>finalData[[#This Row],[score]]-finalData[[#This Row],[peerMedian]]</f>
        <v>-5.0000000000000044E-2</v>
      </c>
    </row>
    <row r="1640" spans="1:22">
      <c r="A1640" t="s">
        <v>6177</v>
      </c>
      <c r="B1640" t="s">
        <v>6178</v>
      </c>
      <c r="C1640" t="s">
        <v>5981</v>
      </c>
      <c r="D1640" t="s">
        <v>27</v>
      </c>
      <c r="E1640">
        <v>2</v>
      </c>
      <c r="F1640">
        <v>0</v>
      </c>
      <c r="G1640">
        <v>7</v>
      </c>
      <c r="H1640">
        <v>0</v>
      </c>
      <c r="I1640">
        <v>0.93</v>
      </c>
      <c r="J1640">
        <v>7</v>
      </c>
      <c r="K1640">
        <v>0</v>
      </c>
      <c r="L1640" t="s">
        <v>18144</v>
      </c>
      <c r="M1640" t="s">
        <v>17973</v>
      </c>
      <c r="N1640" cm="1">
        <f t="array" ref="N1640">_xlfn.LET(_xlpm.k,finalData[[#This Row],[peer_group_key]],
     MEDIAN(_xlfn._xlws.FILTER(finalData[score], (finalData[peer_group_key]=_xlpm.k)*(ISNUMBER(finalData[score]))))
)</f>
        <v>0.97</v>
      </c>
      <c r="O1640" cm="1">
        <f t="array" ref="O164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0.9325</v>
      </c>
      <c r="P1640" cm="1">
        <f t="array" ref="P164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1.0375000000000001</v>
      </c>
      <c r="Q1640">
        <f>finalData[[#This Row],[peerQ3]]-finalData[[#This Row],[peerQ1]]</f>
        <v>0.10500000000000009</v>
      </c>
      <c r="R1640" cm="1">
        <f t="array" ref="R1640">_xlfn.LET(_xlpm.k,finalData[[#This Row],[peer_group_key]],
ROWS(_xlfn._xlws.FILTER(finalData[score], (finalData[peer_group_key]=_xlpm.k)*(ISNUMBER(finalData[score]))))
)</f>
        <v>8</v>
      </c>
      <c r="S1640">
        <f>IF(OR(NOT(ISNUMBER(finalData[[#This Row],[peerIQR]])),finalData[[#This Row],[peerIQR]]=0), NA(), finalData[[#This Row],[peerQ1]]-1.5*finalData[[#This Row],[peerIQR]])</f>
        <v>0.77499999999999991</v>
      </c>
      <c r="T1640">
        <f>IF(OR(NOT(ISNUMBER(finalData[[#This Row],[peerIQR]])),finalData[[#This Row],[peerIQR]]=0), NA(), finalData[[#This Row],[peerQ3]]+1.5*finalData[[#This Row],[peerIQR]])</f>
        <v>1.1950000000000003</v>
      </c>
      <c r="U164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40">
        <f>finalData[[#This Row],[score]]-finalData[[#This Row],[peerMedian]]</f>
        <v>-3.9999999999999925E-2</v>
      </c>
    </row>
    <row r="1641" spans="1:22">
      <c r="A1641" t="s">
        <v>6182</v>
      </c>
      <c r="B1641" t="s">
        <v>6183</v>
      </c>
      <c r="C1641" t="s">
        <v>5981</v>
      </c>
      <c r="D1641" t="s">
        <v>18</v>
      </c>
      <c r="E1641">
        <v>3</v>
      </c>
      <c r="F1641">
        <v>0</v>
      </c>
      <c r="G1641">
        <v>5</v>
      </c>
      <c r="H1641">
        <v>3</v>
      </c>
      <c r="I1641">
        <v>0.94</v>
      </c>
      <c r="J1641">
        <v>8</v>
      </c>
      <c r="K1641">
        <v>0.375</v>
      </c>
      <c r="L1641" t="s">
        <v>18142</v>
      </c>
      <c r="M1641" t="s">
        <v>17971</v>
      </c>
      <c r="N1641" cm="1">
        <f t="array" ref="N1641">_xlfn.LET(_xlpm.k,finalData[[#This Row],[peer_group_key]],
     MEDIAN(_xlfn._xlws.FILTER(finalData[score], (finalData[peer_group_key]=_xlpm.k)*(ISNUMBER(finalData[score]))))
)</f>
        <v>0.94</v>
      </c>
      <c r="O1641" cm="1">
        <f t="array" ref="O164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1641" cm="1">
        <f t="array" ref="P164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1641">
        <f>finalData[[#This Row],[peerQ3]]-finalData[[#This Row],[peerQ1]]</f>
        <v>3.9999999999999925E-2</v>
      </c>
      <c r="R1641" cm="1">
        <f t="array" ref="R1641">_xlfn.LET(_xlpm.k,finalData[[#This Row],[peer_group_key]],
ROWS(_xlfn._xlws.FILTER(finalData[score], (finalData[peer_group_key]=_xlpm.k)*(ISNUMBER(finalData[score]))))
)</f>
        <v>14</v>
      </c>
      <c r="S1641">
        <f>IF(OR(NOT(ISNUMBER(finalData[[#This Row],[peerIQR]])),finalData[[#This Row],[peerIQR]]=0), NA(), finalData[[#This Row],[peerQ1]]-1.5*finalData[[#This Row],[peerIQR]])</f>
        <v>0.87000000000000011</v>
      </c>
      <c r="T1641">
        <f>IF(OR(NOT(ISNUMBER(finalData[[#This Row],[peerIQR]])),finalData[[#This Row],[peerIQR]]=0), NA(), finalData[[#This Row],[peerQ3]]+1.5*finalData[[#This Row],[peerIQR]])</f>
        <v>1.0299999999999998</v>
      </c>
      <c r="U164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41">
        <f>finalData[[#This Row],[score]]-finalData[[#This Row],[peerMedian]]</f>
        <v>0</v>
      </c>
    </row>
    <row r="1642" spans="1:22">
      <c r="A1642" t="s">
        <v>6185</v>
      </c>
      <c r="B1642" t="s">
        <v>6186</v>
      </c>
      <c r="C1642" t="s">
        <v>5981</v>
      </c>
      <c r="D1642" t="s">
        <v>18</v>
      </c>
      <c r="E1642">
        <v>3</v>
      </c>
      <c r="F1642">
        <v>1</v>
      </c>
      <c r="G1642">
        <v>10</v>
      </c>
      <c r="H1642">
        <v>0</v>
      </c>
      <c r="I1642">
        <v>0.9</v>
      </c>
      <c r="J1642">
        <v>11</v>
      </c>
      <c r="K1642">
        <v>0</v>
      </c>
      <c r="L1642" t="s">
        <v>18142</v>
      </c>
      <c r="M1642" t="s">
        <v>17971</v>
      </c>
      <c r="N1642" cm="1">
        <f t="array" ref="N1642">_xlfn.LET(_xlpm.k,finalData[[#This Row],[peer_group_key]],
     MEDIAN(_xlfn._xlws.FILTER(finalData[score], (finalData[peer_group_key]=_xlpm.k)*(ISNUMBER(finalData[score]))))
)</f>
        <v>0.94</v>
      </c>
      <c r="O1642" cm="1">
        <f t="array" ref="O164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1642" cm="1">
        <f t="array" ref="P164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1642">
        <f>finalData[[#This Row],[peerQ3]]-finalData[[#This Row],[peerQ1]]</f>
        <v>3.9999999999999925E-2</v>
      </c>
      <c r="R1642" cm="1">
        <f t="array" ref="R1642">_xlfn.LET(_xlpm.k,finalData[[#This Row],[peer_group_key]],
ROWS(_xlfn._xlws.FILTER(finalData[score], (finalData[peer_group_key]=_xlpm.k)*(ISNUMBER(finalData[score]))))
)</f>
        <v>14</v>
      </c>
      <c r="S1642">
        <f>IF(OR(NOT(ISNUMBER(finalData[[#This Row],[peerIQR]])),finalData[[#This Row],[peerIQR]]=0), NA(), finalData[[#This Row],[peerQ1]]-1.5*finalData[[#This Row],[peerIQR]])</f>
        <v>0.87000000000000011</v>
      </c>
      <c r="T1642">
        <f>IF(OR(NOT(ISNUMBER(finalData[[#This Row],[peerIQR]])),finalData[[#This Row],[peerIQR]]=0), NA(), finalData[[#This Row],[peerQ3]]+1.5*finalData[[#This Row],[peerIQR]])</f>
        <v>1.0299999999999998</v>
      </c>
      <c r="U164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42">
        <f>finalData[[#This Row],[score]]-finalData[[#This Row],[peerMedian]]</f>
        <v>-3.9999999999999925E-2</v>
      </c>
    </row>
    <row r="1643" spans="1:22">
      <c r="A1643" t="s">
        <v>6189</v>
      </c>
      <c r="B1643" t="s">
        <v>6190</v>
      </c>
      <c r="C1643" t="s">
        <v>5981</v>
      </c>
      <c r="D1643" t="s">
        <v>27</v>
      </c>
      <c r="E1643">
        <v>2</v>
      </c>
      <c r="F1643">
        <v>0</v>
      </c>
      <c r="G1643">
        <v>7</v>
      </c>
      <c r="H1643">
        <v>1</v>
      </c>
      <c r="I1643">
        <v>0.99</v>
      </c>
      <c r="J1643">
        <v>8</v>
      </c>
      <c r="K1643">
        <v>0.125</v>
      </c>
      <c r="L1643" t="s">
        <v>18144</v>
      </c>
      <c r="M1643" t="s">
        <v>17973</v>
      </c>
      <c r="N1643" cm="1">
        <f t="array" ref="N1643">_xlfn.LET(_xlpm.k,finalData[[#This Row],[peer_group_key]],
     MEDIAN(_xlfn._xlws.FILTER(finalData[score], (finalData[peer_group_key]=_xlpm.k)*(ISNUMBER(finalData[score]))))
)</f>
        <v>0.97</v>
      </c>
      <c r="O1643" cm="1">
        <f t="array" ref="O164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0.9325</v>
      </c>
      <c r="P1643" cm="1">
        <f t="array" ref="P164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1.0375000000000001</v>
      </c>
      <c r="Q1643">
        <f>finalData[[#This Row],[peerQ3]]-finalData[[#This Row],[peerQ1]]</f>
        <v>0.10500000000000009</v>
      </c>
      <c r="R1643" cm="1">
        <f t="array" ref="R1643">_xlfn.LET(_xlpm.k,finalData[[#This Row],[peer_group_key]],
ROWS(_xlfn._xlws.FILTER(finalData[score], (finalData[peer_group_key]=_xlpm.k)*(ISNUMBER(finalData[score]))))
)</f>
        <v>8</v>
      </c>
      <c r="S1643">
        <f>IF(OR(NOT(ISNUMBER(finalData[[#This Row],[peerIQR]])),finalData[[#This Row],[peerIQR]]=0), NA(), finalData[[#This Row],[peerQ1]]-1.5*finalData[[#This Row],[peerIQR]])</f>
        <v>0.77499999999999991</v>
      </c>
      <c r="T1643">
        <f>IF(OR(NOT(ISNUMBER(finalData[[#This Row],[peerIQR]])),finalData[[#This Row],[peerIQR]]=0), NA(), finalData[[#This Row],[peerQ3]]+1.5*finalData[[#This Row],[peerIQR]])</f>
        <v>1.1950000000000003</v>
      </c>
      <c r="U164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43">
        <f>finalData[[#This Row],[score]]-finalData[[#This Row],[peerMedian]]</f>
        <v>2.0000000000000018E-2</v>
      </c>
    </row>
    <row r="1644" spans="1:22">
      <c r="A1644" t="s">
        <v>6196</v>
      </c>
      <c r="B1644" t="s">
        <v>6197</v>
      </c>
      <c r="C1644" t="s">
        <v>5981</v>
      </c>
      <c r="D1644" t="s">
        <v>113</v>
      </c>
      <c r="E1644">
        <v>2</v>
      </c>
      <c r="F1644">
        <v>1</v>
      </c>
      <c r="G1644">
        <v>10</v>
      </c>
      <c r="H1644">
        <v>0</v>
      </c>
      <c r="I1644">
        <v>0.97</v>
      </c>
      <c r="J1644">
        <v>11</v>
      </c>
      <c r="K1644">
        <v>0</v>
      </c>
      <c r="L1644" t="s">
        <v>18145</v>
      </c>
      <c r="M1644" t="s">
        <v>17973</v>
      </c>
      <c r="N1644" cm="1">
        <f t="array" ref="N1644">_xlfn.LET(_xlpm.k,finalData[[#This Row],[peer_group_key]],
     MEDIAN(_xlfn._xlws.FILTER(finalData[score], (finalData[peer_group_key]=_xlpm.k)*(ISNUMBER(finalData[score]))))
)</f>
        <v>0.93</v>
      </c>
      <c r="O1644" cm="1">
        <f t="array" ref="O164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1644" cm="1">
        <f t="array" ref="P164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0.97499999999999998</v>
      </c>
      <c r="Q1644">
        <f>finalData[[#This Row],[peerQ3]]-finalData[[#This Row],[peerQ1]]</f>
        <v>5.4999999999999938E-2</v>
      </c>
      <c r="R1644" cm="1">
        <f t="array" ref="R1644">_xlfn.LET(_xlpm.k,finalData[[#This Row],[peer_group_key]],
ROWS(_xlfn._xlws.FILTER(finalData[score], (finalData[peer_group_key]=_xlpm.k)*(ISNUMBER(finalData[score]))))
)</f>
        <v>9</v>
      </c>
      <c r="S1644">
        <f>IF(OR(NOT(ISNUMBER(finalData[[#This Row],[peerIQR]])),finalData[[#This Row],[peerIQR]]=0), NA(), finalData[[#This Row],[peerQ1]]-1.5*finalData[[#This Row],[peerIQR]])</f>
        <v>0.83750000000000013</v>
      </c>
      <c r="T1644">
        <f>IF(OR(NOT(ISNUMBER(finalData[[#This Row],[peerIQR]])),finalData[[#This Row],[peerIQR]]=0), NA(), finalData[[#This Row],[peerQ3]]+1.5*finalData[[#This Row],[peerIQR]])</f>
        <v>1.0574999999999999</v>
      </c>
      <c r="U164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44">
        <f>finalData[[#This Row],[score]]-finalData[[#This Row],[peerMedian]]</f>
        <v>3.9999999999999925E-2</v>
      </c>
    </row>
    <row r="1645" spans="1:22">
      <c r="A1645" t="s">
        <v>6200</v>
      </c>
      <c r="B1645" t="s">
        <v>6201</v>
      </c>
      <c r="C1645" t="s">
        <v>5981</v>
      </c>
      <c r="D1645" t="s">
        <v>27</v>
      </c>
      <c r="E1645">
        <v>1</v>
      </c>
      <c r="F1645">
        <v>0</v>
      </c>
      <c r="G1645">
        <v>10</v>
      </c>
      <c r="H1645">
        <v>0</v>
      </c>
      <c r="I1645">
        <v>0.89</v>
      </c>
      <c r="J1645">
        <v>10</v>
      </c>
      <c r="K1645">
        <v>0</v>
      </c>
      <c r="L1645" t="s">
        <v>18144</v>
      </c>
      <c r="M1645" t="s">
        <v>17973</v>
      </c>
      <c r="N1645" cm="1">
        <f t="array" ref="N1645">_xlfn.LET(_xlpm.k,finalData[[#This Row],[peer_group_key]],
     MEDIAN(_xlfn._xlws.FILTER(finalData[score], (finalData[peer_group_key]=_xlpm.k)*(ISNUMBER(finalData[score]))))
)</f>
        <v>0.97</v>
      </c>
      <c r="O1645" cm="1">
        <f t="array" ref="O164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0.9325</v>
      </c>
      <c r="P1645" cm="1">
        <f t="array" ref="P164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1.0375000000000001</v>
      </c>
      <c r="Q1645">
        <f>finalData[[#This Row],[peerQ3]]-finalData[[#This Row],[peerQ1]]</f>
        <v>0.10500000000000009</v>
      </c>
      <c r="R1645" cm="1">
        <f t="array" ref="R1645">_xlfn.LET(_xlpm.k,finalData[[#This Row],[peer_group_key]],
ROWS(_xlfn._xlws.FILTER(finalData[score], (finalData[peer_group_key]=_xlpm.k)*(ISNUMBER(finalData[score]))))
)</f>
        <v>8</v>
      </c>
      <c r="S1645">
        <f>IF(OR(NOT(ISNUMBER(finalData[[#This Row],[peerIQR]])),finalData[[#This Row],[peerIQR]]=0), NA(), finalData[[#This Row],[peerQ1]]-1.5*finalData[[#This Row],[peerIQR]])</f>
        <v>0.77499999999999991</v>
      </c>
      <c r="T1645">
        <f>IF(OR(NOT(ISNUMBER(finalData[[#This Row],[peerIQR]])),finalData[[#This Row],[peerIQR]]=0), NA(), finalData[[#This Row],[peerQ3]]+1.5*finalData[[#This Row],[peerIQR]])</f>
        <v>1.1950000000000003</v>
      </c>
      <c r="U164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45">
        <f>finalData[[#This Row],[score]]-finalData[[#This Row],[peerMedian]]</f>
        <v>-7.999999999999996E-2</v>
      </c>
    </row>
    <row r="1646" spans="1:22">
      <c r="A1646" t="s">
        <v>6204</v>
      </c>
      <c r="B1646" t="s">
        <v>6205</v>
      </c>
      <c r="C1646" t="s">
        <v>5981</v>
      </c>
      <c r="D1646" t="s">
        <v>87</v>
      </c>
      <c r="E1646">
        <v>3</v>
      </c>
      <c r="F1646">
        <v>2</v>
      </c>
      <c r="G1646">
        <v>8</v>
      </c>
      <c r="H1646">
        <v>0</v>
      </c>
      <c r="I1646">
        <v>0.97</v>
      </c>
      <c r="J1646">
        <v>10</v>
      </c>
      <c r="K1646">
        <v>0</v>
      </c>
      <c r="L1646" t="s">
        <v>18146</v>
      </c>
      <c r="M1646" t="s">
        <v>17971</v>
      </c>
      <c r="N1646" cm="1">
        <f t="array" ref="N1646">_xlfn.LET(_xlpm.k,finalData[[#This Row],[peer_group_key]],
     MEDIAN(_xlfn._xlws.FILTER(finalData[score], (finalData[peer_group_key]=_xlpm.k)*(ISNUMBER(finalData[score]))))
)</f>
        <v>0.95499999999999996</v>
      </c>
      <c r="O1646" cm="1">
        <f t="array" ref="O164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0.9325</v>
      </c>
      <c r="P1646" cm="1">
        <f t="array" ref="P164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46">
        <f>finalData[[#This Row],[peerQ3]]-finalData[[#This Row],[peerQ1]]</f>
        <v>4.500000000000004E-2</v>
      </c>
      <c r="R1646" cm="1">
        <f t="array" ref="R1646">_xlfn.LET(_xlpm.k,finalData[[#This Row],[peer_group_key]],
ROWS(_xlfn._xlws.FILTER(finalData[score], (finalData[peer_group_key]=_xlpm.k)*(ISNUMBER(finalData[score]))))
)</f>
        <v>6</v>
      </c>
      <c r="S1646">
        <f>IF(OR(NOT(ISNUMBER(finalData[[#This Row],[peerIQR]])),finalData[[#This Row],[peerIQR]]=0), NA(), finalData[[#This Row],[peerQ1]]-1.5*finalData[[#This Row],[peerIQR]])</f>
        <v>0.86499999999999999</v>
      </c>
      <c r="T1646">
        <f>IF(OR(NOT(ISNUMBER(finalData[[#This Row],[peerIQR]])),finalData[[#This Row],[peerIQR]]=0), NA(), finalData[[#This Row],[peerQ3]]+1.5*finalData[[#This Row],[peerIQR]])</f>
        <v>1.0450000000000002</v>
      </c>
      <c r="U164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646">
        <f>finalData[[#This Row],[score]]-finalData[[#This Row],[peerMedian]]</f>
        <v>1.5000000000000013E-2</v>
      </c>
    </row>
    <row r="1647" spans="1:22">
      <c r="A1647" t="s">
        <v>6207</v>
      </c>
      <c r="B1647" t="s">
        <v>6208</v>
      </c>
      <c r="C1647" t="s">
        <v>5981</v>
      </c>
      <c r="D1647" t="s">
        <v>18</v>
      </c>
      <c r="E1647">
        <v>4</v>
      </c>
      <c r="F1647">
        <v>0</v>
      </c>
      <c r="G1647">
        <v>6</v>
      </c>
      <c r="H1647">
        <v>0</v>
      </c>
      <c r="I1647">
        <v>0.96</v>
      </c>
      <c r="J1647">
        <v>6</v>
      </c>
      <c r="K1647">
        <v>0</v>
      </c>
      <c r="L1647" t="s">
        <v>18142</v>
      </c>
      <c r="M1647" t="s">
        <v>17970</v>
      </c>
      <c r="N1647" cm="1">
        <f t="array" ref="N1647">_xlfn.LET(_xlpm.k,finalData[[#This Row],[peer_group_key]],
     MEDIAN(_xlfn._xlws.FILTER(finalData[score], (finalData[peer_group_key]=_xlpm.k)*(ISNUMBER(finalData[score]))))
)</f>
        <v>0.94</v>
      </c>
      <c r="O1647" cm="1">
        <f t="array" ref="O164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1647" cm="1">
        <f t="array" ref="P164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1647">
        <f>finalData[[#This Row],[peerQ3]]-finalData[[#This Row],[peerQ1]]</f>
        <v>3.9999999999999925E-2</v>
      </c>
      <c r="R1647" cm="1">
        <f t="array" ref="R1647">_xlfn.LET(_xlpm.k,finalData[[#This Row],[peer_group_key]],
ROWS(_xlfn._xlws.FILTER(finalData[score], (finalData[peer_group_key]=_xlpm.k)*(ISNUMBER(finalData[score]))))
)</f>
        <v>14</v>
      </c>
      <c r="S1647">
        <f>IF(OR(NOT(ISNUMBER(finalData[[#This Row],[peerIQR]])),finalData[[#This Row],[peerIQR]]=0), NA(), finalData[[#This Row],[peerQ1]]-1.5*finalData[[#This Row],[peerIQR]])</f>
        <v>0.87000000000000011</v>
      </c>
      <c r="T1647">
        <f>IF(OR(NOT(ISNUMBER(finalData[[#This Row],[peerIQR]])),finalData[[#This Row],[peerIQR]]=0), NA(), finalData[[#This Row],[peerQ3]]+1.5*finalData[[#This Row],[peerIQR]])</f>
        <v>1.0299999999999998</v>
      </c>
      <c r="U164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47">
        <f>finalData[[#This Row],[score]]-finalData[[#This Row],[peerMedian]]</f>
        <v>2.0000000000000018E-2</v>
      </c>
    </row>
    <row r="1648" spans="1:22">
      <c r="A1648" t="s">
        <v>6210</v>
      </c>
      <c r="B1648" t="s">
        <v>6211</v>
      </c>
      <c r="C1648" t="s">
        <v>5981</v>
      </c>
      <c r="D1648" t="s">
        <v>18</v>
      </c>
      <c r="E1648">
        <v>3</v>
      </c>
      <c r="F1648">
        <v>0</v>
      </c>
      <c r="G1648">
        <v>10</v>
      </c>
      <c r="H1648">
        <v>0</v>
      </c>
      <c r="I1648">
        <v>0.97</v>
      </c>
      <c r="J1648">
        <v>10</v>
      </c>
      <c r="K1648">
        <v>0</v>
      </c>
      <c r="L1648" t="s">
        <v>18142</v>
      </c>
      <c r="M1648" t="s">
        <v>17971</v>
      </c>
      <c r="N1648" cm="1">
        <f t="array" ref="N1648">_xlfn.LET(_xlpm.k,finalData[[#This Row],[peer_group_key]],
     MEDIAN(_xlfn._xlws.FILTER(finalData[score], (finalData[peer_group_key]=_xlpm.k)*(ISNUMBER(finalData[score]))))
)</f>
        <v>0.94</v>
      </c>
      <c r="O1648" cm="1">
        <f t="array" ref="O164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1648" cm="1">
        <f t="array" ref="P164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1648">
        <f>finalData[[#This Row],[peerQ3]]-finalData[[#This Row],[peerQ1]]</f>
        <v>3.9999999999999925E-2</v>
      </c>
      <c r="R1648" cm="1">
        <f t="array" ref="R1648">_xlfn.LET(_xlpm.k,finalData[[#This Row],[peer_group_key]],
ROWS(_xlfn._xlws.FILTER(finalData[score], (finalData[peer_group_key]=_xlpm.k)*(ISNUMBER(finalData[score]))))
)</f>
        <v>14</v>
      </c>
      <c r="S1648">
        <f>IF(OR(NOT(ISNUMBER(finalData[[#This Row],[peerIQR]])),finalData[[#This Row],[peerIQR]]=0), NA(), finalData[[#This Row],[peerQ1]]-1.5*finalData[[#This Row],[peerIQR]])</f>
        <v>0.87000000000000011</v>
      </c>
      <c r="T1648">
        <f>IF(OR(NOT(ISNUMBER(finalData[[#This Row],[peerIQR]])),finalData[[#This Row],[peerIQR]]=0), NA(), finalData[[#This Row],[peerQ3]]+1.5*finalData[[#This Row],[peerIQR]])</f>
        <v>1.0299999999999998</v>
      </c>
      <c r="U164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48">
        <f>finalData[[#This Row],[score]]-finalData[[#This Row],[peerMedian]]</f>
        <v>3.0000000000000027E-2</v>
      </c>
    </row>
    <row r="1649" spans="1:22">
      <c r="A1649" t="s">
        <v>6214</v>
      </c>
      <c r="B1649" t="s">
        <v>6215</v>
      </c>
      <c r="C1649" t="s">
        <v>5981</v>
      </c>
      <c r="D1649" t="s">
        <v>87</v>
      </c>
      <c r="E1649">
        <v>4</v>
      </c>
      <c r="F1649">
        <v>0</v>
      </c>
      <c r="G1649">
        <v>4</v>
      </c>
      <c r="H1649">
        <v>0</v>
      </c>
      <c r="I1649">
        <v>0.91</v>
      </c>
      <c r="J1649">
        <v>4</v>
      </c>
      <c r="K1649">
        <v>0</v>
      </c>
      <c r="L1649" t="s">
        <v>18146</v>
      </c>
      <c r="M1649" t="s">
        <v>17970</v>
      </c>
      <c r="N1649" cm="1">
        <f t="array" ref="N1649">_xlfn.LET(_xlpm.k,finalData[[#This Row],[peer_group_key]],
     MEDIAN(_xlfn._xlws.FILTER(finalData[score], (finalData[peer_group_key]=_xlpm.k)*(ISNUMBER(finalData[score]))))
)</f>
        <v>0.95499999999999996</v>
      </c>
      <c r="O1649" cm="1">
        <f t="array" ref="O164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0.9325</v>
      </c>
      <c r="P1649" cm="1">
        <f t="array" ref="P164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49">
        <f>finalData[[#This Row],[peerQ3]]-finalData[[#This Row],[peerQ1]]</f>
        <v>4.500000000000004E-2</v>
      </c>
      <c r="R1649" cm="1">
        <f t="array" ref="R1649">_xlfn.LET(_xlpm.k,finalData[[#This Row],[peer_group_key]],
ROWS(_xlfn._xlws.FILTER(finalData[score], (finalData[peer_group_key]=_xlpm.k)*(ISNUMBER(finalData[score]))))
)</f>
        <v>6</v>
      </c>
      <c r="S1649">
        <f>IF(OR(NOT(ISNUMBER(finalData[[#This Row],[peerIQR]])),finalData[[#This Row],[peerIQR]]=0), NA(), finalData[[#This Row],[peerQ1]]-1.5*finalData[[#This Row],[peerIQR]])</f>
        <v>0.86499999999999999</v>
      </c>
      <c r="T1649">
        <f>IF(OR(NOT(ISNUMBER(finalData[[#This Row],[peerIQR]])),finalData[[#This Row],[peerIQR]]=0), NA(), finalData[[#This Row],[peerQ3]]+1.5*finalData[[#This Row],[peerIQR]])</f>
        <v>1.0450000000000002</v>
      </c>
      <c r="U164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649">
        <f>finalData[[#This Row],[score]]-finalData[[#This Row],[peerMedian]]</f>
        <v>-4.4999999999999929E-2</v>
      </c>
    </row>
    <row r="1650" spans="1:22">
      <c r="A1650" t="s">
        <v>6216</v>
      </c>
      <c r="B1650" t="s">
        <v>6217</v>
      </c>
      <c r="C1650" t="s">
        <v>5981</v>
      </c>
      <c r="D1650" t="s">
        <v>32</v>
      </c>
      <c r="E1650">
        <v>2</v>
      </c>
      <c r="F1650">
        <v>0</v>
      </c>
      <c r="G1650">
        <v>7</v>
      </c>
      <c r="H1650">
        <v>2</v>
      </c>
      <c r="I1650">
        <v>1.01</v>
      </c>
      <c r="J1650">
        <v>9</v>
      </c>
      <c r="K1650">
        <v>0.22222222222222221</v>
      </c>
      <c r="L1650" t="s">
        <v>18143</v>
      </c>
      <c r="M1650" t="s">
        <v>17973</v>
      </c>
      <c r="N1650" cm="1">
        <f t="array" ref="N1650">_xlfn.LET(_xlpm.k,finalData[[#This Row],[peer_group_key]],
     MEDIAN(_xlfn._xlws.FILTER(finalData[score], (finalData[peer_group_key]=_xlpm.k)*(ISNUMBER(finalData[score]))))
)</f>
        <v>0.95499999999999996</v>
      </c>
      <c r="O1650" cm="1">
        <f t="array" ref="O165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50" cm="1">
        <f t="array" ref="P165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50">
        <f>finalData[[#This Row],[peerQ3]]-finalData[[#This Row],[peerQ1]]</f>
        <v>7.2500000000000009E-2</v>
      </c>
      <c r="R1650" cm="1">
        <f t="array" ref="R1650">_xlfn.LET(_xlpm.k,finalData[[#This Row],[peer_group_key]],
ROWS(_xlfn._xlws.FILTER(finalData[score], (finalData[peer_group_key]=_xlpm.k)*(ISNUMBER(finalData[score]))))
)</f>
        <v>36</v>
      </c>
      <c r="S1650">
        <f>IF(OR(NOT(ISNUMBER(finalData[[#This Row],[peerIQR]])),finalData[[#This Row],[peerIQR]]=0), NA(), finalData[[#This Row],[peerQ1]]-1.5*finalData[[#This Row],[peerIQR]])</f>
        <v>0.79625000000000001</v>
      </c>
      <c r="T1650">
        <f>IF(OR(NOT(ISNUMBER(finalData[[#This Row],[peerIQR]])),finalData[[#This Row],[peerIQR]]=0), NA(), finalData[[#This Row],[peerQ3]]+1.5*finalData[[#This Row],[peerIQR]])</f>
        <v>1.0862500000000002</v>
      </c>
      <c r="U165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50">
        <f>finalData[[#This Row],[score]]-finalData[[#This Row],[peerMedian]]</f>
        <v>5.5000000000000049E-2</v>
      </c>
    </row>
    <row r="1651" spans="1:22">
      <c r="A1651" t="s">
        <v>6220</v>
      </c>
      <c r="B1651" t="s">
        <v>6221</v>
      </c>
      <c r="C1651" t="s">
        <v>5981</v>
      </c>
      <c r="D1651" t="s">
        <v>113</v>
      </c>
      <c r="E1651">
        <v>4</v>
      </c>
      <c r="F1651">
        <v>1</v>
      </c>
      <c r="G1651">
        <v>10</v>
      </c>
      <c r="H1651">
        <v>0</v>
      </c>
      <c r="I1651">
        <v>0.92</v>
      </c>
      <c r="J1651">
        <v>11</v>
      </c>
      <c r="K1651">
        <v>0</v>
      </c>
      <c r="L1651" t="s">
        <v>18145</v>
      </c>
      <c r="M1651" t="s">
        <v>17970</v>
      </c>
      <c r="N1651" cm="1">
        <f t="array" ref="N1651">_xlfn.LET(_xlpm.k,finalData[[#This Row],[peer_group_key]],
     MEDIAN(_xlfn._xlws.FILTER(finalData[score], (finalData[peer_group_key]=_xlpm.k)*(ISNUMBER(finalData[score]))))
)</f>
        <v>0.93</v>
      </c>
      <c r="O1651" cm="1">
        <f t="array" ref="O165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1651" cm="1">
        <f t="array" ref="P165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0.97499999999999998</v>
      </c>
      <c r="Q1651">
        <f>finalData[[#This Row],[peerQ3]]-finalData[[#This Row],[peerQ1]]</f>
        <v>5.4999999999999938E-2</v>
      </c>
      <c r="R1651" cm="1">
        <f t="array" ref="R1651">_xlfn.LET(_xlpm.k,finalData[[#This Row],[peer_group_key]],
ROWS(_xlfn._xlws.FILTER(finalData[score], (finalData[peer_group_key]=_xlpm.k)*(ISNUMBER(finalData[score]))))
)</f>
        <v>9</v>
      </c>
      <c r="S1651">
        <f>IF(OR(NOT(ISNUMBER(finalData[[#This Row],[peerIQR]])),finalData[[#This Row],[peerIQR]]=0), NA(), finalData[[#This Row],[peerQ1]]-1.5*finalData[[#This Row],[peerIQR]])</f>
        <v>0.83750000000000013</v>
      </c>
      <c r="T1651">
        <f>IF(OR(NOT(ISNUMBER(finalData[[#This Row],[peerIQR]])),finalData[[#This Row],[peerIQR]]=0), NA(), finalData[[#This Row],[peerQ3]]+1.5*finalData[[#This Row],[peerIQR]])</f>
        <v>1.0574999999999999</v>
      </c>
      <c r="U165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51">
        <f>finalData[[#This Row],[score]]-finalData[[#This Row],[peerMedian]]</f>
        <v>-1.0000000000000009E-2</v>
      </c>
    </row>
    <row r="1652" spans="1:22">
      <c r="A1652" t="s">
        <v>6223</v>
      </c>
      <c r="B1652" t="s">
        <v>6224</v>
      </c>
      <c r="C1652" t="s">
        <v>5981</v>
      </c>
      <c r="D1652" t="s">
        <v>87</v>
      </c>
      <c r="E1652">
        <v>4</v>
      </c>
      <c r="F1652">
        <v>0</v>
      </c>
      <c r="G1652">
        <v>8</v>
      </c>
      <c r="H1652">
        <v>1</v>
      </c>
      <c r="I1652">
        <v>0.93</v>
      </c>
      <c r="J1652">
        <v>9</v>
      </c>
      <c r="K1652">
        <v>0.1111111111111111</v>
      </c>
      <c r="L1652" t="s">
        <v>18146</v>
      </c>
      <c r="M1652" t="s">
        <v>17970</v>
      </c>
      <c r="N1652" cm="1">
        <f t="array" ref="N1652">_xlfn.LET(_xlpm.k,finalData[[#This Row],[peer_group_key]],
     MEDIAN(_xlfn._xlws.FILTER(finalData[score], (finalData[peer_group_key]=_xlpm.k)*(ISNUMBER(finalData[score]))))
)</f>
        <v>0.95499999999999996</v>
      </c>
      <c r="O1652" cm="1">
        <f t="array" ref="O165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0.9325</v>
      </c>
      <c r="P1652" cm="1">
        <f t="array" ref="P165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52">
        <f>finalData[[#This Row],[peerQ3]]-finalData[[#This Row],[peerQ1]]</f>
        <v>4.500000000000004E-2</v>
      </c>
      <c r="R1652" cm="1">
        <f t="array" ref="R1652">_xlfn.LET(_xlpm.k,finalData[[#This Row],[peer_group_key]],
ROWS(_xlfn._xlws.FILTER(finalData[score], (finalData[peer_group_key]=_xlpm.k)*(ISNUMBER(finalData[score]))))
)</f>
        <v>6</v>
      </c>
      <c r="S1652">
        <f>IF(OR(NOT(ISNUMBER(finalData[[#This Row],[peerIQR]])),finalData[[#This Row],[peerIQR]]=0), NA(), finalData[[#This Row],[peerQ1]]-1.5*finalData[[#This Row],[peerIQR]])</f>
        <v>0.86499999999999999</v>
      </c>
      <c r="T1652">
        <f>IF(OR(NOT(ISNUMBER(finalData[[#This Row],[peerIQR]])),finalData[[#This Row],[peerIQR]]=0), NA(), finalData[[#This Row],[peerQ3]]+1.5*finalData[[#This Row],[peerIQR]])</f>
        <v>1.0450000000000002</v>
      </c>
      <c r="U165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652">
        <f>finalData[[#This Row],[score]]-finalData[[#This Row],[peerMedian]]</f>
        <v>-2.4999999999999911E-2</v>
      </c>
    </row>
    <row r="1653" spans="1:22">
      <c r="A1653" t="s">
        <v>6227</v>
      </c>
      <c r="B1653" t="s">
        <v>6228</v>
      </c>
      <c r="C1653" t="s">
        <v>5981</v>
      </c>
      <c r="D1653" t="s">
        <v>18</v>
      </c>
      <c r="E1653">
        <v>3</v>
      </c>
      <c r="F1653">
        <v>0</v>
      </c>
      <c r="G1653">
        <v>6</v>
      </c>
      <c r="H1653">
        <v>0</v>
      </c>
      <c r="I1653">
        <v>0.93</v>
      </c>
      <c r="J1653">
        <v>6</v>
      </c>
      <c r="K1653">
        <v>0</v>
      </c>
      <c r="L1653" t="s">
        <v>18142</v>
      </c>
      <c r="M1653" t="s">
        <v>17971</v>
      </c>
      <c r="N1653" cm="1">
        <f t="array" ref="N1653">_xlfn.LET(_xlpm.k,finalData[[#This Row],[peer_group_key]],
     MEDIAN(_xlfn._xlws.FILTER(finalData[score], (finalData[peer_group_key]=_xlpm.k)*(ISNUMBER(finalData[score]))))
)</f>
        <v>0.94</v>
      </c>
      <c r="O1653" cm="1">
        <f t="array" ref="O165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1653" cm="1">
        <f t="array" ref="P165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1653">
        <f>finalData[[#This Row],[peerQ3]]-finalData[[#This Row],[peerQ1]]</f>
        <v>3.9999999999999925E-2</v>
      </c>
      <c r="R1653" cm="1">
        <f t="array" ref="R1653">_xlfn.LET(_xlpm.k,finalData[[#This Row],[peer_group_key]],
ROWS(_xlfn._xlws.FILTER(finalData[score], (finalData[peer_group_key]=_xlpm.k)*(ISNUMBER(finalData[score]))))
)</f>
        <v>14</v>
      </c>
      <c r="S1653">
        <f>IF(OR(NOT(ISNUMBER(finalData[[#This Row],[peerIQR]])),finalData[[#This Row],[peerIQR]]=0), NA(), finalData[[#This Row],[peerQ1]]-1.5*finalData[[#This Row],[peerIQR]])</f>
        <v>0.87000000000000011</v>
      </c>
      <c r="T1653">
        <f>IF(OR(NOT(ISNUMBER(finalData[[#This Row],[peerIQR]])),finalData[[#This Row],[peerIQR]]=0), NA(), finalData[[#This Row],[peerQ3]]+1.5*finalData[[#This Row],[peerIQR]])</f>
        <v>1.0299999999999998</v>
      </c>
      <c r="U165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53">
        <f>finalData[[#This Row],[score]]-finalData[[#This Row],[peerMedian]]</f>
        <v>-9.9999999999998979E-3</v>
      </c>
    </row>
    <row r="1654" spans="1:22">
      <c r="A1654" t="s">
        <v>6230</v>
      </c>
      <c r="B1654" t="s">
        <v>6231</v>
      </c>
      <c r="C1654" t="s">
        <v>5981</v>
      </c>
      <c r="D1654" t="s">
        <v>87</v>
      </c>
      <c r="E1654">
        <v>4</v>
      </c>
      <c r="F1654">
        <v>0</v>
      </c>
      <c r="G1654">
        <v>6</v>
      </c>
      <c r="H1654">
        <v>2</v>
      </c>
      <c r="I1654">
        <v>0.94</v>
      </c>
      <c r="J1654">
        <v>8</v>
      </c>
      <c r="K1654">
        <v>0.25</v>
      </c>
      <c r="L1654" t="s">
        <v>18146</v>
      </c>
      <c r="M1654" t="s">
        <v>17970</v>
      </c>
      <c r="N1654" cm="1">
        <f t="array" ref="N1654">_xlfn.LET(_xlpm.k,finalData[[#This Row],[peer_group_key]],
     MEDIAN(_xlfn._xlws.FILTER(finalData[score], (finalData[peer_group_key]=_xlpm.k)*(ISNUMBER(finalData[score]))))
)</f>
        <v>0.95499999999999996</v>
      </c>
      <c r="O1654" cm="1">
        <f t="array" ref="O165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0.9325</v>
      </c>
      <c r="P1654" cm="1">
        <f t="array" ref="P165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54">
        <f>finalData[[#This Row],[peerQ3]]-finalData[[#This Row],[peerQ1]]</f>
        <v>4.500000000000004E-2</v>
      </c>
      <c r="R1654" cm="1">
        <f t="array" ref="R1654">_xlfn.LET(_xlpm.k,finalData[[#This Row],[peer_group_key]],
ROWS(_xlfn._xlws.FILTER(finalData[score], (finalData[peer_group_key]=_xlpm.k)*(ISNUMBER(finalData[score]))))
)</f>
        <v>6</v>
      </c>
      <c r="S1654">
        <f>IF(OR(NOT(ISNUMBER(finalData[[#This Row],[peerIQR]])),finalData[[#This Row],[peerIQR]]=0), NA(), finalData[[#This Row],[peerQ1]]-1.5*finalData[[#This Row],[peerIQR]])</f>
        <v>0.86499999999999999</v>
      </c>
      <c r="T1654">
        <f>IF(OR(NOT(ISNUMBER(finalData[[#This Row],[peerIQR]])),finalData[[#This Row],[peerIQR]]=0), NA(), finalData[[#This Row],[peerQ3]]+1.5*finalData[[#This Row],[peerIQR]])</f>
        <v>1.0450000000000002</v>
      </c>
      <c r="U165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654">
        <f>finalData[[#This Row],[score]]-finalData[[#This Row],[peerMedian]]</f>
        <v>-1.5000000000000013E-2</v>
      </c>
    </row>
    <row r="1655" spans="1:22">
      <c r="A1655" t="s">
        <v>6233</v>
      </c>
      <c r="B1655" t="s">
        <v>6234</v>
      </c>
      <c r="C1655" t="s">
        <v>5981</v>
      </c>
      <c r="D1655" t="s">
        <v>32</v>
      </c>
      <c r="E1655">
        <v>5</v>
      </c>
      <c r="F1655">
        <v>1</v>
      </c>
      <c r="G1655">
        <v>7</v>
      </c>
      <c r="H1655">
        <v>0</v>
      </c>
      <c r="I1655">
        <v>0.97</v>
      </c>
      <c r="J1655">
        <v>8</v>
      </c>
      <c r="K1655">
        <v>0</v>
      </c>
      <c r="L1655" t="s">
        <v>18143</v>
      </c>
      <c r="M1655" t="s">
        <v>17970</v>
      </c>
      <c r="N1655" cm="1">
        <f t="array" ref="N1655">_xlfn.LET(_xlpm.k,finalData[[#This Row],[peer_group_key]],
     MEDIAN(_xlfn._xlws.FILTER(finalData[score], (finalData[peer_group_key]=_xlpm.k)*(ISNUMBER(finalData[score]))))
)</f>
        <v>0.95499999999999996</v>
      </c>
      <c r="O1655" cm="1">
        <f t="array" ref="O165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55" cm="1">
        <f t="array" ref="P165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55">
        <f>finalData[[#This Row],[peerQ3]]-finalData[[#This Row],[peerQ1]]</f>
        <v>7.2500000000000009E-2</v>
      </c>
      <c r="R1655" cm="1">
        <f t="array" ref="R1655">_xlfn.LET(_xlpm.k,finalData[[#This Row],[peer_group_key]],
ROWS(_xlfn._xlws.FILTER(finalData[score], (finalData[peer_group_key]=_xlpm.k)*(ISNUMBER(finalData[score]))))
)</f>
        <v>36</v>
      </c>
      <c r="S1655">
        <f>IF(OR(NOT(ISNUMBER(finalData[[#This Row],[peerIQR]])),finalData[[#This Row],[peerIQR]]=0), NA(), finalData[[#This Row],[peerQ1]]-1.5*finalData[[#This Row],[peerIQR]])</f>
        <v>0.79625000000000001</v>
      </c>
      <c r="T1655">
        <f>IF(OR(NOT(ISNUMBER(finalData[[#This Row],[peerIQR]])),finalData[[#This Row],[peerIQR]]=0), NA(), finalData[[#This Row],[peerQ3]]+1.5*finalData[[#This Row],[peerIQR]])</f>
        <v>1.0862500000000002</v>
      </c>
      <c r="U165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55">
        <f>finalData[[#This Row],[score]]-finalData[[#This Row],[peerMedian]]</f>
        <v>1.5000000000000013E-2</v>
      </c>
    </row>
    <row r="1656" spans="1:22">
      <c r="A1656" t="s">
        <v>6238</v>
      </c>
      <c r="B1656" t="s">
        <v>6239</v>
      </c>
      <c r="C1656" t="s">
        <v>5981</v>
      </c>
      <c r="D1656" t="s">
        <v>32</v>
      </c>
      <c r="E1656">
        <v>4</v>
      </c>
      <c r="F1656">
        <v>0</v>
      </c>
      <c r="G1656">
        <v>8</v>
      </c>
      <c r="H1656">
        <v>0</v>
      </c>
      <c r="I1656">
        <v>0.98</v>
      </c>
      <c r="J1656">
        <v>8</v>
      </c>
      <c r="K1656">
        <v>0</v>
      </c>
      <c r="L1656" t="s">
        <v>18143</v>
      </c>
      <c r="M1656" t="s">
        <v>17970</v>
      </c>
      <c r="N1656" cm="1">
        <f t="array" ref="N1656">_xlfn.LET(_xlpm.k,finalData[[#This Row],[peer_group_key]],
     MEDIAN(_xlfn._xlws.FILTER(finalData[score], (finalData[peer_group_key]=_xlpm.k)*(ISNUMBER(finalData[score]))))
)</f>
        <v>0.95499999999999996</v>
      </c>
      <c r="O1656" cm="1">
        <f t="array" ref="O165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56" cm="1">
        <f t="array" ref="P165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56">
        <f>finalData[[#This Row],[peerQ3]]-finalData[[#This Row],[peerQ1]]</f>
        <v>7.2500000000000009E-2</v>
      </c>
      <c r="R1656" cm="1">
        <f t="array" ref="R1656">_xlfn.LET(_xlpm.k,finalData[[#This Row],[peer_group_key]],
ROWS(_xlfn._xlws.FILTER(finalData[score], (finalData[peer_group_key]=_xlpm.k)*(ISNUMBER(finalData[score]))))
)</f>
        <v>36</v>
      </c>
      <c r="S1656">
        <f>IF(OR(NOT(ISNUMBER(finalData[[#This Row],[peerIQR]])),finalData[[#This Row],[peerIQR]]=0), NA(), finalData[[#This Row],[peerQ1]]-1.5*finalData[[#This Row],[peerIQR]])</f>
        <v>0.79625000000000001</v>
      </c>
      <c r="T1656">
        <f>IF(OR(NOT(ISNUMBER(finalData[[#This Row],[peerIQR]])),finalData[[#This Row],[peerIQR]]=0), NA(), finalData[[#This Row],[peerQ3]]+1.5*finalData[[#This Row],[peerIQR]])</f>
        <v>1.0862500000000002</v>
      </c>
      <c r="U165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56">
        <f>finalData[[#This Row],[score]]-finalData[[#This Row],[peerMedian]]</f>
        <v>2.5000000000000022E-2</v>
      </c>
    </row>
    <row r="1657" spans="1:22">
      <c r="A1657" t="s">
        <v>6241</v>
      </c>
      <c r="B1657" t="s">
        <v>6242</v>
      </c>
      <c r="C1657" t="s">
        <v>5981</v>
      </c>
      <c r="D1657" t="s">
        <v>18</v>
      </c>
      <c r="E1657">
        <v>3</v>
      </c>
      <c r="F1657">
        <v>0</v>
      </c>
      <c r="G1657">
        <v>8</v>
      </c>
      <c r="H1657">
        <v>1</v>
      </c>
      <c r="I1657">
        <v>0.94</v>
      </c>
      <c r="J1657">
        <v>9</v>
      </c>
      <c r="K1657">
        <v>0.1111111111111111</v>
      </c>
      <c r="L1657" t="s">
        <v>18142</v>
      </c>
      <c r="M1657" t="s">
        <v>17971</v>
      </c>
      <c r="N1657" cm="1">
        <f t="array" ref="N1657">_xlfn.LET(_xlpm.k,finalData[[#This Row],[peer_group_key]],
     MEDIAN(_xlfn._xlws.FILTER(finalData[score], (finalData[peer_group_key]=_xlpm.k)*(ISNUMBER(finalData[score]))))
)</f>
        <v>0.94</v>
      </c>
      <c r="O1657" cm="1">
        <f t="array" ref="O165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1657" cm="1">
        <f t="array" ref="P165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1657">
        <f>finalData[[#This Row],[peerQ3]]-finalData[[#This Row],[peerQ1]]</f>
        <v>3.9999999999999925E-2</v>
      </c>
      <c r="R1657" cm="1">
        <f t="array" ref="R1657">_xlfn.LET(_xlpm.k,finalData[[#This Row],[peer_group_key]],
ROWS(_xlfn._xlws.FILTER(finalData[score], (finalData[peer_group_key]=_xlpm.k)*(ISNUMBER(finalData[score]))))
)</f>
        <v>14</v>
      </c>
      <c r="S1657">
        <f>IF(OR(NOT(ISNUMBER(finalData[[#This Row],[peerIQR]])),finalData[[#This Row],[peerIQR]]=0), NA(), finalData[[#This Row],[peerQ1]]-1.5*finalData[[#This Row],[peerIQR]])</f>
        <v>0.87000000000000011</v>
      </c>
      <c r="T1657">
        <f>IF(OR(NOT(ISNUMBER(finalData[[#This Row],[peerIQR]])),finalData[[#This Row],[peerIQR]]=0), NA(), finalData[[#This Row],[peerQ3]]+1.5*finalData[[#This Row],[peerIQR]])</f>
        <v>1.0299999999999998</v>
      </c>
      <c r="U165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57">
        <f>finalData[[#This Row],[score]]-finalData[[#This Row],[peerMedian]]</f>
        <v>0</v>
      </c>
    </row>
    <row r="1658" spans="1:22">
      <c r="A1658" t="s">
        <v>6245</v>
      </c>
      <c r="B1658" t="s">
        <v>6246</v>
      </c>
      <c r="C1658" t="s">
        <v>5981</v>
      </c>
      <c r="D1658" t="s">
        <v>32</v>
      </c>
      <c r="E1658">
        <v>5</v>
      </c>
      <c r="F1658">
        <v>1</v>
      </c>
      <c r="G1658">
        <v>4</v>
      </c>
      <c r="H1658">
        <v>1</v>
      </c>
      <c r="I1658">
        <v>0.79</v>
      </c>
      <c r="J1658">
        <v>6</v>
      </c>
      <c r="K1658">
        <v>0.16666666666666666</v>
      </c>
      <c r="L1658" t="s">
        <v>18143</v>
      </c>
      <c r="M1658" t="s">
        <v>17970</v>
      </c>
      <c r="N1658" cm="1">
        <f t="array" ref="N1658">_xlfn.LET(_xlpm.k,finalData[[#This Row],[peer_group_key]],
     MEDIAN(_xlfn._xlws.FILTER(finalData[score], (finalData[peer_group_key]=_xlpm.k)*(ISNUMBER(finalData[score]))))
)</f>
        <v>0.95499999999999996</v>
      </c>
      <c r="O1658" cm="1">
        <f t="array" ref="O165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58" cm="1">
        <f t="array" ref="P165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58">
        <f>finalData[[#This Row],[peerQ3]]-finalData[[#This Row],[peerQ1]]</f>
        <v>7.2500000000000009E-2</v>
      </c>
      <c r="R1658" cm="1">
        <f t="array" ref="R1658">_xlfn.LET(_xlpm.k,finalData[[#This Row],[peer_group_key]],
ROWS(_xlfn._xlws.FILTER(finalData[score], (finalData[peer_group_key]=_xlpm.k)*(ISNUMBER(finalData[score]))))
)</f>
        <v>36</v>
      </c>
      <c r="S1658">
        <f>IF(OR(NOT(ISNUMBER(finalData[[#This Row],[peerIQR]])),finalData[[#This Row],[peerIQR]]=0), NA(), finalData[[#This Row],[peerQ1]]-1.5*finalData[[#This Row],[peerIQR]])</f>
        <v>0.79625000000000001</v>
      </c>
      <c r="T1658">
        <f>IF(OR(NOT(ISNUMBER(finalData[[#This Row],[peerIQR]])),finalData[[#This Row],[peerIQR]]=0), NA(), finalData[[#This Row],[peerQ3]]+1.5*finalData[[#This Row],[peerIQR]])</f>
        <v>1.0862500000000002</v>
      </c>
      <c r="U165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Low Outlier</v>
      </c>
      <c r="V1658">
        <f>finalData[[#This Row],[score]]-finalData[[#This Row],[peerMedian]]</f>
        <v>-0.16499999999999992</v>
      </c>
    </row>
    <row r="1659" spans="1:22">
      <c r="A1659" t="s">
        <v>6249</v>
      </c>
      <c r="B1659" t="s">
        <v>6250</v>
      </c>
      <c r="C1659" t="s">
        <v>5981</v>
      </c>
      <c r="D1659" t="s">
        <v>32</v>
      </c>
      <c r="E1659">
        <v>4</v>
      </c>
      <c r="F1659">
        <v>0</v>
      </c>
      <c r="G1659">
        <v>5</v>
      </c>
      <c r="H1659">
        <v>1</v>
      </c>
      <c r="I1659">
        <v>0.73</v>
      </c>
      <c r="J1659">
        <v>6</v>
      </c>
      <c r="K1659">
        <v>0.16666666666666666</v>
      </c>
      <c r="L1659" t="s">
        <v>18143</v>
      </c>
      <c r="M1659" t="s">
        <v>17970</v>
      </c>
      <c r="N1659" cm="1">
        <f t="array" ref="N1659">_xlfn.LET(_xlpm.k,finalData[[#This Row],[peer_group_key]],
     MEDIAN(_xlfn._xlws.FILTER(finalData[score], (finalData[peer_group_key]=_xlpm.k)*(ISNUMBER(finalData[score]))))
)</f>
        <v>0.95499999999999996</v>
      </c>
      <c r="O1659" cm="1">
        <f t="array" ref="O165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59" cm="1">
        <f t="array" ref="P165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59">
        <f>finalData[[#This Row],[peerQ3]]-finalData[[#This Row],[peerQ1]]</f>
        <v>7.2500000000000009E-2</v>
      </c>
      <c r="R1659" cm="1">
        <f t="array" ref="R1659">_xlfn.LET(_xlpm.k,finalData[[#This Row],[peer_group_key]],
ROWS(_xlfn._xlws.FILTER(finalData[score], (finalData[peer_group_key]=_xlpm.k)*(ISNUMBER(finalData[score]))))
)</f>
        <v>36</v>
      </c>
      <c r="S1659">
        <f>IF(OR(NOT(ISNUMBER(finalData[[#This Row],[peerIQR]])),finalData[[#This Row],[peerIQR]]=0), NA(), finalData[[#This Row],[peerQ1]]-1.5*finalData[[#This Row],[peerIQR]])</f>
        <v>0.79625000000000001</v>
      </c>
      <c r="T1659">
        <f>IF(OR(NOT(ISNUMBER(finalData[[#This Row],[peerIQR]])),finalData[[#This Row],[peerIQR]]=0), NA(), finalData[[#This Row],[peerQ3]]+1.5*finalData[[#This Row],[peerIQR]])</f>
        <v>1.0862500000000002</v>
      </c>
      <c r="U165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Low Outlier</v>
      </c>
      <c r="V1659">
        <f>finalData[[#This Row],[score]]-finalData[[#This Row],[peerMedian]]</f>
        <v>-0.22499999999999998</v>
      </c>
    </row>
    <row r="1660" spans="1:22">
      <c r="A1660" t="s">
        <v>6253</v>
      </c>
      <c r="B1660" t="s">
        <v>6254</v>
      </c>
      <c r="C1660" t="s">
        <v>5981</v>
      </c>
      <c r="D1660" t="s">
        <v>32</v>
      </c>
      <c r="E1660">
        <v>4</v>
      </c>
      <c r="F1660">
        <v>0</v>
      </c>
      <c r="G1660">
        <v>6</v>
      </c>
      <c r="H1660">
        <v>0</v>
      </c>
      <c r="I1660">
        <v>0.86</v>
      </c>
      <c r="J1660">
        <v>6</v>
      </c>
      <c r="K1660">
        <v>0</v>
      </c>
      <c r="L1660" t="s">
        <v>18143</v>
      </c>
      <c r="M1660" t="s">
        <v>17970</v>
      </c>
      <c r="N1660" cm="1">
        <f t="array" ref="N1660">_xlfn.LET(_xlpm.k,finalData[[#This Row],[peer_group_key]],
     MEDIAN(_xlfn._xlws.FILTER(finalData[score], (finalData[peer_group_key]=_xlpm.k)*(ISNUMBER(finalData[score]))))
)</f>
        <v>0.95499999999999996</v>
      </c>
      <c r="O1660" cm="1">
        <f t="array" ref="O166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1660" cm="1">
        <f t="array" ref="P166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1660">
        <f>finalData[[#This Row],[peerQ3]]-finalData[[#This Row],[peerQ1]]</f>
        <v>7.2500000000000009E-2</v>
      </c>
      <c r="R1660" cm="1">
        <f t="array" ref="R1660">_xlfn.LET(_xlpm.k,finalData[[#This Row],[peer_group_key]],
ROWS(_xlfn._xlws.FILTER(finalData[score], (finalData[peer_group_key]=_xlpm.k)*(ISNUMBER(finalData[score]))))
)</f>
        <v>36</v>
      </c>
      <c r="S1660">
        <f>IF(OR(NOT(ISNUMBER(finalData[[#This Row],[peerIQR]])),finalData[[#This Row],[peerIQR]]=0), NA(), finalData[[#This Row],[peerQ1]]-1.5*finalData[[#This Row],[peerIQR]])</f>
        <v>0.79625000000000001</v>
      </c>
      <c r="T1660">
        <f>IF(OR(NOT(ISNUMBER(finalData[[#This Row],[peerIQR]])),finalData[[#This Row],[peerIQR]]=0), NA(), finalData[[#This Row],[peerQ3]]+1.5*finalData[[#This Row],[peerIQR]])</f>
        <v>1.0862500000000002</v>
      </c>
      <c r="U166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60">
        <f>finalData[[#This Row],[score]]-finalData[[#This Row],[peerMedian]]</f>
        <v>-9.4999999999999973E-2</v>
      </c>
    </row>
    <row r="1661" spans="1:22">
      <c r="A1661" t="s">
        <v>6289</v>
      </c>
      <c r="B1661" t="s">
        <v>6290</v>
      </c>
      <c r="C1661" t="s">
        <v>6291</v>
      </c>
      <c r="D1661" t="s">
        <v>140</v>
      </c>
      <c r="E1661">
        <v>2</v>
      </c>
      <c r="F1661">
        <v>2</v>
      </c>
      <c r="G1661">
        <v>9</v>
      </c>
      <c r="H1661">
        <v>0</v>
      </c>
      <c r="I1661">
        <v>0.97</v>
      </c>
      <c r="J1661">
        <v>11</v>
      </c>
      <c r="K1661">
        <v>0</v>
      </c>
      <c r="L1661" t="s">
        <v>18148</v>
      </c>
      <c r="M1661" t="s">
        <v>17973</v>
      </c>
      <c r="N1661" cm="1">
        <f t="array" ref="N1661">_xlfn.LET(_xlpm.k,finalData[[#This Row],[peer_group_key]],
     MEDIAN(_xlfn._xlws.FILTER(finalData[score], (finalData[peer_group_key]=_xlpm.k)*(ISNUMBER(finalData[score]))))
)</f>
        <v>0.97</v>
      </c>
      <c r="O1661" cm="1">
        <f t="array" ref="O166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661" cm="1">
        <f t="array" ref="P166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1661">
        <f>finalData[[#This Row],[peerQ3]]-finalData[[#This Row],[peerQ1]]</f>
        <v>0</v>
      </c>
      <c r="R1661" cm="1">
        <f t="array" ref="R1661">_xlfn.LET(_xlpm.k,finalData[[#This Row],[peer_group_key]],
ROWS(_xlfn._xlws.FILTER(finalData[score], (finalData[peer_group_key]=_xlpm.k)*(ISNUMBER(finalData[score]))))
)</f>
        <v>1</v>
      </c>
      <c r="S1661" t="e">
        <f>IF(OR(NOT(ISNUMBER(finalData[[#This Row],[peerIQR]])),finalData[[#This Row],[peerIQR]]=0), NA(), finalData[[#This Row],[peerQ1]]-1.5*finalData[[#This Row],[peerIQR]])</f>
        <v>#N/A</v>
      </c>
      <c r="T1661" t="e">
        <f>IF(OR(NOT(ISNUMBER(finalData[[#This Row],[peerIQR]])),finalData[[#This Row],[peerIQR]]=0), NA(), finalData[[#This Row],[peerQ3]]+1.5*finalData[[#This Row],[peerIQR]])</f>
        <v>#N/A</v>
      </c>
      <c r="U166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661">
        <f>finalData[[#This Row],[score]]-finalData[[#This Row],[peerMedian]]</f>
        <v>0</v>
      </c>
    </row>
    <row r="1662" spans="1:22">
      <c r="A1662" t="s">
        <v>6294</v>
      </c>
      <c r="B1662" t="s">
        <v>6295</v>
      </c>
      <c r="C1662" t="s">
        <v>6291</v>
      </c>
      <c r="D1662" t="s">
        <v>32</v>
      </c>
      <c r="E1662">
        <v>3</v>
      </c>
      <c r="F1662">
        <v>1</v>
      </c>
      <c r="G1662">
        <v>9</v>
      </c>
      <c r="H1662">
        <v>0</v>
      </c>
      <c r="I1662">
        <v>0.94</v>
      </c>
      <c r="J1662">
        <v>10</v>
      </c>
      <c r="K1662">
        <v>0</v>
      </c>
      <c r="L1662" t="s">
        <v>18149</v>
      </c>
      <c r="M1662" t="s">
        <v>17971</v>
      </c>
      <c r="N1662" cm="1">
        <f t="array" ref="N1662">_xlfn.LET(_xlpm.k,finalData[[#This Row],[peer_group_key]],
     MEDIAN(_xlfn._xlws.FILTER(finalData[score], (finalData[peer_group_key]=_xlpm.k)*(ISNUMBER(finalData[score]))))
)</f>
        <v>0.98</v>
      </c>
      <c r="O1662" cm="1">
        <f t="array" ref="O166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0.9325</v>
      </c>
      <c r="P1662" cm="1">
        <f t="array" ref="P166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1662">
        <f>finalData[[#This Row],[peerQ3]]-finalData[[#This Row],[peerQ1]]</f>
        <v>9.5000000000000084E-2</v>
      </c>
      <c r="R1662" cm="1">
        <f t="array" ref="R1662">_xlfn.LET(_xlpm.k,finalData[[#This Row],[peer_group_key]],
ROWS(_xlfn._xlws.FILTER(finalData[score], (finalData[peer_group_key]=_xlpm.k)*(ISNUMBER(finalData[score]))))
)</f>
        <v>4</v>
      </c>
      <c r="S1662">
        <f>IF(OR(NOT(ISNUMBER(finalData[[#This Row],[peerIQR]])),finalData[[#This Row],[peerIQR]]=0), NA(), finalData[[#This Row],[peerQ1]]-1.5*finalData[[#This Row],[peerIQR]])</f>
        <v>0.78999999999999981</v>
      </c>
      <c r="T1662">
        <f>IF(OR(NOT(ISNUMBER(finalData[[#This Row],[peerIQR]])),finalData[[#This Row],[peerIQR]]=0), NA(), finalData[[#This Row],[peerQ3]]+1.5*finalData[[#This Row],[peerIQR]])</f>
        <v>1.1700000000000002</v>
      </c>
      <c r="U166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662">
        <f>finalData[[#This Row],[score]]-finalData[[#This Row],[peerMedian]]</f>
        <v>-4.0000000000000036E-2</v>
      </c>
    </row>
    <row r="1663" spans="1:22">
      <c r="A1663" t="s">
        <v>6298</v>
      </c>
      <c r="B1663" t="s">
        <v>6299</v>
      </c>
      <c r="C1663" t="s">
        <v>6291</v>
      </c>
      <c r="D1663" t="s">
        <v>32</v>
      </c>
      <c r="E1663">
        <v>4</v>
      </c>
      <c r="F1663">
        <v>3</v>
      </c>
      <c r="G1663">
        <v>7</v>
      </c>
      <c r="H1663">
        <v>1</v>
      </c>
      <c r="I1663">
        <v>1.05</v>
      </c>
      <c r="J1663">
        <v>11</v>
      </c>
      <c r="K1663">
        <v>9.0909090909090912E-2</v>
      </c>
      <c r="L1663" t="s">
        <v>18149</v>
      </c>
      <c r="M1663" t="s">
        <v>17970</v>
      </c>
      <c r="N1663" cm="1">
        <f t="array" ref="N1663">_xlfn.LET(_xlpm.k,finalData[[#This Row],[peer_group_key]],
     MEDIAN(_xlfn._xlws.FILTER(finalData[score], (finalData[peer_group_key]=_xlpm.k)*(ISNUMBER(finalData[score]))))
)</f>
        <v>0.98</v>
      </c>
      <c r="O1663" cm="1">
        <f t="array" ref="O166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0.9325</v>
      </c>
      <c r="P1663" cm="1">
        <f t="array" ref="P166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1663">
        <f>finalData[[#This Row],[peerQ3]]-finalData[[#This Row],[peerQ1]]</f>
        <v>9.5000000000000084E-2</v>
      </c>
      <c r="R1663" cm="1">
        <f t="array" ref="R1663">_xlfn.LET(_xlpm.k,finalData[[#This Row],[peer_group_key]],
ROWS(_xlfn._xlws.FILTER(finalData[score], (finalData[peer_group_key]=_xlpm.k)*(ISNUMBER(finalData[score]))))
)</f>
        <v>4</v>
      </c>
      <c r="S1663">
        <f>IF(OR(NOT(ISNUMBER(finalData[[#This Row],[peerIQR]])),finalData[[#This Row],[peerIQR]]=0), NA(), finalData[[#This Row],[peerQ1]]-1.5*finalData[[#This Row],[peerIQR]])</f>
        <v>0.78999999999999981</v>
      </c>
      <c r="T1663">
        <f>IF(OR(NOT(ISNUMBER(finalData[[#This Row],[peerIQR]])),finalData[[#This Row],[peerIQR]]=0), NA(), finalData[[#This Row],[peerQ3]]+1.5*finalData[[#This Row],[peerIQR]])</f>
        <v>1.1700000000000002</v>
      </c>
      <c r="U166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663">
        <f>finalData[[#This Row],[score]]-finalData[[#This Row],[peerMedian]]</f>
        <v>7.0000000000000062E-2</v>
      </c>
    </row>
    <row r="1664" spans="1:22">
      <c r="A1664" t="s">
        <v>6301</v>
      </c>
      <c r="B1664" t="s">
        <v>6302</v>
      </c>
      <c r="C1664" t="s">
        <v>6291</v>
      </c>
      <c r="D1664" t="s">
        <v>32</v>
      </c>
      <c r="E1664">
        <v>4</v>
      </c>
      <c r="F1664">
        <v>2</v>
      </c>
      <c r="G1664">
        <v>8</v>
      </c>
      <c r="H1664">
        <v>0</v>
      </c>
      <c r="I1664">
        <v>0.91</v>
      </c>
      <c r="J1664">
        <v>10</v>
      </c>
      <c r="K1664">
        <v>0</v>
      </c>
      <c r="L1664" t="s">
        <v>18149</v>
      </c>
      <c r="M1664" t="s">
        <v>17970</v>
      </c>
      <c r="N1664" cm="1">
        <f t="array" ref="N1664">_xlfn.LET(_xlpm.k,finalData[[#This Row],[peer_group_key]],
     MEDIAN(_xlfn._xlws.FILTER(finalData[score], (finalData[peer_group_key]=_xlpm.k)*(ISNUMBER(finalData[score]))))
)</f>
        <v>0.98</v>
      </c>
      <c r="O1664" cm="1">
        <f t="array" ref="O166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0.9325</v>
      </c>
      <c r="P1664" cm="1">
        <f t="array" ref="P166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1664">
        <f>finalData[[#This Row],[peerQ3]]-finalData[[#This Row],[peerQ1]]</f>
        <v>9.5000000000000084E-2</v>
      </c>
      <c r="R1664" cm="1">
        <f t="array" ref="R1664">_xlfn.LET(_xlpm.k,finalData[[#This Row],[peer_group_key]],
ROWS(_xlfn._xlws.FILTER(finalData[score], (finalData[peer_group_key]=_xlpm.k)*(ISNUMBER(finalData[score]))))
)</f>
        <v>4</v>
      </c>
      <c r="S1664">
        <f>IF(OR(NOT(ISNUMBER(finalData[[#This Row],[peerIQR]])),finalData[[#This Row],[peerIQR]]=0), NA(), finalData[[#This Row],[peerQ1]]-1.5*finalData[[#This Row],[peerIQR]])</f>
        <v>0.78999999999999981</v>
      </c>
      <c r="T1664">
        <f>IF(OR(NOT(ISNUMBER(finalData[[#This Row],[peerIQR]])),finalData[[#This Row],[peerIQR]]=0), NA(), finalData[[#This Row],[peerQ3]]+1.5*finalData[[#This Row],[peerIQR]])</f>
        <v>1.1700000000000002</v>
      </c>
      <c r="U166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664">
        <f>finalData[[#This Row],[score]]-finalData[[#This Row],[peerMedian]]</f>
        <v>-6.9999999999999951E-2</v>
      </c>
    </row>
    <row r="1665" spans="1:22">
      <c r="A1665" t="s">
        <v>6304</v>
      </c>
      <c r="B1665" t="s">
        <v>6305</v>
      </c>
      <c r="C1665" t="s">
        <v>6291</v>
      </c>
      <c r="D1665" t="s">
        <v>113</v>
      </c>
      <c r="E1665">
        <v>3</v>
      </c>
      <c r="F1665">
        <v>0</v>
      </c>
      <c r="G1665">
        <v>11</v>
      </c>
      <c r="H1665">
        <v>0</v>
      </c>
      <c r="I1665">
        <v>1.04</v>
      </c>
      <c r="J1665">
        <v>11</v>
      </c>
      <c r="K1665">
        <v>0</v>
      </c>
      <c r="L1665" t="s">
        <v>18150</v>
      </c>
      <c r="M1665" t="s">
        <v>17971</v>
      </c>
      <c r="N1665" cm="1">
        <f t="array" ref="N1665">_xlfn.LET(_xlpm.k,finalData[[#This Row],[peer_group_key]],
     MEDIAN(_xlfn._xlws.FILTER(finalData[score], (finalData[peer_group_key]=_xlpm.k)*(ISNUMBER(finalData[score]))))
)</f>
        <v>1.04</v>
      </c>
      <c r="O1665" cm="1">
        <f t="array" ref="O166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1.04</v>
      </c>
      <c r="P1665" cm="1">
        <f t="array" ref="P166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1665">
        <f>finalData[[#This Row],[peerQ3]]-finalData[[#This Row],[peerQ1]]</f>
        <v>0</v>
      </c>
      <c r="R1665" cm="1">
        <f t="array" ref="R1665">_xlfn.LET(_xlpm.k,finalData[[#This Row],[peer_group_key]],
ROWS(_xlfn._xlws.FILTER(finalData[score], (finalData[peer_group_key]=_xlpm.k)*(ISNUMBER(finalData[score]))))
)</f>
        <v>1</v>
      </c>
      <c r="S1665" t="e">
        <f>IF(OR(NOT(ISNUMBER(finalData[[#This Row],[peerIQR]])),finalData[[#This Row],[peerIQR]]=0), NA(), finalData[[#This Row],[peerQ1]]-1.5*finalData[[#This Row],[peerIQR]])</f>
        <v>#N/A</v>
      </c>
      <c r="T1665" t="e">
        <f>IF(OR(NOT(ISNUMBER(finalData[[#This Row],[peerIQR]])),finalData[[#This Row],[peerIQR]]=0), NA(), finalData[[#This Row],[peerQ3]]+1.5*finalData[[#This Row],[peerIQR]])</f>
        <v>#N/A</v>
      </c>
      <c r="U166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665">
        <f>finalData[[#This Row],[score]]-finalData[[#This Row],[peerMedian]]</f>
        <v>0</v>
      </c>
    </row>
    <row r="1666" spans="1:22">
      <c r="A1666" t="s">
        <v>6311</v>
      </c>
      <c r="B1666" t="s">
        <v>6312</v>
      </c>
      <c r="C1666" t="s">
        <v>6291</v>
      </c>
      <c r="D1666" t="s">
        <v>32</v>
      </c>
      <c r="E1666">
        <v>4</v>
      </c>
      <c r="F1666">
        <v>0</v>
      </c>
      <c r="G1666">
        <v>11</v>
      </c>
      <c r="H1666">
        <v>0</v>
      </c>
      <c r="I1666">
        <v>1.02</v>
      </c>
      <c r="J1666">
        <v>11</v>
      </c>
      <c r="K1666">
        <v>0</v>
      </c>
      <c r="L1666" t="s">
        <v>18149</v>
      </c>
      <c r="M1666" t="s">
        <v>17970</v>
      </c>
      <c r="N1666" cm="1">
        <f t="array" ref="N1666">_xlfn.LET(_xlpm.k,finalData[[#This Row],[peer_group_key]],
     MEDIAN(_xlfn._xlws.FILTER(finalData[score], (finalData[peer_group_key]=_xlpm.k)*(ISNUMBER(finalData[score]))))
)</f>
        <v>0.98</v>
      </c>
      <c r="O1666" cm="1">
        <f t="array" ref="O166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0.9325</v>
      </c>
      <c r="P1666" cm="1">
        <f t="array" ref="P166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1.0275000000000001</v>
      </c>
      <c r="Q1666">
        <f>finalData[[#This Row],[peerQ3]]-finalData[[#This Row],[peerQ1]]</f>
        <v>9.5000000000000084E-2</v>
      </c>
      <c r="R1666" cm="1">
        <f t="array" ref="R1666">_xlfn.LET(_xlpm.k,finalData[[#This Row],[peer_group_key]],
ROWS(_xlfn._xlws.FILTER(finalData[score], (finalData[peer_group_key]=_xlpm.k)*(ISNUMBER(finalData[score]))))
)</f>
        <v>4</v>
      </c>
      <c r="S1666">
        <f>IF(OR(NOT(ISNUMBER(finalData[[#This Row],[peerIQR]])),finalData[[#This Row],[peerIQR]]=0), NA(), finalData[[#This Row],[peerQ1]]-1.5*finalData[[#This Row],[peerIQR]])</f>
        <v>0.78999999999999981</v>
      </c>
      <c r="T1666">
        <f>IF(OR(NOT(ISNUMBER(finalData[[#This Row],[peerIQR]])),finalData[[#This Row],[peerIQR]]=0), NA(), finalData[[#This Row],[peerQ3]]+1.5*finalData[[#This Row],[peerIQR]])</f>
        <v>1.1700000000000002</v>
      </c>
      <c r="U166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666">
        <f>finalData[[#This Row],[score]]-finalData[[#This Row],[peerMedian]]</f>
        <v>4.0000000000000036E-2</v>
      </c>
    </row>
    <row r="1667" spans="1:22">
      <c r="A1667" t="s">
        <v>6321</v>
      </c>
      <c r="B1667" t="s">
        <v>6322</v>
      </c>
      <c r="C1667" t="s">
        <v>6323</v>
      </c>
      <c r="D1667" t="s">
        <v>32</v>
      </c>
      <c r="E1667">
        <v>2</v>
      </c>
      <c r="F1667">
        <v>0</v>
      </c>
      <c r="G1667">
        <v>8</v>
      </c>
      <c r="H1667">
        <v>1</v>
      </c>
      <c r="I1667">
        <v>0.96</v>
      </c>
      <c r="J1667">
        <v>9</v>
      </c>
      <c r="K1667">
        <v>0.1111111111111111</v>
      </c>
      <c r="L1667" t="s">
        <v>18151</v>
      </c>
      <c r="M1667" t="s">
        <v>17973</v>
      </c>
      <c r="N1667" cm="1">
        <f t="array" ref="N1667">_xlfn.LET(_xlpm.k,finalData[[#This Row],[peer_group_key]],
     MEDIAN(_xlfn._xlws.FILTER(finalData[score], (finalData[peer_group_key]=_xlpm.k)*(ISNUMBER(finalData[score]))))
)</f>
        <v>0.99</v>
      </c>
      <c r="O1667" cm="1">
        <f t="array" ref="O166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667" cm="1">
        <f t="array" ref="P166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67">
        <f>finalData[[#This Row],[peerQ3]]-finalData[[#This Row],[peerQ1]]</f>
        <v>5.2499999999999991E-2</v>
      </c>
      <c r="R1667" cm="1">
        <f t="array" ref="R1667">_xlfn.LET(_xlpm.k,finalData[[#This Row],[peer_group_key]],
ROWS(_xlfn._xlws.FILTER(finalData[score], (finalData[peer_group_key]=_xlpm.k)*(ISNUMBER(finalData[score]))))
)</f>
        <v>62</v>
      </c>
      <c r="S1667">
        <f>IF(OR(NOT(ISNUMBER(finalData[[#This Row],[peerIQR]])),finalData[[#This Row],[peerIQR]]=0), NA(), finalData[[#This Row],[peerQ1]]-1.5*finalData[[#This Row],[peerIQR]])</f>
        <v>0.88875000000000004</v>
      </c>
      <c r="T1667">
        <f>IF(OR(NOT(ISNUMBER(finalData[[#This Row],[peerIQR]])),finalData[[#This Row],[peerIQR]]=0), NA(), finalData[[#This Row],[peerQ3]]+1.5*finalData[[#This Row],[peerIQR]])</f>
        <v>1.0987499999999999</v>
      </c>
      <c r="U166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67">
        <f>finalData[[#This Row],[score]]-finalData[[#This Row],[peerMedian]]</f>
        <v>-3.0000000000000027E-2</v>
      </c>
    </row>
    <row r="1668" spans="1:22">
      <c r="A1668" t="s">
        <v>6325</v>
      </c>
      <c r="B1668" t="s">
        <v>6326</v>
      </c>
      <c r="C1668" t="s">
        <v>6323</v>
      </c>
      <c r="D1668" t="s">
        <v>87</v>
      </c>
      <c r="E1668">
        <v>3</v>
      </c>
      <c r="F1668">
        <v>1</v>
      </c>
      <c r="G1668">
        <v>7</v>
      </c>
      <c r="H1668">
        <v>0</v>
      </c>
      <c r="I1668">
        <v>0.97</v>
      </c>
      <c r="J1668">
        <v>8</v>
      </c>
      <c r="K1668">
        <v>0</v>
      </c>
      <c r="L1668" t="s">
        <v>18152</v>
      </c>
      <c r="M1668" t="s">
        <v>17971</v>
      </c>
      <c r="N1668" cm="1">
        <f t="array" ref="N1668">_xlfn.LET(_xlpm.k,finalData[[#This Row],[peer_group_key]],
     MEDIAN(_xlfn._xlws.FILTER(finalData[score], (finalData[peer_group_key]=_xlpm.k)*(ISNUMBER(finalData[score]))))
)</f>
        <v>0.99</v>
      </c>
      <c r="O1668" cm="1">
        <f t="array" ref="O166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1668" cm="1">
        <f t="array" ref="P166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68">
        <f>finalData[[#This Row],[peerQ3]]-finalData[[#This Row],[peerQ1]]</f>
        <v>5.5000000000000049E-2</v>
      </c>
      <c r="R1668" cm="1">
        <f t="array" ref="R1668">_xlfn.LET(_xlpm.k,finalData[[#This Row],[peer_group_key]],
ROWS(_xlfn._xlws.FILTER(finalData[score], (finalData[peer_group_key]=_xlpm.k)*(ISNUMBER(finalData[score]))))
)</f>
        <v>21</v>
      </c>
      <c r="S1668">
        <f>IF(OR(NOT(ISNUMBER(finalData[[#This Row],[peerIQR]])),finalData[[#This Row],[peerIQR]]=0), NA(), finalData[[#This Row],[peerQ1]]-1.5*finalData[[#This Row],[peerIQR]])</f>
        <v>0.88249999999999984</v>
      </c>
      <c r="T1668">
        <f>IF(OR(NOT(ISNUMBER(finalData[[#This Row],[peerIQR]])),finalData[[#This Row],[peerIQR]]=0), NA(), finalData[[#This Row],[peerQ3]]+1.5*finalData[[#This Row],[peerIQR]])</f>
        <v>1.1025</v>
      </c>
      <c r="U166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68">
        <f>finalData[[#This Row],[score]]-finalData[[#This Row],[peerMedian]]</f>
        <v>-2.0000000000000018E-2</v>
      </c>
    </row>
    <row r="1669" spans="1:22">
      <c r="A1669" t="s">
        <v>6329</v>
      </c>
      <c r="B1669" t="s">
        <v>6330</v>
      </c>
      <c r="C1669" t="s">
        <v>6323</v>
      </c>
      <c r="D1669" t="s">
        <v>32</v>
      </c>
      <c r="E1669">
        <v>3</v>
      </c>
      <c r="F1669">
        <v>0</v>
      </c>
      <c r="G1669">
        <v>8</v>
      </c>
      <c r="H1669">
        <v>2</v>
      </c>
      <c r="I1669">
        <v>1.05</v>
      </c>
      <c r="J1669">
        <v>10</v>
      </c>
      <c r="K1669">
        <v>0.2</v>
      </c>
      <c r="L1669" t="s">
        <v>18151</v>
      </c>
      <c r="M1669" t="s">
        <v>17971</v>
      </c>
      <c r="N1669" cm="1">
        <f t="array" ref="N1669">_xlfn.LET(_xlpm.k,finalData[[#This Row],[peer_group_key]],
     MEDIAN(_xlfn._xlws.FILTER(finalData[score], (finalData[peer_group_key]=_xlpm.k)*(ISNUMBER(finalData[score]))))
)</f>
        <v>0.99</v>
      </c>
      <c r="O1669" cm="1">
        <f t="array" ref="O166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669" cm="1">
        <f t="array" ref="P166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69">
        <f>finalData[[#This Row],[peerQ3]]-finalData[[#This Row],[peerQ1]]</f>
        <v>5.2499999999999991E-2</v>
      </c>
      <c r="R1669" cm="1">
        <f t="array" ref="R1669">_xlfn.LET(_xlpm.k,finalData[[#This Row],[peer_group_key]],
ROWS(_xlfn._xlws.FILTER(finalData[score], (finalData[peer_group_key]=_xlpm.k)*(ISNUMBER(finalData[score]))))
)</f>
        <v>62</v>
      </c>
      <c r="S1669">
        <f>IF(OR(NOT(ISNUMBER(finalData[[#This Row],[peerIQR]])),finalData[[#This Row],[peerIQR]]=0), NA(), finalData[[#This Row],[peerQ1]]-1.5*finalData[[#This Row],[peerIQR]])</f>
        <v>0.88875000000000004</v>
      </c>
      <c r="T1669">
        <f>IF(OR(NOT(ISNUMBER(finalData[[#This Row],[peerIQR]])),finalData[[#This Row],[peerIQR]]=0), NA(), finalData[[#This Row],[peerQ3]]+1.5*finalData[[#This Row],[peerIQR]])</f>
        <v>1.0987499999999999</v>
      </c>
      <c r="U166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69">
        <f>finalData[[#This Row],[score]]-finalData[[#This Row],[peerMedian]]</f>
        <v>6.0000000000000053E-2</v>
      </c>
    </row>
    <row r="1670" spans="1:22">
      <c r="A1670" t="s">
        <v>6332</v>
      </c>
      <c r="B1670" t="s">
        <v>6333</v>
      </c>
      <c r="C1670" t="s">
        <v>6323</v>
      </c>
      <c r="D1670" t="s">
        <v>32</v>
      </c>
      <c r="E1670">
        <v>4</v>
      </c>
      <c r="F1670">
        <v>3</v>
      </c>
      <c r="G1670">
        <v>8</v>
      </c>
      <c r="H1670">
        <v>0</v>
      </c>
      <c r="I1670">
        <v>0.98</v>
      </c>
      <c r="J1670">
        <v>11</v>
      </c>
      <c r="K1670">
        <v>0</v>
      </c>
      <c r="L1670" t="s">
        <v>18151</v>
      </c>
      <c r="M1670" t="s">
        <v>17970</v>
      </c>
      <c r="N1670" cm="1">
        <f t="array" ref="N1670">_xlfn.LET(_xlpm.k,finalData[[#This Row],[peer_group_key]],
     MEDIAN(_xlfn._xlws.FILTER(finalData[score], (finalData[peer_group_key]=_xlpm.k)*(ISNUMBER(finalData[score]))))
)</f>
        <v>0.99</v>
      </c>
      <c r="O1670" cm="1">
        <f t="array" ref="O167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670" cm="1">
        <f t="array" ref="P167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70">
        <f>finalData[[#This Row],[peerQ3]]-finalData[[#This Row],[peerQ1]]</f>
        <v>5.2499999999999991E-2</v>
      </c>
      <c r="R1670" cm="1">
        <f t="array" ref="R1670">_xlfn.LET(_xlpm.k,finalData[[#This Row],[peer_group_key]],
ROWS(_xlfn._xlws.FILTER(finalData[score], (finalData[peer_group_key]=_xlpm.k)*(ISNUMBER(finalData[score]))))
)</f>
        <v>62</v>
      </c>
      <c r="S1670">
        <f>IF(OR(NOT(ISNUMBER(finalData[[#This Row],[peerIQR]])),finalData[[#This Row],[peerIQR]]=0), NA(), finalData[[#This Row],[peerQ1]]-1.5*finalData[[#This Row],[peerIQR]])</f>
        <v>0.88875000000000004</v>
      </c>
      <c r="T1670">
        <f>IF(OR(NOT(ISNUMBER(finalData[[#This Row],[peerIQR]])),finalData[[#This Row],[peerIQR]]=0), NA(), finalData[[#This Row],[peerQ3]]+1.5*finalData[[#This Row],[peerIQR]])</f>
        <v>1.0987499999999999</v>
      </c>
      <c r="U167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70">
        <f>finalData[[#This Row],[score]]-finalData[[#This Row],[peerMedian]]</f>
        <v>-1.0000000000000009E-2</v>
      </c>
    </row>
    <row r="1671" spans="1:22">
      <c r="A1671" t="s">
        <v>6335</v>
      </c>
      <c r="B1671" t="s">
        <v>6336</v>
      </c>
      <c r="C1671" t="s">
        <v>6323</v>
      </c>
      <c r="D1671" t="s">
        <v>87</v>
      </c>
      <c r="E1671">
        <v>4</v>
      </c>
      <c r="F1671">
        <v>0</v>
      </c>
      <c r="G1671">
        <v>11</v>
      </c>
      <c r="H1671">
        <v>0</v>
      </c>
      <c r="I1671">
        <v>0.99</v>
      </c>
      <c r="J1671">
        <v>11</v>
      </c>
      <c r="K1671">
        <v>0</v>
      </c>
      <c r="L1671" t="s">
        <v>18152</v>
      </c>
      <c r="M1671" t="s">
        <v>17970</v>
      </c>
      <c r="N1671" cm="1">
        <f t="array" ref="N1671">_xlfn.LET(_xlpm.k,finalData[[#This Row],[peer_group_key]],
     MEDIAN(_xlfn._xlws.FILTER(finalData[score], (finalData[peer_group_key]=_xlpm.k)*(ISNUMBER(finalData[score]))))
)</f>
        <v>0.99</v>
      </c>
      <c r="O1671" cm="1">
        <f t="array" ref="O167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1671" cm="1">
        <f t="array" ref="P167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71">
        <f>finalData[[#This Row],[peerQ3]]-finalData[[#This Row],[peerQ1]]</f>
        <v>5.5000000000000049E-2</v>
      </c>
      <c r="R1671" cm="1">
        <f t="array" ref="R1671">_xlfn.LET(_xlpm.k,finalData[[#This Row],[peer_group_key]],
ROWS(_xlfn._xlws.FILTER(finalData[score], (finalData[peer_group_key]=_xlpm.k)*(ISNUMBER(finalData[score]))))
)</f>
        <v>21</v>
      </c>
      <c r="S1671">
        <f>IF(OR(NOT(ISNUMBER(finalData[[#This Row],[peerIQR]])),finalData[[#This Row],[peerIQR]]=0), NA(), finalData[[#This Row],[peerQ1]]-1.5*finalData[[#This Row],[peerIQR]])</f>
        <v>0.88249999999999984</v>
      </c>
      <c r="T1671">
        <f>IF(OR(NOT(ISNUMBER(finalData[[#This Row],[peerIQR]])),finalData[[#This Row],[peerIQR]]=0), NA(), finalData[[#This Row],[peerQ3]]+1.5*finalData[[#This Row],[peerIQR]])</f>
        <v>1.1025</v>
      </c>
      <c r="U167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71">
        <f>finalData[[#This Row],[score]]-finalData[[#This Row],[peerMedian]]</f>
        <v>0</v>
      </c>
    </row>
    <row r="1672" spans="1:22">
      <c r="A1672" t="s">
        <v>6339</v>
      </c>
      <c r="B1672" t="s">
        <v>6340</v>
      </c>
      <c r="C1672" t="s">
        <v>6323</v>
      </c>
      <c r="D1672" t="s">
        <v>87</v>
      </c>
      <c r="E1672">
        <v>4</v>
      </c>
      <c r="F1672">
        <v>1</v>
      </c>
      <c r="G1672">
        <v>9</v>
      </c>
      <c r="H1672">
        <v>0</v>
      </c>
      <c r="I1672">
        <v>1.04</v>
      </c>
      <c r="J1672">
        <v>10</v>
      </c>
      <c r="K1672">
        <v>0</v>
      </c>
      <c r="L1672" t="s">
        <v>18152</v>
      </c>
      <c r="M1672" t="s">
        <v>17970</v>
      </c>
      <c r="N1672" cm="1">
        <f t="array" ref="N1672">_xlfn.LET(_xlpm.k,finalData[[#This Row],[peer_group_key]],
     MEDIAN(_xlfn._xlws.FILTER(finalData[score], (finalData[peer_group_key]=_xlpm.k)*(ISNUMBER(finalData[score]))))
)</f>
        <v>0.99</v>
      </c>
      <c r="O1672" cm="1">
        <f t="array" ref="O167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1672" cm="1">
        <f t="array" ref="P167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72">
        <f>finalData[[#This Row],[peerQ3]]-finalData[[#This Row],[peerQ1]]</f>
        <v>5.5000000000000049E-2</v>
      </c>
      <c r="R1672" cm="1">
        <f t="array" ref="R1672">_xlfn.LET(_xlpm.k,finalData[[#This Row],[peer_group_key]],
ROWS(_xlfn._xlws.FILTER(finalData[score], (finalData[peer_group_key]=_xlpm.k)*(ISNUMBER(finalData[score]))))
)</f>
        <v>21</v>
      </c>
      <c r="S1672">
        <f>IF(OR(NOT(ISNUMBER(finalData[[#This Row],[peerIQR]])),finalData[[#This Row],[peerIQR]]=0), NA(), finalData[[#This Row],[peerQ1]]-1.5*finalData[[#This Row],[peerIQR]])</f>
        <v>0.88249999999999984</v>
      </c>
      <c r="T1672">
        <f>IF(OR(NOT(ISNUMBER(finalData[[#This Row],[peerIQR]])),finalData[[#This Row],[peerIQR]]=0), NA(), finalData[[#This Row],[peerQ3]]+1.5*finalData[[#This Row],[peerIQR]])</f>
        <v>1.1025</v>
      </c>
      <c r="U167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72">
        <f>finalData[[#This Row],[score]]-finalData[[#This Row],[peerMedian]]</f>
        <v>5.0000000000000044E-2</v>
      </c>
    </row>
    <row r="1673" spans="1:22">
      <c r="A1673" t="s">
        <v>6342</v>
      </c>
      <c r="B1673" t="s">
        <v>6343</v>
      </c>
      <c r="C1673" t="s">
        <v>6323</v>
      </c>
      <c r="D1673" t="s">
        <v>87</v>
      </c>
      <c r="E1673">
        <v>3</v>
      </c>
      <c r="F1673">
        <v>1</v>
      </c>
      <c r="G1673">
        <v>5</v>
      </c>
      <c r="H1673">
        <v>0</v>
      </c>
      <c r="I1673">
        <v>1.02</v>
      </c>
      <c r="J1673">
        <v>6</v>
      </c>
      <c r="K1673">
        <v>0</v>
      </c>
      <c r="L1673" t="s">
        <v>18152</v>
      </c>
      <c r="M1673" t="s">
        <v>17971</v>
      </c>
      <c r="N1673" cm="1">
        <f t="array" ref="N1673">_xlfn.LET(_xlpm.k,finalData[[#This Row],[peer_group_key]],
     MEDIAN(_xlfn._xlws.FILTER(finalData[score], (finalData[peer_group_key]=_xlpm.k)*(ISNUMBER(finalData[score]))))
)</f>
        <v>0.99</v>
      </c>
      <c r="O1673" cm="1">
        <f t="array" ref="O167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1673" cm="1">
        <f t="array" ref="P167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73">
        <f>finalData[[#This Row],[peerQ3]]-finalData[[#This Row],[peerQ1]]</f>
        <v>5.5000000000000049E-2</v>
      </c>
      <c r="R1673" cm="1">
        <f t="array" ref="R1673">_xlfn.LET(_xlpm.k,finalData[[#This Row],[peer_group_key]],
ROWS(_xlfn._xlws.FILTER(finalData[score], (finalData[peer_group_key]=_xlpm.k)*(ISNUMBER(finalData[score]))))
)</f>
        <v>21</v>
      </c>
      <c r="S1673">
        <f>IF(OR(NOT(ISNUMBER(finalData[[#This Row],[peerIQR]])),finalData[[#This Row],[peerIQR]]=0), NA(), finalData[[#This Row],[peerQ1]]-1.5*finalData[[#This Row],[peerIQR]])</f>
        <v>0.88249999999999984</v>
      </c>
      <c r="T1673">
        <f>IF(OR(NOT(ISNUMBER(finalData[[#This Row],[peerIQR]])),finalData[[#This Row],[peerIQR]]=0), NA(), finalData[[#This Row],[peerQ3]]+1.5*finalData[[#This Row],[peerIQR]])</f>
        <v>1.1025</v>
      </c>
      <c r="U167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73">
        <f>finalData[[#This Row],[score]]-finalData[[#This Row],[peerMedian]]</f>
        <v>3.0000000000000027E-2</v>
      </c>
    </row>
    <row r="1674" spans="1:22">
      <c r="A1674" t="s">
        <v>6346</v>
      </c>
      <c r="B1674" t="s">
        <v>2955</v>
      </c>
      <c r="C1674" t="s">
        <v>6323</v>
      </c>
      <c r="D1674" t="s">
        <v>32</v>
      </c>
      <c r="E1674">
        <v>4</v>
      </c>
      <c r="F1674">
        <v>1</v>
      </c>
      <c r="G1674">
        <v>7</v>
      </c>
      <c r="H1674">
        <v>1</v>
      </c>
      <c r="I1674">
        <v>0.96</v>
      </c>
      <c r="J1674">
        <v>9</v>
      </c>
      <c r="K1674">
        <v>0.1111111111111111</v>
      </c>
      <c r="L1674" t="s">
        <v>18151</v>
      </c>
      <c r="M1674" t="s">
        <v>17970</v>
      </c>
      <c r="N1674" cm="1">
        <f t="array" ref="N1674">_xlfn.LET(_xlpm.k,finalData[[#This Row],[peer_group_key]],
     MEDIAN(_xlfn._xlws.FILTER(finalData[score], (finalData[peer_group_key]=_xlpm.k)*(ISNUMBER(finalData[score]))))
)</f>
        <v>0.99</v>
      </c>
      <c r="O1674" cm="1">
        <f t="array" ref="O167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674" cm="1">
        <f t="array" ref="P167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74">
        <f>finalData[[#This Row],[peerQ3]]-finalData[[#This Row],[peerQ1]]</f>
        <v>5.2499999999999991E-2</v>
      </c>
      <c r="R1674" cm="1">
        <f t="array" ref="R1674">_xlfn.LET(_xlpm.k,finalData[[#This Row],[peer_group_key]],
ROWS(_xlfn._xlws.FILTER(finalData[score], (finalData[peer_group_key]=_xlpm.k)*(ISNUMBER(finalData[score]))))
)</f>
        <v>62</v>
      </c>
      <c r="S1674">
        <f>IF(OR(NOT(ISNUMBER(finalData[[#This Row],[peerIQR]])),finalData[[#This Row],[peerIQR]]=0), NA(), finalData[[#This Row],[peerQ1]]-1.5*finalData[[#This Row],[peerIQR]])</f>
        <v>0.88875000000000004</v>
      </c>
      <c r="T1674">
        <f>IF(OR(NOT(ISNUMBER(finalData[[#This Row],[peerIQR]])),finalData[[#This Row],[peerIQR]]=0), NA(), finalData[[#This Row],[peerQ3]]+1.5*finalData[[#This Row],[peerIQR]])</f>
        <v>1.0987499999999999</v>
      </c>
      <c r="U167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74">
        <f>finalData[[#This Row],[score]]-finalData[[#This Row],[peerMedian]]</f>
        <v>-3.0000000000000027E-2</v>
      </c>
    </row>
    <row r="1675" spans="1:22">
      <c r="A1675" t="s">
        <v>6348</v>
      </c>
      <c r="B1675" t="s">
        <v>6349</v>
      </c>
      <c r="C1675" t="s">
        <v>6323</v>
      </c>
      <c r="D1675" t="s">
        <v>32</v>
      </c>
      <c r="E1675">
        <v>4</v>
      </c>
      <c r="F1675">
        <v>1</v>
      </c>
      <c r="G1675">
        <v>8</v>
      </c>
      <c r="H1675">
        <v>0</v>
      </c>
      <c r="I1675">
        <v>0.97</v>
      </c>
      <c r="J1675">
        <v>9</v>
      </c>
      <c r="K1675">
        <v>0</v>
      </c>
      <c r="L1675" t="s">
        <v>18151</v>
      </c>
      <c r="M1675" t="s">
        <v>17970</v>
      </c>
      <c r="N1675" cm="1">
        <f t="array" ref="N1675">_xlfn.LET(_xlpm.k,finalData[[#This Row],[peer_group_key]],
     MEDIAN(_xlfn._xlws.FILTER(finalData[score], (finalData[peer_group_key]=_xlpm.k)*(ISNUMBER(finalData[score]))))
)</f>
        <v>0.99</v>
      </c>
      <c r="O1675" cm="1">
        <f t="array" ref="O167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675" cm="1">
        <f t="array" ref="P167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75">
        <f>finalData[[#This Row],[peerQ3]]-finalData[[#This Row],[peerQ1]]</f>
        <v>5.2499999999999991E-2</v>
      </c>
      <c r="R1675" cm="1">
        <f t="array" ref="R1675">_xlfn.LET(_xlpm.k,finalData[[#This Row],[peer_group_key]],
ROWS(_xlfn._xlws.FILTER(finalData[score], (finalData[peer_group_key]=_xlpm.k)*(ISNUMBER(finalData[score]))))
)</f>
        <v>62</v>
      </c>
      <c r="S1675">
        <f>IF(OR(NOT(ISNUMBER(finalData[[#This Row],[peerIQR]])),finalData[[#This Row],[peerIQR]]=0), NA(), finalData[[#This Row],[peerQ1]]-1.5*finalData[[#This Row],[peerIQR]])</f>
        <v>0.88875000000000004</v>
      </c>
      <c r="T1675">
        <f>IF(OR(NOT(ISNUMBER(finalData[[#This Row],[peerIQR]])),finalData[[#This Row],[peerIQR]]=0), NA(), finalData[[#This Row],[peerQ3]]+1.5*finalData[[#This Row],[peerIQR]])</f>
        <v>1.0987499999999999</v>
      </c>
      <c r="U167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75">
        <f>finalData[[#This Row],[score]]-finalData[[#This Row],[peerMedian]]</f>
        <v>-2.0000000000000018E-2</v>
      </c>
    </row>
    <row r="1676" spans="1:22">
      <c r="A1676" t="s">
        <v>6351</v>
      </c>
      <c r="B1676" t="s">
        <v>6352</v>
      </c>
      <c r="C1676" t="s">
        <v>6323</v>
      </c>
      <c r="D1676" t="s">
        <v>32</v>
      </c>
      <c r="E1676">
        <v>3</v>
      </c>
      <c r="F1676">
        <v>0</v>
      </c>
      <c r="G1676">
        <v>6</v>
      </c>
      <c r="H1676">
        <v>0</v>
      </c>
      <c r="I1676">
        <v>1.1399999999999999</v>
      </c>
      <c r="J1676">
        <v>6</v>
      </c>
      <c r="K1676">
        <v>0</v>
      </c>
      <c r="L1676" t="s">
        <v>18151</v>
      </c>
      <c r="M1676" t="s">
        <v>17971</v>
      </c>
      <c r="N1676" cm="1">
        <f t="array" ref="N1676">_xlfn.LET(_xlpm.k,finalData[[#This Row],[peer_group_key]],
     MEDIAN(_xlfn._xlws.FILTER(finalData[score], (finalData[peer_group_key]=_xlpm.k)*(ISNUMBER(finalData[score]))))
)</f>
        <v>0.99</v>
      </c>
      <c r="O1676" cm="1">
        <f t="array" ref="O167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676" cm="1">
        <f t="array" ref="P167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76">
        <f>finalData[[#This Row],[peerQ3]]-finalData[[#This Row],[peerQ1]]</f>
        <v>5.2499999999999991E-2</v>
      </c>
      <c r="R1676" cm="1">
        <f t="array" ref="R1676">_xlfn.LET(_xlpm.k,finalData[[#This Row],[peer_group_key]],
ROWS(_xlfn._xlws.FILTER(finalData[score], (finalData[peer_group_key]=_xlpm.k)*(ISNUMBER(finalData[score]))))
)</f>
        <v>62</v>
      </c>
      <c r="S1676">
        <f>IF(OR(NOT(ISNUMBER(finalData[[#This Row],[peerIQR]])),finalData[[#This Row],[peerIQR]]=0), NA(), finalData[[#This Row],[peerQ1]]-1.5*finalData[[#This Row],[peerIQR]])</f>
        <v>0.88875000000000004</v>
      </c>
      <c r="T1676">
        <f>IF(OR(NOT(ISNUMBER(finalData[[#This Row],[peerIQR]])),finalData[[#This Row],[peerIQR]]=0), NA(), finalData[[#This Row],[peerQ3]]+1.5*finalData[[#This Row],[peerIQR]])</f>
        <v>1.0987499999999999</v>
      </c>
      <c r="U167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1676">
        <f>finalData[[#This Row],[score]]-finalData[[#This Row],[peerMedian]]</f>
        <v>0.14999999999999991</v>
      </c>
    </row>
    <row r="1677" spans="1:22">
      <c r="A1677" t="s">
        <v>6354</v>
      </c>
      <c r="B1677" t="s">
        <v>6355</v>
      </c>
      <c r="C1677" t="s">
        <v>6323</v>
      </c>
      <c r="D1677" t="s">
        <v>87</v>
      </c>
      <c r="E1677">
        <v>4</v>
      </c>
      <c r="F1677">
        <v>1</v>
      </c>
      <c r="G1677">
        <v>7</v>
      </c>
      <c r="H1677">
        <v>0</v>
      </c>
      <c r="I1677">
        <v>0.87</v>
      </c>
      <c r="J1677">
        <v>8</v>
      </c>
      <c r="K1677">
        <v>0</v>
      </c>
      <c r="L1677" t="s">
        <v>18152</v>
      </c>
      <c r="M1677" t="s">
        <v>17970</v>
      </c>
      <c r="N1677" cm="1">
        <f t="array" ref="N1677">_xlfn.LET(_xlpm.k,finalData[[#This Row],[peer_group_key]],
     MEDIAN(_xlfn._xlws.FILTER(finalData[score], (finalData[peer_group_key]=_xlpm.k)*(ISNUMBER(finalData[score]))))
)</f>
        <v>0.99</v>
      </c>
      <c r="O1677" cm="1">
        <f t="array" ref="O167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1677" cm="1">
        <f t="array" ref="P167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77">
        <f>finalData[[#This Row],[peerQ3]]-finalData[[#This Row],[peerQ1]]</f>
        <v>5.5000000000000049E-2</v>
      </c>
      <c r="R1677" cm="1">
        <f t="array" ref="R1677">_xlfn.LET(_xlpm.k,finalData[[#This Row],[peer_group_key]],
ROWS(_xlfn._xlws.FILTER(finalData[score], (finalData[peer_group_key]=_xlpm.k)*(ISNUMBER(finalData[score]))))
)</f>
        <v>21</v>
      </c>
      <c r="S1677">
        <f>IF(OR(NOT(ISNUMBER(finalData[[#This Row],[peerIQR]])),finalData[[#This Row],[peerIQR]]=0), NA(), finalData[[#This Row],[peerQ1]]-1.5*finalData[[#This Row],[peerIQR]])</f>
        <v>0.88249999999999984</v>
      </c>
      <c r="T1677">
        <f>IF(OR(NOT(ISNUMBER(finalData[[#This Row],[peerIQR]])),finalData[[#This Row],[peerIQR]]=0), NA(), finalData[[#This Row],[peerQ3]]+1.5*finalData[[#This Row],[peerIQR]])</f>
        <v>1.1025</v>
      </c>
      <c r="U167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Low Outlier</v>
      </c>
      <c r="V1677">
        <f>finalData[[#This Row],[score]]-finalData[[#This Row],[peerMedian]]</f>
        <v>-0.12</v>
      </c>
    </row>
    <row r="1678" spans="1:22">
      <c r="A1678" t="s">
        <v>6358</v>
      </c>
      <c r="B1678" t="s">
        <v>6359</v>
      </c>
      <c r="C1678" t="s">
        <v>6323</v>
      </c>
      <c r="D1678" t="s">
        <v>32</v>
      </c>
      <c r="E1678">
        <v>3</v>
      </c>
      <c r="F1678">
        <v>0</v>
      </c>
      <c r="G1678">
        <v>8</v>
      </c>
      <c r="H1678">
        <v>1</v>
      </c>
      <c r="I1678">
        <v>1</v>
      </c>
      <c r="J1678">
        <v>9</v>
      </c>
      <c r="K1678">
        <v>0.1111111111111111</v>
      </c>
      <c r="L1678" t="s">
        <v>18151</v>
      </c>
      <c r="M1678" t="s">
        <v>17971</v>
      </c>
      <c r="N1678" cm="1">
        <f t="array" ref="N1678">_xlfn.LET(_xlpm.k,finalData[[#This Row],[peer_group_key]],
     MEDIAN(_xlfn._xlws.FILTER(finalData[score], (finalData[peer_group_key]=_xlpm.k)*(ISNUMBER(finalData[score]))))
)</f>
        <v>0.99</v>
      </c>
      <c r="O1678" cm="1">
        <f t="array" ref="O167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678" cm="1">
        <f t="array" ref="P167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78">
        <f>finalData[[#This Row],[peerQ3]]-finalData[[#This Row],[peerQ1]]</f>
        <v>5.2499999999999991E-2</v>
      </c>
      <c r="R1678" cm="1">
        <f t="array" ref="R1678">_xlfn.LET(_xlpm.k,finalData[[#This Row],[peer_group_key]],
ROWS(_xlfn._xlws.FILTER(finalData[score], (finalData[peer_group_key]=_xlpm.k)*(ISNUMBER(finalData[score]))))
)</f>
        <v>62</v>
      </c>
      <c r="S1678">
        <f>IF(OR(NOT(ISNUMBER(finalData[[#This Row],[peerIQR]])),finalData[[#This Row],[peerIQR]]=0), NA(), finalData[[#This Row],[peerQ1]]-1.5*finalData[[#This Row],[peerIQR]])</f>
        <v>0.88875000000000004</v>
      </c>
      <c r="T1678">
        <f>IF(OR(NOT(ISNUMBER(finalData[[#This Row],[peerIQR]])),finalData[[#This Row],[peerIQR]]=0), NA(), finalData[[#This Row],[peerQ3]]+1.5*finalData[[#This Row],[peerIQR]])</f>
        <v>1.0987499999999999</v>
      </c>
      <c r="U167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78">
        <f>finalData[[#This Row],[score]]-finalData[[#This Row],[peerMedian]]</f>
        <v>1.0000000000000009E-2</v>
      </c>
    </row>
    <row r="1679" spans="1:22">
      <c r="A1679" t="s">
        <v>6362</v>
      </c>
      <c r="B1679" t="s">
        <v>6363</v>
      </c>
      <c r="C1679" t="s">
        <v>6323</v>
      </c>
      <c r="D1679" t="s">
        <v>140</v>
      </c>
      <c r="E1679">
        <v>3</v>
      </c>
      <c r="F1679">
        <v>0</v>
      </c>
      <c r="G1679">
        <v>10</v>
      </c>
      <c r="H1679">
        <v>1</v>
      </c>
      <c r="I1679">
        <v>0.98</v>
      </c>
      <c r="J1679">
        <v>11</v>
      </c>
      <c r="K1679">
        <v>9.0909090909090912E-2</v>
      </c>
      <c r="L1679" t="s">
        <v>18153</v>
      </c>
      <c r="M1679" t="s">
        <v>17971</v>
      </c>
      <c r="N1679" cm="1">
        <f t="array" ref="N1679">_xlfn.LET(_xlpm.k,finalData[[#This Row],[peer_group_key]],
     MEDIAN(_xlfn._xlws.FILTER(finalData[score], (finalData[peer_group_key]=_xlpm.k)*(ISNUMBER(finalData[score]))))
)</f>
        <v>1</v>
      </c>
      <c r="O1679" cm="1">
        <f t="array" ref="O167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679" cm="1">
        <f t="array" ref="P167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679">
        <f>finalData[[#This Row],[peerQ3]]-finalData[[#This Row],[peerQ1]]</f>
        <v>5.7500000000000107E-2</v>
      </c>
      <c r="R1679" cm="1">
        <f t="array" ref="R1679">_xlfn.LET(_xlpm.k,finalData[[#This Row],[peer_group_key]],
ROWS(_xlfn._xlws.FILTER(finalData[score], (finalData[peer_group_key]=_xlpm.k)*(ISNUMBER(finalData[score]))))
)</f>
        <v>10</v>
      </c>
      <c r="S1679">
        <f>IF(OR(NOT(ISNUMBER(finalData[[#This Row],[peerIQR]])),finalData[[#This Row],[peerIQR]]=0), NA(), finalData[[#This Row],[peerQ1]]-1.5*finalData[[#This Row],[peerIQR]])</f>
        <v>0.87124999999999986</v>
      </c>
      <c r="T1679">
        <f>IF(OR(NOT(ISNUMBER(finalData[[#This Row],[peerIQR]])),finalData[[#This Row],[peerIQR]]=0), NA(), finalData[[#This Row],[peerQ3]]+1.5*finalData[[#This Row],[peerIQR]])</f>
        <v>1.1012500000000003</v>
      </c>
      <c r="U167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79">
        <f>finalData[[#This Row],[score]]-finalData[[#This Row],[peerMedian]]</f>
        <v>-2.0000000000000018E-2</v>
      </c>
    </row>
    <row r="1680" spans="1:22">
      <c r="A1680" t="s">
        <v>6369</v>
      </c>
      <c r="B1680" t="s">
        <v>6370</v>
      </c>
      <c r="C1680" t="s">
        <v>6323</v>
      </c>
      <c r="D1680" t="s">
        <v>32</v>
      </c>
      <c r="E1680">
        <v>2</v>
      </c>
      <c r="F1680">
        <v>0</v>
      </c>
      <c r="G1680">
        <v>8</v>
      </c>
      <c r="H1680">
        <v>2</v>
      </c>
      <c r="I1680">
        <v>1.01</v>
      </c>
      <c r="J1680">
        <v>10</v>
      </c>
      <c r="K1680">
        <v>0.2</v>
      </c>
      <c r="L1680" t="s">
        <v>18151</v>
      </c>
      <c r="M1680" t="s">
        <v>17973</v>
      </c>
      <c r="N1680" cm="1">
        <f t="array" ref="N1680">_xlfn.LET(_xlpm.k,finalData[[#This Row],[peer_group_key]],
     MEDIAN(_xlfn._xlws.FILTER(finalData[score], (finalData[peer_group_key]=_xlpm.k)*(ISNUMBER(finalData[score]))))
)</f>
        <v>0.99</v>
      </c>
      <c r="O1680" cm="1">
        <f t="array" ref="O168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680" cm="1">
        <f t="array" ref="P168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80">
        <f>finalData[[#This Row],[peerQ3]]-finalData[[#This Row],[peerQ1]]</f>
        <v>5.2499999999999991E-2</v>
      </c>
      <c r="R1680" cm="1">
        <f t="array" ref="R1680">_xlfn.LET(_xlpm.k,finalData[[#This Row],[peer_group_key]],
ROWS(_xlfn._xlws.FILTER(finalData[score], (finalData[peer_group_key]=_xlpm.k)*(ISNUMBER(finalData[score]))))
)</f>
        <v>62</v>
      </c>
      <c r="S1680">
        <f>IF(OR(NOT(ISNUMBER(finalData[[#This Row],[peerIQR]])),finalData[[#This Row],[peerIQR]]=0), NA(), finalData[[#This Row],[peerQ1]]-1.5*finalData[[#This Row],[peerIQR]])</f>
        <v>0.88875000000000004</v>
      </c>
      <c r="T1680">
        <f>IF(OR(NOT(ISNUMBER(finalData[[#This Row],[peerIQR]])),finalData[[#This Row],[peerIQR]]=0), NA(), finalData[[#This Row],[peerQ3]]+1.5*finalData[[#This Row],[peerIQR]])</f>
        <v>1.0987499999999999</v>
      </c>
      <c r="U168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80">
        <f>finalData[[#This Row],[score]]-finalData[[#This Row],[peerMedian]]</f>
        <v>2.0000000000000018E-2</v>
      </c>
    </row>
    <row r="1681" spans="1:22">
      <c r="A1681" t="s">
        <v>6373</v>
      </c>
      <c r="B1681" t="s">
        <v>6374</v>
      </c>
      <c r="C1681" t="s">
        <v>6323</v>
      </c>
      <c r="D1681" t="s">
        <v>32</v>
      </c>
      <c r="E1681">
        <v>3</v>
      </c>
      <c r="F1681">
        <v>0</v>
      </c>
      <c r="G1681">
        <v>10</v>
      </c>
      <c r="H1681">
        <v>0</v>
      </c>
      <c r="I1681">
        <v>1.03</v>
      </c>
      <c r="J1681">
        <v>10</v>
      </c>
      <c r="K1681">
        <v>0</v>
      </c>
      <c r="L1681" t="s">
        <v>18151</v>
      </c>
      <c r="M1681" t="s">
        <v>17971</v>
      </c>
      <c r="N1681" cm="1">
        <f t="array" ref="N1681">_xlfn.LET(_xlpm.k,finalData[[#This Row],[peer_group_key]],
     MEDIAN(_xlfn._xlws.FILTER(finalData[score], (finalData[peer_group_key]=_xlpm.k)*(ISNUMBER(finalData[score]))))
)</f>
        <v>0.99</v>
      </c>
      <c r="O1681" cm="1">
        <f t="array" ref="O168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681" cm="1">
        <f t="array" ref="P168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81">
        <f>finalData[[#This Row],[peerQ3]]-finalData[[#This Row],[peerQ1]]</f>
        <v>5.2499999999999991E-2</v>
      </c>
      <c r="R1681" cm="1">
        <f t="array" ref="R1681">_xlfn.LET(_xlpm.k,finalData[[#This Row],[peer_group_key]],
ROWS(_xlfn._xlws.FILTER(finalData[score], (finalData[peer_group_key]=_xlpm.k)*(ISNUMBER(finalData[score]))))
)</f>
        <v>62</v>
      </c>
      <c r="S1681">
        <f>IF(OR(NOT(ISNUMBER(finalData[[#This Row],[peerIQR]])),finalData[[#This Row],[peerIQR]]=0), NA(), finalData[[#This Row],[peerQ1]]-1.5*finalData[[#This Row],[peerIQR]])</f>
        <v>0.88875000000000004</v>
      </c>
      <c r="T1681">
        <f>IF(OR(NOT(ISNUMBER(finalData[[#This Row],[peerIQR]])),finalData[[#This Row],[peerIQR]]=0), NA(), finalData[[#This Row],[peerQ3]]+1.5*finalData[[#This Row],[peerIQR]])</f>
        <v>1.0987499999999999</v>
      </c>
      <c r="U168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81">
        <f>finalData[[#This Row],[score]]-finalData[[#This Row],[peerMedian]]</f>
        <v>4.0000000000000036E-2</v>
      </c>
    </row>
    <row r="1682" spans="1:22">
      <c r="A1682" t="s">
        <v>6376</v>
      </c>
      <c r="B1682" t="s">
        <v>6377</v>
      </c>
      <c r="C1682" t="s">
        <v>6323</v>
      </c>
      <c r="D1682" t="s">
        <v>32</v>
      </c>
      <c r="E1682">
        <v>3</v>
      </c>
      <c r="F1682">
        <v>1</v>
      </c>
      <c r="G1682">
        <v>9</v>
      </c>
      <c r="H1682">
        <v>1</v>
      </c>
      <c r="I1682">
        <v>0.97</v>
      </c>
      <c r="J1682">
        <v>11</v>
      </c>
      <c r="K1682">
        <v>9.0909090909090912E-2</v>
      </c>
      <c r="L1682" t="s">
        <v>18151</v>
      </c>
      <c r="M1682" t="s">
        <v>17971</v>
      </c>
      <c r="N1682" cm="1">
        <f t="array" ref="N1682">_xlfn.LET(_xlpm.k,finalData[[#This Row],[peer_group_key]],
     MEDIAN(_xlfn._xlws.FILTER(finalData[score], (finalData[peer_group_key]=_xlpm.k)*(ISNUMBER(finalData[score]))))
)</f>
        <v>0.99</v>
      </c>
      <c r="O1682" cm="1">
        <f t="array" ref="O168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682" cm="1">
        <f t="array" ref="P168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82">
        <f>finalData[[#This Row],[peerQ3]]-finalData[[#This Row],[peerQ1]]</f>
        <v>5.2499999999999991E-2</v>
      </c>
      <c r="R1682" cm="1">
        <f t="array" ref="R1682">_xlfn.LET(_xlpm.k,finalData[[#This Row],[peer_group_key]],
ROWS(_xlfn._xlws.FILTER(finalData[score], (finalData[peer_group_key]=_xlpm.k)*(ISNUMBER(finalData[score]))))
)</f>
        <v>62</v>
      </c>
      <c r="S1682">
        <f>IF(OR(NOT(ISNUMBER(finalData[[#This Row],[peerIQR]])),finalData[[#This Row],[peerIQR]]=0), NA(), finalData[[#This Row],[peerQ1]]-1.5*finalData[[#This Row],[peerIQR]])</f>
        <v>0.88875000000000004</v>
      </c>
      <c r="T1682">
        <f>IF(OR(NOT(ISNUMBER(finalData[[#This Row],[peerIQR]])),finalData[[#This Row],[peerIQR]]=0), NA(), finalData[[#This Row],[peerQ3]]+1.5*finalData[[#This Row],[peerIQR]])</f>
        <v>1.0987499999999999</v>
      </c>
      <c r="U168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82">
        <f>finalData[[#This Row],[score]]-finalData[[#This Row],[peerMedian]]</f>
        <v>-2.0000000000000018E-2</v>
      </c>
    </row>
    <row r="1683" spans="1:22">
      <c r="A1683" t="s">
        <v>6379</v>
      </c>
      <c r="B1683" t="s">
        <v>6380</v>
      </c>
      <c r="C1683" t="s">
        <v>6323</v>
      </c>
      <c r="D1683" t="s">
        <v>32</v>
      </c>
      <c r="E1683">
        <v>4</v>
      </c>
      <c r="F1683">
        <v>0</v>
      </c>
      <c r="G1683">
        <v>7</v>
      </c>
      <c r="H1683">
        <v>0</v>
      </c>
      <c r="I1683">
        <v>0.89</v>
      </c>
      <c r="J1683">
        <v>7</v>
      </c>
      <c r="K1683">
        <v>0</v>
      </c>
      <c r="L1683" t="s">
        <v>18151</v>
      </c>
      <c r="M1683" t="s">
        <v>17970</v>
      </c>
      <c r="N1683" cm="1">
        <f t="array" ref="N1683">_xlfn.LET(_xlpm.k,finalData[[#This Row],[peer_group_key]],
     MEDIAN(_xlfn._xlws.FILTER(finalData[score], (finalData[peer_group_key]=_xlpm.k)*(ISNUMBER(finalData[score]))))
)</f>
        <v>0.99</v>
      </c>
      <c r="O1683" cm="1">
        <f t="array" ref="O168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683" cm="1">
        <f t="array" ref="P168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83">
        <f>finalData[[#This Row],[peerQ3]]-finalData[[#This Row],[peerQ1]]</f>
        <v>5.2499999999999991E-2</v>
      </c>
      <c r="R1683" cm="1">
        <f t="array" ref="R1683">_xlfn.LET(_xlpm.k,finalData[[#This Row],[peer_group_key]],
ROWS(_xlfn._xlws.FILTER(finalData[score], (finalData[peer_group_key]=_xlpm.k)*(ISNUMBER(finalData[score]))))
)</f>
        <v>62</v>
      </c>
      <c r="S1683">
        <f>IF(OR(NOT(ISNUMBER(finalData[[#This Row],[peerIQR]])),finalData[[#This Row],[peerIQR]]=0), NA(), finalData[[#This Row],[peerQ1]]-1.5*finalData[[#This Row],[peerIQR]])</f>
        <v>0.88875000000000004</v>
      </c>
      <c r="T1683">
        <f>IF(OR(NOT(ISNUMBER(finalData[[#This Row],[peerIQR]])),finalData[[#This Row],[peerIQR]]=0), NA(), finalData[[#This Row],[peerQ3]]+1.5*finalData[[#This Row],[peerIQR]])</f>
        <v>1.0987499999999999</v>
      </c>
      <c r="U168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83">
        <f>finalData[[#This Row],[score]]-finalData[[#This Row],[peerMedian]]</f>
        <v>-9.9999999999999978E-2</v>
      </c>
    </row>
    <row r="1684" spans="1:22">
      <c r="A1684" t="s">
        <v>6383</v>
      </c>
      <c r="B1684" t="s">
        <v>6384</v>
      </c>
      <c r="C1684" t="s">
        <v>6323</v>
      </c>
      <c r="D1684" t="s">
        <v>32</v>
      </c>
      <c r="E1684">
        <v>3</v>
      </c>
      <c r="F1684">
        <v>0</v>
      </c>
      <c r="G1684">
        <v>6</v>
      </c>
      <c r="H1684">
        <v>0</v>
      </c>
      <c r="I1684">
        <v>0.92</v>
      </c>
      <c r="J1684">
        <v>6</v>
      </c>
      <c r="K1684">
        <v>0</v>
      </c>
      <c r="L1684" t="s">
        <v>18151</v>
      </c>
      <c r="M1684" t="s">
        <v>17971</v>
      </c>
      <c r="N1684" cm="1">
        <f t="array" ref="N1684">_xlfn.LET(_xlpm.k,finalData[[#This Row],[peer_group_key]],
     MEDIAN(_xlfn._xlws.FILTER(finalData[score], (finalData[peer_group_key]=_xlpm.k)*(ISNUMBER(finalData[score]))))
)</f>
        <v>0.99</v>
      </c>
      <c r="O1684" cm="1">
        <f t="array" ref="O168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684" cm="1">
        <f t="array" ref="P168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84">
        <f>finalData[[#This Row],[peerQ3]]-finalData[[#This Row],[peerQ1]]</f>
        <v>5.2499999999999991E-2</v>
      </c>
      <c r="R1684" cm="1">
        <f t="array" ref="R1684">_xlfn.LET(_xlpm.k,finalData[[#This Row],[peer_group_key]],
ROWS(_xlfn._xlws.FILTER(finalData[score], (finalData[peer_group_key]=_xlpm.k)*(ISNUMBER(finalData[score]))))
)</f>
        <v>62</v>
      </c>
      <c r="S1684">
        <f>IF(OR(NOT(ISNUMBER(finalData[[#This Row],[peerIQR]])),finalData[[#This Row],[peerIQR]]=0), NA(), finalData[[#This Row],[peerQ1]]-1.5*finalData[[#This Row],[peerIQR]])</f>
        <v>0.88875000000000004</v>
      </c>
      <c r="T1684">
        <f>IF(OR(NOT(ISNUMBER(finalData[[#This Row],[peerIQR]])),finalData[[#This Row],[peerIQR]]=0), NA(), finalData[[#This Row],[peerQ3]]+1.5*finalData[[#This Row],[peerIQR]])</f>
        <v>1.0987499999999999</v>
      </c>
      <c r="U168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84">
        <f>finalData[[#This Row],[score]]-finalData[[#This Row],[peerMedian]]</f>
        <v>-6.9999999999999951E-2</v>
      </c>
    </row>
    <row r="1685" spans="1:22">
      <c r="A1685" t="s">
        <v>6387</v>
      </c>
      <c r="B1685" t="s">
        <v>6388</v>
      </c>
      <c r="C1685" t="s">
        <v>6323</v>
      </c>
      <c r="D1685" t="s">
        <v>32</v>
      </c>
      <c r="E1685">
        <v>3</v>
      </c>
      <c r="F1685">
        <v>0</v>
      </c>
      <c r="G1685">
        <v>8</v>
      </c>
      <c r="H1685">
        <v>1</v>
      </c>
      <c r="I1685">
        <v>0.99</v>
      </c>
      <c r="J1685">
        <v>9</v>
      </c>
      <c r="K1685">
        <v>0.1111111111111111</v>
      </c>
      <c r="L1685" t="s">
        <v>18151</v>
      </c>
      <c r="M1685" t="s">
        <v>17971</v>
      </c>
      <c r="N1685" cm="1">
        <f t="array" ref="N1685">_xlfn.LET(_xlpm.k,finalData[[#This Row],[peer_group_key]],
     MEDIAN(_xlfn._xlws.FILTER(finalData[score], (finalData[peer_group_key]=_xlpm.k)*(ISNUMBER(finalData[score]))))
)</f>
        <v>0.99</v>
      </c>
      <c r="O1685" cm="1">
        <f t="array" ref="O168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685" cm="1">
        <f t="array" ref="P168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85">
        <f>finalData[[#This Row],[peerQ3]]-finalData[[#This Row],[peerQ1]]</f>
        <v>5.2499999999999991E-2</v>
      </c>
      <c r="R1685" cm="1">
        <f t="array" ref="R1685">_xlfn.LET(_xlpm.k,finalData[[#This Row],[peer_group_key]],
ROWS(_xlfn._xlws.FILTER(finalData[score], (finalData[peer_group_key]=_xlpm.k)*(ISNUMBER(finalData[score]))))
)</f>
        <v>62</v>
      </c>
      <c r="S1685">
        <f>IF(OR(NOT(ISNUMBER(finalData[[#This Row],[peerIQR]])),finalData[[#This Row],[peerIQR]]=0), NA(), finalData[[#This Row],[peerQ1]]-1.5*finalData[[#This Row],[peerIQR]])</f>
        <v>0.88875000000000004</v>
      </c>
      <c r="T1685">
        <f>IF(OR(NOT(ISNUMBER(finalData[[#This Row],[peerIQR]])),finalData[[#This Row],[peerIQR]]=0), NA(), finalData[[#This Row],[peerQ3]]+1.5*finalData[[#This Row],[peerIQR]])</f>
        <v>1.0987499999999999</v>
      </c>
      <c r="U168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85">
        <f>finalData[[#This Row],[score]]-finalData[[#This Row],[peerMedian]]</f>
        <v>0</v>
      </c>
    </row>
    <row r="1686" spans="1:22">
      <c r="A1686" t="s">
        <v>6390</v>
      </c>
      <c r="B1686" t="s">
        <v>6391</v>
      </c>
      <c r="C1686" t="s">
        <v>6323</v>
      </c>
      <c r="D1686" t="s">
        <v>113</v>
      </c>
      <c r="E1686">
        <v>4</v>
      </c>
      <c r="F1686">
        <v>2</v>
      </c>
      <c r="G1686">
        <v>7</v>
      </c>
      <c r="H1686">
        <v>1</v>
      </c>
      <c r="I1686">
        <v>0.99</v>
      </c>
      <c r="J1686">
        <v>10</v>
      </c>
      <c r="K1686">
        <v>0.1</v>
      </c>
      <c r="L1686" t="s">
        <v>18154</v>
      </c>
      <c r="M1686" t="s">
        <v>17970</v>
      </c>
      <c r="N1686" cm="1">
        <f t="array" ref="N1686">_xlfn.LET(_xlpm.k,finalData[[#This Row],[peer_group_key]],
     MEDIAN(_xlfn._xlws.FILTER(finalData[score], (finalData[peer_group_key]=_xlpm.k)*(ISNUMBER(finalData[score]))))
)</f>
        <v>0.95500000000000007</v>
      </c>
      <c r="O1686" cm="1">
        <f t="array" ref="O168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</v>
      </c>
      <c r="P1686" cm="1">
        <f t="array" ref="P168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1686">
        <f>finalData[[#This Row],[peerQ3]]-finalData[[#This Row],[peerQ1]]</f>
        <v>8.9999999999999969E-2</v>
      </c>
      <c r="R1686" cm="1">
        <f t="array" ref="R1686">_xlfn.LET(_xlpm.k,finalData[[#This Row],[peer_group_key]],
ROWS(_xlfn._xlws.FILTER(finalData[score], (finalData[peer_group_key]=_xlpm.k)*(ISNUMBER(finalData[score]))))
)</f>
        <v>4</v>
      </c>
      <c r="S1686">
        <f>IF(OR(NOT(ISNUMBER(finalData[[#This Row],[peerIQR]])),finalData[[#This Row],[peerIQR]]=0), NA(), finalData[[#This Row],[peerQ1]]-1.5*finalData[[#This Row],[peerIQR]])</f>
        <v>0.77500000000000013</v>
      </c>
      <c r="T1686">
        <f>IF(OR(NOT(ISNUMBER(finalData[[#This Row],[peerIQR]])),finalData[[#This Row],[peerIQR]]=0), NA(), finalData[[#This Row],[peerQ3]]+1.5*finalData[[#This Row],[peerIQR]])</f>
        <v>1.135</v>
      </c>
      <c r="U168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686">
        <f>finalData[[#This Row],[score]]-finalData[[#This Row],[peerMedian]]</f>
        <v>3.499999999999992E-2</v>
      </c>
    </row>
    <row r="1687" spans="1:22">
      <c r="A1687" t="s">
        <v>6393</v>
      </c>
      <c r="B1687" t="s">
        <v>6394</v>
      </c>
      <c r="C1687" t="s">
        <v>6323</v>
      </c>
      <c r="D1687" t="s">
        <v>32</v>
      </c>
      <c r="E1687">
        <v>4</v>
      </c>
      <c r="F1687">
        <v>2</v>
      </c>
      <c r="G1687">
        <v>8</v>
      </c>
      <c r="H1687">
        <v>0</v>
      </c>
      <c r="I1687">
        <v>0.92</v>
      </c>
      <c r="J1687">
        <v>10</v>
      </c>
      <c r="K1687">
        <v>0</v>
      </c>
      <c r="L1687" t="s">
        <v>18151</v>
      </c>
      <c r="M1687" t="s">
        <v>17970</v>
      </c>
      <c r="N1687" cm="1">
        <f t="array" ref="N1687">_xlfn.LET(_xlpm.k,finalData[[#This Row],[peer_group_key]],
     MEDIAN(_xlfn._xlws.FILTER(finalData[score], (finalData[peer_group_key]=_xlpm.k)*(ISNUMBER(finalData[score]))))
)</f>
        <v>0.99</v>
      </c>
      <c r="O1687" cm="1">
        <f t="array" ref="O168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687" cm="1">
        <f t="array" ref="P168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87">
        <f>finalData[[#This Row],[peerQ3]]-finalData[[#This Row],[peerQ1]]</f>
        <v>5.2499999999999991E-2</v>
      </c>
      <c r="R1687" cm="1">
        <f t="array" ref="R1687">_xlfn.LET(_xlpm.k,finalData[[#This Row],[peer_group_key]],
ROWS(_xlfn._xlws.FILTER(finalData[score], (finalData[peer_group_key]=_xlpm.k)*(ISNUMBER(finalData[score]))))
)</f>
        <v>62</v>
      </c>
      <c r="S1687">
        <f>IF(OR(NOT(ISNUMBER(finalData[[#This Row],[peerIQR]])),finalData[[#This Row],[peerIQR]]=0), NA(), finalData[[#This Row],[peerQ1]]-1.5*finalData[[#This Row],[peerIQR]])</f>
        <v>0.88875000000000004</v>
      </c>
      <c r="T1687">
        <f>IF(OR(NOT(ISNUMBER(finalData[[#This Row],[peerIQR]])),finalData[[#This Row],[peerIQR]]=0), NA(), finalData[[#This Row],[peerQ3]]+1.5*finalData[[#This Row],[peerIQR]])</f>
        <v>1.0987499999999999</v>
      </c>
      <c r="U168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87">
        <f>finalData[[#This Row],[score]]-finalData[[#This Row],[peerMedian]]</f>
        <v>-6.9999999999999951E-2</v>
      </c>
    </row>
    <row r="1688" spans="1:22">
      <c r="A1688" t="s">
        <v>6400</v>
      </c>
      <c r="B1688" t="s">
        <v>6401</v>
      </c>
      <c r="C1688" t="s">
        <v>6323</v>
      </c>
      <c r="D1688" t="s">
        <v>87</v>
      </c>
      <c r="E1688">
        <v>3</v>
      </c>
      <c r="F1688">
        <v>1</v>
      </c>
      <c r="G1688">
        <v>8</v>
      </c>
      <c r="H1688">
        <v>0</v>
      </c>
      <c r="I1688">
        <v>1.02</v>
      </c>
      <c r="J1688">
        <v>9</v>
      </c>
      <c r="K1688">
        <v>0</v>
      </c>
      <c r="L1688" t="s">
        <v>18152</v>
      </c>
      <c r="M1688" t="s">
        <v>17971</v>
      </c>
      <c r="N1688" cm="1">
        <f t="array" ref="N1688">_xlfn.LET(_xlpm.k,finalData[[#This Row],[peer_group_key]],
     MEDIAN(_xlfn._xlws.FILTER(finalData[score], (finalData[peer_group_key]=_xlpm.k)*(ISNUMBER(finalData[score]))))
)</f>
        <v>0.99</v>
      </c>
      <c r="O1688" cm="1">
        <f t="array" ref="O168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1688" cm="1">
        <f t="array" ref="P168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88">
        <f>finalData[[#This Row],[peerQ3]]-finalData[[#This Row],[peerQ1]]</f>
        <v>5.5000000000000049E-2</v>
      </c>
      <c r="R1688" cm="1">
        <f t="array" ref="R1688">_xlfn.LET(_xlpm.k,finalData[[#This Row],[peer_group_key]],
ROWS(_xlfn._xlws.FILTER(finalData[score], (finalData[peer_group_key]=_xlpm.k)*(ISNUMBER(finalData[score]))))
)</f>
        <v>21</v>
      </c>
      <c r="S1688">
        <f>IF(OR(NOT(ISNUMBER(finalData[[#This Row],[peerIQR]])),finalData[[#This Row],[peerIQR]]=0), NA(), finalData[[#This Row],[peerQ1]]-1.5*finalData[[#This Row],[peerIQR]])</f>
        <v>0.88249999999999984</v>
      </c>
      <c r="T1688">
        <f>IF(OR(NOT(ISNUMBER(finalData[[#This Row],[peerIQR]])),finalData[[#This Row],[peerIQR]]=0), NA(), finalData[[#This Row],[peerQ3]]+1.5*finalData[[#This Row],[peerIQR]])</f>
        <v>1.1025</v>
      </c>
      <c r="U168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88">
        <f>finalData[[#This Row],[score]]-finalData[[#This Row],[peerMedian]]</f>
        <v>3.0000000000000027E-2</v>
      </c>
    </row>
    <row r="1689" spans="1:22">
      <c r="A1689" t="s">
        <v>6403</v>
      </c>
      <c r="B1689" t="s">
        <v>6404</v>
      </c>
      <c r="C1689" t="s">
        <v>6323</v>
      </c>
      <c r="D1689" t="s">
        <v>32</v>
      </c>
      <c r="E1689">
        <v>4</v>
      </c>
      <c r="F1689">
        <v>0</v>
      </c>
      <c r="G1689">
        <v>11</v>
      </c>
      <c r="H1689">
        <v>0</v>
      </c>
      <c r="I1689">
        <v>1</v>
      </c>
      <c r="J1689">
        <v>11</v>
      </c>
      <c r="K1689">
        <v>0</v>
      </c>
      <c r="L1689" t="s">
        <v>18151</v>
      </c>
      <c r="M1689" t="s">
        <v>17970</v>
      </c>
      <c r="N1689" cm="1">
        <f t="array" ref="N1689">_xlfn.LET(_xlpm.k,finalData[[#This Row],[peer_group_key]],
     MEDIAN(_xlfn._xlws.FILTER(finalData[score], (finalData[peer_group_key]=_xlpm.k)*(ISNUMBER(finalData[score]))))
)</f>
        <v>0.99</v>
      </c>
      <c r="O1689" cm="1">
        <f t="array" ref="O168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689" cm="1">
        <f t="array" ref="P168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89">
        <f>finalData[[#This Row],[peerQ3]]-finalData[[#This Row],[peerQ1]]</f>
        <v>5.2499999999999991E-2</v>
      </c>
      <c r="R1689" cm="1">
        <f t="array" ref="R1689">_xlfn.LET(_xlpm.k,finalData[[#This Row],[peer_group_key]],
ROWS(_xlfn._xlws.FILTER(finalData[score], (finalData[peer_group_key]=_xlpm.k)*(ISNUMBER(finalData[score]))))
)</f>
        <v>62</v>
      </c>
      <c r="S1689">
        <f>IF(OR(NOT(ISNUMBER(finalData[[#This Row],[peerIQR]])),finalData[[#This Row],[peerIQR]]=0), NA(), finalData[[#This Row],[peerQ1]]-1.5*finalData[[#This Row],[peerIQR]])</f>
        <v>0.88875000000000004</v>
      </c>
      <c r="T1689">
        <f>IF(OR(NOT(ISNUMBER(finalData[[#This Row],[peerIQR]])),finalData[[#This Row],[peerIQR]]=0), NA(), finalData[[#This Row],[peerQ3]]+1.5*finalData[[#This Row],[peerIQR]])</f>
        <v>1.0987499999999999</v>
      </c>
      <c r="U168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89">
        <f>finalData[[#This Row],[score]]-finalData[[#This Row],[peerMedian]]</f>
        <v>1.0000000000000009E-2</v>
      </c>
    </row>
    <row r="1690" spans="1:22">
      <c r="A1690" t="s">
        <v>6406</v>
      </c>
      <c r="B1690" t="s">
        <v>6407</v>
      </c>
      <c r="C1690" t="s">
        <v>6323</v>
      </c>
      <c r="D1690" t="s">
        <v>32</v>
      </c>
      <c r="E1690">
        <v>5</v>
      </c>
      <c r="F1690">
        <v>0</v>
      </c>
      <c r="G1690">
        <v>7</v>
      </c>
      <c r="H1690">
        <v>0</v>
      </c>
      <c r="I1690">
        <v>0.92</v>
      </c>
      <c r="J1690">
        <v>7</v>
      </c>
      <c r="K1690">
        <v>0</v>
      </c>
      <c r="L1690" t="s">
        <v>18151</v>
      </c>
      <c r="M1690" t="s">
        <v>17970</v>
      </c>
      <c r="N1690" cm="1">
        <f t="array" ref="N1690">_xlfn.LET(_xlpm.k,finalData[[#This Row],[peer_group_key]],
     MEDIAN(_xlfn._xlws.FILTER(finalData[score], (finalData[peer_group_key]=_xlpm.k)*(ISNUMBER(finalData[score]))))
)</f>
        <v>0.99</v>
      </c>
      <c r="O1690" cm="1">
        <f t="array" ref="O169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690" cm="1">
        <f t="array" ref="P169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90">
        <f>finalData[[#This Row],[peerQ3]]-finalData[[#This Row],[peerQ1]]</f>
        <v>5.2499999999999991E-2</v>
      </c>
      <c r="R1690" cm="1">
        <f t="array" ref="R1690">_xlfn.LET(_xlpm.k,finalData[[#This Row],[peer_group_key]],
ROWS(_xlfn._xlws.FILTER(finalData[score], (finalData[peer_group_key]=_xlpm.k)*(ISNUMBER(finalData[score]))))
)</f>
        <v>62</v>
      </c>
      <c r="S1690">
        <f>IF(OR(NOT(ISNUMBER(finalData[[#This Row],[peerIQR]])),finalData[[#This Row],[peerIQR]]=0), NA(), finalData[[#This Row],[peerQ1]]-1.5*finalData[[#This Row],[peerIQR]])</f>
        <v>0.88875000000000004</v>
      </c>
      <c r="T1690">
        <f>IF(OR(NOT(ISNUMBER(finalData[[#This Row],[peerIQR]])),finalData[[#This Row],[peerIQR]]=0), NA(), finalData[[#This Row],[peerQ3]]+1.5*finalData[[#This Row],[peerIQR]])</f>
        <v>1.0987499999999999</v>
      </c>
      <c r="U169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90">
        <f>finalData[[#This Row],[score]]-finalData[[#This Row],[peerMedian]]</f>
        <v>-6.9999999999999951E-2</v>
      </c>
    </row>
    <row r="1691" spans="1:22">
      <c r="A1691" t="s">
        <v>6409</v>
      </c>
      <c r="B1691" t="s">
        <v>6410</v>
      </c>
      <c r="C1691" t="s">
        <v>6323</v>
      </c>
      <c r="D1691" t="s">
        <v>67</v>
      </c>
      <c r="E1691">
        <v>3</v>
      </c>
      <c r="F1691">
        <v>0</v>
      </c>
      <c r="G1691">
        <v>10</v>
      </c>
      <c r="H1691">
        <v>0</v>
      </c>
      <c r="I1691">
        <v>1.05</v>
      </c>
      <c r="J1691">
        <v>10</v>
      </c>
      <c r="K1691">
        <v>0</v>
      </c>
      <c r="L1691" t="s">
        <v>18155</v>
      </c>
      <c r="M1691" t="s">
        <v>17971</v>
      </c>
      <c r="N1691" cm="1">
        <f t="array" ref="N1691">_xlfn.LET(_xlpm.k,finalData[[#This Row],[peer_group_key]],
     MEDIAN(_xlfn._xlws.FILTER(finalData[score], (finalData[peer_group_key]=_xlpm.k)*(ISNUMBER(finalData[score]))))
)</f>
        <v>1.02</v>
      </c>
      <c r="O1691" cm="1">
        <f t="array" ref="O169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1.0049999999999999</v>
      </c>
      <c r="P1691" cm="1">
        <f t="array" ref="P169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1691">
        <f>finalData[[#This Row],[peerQ3]]-finalData[[#This Row],[peerQ1]]</f>
        <v>3.0000000000000249E-2</v>
      </c>
      <c r="R1691" cm="1">
        <f t="array" ref="R1691">_xlfn.LET(_xlpm.k,finalData[[#This Row],[peer_group_key]],
ROWS(_xlfn._xlws.FILTER(finalData[score], (finalData[peer_group_key]=_xlpm.k)*(ISNUMBER(finalData[score]))))
)</f>
        <v>2</v>
      </c>
      <c r="S1691">
        <f>IF(OR(NOT(ISNUMBER(finalData[[#This Row],[peerIQR]])),finalData[[#This Row],[peerIQR]]=0), NA(), finalData[[#This Row],[peerQ1]]-1.5*finalData[[#This Row],[peerIQR]])</f>
        <v>0.95999999999999952</v>
      </c>
      <c r="T1691">
        <f>IF(OR(NOT(ISNUMBER(finalData[[#This Row],[peerIQR]])),finalData[[#This Row],[peerIQR]]=0), NA(), finalData[[#This Row],[peerQ3]]+1.5*finalData[[#This Row],[peerIQR]])</f>
        <v>1.0800000000000005</v>
      </c>
      <c r="U169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691">
        <f>finalData[[#This Row],[score]]-finalData[[#This Row],[peerMedian]]</f>
        <v>3.0000000000000027E-2</v>
      </c>
    </row>
    <row r="1692" spans="1:22">
      <c r="A1692" t="s">
        <v>6412</v>
      </c>
      <c r="B1692" t="s">
        <v>6413</v>
      </c>
      <c r="C1692" t="s">
        <v>6323</v>
      </c>
      <c r="D1692" t="s">
        <v>32</v>
      </c>
      <c r="E1692">
        <v>3</v>
      </c>
      <c r="F1692">
        <v>0</v>
      </c>
      <c r="G1692">
        <v>9</v>
      </c>
      <c r="H1692">
        <v>2</v>
      </c>
      <c r="I1692">
        <v>1.01</v>
      </c>
      <c r="J1692">
        <v>11</v>
      </c>
      <c r="K1692">
        <v>0.18181818181818182</v>
      </c>
      <c r="L1692" t="s">
        <v>18151</v>
      </c>
      <c r="M1692" t="s">
        <v>17971</v>
      </c>
      <c r="N1692" cm="1">
        <f t="array" ref="N1692">_xlfn.LET(_xlpm.k,finalData[[#This Row],[peer_group_key]],
     MEDIAN(_xlfn._xlws.FILTER(finalData[score], (finalData[peer_group_key]=_xlpm.k)*(ISNUMBER(finalData[score]))))
)</f>
        <v>0.99</v>
      </c>
      <c r="O1692" cm="1">
        <f t="array" ref="O169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692" cm="1">
        <f t="array" ref="P169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92">
        <f>finalData[[#This Row],[peerQ3]]-finalData[[#This Row],[peerQ1]]</f>
        <v>5.2499999999999991E-2</v>
      </c>
      <c r="R1692" cm="1">
        <f t="array" ref="R1692">_xlfn.LET(_xlpm.k,finalData[[#This Row],[peer_group_key]],
ROWS(_xlfn._xlws.FILTER(finalData[score], (finalData[peer_group_key]=_xlpm.k)*(ISNUMBER(finalData[score]))))
)</f>
        <v>62</v>
      </c>
      <c r="S1692">
        <f>IF(OR(NOT(ISNUMBER(finalData[[#This Row],[peerIQR]])),finalData[[#This Row],[peerIQR]]=0), NA(), finalData[[#This Row],[peerQ1]]-1.5*finalData[[#This Row],[peerIQR]])</f>
        <v>0.88875000000000004</v>
      </c>
      <c r="T1692">
        <f>IF(OR(NOT(ISNUMBER(finalData[[#This Row],[peerIQR]])),finalData[[#This Row],[peerIQR]]=0), NA(), finalData[[#This Row],[peerQ3]]+1.5*finalData[[#This Row],[peerIQR]])</f>
        <v>1.0987499999999999</v>
      </c>
      <c r="U169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92">
        <f>finalData[[#This Row],[score]]-finalData[[#This Row],[peerMedian]]</f>
        <v>2.0000000000000018E-2</v>
      </c>
    </row>
    <row r="1693" spans="1:22">
      <c r="A1693" t="s">
        <v>6415</v>
      </c>
      <c r="B1693" t="s">
        <v>6416</v>
      </c>
      <c r="C1693" t="s">
        <v>6323</v>
      </c>
      <c r="D1693" t="s">
        <v>32</v>
      </c>
      <c r="E1693">
        <v>4</v>
      </c>
      <c r="F1693">
        <v>0</v>
      </c>
      <c r="G1693">
        <v>9</v>
      </c>
      <c r="H1693">
        <v>0</v>
      </c>
      <c r="I1693">
        <v>1.0900000000000001</v>
      </c>
      <c r="J1693">
        <v>9</v>
      </c>
      <c r="K1693">
        <v>0</v>
      </c>
      <c r="L1693" t="s">
        <v>18151</v>
      </c>
      <c r="M1693" t="s">
        <v>17970</v>
      </c>
      <c r="N1693" cm="1">
        <f t="array" ref="N1693">_xlfn.LET(_xlpm.k,finalData[[#This Row],[peer_group_key]],
     MEDIAN(_xlfn._xlws.FILTER(finalData[score], (finalData[peer_group_key]=_xlpm.k)*(ISNUMBER(finalData[score]))))
)</f>
        <v>0.99</v>
      </c>
      <c r="O1693" cm="1">
        <f t="array" ref="O169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693" cm="1">
        <f t="array" ref="P169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93">
        <f>finalData[[#This Row],[peerQ3]]-finalData[[#This Row],[peerQ1]]</f>
        <v>5.2499999999999991E-2</v>
      </c>
      <c r="R1693" cm="1">
        <f t="array" ref="R1693">_xlfn.LET(_xlpm.k,finalData[[#This Row],[peer_group_key]],
ROWS(_xlfn._xlws.FILTER(finalData[score], (finalData[peer_group_key]=_xlpm.k)*(ISNUMBER(finalData[score]))))
)</f>
        <v>62</v>
      </c>
      <c r="S1693">
        <f>IF(OR(NOT(ISNUMBER(finalData[[#This Row],[peerIQR]])),finalData[[#This Row],[peerIQR]]=0), NA(), finalData[[#This Row],[peerQ1]]-1.5*finalData[[#This Row],[peerIQR]])</f>
        <v>0.88875000000000004</v>
      </c>
      <c r="T1693">
        <f>IF(OR(NOT(ISNUMBER(finalData[[#This Row],[peerIQR]])),finalData[[#This Row],[peerIQR]]=0), NA(), finalData[[#This Row],[peerQ3]]+1.5*finalData[[#This Row],[peerIQR]])</f>
        <v>1.0987499999999999</v>
      </c>
      <c r="U169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93">
        <f>finalData[[#This Row],[score]]-finalData[[#This Row],[peerMedian]]</f>
        <v>0.10000000000000009</v>
      </c>
    </row>
    <row r="1694" spans="1:22">
      <c r="A1694" t="s">
        <v>6419</v>
      </c>
      <c r="B1694" t="s">
        <v>6420</v>
      </c>
      <c r="C1694" t="s">
        <v>6323</v>
      </c>
      <c r="D1694" t="s">
        <v>27</v>
      </c>
      <c r="E1694">
        <v>2</v>
      </c>
      <c r="F1694">
        <v>0</v>
      </c>
      <c r="G1694">
        <v>6</v>
      </c>
      <c r="H1694">
        <v>1</v>
      </c>
      <c r="I1694">
        <v>1.03</v>
      </c>
      <c r="J1694">
        <v>7</v>
      </c>
      <c r="K1694">
        <v>0.14285714285714285</v>
      </c>
      <c r="L1694" t="s">
        <v>18156</v>
      </c>
      <c r="M1694" t="s">
        <v>17973</v>
      </c>
      <c r="N1694" cm="1">
        <f t="array" ref="N1694">_xlfn.LET(_xlpm.k,finalData[[#This Row],[peer_group_key]],
     MEDIAN(_xlfn._xlws.FILTER(finalData[score], (finalData[peer_group_key]=_xlpm.k)*(ISNUMBER(finalData[score]))))
)</f>
        <v>1</v>
      </c>
      <c r="O1694" cm="1">
        <f t="array" ref="O169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1694" cm="1">
        <f t="array" ref="P169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694">
        <f>finalData[[#This Row],[peerQ3]]-finalData[[#This Row],[peerQ1]]</f>
        <v>9.9999999999999978E-2</v>
      </c>
      <c r="R1694" cm="1">
        <f t="array" ref="R1694">_xlfn.LET(_xlpm.k,finalData[[#This Row],[peer_group_key]],
ROWS(_xlfn._xlws.FILTER(finalData[score], (finalData[peer_group_key]=_xlpm.k)*(ISNUMBER(finalData[score]))))
)</f>
        <v>5</v>
      </c>
      <c r="S1694">
        <f>IF(OR(NOT(ISNUMBER(finalData[[#This Row],[peerIQR]])),finalData[[#This Row],[peerIQR]]=0), NA(), finalData[[#This Row],[peerQ1]]-1.5*finalData[[#This Row],[peerIQR]])</f>
        <v>0.78</v>
      </c>
      <c r="T1694">
        <f>IF(OR(NOT(ISNUMBER(finalData[[#This Row],[peerIQR]])),finalData[[#This Row],[peerIQR]]=0), NA(), finalData[[#This Row],[peerQ3]]+1.5*finalData[[#This Row],[peerIQR]])</f>
        <v>1.18</v>
      </c>
      <c r="U169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694">
        <f>finalData[[#This Row],[score]]-finalData[[#This Row],[peerMedian]]</f>
        <v>3.0000000000000027E-2</v>
      </c>
    </row>
    <row r="1695" spans="1:22">
      <c r="A1695" t="s">
        <v>6423</v>
      </c>
      <c r="B1695" t="s">
        <v>6424</v>
      </c>
      <c r="C1695" t="s">
        <v>6323</v>
      </c>
      <c r="D1695" t="s">
        <v>32</v>
      </c>
      <c r="E1695">
        <v>3</v>
      </c>
      <c r="F1695">
        <v>0</v>
      </c>
      <c r="G1695">
        <v>9</v>
      </c>
      <c r="H1695">
        <v>0</v>
      </c>
      <c r="I1695">
        <v>0.98</v>
      </c>
      <c r="J1695">
        <v>9</v>
      </c>
      <c r="K1695">
        <v>0</v>
      </c>
      <c r="L1695" t="s">
        <v>18151</v>
      </c>
      <c r="M1695" t="s">
        <v>17971</v>
      </c>
      <c r="N1695" cm="1">
        <f t="array" ref="N1695">_xlfn.LET(_xlpm.k,finalData[[#This Row],[peer_group_key]],
     MEDIAN(_xlfn._xlws.FILTER(finalData[score], (finalData[peer_group_key]=_xlpm.k)*(ISNUMBER(finalData[score]))))
)</f>
        <v>0.99</v>
      </c>
      <c r="O1695" cm="1">
        <f t="array" ref="O169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695" cm="1">
        <f t="array" ref="P169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95">
        <f>finalData[[#This Row],[peerQ3]]-finalData[[#This Row],[peerQ1]]</f>
        <v>5.2499999999999991E-2</v>
      </c>
      <c r="R1695" cm="1">
        <f t="array" ref="R1695">_xlfn.LET(_xlpm.k,finalData[[#This Row],[peer_group_key]],
ROWS(_xlfn._xlws.FILTER(finalData[score], (finalData[peer_group_key]=_xlpm.k)*(ISNUMBER(finalData[score]))))
)</f>
        <v>62</v>
      </c>
      <c r="S1695">
        <f>IF(OR(NOT(ISNUMBER(finalData[[#This Row],[peerIQR]])),finalData[[#This Row],[peerIQR]]=0), NA(), finalData[[#This Row],[peerQ1]]-1.5*finalData[[#This Row],[peerIQR]])</f>
        <v>0.88875000000000004</v>
      </c>
      <c r="T1695">
        <f>IF(OR(NOT(ISNUMBER(finalData[[#This Row],[peerIQR]])),finalData[[#This Row],[peerIQR]]=0), NA(), finalData[[#This Row],[peerQ3]]+1.5*finalData[[#This Row],[peerIQR]])</f>
        <v>1.0987499999999999</v>
      </c>
      <c r="U169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95">
        <f>finalData[[#This Row],[score]]-finalData[[#This Row],[peerMedian]]</f>
        <v>-1.0000000000000009E-2</v>
      </c>
    </row>
    <row r="1696" spans="1:22">
      <c r="A1696" t="s">
        <v>6426</v>
      </c>
      <c r="B1696" t="s">
        <v>6427</v>
      </c>
      <c r="C1696" t="s">
        <v>6323</v>
      </c>
      <c r="D1696" t="s">
        <v>18</v>
      </c>
      <c r="E1696">
        <v>3</v>
      </c>
      <c r="F1696">
        <v>1</v>
      </c>
      <c r="G1696">
        <v>5</v>
      </c>
      <c r="H1696">
        <v>0</v>
      </c>
      <c r="I1696">
        <v>0.92</v>
      </c>
      <c r="J1696">
        <v>6</v>
      </c>
      <c r="K1696">
        <v>0</v>
      </c>
      <c r="L1696" t="s">
        <v>18157</v>
      </c>
      <c r="M1696" t="s">
        <v>17971</v>
      </c>
      <c r="N1696" cm="1">
        <f t="array" ref="N1696">_xlfn.LET(_xlpm.k,finalData[[#This Row],[peer_group_key]],
     MEDIAN(_xlfn._xlws.FILTER(finalData[score], (finalData[peer_group_key]=_xlpm.k)*(ISNUMBER(finalData[score]))))
)</f>
        <v>0.92</v>
      </c>
      <c r="O1696" cm="1">
        <f t="array" ref="O169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1696" cm="1">
        <f t="array" ref="P169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0.92</v>
      </c>
      <c r="Q1696">
        <f>finalData[[#This Row],[peerQ3]]-finalData[[#This Row],[peerQ1]]</f>
        <v>0</v>
      </c>
      <c r="R1696" cm="1">
        <f t="array" ref="R1696">_xlfn.LET(_xlpm.k,finalData[[#This Row],[peer_group_key]],
ROWS(_xlfn._xlws.FILTER(finalData[score], (finalData[peer_group_key]=_xlpm.k)*(ISNUMBER(finalData[score]))))
)</f>
        <v>1</v>
      </c>
      <c r="S1696" t="e">
        <f>IF(OR(NOT(ISNUMBER(finalData[[#This Row],[peerIQR]])),finalData[[#This Row],[peerIQR]]=0), NA(), finalData[[#This Row],[peerQ1]]-1.5*finalData[[#This Row],[peerIQR]])</f>
        <v>#N/A</v>
      </c>
      <c r="T1696" t="e">
        <f>IF(OR(NOT(ISNUMBER(finalData[[#This Row],[peerIQR]])),finalData[[#This Row],[peerIQR]]=0), NA(), finalData[[#This Row],[peerQ3]]+1.5*finalData[[#This Row],[peerIQR]])</f>
        <v>#N/A</v>
      </c>
      <c r="U169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696">
        <f>finalData[[#This Row],[score]]-finalData[[#This Row],[peerMedian]]</f>
        <v>0</v>
      </c>
    </row>
    <row r="1697" spans="1:22">
      <c r="A1697" t="s">
        <v>6429</v>
      </c>
      <c r="B1697" t="s">
        <v>6430</v>
      </c>
      <c r="C1697" t="s">
        <v>6323</v>
      </c>
      <c r="D1697" t="s">
        <v>87</v>
      </c>
      <c r="E1697">
        <v>3</v>
      </c>
      <c r="F1697">
        <v>0</v>
      </c>
      <c r="G1697">
        <v>10</v>
      </c>
      <c r="H1697">
        <v>1</v>
      </c>
      <c r="I1697">
        <v>0.98</v>
      </c>
      <c r="J1697">
        <v>11</v>
      </c>
      <c r="K1697">
        <v>9.0909090909090912E-2</v>
      </c>
      <c r="L1697" t="s">
        <v>18152</v>
      </c>
      <c r="M1697" t="s">
        <v>17971</v>
      </c>
      <c r="N1697" cm="1">
        <f t="array" ref="N1697">_xlfn.LET(_xlpm.k,finalData[[#This Row],[peer_group_key]],
     MEDIAN(_xlfn._xlws.FILTER(finalData[score], (finalData[peer_group_key]=_xlpm.k)*(ISNUMBER(finalData[score]))))
)</f>
        <v>0.99</v>
      </c>
      <c r="O1697" cm="1">
        <f t="array" ref="O169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1697" cm="1">
        <f t="array" ref="P169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97">
        <f>finalData[[#This Row],[peerQ3]]-finalData[[#This Row],[peerQ1]]</f>
        <v>5.5000000000000049E-2</v>
      </c>
      <c r="R1697" cm="1">
        <f t="array" ref="R1697">_xlfn.LET(_xlpm.k,finalData[[#This Row],[peer_group_key]],
ROWS(_xlfn._xlws.FILTER(finalData[score], (finalData[peer_group_key]=_xlpm.k)*(ISNUMBER(finalData[score]))))
)</f>
        <v>21</v>
      </c>
      <c r="S1697">
        <f>IF(OR(NOT(ISNUMBER(finalData[[#This Row],[peerIQR]])),finalData[[#This Row],[peerIQR]]=0), NA(), finalData[[#This Row],[peerQ1]]-1.5*finalData[[#This Row],[peerIQR]])</f>
        <v>0.88249999999999984</v>
      </c>
      <c r="T1697">
        <f>IF(OR(NOT(ISNUMBER(finalData[[#This Row],[peerIQR]])),finalData[[#This Row],[peerIQR]]=0), NA(), finalData[[#This Row],[peerQ3]]+1.5*finalData[[#This Row],[peerIQR]])</f>
        <v>1.1025</v>
      </c>
      <c r="U169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97">
        <f>finalData[[#This Row],[score]]-finalData[[#This Row],[peerMedian]]</f>
        <v>-1.0000000000000009E-2</v>
      </c>
    </row>
    <row r="1698" spans="1:22">
      <c r="A1698" t="s">
        <v>6432</v>
      </c>
      <c r="B1698" t="s">
        <v>6433</v>
      </c>
      <c r="C1698" t="s">
        <v>6323</v>
      </c>
      <c r="D1698" t="s">
        <v>140</v>
      </c>
      <c r="E1698">
        <v>2</v>
      </c>
      <c r="F1698">
        <v>1</v>
      </c>
      <c r="G1698">
        <v>7</v>
      </c>
      <c r="H1698">
        <v>3</v>
      </c>
      <c r="I1698">
        <v>1.03</v>
      </c>
      <c r="J1698">
        <v>11</v>
      </c>
      <c r="K1698">
        <v>0.27272727272727271</v>
      </c>
      <c r="L1698" t="s">
        <v>18153</v>
      </c>
      <c r="M1698" t="s">
        <v>17973</v>
      </c>
      <c r="N1698" cm="1">
        <f t="array" ref="N1698">_xlfn.LET(_xlpm.k,finalData[[#This Row],[peer_group_key]],
     MEDIAN(_xlfn._xlws.FILTER(finalData[score], (finalData[peer_group_key]=_xlpm.k)*(ISNUMBER(finalData[score]))))
)</f>
        <v>1</v>
      </c>
      <c r="O1698" cm="1">
        <f t="array" ref="O169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698" cm="1">
        <f t="array" ref="P169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698">
        <f>finalData[[#This Row],[peerQ3]]-finalData[[#This Row],[peerQ1]]</f>
        <v>5.7500000000000107E-2</v>
      </c>
      <c r="R1698" cm="1">
        <f t="array" ref="R1698">_xlfn.LET(_xlpm.k,finalData[[#This Row],[peer_group_key]],
ROWS(_xlfn._xlws.FILTER(finalData[score], (finalData[peer_group_key]=_xlpm.k)*(ISNUMBER(finalData[score]))))
)</f>
        <v>10</v>
      </c>
      <c r="S1698">
        <f>IF(OR(NOT(ISNUMBER(finalData[[#This Row],[peerIQR]])),finalData[[#This Row],[peerIQR]]=0), NA(), finalData[[#This Row],[peerQ1]]-1.5*finalData[[#This Row],[peerIQR]])</f>
        <v>0.87124999999999986</v>
      </c>
      <c r="T1698">
        <f>IF(OR(NOT(ISNUMBER(finalData[[#This Row],[peerIQR]])),finalData[[#This Row],[peerIQR]]=0), NA(), finalData[[#This Row],[peerQ3]]+1.5*finalData[[#This Row],[peerIQR]])</f>
        <v>1.1012500000000003</v>
      </c>
      <c r="U169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98">
        <f>finalData[[#This Row],[score]]-finalData[[#This Row],[peerMedian]]</f>
        <v>3.0000000000000027E-2</v>
      </c>
    </row>
    <row r="1699" spans="1:22">
      <c r="A1699" t="s">
        <v>6436</v>
      </c>
      <c r="B1699" t="s">
        <v>6437</v>
      </c>
      <c r="C1699" t="s">
        <v>6323</v>
      </c>
      <c r="D1699" t="s">
        <v>32</v>
      </c>
      <c r="E1699">
        <v>4</v>
      </c>
      <c r="F1699">
        <v>2</v>
      </c>
      <c r="G1699">
        <v>8</v>
      </c>
      <c r="H1699">
        <v>0</v>
      </c>
      <c r="I1699">
        <v>0.92</v>
      </c>
      <c r="J1699">
        <v>10</v>
      </c>
      <c r="K1699">
        <v>0</v>
      </c>
      <c r="L1699" t="s">
        <v>18151</v>
      </c>
      <c r="M1699" t="s">
        <v>17970</v>
      </c>
      <c r="N1699" cm="1">
        <f t="array" ref="N1699">_xlfn.LET(_xlpm.k,finalData[[#This Row],[peer_group_key]],
     MEDIAN(_xlfn._xlws.FILTER(finalData[score], (finalData[peer_group_key]=_xlpm.k)*(ISNUMBER(finalData[score]))))
)</f>
        <v>0.99</v>
      </c>
      <c r="O1699" cm="1">
        <f t="array" ref="O169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699" cm="1">
        <f t="array" ref="P169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699">
        <f>finalData[[#This Row],[peerQ3]]-finalData[[#This Row],[peerQ1]]</f>
        <v>5.2499999999999991E-2</v>
      </c>
      <c r="R1699" cm="1">
        <f t="array" ref="R1699">_xlfn.LET(_xlpm.k,finalData[[#This Row],[peer_group_key]],
ROWS(_xlfn._xlws.FILTER(finalData[score], (finalData[peer_group_key]=_xlpm.k)*(ISNUMBER(finalData[score]))))
)</f>
        <v>62</v>
      </c>
      <c r="S1699">
        <f>IF(OR(NOT(ISNUMBER(finalData[[#This Row],[peerIQR]])),finalData[[#This Row],[peerIQR]]=0), NA(), finalData[[#This Row],[peerQ1]]-1.5*finalData[[#This Row],[peerIQR]])</f>
        <v>0.88875000000000004</v>
      </c>
      <c r="T1699">
        <f>IF(OR(NOT(ISNUMBER(finalData[[#This Row],[peerIQR]])),finalData[[#This Row],[peerIQR]]=0), NA(), finalData[[#This Row],[peerQ3]]+1.5*finalData[[#This Row],[peerIQR]])</f>
        <v>1.0987499999999999</v>
      </c>
      <c r="U169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699">
        <f>finalData[[#This Row],[score]]-finalData[[#This Row],[peerMedian]]</f>
        <v>-6.9999999999999951E-2</v>
      </c>
    </row>
    <row r="1700" spans="1:22">
      <c r="A1700" t="s">
        <v>6440</v>
      </c>
      <c r="B1700" t="s">
        <v>6441</v>
      </c>
      <c r="C1700" t="s">
        <v>6323</v>
      </c>
      <c r="D1700" t="s">
        <v>32</v>
      </c>
      <c r="E1700">
        <v>4</v>
      </c>
      <c r="F1700">
        <v>1</v>
      </c>
      <c r="G1700">
        <v>10</v>
      </c>
      <c r="H1700">
        <v>0</v>
      </c>
      <c r="I1700">
        <v>1.01</v>
      </c>
      <c r="J1700">
        <v>11</v>
      </c>
      <c r="K1700">
        <v>0</v>
      </c>
      <c r="L1700" t="s">
        <v>18151</v>
      </c>
      <c r="M1700" t="s">
        <v>17970</v>
      </c>
      <c r="N1700" cm="1">
        <f t="array" ref="N1700">_xlfn.LET(_xlpm.k,finalData[[#This Row],[peer_group_key]],
     MEDIAN(_xlfn._xlws.FILTER(finalData[score], (finalData[peer_group_key]=_xlpm.k)*(ISNUMBER(finalData[score]))))
)</f>
        <v>0.99</v>
      </c>
      <c r="O1700" cm="1">
        <f t="array" ref="O170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00" cm="1">
        <f t="array" ref="P170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00">
        <f>finalData[[#This Row],[peerQ3]]-finalData[[#This Row],[peerQ1]]</f>
        <v>5.2499999999999991E-2</v>
      </c>
      <c r="R1700" cm="1">
        <f t="array" ref="R1700">_xlfn.LET(_xlpm.k,finalData[[#This Row],[peer_group_key]],
ROWS(_xlfn._xlws.FILTER(finalData[score], (finalData[peer_group_key]=_xlpm.k)*(ISNUMBER(finalData[score]))))
)</f>
        <v>62</v>
      </c>
      <c r="S1700">
        <f>IF(OR(NOT(ISNUMBER(finalData[[#This Row],[peerIQR]])),finalData[[#This Row],[peerIQR]]=0), NA(), finalData[[#This Row],[peerQ1]]-1.5*finalData[[#This Row],[peerIQR]])</f>
        <v>0.88875000000000004</v>
      </c>
      <c r="T1700">
        <f>IF(OR(NOT(ISNUMBER(finalData[[#This Row],[peerIQR]])),finalData[[#This Row],[peerIQR]]=0), NA(), finalData[[#This Row],[peerQ3]]+1.5*finalData[[#This Row],[peerIQR]])</f>
        <v>1.0987499999999999</v>
      </c>
      <c r="U170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00">
        <f>finalData[[#This Row],[score]]-finalData[[#This Row],[peerMedian]]</f>
        <v>2.0000000000000018E-2</v>
      </c>
    </row>
    <row r="1701" spans="1:22">
      <c r="A1701" t="s">
        <v>6443</v>
      </c>
      <c r="B1701" t="s">
        <v>6444</v>
      </c>
      <c r="C1701" t="s">
        <v>6323</v>
      </c>
      <c r="D1701" t="s">
        <v>32</v>
      </c>
      <c r="E1701">
        <v>4</v>
      </c>
      <c r="F1701">
        <v>1</v>
      </c>
      <c r="G1701">
        <v>10</v>
      </c>
      <c r="H1701">
        <v>0</v>
      </c>
      <c r="I1701">
        <v>1.03</v>
      </c>
      <c r="J1701">
        <v>11</v>
      </c>
      <c r="K1701">
        <v>0</v>
      </c>
      <c r="L1701" t="s">
        <v>18151</v>
      </c>
      <c r="M1701" t="s">
        <v>17970</v>
      </c>
      <c r="N1701" cm="1">
        <f t="array" ref="N1701">_xlfn.LET(_xlpm.k,finalData[[#This Row],[peer_group_key]],
     MEDIAN(_xlfn._xlws.FILTER(finalData[score], (finalData[peer_group_key]=_xlpm.k)*(ISNUMBER(finalData[score]))))
)</f>
        <v>0.99</v>
      </c>
      <c r="O1701" cm="1">
        <f t="array" ref="O170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01" cm="1">
        <f t="array" ref="P170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01">
        <f>finalData[[#This Row],[peerQ3]]-finalData[[#This Row],[peerQ1]]</f>
        <v>5.2499999999999991E-2</v>
      </c>
      <c r="R1701" cm="1">
        <f t="array" ref="R1701">_xlfn.LET(_xlpm.k,finalData[[#This Row],[peer_group_key]],
ROWS(_xlfn._xlws.FILTER(finalData[score], (finalData[peer_group_key]=_xlpm.k)*(ISNUMBER(finalData[score]))))
)</f>
        <v>62</v>
      </c>
      <c r="S1701">
        <f>IF(OR(NOT(ISNUMBER(finalData[[#This Row],[peerIQR]])),finalData[[#This Row],[peerIQR]]=0), NA(), finalData[[#This Row],[peerQ1]]-1.5*finalData[[#This Row],[peerIQR]])</f>
        <v>0.88875000000000004</v>
      </c>
      <c r="T1701">
        <f>IF(OR(NOT(ISNUMBER(finalData[[#This Row],[peerIQR]])),finalData[[#This Row],[peerIQR]]=0), NA(), finalData[[#This Row],[peerQ3]]+1.5*finalData[[#This Row],[peerIQR]])</f>
        <v>1.0987499999999999</v>
      </c>
      <c r="U170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01">
        <f>finalData[[#This Row],[score]]-finalData[[#This Row],[peerMedian]]</f>
        <v>4.0000000000000036E-2</v>
      </c>
    </row>
    <row r="1702" spans="1:22">
      <c r="A1702" t="s">
        <v>6446</v>
      </c>
      <c r="B1702" t="s">
        <v>1078</v>
      </c>
      <c r="C1702" t="s">
        <v>6323</v>
      </c>
      <c r="D1702" t="s">
        <v>32</v>
      </c>
      <c r="E1702">
        <v>2</v>
      </c>
      <c r="F1702">
        <v>0</v>
      </c>
      <c r="G1702">
        <v>10</v>
      </c>
      <c r="H1702">
        <v>1</v>
      </c>
      <c r="I1702">
        <v>1.02</v>
      </c>
      <c r="J1702">
        <v>11</v>
      </c>
      <c r="K1702">
        <v>9.0909090909090912E-2</v>
      </c>
      <c r="L1702" t="s">
        <v>18151</v>
      </c>
      <c r="M1702" t="s">
        <v>17973</v>
      </c>
      <c r="N1702" cm="1">
        <f t="array" ref="N1702">_xlfn.LET(_xlpm.k,finalData[[#This Row],[peer_group_key]],
     MEDIAN(_xlfn._xlws.FILTER(finalData[score], (finalData[peer_group_key]=_xlpm.k)*(ISNUMBER(finalData[score]))))
)</f>
        <v>0.99</v>
      </c>
      <c r="O1702" cm="1">
        <f t="array" ref="O170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02" cm="1">
        <f t="array" ref="P170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02">
        <f>finalData[[#This Row],[peerQ3]]-finalData[[#This Row],[peerQ1]]</f>
        <v>5.2499999999999991E-2</v>
      </c>
      <c r="R1702" cm="1">
        <f t="array" ref="R1702">_xlfn.LET(_xlpm.k,finalData[[#This Row],[peer_group_key]],
ROWS(_xlfn._xlws.FILTER(finalData[score], (finalData[peer_group_key]=_xlpm.k)*(ISNUMBER(finalData[score]))))
)</f>
        <v>62</v>
      </c>
      <c r="S1702">
        <f>IF(OR(NOT(ISNUMBER(finalData[[#This Row],[peerIQR]])),finalData[[#This Row],[peerIQR]]=0), NA(), finalData[[#This Row],[peerQ1]]-1.5*finalData[[#This Row],[peerIQR]])</f>
        <v>0.88875000000000004</v>
      </c>
      <c r="T1702">
        <f>IF(OR(NOT(ISNUMBER(finalData[[#This Row],[peerIQR]])),finalData[[#This Row],[peerIQR]]=0), NA(), finalData[[#This Row],[peerQ3]]+1.5*finalData[[#This Row],[peerIQR]])</f>
        <v>1.0987499999999999</v>
      </c>
      <c r="U170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02">
        <f>finalData[[#This Row],[score]]-finalData[[#This Row],[peerMedian]]</f>
        <v>3.0000000000000027E-2</v>
      </c>
    </row>
    <row r="1703" spans="1:22">
      <c r="A1703" t="s">
        <v>6449</v>
      </c>
      <c r="B1703" t="s">
        <v>6450</v>
      </c>
      <c r="C1703" t="s">
        <v>6323</v>
      </c>
      <c r="D1703" t="s">
        <v>32</v>
      </c>
      <c r="E1703">
        <v>4</v>
      </c>
      <c r="F1703">
        <v>1</v>
      </c>
      <c r="G1703">
        <v>4</v>
      </c>
      <c r="H1703">
        <v>0</v>
      </c>
      <c r="I1703">
        <v>0.99</v>
      </c>
      <c r="J1703">
        <v>5</v>
      </c>
      <c r="K1703">
        <v>0</v>
      </c>
      <c r="L1703" t="s">
        <v>18151</v>
      </c>
      <c r="M1703" t="s">
        <v>17970</v>
      </c>
      <c r="N1703" cm="1">
        <f t="array" ref="N1703">_xlfn.LET(_xlpm.k,finalData[[#This Row],[peer_group_key]],
     MEDIAN(_xlfn._xlws.FILTER(finalData[score], (finalData[peer_group_key]=_xlpm.k)*(ISNUMBER(finalData[score]))))
)</f>
        <v>0.99</v>
      </c>
      <c r="O1703" cm="1">
        <f t="array" ref="O170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03" cm="1">
        <f t="array" ref="P170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03">
        <f>finalData[[#This Row],[peerQ3]]-finalData[[#This Row],[peerQ1]]</f>
        <v>5.2499999999999991E-2</v>
      </c>
      <c r="R1703" cm="1">
        <f t="array" ref="R1703">_xlfn.LET(_xlpm.k,finalData[[#This Row],[peer_group_key]],
ROWS(_xlfn._xlws.FILTER(finalData[score], (finalData[peer_group_key]=_xlpm.k)*(ISNUMBER(finalData[score]))))
)</f>
        <v>62</v>
      </c>
      <c r="S1703">
        <f>IF(OR(NOT(ISNUMBER(finalData[[#This Row],[peerIQR]])),finalData[[#This Row],[peerIQR]]=0), NA(), finalData[[#This Row],[peerQ1]]-1.5*finalData[[#This Row],[peerIQR]])</f>
        <v>0.88875000000000004</v>
      </c>
      <c r="T1703">
        <f>IF(OR(NOT(ISNUMBER(finalData[[#This Row],[peerIQR]])),finalData[[#This Row],[peerIQR]]=0), NA(), finalData[[#This Row],[peerQ3]]+1.5*finalData[[#This Row],[peerIQR]])</f>
        <v>1.0987499999999999</v>
      </c>
      <c r="U170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03">
        <f>finalData[[#This Row],[score]]-finalData[[#This Row],[peerMedian]]</f>
        <v>0</v>
      </c>
    </row>
    <row r="1704" spans="1:22">
      <c r="A1704" t="s">
        <v>6453</v>
      </c>
      <c r="B1704" t="s">
        <v>6454</v>
      </c>
      <c r="C1704" t="s">
        <v>6323</v>
      </c>
      <c r="D1704" t="s">
        <v>87</v>
      </c>
      <c r="E1704">
        <v>2</v>
      </c>
      <c r="F1704">
        <v>0</v>
      </c>
      <c r="G1704">
        <v>10</v>
      </c>
      <c r="H1704">
        <v>1</v>
      </c>
      <c r="I1704">
        <v>0.93</v>
      </c>
      <c r="J1704">
        <v>11</v>
      </c>
      <c r="K1704">
        <v>9.0909090909090912E-2</v>
      </c>
      <c r="L1704" t="s">
        <v>18152</v>
      </c>
      <c r="M1704" t="s">
        <v>17973</v>
      </c>
      <c r="N1704" cm="1">
        <f t="array" ref="N1704">_xlfn.LET(_xlpm.k,finalData[[#This Row],[peer_group_key]],
     MEDIAN(_xlfn._xlws.FILTER(finalData[score], (finalData[peer_group_key]=_xlpm.k)*(ISNUMBER(finalData[score]))))
)</f>
        <v>0.99</v>
      </c>
      <c r="O1704" cm="1">
        <f t="array" ref="O170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1704" cm="1">
        <f t="array" ref="P170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04">
        <f>finalData[[#This Row],[peerQ3]]-finalData[[#This Row],[peerQ1]]</f>
        <v>5.5000000000000049E-2</v>
      </c>
      <c r="R1704" cm="1">
        <f t="array" ref="R1704">_xlfn.LET(_xlpm.k,finalData[[#This Row],[peer_group_key]],
ROWS(_xlfn._xlws.FILTER(finalData[score], (finalData[peer_group_key]=_xlpm.k)*(ISNUMBER(finalData[score]))))
)</f>
        <v>21</v>
      </c>
      <c r="S1704">
        <f>IF(OR(NOT(ISNUMBER(finalData[[#This Row],[peerIQR]])),finalData[[#This Row],[peerIQR]]=0), NA(), finalData[[#This Row],[peerQ1]]-1.5*finalData[[#This Row],[peerIQR]])</f>
        <v>0.88249999999999984</v>
      </c>
      <c r="T1704">
        <f>IF(OR(NOT(ISNUMBER(finalData[[#This Row],[peerIQR]])),finalData[[#This Row],[peerIQR]]=0), NA(), finalData[[#This Row],[peerQ3]]+1.5*finalData[[#This Row],[peerIQR]])</f>
        <v>1.1025</v>
      </c>
      <c r="U170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04">
        <f>finalData[[#This Row],[score]]-finalData[[#This Row],[peerMedian]]</f>
        <v>-5.9999999999999942E-2</v>
      </c>
    </row>
    <row r="1705" spans="1:22">
      <c r="A1705" t="s">
        <v>6456</v>
      </c>
      <c r="B1705" t="s">
        <v>6457</v>
      </c>
      <c r="C1705" t="s">
        <v>6323</v>
      </c>
      <c r="D1705" t="s">
        <v>27</v>
      </c>
      <c r="E1705">
        <v>4</v>
      </c>
      <c r="F1705">
        <v>0</v>
      </c>
      <c r="G1705">
        <v>8</v>
      </c>
      <c r="H1705">
        <v>1</v>
      </c>
      <c r="I1705">
        <v>1</v>
      </c>
      <c r="J1705">
        <v>9</v>
      </c>
      <c r="K1705">
        <v>0.1111111111111111</v>
      </c>
      <c r="L1705" t="s">
        <v>18156</v>
      </c>
      <c r="M1705" t="s">
        <v>17970</v>
      </c>
      <c r="N1705" cm="1">
        <f t="array" ref="N1705">_xlfn.LET(_xlpm.k,finalData[[#This Row],[peer_group_key]],
     MEDIAN(_xlfn._xlws.FILTER(finalData[score], (finalData[peer_group_key]=_xlpm.k)*(ISNUMBER(finalData[score]))))
)</f>
        <v>1</v>
      </c>
      <c r="O1705" cm="1">
        <f t="array" ref="O170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1705" cm="1">
        <f t="array" ref="P170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705">
        <f>finalData[[#This Row],[peerQ3]]-finalData[[#This Row],[peerQ1]]</f>
        <v>9.9999999999999978E-2</v>
      </c>
      <c r="R1705" cm="1">
        <f t="array" ref="R1705">_xlfn.LET(_xlpm.k,finalData[[#This Row],[peer_group_key]],
ROWS(_xlfn._xlws.FILTER(finalData[score], (finalData[peer_group_key]=_xlpm.k)*(ISNUMBER(finalData[score]))))
)</f>
        <v>5</v>
      </c>
      <c r="S1705">
        <f>IF(OR(NOT(ISNUMBER(finalData[[#This Row],[peerIQR]])),finalData[[#This Row],[peerIQR]]=0), NA(), finalData[[#This Row],[peerQ1]]-1.5*finalData[[#This Row],[peerIQR]])</f>
        <v>0.78</v>
      </c>
      <c r="T1705">
        <f>IF(OR(NOT(ISNUMBER(finalData[[#This Row],[peerIQR]])),finalData[[#This Row],[peerIQR]]=0), NA(), finalData[[#This Row],[peerQ3]]+1.5*finalData[[#This Row],[peerIQR]])</f>
        <v>1.18</v>
      </c>
      <c r="U170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705">
        <f>finalData[[#This Row],[score]]-finalData[[#This Row],[peerMedian]]</f>
        <v>0</v>
      </c>
    </row>
    <row r="1706" spans="1:22">
      <c r="A1706" t="s">
        <v>6460</v>
      </c>
      <c r="B1706" t="s">
        <v>6461</v>
      </c>
      <c r="C1706" t="s">
        <v>6323</v>
      </c>
      <c r="D1706" t="s">
        <v>32</v>
      </c>
      <c r="E1706">
        <v>4</v>
      </c>
      <c r="F1706">
        <v>1</v>
      </c>
      <c r="G1706">
        <v>6</v>
      </c>
      <c r="H1706">
        <v>0</v>
      </c>
      <c r="I1706">
        <v>0.99</v>
      </c>
      <c r="J1706">
        <v>7</v>
      </c>
      <c r="K1706">
        <v>0</v>
      </c>
      <c r="L1706" t="s">
        <v>18151</v>
      </c>
      <c r="M1706" t="s">
        <v>17970</v>
      </c>
      <c r="N1706" cm="1">
        <f t="array" ref="N1706">_xlfn.LET(_xlpm.k,finalData[[#This Row],[peer_group_key]],
     MEDIAN(_xlfn._xlws.FILTER(finalData[score], (finalData[peer_group_key]=_xlpm.k)*(ISNUMBER(finalData[score]))))
)</f>
        <v>0.99</v>
      </c>
      <c r="O1706" cm="1">
        <f t="array" ref="O170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06" cm="1">
        <f t="array" ref="P170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06">
        <f>finalData[[#This Row],[peerQ3]]-finalData[[#This Row],[peerQ1]]</f>
        <v>5.2499999999999991E-2</v>
      </c>
      <c r="R1706" cm="1">
        <f t="array" ref="R1706">_xlfn.LET(_xlpm.k,finalData[[#This Row],[peer_group_key]],
ROWS(_xlfn._xlws.FILTER(finalData[score], (finalData[peer_group_key]=_xlpm.k)*(ISNUMBER(finalData[score]))))
)</f>
        <v>62</v>
      </c>
      <c r="S1706">
        <f>IF(OR(NOT(ISNUMBER(finalData[[#This Row],[peerIQR]])),finalData[[#This Row],[peerIQR]]=0), NA(), finalData[[#This Row],[peerQ1]]-1.5*finalData[[#This Row],[peerIQR]])</f>
        <v>0.88875000000000004</v>
      </c>
      <c r="T1706">
        <f>IF(OR(NOT(ISNUMBER(finalData[[#This Row],[peerIQR]])),finalData[[#This Row],[peerIQR]]=0), NA(), finalData[[#This Row],[peerQ3]]+1.5*finalData[[#This Row],[peerIQR]])</f>
        <v>1.0987499999999999</v>
      </c>
      <c r="U170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06">
        <f>finalData[[#This Row],[score]]-finalData[[#This Row],[peerMedian]]</f>
        <v>0</v>
      </c>
    </row>
    <row r="1707" spans="1:22">
      <c r="A1707" t="s">
        <v>6463</v>
      </c>
      <c r="B1707" t="s">
        <v>4216</v>
      </c>
      <c r="C1707" t="s">
        <v>6323</v>
      </c>
      <c r="D1707" t="s">
        <v>32</v>
      </c>
      <c r="E1707">
        <v>5</v>
      </c>
      <c r="F1707">
        <v>0</v>
      </c>
      <c r="G1707">
        <v>10</v>
      </c>
      <c r="H1707">
        <v>1</v>
      </c>
      <c r="I1707">
        <v>0.98</v>
      </c>
      <c r="J1707">
        <v>11</v>
      </c>
      <c r="K1707">
        <v>9.0909090909090912E-2</v>
      </c>
      <c r="L1707" t="s">
        <v>18151</v>
      </c>
      <c r="M1707" t="s">
        <v>17970</v>
      </c>
      <c r="N1707" cm="1">
        <f t="array" ref="N1707">_xlfn.LET(_xlpm.k,finalData[[#This Row],[peer_group_key]],
     MEDIAN(_xlfn._xlws.FILTER(finalData[score], (finalData[peer_group_key]=_xlpm.k)*(ISNUMBER(finalData[score]))))
)</f>
        <v>0.99</v>
      </c>
      <c r="O1707" cm="1">
        <f t="array" ref="O170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07" cm="1">
        <f t="array" ref="P170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07">
        <f>finalData[[#This Row],[peerQ3]]-finalData[[#This Row],[peerQ1]]</f>
        <v>5.2499999999999991E-2</v>
      </c>
      <c r="R1707" cm="1">
        <f t="array" ref="R1707">_xlfn.LET(_xlpm.k,finalData[[#This Row],[peer_group_key]],
ROWS(_xlfn._xlws.FILTER(finalData[score], (finalData[peer_group_key]=_xlpm.k)*(ISNUMBER(finalData[score]))))
)</f>
        <v>62</v>
      </c>
      <c r="S1707">
        <f>IF(OR(NOT(ISNUMBER(finalData[[#This Row],[peerIQR]])),finalData[[#This Row],[peerIQR]]=0), NA(), finalData[[#This Row],[peerQ1]]-1.5*finalData[[#This Row],[peerIQR]])</f>
        <v>0.88875000000000004</v>
      </c>
      <c r="T1707">
        <f>IF(OR(NOT(ISNUMBER(finalData[[#This Row],[peerIQR]])),finalData[[#This Row],[peerIQR]]=0), NA(), finalData[[#This Row],[peerQ3]]+1.5*finalData[[#This Row],[peerIQR]])</f>
        <v>1.0987499999999999</v>
      </c>
      <c r="U170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07">
        <f>finalData[[#This Row],[score]]-finalData[[#This Row],[peerMedian]]</f>
        <v>-1.0000000000000009E-2</v>
      </c>
    </row>
    <row r="1708" spans="1:22">
      <c r="A1708" t="s">
        <v>6465</v>
      </c>
      <c r="B1708" t="s">
        <v>6466</v>
      </c>
      <c r="C1708" t="s">
        <v>6323</v>
      </c>
      <c r="D1708" t="s">
        <v>32</v>
      </c>
      <c r="E1708">
        <v>3</v>
      </c>
      <c r="F1708">
        <v>0</v>
      </c>
      <c r="G1708">
        <v>7</v>
      </c>
      <c r="H1708">
        <v>0</v>
      </c>
      <c r="I1708">
        <v>0.95</v>
      </c>
      <c r="J1708">
        <v>7</v>
      </c>
      <c r="K1708">
        <v>0</v>
      </c>
      <c r="L1708" t="s">
        <v>18151</v>
      </c>
      <c r="M1708" t="s">
        <v>17971</v>
      </c>
      <c r="N1708" cm="1">
        <f t="array" ref="N1708">_xlfn.LET(_xlpm.k,finalData[[#This Row],[peer_group_key]],
     MEDIAN(_xlfn._xlws.FILTER(finalData[score], (finalData[peer_group_key]=_xlpm.k)*(ISNUMBER(finalData[score]))))
)</f>
        <v>0.99</v>
      </c>
      <c r="O1708" cm="1">
        <f t="array" ref="O170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08" cm="1">
        <f t="array" ref="P170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08">
        <f>finalData[[#This Row],[peerQ3]]-finalData[[#This Row],[peerQ1]]</f>
        <v>5.2499999999999991E-2</v>
      </c>
      <c r="R1708" cm="1">
        <f t="array" ref="R1708">_xlfn.LET(_xlpm.k,finalData[[#This Row],[peer_group_key]],
ROWS(_xlfn._xlws.FILTER(finalData[score], (finalData[peer_group_key]=_xlpm.k)*(ISNUMBER(finalData[score]))))
)</f>
        <v>62</v>
      </c>
      <c r="S1708">
        <f>IF(OR(NOT(ISNUMBER(finalData[[#This Row],[peerIQR]])),finalData[[#This Row],[peerIQR]]=0), NA(), finalData[[#This Row],[peerQ1]]-1.5*finalData[[#This Row],[peerIQR]])</f>
        <v>0.88875000000000004</v>
      </c>
      <c r="T1708">
        <f>IF(OR(NOT(ISNUMBER(finalData[[#This Row],[peerIQR]])),finalData[[#This Row],[peerIQR]]=0), NA(), finalData[[#This Row],[peerQ3]]+1.5*finalData[[#This Row],[peerIQR]])</f>
        <v>1.0987499999999999</v>
      </c>
      <c r="U170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08">
        <f>finalData[[#This Row],[score]]-finalData[[#This Row],[peerMedian]]</f>
        <v>-4.0000000000000036E-2</v>
      </c>
    </row>
    <row r="1709" spans="1:22">
      <c r="A1709" t="s">
        <v>6469</v>
      </c>
      <c r="B1709" t="s">
        <v>6470</v>
      </c>
      <c r="C1709" t="s">
        <v>6323</v>
      </c>
      <c r="D1709" t="s">
        <v>140</v>
      </c>
      <c r="E1709">
        <v>3</v>
      </c>
      <c r="F1709">
        <v>0</v>
      </c>
      <c r="G1709">
        <v>7</v>
      </c>
      <c r="H1709">
        <v>1</v>
      </c>
      <c r="I1709">
        <v>1.01</v>
      </c>
      <c r="J1709">
        <v>8</v>
      </c>
      <c r="K1709">
        <v>0.125</v>
      </c>
      <c r="L1709" t="s">
        <v>18153</v>
      </c>
      <c r="M1709" t="s">
        <v>17971</v>
      </c>
      <c r="N1709" cm="1">
        <f t="array" ref="N1709">_xlfn.LET(_xlpm.k,finalData[[#This Row],[peer_group_key]],
     MEDIAN(_xlfn._xlws.FILTER(finalData[score], (finalData[peer_group_key]=_xlpm.k)*(ISNUMBER(finalData[score]))))
)</f>
        <v>1</v>
      </c>
      <c r="O1709" cm="1">
        <f t="array" ref="O170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709" cm="1">
        <f t="array" ref="P170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709">
        <f>finalData[[#This Row],[peerQ3]]-finalData[[#This Row],[peerQ1]]</f>
        <v>5.7500000000000107E-2</v>
      </c>
      <c r="R1709" cm="1">
        <f t="array" ref="R1709">_xlfn.LET(_xlpm.k,finalData[[#This Row],[peer_group_key]],
ROWS(_xlfn._xlws.FILTER(finalData[score], (finalData[peer_group_key]=_xlpm.k)*(ISNUMBER(finalData[score]))))
)</f>
        <v>10</v>
      </c>
      <c r="S1709">
        <f>IF(OR(NOT(ISNUMBER(finalData[[#This Row],[peerIQR]])),finalData[[#This Row],[peerIQR]]=0), NA(), finalData[[#This Row],[peerQ1]]-1.5*finalData[[#This Row],[peerIQR]])</f>
        <v>0.87124999999999986</v>
      </c>
      <c r="T1709">
        <f>IF(OR(NOT(ISNUMBER(finalData[[#This Row],[peerIQR]])),finalData[[#This Row],[peerIQR]]=0), NA(), finalData[[#This Row],[peerQ3]]+1.5*finalData[[#This Row],[peerIQR]])</f>
        <v>1.1012500000000003</v>
      </c>
      <c r="U170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09">
        <f>finalData[[#This Row],[score]]-finalData[[#This Row],[peerMedian]]</f>
        <v>1.0000000000000009E-2</v>
      </c>
    </row>
    <row r="1710" spans="1:22">
      <c r="A1710" t="s">
        <v>6475</v>
      </c>
      <c r="B1710" t="s">
        <v>6476</v>
      </c>
      <c r="C1710" t="s">
        <v>6323</v>
      </c>
      <c r="D1710" t="s">
        <v>87</v>
      </c>
      <c r="E1710">
        <v>2</v>
      </c>
      <c r="F1710">
        <v>0</v>
      </c>
      <c r="G1710">
        <v>6</v>
      </c>
      <c r="H1710">
        <v>0</v>
      </c>
      <c r="I1710">
        <v>1.05</v>
      </c>
      <c r="J1710">
        <v>6</v>
      </c>
      <c r="K1710">
        <v>0</v>
      </c>
      <c r="L1710" t="s">
        <v>18152</v>
      </c>
      <c r="M1710" t="s">
        <v>17973</v>
      </c>
      <c r="N1710" cm="1">
        <f t="array" ref="N1710">_xlfn.LET(_xlpm.k,finalData[[#This Row],[peer_group_key]],
     MEDIAN(_xlfn._xlws.FILTER(finalData[score], (finalData[peer_group_key]=_xlpm.k)*(ISNUMBER(finalData[score]))))
)</f>
        <v>0.99</v>
      </c>
      <c r="O1710" cm="1">
        <f t="array" ref="O171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1710" cm="1">
        <f t="array" ref="P171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10">
        <f>finalData[[#This Row],[peerQ3]]-finalData[[#This Row],[peerQ1]]</f>
        <v>5.5000000000000049E-2</v>
      </c>
      <c r="R1710" cm="1">
        <f t="array" ref="R1710">_xlfn.LET(_xlpm.k,finalData[[#This Row],[peer_group_key]],
ROWS(_xlfn._xlws.FILTER(finalData[score], (finalData[peer_group_key]=_xlpm.k)*(ISNUMBER(finalData[score]))))
)</f>
        <v>21</v>
      </c>
      <c r="S1710">
        <f>IF(OR(NOT(ISNUMBER(finalData[[#This Row],[peerIQR]])),finalData[[#This Row],[peerIQR]]=0), NA(), finalData[[#This Row],[peerQ1]]-1.5*finalData[[#This Row],[peerIQR]])</f>
        <v>0.88249999999999984</v>
      </c>
      <c r="T1710">
        <f>IF(OR(NOT(ISNUMBER(finalData[[#This Row],[peerIQR]])),finalData[[#This Row],[peerIQR]]=0), NA(), finalData[[#This Row],[peerQ3]]+1.5*finalData[[#This Row],[peerIQR]])</f>
        <v>1.1025</v>
      </c>
      <c r="U171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10">
        <f>finalData[[#This Row],[score]]-finalData[[#This Row],[peerMedian]]</f>
        <v>6.0000000000000053E-2</v>
      </c>
    </row>
    <row r="1711" spans="1:22">
      <c r="A1711" t="s">
        <v>6479</v>
      </c>
      <c r="B1711" t="s">
        <v>6480</v>
      </c>
      <c r="C1711" t="s">
        <v>6323</v>
      </c>
      <c r="D1711" t="s">
        <v>87</v>
      </c>
      <c r="E1711">
        <v>3</v>
      </c>
      <c r="F1711">
        <v>0</v>
      </c>
      <c r="G1711">
        <v>6</v>
      </c>
      <c r="H1711">
        <v>1</v>
      </c>
      <c r="I1711">
        <v>0.94</v>
      </c>
      <c r="J1711">
        <v>7</v>
      </c>
      <c r="K1711">
        <v>0.14285714285714285</v>
      </c>
      <c r="L1711" t="s">
        <v>18152</v>
      </c>
      <c r="M1711" t="s">
        <v>17971</v>
      </c>
      <c r="N1711" cm="1">
        <f t="array" ref="N1711">_xlfn.LET(_xlpm.k,finalData[[#This Row],[peer_group_key]],
     MEDIAN(_xlfn._xlws.FILTER(finalData[score], (finalData[peer_group_key]=_xlpm.k)*(ISNUMBER(finalData[score]))))
)</f>
        <v>0.99</v>
      </c>
      <c r="O1711" cm="1">
        <f t="array" ref="O171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1711" cm="1">
        <f t="array" ref="P171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11">
        <f>finalData[[#This Row],[peerQ3]]-finalData[[#This Row],[peerQ1]]</f>
        <v>5.5000000000000049E-2</v>
      </c>
      <c r="R1711" cm="1">
        <f t="array" ref="R1711">_xlfn.LET(_xlpm.k,finalData[[#This Row],[peer_group_key]],
ROWS(_xlfn._xlws.FILTER(finalData[score], (finalData[peer_group_key]=_xlpm.k)*(ISNUMBER(finalData[score]))))
)</f>
        <v>21</v>
      </c>
      <c r="S1711">
        <f>IF(OR(NOT(ISNUMBER(finalData[[#This Row],[peerIQR]])),finalData[[#This Row],[peerIQR]]=0), NA(), finalData[[#This Row],[peerQ1]]-1.5*finalData[[#This Row],[peerIQR]])</f>
        <v>0.88249999999999984</v>
      </c>
      <c r="T1711">
        <f>IF(OR(NOT(ISNUMBER(finalData[[#This Row],[peerIQR]])),finalData[[#This Row],[peerIQR]]=0), NA(), finalData[[#This Row],[peerQ3]]+1.5*finalData[[#This Row],[peerIQR]])</f>
        <v>1.1025</v>
      </c>
      <c r="U171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11">
        <f>finalData[[#This Row],[score]]-finalData[[#This Row],[peerMedian]]</f>
        <v>-5.0000000000000044E-2</v>
      </c>
    </row>
    <row r="1712" spans="1:22">
      <c r="A1712" t="s">
        <v>6482</v>
      </c>
      <c r="B1712" t="s">
        <v>6483</v>
      </c>
      <c r="C1712" t="s">
        <v>6323</v>
      </c>
      <c r="D1712" t="s">
        <v>87</v>
      </c>
      <c r="E1712">
        <v>3</v>
      </c>
      <c r="F1712">
        <v>0</v>
      </c>
      <c r="G1712">
        <v>10</v>
      </c>
      <c r="H1712">
        <v>0</v>
      </c>
      <c r="I1712">
        <v>0.99</v>
      </c>
      <c r="J1712">
        <v>10</v>
      </c>
      <c r="K1712">
        <v>0</v>
      </c>
      <c r="L1712" t="s">
        <v>18152</v>
      </c>
      <c r="M1712" t="s">
        <v>17971</v>
      </c>
      <c r="N1712" cm="1">
        <f t="array" ref="N1712">_xlfn.LET(_xlpm.k,finalData[[#This Row],[peer_group_key]],
     MEDIAN(_xlfn._xlws.FILTER(finalData[score], (finalData[peer_group_key]=_xlpm.k)*(ISNUMBER(finalData[score]))))
)</f>
        <v>0.99</v>
      </c>
      <c r="O1712" cm="1">
        <f t="array" ref="O171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1712" cm="1">
        <f t="array" ref="P171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12">
        <f>finalData[[#This Row],[peerQ3]]-finalData[[#This Row],[peerQ1]]</f>
        <v>5.5000000000000049E-2</v>
      </c>
      <c r="R1712" cm="1">
        <f t="array" ref="R1712">_xlfn.LET(_xlpm.k,finalData[[#This Row],[peer_group_key]],
ROWS(_xlfn._xlws.FILTER(finalData[score], (finalData[peer_group_key]=_xlpm.k)*(ISNUMBER(finalData[score]))))
)</f>
        <v>21</v>
      </c>
      <c r="S1712">
        <f>IF(OR(NOT(ISNUMBER(finalData[[#This Row],[peerIQR]])),finalData[[#This Row],[peerIQR]]=0), NA(), finalData[[#This Row],[peerQ1]]-1.5*finalData[[#This Row],[peerIQR]])</f>
        <v>0.88249999999999984</v>
      </c>
      <c r="T1712">
        <f>IF(OR(NOT(ISNUMBER(finalData[[#This Row],[peerIQR]])),finalData[[#This Row],[peerIQR]]=0), NA(), finalData[[#This Row],[peerQ3]]+1.5*finalData[[#This Row],[peerIQR]])</f>
        <v>1.1025</v>
      </c>
      <c r="U171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12">
        <f>finalData[[#This Row],[score]]-finalData[[#This Row],[peerMedian]]</f>
        <v>0</v>
      </c>
    </row>
    <row r="1713" spans="1:22">
      <c r="A1713" t="s">
        <v>6485</v>
      </c>
      <c r="B1713" t="s">
        <v>6486</v>
      </c>
      <c r="C1713" t="s">
        <v>6323</v>
      </c>
      <c r="D1713" t="s">
        <v>67</v>
      </c>
      <c r="E1713">
        <v>3</v>
      </c>
      <c r="F1713">
        <v>0</v>
      </c>
      <c r="G1713">
        <v>11</v>
      </c>
      <c r="H1713">
        <v>0</v>
      </c>
      <c r="I1713">
        <v>0.99</v>
      </c>
      <c r="J1713">
        <v>11</v>
      </c>
      <c r="K1713">
        <v>0</v>
      </c>
      <c r="L1713" t="s">
        <v>18155</v>
      </c>
      <c r="M1713" t="s">
        <v>17971</v>
      </c>
      <c r="N1713" cm="1">
        <f t="array" ref="N1713">_xlfn.LET(_xlpm.k,finalData[[#This Row],[peer_group_key]],
     MEDIAN(_xlfn._xlws.FILTER(finalData[score], (finalData[peer_group_key]=_xlpm.k)*(ISNUMBER(finalData[score]))))
)</f>
        <v>1.02</v>
      </c>
      <c r="O1713" cm="1">
        <f t="array" ref="O171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1.0049999999999999</v>
      </c>
      <c r="P1713" cm="1">
        <f t="array" ref="P171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1713">
        <f>finalData[[#This Row],[peerQ3]]-finalData[[#This Row],[peerQ1]]</f>
        <v>3.0000000000000249E-2</v>
      </c>
      <c r="R1713" cm="1">
        <f t="array" ref="R1713">_xlfn.LET(_xlpm.k,finalData[[#This Row],[peer_group_key]],
ROWS(_xlfn._xlws.FILTER(finalData[score], (finalData[peer_group_key]=_xlpm.k)*(ISNUMBER(finalData[score]))))
)</f>
        <v>2</v>
      </c>
      <c r="S1713">
        <f>IF(OR(NOT(ISNUMBER(finalData[[#This Row],[peerIQR]])),finalData[[#This Row],[peerIQR]]=0), NA(), finalData[[#This Row],[peerQ1]]-1.5*finalData[[#This Row],[peerIQR]])</f>
        <v>0.95999999999999952</v>
      </c>
      <c r="T1713">
        <f>IF(OR(NOT(ISNUMBER(finalData[[#This Row],[peerIQR]])),finalData[[#This Row],[peerIQR]]=0), NA(), finalData[[#This Row],[peerQ3]]+1.5*finalData[[#This Row],[peerIQR]])</f>
        <v>1.0800000000000005</v>
      </c>
      <c r="U171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713">
        <f>finalData[[#This Row],[score]]-finalData[[#This Row],[peerMedian]]</f>
        <v>-3.0000000000000027E-2</v>
      </c>
    </row>
    <row r="1714" spans="1:22">
      <c r="A1714" t="s">
        <v>6488</v>
      </c>
      <c r="B1714" t="s">
        <v>6489</v>
      </c>
      <c r="C1714" t="s">
        <v>6323</v>
      </c>
      <c r="D1714" t="s">
        <v>32</v>
      </c>
      <c r="E1714">
        <v>3</v>
      </c>
      <c r="F1714">
        <v>0</v>
      </c>
      <c r="G1714">
        <v>9</v>
      </c>
      <c r="H1714">
        <v>1</v>
      </c>
      <c r="I1714">
        <v>1.06</v>
      </c>
      <c r="J1714">
        <v>10</v>
      </c>
      <c r="K1714">
        <v>0.1</v>
      </c>
      <c r="L1714" t="s">
        <v>18151</v>
      </c>
      <c r="M1714" t="s">
        <v>17971</v>
      </c>
      <c r="N1714" cm="1">
        <f t="array" ref="N1714">_xlfn.LET(_xlpm.k,finalData[[#This Row],[peer_group_key]],
     MEDIAN(_xlfn._xlws.FILTER(finalData[score], (finalData[peer_group_key]=_xlpm.k)*(ISNUMBER(finalData[score]))))
)</f>
        <v>0.99</v>
      </c>
      <c r="O1714" cm="1">
        <f t="array" ref="O171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14" cm="1">
        <f t="array" ref="P171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14">
        <f>finalData[[#This Row],[peerQ3]]-finalData[[#This Row],[peerQ1]]</f>
        <v>5.2499999999999991E-2</v>
      </c>
      <c r="R1714" cm="1">
        <f t="array" ref="R1714">_xlfn.LET(_xlpm.k,finalData[[#This Row],[peer_group_key]],
ROWS(_xlfn._xlws.FILTER(finalData[score], (finalData[peer_group_key]=_xlpm.k)*(ISNUMBER(finalData[score]))))
)</f>
        <v>62</v>
      </c>
      <c r="S1714">
        <f>IF(OR(NOT(ISNUMBER(finalData[[#This Row],[peerIQR]])),finalData[[#This Row],[peerIQR]]=0), NA(), finalData[[#This Row],[peerQ1]]-1.5*finalData[[#This Row],[peerIQR]])</f>
        <v>0.88875000000000004</v>
      </c>
      <c r="T1714">
        <f>IF(OR(NOT(ISNUMBER(finalData[[#This Row],[peerIQR]])),finalData[[#This Row],[peerIQR]]=0), NA(), finalData[[#This Row],[peerQ3]]+1.5*finalData[[#This Row],[peerIQR]])</f>
        <v>1.0987499999999999</v>
      </c>
      <c r="U171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14">
        <f>finalData[[#This Row],[score]]-finalData[[#This Row],[peerMedian]]</f>
        <v>7.0000000000000062E-2</v>
      </c>
    </row>
    <row r="1715" spans="1:22">
      <c r="A1715" t="s">
        <v>6491</v>
      </c>
      <c r="B1715" t="s">
        <v>6492</v>
      </c>
      <c r="C1715" t="s">
        <v>6323</v>
      </c>
      <c r="D1715" t="s">
        <v>32</v>
      </c>
      <c r="E1715">
        <v>3</v>
      </c>
      <c r="F1715">
        <v>1</v>
      </c>
      <c r="G1715">
        <v>4</v>
      </c>
      <c r="H1715">
        <v>0</v>
      </c>
      <c r="I1715">
        <v>0.98</v>
      </c>
      <c r="J1715">
        <v>5</v>
      </c>
      <c r="K1715">
        <v>0</v>
      </c>
      <c r="L1715" t="s">
        <v>18151</v>
      </c>
      <c r="M1715" t="s">
        <v>17971</v>
      </c>
      <c r="N1715" cm="1">
        <f t="array" ref="N1715">_xlfn.LET(_xlpm.k,finalData[[#This Row],[peer_group_key]],
     MEDIAN(_xlfn._xlws.FILTER(finalData[score], (finalData[peer_group_key]=_xlpm.k)*(ISNUMBER(finalData[score]))))
)</f>
        <v>0.99</v>
      </c>
      <c r="O1715" cm="1">
        <f t="array" ref="O171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15" cm="1">
        <f t="array" ref="P171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15">
        <f>finalData[[#This Row],[peerQ3]]-finalData[[#This Row],[peerQ1]]</f>
        <v>5.2499999999999991E-2</v>
      </c>
      <c r="R1715" cm="1">
        <f t="array" ref="R1715">_xlfn.LET(_xlpm.k,finalData[[#This Row],[peer_group_key]],
ROWS(_xlfn._xlws.FILTER(finalData[score], (finalData[peer_group_key]=_xlpm.k)*(ISNUMBER(finalData[score]))))
)</f>
        <v>62</v>
      </c>
      <c r="S1715">
        <f>IF(OR(NOT(ISNUMBER(finalData[[#This Row],[peerIQR]])),finalData[[#This Row],[peerIQR]]=0), NA(), finalData[[#This Row],[peerQ1]]-1.5*finalData[[#This Row],[peerIQR]])</f>
        <v>0.88875000000000004</v>
      </c>
      <c r="T1715">
        <f>IF(OR(NOT(ISNUMBER(finalData[[#This Row],[peerIQR]])),finalData[[#This Row],[peerIQR]]=0), NA(), finalData[[#This Row],[peerQ3]]+1.5*finalData[[#This Row],[peerIQR]])</f>
        <v>1.0987499999999999</v>
      </c>
      <c r="U171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15">
        <f>finalData[[#This Row],[score]]-finalData[[#This Row],[peerMedian]]</f>
        <v>-1.0000000000000009E-2</v>
      </c>
    </row>
    <row r="1716" spans="1:22">
      <c r="A1716" t="s">
        <v>6494</v>
      </c>
      <c r="B1716" t="s">
        <v>6495</v>
      </c>
      <c r="C1716" t="s">
        <v>6323</v>
      </c>
      <c r="D1716" t="s">
        <v>140</v>
      </c>
      <c r="E1716">
        <v>4</v>
      </c>
      <c r="F1716">
        <v>1</v>
      </c>
      <c r="G1716">
        <v>8</v>
      </c>
      <c r="H1716">
        <v>0</v>
      </c>
      <c r="I1716">
        <v>0.91</v>
      </c>
      <c r="J1716">
        <v>9</v>
      </c>
      <c r="K1716">
        <v>0</v>
      </c>
      <c r="L1716" t="s">
        <v>18153</v>
      </c>
      <c r="M1716" t="s">
        <v>17970</v>
      </c>
      <c r="N1716" cm="1">
        <f t="array" ref="N1716">_xlfn.LET(_xlpm.k,finalData[[#This Row],[peer_group_key]],
     MEDIAN(_xlfn._xlws.FILTER(finalData[score], (finalData[peer_group_key]=_xlpm.k)*(ISNUMBER(finalData[score]))))
)</f>
        <v>1</v>
      </c>
      <c r="O1716" cm="1">
        <f t="array" ref="O171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716" cm="1">
        <f t="array" ref="P171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716">
        <f>finalData[[#This Row],[peerQ3]]-finalData[[#This Row],[peerQ1]]</f>
        <v>5.7500000000000107E-2</v>
      </c>
      <c r="R1716" cm="1">
        <f t="array" ref="R1716">_xlfn.LET(_xlpm.k,finalData[[#This Row],[peer_group_key]],
ROWS(_xlfn._xlws.FILTER(finalData[score], (finalData[peer_group_key]=_xlpm.k)*(ISNUMBER(finalData[score]))))
)</f>
        <v>10</v>
      </c>
      <c r="S1716">
        <f>IF(OR(NOT(ISNUMBER(finalData[[#This Row],[peerIQR]])),finalData[[#This Row],[peerIQR]]=0), NA(), finalData[[#This Row],[peerQ1]]-1.5*finalData[[#This Row],[peerIQR]])</f>
        <v>0.87124999999999986</v>
      </c>
      <c r="T1716">
        <f>IF(OR(NOT(ISNUMBER(finalData[[#This Row],[peerIQR]])),finalData[[#This Row],[peerIQR]]=0), NA(), finalData[[#This Row],[peerQ3]]+1.5*finalData[[#This Row],[peerIQR]])</f>
        <v>1.1012500000000003</v>
      </c>
      <c r="U171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16">
        <f>finalData[[#This Row],[score]]-finalData[[#This Row],[peerMedian]]</f>
        <v>-8.9999999999999969E-2</v>
      </c>
    </row>
    <row r="1717" spans="1:22">
      <c r="A1717" t="s">
        <v>6498</v>
      </c>
      <c r="B1717" t="s">
        <v>6499</v>
      </c>
      <c r="C1717" t="s">
        <v>6323</v>
      </c>
      <c r="D1717" t="s">
        <v>32</v>
      </c>
      <c r="E1717">
        <v>5</v>
      </c>
      <c r="F1717">
        <v>0</v>
      </c>
      <c r="G1717">
        <v>7</v>
      </c>
      <c r="H1717">
        <v>0</v>
      </c>
      <c r="I1717">
        <v>1.02</v>
      </c>
      <c r="J1717">
        <v>7</v>
      </c>
      <c r="K1717">
        <v>0</v>
      </c>
      <c r="L1717" t="s">
        <v>18151</v>
      </c>
      <c r="M1717" t="s">
        <v>17970</v>
      </c>
      <c r="N1717" cm="1">
        <f t="array" ref="N1717">_xlfn.LET(_xlpm.k,finalData[[#This Row],[peer_group_key]],
     MEDIAN(_xlfn._xlws.FILTER(finalData[score], (finalData[peer_group_key]=_xlpm.k)*(ISNUMBER(finalData[score]))))
)</f>
        <v>0.99</v>
      </c>
      <c r="O1717" cm="1">
        <f t="array" ref="O171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17" cm="1">
        <f t="array" ref="P171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17">
        <f>finalData[[#This Row],[peerQ3]]-finalData[[#This Row],[peerQ1]]</f>
        <v>5.2499999999999991E-2</v>
      </c>
      <c r="R1717" cm="1">
        <f t="array" ref="R1717">_xlfn.LET(_xlpm.k,finalData[[#This Row],[peer_group_key]],
ROWS(_xlfn._xlws.FILTER(finalData[score], (finalData[peer_group_key]=_xlpm.k)*(ISNUMBER(finalData[score]))))
)</f>
        <v>62</v>
      </c>
      <c r="S1717">
        <f>IF(OR(NOT(ISNUMBER(finalData[[#This Row],[peerIQR]])),finalData[[#This Row],[peerIQR]]=0), NA(), finalData[[#This Row],[peerQ1]]-1.5*finalData[[#This Row],[peerIQR]])</f>
        <v>0.88875000000000004</v>
      </c>
      <c r="T1717">
        <f>IF(OR(NOT(ISNUMBER(finalData[[#This Row],[peerIQR]])),finalData[[#This Row],[peerIQR]]=0), NA(), finalData[[#This Row],[peerQ3]]+1.5*finalData[[#This Row],[peerIQR]])</f>
        <v>1.0987499999999999</v>
      </c>
      <c r="U171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17">
        <f>finalData[[#This Row],[score]]-finalData[[#This Row],[peerMedian]]</f>
        <v>3.0000000000000027E-2</v>
      </c>
    </row>
    <row r="1718" spans="1:22">
      <c r="A1718" t="s">
        <v>6502</v>
      </c>
      <c r="B1718" t="s">
        <v>2771</v>
      </c>
      <c r="C1718" t="s">
        <v>6323</v>
      </c>
      <c r="D1718" t="s">
        <v>113</v>
      </c>
      <c r="E1718">
        <v>5</v>
      </c>
      <c r="F1718">
        <v>1</v>
      </c>
      <c r="G1718">
        <v>7</v>
      </c>
      <c r="H1718">
        <v>0</v>
      </c>
      <c r="I1718">
        <v>0.88</v>
      </c>
      <c r="J1718">
        <v>8</v>
      </c>
      <c r="K1718">
        <v>0</v>
      </c>
      <c r="L1718" t="s">
        <v>18154</v>
      </c>
      <c r="M1718" t="s">
        <v>17970</v>
      </c>
      <c r="N1718" cm="1">
        <f t="array" ref="N1718">_xlfn.LET(_xlpm.k,finalData[[#This Row],[peer_group_key]],
     MEDIAN(_xlfn._xlws.FILTER(finalData[score], (finalData[peer_group_key]=_xlpm.k)*(ISNUMBER(finalData[score]))))
)</f>
        <v>0.95500000000000007</v>
      </c>
      <c r="O1718" cm="1">
        <f t="array" ref="O171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</v>
      </c>
      <c r="P1718" cm="1">
        <f t="array" ref="P171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1718">
        <f>finalData[[#This Row],[peerQ3]]-finalData[[#This Row],[peerQ1]]</f>
        <v>8.9999999999999969E-2</v>
      </c>
      <c r="R1718" cm="1">
        <f t="array" ref="R1718">_xlfn.LET(_xlpm.k,finalData[[#This Row],[peer_group_key]],
ROWS(_xlfn._xlws.FILTER(finalData[score], (finalData[peer_group_key]=_xlpm.k)*(ISNUMBER(finalData[score]))))
)</f>
        <v>4</v>
      </c>
      <c r="S1718">
        <f>IF(OR(NOT(ISNUMBER(finalData[[#This Row],[peerIQR]])),finalData[[#This Row],[peerIQR]]=0), NA(), finalData[[#This Row],[peerQ1]]-1.5*finalData[[#This Row],[peerIQR]])</f>
        <v>0.77500000000000013</v>
      </c>
      <c r="T1718">
        <f>IF(OR(NOT(ISNUMBER(finalData[[#This Row],[peerIQR]])),finalData[[#This Row],[peerIQR]]=0), NA(), finalData[[#This Row],[peerQ3]]+1.5*finalData[[#This Row],[peerIQR]])</f>
        <v>1.135</v>
      </c>
      <c r="U171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718">
        <f>finalData[[#This Row],[score]]-finalData[[#This Row],[peerMedian]]</f>
        <v>-7.5000000000000067E-2</v>
      </c>
    </row>
    <row r="1719" spans="1:22">
      <c r="A1719" t="s">
        <v>6504</v>
      </c>
      <c r="B1719" t="s">
        <v>6505</v>
      </c>
      <c r="C1719" t="s">
        <v>6323</v>
      </c>
      <c r="D1719" t="s">
        <v>87</v>
      </c>
      <c r="E1719">
        <v>3</v>
      </c>
      <c r="F1719">
        <v>2</v>
      </c>
      <c r="G1719">
        <v>8</v>
      </c>
      <c r="H1719">
        <v>1</v>
      </c>
      <c r="I1719">
        <v>0.96</v>
      </c>
      <c r="J1719">
        <v>11</v>
      </c>
      <c r="K1719">
        <v>9.0909090909090912E-2</v>
      </c>
      <c r="L1719" t="s">
        <v>18152</v>
      </c>
      <c r="M1719" t="s">
        <v>17971</v>
      </c>
      <c r="N1719" cm="1">
        <f t="array" ref="N1719">_xlfn.LET(_xlpm.k,finalData[[#This Row],[peer_group_key]],
     MEDIAN(_xlfn._xlws.FILTER(finalData[score], (finalData[peer_group_key]=_xlpm.k)*(ISNUMBER(finalData[score]))))
)</f>
        <v>0.99</v>
      </c>
      <c r="O1719" cm="1">
        <f t="array" ref="O171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1719" cm="1">
        <f t="array" ref="P171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19">
        <f>finalData[[#This Row],[peerQ3]]-finalData[[#This Row],[peerQ1]]</f>
        <v>5.5000000000000049E-2</v>
      </c>
      <c r="R1719" cm="1">
        <f t="array" ref="R1719">_xlfn.LET(_xlpm.k,finalData[[#This Row],[peer_group_key]],
ROWS(_xlfn._xlws.FILTER(finalData[score], (finalData[peer_group_key]=_xlpm.k)*(ISNUMBER(finalData[score]))))
)</f>
        <v>21</v>
      </c>
      <c r="S1719">
        <f>IF(OR(NOT(ISNUMBER(finalData[[#This Row],[peerIQR]])),finalData[[#This Row],[peerIQR]]=0), NA(), finalData[[#This Row],[peerQ1]]-1.5*finalData[[#This Row],[peerIQR]])</f>
        <v>0.88249999999999984</v>
      </c>
      <c r="T1719">
        <f>IF(OR(NOT(ISNUMBER(finalData[[#This Row],[peerIQR]])),finalData[[#This Row],[peerIQR]]=0), NA(), finalData[[#This Row],[peerQ3]]+1.5*finalData[[#This Row],[peerIQR]])</f>
        <v>1.1025</v>
      </c>
      <c r="U171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19">
        <f>finalData[[#This Row],[score]]-finalData[[#This Row],[peerMedian]]</f>
        <v>-3.0000000000000027E-2</v>
      </c>
    </row>
    <row r="1720" spans="1:22">
      <c r="A1720" t="s">
        <v>6507</v>
      </c>
      <c r="B1720" t="s">
        <v>6508</v>
      </c>
      <c r="C1720" t="s">
        <v>6323</v>
      </c>
      <c r="D1720" t="s">
        <v>32</v>
      </c>
      <c r="E1720">
        <v>4</v>
      </c>
      <c r="F1720">
        <v>1</v>
      </c>
      <c r="G1720">
        <v>4</v>
      </c>
      <c r="H1720">
        <v>0</v>
      </c>
      <c r="I1720">
        <v>0.99</v>
      </c>
      <c r="J1720">
        <v>5</v>
      </c>
      <c r="K1720">
        <v>0</v>
      </c>
      <c r="L1720" t="s">
        <v>18151</v>
      </c>
      <c r="M1720" t="s">
        <v>17970</v>
      </c>
      <c r="N1720" cm="1">
        <f t="array" ref="N1720">_xlfn.LET(_xlpm.k,finalData[[#This Row],[peer_group_key]],
     MEDIAN(_xlfn._xlws.FILTER(finalData[score], (finalData[peer_group_key]=_xlpm.k)*(ISNUMBER(finalData[score]))))
)</f>
        <v>0.99</v>
      </c>
      <c r="O1720" cm="1">
        <f t="array" ref="O172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20" cm="1">
        <f t="array" ref="P172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20">
        <f>finalData[[#This Row],[peerQ3]]-finalData[[#This Row],[peerQ1]]</f>
        <v>5.2499999999999991E-2</v>
      </c>
      <c r="R1720" cm="1">
        <f t="array" ref="R1720">_xlfn.LET(_xlpm.k,finalData[[#This Row],[peer_group_key]],
ROWS(_xlfn._xlws.FILTER(finalData[score], (finalData[peer_group_key]=_xlpm.k)*(ISNUMBER(finalData[score]))))
)</f>
        <v>62</v>
      </c>
      <c r="S1720">
        <f>IF(OR(NOT(ISNUMBER(finalData[[#This Row],[peerIQR]])),finalData[[#This Row],[peerIQR]]=0), NA(), finalData[[#This Row],[peerQ1]]-1.5*finalData[[#This Row],[peerIQR]])</f>
        <v>0.88875000000000004</v>
      </c>
      <c r="T1720">
        <f>IF(OR(NOT(ISNUMBER(finalData[[#This Row],[peerIQR]])),finalData[[#This Row],[peerIQR]]=0), NA(), finalData[[#This Row],[peerQ3]]+1.5*finalData[[#This Row],[peerIQR]])</f>
        <v>1.0987499999999999</v>
      </c>
      <c r="U172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20">
        <f>finalData[[#This Row],[score]]-finalData[[#This Row],[peerMedian]]</f>
        <v>0</v>
      </c>
    </row>
    <row r="1721" spans="1:22">
      <c r="A1721" t="s">
        <v>6511</v>
      </c>
      <c r="B1721" t="s">
        <v>6512</v>
      </c>
      <c r="C1721" t="s">
        <v>6323</v>
      </c>
      <c r="D1721" t="s">
        <v>32</v>
      </c>
      <c r="E1721">
        <v>3</v>
      </c>
      <c r="F1721">
        <v>0</v>
      </c>
      <c r="G1721">
        <v>9</v>
      </c>
      <c r="H1721">
        <v>0</v>
      </c>
      <c r="I1721">
        <v>1.02</v>
      </c>
      <c r="J1721">
        <v>9</v>
      </c>
      <c r="K1721">
        <v>0</v>
      </c>
      <c r="L1721" t="s">
        <v>18151</v>
      </c>
      <c r="M1721" t="s">
        <v>17971</v>
      </c>
      <c r="N1721" cm="1">
        <f t="array" ref="N1721">_xlfn.LET(_xlpm.k,finalData[[#This Row],[peer_group_key]],
     MEDIAN(_xlfn._xlws.FILTER(finalData[score], (finalData[peer_group_key]=_xlpm.k)*(ISNUMBER(finalData[score]))))
)</f>
        <v>0.99</v>
      </c>
      <c r="O1721" cm="1">
        <f t="array" ref="O172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21" cm="1">
        <f t="array" ref="P172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21">
        <f>finalData[[#This Row],[peerQ3]]-finalData[[#This Row],[peerQ1]]</f>
        <v>5.2499999999999991E-2</v>
      </c>
      <c r="R1721" cm="1">
        <f t="array" ref="R1721">_xlfn.LET(_xlpm.k,finalData[[#This Row],[peer_group_key]],
ROWS(_xlfn._xlws.FILTER(finalData[score], (finalData[peer_group_key]=_xlpm.k)*(ISNUMBER(finalData[score]))))
)</f>
        <v>62</v>
      </c>
      <c r="S1721">
        <f>IF(OR(NOT(ISNUMBER(finalData[[#This Row],[peerIQR]])),finalData[[#This Row],[peerIQR]]=0), NA(), finalData[[#This Row],[peerQ1]]-1.5*finalData[[#This Row],[peerIQR]])</f>
        <v>0.88875000000000004</v>
      </c>
      <c r="T1721">
        <f>IF(OR(NOT(ISNUMBER(finalData[[#This Row],[peerIQR]])),finalData[[#This Row],[peerIQR]]=0), NA(), finalData[[#This Row],[peerQ3]]+1.5*finalData[[#This Row],[peerIQR]])</f>
        <v>1.0987499999999999</v>
      </c>
      <c r="U172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21">
        <f>finalData[[#This Row],[score]]-finalData[[#This Row],[peerMedian]]</f>
        <v>3.0000000000000027E-2</v>
      </c>
    </row>
    <row r="1722" spans="1:22">
      <c r="A1722" t="s">
        <v>6514</v>
      </c>
      <c r="B1722" t="s">
        <v>6515</v>
      </c>
      <c r="C1722" t="s">
        <v>6323</v>
      </c>
      <c r="D1722" t="s">
        <v>87</v>
      </c>
      <c r="E1722">
        <v>3</v>
      </c>
      <c r="F1722">
        <v>1</v>
      </c>
      <c r="G1722">
        <v>5</v>
      </c>
      <c r="H1722">
        <v>0</v>
      </c>
      <c r="I1722">
        <v>1.01</v>
      </c>
      <c r="J1722">
        <v>6</v>
      </c>
      <c r="K1722">
        <v>0</v>
      </c>
      <c r="L1722" t="s">
        <v>18152</v>
      </c>
      <c r="M1722" t="s">
        <v>17971</v>
      </c>
      <c r="N1722" cm="1">
        <f t="array" ref="N1722">_xlfn.LET(_xlpm.k,finalData[[#This Row],[peer_group_key]],
     MEDIAN(_xlfn._xlws.FILTER(finalData[score], (finalData[peer_group_key]=_xlpm.k)*(ISNUMBER(finalData[score]))))
)</f>
        <v>0.99</v>
      </c>
      <c r="O1722" cm="1">
        <f t="array" ref="O172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1722" cm="1">
        <f t="array" ref="P172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22">
        <f>finalData[[#This Row],[peerQ3]]-finalData[[#This Row],[peerQ1]]</f>
        <v>5.5000000000000049E-2</v>
      </c>
      <c r="R1722" cm="1">
        <f t="array" ref="R1722">_xlfn.LET(_xlpm.k,finalData[[#This Row],[peer_group_key]],
ROWS(_xlfn._xlws.FILTER(finalData[score], (finalData[peer_group_key]=_xlpm.k)*(ISNUMBER(finalData[score]))))
)</f>
        <v>21</v>
      </c>
      <c r="S1722">
        <f>IF(OR(NOT(ISNUMBER(finalData[[#This Row],[peerIQR]])),finalData[[#This Row],[peerIQR]]=0), NA(), finalData[[#This Row],[peerQ1]]-1.5*finalData[[#This Row],[peerIQR]])</f>
        <v>0.88249999999999984</v>
      </c>
      <c r="T1722">
        <f>IF(OR(NOT(ISNUMBER(finalData[[#This Row],[peerIQR]])),finalData[[#This Row],[peerIQR]]=0), NA(), finalData[[#This Row],[peerQ3]]+1.5*finalData[[#This Row],[peerIQR]])</f>
        <v>1.1025</v>
      </c>
      <c r="U172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22">
        <f>finalData[[#This Row],[score]]-finalData[[#This Row],[peerMedian]]</f>
        <v>2.0000000000000018E-2</v>
      </c>
    </row>
    <row r="1723" spans="1:22">
      <c r="A1723" t="s">
        <v>6518</v>
      </c>
      <c r="B1723" t="s">
        <v>6519</v>
      </c>
      <c r="C1723" t="s">
        <v>6323</v>
      </c>
      <c r="D1723" t="s">
        <v>140</v>
      </c>
      <c r="E1723">
        <v>3</v>
      </c>
      <c r="F1723">
        <v>0</v>
      </c>
      <c r="G1723">
        <v>9</v>
      </c>
      <c r="H1723">
        <v>2</v>
      </c>
      <c r="I1723">
        <v>1.04</v>
      </c>
      <c r="J1723">
        <v>11</v>
      </c>
      <c r="K1723">
        <v>0.18181818181818182</v>
      </c>
      <c r="L1723" t="s">
        <v>18153</v>
      </c>
      <c r="M1723" t="s">
        <v>17971</v>
      </c>
      <c r="N1723" cm="1">
        <f t="array" ref="N1723">_xlfn.LET(_xlpm.k,finalData[[#This Row],[peer_group_key]],
     MEDIAN(_xlfn._xlws.FILTER(finalData[score], (finalData[peer_group_key]=_xlpm.k)*(ISNUMBER(finalData[score]))))
)</f>
        <v>1</v>
      </c>
      <c r="O1723" cm="1">
        <f t="array" ref="O172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723" cm="1">
        <f t="array" ref="P172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723">
        <f>finalData[[#This Row],[peerQ3]]-finalData[[#This Row],[peerQ1]]</f>
        <v>5.7500000000000107E-2</v>
      </c>
      <c r="R1723" cm="1">
        <f t="array" ref="R1723">_xlfn.LET(_xlpm.k,finalData[[#This Row],[peer_group_key]],
ROWS(_xlfn._xlws.FILTER(finalData[score], (finalData[peer_group_key]=_xlpm.k)*(ISNUMBER(finalData[score]))))
)</f>
        <v>10</v>
      </c>
      <c r="S1723">
        <f>IF(OR(NOT(ISNUMBER(finalData[[#This Row],[peerIQR]])),finalData[[#This Row],[peerIQR]]=0), NA(), finalData[[#This Row],[peerQ1]]-1.5*finalData[[#This Row],[peerIQR]])</f>
        <v>0.87124999999999986</v>
      </c>
      <c r="T1723">
        <f>IF(OR(NOT(ISNUMBER(finalData[[#This Row],[peerIQR]])),finalData[[#This Row],[peerIQR]]=0), NA(), finalData[[#This Row],[peerQ3]]+1.5*finalData[[#This Row],[peerIQR]])</f>
        <v>1.1012500000000003</v>
      </c>
      <c r="U172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23">
        <f>finalData[[#This Row],[score]]-finalData[[#This Row],[peerMedian]]</f>
        <v>4.0000000000000036E-2</v>
      </c>
    </row>
    <row r="1724" spans="1:22">
      <c r="A1724" t="s">
        <v>6521</v>
      </c>
      <c r="B1724" t="s">
        <v>6522</v>
      </c>
      <c r="C1724" t="s">
        <v>6323</v>
      </c>
      <c r="D1724" t="s">
        <v>32</v>
      </c>
      <c r="E1724">
        <v>2</v>
      </c>
      <c r="F1724">
        <v>1</v>
      </c>
      <c r="G1724">
        <v>8</v>
      </c>
      <c r="H1724">
        <v>1</v>
      </c>
      <c r="I1724">
        <v>1</v>
      </c>
      <c r="J1724">
        <v>10</v>
      </c>
      <c r="K1724">
        <v>0.1</v>
      </c>
      <c r="L1724" t="s">
        <v>18151</v>
      </c>
      <c r="M1724" t="s">
        <v>17973</v>
      </c>
      <c r="N1724" cm="1">
        <f t="array" ref="N1724">_xlfn.LET(_xlpm.k,finalData[[#This Row],[peer_group_key]],
     MEDIAN(_xlfn._xlws.FILTER(finalData[score], (finalData[peer_group_key]=_xlpm.k)*(ISNUMBER(finalData[score]))))
)</f>
        <v>0.99</v>
      </c>
      <c r="O1724" cm="1">
        <f t="array" ref="O172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24" cm="1">
        <f t="array" ref="P172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24">
        <f>finalData[[#This Row],[peerQ3]]-finalData[[#This Row],[peerQ1]]</f>
        <v>5.2499999999999991E-2</v>
      </c>
      <c r="R1724" cm="1">
        <f t="array" ref="R1724">_xlfn.LET(_xlpm.k,finalData[[#This Row],[peer_group_key]],
ROWS(_xlfn._xlws.FILTER(finalData[score], (finalData[peer_group_key]=_xlpm.k)*(ISNUMBER(finalData[score]))))
)</f>
        <v>62</v>
      </c>
      <c r="S1724">
        <f>IF(OR(NOT(ISNUMBER(finalData[[#This Row],[peerIQR]])),finalData[[#This Row],[peerIQR]]=0), NA(), finalData[[#This Row],[peerQ1]]-1.5*finalData[[#This Row],[peerIQR]])</f>
        <v>0.88875000000000004</v>
      </c>
      <c r="T1724">
        <f>IF(OR(NOT(ISNUMBER(finalData[[#This Row],[peerIQR]])),finalData[[#This Row],[peerIQR]]=0), NA(), finalData[[#This Row],[peerQ3]]+1.5*finalData[[#This Row],[peerIQR]])</f>
        <v>1.0987499999999999</v>
      </c>
      <c r="U172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24">
        <f>finalData[[#This Row],[score]]-finalData[[#This Row],[peerMedian]]</f>
        <v>1.0000000000000009E-2</v>
      </c>
    </row>
    <row r="1725" spans="1:22">
      <c r="A1725" t="s">
        <v>6524</v>
      </c>
      <c r="B1725" t="s">
        <v>6525</v>
      </c>
      <c r="C1725" t="s">
        <v>6323</v>
      </c>
      <c r="D1725" t="s">
        <v>87</v>
      </c>
      <c r="E1725">
        <v>4</v>
      </c>
      <c r="F1725">
        <v>1</v>
      </c>
      <c r="G1725">
        <v>9</v>
      </c>
      <c r="H1725">
        <v>0</v>
      </c>
      <c r="I1725">
        <v>1.1599999999999999</v>
      </c>
      <c r="J1725">
        <v>10</v>
      </c>
      <c r="K1725">
        <v>0</v>
      </c>
      <c r="L1725" t="s">
        <v>18152</v>
      </c>
      <c r="M1725" t="s">
        <v>17970</v>
      </c>
      <c r="N1725" cm="1">
        <f t="array" ref="N1725">_xlfn.LET(_xlpm.k,finalData[[#This Row],[peer_group_key]],
     MEDIAN(_xlfn._xlws.FILTER(finalData[score], (finalData[peer_group_key]=_xlpm.k)*(ISNUMBER(finalData[score]))))
)</f>
        <v>0.99</v>
      </c>
      <c r="O1725" cm="1">
        <f t="array" ref="O172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1725" cm="1">
        <f t="array" ref="P172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25">
        <f>finalData[[#This Row],[peerQ3]]-finalData[[#This Row],[peerQ1]]</f>
        <v>5.5000000000000049E-2</v>
      </c>
      <c r="R1725" cm="1">
        <f t="array" ref="R1725">_xlfn.LET(_xlpm.k,finalData[[#This Row],[peer_group_key]],
ROWS(_xlfn._xlws.FILTER(finalData[score], (finalData[peer_group_key]=_xlpm.k)*(ISNUMBER(finalData[score]))))
)</f>
        <v>21</v>
      </c>
      <c r="S1725">
        <f>IF(OR(NOT(ISNUMBER(finalData[[#This Row],[peerIQR]])),finalData[[#This Row],[peerIQR]]=0), NA(), finalData[[#This Row],[peerQ1]]-1.5*finalData[[#This Row],[peerIQR]])</f>
        <v>0.88249999999999984</v>
      </c>
      <c r="T1725">
        <f>IF(OR(NOT(ISNUMBER(finalData[[#This Row],[peerIQR]])),finalData[[#This Row],[peerIQR]]=0), NA(), finalData[[#This Row],[peerQ3]]+1.5*finalData[[#This Row],[peerIQR]])</f>
        <v>1.1025</v>
      </c>
      <c r="U172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1725">
        <f>finalData[[#This Row],[score]]-finalData[[#This Row],[peerMedian]]</f>
        <v>0.16999999999999993</v>
      </c>
    </row>
    <row r="1726" spans="1:22">
      <c r="A1726" t="s">
        <v>6528</v>
      </c>
      <c r="B1726" t="s">
        <v>6529</v>
      </c>
      <c r="C1726" t="s">
        <v>6323</v>
      </c>
      <c r="D1726" t="s">
        <v>32</v>
      </c>
      <c r="E1726">
        <v>4</v>
      </c>
      <c r="F1726">
        <v>0</v>
      </c>
      <c r="G1726">
        <v>10</v>
      </c>
      <c r="H1726">
        <v>0</v>
      </c>
      <c r="I1726">
        <v>1.06</v>
      </c>
      <c r="J1726">
        <v>10</v>
      </c>
      <c r="K1726">
        <v>0</v>
      </c>
      <c r="L1726" t="s">
        <v>18151</v>
      </c>
      <c r="M1726" t="s">
        <v>17970</v>
      </c>
      <c r="N1726" cm="1">
        <f t="array" ref="N1726">_xlfn.LET(_xlpm.k,finalData[[#This Row],[peer_group_key]],
     MEDIAN(_xlfn._xlws.FILTER(finalData[score], (finalData[peer_group_key]=_xlpm.k)*(ISNUMBER(finalData[score]))))
)</f>
        <v>0.99</v>
      </c>
      <c r="O1726" cm="1">
        <f t="array" ref="O172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26" cm="1">
        <f t="array" ref="P172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26">
        <f>finalData[[#This Row],[peerQ3]]-finalData[[#This Row],[peerQ1]]</f>
        <v>5.2499999999999991E-2</v>
      </c>
      <c r="R1726" cm="1">
        <f t="array" ref="R1726">_xlfn.LET(_xlpm.k,finalData[[#This Row],[peer_group_key]],
ROWS(_xlfn._xlws.FILTER(finalData[score], (finalData[peer_group_key]=_xlpm.k)*(ISNUMBER(finalData[score]))))
)</f>
        <v>62</v>
      </c>
      <c r="S1726">
        <f>IF(OR(NOT(ISNUMBER(finalData[[#This Row],[peerIQR]])),finalData[[#This Row],[peerIQR]]=0), NA(), finalData[[#This Row],[peerQ1]]-1.5*finalData[[#This Row],[peerIQR]])</f>
        <v>0.88875000000000004</v>
      </c>
      <c r="T1726">
        <f>IF(OR(NOT(ISNUMBER(finalData[[#This Row],[peerIQR]])),finalData[[#This Row],[peerIQR]]=0), NA(), finalData[[#This Row],[peerQ3]]+1.5*finalData[[#This Row],[peerIQR]])</f>
        <v>1.0987499999999999</v>
      </c>
      <c r="U172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26">
        <f>finalData[[#This Row],[score]]-finalData[[#This Row],[peerMedian]]</f>
        <v>7.0000000000000062E-2</v>
      </c>
    </row>
    <row r="1727" spans="1:22">
      <c r="A1727" t="s">
        <v>6531</v>
      </c>
      <c r="B1727" t="s">
        <v>6532</v>
      </c>
      <c r="C1727" t="s">
        <v>6323</v>
      </c>
      <c r="D1727" t="s">
        <v>32</v>
      </c>
      <c r="E1727">
        <v>3</v>
      </c>
      <c r="F1727">
        <v>0</v>
      </c>
      <c r="G1727">
        <v>8</v>
      </c>
      <c r="H1727">
        <v>1</v>
      </c>
      <c r="I1727">
        <v>1.02</v>
      </c>
      <c r="J1727">
        <v>9</v>
      </c>
      <c r="K1727">
        <v>0.1111111111111111</v>
      </c>
      <c r="L1727" t="s">
        <v>18151</v>
      </c>
      <c r="M1727" t="s">
        <v>17971</v>
      </c>
      <c r="N1727" cm="1">
        <f t="array" ref="N1727">_xlfn.LET(_xlpm.k,finalData[[#This Row],[peer_group_key]],
     MEDIAN(_xlfn._xlws.FILTER(finalData[score], (finalData[peer_group_key]=_xlpm.k)*(ISNUMBER(finalData[score]))))
)</f>
        <v>0.99</v>
      </c>
      <c r="O1727" cm="1">
        <f t="array" ref="O172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27" cm="1">
        <f t="array" ref="P172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27">
        <f>finalData[[#This Row],[peerQ3]]-finalData[[#This Row],[peerQ1]]</f>
        <v>5.2499999999999991E-2</v>
      </c>
      <c r="R1727" cm="1">
        <f t="array" ref="R1727">_xlfn.LET(_xlpm.k,finalData[[#This Row],[peer_group_key]],
ROWS(_xlfn._xlws.FILTER(finalData[score], (finalData[peer_group_key]=_xlpm.k)*(ISNUMBER(finalData[score]))))
)</f>
        <v>62</v>
      </c>
      <c r="S1727">
        <f>IF(OR(NOT(ISNUMBER(finalData[[#This Row],[peerIQR]])),finalData[[#This Row],[peerIQR]]=0), NA(), finalData[[#This Row],[peerQ1]]-1.5*finalData[[#This Row],[peerIQR]])</f>
        <v>0.88875000000000004</v>
      </c>
      <c r="T1727">
        <f>IF(OR(NOT(ISNUMBER(finalData[[#This Row],[peerIQR]])),finalData[[#This Row],[peerIQR]]=0), NA(), finalData[[#This Row],[peerQ3]]+1.5*finalData[[#This Row],[peerIQR]])</f>
        <v>1.0987499999999999</v>
      </c>
      <c r="U172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27">
        <f>finalData[[#This Row],[score]]-finalData[[#This Row],[peerMedian]]</f>
        <v>3.0000000000000027E-2</v>
      </c>
    </row>
    <row r="1728" spans="1:22">
      <c r="A1728" t="s">
        <v>6535</v>
      </c>
      <c r="B1728" t="s">
        <v>6536</v>
      </c>
      <c r="C1728" t="s">
        <v>6323</v>
      </c>
      <c r="D1728" t="s">
        <v>32</v>
      </c>
      <c r="E1728">
        <v>4</v>
      </c>
      <c r="F1728">
        <v>1</v>
      </c>
      <c r="G1728">
        <v>5</v>
      </c>
      <c r="H1728">
        <v>0</v>
      </c>
      <c r="I1728">
        <v>1.0900000000000001</v>
      </c>
      <c r="J1728">
        <v>6</v>
      </c>
      <c r="K1728">
        <v>0</v>
      </c>
      <c r="L1728" t="s">
        <v>18151</v>
      </c>
      <c r="M1728" t="s">
        <v>17970</v>
      </c>
      <c r="N1728" cm="1">
        <f t="array" ref="N1728">_xlfn.LET(_xlpm.k,finalData[[#This Row],[peer_group_key]],
     MEDIAN(_xlfn._xlws.FILTER(finalData[score], (finalData[peer_group_key]=_xlpm.k)*(ISNUMBER(finalData[score]))))
)</f>
        <v>0.99</v>
      </c>
      <c r="O1728" cm="1">
        <f t="array" ref="O172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28" cm="1">
        <f t="array" ref="P172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28">
        <f>finalData[[#This Row],[peerQ3]]-finalData[[#This Row],[peerQ1]]</f>
        <v>5.2499999999999991E-2</v>
      </c>
      <c r="R1728" cm="1">
        <f t="array" ref="R1728">_xlfn.LET(_xlpm.k,finalData[[#This Row],[peer_group_key]],
ROWS(_xlfn._xlws.FILTER(finalData[score], (finalData[peer_group_key]=_xlpm.k)*(ISNUMBER(finalData[score]))))
)</f>
        <v>62</v>
      </c>
      <c r="S1728">
        <f>IF(OR(NOT(ISNUMBER(finalData[[#This Row],[peerIQR]])),finalData[[#This Row],[peerIQR]]=0), NA(), finalData[[#This Row],[peerQ1]]-1.5*finalData[[#This Row],[peerIQR]])</f>
        <v>0.88875000000000004</v>
      </c>
      <c r="T1728">
        <f>IF(OR(NOT(ISNUMBER(finalData[[#This Row],[peerIQR]])),finalData[[#This Row],[peerIQR]]=0), NA(), finalData[[#This Row],[peerQ3]]+1.5*finalData[[#This Row],[peerIQR]])</f>
        <v>1.0987499999999999</v>
      </c>
      <c r="U172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28">
        <f>finalData[[#This Row],[score]]-finalData[[#This Row],[peerMedian]]</f>
        <v>0.10000000000000009</v>
      </c>
    </row>
    <row r="1729" spans="1:22">
      <c r="A1729" t="s">
        <v>6538</v>
      </c>
      <c r="B1729" t="s">
        <v>6539</v>
      </c>
      <c r="C1729" t="s">
        <v>6323</v>
      </c>
      <c r="D1729" t="s">
        <v>32</v>
      </c>
      <c r="E1729">
        <v>3</v>
      </c>
      <c r="F1729">
        <v>0</v>
      </c>
      <c r="G1729">
        <v>9</v>
      </c>
      <c r="H1729">
        <v>0</v>
      </c>
      <c r="I1729">
        <v>1.02</v>
      </c>
      <c r="J1729">
        <v>9</v>
      </c>
      <c r="K1729">
        <v>0</v>
      </c>
      <c r="L1729" t="s">
        <v>18151</v>
      </c>
      <c r="M1729" t="s">
        <v>17971</v>
      </c>
      <c r="N1729" cm="1">
        <f t="array" ref="N1729">_xlfn.LET(_xlpm.k,finalData[[#This Row],[peer_group_key]],
     MEDIAN(_xlfn._xlws.FILTER(finalData[score], (finalData[peer_group_key]=_xlpm.k)*(ISNUMBER(finalData[score]))))
)</f>
        <v>0.99</v>
      </c>
      <c r="O1729" cm="1">
        <f t="array" ref="O172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29" cm="1">
        <f t="array" ref="P172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29">
        <f>finalData[[#This Row],[peerQ3]]-finalData[[#This Row],[peerQ1]]</f>
        <v>5.2499999999999991E-2</v>
      </c>
      <c r="R1729" cm="1">
        <f t="array" ref="R1729">_xlfn.LET(_xlpm.k,finalData[[#This Row],[peer_group_key]],
ROWS(_xlfn._xlws.FILTER(finalData[score], (finalData[peer_group_key]=_xlpm.k)*(ISNUMBER(finalData[score]))))
)</f>
        <v>62</v>
      </c>
      <c r="S1729">
        <f>IF(OR(NOT(ISNUMBER(finalData[[#This Row],[peerIQR]])),finalData[[#This Row],[peerIQR]]=0), NA(), finalData[[#This Row],[peerQ1]]-1.5*finalData[[#This Row],[peerIQR]])</f>
        <v>0.88875000000000004</v>
      </c>
      <c r="T1729">
        <f>IF(OR(NOT(ISNUMBER(finalData[[#This Row],[peerIQR]])),finalData[[#This Row],[peerIQR]]=0), NA(), finalData[[#This Row],[peerQ3]]+1.5*finalData[[#This Row],[peerIQR]])</f>
        <v>1.0987499999999999</v>
      </c>
      <c r="U172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29">
        <f>finalData[[#This Row],[score]]-finalData[[#This Row],[peerMedian]]</f>
        <v>3.0000000000000027E-2</v>
      </c>
    </row>
    <row r="1730" spans="1:22">
      <c r="A1730" t="s">
        <v>6541</v>
      </c>
      <c r="B1730" t="s">
        <v>6542</v>
      </c>
      <c r="C1730" t="s">
        <v>6323</v>
      </c>
      <c r="D1730" t="s">
        <v>87</v>
      </c>
      <c r="E1730">
        <v>2</v>
      </c>
      <c r="F1730">
        <v>1</v>
      </c>
      <c r="G1730">
        <v>9</v>
      </c>
      <c r="H1730">
        <v>0</v>
      </c>
      <c r="I1730">
        <v>0.98</v>
      </c>
      <c r="J1730">
        <v>10</v>
      </c>
      <c r="K1730">
        <v>0</v>
      </c>
      <c r="L1730" t="s">
        <v>18152</v>
      </c>
      <c r="M1730" t="s">
        <v>17973</v>
      </c>
      <c r="N1730" cm="1">
        <f t="array" ref="N1730">_xlfn.LET(_xlpm.k,finalData[[#This Row],[peer_group_key]],
     MEDIAN(_xlfn._xlws.FILTER(finalData[score], (finalData[peer_group_key]=_xlpm.k)*(ISNUMBER(finalData[score]))))
)</f>
        <v>0.99</v>
      </c>
      <c r="O1730" cm="1">
        <f t="array" ref="O173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1730" cm="1">
        <f t="array" ref="P173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30">
        <f>finalData[[#This Row],[peerQ3]]-finalData[[#This Row],[peerQ1]]</f>
        <v>5.5000000000000049E-2</v>
      </c>
      <c r="R1730" cm="1">
        <f t="array" ref="R1730">_xlfn.LET(_xlpm.k,finalData[[#This Row],[peer_group_key]],
ROWS(_xlfn._xlws.FILTER(finalData[score], (finalData[peer_group_key]=_xlpm.k)*(ISNUMBER(finalData[score]))))
)</f>
        <v>21</v>
      </c>
      <c r="S1730">
        <f>IF(OR(NOT(ISNUMBER(finalData[[#This Row],[peerIQR]])),finalData[[#This Row],[peerIQR]]=0), NA(), finalData[[#This Row],[peerQ1]]-1.5*finalData[[#This Row],[peerIQR]])</f>
        <v>0.88249999999999984</v>
      </c>
      <c r="T1730">
        <f>IF(OR(NOT(ISNUMBER(finalData[[#This Row],[peerIQR]])),finalData[[#This Row],[peerIQR]]=0), NA(), finalData[[#This Row],[peerQ3]]+1.5*finalData[[#This Row],[peerIQR]])</f>
        <v>1.1025</v>
      </c>
      <c r="U173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30">
        <f>finalData[[#This Row],[score]]-finalData[[#This Row],[peerMedian]]</f>
        <v>-1.0000000000000009E-2</v>
      </c>
    </row>
    <row r="1731" spans="1:22">
      <c r="A1731" t="s">
        <v>6544</v>
      </c>
      <c r="B1731" t="s">
        <v>1034</v>
      </c>
      <c r="C1731" t="s">
        <v>6323</v>
      </c>
      <c r="D1731" t="s">
        <v>32</v>
      </c>
      <c r="E1731">
        <v>3</v>
      </c>
      <c r="F1731">
        <v>1</v>
      </c>
      <c r="G1731">
        <v>8</v>
      </c>
      <c r="H1731">
        <v>1</v>
      </c>
      <c r="I1731">
        <v>0.97</v>
      </c>
      <c r="J1731">
        <v>10</v>
      </c>
      <c r="K1731">
        <v>0.1</v>
      </c>
      <c r="L1731" t="s">
        <v>18151</v>
      </c>
      <c r="M1731" t="s">
        <v>17971</v>
      </c>
      <c r="N1731" cm="1">
        <f t="array" ref="N1731">_xlfn.LET(_xlpm.k,finalData[[#This Row],[peer_group_key]],
     MEDIAN(_xlfn._xlws.FILTER(finalData[score], (finalData[peer_group_key]=_xlpm.k)*(ISNUMBER(finalData[score]))))
)</f>
        <v>0.99</v>
      </c>
      <c r="O1731" cm="1">
        <f t="array" ref="O173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31" cm="1">
        <f t="array" ref="P173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31">
        <f>finalData[[#This Row],[peerQ3]]-finalData[[#This Row],[peerQ1]]</f>
        <v>5.2499999999999991E-2</v>
      </c>
      <c r="R1731" cm="1">
        <f t="array" ref="R1731">_xlfn.LET(_xlpm.k,finalData[[#This Row],[peer_group_key]],
ROWS(_xlfn._xlws.FILTER(finalData[score], (finalData[peer_group_key]=_xlpm.k)*(ISNUMBER(finalData[score]))))
)</f>
        <v>62</v>
      </c>
      <c r="S1731">
        <f>IF(OR(NOT(ISNUMBER(finalData[[#This Row],[peerIQR]])),finalData[[#This Row],[peerIQR]]=0), NA(), finalData[[#This Row],[peerQ1]]-1.5*finalData[[#This Row],[peerIQR]])</f>
        <v>0.88875000000000004</v>
      </c>
      <c r="T1731">
        <f>IF(OR(NOT(ISNUMBER(finalData[[#This Row],[peerIQR]])),finalData[[#This Row],[peerIQR]]=0), NA(), finalData[[#This Row],[peerQ3]]+1.5*finalData[[#This Row],[peerIQR]])</f>
        <v>1.0987499999999999</v>
      </c>
      <c r="U173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31">
        <f>finalData[[#This Row],[score]]-finalData[[#This Row],[peerMedian]]</f>
        <v>-2.0000000000000018E-2</v>
      </c>
    </row>
    <row r="1732" spans="1:22">
      <c r="A1732" t="s">
        <v>6545</v>
      </c>
      <c r="B1732" t="s">
        <v>6546</v>
      </c>
      <c r="C1732" t="s">
        <v>6323</v>
      </c>
      <c r="D1732" t="s">
        <v>32</v>
      </c>
      <c r="E1732">
        <v>3</v>
      </c>
      <c r="F1732">
        <v>0</v>
      </c>
      <c r="G1732">
        <v>9</v>
      </c>
      <c r="H1732">
        <v>2</v>
      </c>
      <c r="I1732">
        <v>1.02</v>
      </c>
      <c r="J1732">
        <v>11</v>
      </c>
      <c r="K1732">
        <v>0.18181818181818182</v>
      </c>
      <c r="L1732" t="s">
        <v>18151</v>
      </c>
      <c r="M1732" t="s">
        <v>17971</v>
      </c>
      <c r="N1732" cm="1">
        <f t="array" ref="N1732">_xlfn.LET(_xlpm.k,finalData[[#This Row],[peer_group_key]],
     MEDIAN(_xlfn._xlws.FILTER(finalData[score], (finalData[peer_group_key]=_xlpm.k)*(ISNUMBER(finalData[score]))))
)</f>
        <v>0.99</v>
      </c>
      <c r="O1732" cm="1">
        <f t="array" ref="O173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32" cm="1">
        <f t="array" ref="P173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32">
        <f>finalData[[#This Row],[peerQ3]]-finalData[[#This Row],[peerQ1]]</f>
        <v>5.2499999999999991E-2</v>
      </c>
      <c r="R1732" cm="1">
        <f t="array" ref="R1732">_xlfn.LET(_xlpm.k,finalData[[#This Row],[peer_group_key]],
ROWS(_xlfn._xlws.FILTER(finalData[score], (finalData[peer_group_key]=_xlpm.k)*(ISNUMBER(finalData[score]))))
)</f>
        <v>62</v>
      </c>
      <c r="S1732">
        <f>IF(OR(NOT(ISNUMBER(finalData[[#This Row],[peerIQR]])),finalData[[#This Row],[peerIQR]]=0), NA(), finalData[[#This Row],[peerQ1]]-1.5*finalData[[#This Row],[peerIQR]])</f>
        <v>0.88875000000000004</v>
      </c>
      <c r="T1732">
        <f>IF(OR(NOT(ISNUMBER(finalData[[#This Row],[peerIQR]])),finalData[[#This Row],[peerIQR]]=0), NA(), finalData[[#This Row],[peerQ3]]+1.5*finalData[[#This Row],[peerIQR]])</f>
        <v>1.0987499999999999</v>
      </c>
      <c r="U173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32">
        <f>finalData[[#This Row],[score]]-finalData[[#This Row],[peerMedian]]</f>
        <v>3.0000000000000027E-2</v>
      </c>
    </row>
    <row r="1733" spans="1:22">
      <c r="A1733" t="s">
        <v>6547</v>
      </c>
      <c r="B1733" t="s">
        <v>6548</v>
      </c>
      <c r="C1733" t="s">
        <v>6323</v>
      </c>
      <c r="D1733" t="s">
        <v>32</v>
      </c>
      <c r="E1733">
        <v>5</v>
      </c>
      <c r="F1733">
        <v>0</v>
      </c>
      <c r="G1733">
        <v>7</v>
      </c>
      <c r="H1733">
        <v>0</v>
      </c>
      <c r="I1733">
        <v>1.02</v>
      </c>
      <c r="J1733">
        <v>7</v>
      </c>
      <c r="K1733">
        <v>0</v>
      </c>
      <c r="L1733" t="s">
        <v>18151</v>
      </c>
      <c r="M1733" t="s">
        <v>17970</v>
      </c>
      <c r="N1733" cm="1">
        <f t="array" ref="N1733">_xlfn.LET(_xlpm.k,finalData[[#This Row],[peer_group_key]],
     MEDIAN(_xlfn._xlws.FILTER(finalData[score], (finalData[peer_group_key]=_xlpm.k)*(ISNUMBER(finalData[score]))))
)</f>
        <v>0.99</v>
      </c>
      <c r="O1733" cm="1">
        <f t="array" ref="O173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33" cm="1">
        <f t="array" ref="P173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33">
        <f>finalData[[#This Row],[peerQ3]]-finalData[[#This Row],[peerQ1]]</f>
        <v>5.2499999999999991E-2</v>
      </c>
      <c r="R1733" cm="1">
        <f t="array" ref="R1733">_xlfn.LET(_xlpm.k,finalData[[#This Row],[peer_group_key]],
ROWS(_xlfn._xlws.FILTER(finalData[score], (finalData[peer_group_key]=_xlpm.k)*(ISNUMBER(finalData[score]))))
)</f>
        <v>62</v>
      </c>
      <c r="S1733">
        <f>IF(OR(NOT(ISNUMBER(finalData[[#This Row],[peerIQR]])),finalData[[#This Row],[peerIQR]]=0), NA(), finalData[[#This Row],[peerQ1]]-1.5*finalData[[#This Row],[peerIQR]])</f>
        <v>0.88875000000000004</v>
      </c>
      <c r="T1733">
        <f>IF(OR(NOT(ISNUMBER(finalData[[#This Row],[peerIQR]])),finalData[[#This Row],[peerIQR]]=0), NA(), finalData[[#This Row],[peerQ3]]+1.5*finalData[[#This Row],[peerIQR]])</f>
        <v>1.0987499999999999</v>
      </c>
      <c r="U173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33">
        <f>finalData[[#This Row],[score]]-finalData[[#This Row],[peerMedian]]</f>
        <v>3.0000000000000027E-2</v>
      </c>
    </row>
    <row r="1734" spans="1:22">
      <c r="A1734" t="s">
        <v>6550</v>
      </c>
      <c r="B1734" t="s">
        <v>6551</v>
      </c>
      <c r="C1734" t="s">
        <v>6323</v>
      </c>
      <c r="D1734" t="s">
        <v>87</v>
      </c>
      <c r="E1734">
        <v>4</v>
      </c>
      <c r="F1734">
        <v>0</v>
      </c>
      <c r="G1734">
        <v>7</v>
      </c>
      <c r="H1734">
        <v>1</v>
      </c>
      <c r="I1734">
        <v>0.99</v>
      </c>
      <c r="J1734">
        <v>8</v>
      </c>
      <c r="K1734">
        <v>0.125</v>
      </c>
      <c r="L1734" t="s">
        <v>18152</v>
      </c>
      <c r="M1734" t="s">
        <v>17970</v>
      </c>
      <c r="N1734" cm="1">
        <f t="array" ref="N1734">_xlfn.LET(_xlpm.k,finalData[[#This Row],[peer_group_key]],
     MEDIAN(_xlfn._xlws.FILTER(finalData[score], (finalData[peer_group_key]=_xlpm.k)*(ISNUMBER(finalData[score]))))
)</f>
        <v>0.99</v>
      </c>
      <c r="O1734" cm="1">
        <f t="array" ref="O173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1734" cm="1">
        <f t="array" ref="P173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34">
        <f>finalData[[#This Row],[peerQ3]]-finalData[[#This Row],[peerQ1]]</f>
        <v>5.5000000000000049E-2</v>
      </c>
      <c r="R1734" cm="1">
        <f t="array" ref="R1734">_xlfn.LET(_xlpm.k,finalData[[#This Row],[peer_group_key]],
ROWS(_xlfn._xlws.FILTER(finalData[score], (finalData[peer_group_key]=_xlpm.k)*(ISNUMBER(finalData[score]))))
)</f>
        <v>21</v>
      </c>
      <c r="S1734">
        <f>IF(OR(NOT(ISNUMBER(finalData[[#This Row],[peerIQR]])),finalData[[#This Row],[peerIQR]]=0), NA(), finalData[[#This Row],[peerQ1]]-1.5*finalData[[#This Row],[peerIQR]])</f>
        <v>0.88249999999999984</v>
      </c>
      <c r="T1734">
        <f>IF(OR(NOT(ISNUMBER(finalData[[#This Row],[peerIQR]])),finalData[[#This Row],[peerIQR]]=0), NA(), finalData[[#This Row],[peerQ3]]+1.5*finalData[[#This Row],[peerIQR]])</f>
        <v>1.1025</v>
      </c>
      <c r="U173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34">
        <f>finalData[[#This Row],[score]]-finalData[[#This Row],[peerMedian]]</f>
        <v>0</v>
      </c>
    </row>
    <row r="1735" spans="1:22">
      <c r="A1735" t="s">
        <v>6553</v>
      </c>
      <c r="B1735" t="s">
        <v>6554</v>
      </c>
      <c r="C1735" t="s">
        <v>6323</v>
      </c>
      <c r="D1735" t="s">
        <v>32</v>
      </c>
      <c r="E1735">
        <v>4</v>
      </c>
      <c r="F1735">
        <v>0</v>
      </c>
      <c r="G1735">
        <v>9</v>
      </c>
      <c r="H1735">
        <v>0</v>
      </c>
      <c r="I1735">
        <v>1.05</v>
      </c>
      <c r="J1735">
        <v>9</v>
      </c>
      <c r="K1735">
        <v>0</v>
      </c>
      <c r="L1735" t="s">
        <v>18151</v>
      </c>
      <c r="M1735" t="s">
        <v>17970</v>
      </c>
      <c r="N1735" cm="1">
        <f t="array" ref="N1735">_xlfn.LET(_xlpm.k,finalData[[#This Row],[peer_group_key]],
     MEDIAN(_xlfn._xlws.FILTER(finalData[score], (finalData[peer_group_key]=_xlpm.k)*(ISNUMBER(finalData[score]))))
)</f>
        <v>0.99</v>
      </c>
      <c r="O1735" cm="1">
        <f t="array" ref="O173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35" cm="1">
        <f t="array" ref="P173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35">
        <f>finalData[[#This Row],[peerQ3]]-finalData[[#This Row],[peerQ1]]</f>
        <v>5.2499999999999991E-2</v>
      </c>
      <c r="R1735" cm="1">
        <f t="array" ref="R1735">_xlfn.LET(_xlpm.k,finalData[[#This Row],[peer_group_key]],
ROWS(_xlfn._xlws.FILTER(finalData[score], (finalData[peer_group_key]=_xlpm.k)*(ISNUMBER(finalData[score]))))
)</f>
        <v>62</v>
      </c>
      <c r="S1735">
        <f>IF(OR(NOT(ISNUMBER(finalData[[#This Row],[peerIQR]])),finalData[[#This Row],[peerIQR]]=0), NA(), finalData[[#This Row],[peerQ1]]-1.5*finalData[[#This Row],[peerIQR]])</f>
        <v>0.88875000000000004</v>
      </c>
      <c r="T1735">
        <f>IF(OR(NOT(ISNUMBER(finalData[[#This Row],[peerIQR]])),finalData[[#This Row],[peerIQR]]=0), NA(), finalData[[#This Row],[peerQ3]]+1.5*finalData[[#This Row],[peerIQR]])</f>
        <v>1.0987499999999999</v>
      </c>
      <c r="U173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35">
        <f>finalData[[#This Row],[score]]-finalData[[#This Row],[peerMedian]]</f>
        <v>6.0000000000000053E-2</v>
      </c>
    </row>
    <row r="1736" spans="1:22">
      <c r="A1736" t="s">
        <v>6557</v>
      </c>
      <c r="B1736" t="s">
        <v>6558</v>
      </c>
      <c r="C1736" t="s">
        <v>6323</v>
      </c>
      <c r="D1736" t="s">
        <v>87</v>
      </c>
      <c r="E1736">
        <v>3</v>
      </c>
      <c r="F1736">
        <v>0</v>
      </c>
      <c r="G1736">
        <v>10</v>
      </c>
      <c r="H1736">
        <v>0</v>
      </c>
      <c r="I1736">
        <v>0.99</v>
      </c>
      <c r="J1736">
        <v>10</v>
      </c>
      <c r="K1736">
        <v>0</v>
      </c>
      <c r="L1736" t="s">
        <v>18152</v>
      </c>
      <c r="M1736" t="s">
        <v>17971</v>
      </c>
      <c r="N1736" cm="1">
        <f t="array" ref="N1736">_xlfn.LET(_xlpm.k,finalData[[#This Row],[peer_group_key]],
     MEDIAN(_xlfn._xlws.FILTER(finalData[score], (finalData[peer_group_key]=_xlpm.k)*(ISNUMBER(finalData[score]))))
)</f>
        <v>0.99</v>
      </c>
      <c r="O1736" cm="1">
        <f t="array" ref="O173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1736" cm="1">
        <f t="array" ref="P173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36">
        <f>finalData[[#This Row],[peerQ3]]-finalData[[#This Row],[peerQ1]]</f>
        <v>5.5000000000000049E-2</v>
      </c>
      <c r="R1736" cm="1">
        <f t="array" ref="R1736">_xlfn.LET(_xlpm.k,finalData[[#This Row],[peer_group_key]],
ROWS(_xlfn._xlws.FILTER(finalData[score], (finalData[peer_group_key]=_xlpm.k)*(ISNUMBER(finalData[score]))))
)</f>
        <v>21</v>
      </c>
      <c r="S1736">
        <f>IF(OR(NOT(ISNUMBER(finalData[[#This Row],[peerIQR]])),finalData[[#This Row],[peerIQR]]=0), NA(), finalData[[#This Row],[peerQ1]]-1.5*finalData[[#This Row],[peerIQR]])</f>
        <v>0.88249999999999984</v>
      </c>
      <c r="T1736">
        <f>IF(OR(NOT(ISNUMBER(finalData[[#This Row],[peerIQR]])),finalData[[#This Row],[peerIQR]]=0), NA(), finalData[[#This Row],[peerQ3]]+1.5*finalData[[#This Row],[peerIQR]])</f>
        <v>1.1025</v>
      </c>
      <c r="U173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36">
        <f>finalData[[#This Row],[score]]-finalData[[#This Row],[peerMedian]]</f>
        <v>0</v>
      </c>
    </row>
    <row r="1737" spans="1:22">
      <c r="A1737" t="s">
        <v>6560</v>
      </c>
      <c r="B1737" t="s">
        <v>6561</v>
      </c>
      <c r="C1737" t="s">
        <v>6323</v>
      </c>
      <c r="D1737" t="s">
        <v>87</v>
      </c>
      <c r="E1737">
        <v>4</v>
      </c>
      <c r="F1737">
        <v>0</v>
      </c>
      <c r="G1737">
        <v>7</v>
      </c>
      <c r="H1737">
        <v>1</v>
      </c>
      <c r="I1737">
        <v>0.97</v>
      </c>
      <c r="J1737">
        <v>8</v>
      </c>
      <c r="K1737">
        <v>0.125</v>
      </c>
      <c r="L1737" t="s">
        <v>18152</v>
      </c>
      <c r="M1737" t="s">
        <v>17970</v>
      </c>
      <c r="N1737" cm="1">
        <f t="array" ref="N1737">_xlfn.LET(_xlpm.k,finalData[[#This Row],[peer_group_key]],
     MEDIAN(_xlfn._xlws.FILTER(finalData[score], (finalData[peer_group_key]=_xlpm.k)*(ISNUMBER(finalData[score]))))
)</f>
        <v>0.99</v>
      </c>
      <c r="O1737" cm="1">
        <f t="array" ref="O173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1737" cm="1">
        <f t="array" ref="P173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37">
        <f>finalData[[#This Row],[peerQ3]]-finalData[[#This Row],[peerQ1]]</f>
        <v>5.5000000000000049E-2</v>
      </c>
      <c r="R1737" cm="1">
        <f t="array" ref="R1737">_xlfn.LET(_xlpm.k,finalData[[#This Row],[peer_group_key]],
ROWS(_xlfn._xlws.FILTER(finalData[score], (finalData[peer_group_key]=_xlpm.k)*(ISNUMBER(finalData[score]))))
)</f>
        <v>21</v>
      </c>
      <c r="S1737">
        <f>IF(OR(NOT(ISNUMBER(finalData[[#This Row],[peerIQR]])),finalData[[#This Row],[peerIQR]]=0), NA(), finalData[[#This Row],[peerQ1]]-1.5*finalData[[#This Row],[peerIQR]])</f>
        <v>0.88249999999999984</v>
      </c>
      <c r="T1737">
        <f>IF(OR(NOT(ISNUMBER(finalData[[#This Row],[peerIQR]])),finalData[[#This Row],[peerIQR]]=0), NA(), finalData[[#This Row],[peerQ3]]+1.5*finalData[[#This Row],[peerIQR]])</f>
        <v>1.1025</v>
      </c>
      <c r="U173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37">
        <f>finalData[[#This Row],[score]]-finalData[[#This Row],[peerMedian]]</f>
        <v>-2.0000000000000018E-2</v>
      </c>
    </row>
    <row r="1738" spans="1:22">
      <c r="A1738" t="s">
        <v>6563</v>
      </c>
      <c r="B1738" t="s">
        <v>2112</v>
      </c>
      <c r="C1738" t="s">
        <v>6323</v>
      </c>
      <c r="D1738" t="s">
        <v>140</v>
      </c>
      <c r="E1738">
        <v>4</v>
      </c>
      <c r="F1738">
        <v>0</v>
      </c>
      <c r="G1738">
        <v>9</v>
      </c>
      <c r="H1738">
        <v>0</v>
      </c>
      <c r="I1738">
        <v>0.95</v>
      </c>
      <c r="J1738">
        <v>9</v>
      </c>
      <c r="K1738">
        <v>0</v>
      </c>
      <c r="L1738" t="s">
        <v>18153</v>
      </c>
      <c r="M1738" t="s">
        <v>17970</v>
      </c>
      <c r="N1738" cm="1">
        <f t="array" ref="N1738">_xlfn.LET(_xlpm.k,finalData[[#This Row],[peer_group_key]],
     MEDIAN(_xlfn._xlws.FILTER(finalData[score], (finalData[peer_group_key]=_xlpm.k)*(ISNUMBER(finalData[score]))))
)</f>
        <v>1</v>
      </c>
      <c r="O1738" cm="1">
        <f t="array" ref="O173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738" cm="1">
        <f t="array" ref="P173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738">
        <f>finalData[[#This Row],[peerQ3]]-finalData[[#This Row],[peerQ1]]</f>
        <v>5.7500000000000107E-2</v>
      </c>
      <c r="R1738" cm="1">
        <f t="array" ref="R1738">_xlfn.LET(_xlpm.k,finalData[[#This Row],[peer_group_key]],
ROWS(_xlfn._xlws.FILTER(finalData[score], (finalData[peer_group_key]=_xlpm.k)*(ISNUMBER(finalData[score]))))
)</f>
        <v>10</v>
      </c>
      <c r="S1738">
        <f>IF(OR(NOT(ISNUMBER(finalData[[#This Row],[peerIQR]])),finalData[[#This Row],[peerIQR]]=0), NA(), finalData[[#This Row],[peerQ1]]-1.5*finalData[[#This Row],[peerIQR]])</f>
        <v>0.87124999999999986</v>
      </c>
      <c r="T1738">
        <f>IF(OR(NOT(ISNUMBER(finalData[[#This Row],[peerIQR]])),finalData[[#This Row],[peerIQR]]=0), NA(), finalData[[#This Row],[peerQ3]]+1.5*finalData[[#This Row],[peerIQR]])</f>
        <v>1.1012500000000003</v>
      </c>
      <c r="U173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38">
        <f>finalData[[#This Row],[score]]-finalData[[#This Row],[peerMedian]]</f>
        <v>-5.0000000000000044E-2</v>
      </c>
    </row>
    <row r="1739" spans="1:22">
      <c r="A1739" t="s">
        <v>6565</v>
      </c>
      <c r="B1739" t="s">
        <v>6566</v>
      </c>
      <c r="C1739" t="s">
        <v>6323</v>
      </c>
      <c r="D1739" t="s">
        <v>32</v>
      </c>
      <c r="E1739">
        <v>4</v>
      </c>
      <c r="F1739">
        <v>1</v>
      </c>
      <c r="G1739">
        <v>9</v>
      </c>
      <c r="H1739">
        <v>1</v>
      </c>
      <c r="I1739">
        <v>0.97</v>
      </c>
      <c r="J1739">
        <v>11</v>
      </c>
      <c r="K1739">
        <v>9.0909090909090912E-2</v>
      </c>
      <c r="L1739" t="s">
        <v>18151</v>
      </c>
      <c r="M1739" t="s">
        <v>17970</v>
      </c>
      <c r="N1739" cm="1">
        <f t="array" ref="N1739">_xlfn.LET(_xlpm.k,finalData[[#This Row],[peer_group_key]],
     MEDIAN(_xlfn._xlws.FILTER(finalData[score], (finalData[peer_group_key]=_xlpm.k)*(ISNUMBER(finalData[score]))))
)</f>
        <v>0.99</v>
      </c>
      <c r="O1739" cm="1">
        <f t="array" ref="O173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39" cm="1">
        <f t="array" ref="P173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39">
        <f>finalData[[#This Row],[peerQ3]]-finalData[[#This Row],[peerQ1]]</f>
        <v>5.2499999999999991E-2</v>
      </c>
      <c r="R1739" cm="1">
        <f t="array" ref="R1739">_xlfn.LET(_xlpm.k,finalData[[#This Row],[peer_group_key]],
ROWS(_xlfn._xlws.FILTER(finalData[score], (finalData[peer_group_key]=_xlpm.k)*(ISNUMBER(finalData[score]))))
)</f>
        <v>62</v>
      </c>
      <c r="S1739">
        <f>IF(OR(NOT(ISNUMBER(finalData[[#This Row],[peerIQR]])),finalData[[#This Row],[peerIQR]]=0), NA(), finalData[[#This Row],[peerQ1]]-1.5*finalData[[#This Row],[peerIQR]])</f>
        <v>0.88875000000000004</v>
      </c>
      <c r="T1739">
        <f>IF(OR(NOT(ISNUMBER(finalData[[#This Row],[peerIQR]])),finalData[[#This Row],[peerIQR]]=0), NA(), finalData[[#This Row],[peerQ3]]+1.5*finalData[[#This Row],[peerIQR]])</f>
        <v>1.0987499999999999</v>
      </c>
      <c r="U173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39">
        <f>finalData[[#This Row],[score]]-finalData[[#This Row],[peerMedian]]</f>
        <v>-2.0000000000000018E-2</v>
      </c>
    </row>
    <row r="1740" spans="1:22">
      <c r="A1740" t="s">
        <v>6568</v>
      </c>
      <c r="B1740" t="s">
        <v>2771</v>
      </c>
      <c r="C1740" t="s">
        <v>6323</v>
      </c>
      <c r="D1740" t="s">
        <v>87</v>
      </c>
      <c r="E1740">
        <v>3</v>
      </c>
      <c r="F1740">
        <v>2</v>
      </c>
      <c r="G1740">
        <v>6</v>
      </c>
      <c r="H1740">
        <v>0</v>
      </c>
      <c r="I1740">
        <v>0.92</v>
      </c>
      <c r="J1740">
        <v>8</v>
      </c>
      <c r="K1740">
        <v>0</v>
      </c>
      <c r="L1740" t="s">
        <v>18152</v>
      </c>
      <c r="M1740" t="s">
        <v>17971</v>
      </c>
      <c r="N1740" cm="1">
        <f t="array" ref="N1740">_xlfn.LET(_xlpm.k,finalData[[#This Row],[peer_group_key]],
     MEDIAN(_xlfn._xlws.FILTER(finalData[score], (finalData[peer_group_key]=_xlpm.k)*(ISNUMBER(finalData[score]))))
)</f>
        <v>0.99</v>
      </c>
      <c r="O1740" cm="1">
        <f t="array" ref="O174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1740" cm="1">
        <f t="array" ref="P174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40">
        <f>finalData[[#This Row],[peerQ3]]-finalData[[#This Row],[peerQ1]]</f>
        <v>5.5000000000000049E-2</v>
      </c>
      <c r="R1740" cm="1">
        <f t="array" ref="R1740">_xlfn.LET(_xlpm.k,finalData[[#This Row],[peer_group_key]],
ROWS(_xlfn._xlws.FILTER(finalData[score], (finalData[peer_group_key]=_xlpm.k)*(ISNUMBER(finalData[score]))))
)</f>
        <v>21</v>
      </c>
      <c r="S1740">
        <f>IF(OR(NOT(ISNUMBER(finalData[[#This Row],[peerIQR]])),finalData[[#This Row],[peerIQR]]=0), NA(), finalData[[#This Row],[peerQ1]]-1.5*finalData[[#This Row],[peerIQR]])</f>
        <v>0.88249999999999984</v>
      </c>
      <c r="T1740">
        <f>IF(OR(NOT(ISNUMBER(finalData[[#This Row],[peerIQR]])),finalData[[#This Row],[peerIQR]]=0), NA(), finalData[[#This Row],[peerQ3]]+1.5*finalData[[#This Row],[peerIQR]])</f>
        <v>1.1025</v>
      </c>
      <c r="U174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40">
        <f>finalData[[#This Row],[score]]-finalData[[#This Row],[peerMedian]]</f>
        <v>-6.9999999999999951E-2</v>
      </c>
    </row>
    <row r="1741" spans="1:22">
      <c r="A1741" t="s">
        <v>6570</v>
      </c>
      <c r="B1741" t="s">
        <v>6571</v>
      </c>
      <c r="C1741" t="s">
        <v>6323</v>
      </c>
      <c r="D1741" t="s">
        <v>32</v>
      </c>
      <c r="E1741">
        <v>3</v>
      </c>
      <c r="F1741">
        <v>0</v>
      </c>
      <c r="G1741">
        <v>11</v>
      </c>
      <c r="H1741">
        <v>0</v>
      </c>
      <c r="I1741">
        <v>0.99</v>
      </c>
      <c r="J1741">
        <v>11</v>
      </c>
      <c r="K1741">
        <v>0</v>
      </c>
      <c r="L1741" t="s">
        <v>18151</v>
      </c>
      <c r="M1741" t="s">
        <v>17971</v>
      </c>
      <c r="N1741" cm="1">
        <f t="array" ref="N1741">_xlfn.LET(_xlpm.k,finalData[[#This Row],[peer_group_key]],
     MEDIAN(_xlfn._xlws.FILTER(finalData[score], (finalData[peer_group_key]=_xlpm.k)*(ISNUMBER(finalData[score]))))
)</f>
        <v>0.99</v>
      </c>
      <c r="O1741" cm="1">
        <f t="array" ref="O174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41" cm="1">
        <f t="array" ref="P174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41">
        <f>finalData[[#This Row],[peerQ3]]-finalData[[#This Row],[peerQ1]]</f>
        <v>5.2499999999999991E-2</v>
      </c>
      <c r="R1741" cm="1">
        <f t="array" ref="R1741">_xlfn.LET(_xlpm.k,finalData[[#This Row],[peer_group_key]],
ROWS(_xlfn._xlws.FILTER(finalData[score], (finalData[peer_group_key]=_xlpm.k)*(ISNUMBER(finalData[score]))))
)</f>
        <v>62</v>
      </c>
      <c r="S1741">
        <f>IF(OR(NOT(ISNUMBER(finalData[[#This Row],[peerIQR]])),finalData[[#This Row],[peerIQR]]=0), NA(), finalData[[#This Row],[peerQ1]]-1.5*finalData[[#This Row],[peerIQR]])</f>
        <v>0.88875000000000004</v>
      </c>
      <c r="T1741">
        <f>IF(OR(NOT(ISNUMBER(finalData[[#This Row],[peerIQR]])),finalData[[#This Row],[peerIQR]]=0), NA(), finalData[[#This Row],[peerQ3]]+1.5*finalData[[#This Row],[peerIQR]])</f>
        <v>1.0987499999999999</v>
      </c>
      <c r="U174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41">
        <f>finalData[[#This Row],[score]]-finalData[[#This Row],[peerMedian]]</f>
        <v>0</v>
      </c>
    </row>
    <row r="1742" spans="1:22">
      <c r="A1742" t="s">
        <v>6574</v>
      </c>
      <c r="B1742" t="s">
        <v>6575</v>
      </c>
      <c r="C1742" t="s">
        <v>6323</v>
      </c>
      <c r="D1742" t="s">
        <v>32</v>
      </c>
      <c r="E1742">
        <v>2</v>
      </c>
      <c r="F1742">
        <v>0</v>
      </c>
      <c r="G1742">
        <v>9</v>
      </c>
      <c r="H1742">
        <v>0</v>
      </c>
      <c r="I1742">
        <v>1.03</v>
      </c>
      <c r="J1742">
        <v>9</v>
      </c>
      <c r="K1742">
        <v>0</v>
      </c>
      <c r="L1742" t="s">
        <v>18151</v>
      </c>
      <c r="M1742" t="s">
        <v>17973</v>
      </c>
      <c r="N1742" cm="1">
        <f t="array" ref="N1742">_xlfn.LET(_xlpm.k,finalData[[#This Row],[peer_group_key]],
     MEDIAN(_xlfn._xlws.FILTER(finalData[score], (finalData[peer_group_key]=_xlpm.k)*(ISNUMBER(finalData[score]))))
)</f>
        <v>0.99</v>
      </c>
      <c r="O1742" cm="1">
        <f t="array" ref="O174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42" cm="1">
        <f t="array" ref="P174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42">
        <f>finalData[[#This Row],[peerQ3]]-finalData[[#This Row],[peerQ1]]</f>
        <v>5.2499999999999991E-2</v>
      </c>
      <c r="R1742" cm="1">
        <f t="array" ref="R1742">_xlfn.LET(_xlpm.k,finalData[[#This Row],[peer_group_key]],
ROWS(_xlfn._xlws.FILTER(finalData[score], (finalData[peer_group_key]=_xlpm.k)*(ISNUMBER(finalData[score]))))
)</f>
        <v>62</v>
      </c>
      <c r="S1742">
        <f>IF(OR(NOT(ISNUMBER(finalData[[#This Row],[peerIQR]])),finalData[[#This Row],[peerIQR]]=0), NA(), finalData[[#This Row],[peerQ1]]-1.5*finalData[[#This Row],[peerIQR]])</f>
        <v>0.88875000000000004</v>
      </c>
      <c r="T1742">
        <f>IF(OR(NOT(ISNUMBER(finalData[[#This Row],[peerIQR]])),finalData[[#This Row],[peerIQR]]=0), NA(), finalData[[#This Row],[peerQ3]]+1.5*finalData[[#This Row],[peerIQR]])</f>
        <v>1.0987499999999999</v>
      </c>
      <c r="U174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42">
        <f>finalData[[#This Row],[score]]-finalData[[#This Row],[peerMedian]]</f>
        <v>4.0000000000000036E-2</v>
      </c>
    </row>
    <row r="1743" spans="1:22">
      <c r="A1743" t="s">
        <v>6577</v>
      </c>
      <c r="B1743" t="s">
        <v>6578</v>
      </c>
      <c r="C1743" t="s">
        <v>6323</v>
      </c>
      <c r="D1743" t="s">
        <v>32</v>
      </c>
      <c r="E1743">
        <v>5</v>
      </c>
      <c r="F1743">
        <v>0</v>
      </c>
      <c r="G1743">
        <v>11</v>
      </c>
      <c r="H1743">
        <v>0</v>
      </c>
      <c r="I1743">
        <v>0.98</v>
      </c>
      <c r="J1743">
        <v>11</v>
      </c>
      <c r="K1743">
        <v>0</v>
      </c>
      <c r="L1743" t="s">
        <v>18151</v>
      </c>
      <c r="M1743" t="s">
        <v>17970</v>
      </c>
      <c r="N1743" cm="1">
        <f t="array" ref="N1743">_xlfn.LET(_xlpm.k,finalData[[#This Row],[peer_group_key]],
     MEDIAN(_xlfn._xlws.FILTER(finalData[score], (finalData[peer_group_key]=_xlpm.k)*(ISNUMBER(finalData[score]))))
)</f>
        <v>0.99</v>
      </c>
      <c r="O1743" cm="1">
        <f t="array" ref="O174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43" cm="1">
        <f t="array" ref="P174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43">
        <f>finalData[[#This Row],[peerQ3]]-finalData[[#This Row],[peerQ1]]</f>
        <v>5.2499999999999991E-2</v>
      </c>
      <c r="R1743" cm="1">
        <f t="array" ref="R1743">_xlfn.LET(_xlpm.k,finalData[[#This Row],[peer_group_key]],
ROWS(_xlfn._xlws.FILTER(finalData[score], (finalData[peer_group_key]=_xlpm.k)*(ISNUMBER(finalData[score]))))
)</f>
        <v>62</v>
      </c>
      <c r="S1743">
        <f>IF(OR(NOT(ISNUMBER(finalData[[#This Row],[peerIQR]])),finalData[[#This Row],[peerIQR]]=0), NA(), finalData[[#This Row],[peerQ1]]-1.5*finalData[[#This Row],[peerIQR]])</f>
        <v>0.88875000000000004</v>
      </c>
      <c r="T1743">
        <f>IF(OR(NOT(ISNUMBER(finalData[[#This Row],[peerIQR]])),finalData[[#This Row],[peerIQR]]=0), NA(), finalData[[#This Row],[peerQ3]]+1.5*finalData[[#This Row],[peerIQR]])</f>
        <v>1.0987499999999999</v>
      </c>
      <c r="U174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43">
        <f>finalData[[#This Row],[score]]-finalData[[#This Row],[peerMedian]]</f>
        <v>-1.0000000000000009E-2</v>
      </c>
    </row>
    <row r="1744" spans="1:22">
      <c r="A1744" t="s">
        <v>6579</v>
      </c>
      <c r="B1744" t="s">
        <v>6580</v>
      </c>
      <c r="C1744" t="s">
        <v>6323</v>
      </c>
      <c r="D1744" t="s">
        <v>113</v>
      </c>
      <c r="E1744">
        <v>2</v>
      </c>
      <c r="F1744">
        <v>0</v>
      </c>
      <c r="G1744">
        <v>6</v>
      </c>
      <c r="H1744">
        <v>0</v>
      </c>
      <c r="I1744">
        <v>0.92</v>
      </c>
      <c r="J1744">
        <v>6</v>
      </c>
      <c r="K1744">
        <v>0</v>
      </c>
      <c r="L1744" t="s">
        <v>18154</v>
      </c>
      <c r="M1744" t="s">
        <v>17973</v>
      </c>
      <c r="N1744" cm="1">
        <f t="array" ref="N1744">_xlfn.LET(_xlpm.k,finalData[[#This Row],[peer_group_key]],
     MEDIAN(_xlfn._xlws.FILTER(finalData[score], (finalData[peer_group_key]=_xlpm.k)*(ISNUMBER(finalData[score]))))
)</f>
        <v>0.95500000000000007</v>
      </c>
      <c r="O1744" cm="1">
        <f t="array" ref="O174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</v>
      </c>
      <c r="P1744" cm="1">
        <f t="array" ref="P174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1744">
        <f>finalData[[#This Row],[peerQ3]]-finalData[[#This Row],[peerQ1]]</f>
        <v>8.9999999999999969E-2</v>
      </c>
      <c r="R1744" cm="1">
        <f t="array" ref="R1744">_xlfn.LET(_xlpm.k,finalData[[#This Row],[peer_group_key]],
ROWS(_xlfn._xlws.FILTER(finalData[score], (finalData[peer_group_key]=_xlpm.k)*(ISNUMBER(finalData[score]))))
)</f>
        <v>4</v>
      </c>
      <c r="S1744">
        <f>IF(OR(NOT(ISNUMBER(finalData[[#This Row],[peerIQR]])),finalData[[#This Row],[peerIQR]]=0), NA(), finalData[[#This Row],[peerQ1]]-1.5*finalData[[#This Row],[peerIQR]])</f>
        <v>0.77500000000000013</v>
      </c>
      <c r="T1744">
        <f>IF(OR(NOT(ISNUMBER(finalData[[#This Row],[peerIQR]])),finalData[[#This Row],[peerIQR]]=0), NA(), finalData[[#This Row],[peerQ3]]+1.5*finalData[[#This Row],[peerIQR]])</f>
        <v>1.135</v>
      </c>
      <c r="U174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744">
        <f>finalData[[#This Row],[score]]-finalData[[#This Row],[peerMedian]]</f>
        <v>-3.5000000000000031E-2</v>
      </c>
    </row>
    <row r="1745" spans="1:22">
      <c r="A1745" t="s">
        <v>6583</v>
      </c>
      <c r="B1745" t="s">
        <v>1397</v>
      </c>
      <c r="C1745" t="s">
        <v>6323</v>
      </c>
      <c r="D1745" t="s">
        <v>32</v>
      </c>
      <c r="E1745">
        <v>2</v>
      </c>
      <c r="F1745">
        <v>0</v>
      </c>
      <c r="G1745">
        <v>7</v>
      </c>
      <c r="H1745">
        <v>1</v>
      </c>
      <c r="I1745">
        <v>1.17</v>
      </c>
      <c r="J1745">
        <v>8</v>
      </c>
      <c r="K1745">
        <v>0.125</v>
      </c>
      <c r="L1745" t="s">
        <v>18151</v>
      </c>
      <c r="M1745" t="s">
        <v>17973</v>
      </c>
      <c r="N1745" cm="1">
        <f t="array" ref="N1745">_xlfn.LET(_xlpm.k,finalData[[#This Row],[peer_group_key]],
     MEDIAN(_xlfn._xlws.FILTER(finalData[score], (finalData[peer_group_key]=_xlpm.k)*(ISNUMBER(finalData[score]))))
)</f>
        <v>0.99</v>
      </c>
      <c r="O1745" cm="1">
        <f t="array" ref="O174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45" cm="1">
        <f t="array" ref="P174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45">
        <f>finalData[[#This Row],[peerQ3]]-finalData[[#This Row],[peerQ1]]</f>
        <v>5.2499999999999991E-2</v>
      </c>
      <c r="R1745" cm="1">
        <f t="array" ref="R1745">_xlfn.LET(_xlpm.k,finalData[[#This Row],[peer_group_key]],
ROWS(_xlfn._xlws.FILTER(finalData[score], (finalData[peer_group_key]=_xlpm.k)*(ISNUMBER(finalData[score]))))
)</f>
        <v>62</v>
      </c>
      <c r="S1745">
        <f>IF(OR(NOT(ISNUMBER(finalData[[#This Row],[peerIQR]])),finalData[[#This Row],[peerIQR]]=0), NA(), finalData[[#This Row],[peerQ1]]-1.5*finalData[[#This Row],[peerIQR]])</f>
        <v>0.88875000000000004</v>
      </c>
      <c r="T1745">
        <f>IF(OR(NOT(ISNUMBER(finalData[[#This Row],[peerIQR]])),finalData[[#This Row],[peerIQR]]=0), NA(), finalData[[#This Row],[peerQ3]]+1.5*finalData[[#This Row],[peerIQR]])</f>
        <v>1.0987499999999999</v>
      </c>
      <c r="U174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1745">
        <f>finalData[[#This Row],[score]]-finalData[[#This Row],[peerMedian]]</f>
        <v>0.17999999999999994</v>
      </c>
    </row>
    <row r="1746" spans="1:22">
      <c r="A1746" t="s">
        <v>6585</v>
      </c>
      <c r="B1746" t="s">
        <v>6586</v>
      </c>
      <c r="C1746" t="s">
        <v>6323</v>
      </c>
      <c r="D1746" t="s">
        <v>32</v>
      </c>
      <c r="E1746">
        <v>4</v>
      </c>
      <c r="F1746">
        <v>0</v>
      </c>
      <c r="G1746">
        <v>7</v>
      </c>
      <c r="H1746">
        <v>0</v>
      </c>
      <c r="I1746">
        <v>0.96</v>
      </c>
      <c r="J1746">
        <v>7</v>
      </c>
      <c r="K1746">
        <v>0</v>
      </c>
      <c r="L1746" t="s">
        <v>18151</v>
      </c>
      <c r="M1746" t="s">
        <v>17970</v>
      </c>
      <c r="N1746" cm="1">
        <f t="array" ref="N1746">_xlfn.LET(_xlpm.k,finalData[[#This Row],[peer_group_key]],
     MEDIAN(_xlfn._xlws.FILTER(finalData[score], (finalData[peer_group_key]=_xlpm.k)*(ISNUMBER(finalData[score]))))
)</f>
        <v>0.99</v>
      </c>
      <c r="O1746" cm="1">
        <f t="array" ref="O174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46" cm="1">
        <f t="array" ref="P174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46">
        <f>finalData[[#This Row],[peerQ3]]-finalData[[#This Row],[peerQ1]]</f>
        <v>5.2499999999999991E-2</v>
      </c>
      <c r="R1746" cm="1">
        <f t="array" ref="R1746">_xlfn.LET(_xlpm.k,finalData[[#This Row],[peer_group_key]],
ROWS(_xlfn._xlws.FILTER(finalData[score], (finalData[peer_group_key]=_xlpm.k)*(ISNUMBER(finalData[score]))))
)</f>
        <v>62</v>
      </c>
      <c r="S1746">
        <f>IF(OR(NOT(ISNUMBER(finalData[[#This Row],[peerIQR]])),finalData[[#This Row],[peerIQR]]=0), NA(), finalData[[#This Row],[peerQ1]]-1.5*finalData[[#This Row],[peerIQR]])</f>
        <v>0.88875000000000004</v>
      </c>
      <c r="T1746">
        <f>IF(OR(NOT(ISNUMBER(finalData[[#This Row],[peerIQR]])),finalData[[#This Row],[peerIQR]]=0), NA(), finalData[[#This Row],[peerQ3]]+1.5*finalData[[#This Row],[peerIQR]])</f>
        <v>1.0987499999999999</v>
      </c>
      <c r="U174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46">
        <f>finalData[[#This Row],[score]]-finalData[[#This Row],[peerMedian]]</f>
        <v>-3.0000000000000027E-2</v>
      </c>
    </row>
    <row r="1747" spans="1:22">
      <c r="A1747" t="s">
        <v>6588</v>
      </c>
      <c r="B1747" t="s">
        <v>6589</v>
      </c>
      <c r="C1747" t="s">
        <v>6323</v>
      </c>
      <c r="D1747" t="s">
        <v>113</v>
      </c>
      <c r="E1747">
        <v>2</v>
      </c>
      <c r="F1747">
        <v>0</v>
      </c>
      <c r="G1747">
        <v>8</v>
      </c>
      <c r="H1747">
        <v>0</v>
      </c>
      <c r="I1747">
        <v>1.03</v>
      </c>
      <c r="J1747">
        <v>8</v>
      </c>
      <c r="K1747">
        <v>0</v>
      </c>
      <c r="L1747" t="s">
        <v>18154</v>
      </c>
      <c r="M1747" t="s">
        <v>17973</v>
      </c>
      <c r="N1747" cm="1">
        <f t="array" ref="N1747">_xlfn.LET(_xlpm.k,finalData[[#This Row],[peer_group_key]],
     MEDIAN(_xlfn._xlws.FILTER(finalData[score], (finalData[peer_group_key]=_xlpm.k)*(ISNUMBER(finalData[score]))))
)</f>
        <v>0.95500000000000007</v>
      </c>
      <c r="O1747" cm="1">
        <f t="array" ref="O174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</v>
      </c>
      <c r="P1747" cm="1">
        <f t="array" ref="P174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1747">
        <f>finalData[[#This Row],[peerQ3]]-finalData[[#This Row],[peerQ1]]</f>
        <v>8.9999999999999969E-2</v>
      </c>
      <c r="R1747" cm="1">
        <f t="array" ref="R1747">_xlfn.LET(_xlpm.k,finalData[[#This Row],[peer_group_key]],
ROWS(_xlfn._xlws.FILTER(finalData[score], (finalData[peer_group_key]=_xlpm.k)*(ISNUMBER(finalData[score]))))
)</f>
        <v>4</v>
      </c>
      <c r="S1747">
        <f>IF(OR(NOT(ISNUMBER(finalData[[#This Row],[peerIQR]])),finalData[[#This Row],[peerIQR]]=0), NA(), finalData[[#This Row],[peerQ1]]-1.5*finalData[[#This Row],[peerIQR]])</f>
        <v>0.77500000000000013</v>
      </c>
      <c r="T1747">
        <f>IF(OR(NOT(ISNUMBER(finalData[[#This Row],[peerIQR]])),finalData[[#This Row],[peerIQR]]=0), NA(), finalData[[#This Row],[peerQ3]]+1.5*finalData[[#This Row],[peerIQR]])</f>
        <v>1.135</v>
      </c>
      <c r="U174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747">
        <f>finalData[[#This Row],[score]]-finalData[[#This Row],[peerMedian]]</f>
        <v>7.4999999999999956E-2</v>
      </c>
    </row>
    <row r="1748" spans="1:22">
      <c r="A1748" t="s">
        <v>6591</v>
      </c>
      <c r="B1748" t="s">
        <v>6592</v>
      </c>
      <c r="C1748" t="s">
        <v>6323</v>
      </c>
      <c r="D1748" t="s">
        <v>140</v>
      </c>
      <c r="E1748">
        <v>3</v>
      </c>
      <c r="F1748">
        <v>0</v>
      </c>
      <c r="G1748">
        <v>10</v>
      </c>
      <c r="H1748">
        <v>1</v>
      </c>
      <c r="I1748">
        <v>1.01</v>
      </c>
      <c r="J1748">
        <v>11</v>
      </c>
      <c r="K1748">
        <v>9.0909090909090912E-2</v>
      </c>
      <c r="L1748" t="s">
        <v>18153</v>
      </c>
      <c r="M1748" t="s">
        <v>17971</v>
      </c>
      <c r="N1748" cm="1">
        <f t="array" ref="N1748">_xlfn.LET(_xlpm.k,finalData[[#This Row],[peer_group_key]],
     MEDIAN(_xlfn._xlws.FILTER(finalData[score], (finalData[peer_group_key]=_xlpm.k)*(ISNUMBER(finalData[score]))))
)</f>
        <v>1</v>
      </c>
      <c r="O1748" cm="1">
        <f t="array" ref="O174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748" cm="1">
        <f t="array" ref="P174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748">
        <f>finalData[[#This Row],[peerQ3]]-finalData[[#This Row],[peerQ1]]</f>
        <v>5.7500000000000107E-2</v>
      </c>
      <c r="R1748" cm="1">
        <f t="array" ref="R1748">_xlfn.LET(_xlpm.k,finalData[[#This Row],[peer_group_key]],
ROWS(_xlfn._xlws.FILTER(finalData[score], (finalData[peer_group_key]=_xlpm.k)*(ISNUMBER(finalData[score]))))
)</f>
        <v>10</v>
      </c>
      <c r="S1748">
        <f>IF(OR(NOT(ISNUMBER(finalData[[#This Row],[peerIQR]])),finalData[[#This Row],[peerIQR]]=0), NA(), finalData[[#This Row],[peerQ1]]-1.5*finalData[[#This Row],[peerIQR]])</f>
        <v>0.87124999999999986</v>
      </c>
      <c r="T1748">
        <f>IF(OR(NOT(ISNUMBER(finalData[[#This Row],[peerIQR]])),finalData[[#This Row],[peerIQR]]=0), NA(), finalData[[#This Row],[peerQ3]]+1.5*finalData[[#This Row],[peerIQR]])</f>
        <v>1.1012500000000003</v>
      </c>
      <c r="U174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48">
        <f>finalData[[#This Row],[score]]-finalData[[#This Row],[peerMedian]]</f>
        <v>1.0000000000000009E-2</v>
      </c>
    </row>
    <row r="1749" spans="1:22">
      <c r="A1749" t="s">
        <v>6594</v>
      </c>
      <c r="B1749" t="s">
        <v>6595</v>
      </c>
      <c r="C1749" t="s">
        <v>6323</v>
      </c>
      <c r="D1749" t="s">
        <v>32</v>
      </c>
      <c r="E1749">
        <v>5</v>
      </c>
      <c r="F1749">
        <v>2</v>
      </c>
      <c r="G1749">
        <v>8</v>
      </c>
      <c r="H1749">
        <v>1</v>
      </c>
      <c r="I1749">
        <v>0.94</v>
      </c>
      <c r="J1749">
        <v>11</v>
      </c>
      <c r="K1749">
        <v>9.0909090909090912E-2</v>
      </c>
      <c r="L1749" t="s">
        <v>18151</v>
      </c>
      <c r="M1749" t="s">
        <v>17970</v>
      </c>
      <c r="N1749" cm="1">
        <f t="array" ref="N1749">_xlfn.LET(_xlpm.k,finalData[[#This Row],[peer_group_key]],
     MEDIAN(_xlfn._xlws.FILTER(finalData[score], (finalData[peer_group_key]=_xlpm.k)*(ISNUMBER(finalData[score]))))
)</f>
        <v>0.99</v>
      </c>
      <c r="O1749" cm="1">
        <f t="array" ref="O174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49" cm="1">
        <f t="array" ref="P174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49">
        <f>finalData[[#This Row],[peerQ3]]-finalData[[#This Row],[peerQ1]]</f>
        <v>5.2499999999999991E-2</v>
      </c>
      <c r="R1749" cm="1">
        <f t="array" ref="R1749">_xlfn.LET(_xlpm.k,finalData[[#This Row],[peer_group_key]],
ROWS(_xlfn._xlws.FILTER(finalData[score], (finalData[peer_group_key]=_xlpm.k)*(ISNUMBER(finalData[score]))))
)</f>
        <v>62</v>
      </c>
      <c r="S1749">
        <f>IF(OR(NOT(ISNUMBER(finalData[[#This Row],[peerIQR]])),finalData[[#This Row],[peerIQR]]=0), NA(), finalData[[#This Row],[peerQ1]]-1.5*finalData[[#This Row],[peerIQR]])</f>
        <v>0.88875000000000004</v>
      </c>
      <c r="T1749">
        <f>IF(OR(NOT(ISNUMBER(finalData[[#This Row],[peerIQR]])),finalData[[#This Row],[peerIQR]]=0), NA(), finalData[[#This Row],[peerQ3]]+1.5*finalData[[#This Row],[peerIQR]])</f>
        <v>1.0987499999999999</v>
      </c>
      <c r="U174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49">
        <f>finalData[[#This Row],[score]]-finalData[[#This Row],[peerMedian]]</f>
        <v>-5.0000000000000044E-2</v>
      </c>
    </row>
    <row r="1750" spans="1:22">
      <c r="A1750" t="s">
        <v>6597</v>
      </c>
      <c r="B1750" t="s">
        <v>6598</v>
      </c>
      <c r="C1750" t="s">
        <v>6323</v>
      </c>
      <c r="D1750" t="s">
        <v>32</v>
      </c>
      <c r="E1750">
        <v>2</v>
      </c>
      <c r="F1750">
        <v>0</v>
      </c>
      <c r="G1750">
        <v>9</v>
      </c>
      <c r="H1750">
        <v>0</v>
      </c>
      <c r="I1750">
        <v>1.06</v>
      </c>
      <c r="J1750">
        <v>9</v>
      </c>
      <c r="K1750">
        <v>0</v>
      </c>
      <c r="L1750" t="s">
        <v>18151</v>
      </c>
      <c r="M1750" t="s">
        <v>17973</v>
      </c>
      <c r="N1750" cm="1">
        <f t="array" ref="N1750">_xlfn.LET(_xlpm.k,finalData[[#This Row],[peer_group_key]],
     MEDIAN(_xlfn._xlws.FILTER(finalData[score], (finalData[peer_group_key]=_xlpm.k)*(ISNUMBER(finalData[score]))))
)</f>
        <v>0.99</v>
      </c>
      <c r="O1750" cm="1">
        <f t="array" ref="O175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50" cm="1">
        <f t="array" ref="P175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50">
        <f>finalData[[#This Row],[peerQ3]]-finalData[[#This Row],[peerQ1]]</f>
        <v>5.2499999999999991E-2</v>
      </c>
      <c r="R1750" cm="1">
        <f t="array" ref="R1750">_xlfn.LET(_xlpm.k,finalData[[#This Row],[peer_group_key]],
ROWS(_xlfn._xlws.FILTER(finalData[score], (finalData[peer_group_key]=_xlpm.k)*(ISNUMBER(finalData[score]))))
)</f>
        <v>62</v>
      </c>
      <c r="S1750">
        <f>IF(OR(NOT(ISNUMBER(finalData[[#This Row],[peerIQR]])),finalData[[#This Row],[peerIQR]]=0), NA(), finalData[[#This Row],[peerQ1]]-1.5*finalData[[#This Row],[peerIQR]])</f>
        <v>0.88875000000000004</v>
      </c>
      <c r="T1750">
        <f>IF(OR(NOT(ISNUMBER(finalData[[#This Row],[peerIQR]])),finalData[[#This Row],[peerIQR]]=0), NA(), finalData[[#This Row],[peerQ3]]+1.5*finalData[[#This Row],[peerIQR]])</f>
        <v>1.0987499999999999</v>
      </c>
      <c r="U175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50">
        <f>finalData[[#This Row],[score]]-finalData[[#This Row],[peerMedian]]</f>
        <v>7.0000000000000062E-2</v>
      </c>
    </row>
    <row r="1751" spans="1:22">
      <c r="A1751" t="s">
        <v>6600</v>
      </c>
      <c r="B1751" t="s">
        <v>6601</v>
      </c>
      <c r="C1751" t="s">
        <v>6323</v>
      </c>
      <c r="D1751" t="s">
        <v>32</v>
      </c>
      <c r="E1751">
        <v>3</v>
      </c>
      <c r="F1751">
        <v>0</v>
      </c>
      <c r="G1751">
        <v>5</v>
      </c>
      <c r="H1751">
        <v>1</v>
      </c>
      <c r="I1751">
        <v>0.98</v>
      </c>
      <c r="J1751">
        <v>6</v>
      </c>
      <c r="K1751">
        <v>0.16666666666666666</v>
      </c>
      <c r="L1751" t="s">
        <v>18151</v>
      </c>
      <c r="M1751" t="s">
        <v>17971</v>
      </c>
      <c r="N1751" cm="1">
        <f t="array" ref="N1751">_xlfn.LET(_xlpm.k,finalData[[#This Row],[peer_group_key]],
     MEDIAN(_xlfn._xlws.FILTER(finalData[score], (finalData[peer_group_key]=_xlpm.k)*(ISNUMBER(finalData[score]))))
)</f>
        <v>0.99</v>
      </c>
      <c r="O1751" cm="1">
        <f t="array" ref="O175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51" cm="1">
        <f t="array" ref="P175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51">
        <f>finalData[[#This Row],[peerQ3]]-finalData[[#This Row],[peerQ1]]</f>
        <v>5.2499999999999991E-2</v>
      </c>
      <c r="R1751" cm="1">
        <f t="array" ref="R1751">_xlfn.LET(_xlpm.k,finalData[[#This Row],[peer_group_key]],
ROWS(_xlfn._xlws.FILTER(finalData[score], (finalData[peer_group_key]=_xlpm.k)*(ISNUMBER(finalData[score]))))
)</f>
        <v>62</v>
      </c>
      <c r="S1751">
        <f>IF(OR(NOT(ISNUMBER(finalData[[#This Row],[peerIQR]])),finalData[[#This Row],[peerIQR]]=0), NA(), finalData[[#This Row],[peerQ1]]-1.5*finalData[[#This Row],[peerIQR]])</f>
        <v>0.88875000000000004</v>
      </c>
      <c r="T1751">
        <f>IF(OR(NOT(ISNUMBER(finalData[[#This Row],[peerIQR]])),finalData[[#This Row],[peerIQR]]=0), NA(), finalData[[#This Row],[peerQ3]]+1.5*finalData[[#This Row],[peerIQR]])</f>
        <v>1.0987499999999999</v>
      </c>
      <c r="U175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51">
        <f>finalData[[#This Row],[score]]-finalData[[#This Row],[peerMedian]]</f>
        <v>-1.0000000000000009E-2</v>
      </c>
    </row>
    <row r="1752" spans="1:22">
      <c r="A1752" t="s">
        <v>6603</v>
      </c>
      <c r="B1752" t="s">
        <v>6604</v>
      </c>
      <c r="C1752" t="s">
        <v>6323</v>
      </c>
      <c r="D1752" t="s">
        <v>32</v>
      </c>
      <c r="E1752">
        <v>3</v>
      </c>
      <c r="F1752">
        <v>0</v>
      </c>
      <c r="G1752">
        <v>8</v>
      </c>
      <c r="H1752">
        <v>0</v>
      </c>
      <c r="I1752">
        <v>0.92</v>
      </c>
      <c r="J1752">
        <v>8</v>
      </c>
      <c r="K1752">
        <v>0</v>
      </c>
      <c r="L1752" t="s">
        <v>18151</v>
      </c>
      <c r="M1752" t="s">
        <v>17971</v>
      </c>
      <c r="N1752" cm="1">
        <f t="array" ref="N1752">_xlfn.LET(_xlpm.k,finalData[[#This Row],[peer_group_key]],
     MEDIAN(_xlfn._xlws.FILTER(finalData[score], (finalData[peer_group_key]=_xlpm.k)*(ISNUMBER(finalData[score]))))
)</f>
        <v>0.99</v>
      </c>
      <c r="O1752" cm="1">
        <f t="array" ref="O175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52" cm="1">
        <f t="array" ref="P175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52">
        <f>finalData[[#This Row],[peerQ3]]-finalData[[#This Row],[peerQ1]]</f>
        <v>5.2499999999999991E-2</v>
      </c>
      <c r="R1752" cm="1">
        <f t="array" ref="R1752">_xlfn.LET(_xlpm.k,finalData[[#This Row],[peer_group_key]],
ROWS(_xlfn._xlws.FILTER(finalData[score], (finalData[peer_group_key]=_xlpm.k)*(ISNUMBER(finalData[score]))))
)</f>
        <v>62</v>
      </c>
      <c r="S1752">
        <f>IF(OR(NOT(ISNUMBER(finalData[[#This Row],[peerIQR]])),finalData[[#This Row],[peerIQR]]=0), NA(), finalData[[#This Row],[peerQ1]]-1.5*finalData[[#This Row],[peerIQR]])</f>
        <v>0.88875000000000004</v>
      </c>
      <c r="T1752">
        <f>IF(OR(NOT(ISNUMBER(finalData[[#This Row],[peerIQR]])),finalData[[#This Row],[peerIQR]]=0), NA(), finalData[[#This Row],[peerQ3]]+1.5*finalData[[#This Row],[peerIQR]])</f>
        <v>1.0987499999999999</v>
      </c>
      <c r="U175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52">
        <f>finalData[[#This Row],[score]]-finalData[[#This Row],[peerMedian]]</f>
        <v>-6.9999999999999951E-2</v>
      </c>
    </row>
    <row r="1753" spans="1:22">
      <c r="A1753" t="s">
        <v>6607</v>
      </c>
      <c r="B1753" t="s">
        <v>2309</v>
      </c>
      <c r="C1753" t="s">
        <v>6323</v>
      </c>
      <c r="D1753" t="s">
        <v>32</v>
      </c>
      <c r="E1753">
        <v>4</v>
      </c>
      <c r="F1753">
        <v>0</v>
      </c>
      <c r="G1753">
        <v>8</v>
      </c>
      <c r="H1753">
        <v>0</v>
      </c>
      <c r="I1753">
        <v>0.84</v>
      </c>
      <c r="J1753">
        <v>8</v>
      </c>
      <c r="K1753">
        <v>0</v>
      </c>
      <c r="L1753" t="s">
        <v>18151</v>
      </c>
      <c r="M1753" t="s">
        <v>17970</v>
      </c>
      <c r="N1753" cm="1">
        <f t="array" ref="N1753">_xlfn.LET(_xlpm.k,finalData[[#This Row],[peer_group_key]],
     MEDIAN(_xlfn._xlws.FILTER(finalData[score], (finalData[peer_group_key]=_xlpm.k)*(ISNUMBER(finalData[score]))))
)</f>
        <v>0.99</v>
      </c>
      <c r="O1753" cm="1">
        <f t="array" ref="O175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53" cm="1">
        <f t="array" ref="P175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53">
        <f>finalData[[#This Row],[peerQ3]]-finalData[[#This Row],[peerQ1]]</f>
        <v>5.2499999999999991E-2</v>
      </c>
      <c r="R1753" cm="1">
        <f t="array" ref="R1753">_xlfn.LET(_xlpm.k,finalData[[#This Row],[peer_group_key]],
ROWS(_xlfn._xlws.FILTER(finalData[score], (finalData[peer_group_key]=_xlpm.k)*(ISNUMBER(finalData[score]))))
)</f>
        <v>62</v>
      </c>
      <c r="S1753">
        <f>IF(OR(NOT(ISNUMBER(finalData[[#This Row],[peerIQR]])),finalData[[#This Row],[peerIQR]]=0), NA(), finalData[[#This Row],[peerQ1]]-1.5*finalData[[#This Row],[peerIQR]])</f>
        <v>0.88875000000000004</v>
      </c>
      <c r="T1753">
        <f>IF(OR(NOT(ISNUMBER(finalData[[#This Row],[peerIQR]])),finalData[[#This Row],[peerIQR]]=0), NA(), finalData[[#This Row],[peerQ3]]+1.5*finalData[[#This Row],[peerIQR]])</f>
        <v>1.0987499999999999</v>
      </c>
      <c r="U175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Low Outlier</v>
      </c>
      <c r="V1753">
        <f>finalData[[#This Row],[score]]-finalData[[#This Row],[peerMedian]]</f>
        <v>-0.15000000000000002</v>
      </c>
    </row>
    <row r="1754" spans="1:22">
      <c r="A1754" t="s">
        <v>6609</v>
      </c>
      <c r="B1754" t="s">
        <v>6610</v>
      </c>
      <c r="C1754" t="s">
        <v>6323</v>
      </c>
      <c r="D1754" t="s">
        <v>87</v>
      </c>
      <c r="E1754">
        <v>2</v>
      </c>
      <c r="F1754">
        <v>1</v>
      </c>
      <c r="G1754">
        <v>10</v>
      </c>
      <c r="H1754">
        <v>0</v>
      </c>
      <c r="I1754">
        <v>1.03</v>
      </c>
      <c r="J1754">
        <v>11</v>
      </c>
      <c r="K1754">
        <v>0</v>
      </c>
      <c r="L1754" t="s">
        <v>18152</v>
      </c>
      <c r="M1754" t="s">
        <v>17973</v>
      </c>
      <c r="N1754" cm="1">
        <f t="array" ref="N1754">_xlfn.LET(_xlpm.k,finalData[[#This Row],[peer_group_key]],
     MEDIAN(_xlfn._xlws.FILTER(finalData[score], (finalData[peer_group_key]=_xlpm.k)*(ISNUMBER(finalData[score]))))
)</f>
        <v>0.99</v>
      </c>
      <c r="O1754" cm="1">
        <f t="array" ref="O175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1754" cm="1">
        <f t="array" ref="P175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54">
        <f>finalData[[#This Row],[peerQ3]]-finalData[[#This Row],[peerQ1]]</f>
        <v>5.5000000000000049E-2</v>
      </c>
      <c r="R1754" cm="1">
        <f t="array" ref="R1754">_xlfn.LET(_xlpm.k,finalData[[#This Row],[peer_group_key]],
ROWS(_xlfn._xlws.FILTER(finalData[score], (finalData[peer_group_key]=_xlpm.k)*(ISNUMBER(finalData[score]))))
)</f>
        <v>21</v>
      </c>
      <c r="S1754">
        <f>IF(OR(NOT(ISNUMBER(finalData[[#This Row],[peerIQR]])),finalData[[#This Row],[peerIQR]]=0), NA(), finalData[[#This Row],[peerQ1]]-1.5*finalData[[#This Row],[peerIQR]])</f>
        <v>0.88249999999999984</v>
      </c>
      <c r="T1754">
        <f>IF(OR(NOT(ISNUMBER(finalData[[#This Row],[peerIQR]])),finalData[[#This Row],[peerIQR]]=0), NA(), finalData[[#This Row],[peerQ3]]+1.5*finalData[[#This Row],[peerIQR]])</f>
        <v>1.1025</v>
      </c>
      <c r="U175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54">
        <f>finalData[[#This Row],[score]]-finalData[[#This Row],[peerMedian]]</f>
        <v>4.0000000000000036E-2</v>
      </c>
    </row>
    <row r="1755" spans="1:22">
      <c r="A1755" t="s">
        <v>6612</v>
      </c>
      <c r="B1755" t="s">
        <v>6613</v>
      </c>
      <c r="C1755" t="s">
        <v>6323</v>
      </c>
      <c r="D1755" t="s">
        <v>32</v>
      </c>
      <c r="E1755">
        <v>2</v>
      </c>
      <c r="F1755">
        <v>0</v>
      </c>
      <c r="G1755">
        <v>10</v>
      </c>
      <c r="H1755">
        <v>0</v>
      </c>
      <c r="I1755">
        <v>0.98</v>
      </c>
      <c r="J1755">
        <v>10</v>
      </c>
      <c r="K1755">
        <v>0</v>
      </c>
      <c r="L1755" t="s">
        <v>18151</v>
      </c>
      <c r="M1755" t="s">
        <v>17973</v>
      </c>
      <c r="N1755" cm="1">
        <f t="array" ref="N1755">_xlfn.LET(_xlpm.k,finalData[[#This Row],[peer_group_key]],
     MEDIAN(_xlfn._xlws.FILTER(finalData[score], (finalData[peer_group_key]=_xlpm.k)*(ISNUMBER(finalData[score]))))
)</f>
        <v>0.99</v>
      </c>
      <c r="O1755" cm="1">
        <f t="array" ref="O175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55" cm="1">
        <f t="array" ref="P175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55">
        <f>finalData[[#This Row],[peerQ3]]-finalData[[#This Row],[peerQ1]]</f>
        <v>5.2499999999999991E-2</v>
      </c>
      <c r="R1755" cm="1">
        <f t="array" ref="R1755">_xlfn.LET(_xlpm.k,finalData[[#This Row],[peer_group_key]],
ROWS(_xlfn._xlws.FILTER(finalData[score], (finalData[peer_group_key]=_xlpm.k)*(ISNUMBER(finalData[score]))))
)</f>
        <v>62</v>
      </c>
      <c r="S1755">
        <f>IF(OR(NOT(ISNUMBER(finalData[[#This Row],[peerIQR]])),finalData[[#This Row],[peerIQR]]=0), NA(), finalData[[#This Row],[peerQ1]]-1.5*finalData[[#This Row],[peerIQR]])</f>
        <v>0.88875000000000004</v>
      </c>
      <c r="T1755">
        <f>IF(OR(NOT(ISNUMBER(finalData[[#This Row],[peerIQR]])),finalData[[#This Row],[peerIQR]]=0), NA(), finalData[[#This Row],[peerQ3]]+1.5*finalData[[#This Row],[peerIQR]])</f>
        <v>1.0987499999999999</v>
      </c>
      <c r="U175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55">
        <f>finalData[[#This Row],[score]]-finalData[[#This Row],[peerMedian]]</f>
        <v>-1.0000000000000009E-2</v>
      </c>
    </row>
    <row r="1756" spans="1:22">
      <c r="A1756" t="s">
        <v>6616</v>
      </c>
      <c r="B1756" t="s">
        <v>6617</v>
      </c>
      <c r="C1756" t="s">
        <v>6323</v>
      </c>
      <c r="D1756" t="s">
        <v>32</v>
      </c>
      <c r="E1756">
        <v>5</v>
      </c>
      <c r="F1756">
        <v>0</v>
      </c>
      <c r="G1756">
        <v>11</v>
      </c>
      <c r="H1756">
        <v>0</v>
      </c>
      <c r="I1756">
        <v>0.99</v>
      </c>
      <c r="J1756">
        <v>11</v>
      </c>
      <c r="K1756">
        <v>0</v>
      </c>
      <c r="L1756" t="s">
        <v>18151</v>
      </c>
      <c r="M1756" t="s">
        <v>17970</v>
      </c>
      <c r="N1756" cm="1">
        <f t="array" ref="N1756">_xlfn.LET(_xlpm.k,finalData[[#This Row],[peer_group_key]],
     MEDIAN(_xlfn._xlws.FILTER(finalData[score], (finalData[peer_group_key]=_xlpm.k)*(ISNUMBER(finalData[score]))))
)</f>
        <v>0.99</v>
      </c>
      <c r="O1756" cm="1">
        <f t="array" ref="O175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56" cm="1">
        <f t="array" ref="P175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56">
        <f>finalData[[#This Row],[peerQ3]]-finalData[[#This Row],[peerQ1]]</f>
        <v>5.2499999999999991E-2</v>
      </c>
      <c r="R1756" cm="1">
        <f t="array" ref="R1756">_xlfn.LET(_xlpm.k,finalData[[#This Row],[peer_group_key]],
ROWS(_xlfn._xlws.FILTER(finalData[score], (finalData[peer_group_key]=_xlpm.k)*(ISNUMBER(finalData[score]))))
)</f>
        <v>62</v>
      </c>
      <c r="S1756">
        <f>IF(OR(NOT(ISNUMBER(finalData[[#This Row],[peerIQR]])),finalData[[#This Row],[peerIQR]]=0), NA(), finalData[[#This Row],[peerQ1]]-1.5*finalData[[#This Row],[peerIQR]])</f>
        <v>0.88875000000000004</v>
      </c>
      <c r="T1756">
        <f>IF(OR(NOT(ISNUMBER(finalData[[#This Row],[peerIQR]])),finalData[[#This Row],[peerIQR]]=0), NA(), finalData[[#This Row],[peerQ3]]+1.5*finalData[[#This Row],[peerIQR]])</f>
        <v>1.0987499999999999</v>
      </c>
      <c r="U175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56">
        <f>finalData[[#This Row],[score]]-finalData[[#This Row],[peerMedian]]</f>
        <v>0</v>
      </c>
    </row>
    <row r="1757" spans="1:22">
      <c r="A1757" t="s">
        <v>6619</v>
      </c>
      <c r="B1757" t="s">
        <v>6620</v>
      </c>
      <c r="C1757" t="s">
        <v>6323</v>
      </c>
      <c r="D1757" t="s">
        <v>32</v>
      </c>
      <c r="E1757">
        <v>4</v>
      </c>
      <c r="F1757">
        <v>0</v>
      </c>
      <c r="G1757">
        <v>8</v>
      </c>
      <c r="H1757">
        <v>0</v>
      </c>
      <c r="I1757">
        <v>0.99</v>
      </c>
      <c r="J1757">
        <v>8</v>
      </c>
      <c r="K1757">
        <v>0</v>
      </c>
      <c r="L1757" t="s">
        <v>18151</v>
      </c>
      <c r="M1757" t="s">
        <v>17970</v>
      </c>
      <c r="N1757" cm="1">
        <f t="array" ref="N1757">_xlfn.LET(_xlpm.k,finalData[[#This Row],[peer_group_key]],
     MEDIAN(_xlfn._xlws.FILTER(finalData[score], (finalData[peer_group_key]=_xlpm.k)*(ISNUMBER(finalData[score]))))
)</f>
        <v>0.99</v>
      </c>
      <c r="O1757" cm="1">
        <f t="array" ref="O175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57" cm="1">
        <f t="array" ref="P175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57">
        <f>finalData[[#This Row],[peerQ3]]-finalData[[#This Row],[peerQ1]]</f>
        <v>5.2499999999999991E-2</v>
      </c>
      <c r="R1757" cm="1">
        <f t="array" ref="R1757">_xlfn.LET(_xlpm.k,finalData[[#This Row],[peer_group_key]],
ROWS(_xlfn._xlws.FILTER(finalData[score], (finalData[peer_group_key]=_xlpm.k)*(ISNUMBER(finalData[score]))))
)</f>
        <v>62</v>
      </c>
      <c r="S1757">
        <f>IF(OR(NOT(ISNUMBER(finalData[[#This Row],[peerIQR]])),finalData[[#This Row],[peerIQR]]=0), NA(), finalData[[#This Row],[peerQ1]]-1.5*finalData[[#This Row],[peerIQR]])</f>
        <v>0.88875000000000004</v>
      </c>
      <c r="T1757">
        <f>IF(OR(NOT(ISNUMBER(finalData[[#This Row],[peerIQR]])),finalData[[#This Row],[peerIQR]]=0), NA(), finalData[[#This Row],[peerQ3]]+1.5*finalData[[#This Row],[peerIQR]])</f>
        <v>1.0987499999999999</v>
      </c>
      <c r="U175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57">
        <f>finalData[[#This Row],[score]]-finalData[[#This Row],[peerMedian]]</f>
        <v>0</v>
      </c>
    </row>
    <row r="1758" spans="1:22">
      <c r="A1758" t="s">
        <v>6622</v>
      </c>
      <c r="B1758" t="s">
        <v>6623</v>
      </c>
      <c r="C1758" t="s">
        <v>6323</v>
      </c>
      <c r="D1758" t="s">
        <v>140</v>
      </c>
      <c r="E1758">
        <v>4</v>
      </c>
      <c r="F1758">
        <v>0</v>
      </c>
      <c r="G1758">
        <v>6</v>
      </c>
      <c r="H1758">
        <v>0</v>
      </c>
      <c r="I1758">
        <v>0.99</v>
      </c>
      <c r="J1758">
        <v>6</v>
      </c>
      <c r="K1758">
        <v>0</v>
      </c>
      <c r="L1758" t="s">
        <v>18153</v>
      </c>
      <c r="M1758" t="s">
        <v>17970</v>
      </c>
      <c r="N1758" cm="1">
        <f t="array" ref="N1758">_xlfn.LET(_xlpm.k,finalData[[#This Row],[peer_group_key]],
     MEDIAN(_xlfn._xlws.FILTER(finalData[score], (finalData[peer_group_key]=_xlpm.k)*(ISNUMBER(finalData[score]))))
)</f>
        <v>1</v>
      </c>
      <c r="O1758" cm="1">
        <f t="array" ref="O175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758" cm="1">
        <f t="array" ref="P175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758">
        <f>finalData[[#This Row],[peerQ3]]-finalData[[#This Row],[peerQ1]]</f>
        <v>5.7500000000000107E-2</v>
      </c>
      <c r="R1758" cm="1">
        <f t="array" ref="R1758">_xlfn.LET(_xlpm.k,finalData[[#This Row],[peer_group_key]],
ROWS(_xlfn._xlws.FILTER(finalData[score], (finalData[peer_group_key]=_xlpm.k)*(ISNUMBER(finalData[score]))))
)</f>
        <v>10</v>
      </c>
      <c r="S1758">
        <f>IF(OR(NOT(ISNUMBER(finalData[[#This Row],[peerIQR]])),finalData[[#This Row],[peerIQR]]=0), NA(), finalData[[#This Row],[peerQ1]]-1.5*finalData[[#This Row],[peerIQR]])</f>
        <v>0.87124999999999986</v>
      </c>
      <c r="T1758">
        <f>IF(OR(NOT(ISNUMBER(finalData[[#This Row],[peerIQR]])),finalData[[#This Row],[peerIQR]]=0), NA(), finalData[[#This Row],[peerQ3]]+1.5*finalData[[#This Row],[peerIQR]])</f>
        <v>1.1012500000000003</v>
      </c>
      <c r="U175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58">
        <f>finalData[[#This Row],[score]]-finalData[[#This Row],[peerMedian]]</f>
        <v>-1.0000000000000009E-2</v>
      </c>
    </row>
    <row r="1759" spans="1:22">
      <c r="A1759" t="s">
        <v>6626</v>
      </c>
      <c r="B1759" t="s">
        <v>6627</v>
      </c>
      <c r="C1759" t="s">
        <v>6323</v>
      </c>
      <c r="D1759" t="s">
        <v>140</v>
      </c>
      <c r="E1759">
        <v>3</v>
      </c>
      <c r="F1759">
        <v>0</v>
      </c>
      <c r="G1759">
        <v>6</v>
      </c>
      <c r="H1759">
        <v>0</v>
      </c>
      <c r="I1759">
        <v>0.96</v>
      </c>
      <c r="J1759">
        <v>6</v>
      </c>
      <c r="K1759">
        <v>0</v>
      </c>
      <c r="L1759" t="s">
        <v>18153</v>
      </c>
      <c r="M1759" t="s">
        <v>17971</v>
      </c>
      <c r="N1759" cm="1">
        <f t="array" ref="N1759">_xlfn.LET(_xlpm.k,finalData[[#This Row],[peer_group_key]],
     MEDIAN(_xlfn._xlws.FILTER(finalData[score], (finalData[peer_group_key]=_xlpm.k)*(ISNUMBER(finalData[score]))))
)</f>
        <v>1</v>
      </c>
      <c r="O1759" cm="1">
        <f t="array" ref="O175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759" cm="1">
        <f t="array" ref="P175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759">
        <f>finalData[[#This Row],[peerQ3]]-finalData[[#This Row],[peerQ1]]</f>
        <v>5.7500000000000107E-2</v>
      </c>
      <c r="R1759" cm="1">
        <f t="array" ref="R1759">_xlfn.LET(_xlpm.k,finalData[[#This Row],[peer_group_key]],
ROWS(_xlfn._xlws.FILTER(finalData[score], (finalData[peer_group_key]=_xlpm.k)*(ISNUMBER(finalData[score]))))
)</f>
        <v>10</v>
      </c>
      <c r="S1759">
        <f>IF(OR(NOT(ISNUMBER(finalData[[#This Row],[peerIQR]])),finalData[[#This Row],[peerIQR]]=0), NA(), finalData[[#This Row],[peerQ1]]-1.5*finalData[[#This Row],[peerIQR]])</f>
        <v>0.87124999999999986</v>
      </c>
      <c r="T1759">
        <f>IF(OR(NOT(ISNUMBER(finalData[[#This Row],[peerIQR]])),finalData[[#This Row],[peerIQR]]=0), NA(), finalData[[#This Row],[peerQ3]]+1.5*finalData[[#This Row],[peerIQR]])</f>
        <v>1.1012500000000003</v>
      </c>
      <c r="U175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59">
        <f>finalData[[#This Row],[score]]-finalData[[#This Row],[peerMedian]]</f>
        <v>-4.0000000000000036E-2</v>
      </c>
    </row>
    <row r="1760" spans="1:22">
      <c r="A1760" t="s">
        <v>6629</v>
      </c>
      <c r="B1760" t="s">
        <v>6630</v>
      </c>
      <c r="C1760" t="s">
        <v>6323</v>
      </c>
      <c r="D1760" t="s">
        <v>87</v>
      </c>
      <c r="E1760">
        <v>3</v>
      </c>
      <c r="F1760">
        <v>0</v>
      </c>
      <c r="G1760">
        <v>6</v>
      </c>
      <c r="H1760">
        <v>0</v>
      </c>
      <c r="I1760">
        <v>1</v>
      </c>
      <c r="J1760">
        <v>6</v>
      </c>
      <c r="K1760">
        <v>0</v>
      </c>
      <c r="L1760" t="s">
        <v>18152</v>
      </c>
      <c r="M1760" t="s">
        <v>17971</v>
      </c>
      <c r="N1760" cm="1">
        <f t="array" ref="N1760">_xlfn.LET(_xlpm.k,finalData[[#This Row],[peer_group_key]],
     MEDIAN(_xlfn._xlws.FILTER(finalData[score], (finalData[peer_group_key]=_xlpm.k)*(ISNUMBER(finalData[score]))))
)</f>
        <v>0.99</v>
      </c>
      <c r="O1760" cm="1">
        <f t="array" ref="O176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0.96499999999999997</v>
      </c>
      <c r="P1760" cm="1">
        <f t="array" ref="P176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60">
        <f>finalData[[#This Row],[peerQ3]]-finalData[[#This Row],[peerQ1]]</f>
        <v>5.5000000000000049E-2</v>
      </c>
      <c r="R1760" cm="1">
        <f t="array" ref="R1760">_xlfn.LET(_xlpm.k,finalData[[#This Row],[peer_group_key]],
ROWS(_xlfn._xlws.FILTER(finalData[score], (finalData[peer_group_key]=_xlpm.k)*(ISNUMBER(finalData[score]))))
)</f>
        <v>21</v>
      </c>
      <c r="S1760">
        <f>IF(OR(NOT(ISNUMBER(finalData[[#This Row],[peerIQR]])),finalData[[#This Row],[peerIQR]]=0), NA(), finalData[[#This Row],[peerQ1]]-1.5*finalData[[#This Row],[peerIQR]])</f>
        <v>0.88249999999999984</v>
      </c>
      <c r="T1760">
        <f>IF(OR(NOT(ISNUMBER(finalData[[#This Row],[peerIQR]])),finalData[[#This Row],[peerIQR]]=0), NA(), finalData[[#This Row],[peerQ3]]+1.5*finalData[[#This Row],[peerIQR]])</f>
        <v>1.1025</v>
      </c>
      <c r="U176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60">
        <f>finalData[[#This Row],[score]]-finalData[[#This Row],[peerMedian]]</f>
        <v>1.0000000000000009E-2</v>
      </c>
    </row>
    <row r="1761" spans="1:22">
      <c r="A1761" t="s">
        <v>6631</v>
      </c>
      <c r="B1761" t="s">
        <v>6632</v>
      </c>
      <c r="C1761" t="s">
        <v>6323</v>
      </c>
      <c r="D1761" t="s">
        <v>27</v>
      </c>
      <c r="E1761">
        <v>3</v>
      </c>
      <c r="F1761">
        <v>0</v>
      </c>
      <c r="G1761">
        <v>8</v>
      </c>
      <c r="H1761">
        <v>0</v>
      </c>
      <c r="I1761">
        <v>0.93</v>
      </c>
      <c r="J1761">
        <v>8</v>
      </c>
      <c r="K1761">
        <v>0</v>
      </c>
      <c r="L1761" t="s">
        <v>18156</v>
      </c>
      <c r="M1761" t="s">
        <v>17971</v>
      </c>
      <c r="N1761" cm="1">
        <f t="array" ref="N1761">_xlfn.LET(_xlpm.k,finalData[[#This Row],[peer_group_key]],
     MEDIAN(_xlfn._xlws.FILTER(finalData[score], (finalData[peer_group_key]=_xlpm.k)*(ISNUMBER(finalData[score]))))
)</f>
        <v>1</v>
      </c>
      <c r="O1761" cm="1">
        <f t="array" ref="O176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1761" cm="1">
        <f t="array" ref="P176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761">
        <f>finalData[[#This Row],[peerQ3]]-finalData[[#This Row],[peerQ1]]</f>
        <v>9.9999999999999978E-2</v>
      </c>
      <c r="R1761" cm="1">
        <f t="array" ref="R1761">_xlfn.LET(_xlpm.k,finalData[[#This Row],[peer_group_key]],
ROWS(_xlfn._xlws.FILTER(finalData[score], (finalData[peer_group_key]=_xlpm.k)*(ISNUMBER(finalData[score]))))
)</f>
        <v>5</v>
      </c>
      <c r="S1761">
        <f>IF(OR(NOT(ISNUMBER(finalData[[#This Row],[peerIQR]])),finalData[[#This Row],[peerIQR]]=0), NA(), finalData[[#This Row],[peerQ1]]-1.5*finalData[[#This Row],[peerIQR]])</f>
        <v>0.78</v>
      </c>
      <c r="T1761">
        <f>IF(OR(NOT(ISNUMBER(finalData[[#This Row],[peerIQR]])),finalData[[#This Row],[peerIQR]]=0), NA(), finalData[[#This Row],[peerQ3]]+1.5*finalData[[#This Row],[peerIQR]])</f>
        <v>1.18</v>
      </c>
      <c r="U176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761">
        <f>finalData[[#This Row],[score]]-finalData[[#This Row],[peerMedian]]</f>
        <v>-6.9999999999999951E-2</v>
      </c>
    </row>
    <row r="1762" spans="1:22">
      <c r="A1762" t="s">
        <v>6635</v>
      </c>
      <c r="B1762" t="s">
        <v>6636</v>
      </c>
      <c r="C1762" t="s">
        <v>6323</v>
      </c>
      <c r="D1762" t="s">
        <v>140</v>
      </c>
      <c r="E1762">
        <v>3</v>
      </c>
      <c r="F1762">
        <v>1</v>
      </c>
      <c r="G1762">
        <v>8</v>
      </c>
      <c r="H1762">
        <v>1</v>
      </c>
      <c r="I1762">
        <v>1.01</v>
      </c>
      <c r="J1762">
        <v>10</v>
      </c>
      <c r="K1762">
        <v>0.1</v>
      </c>
      <c r="L1762" t="s">
        <v>18153</v>
      </c>
      <c r="M1762" t="s">
        <v>17971</v>
      </c>
      <c r="N1762" cm="1">
        <f t="array" ref="N1762">_xlfn.LET(_xlpm.k,finalData[[#This Row],[peer_group_key]],
     MEDIAN(_xlfn._xlws.FILTER(finalData[score], (finalData[peer_group_key]=_xlpm.k)*(ISNUMBER(finalData[score]))))
)</f>
        <v>1</v>
      </c>
      <c r="O1762" cm="1">
        <f t="array" ref="O176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762" cm="1">
        <f t="array" ref="P176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762">
        <f>finalData[[#This Row],[peerQ3]]-finalData[[#This Row],[peerQ1]]</f>
        <v>5.7500000000000107E-2</v>
      </c>
      <c r="R1762" cm="1">
        <f t="array" ref="R1762">_xlfn.LET(_xlpm.k,finalData[[#This Row],[peer_group_key]],
ROWS(_xlfn._xlws.FILTER(finalData[score], (finalData[peer_group_key]=_xlpm.k)*(ISNUMBER(finalData[score]))))
)</f>
        <v>10</v>
      </c>
      <c r="S1762">
        <f>IF(OR(NOT(ISNUMBER(finalData[[#This Row],[peerIQR]])),finalData[[#This Row],[peerIQR]]=0), NA(), finalData[[#This Row],[peerQ1]]-1.5*finalData[[#This Row],[peerIQR]])</f>
        <v>0.87124999999999986</v>
      </c>
      <c r="T1762">
        <f>IF(OR(NOT(ISNUMBER(finalData[[#This Row],[peerIQR]])),finalData[[#This Row],[peerIQR]]=0), NA(), finalData[[#This Row],[peerQ3]]+1.5*finalData[[#This Row],[peerIQR]])</f>
        <v>1.1012500000000003</v>
      </c>
      <c r="U176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62">
        <f>finalData[[#This Row],[score]]-finalData[[#This Row],[peerMedian]]</f>
        <v>1.0000000000000009E-2</v>
      </c>
    </row>
    <row r="1763" spans="1:22">
      <c r="A1763" t="s">
        <v>6638</v>
      </c>
      <c r="B1763" t="s">
        <v>6639</v>
      </c>
      <c r="C1763" t="s">
        <v>6323</v>
      </c>
      <c r="D1763" t="s">
        <v>32</v>
      </c>
      <c r="E1763">
        <v>3</v>
      </c>
      <c r="F1763">
        <v>0</v>
      </c>
      <c r="G1763">
        <v>6</v>
      </c>
      <c r="H1763">
        <v>0</v>
      </c>
      <c r="I1763">
        <v>0.91</v>
      </c>
      <c r="J1763">
        <v>6</v>
      </c>
      <c r="K1763">
        <v>0</v>
      </c>
      <c r="L1763" t="s">
        <v>18151</v>
      </c>
      <c r="M1763" t="s">
        <v>17971</v>
      </c>
      <c r="N1763" cm="1">
        <f t="array" ref="N1763">_xlfn.LET(_xlpm.k,finalData[[#This Row],[peer_group_key]],
     MEDIAN(_xlfn._xlws.FILTER(finalData[score], (finalData[peer_group_key]=_xlpm.k)*(ISNUMBER(finalData[score]))))
)</f>
        <v>0.99</v>
      </c>
      <c r="O1763" cm="1">
        <f t="array" ref="O176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63" cm="1">
        <f t="array" ref="P176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63">
        <f>finalData[[#This Row],[peerQ3]]-finalData[[#This Row],[peerQ1]]</f>
        <v>5.2499999999999991E-2</v>
      </c>
      <c r="R1763" cm="1">
        <f t="array" ref="R1763">_xlfn.LET(_xlpm.k,finalData[[#This Row],[peer_group_key]],
ROWS(_xlfn._xlws.FILTER(finalData[score], (finalData[peer_group_key]=_xlpm.k)*(ISNUMBER(finalData[score]))))
)</f>
        <v>62</v>
      </c>
      <c r="S1763">
        <f>IF(OR(NOT(ISNUMBER(finalData[[#This Row],[peerIQR]])),finalData[[#This Row],[peerIQR]]=0), NA(), finalData[[#This Row],[peerQ1]]-1.5*finalData[[#This Row],[peerIQR]])</f>
        <v>0.88875000000000004</v>
      </c>
      <c r="T1763">
        <f>IF(OR(NOT(ISNUMBER(finalData[[#This Row],[peerIQR]])),finalData[[#This Row],[peerIQR]]=0), NA(), finalData[[#This Row],[peerQ3]]+1.5*finalData[[#This Row],[peerIQR]])</f>
        <v>1.0987499999999999</v>
      </c>
      <c r="U176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63">
        <f>finalData[[#This Row],[score]]-finalData[[#This Row],[peerMedian]]</f>
        <v>-7.999999999999996E-2</v>
      </c>
    </row>
    <row r="1764" spans="1:22">
      <c r="A1764" t="s">
        <v>6641</v>
      </c>
      <c r="B1764" t="s">
        <v>6642</v>
      </c>
      <c r="C1764" t="s">
        <v>6323</v>
      </c>
      <c r="D1764" t="s">
        <v>27</v>
      </c>
      <c r="E1764">
        <v>5</v>
      </c>
      <c r="F1764">
        <v>0</v>
      </c>
      <c r="G1764">
        <v>3</v>
      </c>
      <c r="H1764">
        <v>0</v>
      </c>
      <c r="I1764">
        <v>0.87</v>
      </c>
      <c r="J1764">
        <v>3</v>
      </c>
      <c r="K1764">
        <v>0</v>
      </c>
      <c r="L1764" t="s">
        <v>18156</v>
      </c>
      <c r="M1764" t="s">
        <v>17970</v>
      </c>
      <c r="N1764" cm="1">
        <f t="array" ref="N1764">_xlfn.LET(_xlpm.k,finalData[[#This Row],[peer_group_key]],
     MEDIAN(_xlfn._xlws.FILTER(finalData[score], (finalData[peer_group_key]=_xlpm.k)*(ISNUMBER(finalData[score]))))
)</f>
        <v>1</v>
      </c>
      <c r="O1764" cm="1">
        <f t="array" ref="O176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1764" cm="1">
        <f t="array" ref="P176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764">
        <f>finalData[[#This Row],[peerQ3]]-finalData[[#This Row],[peerQ1]]</f>
        <v>9.9999999999999978E-2</v>
      </c>
      <c r="R1764" cm="1">
        <f t="array" ref="R1764">_xlfn.LET(_xlpm.k,finalData[[#This Row],[peer_group_key]],
ROWS(_xlfn._xlws.FILTER(finalData[score], (finalData[peer_group_key]=_xlpm.k)*(ISNUMBER(finalData[score]))))
)</f>
        <v>5</v>
      </c>
      <c r="S1764">
        <f>IF(OR(NOT(ISNUMBER(finalData[[#This Row],[peerIQR]])),finalData[[#This Row],[peerIQR]]=0), NA(), finalData[[#This Row],[peerQ1]]-1.5*finalData[[#This Row],[peerIQR]])</f>
        <v>0.78</v>
      </c>
      <c r="T1764">
        <f>IF(OR(NOT(ISNUMBER(finalData[[#This Row],[peerIQR]])),finalData[[#This Row],[peerIQR]]=0), NA(), finalData[[#This Row],[peerQ3]]+1.5*finalData[[#This Row],[peerIQR]])</f>
        <v>1.18</v>
      </c>
      <c r="U176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764">
        <f>finalData[[#This Row],[score]]-finalData[[#This Row],[peerMedian]]</f>
        <v>-0.13</v>
      </c>
    </row>
    <row r="1765" spans="1:22">
      <c r="A1765" t="s">
        <v>6644</v>
      </c>
      <c r="B1765" t="s">
        <v>6645</v>
      </c>
      <c r="C1765" t="s">
        <v>6323</v>
      </c>
      <c r="D1765" t="s">
        <v>27</v>
      </c>
      <c r="E1765">
        <v>4</v>
      </c>
      <c r="F1765">
        <v>0</v>
      </c>
      <c r="G1765">
        <v>6</v>
      </c>
      <c r="H1765">
        <v>0</v>
      </c>
      <c r="I1765">
        <v>1.05</v>
      </c>
      <c r="J1765">
        <v>6</v>
      </c>
      <c r="K1765">
        <v>0</v>
      </c>
      <c r="L1765" t="s">
        <v>18156</v>
      </c>
      <c r="M1765" t="s">
        <v>17970</v>
      </c>
      <c r="N1765" cm="1">
        <f t="array" ref="N1765">_xlfn.LET(_xlpm.k,finalData[[#This Row],[peer_group_key]],
     MEDIAN(_xlfn._xlws.FILTER(finalData[score], (finalData[peer_group_key]=_xlpm.k)*(ISNUMBER(finalData[score]))))
)</f>
        <v>1</v>
      </c>
      <c r="O1765" cm="1">
        <f t="array" ref="O176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1765" cm="1">
        <f t="array" ref="P176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765">
        <f>finalData[[#This Row],[peerQ3]]-finalData[[#This Row],[peerQ1]]</f>
        <v>9.9999999999999978E-2</v>
      </c>
      <c r="R1765" cm="1">
        <f t="array" ref="R1765">_xlfn.LET(_xlpm.k,finalData[[#This Row],[peer_group_key]],
ROWS(_xlfn._xlws.FILTER(finalData[score], (finalData[peer_group_key]=_xlpm.k)*(ISNUMBER(finalData[score]))))
)</f>
        <v>5</v>
      </c>
      <c r="S1765">
        <f>IF(OR(NOT(ISNUMBER(finalData[[#This Row],[peerIQR]])),finalData[[#This Row],[peerIQR]]=0), NA(), finalData[[#This Row],[peerQ1]]-1.5*finalData[[#This Row],[peerIQR]])</f>
        <v>0.78</v>
      </c>
      <c r="T1765">
        <f>IF(OR(NOT(ISNUMBER(finalData[[#This Row],[peerIQR]])),finalData[[#This Row],[peerIQR]]=0), NA(), finalData[[#This Row],[peerQ3]]+1.5*finalData[[#This Row],[peerIQR]])</f>
        <v>1.18</v>
      </c>
      <c r="U176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765">
        <f>finalData[[#This Row],[score]]-finalData[[#This Row],[peerMedian]]</f>
        <v>5.0000000000000044E-2</v>
      </c>
    </row>
    <row r="1766" spans="1:22">
      <c r="A1766" t="s">
        <v>6646</v>
      </c>
      <c r="B1766" t="s">
        <v>6647</v>
      </c>
      <c r="C1766" t="s">
        <v>6323</v>
      </c>
      <c r="D1766" t="s">
        <v>32</v>
      </c>
      <c r="E1766">
        <v>3</v>
      </c>
      <c r="F1766">
        <v>0</v>
      </c>
      <c r="G1766">
        <v>8</v>
      </c>
      <c r="H1766">
        <v>2</v>
      </c>
      <c r="I1766">
        <v>1.05</v>
      </c>
      <c r="J1766">
        <v>10</v>
      </c>
      <c r="K1766">
        <v>0.2</v>
      </c>
      <c r="L1766" t="s">
        <v>18151</v>
      </c>
      <c r="M1766" t="s">
        <v>17971</v>
      </c>
      <c r="N1766" cm="1">
        <f t="array" ref="N1766">_xlfn.LET(_xlpm.k,finalData[[#This Row],[peer_group_key]],
     MEDIAN(_xlfn._xlws.FILTER(finalData[score], (finalData[peer_group_key]=_xlpm.k)*(ISNUMBER(finalData[score]))))
)</f>
        <v>0.99</v>
      </c>
      <c r="O1766" cm="1">
        <f t="array" ref="O176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66" cm="1">
        <f t="array" ref="P176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66">
        <f>finalData[[#This Row],[peerQ3]]-finalData[[#This Row],[peerQ1]]</f>
        <v>5.2499999999999991E-2</v>
      </c>
      <c r="R1766" cm="1">
        <f t="array" ref="R1766">_xlfn.LET(_xlpm.k,finalData[[#This Row],[peer_group_key]],
ROWS(_xlfn._xlws.FILTER(finalData[score], (finalData[peer_group_key]=_xlpm.k)*(ISNUMBER(finalData[score]))))
)</f>
        <v>62</v>
      </c>
      <c r="S1766">
        <f>IF(OR(NOT(ISNUMBER(finalData[[#This Row],[peerIQR]])),finalData[[#This Row],[peerIQR]]=0), NA(), finalData[[#This Row],[peerQ1]]-1.5*finalData[[#This Row],[peerIQR]])</f>
        <v>0.88875000000000004</v>
      </c>
      <c r="T1766">
        <f>IF(OR(NOT(ISNUMBER(finalData[[#This Row],[peerIQR]])),finalData[[#This Row],[peerIQR]]=0), NA(), finalData[[#This Row],[peerQ3]]+1.5*finalData[[#This Row],[peerIQR]])</f>
        <v>1.0987499999999999</v>
      </c>
      <c r="U176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66">
        <f>finalData[[#This Row],[score]]-finalData[[#This Row],[peerMedian]]</f>
        <v>6.0000000000000053E-2</v>
      </c>
    </row>
    <row r="1767" spans="1:22">
      <c r="A1767" t="s">
        <v>6649</v>
      </c>
      <c r="B1767" t="s">
        <v>6650</v>
      </c>
      <c r="C1767" t="s">
        <v>6323</v>
      </c>
      <c r="D1767" t="s">
        <v>32</v>
      </c>
      <c r="E1767">
        <v>3</v>
      </c>
      <c r="F1767">
        <v>0</v>
      </c>
      <c r="G1767">
        <v>9</v>
      </c>
      <c r="H1767">
        <v>0</v>
      </c>
      <c r="I1767">
        <v>0.98</v>
      </c>
      <c r="J1767">
        <v>9</v>
      </c>
      <c r="K1767">
        <v>0</v>
      </c>
      <c r="L1767" t="s">
        <v>18151</v>
      </c>
      <c r="M1767" t="s">
        <v>17971</v>
      </c>
      <c r="N1767" cm="1">
        <f t="array" ref="N1767">_xlfn.LET(_xlpm.k,finalData[[#This Row],[peer_group_key]],
     MEDIAN(_xlfn._xlws.FILTER(finalData[score], (finalData[peer_group_key]=_xlpm.k)*(ISNUMBER(finalData[score]))))
)</f>
        <v>0.99</v>
      </c>
      <c r="O1767" cm="1">
        <f t="array" ref="O176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67" cm="1">
        <f t="array" ref="P176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67">
        <f>finalData[[#This Row],[peerQ3]]-finalData[[#This Row],[peerQ1]]</f>
        <v>5.2499999999999991E-2</v>
      </c>
      <c r="R1767" cm="1">
        <f t="array" ref="R1767">_xlfn.LET(_xlpm.k,finalData[[#This Row],[peer_group_key]],
ROWS(_xlfn._xlws.FILTER(finalData[score], (finalData[peer_group_key]=_xlpm.k)*(ISNUMBER(finalData[score]))))
)</f>
        <v>62</v>
      </c>
      <c r="S1767">
        <f>IF(OR(NOT(ISNUMBER(finalData[[#This Row],[peerIQR]])),finalData[[#This Row],[peerIQR]]=0), NA(), finalData[[#This Row],[peerQ1]]-1.5*finalData[[#This Row],[peerIQR]])</f>
        <v>0.88875000000000004</v>
      </c>
      <c r="T1767">
        <f>IF(OR(NOT(ISNUMBER(finalData[[#This Row],[peerIQR]])),finalData[[#This Row],[peerIQR]]=0), NA(), finalData[[#This Row],[peerQ3]]+1.5*finalData[[#This Row],[peerIQR]])</f>
        <v>1.0987499999999999</v>
      </c>
      <c r="U176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67">
        <f>finalData[[#This Row],[score]]-finalData[[#This Row],[peerMedian]]</f>
        <v>-1.0000000000000009E-2</v>
      </c>
    </row>
    <row r="1768" spans="1:22">
      <c r="A1768" t="s">
        <v>6651</v>
      </c>
      <c r="B1768" t="s">
        <v>6652</v>
      </c>
      <c r="C1768" t="s">
        <v>6323</v>
      </c>
      <c r="D1768" t="s">
        <v>32</v>
      </c>
      <c r="E1768">
        <v>4</v>
      </c>
      <c r="F1768">
        <v>0</v>
      </c>
      <c r="G1768">
        <v>6</v>
      </c>
      <c r="H1768">
        <v>1</v>
      </c>
      <c r="I1768">
        <v>0.97</v>
      </c>
      <c r="J1768">
        <v>7</v>
      </c>
      <c r="K1768">
        <v>0.14285714285714285</v>
      </c>
      <c r="L1768" t="s">
        <v>18151</v>
      </c>
      <c r="M1768" t="s">
        <v>17970</v>
      </c>
      <c r="N1768" cm="1">
        <f t="array" ref="N1768">_xlfn.LET(_xlpm.k,finalData[[#This Row],[peer_group_key]],
     MEDIAN(_xlfn._xlws.FILTER(finalData[score], (finalData[peer_group_key]=_xlpm.k)*(ISNUMBER(finalData[score]))))
)</f>
        <v>0.99</v>
      </c>
      <c r="O1768" cm="1">
        <f t="array" ref="O176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68" cm="1">
        <f t="array" ref="P176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68">
        <f>finalData[[#This Row],[peerQ3]]-finalData[[#This Row],[peerQ1]]</f>
        <v>5.2499999999999991E-2</v>
      </c>
      <c r="R1768" cm="1">
        <f t="array" ref="R1768">_xlfn.LET(_xlpm.k,finalData[[#This Row],[peer_group_key]],
ROWS(_xlfn._xlws.FILTER(finalData[score], (finalData[peer_group_key]=_xlpm.k)*(ISNUMBER(finalData[score]))))
)</f>
        <v>62</v>
      </c>
      <c r="S1768">
        <f>IF(OR(NOT(ISNUMBER(finalData[[#This Row],[peerIQR]])),finalData[[#This Row],[peerIQR]]=0), NA(), finalData[[#This Row],[peerQ1]]-1.5*finalData[[#This Row],[peerIQR]])</f>
        <v>0.88875000000000004</v>
      </c>
      <c r="T1768">
        <f>IF(OR(NOT(ISNUMBER(finalData[[#This Row],[peerIQR]])),finalData[[#This Row],[peerIQR]]=0), NA(), finalData[[#This Row],[peerQ3]]+1.5*finalData[[#This Row],[peerIQR]])</f>
        <v>1.0987499999999999</v>
      </c>
      <c r="U176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68">
        <f>finalData[[#This Row],[score]]-finalData[[#This Row],[peerMedian]]</f>
        <v>-2.0000000000000018E-2</v>
      </c>
    </row>
    <row r="1769" spans="1:22">
      <c r="A1769" t="s">
        <v>6654</v>
      </c>
      <c r="B1769" t="s">
        <v>6655</v>
      </c>
      <c r="C1769" t="s">
        <v>6323</v>
      </c>
      <c r="D1769" t="s">
        <v>32</v>
      </c>
      <c r="E1769">
        <v>5</v>
      </c>
      <c r="F1769">
        <v>0</v>
      </c>
      <c r="G1769">
        <v>7</v>
      </c>
      <c r="H1769">
        <v>0</v>
      </c>
      <c r="I1769">
        <v>0.91</v>
      </c>
      <c r="J1769">
        <v>7</v>
      </c>
      <c r="K1769">
        <v>0</v>
      </c>
      <c r="L1769" t="s">
        <v>18151</v>
      </c>
      <c r="M1769" t="s">
        <v>17970</v>
      </c>
      <c r="N1769" cm="1">
        <f t="array" ref="N1769">_xlfn.LET(_xlpm.k,finalData[[#This Row],[peer_group_key]],
     MEDIAN(_xlfn._xlws.FILTER(finalData[score], (finalData[peer_group_key]=_xlpm.k)*(ISNUMBER(finalData[score]))))
)</f>
        <v>0.99</v>
      </c>
      <c r="O1769" cm="1">
        <f t="array" ref="O176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69" cm="1">
        <f t="array" ref="P176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69">
        <f>finalData[[#This Row],[peerQ3]]-finalData[[#This Row],[peerQ1]]</f>
        <v>5.2499999999999991E-2</v>
      </c>
      <c r="R1769" cm="1">
        <f t="array" ref="R1769">_xlfn.LET(_xlpm.k,finalData[[#This Row],[peer_group_key]],
ROWS(_xlfn._xlws.FILTER(finalData[score], (finalData[peer_group_key]=_xlpm.k)*(ISNUMBER(finalData[score]))))
)</f>
        <v>62</v>
      </c>
      <c r="S1769">
        <f>IF(OR(NOT(ISNUMBER(finalData[[#This Row],[peerIQR]])),finalData[[#This Row],[peerIQR]]=0), NA(), finalData[[#This Row],[peerQ1]]-1.5*finalData[[#This Row],[peerIQR]])</f>
        <v>0.88875000000000004</v>
      </c>
      <c r="T1769">
        <f>IF(OR(NOT(ISNUMBER(finalData[[#This Row],[peerIQR]])),finalData[[#This Row],[peerIQR]]=0), NA(), finalData[[#This Row],[peerQ3]]+1.5*finalData[[#This Row],[peerIQR]])</f>
        <v>1.0987499999999999</v>
      </c>
      <c r="U176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69">
        <f>finalData[[#This Row],[score]]-finalData[[#This Row],[peerMedian]]</f>
        <v>-7.999999999999996E-2</v>
      </c>
    </row>
    <row r="1770" spans="1:22">
      <c r="A1770" t="s">
        <v>6657</v>
      </c>
      <c r="B1770" t="s">
        <v>6658</v>
      </c>
      <c r="C1770" t="s">
        <v>6323</v>
      </c>
      <c r="D1770" t="s">
        <v>32</v>
      </c>
      <c r="E1770">
        <v>3</v>
      </c>
      <c r="F1770">
        <v>0</v>
      </c>
      <c r="G1770">
        <v>5</v>
      </c>
      <c r="H1770">
        <v>0</v>
      </c>
      <c r="I1770">
        <v>1.07</v>
      </c>
      <c r="J1770">
        <v>5</v>
      </c>
      <c r="K1770">
        <v>0</v>
      </c>
      <c r="L1770" t="s">
        <v>18151</v>
      </c>
      <c r="M1770" t="s">
        <v>17971</v>
      </c>
      <c r="N1770" cm="1">
        <f t="array" ref="N1770">_xlfn.LET(_xlpm.k,finalData[[#This Row],[peer_group_key]],
     MEDIAN(_xlfn._xlws.FILTER(finalData[score], (finalData[peer_group_key]=_xlpm.k)*(ISNUMBER(finalData[score]))))
)</f>
        <v>0.99</v>
      </c>
      <c r="O1770" cm="1">
        <f t="array" ref="O177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70" cm="1">
        <f t="array" ref="P177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70">
        <f>finalData[[#This Row],[peerQ3]]-finalData[[#This Row],[peerQ1]]</f>
        <v>5.2499999999999991E-2</v>
      </c>
      <c r="R1770" cm="1">
        <f t="array" ref="R1770">_xlfn.LET(_xlpm.k,finalData[[#This Row],[peer_group_key]],
ROWS(_xlfn._xlws.FILTER(finalData[score], (finalData[peer_group_key]=_xlpm.k)*(ISNUMBER(finalData[score]))))
)</f>
        <v>62</v>
      </c>
      <c r="S1770">
        <f>IF(OR(NOT(ISNUMBER(finalData[[#This Row],[peerIQR]])),finalData[[#This Row],[peerIQR]]=0), NA(), finalData[[#This Row],[peerQ1]]-1.5*finalData[[#This Row],[peerIQR]])</f>
        <v>0.88875000000000004</v>
      </c>
      <c r="T1770">
        <f>IF(OR(NOT(ISNUMBER(finalData[[#This Row],[peerIQR]])),finalData[[#This Row],[peerIQR]]=0), NA(), finalData[[#This Row],[peerQ3]]+1.5*finalData[[#This Row],[peerIQR]])</f>
        <v>1.0987499999999999</v>
      </c>
      <c r="U177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70">
        <f>finalData[[#This Row],[score]]-finalData[[#This Row],[peerMedian]]</f>
        <v>8.0000000000000071E-2</v>
      </c>
    </row>
    <row r="1771" spans="1:22">
      <c r="A1771" t="s">
        <v>6660</v>
      </c>
      <c r="B1771" t="s">
        <v>6661</v>
      </c>
      <c r="C1771" t="s">
        <v>6323</v>
      </c>
      <c r="D1771" t="s">
        <v>32</v>
      </c>
      <c r="E1771">
        <v>4</v>
      </c>
      <c r="F1771">
        <v>0</v>
      </c>
      <c r="G1771">
        <v>5</v>
      </c>
      <c r="H1771">
        <v>0</v>
      </c>
      <c r="I1771">
        <v>0.91</v>
      </c>
      <c r="J1771">
        <v>5</v>
      </c>
      <c r="K1771">
        <v>0</v>
      </c>
      <c r="L1771" t="s">
        <v>18151</v>
      </c>
      <c r="M1771" t="s">
        <v>17970</v>
      </c>
      <c r="N1771" cm="1">
        <f t="array" ref="N1771">_xlfn.LET(_xlpm.k,finalData[[#This Row],[peer_group_key]],
     MEDIAN(_xlfn._xlws.FILTER(finalData[score], (finalData[peer_group_key]=_xlpm.k)*(ISNUMBER(finalData[score]))))
)</f>
        <v>0.99</v>
      </c>
      <c r="O1771" cm="1">
        <f t="array" ref="O177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0.96750000000000003</v>
      </c>
      <c r="P1771" cm="1">
        <f t="array" ref="P177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771">
        <f>finalData[[#This Row],[peerQ3]]-finalData[[#This Row],[peerQ1]]</f>
        <v>5.2499999999999991E-2</v>
      </c>
      <c r="R1771" cm="1">
        <f t="array" ref="R1771">_xlfn.LET(_xlpm.k,finalData[[#This Row],[peer_group_key]],
ROWS(_xlfn._xlws.FILTER(finalData[score], (finalData[peer_group_key]=_xlpm.k)*(ISNUMBER(finalData[score]))))
)</f>
        <v>62</v>
      </c>
      <c r="S1771">
        <f>IF(OR(NOT(ISNUMBER(finalData[[#This Row],[peerIQR]])),finalData[[#This Row],[peerIQR]]=0), NA(), finalData[[#This Row],[peerQ1]]-1.5*finalData[[#This Row],[peerIQR]])</f>
        <v>0.88875000000000004</v>
      </c>
      <c r="T1771">
        <f>IF(OR(NOT(ISNUMBER(finalData[[#This Row],[peerIQR]])),finalData[[#This Row],[peerIQR]]=0), NA(), finalData[[#This Row],[peerQ3]]+1.5*finalData[[#This Row],[peerIQR]])</f>
        <v>1.0987499999999999</v>
      </c>
      <c r="U177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71">
        <f>finalData[[#This Row],[score]]-finalData[[#This Row],[peerMedian]]</f>
        <v>-7.999999999999996E-2</v>
      </c>
    </row>
    <row r="1772" spans="1:22">
      <c r="A1772" t="s">
        <v>6699</v>
      </c>
      <c r="B1772" t="s">
        <v>6700</v>
      </c>
      <c r="C1772" t="s">
        <v>6701</v>
      </c>
      <c r="D1772" t="s">
        <v>27</v>
      </c>
      <c r="E1772">
        <v>3</v>
      </c>
      <c r="F1772">
        <v>1</v>
      </c>
      <c r="G1772">
        <v>10</v>
      </c>
      <c r="H1772">
        <v>0</v>
      </c>
      <c r="I1772">
        <v>1.02</v>
      </c>
      <c r="J1772">
        <v>11</v>
      </c>
      <c r="K1772">
        <v>0</v>
      </c>
      <c r="L1772" t="s">
        <v>18158</v>
      </c>
      <c r="M1772" t="s">
        <v>17971</v>
      </c>
      <c r="N1772" cm="1">
        <f t="array" ref="N1772">_xlfn.LET(_xlpm.k,finalData[[#This Row],[peer_group_key]],
     MEDIAN(_xlfn._xlws.FILTER(finalData[score], (finalData[peer_group_key]=_xlpm.k)*(ISNUMBER(finalData[score]))))
)</f>
        <v>0.99</v>
      </c>
      <c r="O1772" cm="1">
        <f t="array" ref="O177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1772" cm="1">
        <f t="array" ref="P177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772">
        <f>finalData[[#This Row],[peerQ3]]-finalData[[#This Row],[peerQ1]]</f>
        <v>0.10750000000000015</v>
      </c>
      <c r="R1772" cm="1">
        <f t="array" ref="R1772">_xlfn.LET(_xlpm.k,finalData[[#This Row],[peer_group_key]],
ROWS(_xlfn._xlws.FILTER(finalData[score], (finalData[peer_group_key]=_xlpm.k)*(ISNUMBER(finalData[score]))))
)</f>
        <v>8</v>
      </c>
      <c r="S1772">
        <f>IF(OR(NOT(ISNUMBER(finalData[[#This Row],[peerIQR]])),finalData[[#This Row],[peerIQR]]=0), NA(), finalData[[#This Row],[peerQ1]]-1.5*finalData[[#This Row],[peerIQR]])</f>
        <v>0.78124999999999967</v>
      </c>
      <c r="T1772">
        <f>IF(OR(NOT(ISNUMBER(finalData[[#This Row],[peerIQR]])),finalData[[#This Row],[peerIQR]]=0), NA(), finalData[[#This Row],[peerQ3]]+1.5*finalData[[#This Row],[peerIQR]])</f>
        <v>1.2112500000000002</v>
      </c>
      <c r="U177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72">
        <f>finalData[[#This Row],[score]]-finalData[[#This Row],[peerMedian]]</f>
        <v>3.0000000000000027E-2</v>
      </c>
    </row>
    <row r="1773" spans="1:22">
      <c r="A1773" t="s">
        <v>6704</v>
      </c>
      <c r="B1773" t="s">
        <v>6705</v>
      </c>
      <c r="C1773" t="s">
        <v>6701</v>
      </c>
      <c r="D1773" t="s">
        <v>27</v>
      </c>
      <c r="E1773">
        <v>2</v>
      </c>
      <c r="F1773">
        <v>0</v>
      </c>
      <c r="G1773">
        <v>6</v>
      </c>
      <c r="H1773">
        <v>1</v>
      </c>
      <c r="I1773">
        <v>0.95</v>
      </c>
      <c r="J1773">
        <v>7</v>
      </c>
      <c r="K1773">
        <v>0.14285714285714285</v>
      </c>
      <c r="L1773" t="s">
        <v>18158</v>
      </c>
      <c r="M1773" t="s">
        <v>17973</v>
      </c>
      <c r="N1773" cm="1">
        <f t="array" ref="N1773">_xlfn.LET(_xlpm.k,finalData[[#This Row],[peer_group_key]],
     MEDIAN(_xlfn._xlws.FILTER(finalData[score], (finalData[peer_group_key]=_xlpm.k)*(ISNUMBER(finalData[score]))))
)</f>
        <v>0.99</v>
      </c>
      <c r="O1773" cm="1">
        <f t="array" ref="O177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1773" cm="1">
        <f t="array" ref="P177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773">
        <f>finalData[[#This Row],[peerQ3]]-finalData[[#This Row],[peerQ1]]</f>
        <v>0.10750000000000015</v>
      </c>
      <c r="R1773" cm="1">
        <f t="array" ref="R1773">_xlfn.LET(_xlpm.k,finalData[[#This Row],[peer_group_key]],
ROWS(_xlfn._xlws.FILTER(finalData[score], (finalData[peer_group_key]=_xlpm.k)*(ISNUMBER(finalData[score]))))
)</f>
        <v>8</v>
      </c>
      <c r="S1773">
        <f>IF(OR(NOT(ISNUMBER(finalData[[#This Row],[peerIQR]])),finalData[[#This Row],[peerIQR]]=0), NA(), finalData[[#This Row],[peerQ1]]-1.5*finalData[[#This Row],[peerIQR]])</f>
        <v>0.78124999999999967</v>
      </c>
      <c r="T1773">
        <f>IF(OR(NOT(ISNUMBER(finalData[[#This Row],[peerIQR]])),finalData[[#This Row],[peerIQR]]=0), NA(), finalData[[#This Row],[peerQ3]]+1.5*finalData[[#This Row],[peerIQR]])</f>
        <v>1.2112500000000002</v>
      </c>
      <c r="U177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73">
        <f>finalData[[#This Row],[score]]-finalData[[#This Row],[peerMedian]]</f>
        <v>-4.0000000000000036E-2</v>
      </c>
    </row>
    <row r="1774" spans="1:22">
      <c r="A1774" t="s">
        <v>6708</v>
      </c>
      <c r="B1774" t="s">
        <v>6709</v>
      </c>
      <c r="C1774" t="s">
        <v>6701</v>
      </c>
      <c r="D1774" t="s">
        <v>87</v>
      </c>
      <c r="E1774">
        <v>3</v>
      </c>
      <c r="F1774">
        <v>0</v>
      </c>
      <c r="G1774">
        <v>7</v>
      </c>
      <c r="H1774">
        <v>0</v>
      </c>
      <c r="I1774">
        <v>0.96</v>
      </c>
      <c r="J1774">
        <v>7</v>
      </c>
      <c r="K1774">
        <v>0</v>
      </c>
      <c r="L1774" t="s">
        <v>18159</v>
      </c>
      <c r="M1774" t="s">
        <v>17971</v>
      </c>
      <c r="N1774" cm="1">
        <f t="array" ref="N1774">_xlfn.LET(_xlpm.k,finalData[[#This Row],[peer_group_key]],
     MEDIAN(_xlfn._xlws.FILTER(finalData[score], (finalData[peer_group_key]=_xlpm.k)*(ISNUMBER(finalData[score]))))
)</f>
        <v>0.96</v>
      </c>
      <c r="O1774" cm="1">
        <f t="array" ref="O177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774" cm="1">
        <f t="array" ref="P177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1774">
        <f>finalData[[#This Row],[peerQ3]]-finalData[[#This Row],[peerQ1]]</f>
        <v>4.0000000000000036E-2</v>
      </c>
      <c r="R1774" cm="1">
        <f t="array" ref="R1774">_xlfn.LET(_xlpm.k,finalData[[#This Row],[peer_group_key]],
ROWS(_xlfn._xlws.FILTER(finalData[score], (finalData[peer_group_key]=_xlpm.k)*(ISNUMBER(finalData[score]))))
)</f>
        <v>5</v>
      </c>
      <c r="S1774">
        <f>IF(OR(NOT(ISNUMBER(finalData[[#This Row],[peerIQR]])),finalData[[#This Row],[peerIQR]]=0), NA(), finalData[[#This Row],[peerQ1]]-1.5*finalData[[#This Row],[peerIQR]])</f>
        <v>0.89999999999999991</v>
      </c>
      <c r="T1774">
        <f>IF(OR(NOT(ISNUMBER(finalData[[#This Row],[peerIQR]])),finalData[[#This Row],[peerIQR]]=0), NA(), finalData[[#This Row],[peerQ3]]+1.5*finalData[[#This Row],[peerIQR]])</f>
        <v>1.06</v>
      </c>
      <c r="U177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774">
        <f>finalData[[#This Row],[score]]-finalData[[#This Row],[peerMedian]]</f>
        <v>0</v>
      </c>
    </row>
    <row r="1775" spans="1:22">
      <c r="A1775" t="s">
        <v>6712</v>
      </c>
      <c r="B1775" t="s">
        <v>6713</v>
      </c>
      <c r="C1775" t="s">
        <v>6701</v>
      </c>
      <c r="D1775" t="s">
        <v>18</v>
      </c>
      <c r="E1775">
        <v>3</v>
      </c>
      <c r="F1775">
        <v>1</v>
      </c>
      <c r="G1775">
        <v>10</v>
      </c>
      <c r="H1775">
        <v>0</v>
      </c>
      <c r="I1775">
        <v>0.96</v>
      </c>
      <c r="J1775">
        <v>11</v>
      </c>
      <c r="K1775">
        <v>0</v>
      </c>
      <c r="L1775" t="s">
        <v>18160</v>
      </c>
      <c r="M1775" t="s">
        <v>17971</v>
      </c>
      <c r="N1775" cm="1">
        <f t="array" ref="N1775">_xlfn.LET(_xlpm.k,finalData[[#This Row],[peer_group_key]],
     MEDIAN(_xlfn._xlws.FILTER(finalData[score], (finalData[peer_group_key]=_xlpm.k)*(ISNUMBER(finalData[score]))))
)</f>
        <v>0.97499999999999998</v>
      </c>
      <c r="O1775" cm="1">
        <f t="array" ref="O177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775" cm="1">
        <f t="array" ref="P177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1775">
        <f>finalData[[#This Row],[peerQ3]]-finalData[[#This Row],[peerQ1]]</f>
        <v>5.500000000000016E-2</v>
      </c>
      <c r="R1775" cm="1">
        <f t="array" ref="R1775">_xlfn.LET(_xlpm.k,finalData[[#This Row],[peer_group_key]],
ROWS(_xlfn._xlws.FILTER(finalData[score], (finalData[peer_group_key]=_xlpm.k)*(ISNUMBER(finalData[score]))))
)</f>
        <v>6</v>
      </c>
      <c r="S1775">
        <f>IF(OR(NOT(ISNUMBER(finalData[[#This Row],[peerIQR]])),finalData[[#This Row],[peerIQR]]=0), NA(), finalData[[#This Row],[peerQ1]]-1.5*finalData[[#This Row],[peerIQR]])</f>
        <v>0.87999999999999967</v>
      </c>
      <c r="T1775">
        <f>IF(OR(NOT(ISNUMBER(finalData[[#This Row],[peerIQR]])),finalData[[#This Row],[peerIQR]]=0), NA(), finalData[[#This Row],[peerQ3]]+1.5*finalData[[#This Row],[peerIQR]])</f>
        <v>1.1000000000000003</v>
      </c>
      <c r="U177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775">
        <f>finalData[[#This Row],[score]]-finalData[[#This Row],[peerMedian]]</f>
        <v>-1.5000000000000013E-2</v>
      </c>
    </row>
    <row r="1776" spans="1:22">
      <c r="A1776" t="s">
        <v>6715</v>
      </c>
      <c r="B1776" t="s">
        <v>6716</v>
      </c>
      <c r="C1776" t="s">
        <v>6701</v>
      </c>
      <c r="D1776" t="s">
        <v>140</v>
      </c>
      <c r="E1776">
        <v>4</v>
      </c>
      <c r="F1776">
        <v>2</v>
      </c>
      <c r="G1776">
        <v>7</v>
      </c>
      <c r="H1776">
        <v>0</v>
      </c>
      <c r="I1776">
        <v>1.17</v>
      </c>
      <c r="J1776">
        <v>9</v>
      </c>
      <c r="K1776">
        <v>0</v>
      </c>
      <c r="L1776" t="s">
        <v>18161</v>
      </c>
      <c r="M1776" t="s">
        <v>17970</v>
      </c>
      <c r="N1776" cm="1">
        <f t="array" ref="N1776">_xlfn.LET(_xlpm.k,finalData[[#This Row],[peer_group_key]],
     MEDIAN(_xlfn._xlws.FILTER(finalData[score], (finalData[peer_group_key]=_xlpm.k)*(ISNUMBER(finalData[score]))))
)</f>
        <v>1.06</v>
      </c>
      <c r="O1776" cm="1">
        <f t="array" ref="O177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1.0249999999999999</v>
      </c>
      <c r="P1776" cm="1">
        <f t="array" ref="P177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1.115</v>
      </c>
      <c r="Q1776">
        <f>finalData[[#This Row],[peerQ3]]-finalData[[#This Row],[peerQ1]]</f>
        <v>9.000000000000008E-2</v>
      </c>
      <c r="R1776" cm="1">
        <f t="array" ref="R1776">_xlfn.LET(_xlpm.k,finalData[[#This Row],[peer_group_key]],
ROWS(_xlfn._xlws.FILTER(finalData[score], (finalData[peer_group_key]=_xlpm.k)*(ISNUMBER(finalData[score]))))
)</f>
        <v>3</v>
      </c>
      <c r="S1776">
        <f>IF(OR(NOT(ISNUMBER(finalData[[#This Row],[peerIQR]])),finalData[[#This Row],[peerIQR]]=0), NA(), finalData[[#This Row],[peerQ1]]-1.5*finalData[[#This Row],[peerIQR]])</f>
        <v>0.88999999999999979</v>
      </c>
      <c r="T1776">
        <f>IF(OR(NOT(ISNUMBER(finalData[[#This Row],[peerIQR]])),finalData[[#This Row],[peerIQR]]=0), NA(), finalData[[#This Row],[peerQ3]]+1.5*finalData[[#This Row],[peerIQR]])</f>
        <v>1.25</v>
      </c>
      <c r="U177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776">
        <f>finalData[[#This Row],[score]]-finalData[[#This Row],[peerMedian]]</f>
        <v>0.10999999999999988</v>
      </c>
    </row>
    <row r="1777" spans="1:22">
      <c r="A1777" t="s">
        <v>6719</v>
      </c>
      <c r="B1777" t="s">
        <v>6720</v>
      </c>
      <c r="C1777" t="s">
        <v>6701</v>
      </c>
      <c r="D1777" t="s">
        <v>27</v>
      </c>
      <c r="E1777">
        <v>1</v>
      </c>
      <c r="F1777">
        <v>0</v>
      </c>
      <c r="G1777">
        <v>5</v>
      </c>
      <c r="H1777">
        <v>3</v>
      </c>
      <c r="I1777">
        <v>1.06</v>
      </c>
      <c r="J1777">
        <v>8</v>
      </c>
      <c r="K1777">
        <v>0.375</v>
      </c>
      <c r="L1777" t="s">
        <v>18158</v>
      </c>
      <c r="M1777" t="s">
        <v>17973</v>
      </c>
      <c r="N1777" cm="1">
        <f t="array" ref="N1777">_xlfn.LET(_xlpm.k,finalData[[#This Row],[peer_group_key]],
     MEDIAN(_xlfn._xlws.FILTER(finalData[score], (finalData[peer_group_key]=_xlpm.k)*(ISNUMBER(finalData[score]))))
)</f>
        <v>0.99</v>
      </c>
      <c r="O1777" cm="1">
        <f t="array" ref="O177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1777" cm="1">
        <f t="array" ref="P177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777">
        <f>finalData[[#This Row],[peerQ3]]-finalData[[#This Row],[peerQ1]]</f>
        <v>0.10750000000000015</v>
      </c>
      <c r="R1777" cm="1">
        <f t="array" ref="R1777">_xlfn.LET(_xlpm.k,finalData[[#This Row],[peer_group_key]],
ROWS(_xlfn._xlws.FILTER(finalData[score], (finalData[peer_group_key]=_xlpm.k)*(ISNUMBER(finalData[score]))))
)</f>
        <v>8</v>
      </c>
      <c r="S1777">
        <f>IF(OR(NOT(ISNUMBER(finalData[[#This Row],[peerIQR]])),finalData[[#This Row],[peerIQR]]=0), NA(), finalData[[#This Row],[peerQ1]]-1.5*finalData[[#This Row],[peerIQR]])</f>
        <v>0.78124999999999967</v>
      </c>
      <c r="T1777">
        <f>IF(OR(NOT(ISNUMBER(finalData[[#This Row],[peerIQR]])),finalData[[#This Row],[peerIQR]]=0), NA(), finalData[[#This Row],[peerQ3]]+1.5*finalData[[#This Row],[peerIQR]])</f>
        <v>1.2112500000000002</v>
      </c>
      <c r="U177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77">
        <f>finalData[[#This Row],[score]]-finalData[[#This Row],[peerMedian]]</f>
        <v>7.0000000000000062E-2</v>
      </c>
    </row>
    <row r="1778" spans="1:22">
      <c r="A1778" t="s">
        <v>6723</v>
      </c>
      <c r="B1778" t="s">
        <v>6724</v>
      </c>
      <c r="C1778" t="s">
        <v>6701</v>
      </c>
      <c r="D1778" t="s">
        <v>32</v>
      </c>
      <c r="E1778">
        <v>4</v>
      </c>
      <c r="F1778">
        <v>1</v>
      </c>
      <c r="G1778">
        <v>8</v>
      </c>
      <c r="H1778">
        <v>0</v>
      </c>
      <c r="I1778">
        <v>1.08</v>
      </c>
      <c r="J1778">
        <v>9</v>
      </c>
      <c r="K1778">
        <v>0</v>
      </c>
      <c r="L1778" t="s">
        <v>18162</v>
      </c>
      <c r="M1778" t="s">
        <v>17970</v>
      </c>
      <c r="N1778" cm="1">
        <f t="array" ref="N1778">_xlfn.LET(_xlpm.k,finalData[[#This Row],[peer_group_key]],
     MEDIAN(_xlfn._xlws.FILTER(finalData[score], (finalData[peer_group_key]=_xlpm.k)*(ISNUMBER(finalData[score]))))
)</f>
        <v>1.0249999999999999</v>
      </c>
      <c r="O1778" cm="1">
        <f t="array" ref="O177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1778" cm="1">
        <f t="array" ref="P177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1.0649999999999999</v>
      </c>
      <c r="Q1778">
        <f>finalData[[#This Row],[peerQ3]]-finalData[[#This Row],[peerQ1]]</f>
        <v>8.9999999999999969E-2</v>
      </c>
      <c r="R1778" cm="1">
        <f t="array" ref="R1778">_xlfn.LET(_xlpm.k,finalData[[#This Row],[peer_group_key]],
ROWS(_xlfn._xlws.FILTER(finalData[score], (finalData[peer_group_key]=_xlpm.k)*(ISNUMBER(finalData[score]))))
)</f>
        <v>20</v>
      </c>
      <c r="S1778">
        <f>IF(OR(NOT(ISNUMBER(finalData[[#This Row],[peerIQR]])),finalData[[#This Row],[peerIQR]]=0), NA(), finalData[[#This Row],[peerQ1]]-1.5*finalData[[#This Row],[peerIQR]])</f>
        <v>0.84000000000000008</v>
      </c>
      <c r="T1778">
        <f>IF(OR(NOT(ISNUMBER(finalData[[#This Row],[peerIQR]])),finalData[[#This Row],[peerIQR]]=0), NA(), finalData[[#This Row],[peerQ3]]+1.5*finalData[[#This Row],[peerIQR]])</f>
        <v>1.2</v>
      </c>
      <c r="U177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78">
        <f>finalData[[#This Row],[score]]-finalData[[#This Row],[peerMedian]]</f>
        <v>5.500000000000016E-2</v>
      </c>
    </row>
    <row r="1779" spans="1:22">
      <c r="A1779" t="s">
        <v>6726</v>
      </c>
      <c r="B1779" t="s">
        <v>6727</v>
      </c>
      <c r="C1779" t="s">
        <v>6701</v>
      </c>
      <c r="D1779" t="s">
        <v>32</v>
      </c>
      <c r="E1779">
        <v>3</v>
      </c>
      <c r="F1779">
        <v>1</v>
      </c>
      <c r="G1779">
        <v>7</v>
      </c>
      <c r="H1779">
        <v>0</v>
      </c>
      <c r="I1779">
        <v>1</v>
      </c>
      <c r="J1779">
        <v>8</v>
      </c>
      <c r="K1779">
        <v>0</v>
      </c>
      <c r="L1779" t="s">
        <v>18162</v>
      </c>
      <c r="M1779" t="s">
        <v>17971</v>
      </c>
      <c r="N1779" cm="1">
        <f t="array" ref="N1779">_xlfn.LET(_xlpm.k,finalData[[#This Row],[peer_group_key]],
     MEDIAN(_xlfn._xlws.FILTER(finalData[score], (finalData[peer_group_key]=_xlpm.k)*(ISNUMBER(finalData[score]))))
)</f>
        <v>1.0249999999999999</v>
      </c>
      <c r="O1779" cm="1">
        <f t="array" ref="O177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1779" cm="1">
        <f t="array" ref="P177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1.0649999999999999</v>
      </c>
      <c r="Q1779">
        <f>finalData[[#This Row],[peerQ3]]-finalData[[#This Row],[peerQ1]]</f>
        <v>8.9999999999999969E-2</v>
      </c>
      <c r="R1779" cm="1">
        <f t="array" ref="R1779">_xlfn.LET(_xlpm.k,finalData[[#This Row],[peer_group_key]],
ROWS(_xlfn._xlws.FILTER(finalData[score], (finalData[peer_group_key]=_xlpm.k)*(ISNUMBER(finalData[score]))))
)</f>
        <v>20</v>
      </c>
      <c r="S1779">
        <f>IF(OR(NOT(ISNUMBER(finalData[[#This Row],[peerIQR]])),finalData[[#This Row],[peerIQR]]=0), NA(), finalData[[#This Row],[peerQ1]]-1.5*finalData[[#This Row],[peerIQR]])</f>
        <v>0.84000000000000008</v>
      </c>
      <c r="T1779">
        <f>IF(OR(NOT(ISNUMBER(finalData[[#This Row],[peerIQR]])),finalData[[#This Row],[peerIQR]]=0), NA(), finalData[[#This Row],[peerQ3]]+1.5*finalData[[#This Row],[peerIQR]])</f>
        <v>1.2</v>
      </c>
      <c r="U177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79">
        <f>finalData[[#This Row],[score]]-finalData[[#This Row],[peerMedian]]</f>
        <v>-2.4999999999999911E-2</v>
      </c>
    </row>
    <row r="1780" spans="1:22">
      <c r="A1780" t="s">
        <v>6729</v>
      </c>
      <c r="B1780" t="s">
        <v>6730</v>
      </c>
      <c r="C1780" t="s">
        <v>6701</v>
      </c>
      <c r="D1780" t="s">
        <v>32</v>
      </c>
      <c r="E1780">
        <v>2</v>
      </c>
      <c r="F1780">
        <v>0</v>
      </c>
      <c r="G1780">
        <v>6</v>
      </c>
      <c r="H1780">
        <v>0</v>
      </c>
      <c r="I1780">
        <v>1.01</v>
      </c>
      <c r="J1780">
        <v>6</v>
      </c>
      <c r="K1780">
        <v>0</v>
      </c>
      <c r="L1780" t="s">
        <v>18162</v>
      </c>
      <c r="M1780" t="s">
        <v>17973</v>
      </c>
      <c r="N1780" cm="1">
        <f t="array" ref="N1780">_xlfn.LET(_xlpm.k,finalData[[#This Row],[peer_group_key]],
     MEDIAN(_xlfn._xlws.FILTER(finalData[score], (finalData[peer_group_key]=_xlpm.k)*(ISNUMBER(finalData[score]))))
)</f>
        <v>1.0249999999999999</v>
      </c>
      <c r="O1780" cm="1">
        <f t="array" ref="O178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1780" cm="1">
        <f t="array" ref="P178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1.0649999999999999</v>
      </c>
      <c r="Q1780">
        <f>finalData[[#This Row],[peerQ3]]-finalData[[#This Row],[peerQ1]]</f>
        <v>8.9999999999999969E-2</v>
      </c>
      <c r="R1780" cm="1">
        <f t="array" ref="R1780">_xlfn.LET(_xlpm.k,finalData[[#This Row],[peer_group_key]],
ROWS(_xlfn._xlws.FILTER(finalData[score], (finalData[peer_group_key]=_xlpm.k)*(ISNUMBER(finalData[score]))))
)</f>
        <v>20</v>
      </c>
      <c r="S1780">
        <f>IF(OR(NOT(ISNUMBER(finalData[[#This Row],[peerIQR]])),finalData[[#This Row],[peerIQR]]=0), NA(), finalData[[#This Row],[peerQ1]]-1.5*finalData[[#This Row],[peerIQR]])</f>
        <v>0.84000000000000008</v>
      </c>
      <c r="T1780">
        <f>IF(OR(NOT(ISNUMBER(finalData[[#This Row],[peerIQR]])),finalData[[#This Row],[peerIQR]]=0), NA(), finalData[[#This Row],[peerQ3]]+1.5*finalData[[#This Row],[peerIQR]])</f>
        <v>1.2</v>
      </c>
      <c r="U178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80">
        <f>finalData[[#This Row],[score]]-finalData[[#This Row],[peerMedian]]</f>
        <v>-1.4999999999999902E-2</v>
      </c>
    </row>
    <row r="1781" spans="1:22">
      <c r="A1781" t="s">
        <v>6733</v>
      </c>
      <c r="B1781" t="s">
        <v>6734</v>
      </c>
      <c r="C1781" t="s">
        <v>6701</v>
      </c>
      <c r="D1781" t="s">
        <v>32</v>
      </c>
      <c r="E1781">
        <v>4</v>
      </c>
      <c r="F1781">
        <v>0</v>
      </c>
      <c r="G1781">
        <v>9</v>
      </c>
      <c r="H1781">
        <v>0</v>
      </c>
      <c r="I1781">
        <v>1.04</v>
      </c>
      <c r="J1781">
        <v>9</v>
      </c>
      <c r="K1781">
        <v>0</v>
      </c>
      <c r="L1781" t="s">
        <v>18162</v>
      </c>
      <c r="M1781" t="s">
        <v>17970</v>
      </c>
      <c r="N1781" cm="1">
        <f t="array" ref="N1781">_xlfn.LET(_xlpm.k,finalData[[#This Row],[peer_group_key]],
     MEDIAN(_xlfn._xlws.FILTER(finalData[score], (finalData[peer_group_key]=_xlpm.k)*(ISNUMBER(finalData[score]))))
)</f>
        <v>1.0249999999999999</v>
      </c>
      <c r="O1781" cm="1">
        <f t="array" ref="O178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1781" cm="1">
        <f t="array" ref="P178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1.0649999999999999</v>
      </c>
      <c r="Q1781">
        <f>finalData[[#This Row],[peerQ3]]-finalData[[#This Row],[peerQ1]]</f>
        <v>8.9999999999999969E-2</v>
      </c>
      <c r="R1781" cm="1">
        <f t="array" ref="R1781">_xlfn.LET(_xlpm.k,finalData[[#This Row],[peer_group_key]],
ROWS(_xlfn._xlws.FILTER(finalData[score], (finalData[peer_group_key]=_xlpm.k)*(ISNUMBER(finalData[score]))))
)</f>
        <v>20</v>
      </c>
      <c r="S1781">
        <f>IF(OR(NOT(ISNUMBER(finalData[[#This Row],[peerIQR]])),finalData[[#This Row],[peerIQR]]=0), NA(), finalData[[#This Row],[peerQ1]]-1.5*finalData[[#This Row],[peerIQR]])</f>
        <v>0.84000000000000008</v>
      </c>
      <c r="T1781">
        <f>IF(OR(NOT(ISNUMBER(finalData[[#This Row],[peerIQR]])),finalData[[#This Row],[peerIQR]]=0), NA(), finalData[[#This Row],[peerQ3]]+1.5*finalData[[#This Row],[peerIQR]])</f>
        <v>1.2</v>
      </c>
      <c r="U178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81">
        <f>finalData[[#This Row],[score]]-finalData[[#This Row],[peerMedian]]</f>
        <v>1.5000000000000124E-2</v>
      </c>
    </row>
    <row r="1782" spans="1:22">
      <c r="A1782" t="s">
        <v>6737</v>
      </c>
      <c r="B1782" t="s">
        <v>6738</v>
      </c>
      <c r="C1782" t="s">
        <v>6701</v>
      </c>
      <c r="D1782" t="s">
        <v>18</v>
      </c>
      <c r="E1782">
        <v>4</v>
      </c>
      <c r="F1782">
        <v>1</v>
      </c>
      <c r="G1782">
        <v>6</v>
      </c>
      <c r="H1782">
        <v>0</v>
      </c>
      <c r="I1782">
        <v>1.03</v>
      </c>
      <c r="J1782">
        <v>7</v>
      </c>
      <c r="K1782">
        <v>0</v>
      </c>
      <c r="L1782" t="s">
        <v>18160</v>
      </c>
      <c r="M1782" t="s">
        <v>17970</v>
      </c>
      <c r="N1782" cm="1">
        <f t="array" ref="N1782">_xlfn.LET(_xlpm.k,finalData[[#This Row],[peer_group_key]],
     MEDIAN(_xlfn._xlws.FILTER(finalData[score], (finalData[peer_group_key]=_xlpm.k)*(ISNUMBER(finalData[score]))))
)</f>
        <v>0.97499999999999998</v>
      </c>
      <c r="O1782" cm="1">
        <f t="array" ref="O178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782" cm="1">
        <f t="array" ref="P178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1782">
        <f>finalData[[#This Row],[peerQ3]]-finalData[[#This Row],[peerQ1]]</f>
        <v>5.500000000000016E-2</v>
      </c>
      <c r="R1782" cm="1">
        <f t="array" ref="R1782">_xlfn.LET(_xlpm.k,finalData[[#This Row],[peer_group_key]],
ROWS(_xlfn._xlws.FILTER(finalData[score], (finalData[peer_group_key]=_xlpm.k)*(ISNUMBER(finalData[score]))))
)</f>
        <v>6</v>
      </c>
      <c r="S1782">
        <f>IF(OR(NOT(ISNUMBER(finalData[[#This Row],[peerIQR]])),finalData[[#This Row],[peerIQR]]=0), NA(), finalData[[#This Row],[peerQ1]]-1.5*finalData[[#This Row],[peerIQR]])</f>
        <v>0.87999999999999967</v>
      </c>
      <c r="T1782">
        <f>IF(OR(NOT(ISNUMBER(finalData[[#This Row],[peerIQR]])),finalData[[#This Row],[peerIQR]]=0), NA(), finalData[[#This Row],[peerQ3]]+1.5*finalData[[#This Row],[peerIQR]])</f>
        <v>1.1000000000000003</v>
      </c>
      <c r="U178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782">
        <f>finalData[[#This Row],[score]]-finalData[[#This Row],[peerMedian]]</f>
        <v>5.5000000000000049E-2</v>
      </c>
    </row>
    <row r="1783" spans="1:22">
      <c r="A1783" t="s">
        <v>6740</v>
      </c>
      <c r="B1783" t="s">
        <v>6741</v>
      </c>
      <c r="C1783" t="s">
        <v>6701</v>
      </c>
      <c r="D1783" t="s">
        <v>32</v>
      </c>
      <c r="E1783">
        <v>4</v>
      </c>
      <c r="F1783">
        <v>1</v>
      </c>
      <c r="G1783">
        <v>6</v>
      </c>
      <c r="H1783">
        <v>0</v>
      </c>
      <c r="I1783">
        <v>0.99</v>
      </c>
      <c r="J1783">
        <v>7</v>
      </c>
      <c r="K1783">
        <v>0</v>
      </c>
      <c r="L1783" t="s">
        <v>18162</v>
      </c>
      <c r="M1783" t="s">
        <v>17970</v>
      </c>
      <c r="N1783" cm="1">
        <f t="array" ref="N1783">_xlfn.LET(_xlpm.k,finalData[[#This Row],[peer_group_key]],
     MEDIAN(_xlfn._xlws.FILTER(finalData[score], (finalData[peer_group_key]=_xlpm.k)*(ISNUMBER(finalData[score]))))
)</f>
        <v>1.0249999999999999</v>
      </c>
      <c r="O1783" cm="1">
        <f t="array" ref="O178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1783" cm="1">
        <f t="array" ref="P178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1.0649999999999999</v>
      </c>
      <c r="Q1783">
        <f>finalData[[#This Row],[peerQ3]]-finalData[[#This Row],[peerQ1]]</f>
        <v>8.9999999999999969E-2</v>
      </c>
      <c r="R1783" cm="1">
        <f t="array" ref="R1783">_xlfn.LET(_xlpm.k,finalData[[#This Row],[peer_group_key]],
ROWS(_xlfn._xlws.FILTER(finalData[score], (finalData[peer_group_key]=_xlpm.k)*(ISNUMBER(finalData[score]))))
)</f>
        <v>20</v>
      </c>
      <c r="S1783">
        <f>IF(OR(NOT(ISNUMBER(finalData[[#This Row],[peerIQR]])),finalData[[#This Row],[peerIQR]]=0), NA(), finalData[[#This Row],[peerQ1]]-1.5*finalData[[#This Row],[peerIQR]])</f>
        <v>0.84000000000000008</v>
      </c>
      <c r="T1783">
        <f>IF(OR(NOT(ISNUMBER(finalData[[#This Row],[peerIQR]])),finalData[[#This Row],[peerIQR]]=0), NA(), finalData[[#This Row],[peerQ3]]+1.5*finalData[[#This Row],[peerIQR]])</f>
        <v>1.2</v>
      </c>
      <c r="U178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83">
        <f>finalData[[#This Row],[score]]-finalData[[#This Row],[peerMedian]]</f>
        <v>-3.499999999999992E-2</v>
      </c>
    </row>
    <row r="1784" spans="1:22">
      <c r="A1784" t="s">
        <v>6743</v>
      </c>
      <c r="B1784" t="s">
        <v>6744</v>
      </c>
      <c r="C1784" t="s">
        <v>6701</v>
      </c>
      <c r="D1784" t="s">
        <v>32</v>
      </c>
      <c r="E1784">
        <v>4</v>
      </c>
      <c r="F1784">
        <v>0</v>
      </c>
      <c r="G1784">
        <v>9</v>
      </c>
      <c r="H1784">
        <v>1</v>
      </c>
      <c r="I1784">
        <v>1.02</v>
      </c>
      <c r="J1784">
        <v>10</v>
      </c>
      <c r="K1784">
        <v>0.1</v>
      </c>
      <c r="L1784" t="s">
        <v>18162</v>
      </c>
      <c r="M1784" t="s">
        <v>17970</v>
      </c>
      <c r="N1784" cm="1">
        <f t="array" ref="N1784">_xlfn.LET(_xlpm.k,finalData[[#This Row],[peer_group_key]],
     MEDIAN(_xlfn._xlws.FILTER(finalData[score], (finalData[peer_group_key]=_xlpm.k)*(ISNUMBER(finalData[score]))))
)</f>
        <v>1.0249999999999999</v>
      </c>
      <c r="O1784" cm="1">
        <f t="array" ref="O178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1784" cm="1">
        <f t="array" ref="P178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1.0649999999999999</v>
      </c>
      <c r="Q1784">
        <f>finalData[[#This Row],[peerQ3]]-finalData[[#This Row],[peerQ1]]</f>
        <v>8.9999999999999969E-2</v>
      </c>
      <c r="R1784" cm="1">
        <f t="array" ref="R1784">_xlfn.LET(_xlpm.k,finalData[[#This Row],[peer_group_key]],
ROWS(_xlfn._xlws.FILTER(finalData[score], (finalData[peer_group_key]=_xlpm.k)*(ISNUMBER(finalData[score]))))
)</f>
        <v>20</v>
      </c>
      <c r="S1784">
        <f>IF(OR(NOT(ISNUMBER(finalData[[#This Row],[peerIQR]])),finalData[[#This Row],[peerIQR]]=0), NA(), finalData[[#This Row],[peerQ1]]-1.5*finalData[[#This Row],[peerIQR]])</f>
        <v>0.84000000000000008</v>
      </c>
      <c r="T1784">
        <f>IF(OR(NOT(ISNUMBER(finalData[[#This Row],[peerIQR]])),finalData[[#This Row],[peerIQR]]=0), NA(), finalData[[#This Row],[peerQ3]]+1.5*finalData[[#This Row],[peerIQR]])</f>
        <v>1.2</v>
      </c>
      <c r="U178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84">
        <f>finalData[[#This Row],[score]]-finalData[[#This Row],[peerMedian]]</f>
        <v>-4.9999999999998934E-3</v>
      </c>
    </row>
    <row r="1785" spans="1:22">
      <c r="A1785" t="s">
        <v>6747</v>
      </c>
      <c r="B1785" t="s">
        <v>3874</v>
      </c>
      <c r="C1785" t="s">
        <v>6701</v>
      </c>
      <c r="D1785" t="s">
        <v>27</v>
      </c>
      <c r="E1785">
        <v>4</v>
      </c>
      <c r="F1785">
        <v>2</v>
      </c>
      <c r="G1785">
        <v>7</v>
      </c>
      <c r="H1785">
        <v>0</v>
      </c>
      <c r="I1785">
        <v>1.07</v>
      </c>
      <c r="J1785">
        <v>9</v>
      </c>
      <c r="K1785">
        <v>0</v>
      </c>
      <c r="L1785" t="s">
        <v>18158</v>
      </c>
      <c r="M1785" t="s">
        <v>17970</v>
      </c>
      <c r="N1785" cm="1">
        <f t="array" ref="N1785">_xlfn.LET(_xlpm.k,finalData[[#This Row],[peer_group_key]],
     MEDIAN(_xlfn._xlws.FILTER(finalData[score], (finalData[peer_group_key]=_xlpm.k)*(ISNUMBER(finalData[score]))))
)</f>
        <v>0.99</v>
      </c>
      <c r="O1785" cm="1">
        <f t="array" ref="O178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1785" cm="1">
        <f t="array" ref="P178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785">
        <f>finalData[[#This Row],[peerQ3]]-finalData[[#This Row],[peerQ1]]</f>
        <v>0.10750000000000015</v>
      </c>
      <c r="R1785" cm="1">
        <f t="array" ref="R1785">_xlfn.LET(_xlpm.k,finalData[[#This Row],[peer_group_key]],
ROWS(_xlfn._xlws.FILTER(finalData[score], (finalData[peer_group_key]=_xlpm.k)*(ISNUMBER(finalData[score]))))
)</f>
        <v>8</v>
      </c>
      <c r="S1785">
        <f>IF(OR(NOT(ISNUMBER(finalData[[#This Row],[peerIQR]])),finalData[[#This Row],[peerIQR]]=0), NA(), finalData[[#This Row],[peerQ1]]-1.5*finalData[[#This Row],[peerIQR]])</f>
        <v>0.78124999999999967</v>
      </c>
      <c r="T1785">
        <f>IF(OR(NOT(ISNUMBER(finalData[[#This Row],[peerIQR]])),finalData[[#This Row],[peerIQR]]=0), NA(), finalData[[#This Row],[peerQ3]]+1.5*finalData[[#This Row],[peerIQR]])</f>
        <v>1.2112500000000002</v>
      </c>
      <c r="U178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85">
        <f>finalData[[#This Row],[score]]-finalData[[#This Row],[peerMedian]]</f>
        <v>8.0000000000000071E-2</v>
      </c>
    </row>
    <row r="1786" spans="1:22">
      <c r="A1786" t="s">
        <v>6748</v>
      </c>
      <c r="B1786" t="s">
        <v>6749</v>
      </c>
      <c r="C1786" t="s">
        <v>6701</v>
      </c>
      <c r="D1786" t="s">
        <v>32</v>
      </c>
      <c r="E1786">
        <v>3</v>
      </c>
      <c r="F1786">
        <v>2</v>
      </c>
      <c r="G1786">
        <v>8</v>
      </c>
      <c r="H1786">
        <v>1</v>
      </c>
      <c r="I1786">
        <v>1.07</v>
      </c>
      <c r="J1786">
        <v>11</v>
      </c>
      <c r="K1786">
        <v>9.0909090909090912E-2</v>
      </c>
      <c r="L1786" t="s">
        <v>18162</v>
      </c>
      <c r="M1786" t="s">
        <v>17971</v>
      </c>
      <c r="N1786" cm="1">
        <f t="array" ref="N1786">_xlfn.LET(_xlpm.k,finalData[[#This Row],[peer_group_key]],
     MEDIAN(_xlfn._xlws.FILTER(finalData[score], (finalData[peer_group_key]=_xlpm.k)*(ISNUMBER(finalData[score]))))
)</f>
        <v>1.0249999999999999</v>
      </c>
      <c r="O1786" cm="1">
        <f t="array" ref="O178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1786" cm="1">
        <f t="array" ref="P178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1.0649999999999999</v>
      </c>
      <c r="Q1786">
        <f>finalData[[#This Row],[peerQ3]]-finalData[[#This Row],[peerQ1]]</f>
        <v>8.9999999999999969E-2</v>
      </c>
      <c r="R1786" cm="1">
        <f t="array" ref="R1786">_xlfn.LET(_xlpm.k,finalData[[#This Row],[peer_group_key]],
ROWS(_xlfn._xlws.FILTER(finalData[score], (finalData[peer_group_key]=_xlpm.k)*(ISNUMBER(finalData[score]))))
)</f>
        <v>20</v>
      </c>
      <c r="S1786">
        <f>IF(OR(NOT(ISNUMBER(finalData[[#This Row],[peerIQR]])),finalData[[#This Row],[peerIQR]]=0), NA(), finalData[[#This Row],[peerQ1]]-1.5*finalData[[#This Row],[peerIQR]])</f>
        <v>0.84000000000000008</v>
      </c>
      <c r="T1786">
        <f>IF(OR(NOT(ISNUMBER(finalData[[#This Row],[peerIQR]])),finalData[[#This Row],[peerIQR]]=0), NA(), finalData[[#This Row],[peerQ3]]+1.5*finalData[[#This Row],[peerIQR]])</f>
        <v>1.2</v>
      </c>
      <c r="U178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86">
        <f>finalData[[#This Row],[score]]-finalData[[#This Row],[peerMedian]]</f>
        <v>4.5000000000000151E-2</v>
      </c>
    </row>
    <row r="1787" spans="1:22">
      <c r="A1787" t="s">
        <v>6751</v>
      </c>
      <c r="B1787" t="s">
        <v>6752</v>
      </c>
      <c r="C1787" t="s">
        <v>6701</v>
      </c>
      <c r="D1787" t="s">
        <v>18</v>
      </c>
      <c r="E1787">
        <v>3</v>
      </c>
      <c r="F1787">
        <v>0</v>
      </c>
      <c r="G1787">
        <v>8</v>
      </c>
      <c r="H1787">
        <v>0</v>
      </c>
      <c r="I1787">
        <v>0.94</v>
      </c>
      <c r="J1787">
        <v>8</v>
      </c>
      <c r="K1787">
        <v>0</v>
      </c>
      <c r="L1787" t="s">
        <v>18160</v>
      </c>
      <c r="M1787" t="s">
        <v>17971</v>
      </c>
      <c r="N1787" cm="1">
        <f t="array" ref="N1787">_xlfn.LET(_xlpm.k,finalData[[#This Row],[peer_group_key]],
     MEDIAN(_xlfn._xlws.FILTER(finalData[score], (finalData[peer_group_key]=_xlpm.k)*(ISNUMBER(finalData[score]))))
)</f>
        <v>0.97499999999999998</v>
      </c>
      <c r="O1787" cm="1">
        <f t="array" ref="O178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787" cm="1">
        <f t="array" ref="P178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1787">
        <f>finalData[[#This Row],[peerQ3]]-finalData[[#This Row],[peerQ1]]</f>
        <v>5.500000000000016E-2</v>
      </c>
      <c r="R1787" cm="1">
        <f t="array" ref="R1787">_xlfn.LET(_xlpm.k,finalData[[#This Row],[peer_group_key]],
ROWS(_xlfn._xlws.FILTER(finalData[score], (finalData[peer_group_key]=_xlpm.k)*(ISNUMBER(finalData[score]))))
)</f>
        <v>6</v>
      </c>
      <c r="S1787">
        <f>IF(OR(NOT(ISNUMBER(finalData[[#This Row],[peerIQR]])),finalData[[#This Row],[peerIQR]]=0), NA(), finalData[[#This Row],[peerQ1]]-1.5*finalData[[#This Row],[peerIQR]])</f>
        <v>0.87999999999999967</v>
      </c>
      <c r="T1787">
        <f>IF(OR(NOT(ISNUMBER(finalData[[#This Row],[peerIQR]])),finalData[[#This Row],[peerIQR]]=0), NA(), finalData[[#This Row],[peerQ3]]+1.5*finalData[[#This Row],[peerIQR]])</f>
        <v>1.1000000000000003</v>
      </c>
      <c r="U178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787">
        <f>finalData[[#This Row],[score]]-finalData[[#This Row],[peerMedian]]</f>
        <v>-3.5000000000000031E-2</v>
      </c>
    </row>
    <row r="1788" spans="1:22">
      <c r="A1788" t="s">
        <v>6755</v>
      </c>
      <c r="B1788" t="s">
        <v>6756</v>
      </c>
      <c r="C1788" t="s">
        <v>6701</v>
      </c>
      <c r="D1788" t="s">
        <v>140</v>
      </c>
      <c r="E1788">
        <v>3</v>
      </c>
      <c r="F1788">
        <v>1</v>
      </c>
      <c r="G1788">
        <v>8</v>
      </c>
      <c r="H1788">
        <v>2</v>
      </c>
      <c r="I1788">
        <v>0.99</v>
      </c>
      <c r="J1788">
        <v>11</v>
      </c>
      <c r="K1788">
        <v>0.18181818181818182</v>
      </c>
      <c r="L1788" t="s">
        <v>18161</v>
      </c>
      <c r="M1788" t="s">
        <v>17971</v>
      </c>
      <c r="N1788" cm="1">
        <f t="array" ref="N1788">_xlfn.LET(_xlpm.k,finalData[[#This Row],[peer_group_key]],
     MEDIAN(_xlfn._xlws.FILTER(finalData[score], (finalData[peer_group_key]=_xlpm.k)*(ISNUMBER(finalData[score]))))
)</f>
        <v>1.06</v>
      </c>
      <c r="O1788" cm="1">
        <f t="array" ref="O178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1.0249999999999999</v>
      </c>
      <c r="P1788" cm="1">
        <f t="array" ref="P178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1.115</v>
      </c>
      <c r="Q1788">
        <f>finalData[[#This Row],[peerQ3]]-finalData[[#This Row],[peerQ1]]</f>
        <v>9.000000000000008E-2</v>
      </c>
      <c r="R1788" cm="1">
        <f t="array" ref="R1788">_xlfn.LET(_xlpm.k,finalData[[#This Row],[peer_group_key]],
ROWS(_xlfn._xlws.FILTER(finalData[score], (finalData[peer_group_key]=_xlpm.k)*(ISNUMBER(finalData[score]))))
)</f>
        <v>3</v>
      </c>
      <c r="S1788">
        <f>IF(OR(NOT(ISNUMBER(finalData[[#This Row],[peerIQR]])),finalData[[#This Row],[peerIQR]]=0), NA(), finalData[[#This Row],[peerQ1]]-1.5*finalData[[#This Row],[peerIQR]])</f>
        <v>0.88999999999999979</v>
      </c>
      <c r="T1788">
        <f>IF(OR(NOT(ISNUMBER(finalData[[#This Row],[peerIQR]])),finalData[[#This Row],[peerIQR]]=0), NA(), finalData[[#This Row],[peerQ3]]+1.5*finalData[[#This Row],[peerIQR]])</f>
        <v>1.25</v>
      </c>
      <c r="U178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788">
        <f>finalData[[#This Row],[score]]-finalData[[#This Row],[peerMedian]]</f>
        <v>-7.0000000000000062E-2</v>
      </c>
    </row>
    <row r="1789" spans="1:22">
      <c r="A1789" t="s">
        <v>6758</v>
      </c>
      <c r="B1789" t="s">
        <v>6759</v>
      </c>
      <c r="C1789" t="s">
        <v>6701</v>
      </c>
      <c r="D1789" t="s">
        <v>27</v>
      </c>
      <c r="E1789">
        <v>3</v>
      </c>
      <c r="F1789">
        <v>0</v>
      </c>
      <c r="G1789">
        <v>7</v>
      </c>
      <c r="H1789">
        <v>0</v>
      </c>
      <c r="I1789">
        <v>0.94</v>
      </c>
      <c r="J1789">
        <v>7</v>
      </c>
      <c r="K1789">
        <v>0</v>
      </c>
      <c r="L1789" t="s">
        <v>18158</v>
      </c>
      <c r="M1789" t="s">
        <v>17971</v>
      </c>
      <c r="N1789" cm="1">
        <f t="array" ref="N1789">_xlfn.LET(_xlpm.k,finalData[[#This Row],[peer_group_key]],
     MEDIAN(_xlfn._xlws.FILTER(finalData[score], (finalData[peer_group_key]=_xlpm.k)*(ISNUMBER(finalData[score]))))
)</f>
        <v>0.99</v>
      </c>
      <c r="O1789" cm="1">
        <f t="array" ref="O178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1789" cm="1">
        <f t="array" ref="P178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789">
        <f>finalData[[#This Row],[peerQ3]]-finalData[[#This Row],[peerQ1]]</f>
        <v>0.10750000000000015</v>
      </c>
      <c r="R1789" cm="1">
        <f t="array" ref="R1789">_xlfn.LET(_xlpm.k,finalData[[#This Row],[peer_group_key]],
ROWS(_xlfn._xlws.FILTER(finalData[score], (finalData[peer_group_key]=_xlpm.k)*(ISNUMBER(finalData[score]))))
)</f>
        <v>8</v>
      </c>
      <c r="S1789">
        <f>IF(OR(NOT(ISNUMBER(finalData[[#This Row],[peerIQR]])),finalData[[#This Row],[peerIQR]]=0), NA(), finalData[[#This Row],[peerQ1]]-1.5*finalData[[#This Row],[peerIQR]])</f>
        <v>0.78124999999999967</v>
      </c>
      <c r="T1789">
        <f>IF(OR(NOT(ISNUMBER(finalData[[#This Row],[peerIQR]])),finalData[[#This Row],[peerIQR]]=0), NA(), finalData[[#This Row],[peerQ3]]+1.5*finalData[[#This Row],[peerIQR]])</f>
        <v>1.2112500000000002</v>
      </c>
      <c r="U178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89">
        <f>finalData[[#This Row],[score]]-finalData[[#This Row],[peerMedian]]</f>
        <v>-5.0000000000000044E-2</v>
      </c>
    </row>
    <row r="1790" spans="1:22">
      <c r="A1790" t="s">
        <v>6762</v>
      </c>
      <c r="B1790" t="s">
        <v>6763</v>
      </c>
      <c r="C1790" t="s">
        <v>6701</v>
      </c>
      <c r="D1790" t="s">
        <v>140</v>
      </c>
      <c r="E1790">
        <v>4</v>
      </c>
      <c r="F1790">
        <v>0</v>
      </c>
      <c r="G1790">
        <v>9</v>
      </c>
      <c r="H1790">
        <v>0</v>
      </c>
      <c r="I1790">
        <v>1.06</v>
      </c>
      <c r="J1790">
        <v>9</v>
      </c>
      <c r="K1790">
        <v>0</v>
      </c>
      <c r="L1790" t="s">
        <v>18161</v>
      </c>
      <c r="M1790" t="s">
        <v>17970</v>
      </c>
      <c r="N1790" cm="1">
        <f t="array" ref="N1790">_xlfn.LET(_xlpm.k,finalData[[#This Row],[peer_group_key]],
     MEDIAN(_xlfn._xlws.FILTER(finalData[score], (finalData[peer_group_key]=_xlpm.k)*(ISNUMBER(finalData[score]))))
)</f>
        <v>1.06</v>
      </c>
      <c r="O1790" cm="1">
        <f t="array" ref="O179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1.0249999999999999</v>
      </c>
      <c r="P1790" cm="1">
        <f t="array" ref="P179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1.115</v>
      </c>
      <c r="Q1790">
        <f>finalData[[#This Row],[peerQ3]]-finalData[[#This Row],[peerQ1]]</f>
        <v>9.000000000000008E-2</v>
      </c>
      <c r="R1790" cm="1">
        <f t="array" ref="R1790">_xlfn.LET(_xlpm.k,finalData[[#This Row],[peer_group_key]],
ROWS(_xlfn._xlws.FILTER(finalData[score], (finalData[peer_group_key]=_xlpm.k)*(ISNUMBER(finalData[score]))))
)</f>
        <v>3</v>
      </c>
      <c r="S1790">
        <f>IF(OR(NOT(ISNUMBER(finalData[[#This Row],[peerIQR]])),finalData[[#This Row],[peerIQR]]=0), NA(), finalData[[#This Row],[peerQ1]]-1.5*finalData[[#This Row],[peerIQR]])</f>
        <v>0.88999999999999979</v>
      </c>
      <c r="T1790">
        <f>IF(OR(NOT(ISNUMBER(finalData[[#This Row],[peerIQR]])),finalData[[#This Row],[peerIQR]]=0), NA(), finalData[[#This Row],[peerQ3]]+1.5*finalData[[#This Row],[peerIQR]])</f>
        <v>1.25</v>
      </c>
      <c r="U179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790">
        <f>finalData[[#This Row],[score]]-finalData[[#This Row],[peerMedian]]</f>
        <v>0</v>
      </c>
    </row>
    <row r="1791" spans="1:22">
      <c r="A1791" t="s">
        <v>6766</v>
      </c>
      <c r="B1791" t="s">
        <v>6767</v>
      </c>
      <c r="C1791" t="s">
        <v>6701</v>
      </c>
      <c r="D1791" t="s">
        <v>87</v>
      </c>
      <c r="E1791">
        <v>4</v>
      </c>
      <c r="F1791">
        <v>0</v>
      </c>
      <c r="G1791">
        <v>9</v>
      </c>
      <c r="H1791">
        <v>1</v>
      </c>
      <c r="I1791">
        <v>1</v>
      </c>
      <c r="J1791">
        <v>10</v>
      </c>
      <c r="K1791">
        <v>0.1</v>
      </c>
      <c r="L1791" t="s">
        <v>18159</v>
      </c>
      <c r="M1791" t="s">
        <v>17970</v>
      </c>
      <c r="N1791" cm="1">
        <f t="array" ref="N1791">_xlfn.LET(_xlpm.k,finalData[[#This Row],[peer_group_key]],
     MEDIAN(_xlfn._xlws.FILTER(finalData[score], (finalData[peer_group_key]=_xlpm.k)*(ISNUMBER(finalData[score]))))
)</f>
        <v>0.96</v>
      </c>
      <c r="O1791" cm="1">
        <f t="array" ref="O179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791" cm="1">
        <f t="array" ref="P179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1791">
        <f>finalData[[#This Row],[peerQ3]]-finalData[[#This Row],[peerQ1]]</f>
        <v>4.0000000000000036E-2</v>
      </c>
      <c r="R1791" cm="1">
        <f t="array" ref="R1791">_xlfn.LET(_xlpm.k,finalData[[#This Row],[peer_group_key]],
ROWS(_xlfn._xlws.FILTER(finalData[score], (finalData[peer_group_key]=_xlpm.k)*(ISNUMBER(finalData[score]))))
)</f>
        <v>5</v>
      </c>
      <c r="S1791">
        <f>IF(OR(NOT(ISNUMBER(finalData[[#This Row],[peerIQR]])),finalData[[#This Row],[peerIQR]]=0), NA(), finalData[[#This Row],[peerQ1]]-1.5*finalData[[#This Row],[peerIQR]])</f>
        <v>0.89999999999999991</v>
      </c>
      <c r="T1791">
        <f>IF(OR(NOT(ISNUMBER(finalData[[#This Row],[peerIQR]])),finalData[[#This Row],[peerIQR]]=0), NA(), finalData[[#This Row],[peerQ3]]+1.5*finalData[[#This Row],[peerIQR]])</f>
        <v>1.06</v>
      </c>
      <c r="U179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791">
        <f>finalData[[#This Row],[score]]-finalData[[#This Row],[peerMedian]]</f>
        <v>4.0000000000000036E-2</v>
      </c>
    </row>
    <row r="1792" spans="1:22">
      <c r="A1792" t="s">
        <v>6770</v>
      </c>
      <c r="B1792" t="s">
        <v>2309</v>
      </c>
      <c r="C1792" t="s">
        <v>6701</v>
      </c>
      <c r="D1792" t="s">
        <v>113</v>
      </c>
      <c r="E1792">
        <v>3</v>
      </c>
      <c r="F1792">
        <v>1</v>
      </c>
      <c r="G1792">
        <v>6</v>
      </c>
      <c r="H1792">
        <v>0</v>
      </c>
      <c r="I1792">
        <v>0.99</v>
      </c>
      <c r="J1792">
        <v>7</v>
      </c>
      <c r="K1792">
        <v>0</v>
      </c>
      <c r="L1792" t="s">
        <v>18163</v>
      </c>
      <c r="M1792" t="s">
        <v>17971</v>
      </c>
      <c r="N1792" cm="1">
        <f t="array" ref="N1792">_xlfn.LET(_xlpm.k,finalData[[#This Row],[peer_group_key]],
     MEDIAN(_xlfn._xlws.FILTER(finalData[score], (finalData[peer_group_key]=_xlpm.k)*(ISNUMBER(finalData[score]))))
)</f>
        <v>0.99</v>
      </c>
      <c r="O1792" cm="1">
        <f t="array" ref="O179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1792" cm="1">
        <f t="array" ref="P179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1792">
        <f>finalData[[#This Row],[peerQ3]]-finalData[[#This Row],[peerQ1]]</f>
        <v>0</v>
      </c>
      <c r="R1792" cm="1">
        <f t="array" ref="R1792">_xlfn.LET(_xlpm.k,finalData[[#This Row],[peer_group_key]],
ROWS(_xlfn._xlws.FILTER(finalData[score], (finalData[peer_group_key]=_xlpm.k)*(ISNUMBER(finalData[score]))))
)</f>
        <v>1</v>
      </c>
      <c r="S1792" t="e">
        <f>IF(OR(NOT(ISNUMBER(finalData[[#This Row],[peerIQR]])),finalData[[#This Row],[peerIQR]]=0), NA(), finalData[[#This Row],[peerQ1]]-1.5*finalData[[#This Row],[peerIQR]])</f>
        <v>#N/A</v>
      </c>
      <c r="T1792" t="e">
        <f>IF(OR(NOT(ISNUMBER(finalData[[#This Row],[peerIQR]])),finalData[[#This Row],[peerIQR]]=0), NA(), finalData[[#This Row],[peerQ3]]+1.5*finalData[[#This Row],[peerIQR]])</f>
        <v>#N/A</v>
      </c>
      <c r="U179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792">
        <f>finalData[[#This Row],[score]]-finalData[[#This Row],[peerMedian]]</f>
        <v>0</v>
      </c>
    </row>
    <row r="1793" spans="1:22">
      <c r="A1793" t="s">
        <v>6773</v>
      </c>
      <c r="B1793" t="s">
        <v>6774</v>
      </c>
      <c r="C1793" t="s">
        <v>6701</v>
      </c>
      <c r="D1793" t="s">
        <v>18</v>
      </c>
      <c r="E1793">
        <v>1</v>
      </c>
      <c r="F1793">
        <v>0</v>
      </c>
      <c r="G1793">
        <v>7</v>
      </c>
      <c r="H1793">
        <v>4</v>
      </c>
      <c r="I1793">
        <v>0.97</v>
      </c>
      <c r="J1793">
        <v>11</v>
      </c>
      <c r="K1793">
        <v>0.36363636363636365</v>
      </c>
      <c r="L1793" t="s">
        <v>18160</v>
      </c>
      <c r="M1793" t="s">
        <v>17973</v>
      </c>
      <c r="N1793" cm="1">
        <f t="array" ref="N1793">_xlfn.LET(_xlpm.k,finalData[[#This Row],[peer_group_key]],
     MEDIAN(_xlfn._xlws.FILTER(finalData[score], (finalData[peer_group_key]=_xlpm.k)*(ISNUMBER(finalData[score]))))
)</f>
        <v>0.97499999999999998</v>
      </c>
      <c r="O1793" cm="1">
        <f t="array" ref="O179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793" cm="1">
        <f t="array" ref="P179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1793">
        <f>finalData[[#This Row],[peerQ3]]-finalData[[#This Row],[peerQ1]]</f>
        <v>5.500000000000016E-2</v>
      </c>
      <c r="R1793" cm="1">
        <f t="array" ref="R1793">_xlfn.LET(_xlpm.k,finalData[[#This Row],[peer_group_key]],
ROWS(_xlfn._xlws.FILTER(finalData[score], (finalData[peer_group_key]=_xlpm.k)*(ISNUMBER(finalData[score]))))
)</f>
        <v>6</v>
      </c>
      <c r="S1793">
        <f>IF(OR(NOT(ISNUMBER(finalData[[#This Row],[peerIQR]])),finalData[[#This Row],[peerIQR]]=0), NA(), finalData[[#This Row],[peerQ1]]-1.5*finalData[[#This Row],[peerIQR]])</f>
        <v>0.87999999999999967</v>
      </c>
      <c r="T1793">
        <f>IF(OR(NOT(ISNUMBER(finalData[[#This Row],[peerIQR]])),finalData[[#This Row],[peerIQR]]=0), NA(), finalData[[#This Row],[peerQ3]]+1.5*finalData[[#This Row],[peerIQR]])</f>
        <v>1.1000000000000003</v>
      </c>
      <c r="U179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793">
        <f>finalData[[#This Row],[score]]-finalData[[#This Row],[peerMedian]]</f>
        <v>-5.0000000000000044E-3</v>
      </c>
    </row>
    <row r="1794" spans="1:22">
      <c r="A1794" t="s">
        <v>6777</v>
      </c>
      <c r="B1794" t="s">
        <v>6778</v>
      </c>
      <c r="C1794" t="s">
        <v>6701</v>
      </c>
      <c r="D1794" t="s">
        <v>87</v>
      </c>
      <c r="E1794">
        <v>2</v>
      </c>
      <c r="F1794">
        <v>0</v>
      </c>
      <c r="G1794">
        <v>8</v>
      </c>
      <c r="H1794">
        <v>0</v>
      </c>
      <c r="I1794">
        <v>1.08</v>
      </c>
      <c r="J1794">
        <v>8</v>
      </c>
      <c r="K1794">
        <v>0</v>
      </c>
      <c r="L1794" t="s">
        <v>18159</v>
      </c>
      <c r="M1794" t="s">
        <v>17973</v>
      </c>
      <c r="N1794" cm="1">
        <f t="array" ref="N1794">_xlfn.LET(_xlpm.k,finalData[[#This Row],[peer_group_key]],
     MEDIAN(_xlfn._xlws.FILTER(finalData[score], (finalData[peer_group_key]=_xlpm.k)*(ISNUMBER(finalData[score]))))
)</f>
        <v>0.96</v>
      </c>
      <c r="O1794" cm="1">
        <f t="array" ref="O179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794" cm="1">
        <f t="array" ref="P179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1794">
        <f>finalData[[#This Row],[peerQ3]]-finalData[[#This Row],[peerQ1]]</f>
        <v>4.0000000000000036E-2</v>
      </c>
      <c r="R1794" cm="1">
        <f t="array" ref="R1794">_xlfn.LET(_xlpm.k,finalData[[#This Row],[peer_group_key]],
ROWS(_xlfn._xlws.FILTER(finalData[score], (finalData[peer_group_key]=_xlpm.k)*(ISNUMBER(finalData[score]))))
)</f>
        <v>5</v>
      </c>
      <c r="S1794">
        <f>IF(OR(NOT(ISNUMBER(finalData[[#This Row],[peerIQR]])),finalData[[#This Row],[peerIQR]]=0), NA(), finalData[[#This Row],[peerQ1]]-1.5*finalData[[#This Row],[peerIQR]])</f>
        <v>0.89999999999999991</v>
      </c>
      <c r="T1794">
        <f>IF(OR(NOT(ISNUMBER(finalData[[#This Row],[peerIQR]])),finalData[[#This Row],[peerIQR]]=0), NA(), finalData[[#This Row],[peerQ3]]+1.5*finalData[[#This Row],[peerIQR]])</f>
        <v>1.06</v>
      </c>
      <c r="U179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794">
        <f>finalData[[#This Row],[score]]-finalData[[#This Row],[peerMedian]]</f>
        <v>0.12000000000000011</v>
      </c>
    </row>
    <row r="1795" spans="1:22">
      <c r="A1795" t="s">
        <v>6780</v>
      </c>
      <c r="B1795" t="s">
        <v>6781</v>
      </c>
      <c r="C1795" t="s">
        <v>6701</v>
      </c>
      <c r="D1795" t="s">
        <v>18</v>
      </c>
      <c r="E1795">
        <v>2</v>
      </c>
      <c r="F1795">
        <v>0</v>
      </c>
      <c r="G1795">
        <v>10</v>
      </c>
      <c r="H1795">
        <v>0</v>
      </c>
      <c r="I1795">
        <v>0.98</v>
      </c>
      <c r="J1795">
        <v>10</v>
      </c>
      <c r="K1795">
        <v>0</v>
      </c>
      <c r="L1795" t="s">
        <v>18160</v>
      </c>
      <c r="M1795" t="s">
        <v>17973</v>
      </c>
      <c r="N1795" cm="1">
        <f t="array" ref="N1795">_xlfn.LET(_xlpm.k,finalData[[#This Row],[peer_group_key]],
     MEDIAN(_xlfn._xlws.FILTER(finalData[score], (finalData[peer_group_key]=_xlpm.k)*(ISNUMBER(finalData[score]))))
)</f>
        <v>0.97499999999999998</v>
      </c>
      <c r="O1795" cm="1">
        <f t="array" ref="O179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795" cm="1">
        <f t="array" ref="P179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1795">
        <f>finalData[[#This Row],[peerQ3]]-finalData[[#This Row],[peerQ1]]</f>
        <v>5.500000000000016E-2</v>
      </c>
      <c r="R1795" cm="1">
        <f t="array" ref="R1795">_xlfn.LET(_xlpm.k,finalData[[#This Row],[peer_group_key]],
ROWS(_xlfn._xlws.FILTER(finalData[score], (finalData[peer_group_key]=_xlpm.k)*(ISNUMBER(finalData[score]))))
)</f>
        <v>6</v>
      </c>
      <c r="S1795">
        <f>IF(OR(NOT(ISNUMBER(finalData[[#This Row],[peerIQR]])),finalData[[#This Row],[peerIQR]]=0), NA(), finalData[[#This Row],[peerQ1]]-1.5*finalData[[#This Row],[peerIQR]])</f>
        <v>0.87999999999999967</v>
      </c>
      <c r="T1795">
        <f>IF(OR(NOT(ISNUMBER(finalData[[#This Row],[peerIQR]])),finalData[[#This Row],[peerIQR]]=0), NA(), finalData[[#This Row],[peerQ3]]+1.5*finalData[[#This Row],[peerIQR]])</f>
        <v>1.1000000000000003</v>
      </c>
      <c r="U179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795">
        <f>finalData[[#This Row],[score]]-finalData[[#This Row],[peerMedian]]</f>
        <v>5.0000000000000044E-3</v>
      </c>
    </row>
    <row r="1796" spans="1:22">
      <c r="A1796" t="s">
        <v>6783</v>
      </c>
      <c r="B1796" t="s">
        <v>6784</v>
      </c>
      <c r="C1796" t="s">
        <v>6701</v>
      </c>
      <c r="D1796" t="s">
        <v>32</v>
      </c>
      <c r="E1796">
        <v>4</v>
      </c>
      <c r="F1796">
        <v>0</v>
      </c>
      <c r="G1796">
        <v>11</v>
      </c>
      <c r="H1796">
        <v>0</v>
      </c>
      <c r="I1796">
        <v>1.07</v>
      </c>
      <c r="J1796">
        <v>11</v>
      </c>
      <c r="K1796">
        <v>0</v>
      </c>
      <c r="L1796" t="s">
        <v>18162</v>
      </c>
      <c r="M1796" t="s">
        <v>17970</v>
      </c>
      <c r="N1796" cm="1">
        <f t="array" ref="N1796">_xlfn.LET(_xlpm.k,finalData[[#This Row],[peer_group_key]],
     MEDIAN(_xlfn._xlws.FILTER(finalData[score], (finalData[peer_group_key]=_xlpm.k)*(ISNUMBER(finalData[score]))))
)</f>
        <v>1.0249999999999999</v>
      </c>
      <c r="O1796" cm="1">
        <f t="array" ref="O179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1796" cm="1">
        <f t="array" ref="P179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1.0649999999999999</v>
      </c>
      <c r="Q1796">
        <f>finalData[[#This Row],[peerQ3]]-finalData[[#This Row],[peerQ1]]</f>
        <v>8.9999999999999969E-2</v>
      </c>
      <c r="R1796" cm="1">
        <f t="array" ref="R1796">_xlfn.LET(_xlpm.k,finalData[[#This Row],[peer_group_key]],
ROWS(_xlfn._xlws.FILTER(finalData[score], (finalData[peer_group_key]=_xlpm.k)*(ISNUMBER(finalData[score]))))
)</f>
        <v>20</v>
      </c>
      <c r="S1796">
        <f>IF(OR(NOT(ISNUMBER(finalData[[#This Row],[peerIQR]])),finalData[[#This Row],[peerIQR]]=0), NA(), finalData[[#This Row],[peerQ1]]-1.5*finalData[[#This Row],[peerIQR]])</f>
        <v>0.84000000000000008</v>
      </c>
      <c r="T1796">
        <f>IF(OR(NOT(ISNUMBER(finalData[[#This Row],[peerIQR]])),finalData[[#This Row],[peerIQR]]=0), NA(), finalData[[#This Row],[peerQ3]]+1.5*finalData[[#This Row],[peerIQR]])</f>
        <v>1.2</v>
      </c>
      <c r="U179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96">
        <f>finalData[[#This Row],[score]]-finalData[[#This Row],[peerMedian]]</f>
        <v>4.5000000000000151E-2</v>
      </c>
    </row>
    <row r="1797" spans="1:22">
      <c r="A1797" t="s">
        <v>6786</v>
      </c>
      <c r="B1797" t="s">
        <v>6787</v>
      </c>
      <c r="C1797" t="s">
        <v>6701</v>
      </c>
      <c r="D1797" t="s">
        <v>32</v>
      </c>
      <c r="E1797">
        <v>2</v>
      </c>
      <c r="F1797">
        <v>1</v>
      </c>
      <c r="G1797">
        <v>7</v>
      </c>
      <c r="H1797">
        <v>2</v>
      </c>
      <c r="I1797">
        <v>1.0900000000000001</v>
      </c>
      <c r="J1797">
        <v>10</v>
      </c>
      <c r="K1797">
        <v>0.2</v>
      </c>
      <c r="L1797" t="s">
        <v>18162</v>
      </c>
      <c r="M1797" t="s">
        <v>17973</v>
      </c>
      <c r="N1797" cm="1">
        <f t="array" ref="N1797">_xlfn.LET(_xlpm.k,finalData[[#This Row],[peer_group_key]],
     MEDIAN(_xlfn._xlws.FILTER(finalData[score], (finalData[peer_group_key]=_xlpm.k)*(ISNUMBER(finalData[score]))))
)</f>
        <v>1.0249999999999999</v>
      </c>
      <c r="O1797" cm="1">
        <f t="array" ref="O179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1797" cm="1">
        <f t="array" ref="P179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1.0649999999999999</v>
      </c>
      <c r="Q1797">
        <f>finalData[[#This Row],[peerQ3]]-finalData[[#This Row],[peerQ1]]</f>
        <v>8.9999999999999969E-2</v>
      </c>
      <c r="R1797" cm="1">
        <f t="array" ref="R1797">_xlfn.LET(_xlpm.k,finalData[[#This Row],[peer_group_key]],
ROWS(_xlfn._xlws.FILTER(finalData[score], (finalData[peer_group_key]=_xlpm.k)*(ISNUMBER(finalData[score]))))
)</f>
        <v>20</v>
      </c>
      <c r="S1797">
        <f>IF(OR(NOT(ISNUMBER(finalData[[#This Row],[peerIQR]])),finalData[[#This Row],[peerIQR]]=0), NA(), finalData[[#This Row],[peerQ1]]-1.5*finalData[[#This Row],[peerIQR]])</f>
        <v>0.84000000000000008</v>
      </c>
      <c r="T1797">
        <f>IF(OR(NOT(ISNUMBER(finalData[[#This Row],[peerIQR]])),finalData[[#This Row],[peerIQR]]=0), NA(), finalData[[#This Row],[peerQ3]]+1.5*finalData[[#This Row],[peerIQR]])</f>
        <v>1.2</v>
      </c>
      <c r="U179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97">
        <f>finalData[[#This Row],[score]]-finalData[[#This Row],[peerMedian]]</f>
        <v>6.5000000000000169E-2</v>
      </c>
    </row>
    <row r="1798" spans="1:22">
      <c r="A1798" t="s">
        <v>6789</v>
      </c>
      <c r="B1798" t="s">
        <v>6790</v>
      </c>
      <c r="C1798" t="s">
        <v>6701</v>
      </c>
      <c r="D1798" t="s">
        <v>32</v>
      </c>
      <c r="E1798">
        <v>2</v>
      </c>
      <c r="F1798">
        <v>0</v>
      </c>
      <c r="G1798">
        <v>8</v>
      </c>
      <c r="H1798">
        <v>0</v>
      </c>
      <c r="I1798">
        <v>0.99</v>
      </c>
      <c r="J1798">
        <v>8</v>
      </c>
      <c r="K1798">
        <v>0</v>
      </c>
      <c r="L1798" t="s">
        <v>18162</v>
      </c>
      <c r="M1798" t="s">
        <v>17973</v>
      </c>
      <c r="N1798" cm="1">
        <f t="array" ref="N1798">_xlfn.LET(_xlpm.k,finalData[[#This Row],[peer_group_key]],
     MEDIAN(_xlfn._xlws.FILTER(finalData[score], (finalData[peer_group_key]=_xlpm.k)*(ISNUMBER(finalData[score]))))
)</f>
        <v>1.0249999999999999</v>
      </c>
      <c r="O1798" cm="1">
        <f t="array" ref="O179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1798" cm="1">
        <f t="array" ref="P179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1.0649999999999999</v>
      </c>
      <c r="Q1798">
        <f>finalData[[#This Row],[peerQ3]]-finalData[[#This Row],[peerQ1]]</f>
        <v>8.9999999999999969E-2</v>
      </c>
      <c r="R1798" cm="1">
        <f t="array" ref="R1798">_xlfn.LET(_xlpm.k,finalData[[#This Row],[peer_group_key]],
ROWS(_xlfn._xlws.FILTER(finalData[score], (finalData[peer_group_key]=_xlpm.k)*(ISNUMBER(finalData[score]))))
)</f>
        <v>20</v>
      </c>
      <c r="S1798">
        <f>IF(OR(NOT(ISNUMBER(finalData[[#This Row],[peerIQR]])),finalData[[#This Row],[peerIQR]]=0), NA(), finalData[[#This Row],[peerQ1]]-1.5*finalData[[#This Row],[peerIQR]])</f>
        <v>0.84000000000000008</v>
      </c>
      <c r="T1798">
        <f>IF(OR(NOT(ISNUMBER(finalData[[#This Row],[peerIQR]])),finalData[[#This Row],[peerIQR]]=0), NA(), finalData[[#This Row],[peerQ3]]+1.5*finalData[[#This Row],[peerIQR]])</f>
        <v>1.2</v>
      </c>
      <c r="U179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98">
        <f>finalData[[#This Row],[score]]-finalData[[#This Row],[peerMedian]]</f>
        <v>-3.499999999999992E-2</v>
      </c>
    </row>
    <row r="1799" spans="1:22">
      <c r="A1799" t="s">
        <v>6792</v>
      </c>
      <c r="B1799" t="s">
        <v>6793</v>
      </c>
      <c r="C1799" t="s">
        <v>6701</v>
      </c>
      <c r="D1799" t="s">
        <v>27</v>
      </c>
      <c r="E1799">
        <v>3</v>
      </c>
      <c r="F1799">
        <v>0</v>
      </c>
      <c r="G1799">
        <v>6</v>
      </c>
      <c r="H1799">
        <v>0</v>
      </c>
      <c r="I1799">
        <v>0.99</v>
      </c>
      <c r="J1799">
        <v>6</v>
      </c>
      <c r="K1799">
        <v>0</v>
      </c>
      <c r="L1799" t="s">
        <v>18158</v>
      </c>
      <c r="M1799" t="s">
        <v>17971</v>
      </c>
      <c r="N1799" cm="1">
        <f t="array" ref="N1799">_xlfn.LET(_xlpm.k,finalData[[#This Row],[peer_group_key]],
     MEDIAN(_xlfn._xlws.FILTER(finalData[score], (finalData[peer_group_key]=_xlpm.k)*(ISNUMBER(finalData[score]))))
)</f>
        <v>0.99</v>
      </c>
      <c r="O1799" cm="1">
        <f t="array" ref="O179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1799" cm="1">
        <f t="array" ref="P179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799">
        <f>finalData[[#This Row],[peerQ3]]-finalData[[#This Row],[peerQ1]]</f>
        <v>0.10750000000000015</v>
      </c>
      <c r="R1799" cm="1">
        <f t="array" ref="R1799">_xlfn.LET(_xlpm.k,finalData[[#This Row],[peer_group_key]],
ROWS(_xlfn._xlws.FILTER(finalData[score], (finalData[peer_group_key]=_xlpm.k)*(ISNUMBER(finalData[score]))))
)</f>
        <v>8</v>
      </c>
      <c r="S1799">
        <f>IF(OR(NOT(ISNUMBER(finalData[[#This Row],[peerIQR]])),finalData[[#This Row],[peerIQR]]=0), NA(), finalData[[#This Row],[peerQ1]]-1.5*finalData[[#This Row],[peerIQR]])</f>
        <v>0.78124999999999967</v>
      </c>
      <c r="T1799">
        <f>IF(OR(NOT(ISNUMBER(finalData[[#This Row],[peerIQR]])),finalData[[#This Row],[peerIQR]]=0), NA(), finalData[[#This Row],[peerQ3]]+1.5*finalData[[#This Row],[peerIQR]])</f>
        <v>1.2112500000000002</v>
      </c>
      <c r="U179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799">
        <f>finalData[[#This Row],[score]]-finalData[[#This Row],[peerMedian]]</f>
        <v>0</v>
      </c>
    </row>
    <row r="1800" spans="1:22">
      <c r="A1800" t="s">
        <v>6794</v>
      </c>
      <c r="B1800" t="s">
        <v>6795</v>
      </c>
      <c r="C1800" t="s">
        <v>6701</v>
      </c>
      <c r="D1800" t="s">
        <v>18</v>
      </c>
      <c r="E1800">
        <v>2</v>
      </c>
      <c r="F1800">
        <v>0</v>
      </c>
      <c r="G1800">
        <v>5</v>
      </c>
      <c r="H1800">
        <v>0</v>
      </c>
      <c r="I1800">
        <v>1.08</v>
      </c>
      <c r="J1800">
        <v>5</v>
      </c>
      <c r="K1800">
        <v>0</v>
      </c>
      <c r="L1800" t="s">
        <v>18160</v>
      </c>
      <c r="M1800" t="s">
        <v>17973</v>
      </c>
      <c r="N1800" cm="1">
        <f t="array" ref="N1800">_xlfn.LET(_xlpm.k,finalData[[#This Row],[peer_group_key]],
     MEDIAN(_xlfn._xlws.FILTER(finalData[score], (finalData[peer_group_key]=_xlpm.k)*(ISNUMBER(finalData[score]))))
)</f>
        <v>0.97499999999999998</v>
      </c>
      <c r="O1800" cm="1">
        <f t="array" ref="O180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1800" cm="1">
        <f t="array" ref="P180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1.0175000000000001</v>
      </c>
      <c r="Q1800">
        <f>finalData[[#This Row],[peerQ3]]-finalData[[#This Row],[peerQ1]]</f>
        <v>5.500000000000016E-2</v>
      </c>
      <c r="R1800" cm="1">
        <f t="array" ref="R1800">_xlfn.LET(_xlpm.k,finalData[[#This Row],[peer_group_key]],
ROWS(_xlfn._xlws.FILTER(finalData[score], (finalData[peer_group_key]=_xlpm.k)*(ISNUMBER(finalData[score]))))
)</f>
        <v>6</v>
      </c>
      <c r="S1800">
        <f>IF(OR(NOT(ISNUMBER(finalData[[#This Row],[peerIQR]])),finalData[[#This Row],[peerIQR]]=0), NA(), finalData[[#This Row],[peerQ1]]-1.5*finalData[[#This Row],[peerIQR]])</f>
        <v>0.87999999999999967</v>
      </c>
      <c r="T1800">
        <f>IF(OR(NOT(ISNUMBER(finalData[[#This Row],[peerIQR]])),finalData[[#This Row],[peerIQR]]=0), NA(), finalData[[#This Row],[peerQ3]]+1.5*finalData[[#This Row],[peerIQR]])</f>
        <v>1.1000000000000003</v>
      </c>
      <c r="U180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800">
        <f>finalData[[#This Row],[score]]-finalData[[#This Row],[peerMedian]]</f>
        <v>0.10500000000000009</v>
      </c>
    </row>
    <row r="1801" spans="1:22">
      <c r="A1801" t="s">
        <v>6798</v>
      </c>
      <c r="B1801" t="s">
        <v>6799</v>
      </c>
      <c r="C1801" t="s">
        <v>6701</v>
      </c>
      <c r="D1801" t="s">
        <v>32</v>
      </c>
      <c r="E1801">
        <v>3</v>
      </c>
      <c r="F1801">
        <v>1</v>
      </c>
      <c r="G1801">
        <v>9</v>
      </c>
      <c r="H1801">
        <v>0</v>
      </c>
      <c r="I1801">
        <v>1.1399999999999999</v>
      </c>
      <c r="J1801">
        <v>10</v>
      </c>
      <c r="K1801">
        <v>0</v>
      </c>
      <c r="L1801" t="s">
        <v>18162</v>
      </c>
      <c r="M1801" t="s">
        <v>17971</v>
      </c>
      <c r="N1801" cm="1">
        <f t="array" ref="N1801">_xlfn.LET(_xlpm.k,finalData[[#This Row],[peer_group_key]],
     MEDIAN(_xlfn._xlws.FILTER(finalData[score], (finalData[peer_group_key]=_xlpm.k)*(ISNUMBER(finalData[score]))))
)</f>
        <v>1.0249999999999999</v>
      </c>
      <c r="O1801" cm="1">
        <f t="array" ref="O180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1801" cm="1">
        <f t="array" ref="P180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1.0649999999999999</v>
      </c>
      <c r="Q1801">
        <f>finalData[[#This Row],[peerQ3]]-finalData[[#This Row],[peerQ1]]</f>
        <v>8.9999999999999969E-2</v>
      </c>
      <c r="R1801" cm="1">
        <f t="array" ref="R1801">_xlfn.LET(_xlpm.k,finalData[[#This Row],[peer_group_key]],
ROWS(_xlfn._xlws.FILTER(finalData[score], (finalData[peer_group_key]=_xlpm.k)*(ISNUMBER(finalData[score]))))
)</f>
        <v>20</v>
      </c>
      <c r="S1801">
        <f>IF(OR(NOT(ISNUMBER(finalData[[#This Row],[peerIQR]])),finalData[[#This Row],[peerIQR]]=0), NA(), finalData[[#This Row],[peerQ1]]-1.5*finalData[[#This Row],[peerIQR]])</f>
        <v>0.84000000000000008</v>
      </c>
      <c r="T1801">
        <f>IF(OR(NOT(ISNUMBER(finalData[[#This Row],[peerIQR]])),finalData[[#This Row],[peerIQR]]=0), NA(), finalData[[#This Row],[peerQ3]]+1.5*finalData[[#This Row],[peerIQR]])</f>
        <v>1.2</v>
      </c>
      <c r="U180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01">
        <f>finalData[[#This Row],[score]]-finalData[[#This Row],[peerMedian]]</f>
        <v>0.11499999999999999</v>
      </c>
    </row>
    <row r="1802" spans="1:22">
      <c r="A1802" t="s">
        <v>6801</v>
      </c>
      <c r="B1802" t="s">
        <v>6802</v>
      </c>
      <c r="C1802" t="s">
        <v>6701</v>
      </c>
      <c r="D1802" t="s">
        <v>32</v>
      </c>
      <c r="E1802">
        <v>3</v>
      </c>
      <c r="F1802">
        <v>0</v>
      </c>
      <c r="G1802">
        <v>8</v>
      </c>
      <c r="H1802">
        <v>0</v>
      </c>
      <c r="I1802">
        <v>1.03</v>
      </c>
      <c r="J1802">
        <v>8</v>
      </c>
      <c r="K1802">
        <v>0</v>
      </c>
      <c r="L1802" t="s">
        <v>18162</v>
      </c>
      <c r="M1802" t="s">
        <v>17971</v>
      </c>
      <c r="N1802" cm="1">
        <f t="array" ref="N1802">_xlfn.LET(_xlpm.k,finalData[[#This Row],[peer_group_key]],
     MEDIAN(_xlfn._xlws.FILTER(finalData[score], (finalData[peer_group_key]=_xlpm.k)*(ISNUMBER(finalData[score]))))
)</f>
        <v>1.0249999999999999</v>
      </c>
      <c r="O1802" cm="1">
        <f t="array" ref="O180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1802" cm="1">
        <f t="array" ref="P180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1.0649999999999999</v>
      </c>
      <c r="Q1802">
        <f>finalData[[#This Row],[peerQ3]]-finalData[[#This Row],[peerQ1]]</f>
        <v>8.9999999999999969E-2</v>
      </c>
      <c r="R1802" cm="1">
        <f t="array" ref="R1802">_xlfn.LET(_xlpm.k,finalData[[#This Row],[peer_group_key]],
ROWS(_xlfn._xlws.FILTER(finalData[score], (finalData[peer_group_key]=_xlpm.k)*(ISNUMBER(finalData[score]))))
)</f>
        <v>20</v>
      </c>
      <c r="S1802">
        <f>IF(OR(NOT(ISNUMBER(finalData[[#This Row],[peerIQR]])),finalData[[#This Row],[peerIQR]]=0), NA(), finalData[[#This Row],[peerQ1]]-1.5*finalData[[#This Row],[peerIQR]])</f>
        <v>0.84000000000000008</v>
      </c>
      <c r="T1802">
        <f>IF(OR(NOT(ISNUMBER(finalData[[#This Row],[peerIQR]])),finalData[[#This Row],[peerIQR]]=0), NA(), finalData[[#This Row],[peerQ3]]+1.5*finalData[[#This Row],[peerIQR]])</f>
        <v>1.2</v>
      </c>
      <c r="U180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02">
        <f>finalData[[#This Row],[score]]-finalData[[#This Row],[peerMedian]]</f>
        <v>5.0000000000001155E-3</v>
      </c>
    </row>
    <row r="1803" spans="1:22">
      <c r="A1803" t="s">
        <v>6804</v>
      </c>
      <c r="B1803" t="s">
        <v>6805</v>
      </c>
      <c r="C1803" t="s">
        <v>6701</v>
      </c>
      <c r="D1803" t="s">
        <v>32</v>
      </c>
      <c r="E1803">
        <v>2</v>
      </c>
      <c r="F1803">
        <v>0</v>
      </c>
      <c r="G1803">
        <v>10</v>
      </c>
      <c r="H1803">
        <v>0</v>
      </c>
      <c r="I1803">
        <v>1.05</v>
      </c>
      <c r="J1803">
        <v>10</v>
      </c>
      <c r="K1803">
        <v>0</v>
      </c>
      <c r="L1803" t="s">
        <v>18162</v>
      </c>
      <c r="M1803" t="s">
        <v>17973</v>
      </c>
      <c r="N1803" cm="1">
        <f t="array" ref="N1803">_xlfn.LET(_xlpm.k,finalData[[#This Row],[peer_group_key]],
     MEDIAN(_xlfn._xlws.FILTER(finalData[score], (finalData[peer_group_key]=_xlpm.k)*(ISNUMBER(finalData[score]))))
)</f>
        <v>1.0249999999999999</v>
      </c>
      <c r="O1803" cm="1">
        <f t="array" ref="O180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1803" cm="1">
        <f t="array" ref="P180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1.0649999999999999</v>
      </c>
      <c r="Q1803">
        <f>finalData[[#This Row],[peerQ3]]-finalData[[#This Row],[peerQ1]]</f>
        <v>8.9999999999999969E-2</v>
      </c>
      <c r="R1803" cm="1">
        <f t="array" ref="R1803">_xlfn.LET(_xlpm.k,finalData[[#This Row],[peer_group_key]],
ROWS(_xlfn._xlws.FILTER(finalData[score], (finalData[peer_group_key]=_xlpm.k)*(ISNUMBER(finalData[score]))))
)</f>
        <v>20</v>
      </c>
      <c r="S1803">
        <f>IF(OR(NOT(ISNUMBER(finalData[[#This Row],[peerIQR]])),finalData[[#This Row],[peerIQR]]=0), NA(), finalData[[#This Row],[peerQ1]]-1.5*finalData[[#This Row],[peerIQR]])</f>
        <v>0.84000000000000008</v>
      </c>
      <c r="T1803">
        <f>IF(OR(NOT(ISNUMBER(finalData[[#This Row],[peerIQR]])),finalData[[#This Row],[peerIQR]]=0), NA(), finalData[[#This Row],[peerQ3]]+1.5*finalData[[#This Row],[peerIQR]])</f>
        <v>1.2</v>
      </c>
      <c r="U180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03">
        <f>finalData[[#This Row],[score]]-finalData[[#This Row],[peerMedian]]</f>
        <v>2.5000000000000133E-2</v>
      </c>
    </row>
    <row r="1804" spans="1:22">
      <c r="A1804" t="s">
        <v>6808</v>
      </c>
      <c r="B1804" t="s">
        <v>6809</v>
      </c>
      <c r="C1804" t="s">
        <v>6701</v>
      </c>
      <c r="D1804" t="s">
        <v>32</v>
      </c>
      <c r="E1804">
        <v>3</v>
      </c>
      <c r="F1804">
        <v>2</v>
      </c>
      <c r="G1804">
        <v>6</v>
      </c>
      <c r="H1804">
        <v>0</v>
      </c>
      <c r="I1804">
        <v>0.94</v>
      </c>
      <c r="J1804">
        <v>8</v>
      </c>
      <c r="K1804">
        <v>0</v>
      </c>
      <c r="L1804" t="s">
        <v>18162</v>
      </c>
      <c r="M1804" t="s">
        <v>17971</v>
      </c>
      <c r="N1804" cm="1">
        <f t="array" ref="N1804">_xlfn.LET(_xlpm.k,finalData[[#This Row],[peer_group_key]],
     MEDIAN(_xlfn._xlws.FILTER(finalData[score], (finalData[peer_group_key]=_xlpm.k)*(ISNUMBER(finalData[score]))))
)</f>
        <v>1.0249999999999999</v>
      </c>
      <c r="O1804" cm="1">
        <f t="array" ref="O180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1804" cm="1">
        <f t="array" ref="P180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1.0649999999999999</v>
      </c>
      <c r="Q1804">
        <f>finalData[[#This Row],[peerQ3]]-finalData[[#This Row],[peerQ1]]</f>
        <v>8.9999999999999969E-2</v>
      </c>
      <c r="R1804" cm="1">
        <f t="array" ref="R1804">_xlfn.LET(_xlpm.k,finalData[[#This Row],[peer_group_key]],
ROWS(_xlfn._xlws.FILTER(finalData[score], (finalData[peer_group_key]=_xlpm.k)*(ISNUMBER(finalData[score]))))
)</f>
        <v>20</v>
      </c>
      <c r="S1804">
        <f>IF(OR(NOT(ISNUMBER(finalData[[#This Row],[peerIQR]])),finalData[[#This Row],[peerIQR]]=0), NA(), finalData[[#This Row],[peerQ1]]-1.5*finalData[[#This Row],[peerIQR]])</f>
        <v>0.84000000000000008</v>
      </c>
      <c r="T1804">
        <f>IF(OR(NOT(ISNUMBER(finalData[[#This Row],[peerIQR]])),finalData[[#This Row],[peerIQR]]=0), NA(), finalData[[#This Row],[peerQ3]]+1.5*finalData[[#This Row],[peerIQR]])</f>
        <v>1.2</v>
      </c>
      <c r="U180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04">
        <f>finalData[[#This Row],[score]]-finalData[[#This Row],[peerMedian]]</f>
        <v>-8.4999999999999964E-2</v>
      </c>
    </row>
    <row r="1805" spans="1:22">
      <c r="A1805" t="s">
        <v>6814</v>
      </c>
      <c r="B1805" t="s">
        <v>6815</v>
      </c>
      <c r="C1805" t="s">
        <v>6701</v>
      </c>
      <c r="D1805" t="s">
        <v>87</v>
      </c>
      <c r="E1805">
        <v>3</v>
      </c>
      <c r="F1805">
        <v>0</v>
      </c>
      <c r="G1805">
        <v>4</v>
      </c>
      <c r="H1805">
        <v>0</v>
      </c>
      <c r="I1805">
        <v>0.96</v>
      </c>
      <c r="J1805">
        <v>4</v>
      </c>
      <c r="K1805">
        <v>0</v>
      </c>
      <c r="L1805" t="s">
        <v>18159</v>
      </c>
      <c r="M1805" t="s">
        <v>17971</v>
      </c>
      <c r="N1805" cm="1">
        <f t="array" ref="N1805">_xlfn.LET(_xlpm.k,finalData[[#This Row],[peer_group_key]],
     MEDIAN(_xlfn._xlws.FILTER(finalData[score], (finalData[peer_group_key]=_xlpm.k)*(ISNUMBER(finalData[score]))))
)</f>
        <v>0.96</v>
      </c>
      <c r="O1805" cm="1">
        <f t="array" ref="O180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805" cm="1">
        <f t="array" ref="P180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1805">
        <f>finalData[[#This Row],[peerQ3]]-finalData[[#This Row],[peerQ1]]</f>
        <v>4.0000000000000036E-2</v>
      </c>
      <c r="R1805" cm="1">
        <f t="array" ref="R1805">_xlfn.LET(_xlpm.k,finalData[[#This Row],[peer_group_key]],
ROWS(_xlfn._xlws.FILTER(finalData[score], (finalData[peer_group_key]=_xlpm.k)*(ISNUMBER(finalData[score]))))
)</f>
        <v>5</v>
      </c>
      <c r="S1805">
        <f>IF(OR(NOT(ISNUMBER(finalData[[#This Row],[peerIQR]])),finalData[[#This Row],[peerIQR]]=0), NA(), finalData[[#This Row],[peerQ1]]-1.5*finalData[[#This Row],[peerIQR]])</f>
        <v>0.89999999999999991</v>
      </c>
      <c r="T1805">
        <f>IF(OR(NOT(ISNUMBER(finalData[[#This Row],[peerIQR]])),finalData[[#This Row],[peerIQR]]=0), NA(), finalData[[#This Row],[peerQ3]]+1.5*finalData[[#This Row],[peerIQR]])</f>
        <v>1.06</v>
      </c>
      <c r="U180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805">
        <f>finalData[[#This Row],[score]]-finalData[[#This Row],[peerMedian]]</f>
        <v>0</v>
      </c>
    </row>
    <row r="1806" spans="1:22">
      <c r="A1806" t="s">
        <v>6817</v>
      </c>
      <c r="B1806" t="s">
        <v>2771</v>
      </c>
      <c r="C1806" t="s">
        <v>6701</v>
      </c>
      <c r="D1806" t="s">
        <v>32</v>
      </c>
      <c r="E1806">
        <v>4</v>
      </c>
      <c r="F1806">
        <v>0</v>
      </c>
      <c r="G1806">
        <v>4</v>
      </c>
      <c r="H1806">
        <v>0</v>
      </c>
      <c r="I1806">
        <v>0.86</v>
      </c>
      <c r="J1806">
        <v>4</v>
      </c>
      <c r="K1806">
        <v>0</v>
      </c>
      <c r="L1806" t="s">
        <v>18162</v>
      </c>
      <c r="M1806" t="s">
        <v>17970</v>
      </c>
      <c r="N1806" cm="1">
        <f t="array" ref="N1806">_xlfn.LET(_xlpm.k,finalData[[#This Row],[peer_group_key]],
     MEDIAN(_xlfn._xlws.FILTER(finalData[score], (finalData[peer_group_key]=_xlpm.k)*(ISNUMBER(finalData[score]))))
)</f>
        <v>1.0249999999999999</v>
      </c>
      <c r="O1806" cm="1">
        <f t="array" ref="O180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1806" cm="1">
        <f t="array" ref="P180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1.0649999999999999</v>
      </c>
      <c r="Q1806">
        <f>finalData[[#This Row],[peerQ3]]-finalData[[#This Row],[peerQ1]]</f>
        <v>8.9999999999999969E-2</v>
      </c>
      <c r="R1806" cm="1">
        <f t="array" ref="R1806">_xlfn.LET(_xlpm.k,finalData[[#This Row],[peer_group_key]],
ROWS(_xlfn._xlws.FILTER(finalData[score], (finalData[peer_group_key]=_xlpm.k)*(ISNUMBER(finalData[score]))))
)</f>
        <v>20</v>
      </c>
      <c r="S1806">
        <f>IF(OR(NOT(ISNUMBER(finalData[[#This Row],[peerIQR]])),finalData[[#This Row],[peerIQR]]=0), NA(), finalData[[#This Row],[peerQ1]]-1.5*finalData[[#This Row],[peerIQR]])</f>
        <v>0.84000000000000008</v>
      </c>
      <c r="T1806">
        <f>IF(OR(NOT(ISNUMBER(finalData[[#This Row],[peerIQR]])),finalData[[#This Row],[peerIQR]]=0), NA(), finalData[[#This Row],[peerQ3]]+1.5*finalData[[#This Row],[peerIQR]])</f>
        <v>1.2</v>
      </c>
      <c r="U180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06">
        <f>finalData[[#This Row],[score]]-finalData[[#This Row],[peerMedian]]</f>
        <v>-0.16499999999999992</v>
      </c>
    </row>
    <row r="1807" spans="1:22">
      <c r="A1807" t="s">
        <v>6819</v>
      </c>
      <c r="B1807" t="s">
        <v>6820</v>
      </c>
      <c r="C1807" t="s">
        <v>6701</v>
      </c>
      <c r="D1807" t="s">
        <v>87</v>
      </c>
      <c r="E1807">
        <v>5</v>
      </c>
      <c r="F1807">
        <v>0</v>
      </c>
      <c r="G1807">
        <v>4</v>
      </c>
      <c r="H1807">
        <v>0</v>
      </c>
      <c r="I1807">
        <v>0.84</v>
      </c>
      <c r="J1807">
        <v>4</v>
      </c>
      <c r="K1807">
        <v>0</v>
      </c>
      <c r="L1807" t="s">
        <v>18159</v>
      </c>
      <c r="M1807" t="s">
        <v>17970</v>
      </c>
      <c r="N1807" cm="1">
        <f t="array" ref="N1807">_xlfn.LET(_xlpm.k,finalData[[#This Row],[peer_group_key]],
     MEDIAN(_xlfn._xlws.FILTER(finalData[score], (finalData[peer_group_key]=_xlpm.k)*(ISNUMBER(finalData[score]))))
)</f>
        <v>0.96</v>
      </c>
      <c r="O1807" cm="1">
        <f t="array" ref="O180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807" cm="1">
        <f t="array" ref="P180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1807">
        <f>finalData[[#This Row],[peerQ3]]-finalData[[#This Row],[peerQ1]]</f>
        <v>4.0000000000000036E-2</v>
      </c>
      <c r="R1807" cm="1">
        <f t="array" ref="R1807">_xlfn.LET(_xlpm.k,finalData[[#This Row],[peer_group_key]],
ROWS(_xlfn._xlws.FILTER(finalData[score], (finalData[peer_group_key]=_xlpm.k)*(ISNUMBER(finalData[score]))))
)</f>
        <v>5</v>
      </c>
      <c r="S1807">
        <f>IF(OR(NOT(ISNUMBER(finalData[[#This Row],[peerIQR]])),finalData[[#This Row],[peerIQR]]=0), NA(), finalData[[#This Row],[peerQ1]]-1.5*finalData[[#This Row],[peerIQR]])</f>
        <v>0.89999999999999991</v>
      </c>
      <c r="T1807">
        <f>IF(OR(NOT(ISNUMBER(finalData[[#This Row],[peerIQR]])),finalData[[#This Row],[peerIQR]]=0), NA(), finalData[[#This Row],[peerQ3]]+1.5*finalData[[#This Row],[peerIQR]])</f>
        <v>1.06</v>
      </c>
      <c r="U180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807">
        <f>finalData[[#This Row],[score]]-finalData[[#This Row],[peerMedian]]</f>
        <v>-0.12</v>
      </c>
    </row>
    <row r="1808" spans="1:22">
      <c r="A1808" t="s">
        <v>6821</v>
      </c>
      <c r="B1808" t="s">
        <v>6822</v>
      </c>
      <c r="C1808" t="s">
        <v>6701</v>
      </c>
      <c r="D1808" t="s">
        <v>27</v>
      </c>
      <c r="E1808">
        <v>4</v>
      </c>
      <c r="F1808">
        <v>1</v>
      </c>
      <c r="G1808">
        <v>7</v>
      </c>
      <c r="H1808">
        <v>0</v>
      </c>
      <c r="I1808">
        <v>0.99</v>
      </c>
      <c r="J1808">
        <v>8</v>
      </c>
      <c r="K1808">
        <v>0</v>
      </c>
      <c r="L1808" t="s">
        <v>18158</v>
      </c>
      <c r="M1808" t="s">
        <v>17970</v>
      </c>
      <c r="N1808" cm="1">
        <f t="array" ref="N1808">_xlfn.LET(_xlpm.k,finalData[[#This Row],[peer_group_key]],
     MEDIAN(_xlfn._xlws.FILTER(finalData[score], (finalData[peer_group_key]=_xlpm.k)*(ISNUMBER(finalData[score]))))
)</f>
        <v>0.99</v>
      </c>
      <c r="O1808" cm="1">
        <f t="array" ref="O180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1808" cm="1">
        <f t="array" ref="P180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808">
        <f>finalData[[#This Row],[peerQ3]]-finalData[[#This Row],[peerQ1]]</f>
        <v>0.10750000000000015</v>
      </c>
      <c r="R1808" cm="1">
        <f t="array" ref="R1808">_xlfn.LET(_xlpm.k,finalData[[#This Row],[peer_group_key]],
ROWS(_xlfn._xlws.FILTER(finalData[score], (finalData[peer_group_key]=_xlpm.k)*(ISNUMBER(finalData[score]))))
)</f>
        <v>8</v>
      </c>
      <c r="S1808">
        <f>IF(OR(NOT(ISNUMBER(finalData[[#This Row],[peerIQR]])),finalData[[#This Row],[peerIQR]]=0), NA(), finalData[[#This Row],[peerQ1]]-1.5*finalData[[#This Row],[peerIQR]])</f>
        <v>0.78124999999999967</v>
      </c>
      <c r="T1808">
        <f>IF(OR(NOT(ISNUMBER(finalData[[#This Row],[peerIQR]])),finalData[[#This Row],[peerIQR]]=0), NA(), finalData[[#This Row],[peerQ3]]+1.5*finalData[[#This Row],[peerIQR]])</f>
        <v>1.2112500000000002</v>
      </c>
      <c r="U180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08">
        <f>finalData[[#This Row],[score]]-finalData[[#This Row],[peerMedian]]</f>
        <v>0</v>
      </c>
    </row>
    <row r="1809" spans="1:22">
      <c r="A1809" t="s">
        <v>6824</v>
      </c>
      <c r="B1809" t="s">
        <v>6825</v>
      </c>
      <c r="C1809" t="s">
        <v>6701</v>
      </c>
      <c r="D1809" t="s">
        <v>282</v>
      </c>
      <c r="E1809">
        <v>4</v>
      </c>
      <c r="F1809">
        <v>0</v>
      </c>
      <c r="G1809">
        <v>4</v>
      </c>
      <c r="H1809">
        <v>0</v>
      </c>
      <c r="I1809">
        <v>1.01</v>
      </c>
      <c r="J1809">
        <v>4</v>
      </c>
      <c r="K1809">
        <v>0</v>
      </c>
      <c r="L1809" t="s">
        <v>18164</v>
      </c>
      <c r="M1809" t="s">
        <v>17970</v>
      </c>
      <c r="N1809" cm="1">
        <f t="array" ref="N1809">_xlfn.LET(_xlpm.k,finalData[[#This Row],[peer_group_key]],
     MEDIAN(_xlfn._xlws.FILTER(finalData[score], (finalData[peer_group_key]=_xlpm.k)*(ISNUMBER(finalData[score]))))
)</f>
        <v>1.0049999999999999</v>
      </c>
      <c r="O1809" cm="1">
        <f t="array" ref="O180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809" cm="1">
        <f t="array" ref="P180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1.0125</v>
      </c>
      <c r="Q1809">
        <f>finalData[[#This Row],[peerQ3]]-finalData[[#This Row],[peerQ1]]</f>
        <v>1.2499999999999956E-2</v>
      </c>
      <c r="R1809" cm="1">
        <f t="array" ref="R1809">_xlfn.LET(_xlpm.k,finalData[[#This Row],[peer_group_key]],
ROWS(_xlfn._xlws.FILTER(finalData[score], (finalData[peer_group_key]=_xlpm.k)*(ISNUMBER(finalData[score]))))
)</f>
        <v>4</v>
      </c>
      <c r="S1809">
        <f>IF(OR(NOT(ISNUMBER(finalData[[#This Row],[peerIQR]])),finalData[[#This Row],[peerIQR]]=0), NA(), finalData[[#This Row],[peerQ1]]-1.5*finalData[[#This Row],[peerIQR]])</f>
        <v>0.98125000000000007</v>
      </c>
      <c r="T1809">
        <f>IF(OR(NOT(ISNUMBER(finalData[[#This Row],[peerIQR]])),finalData[[#This Row],[peerIQR]]=0), NA(), finalData[[#This Row],[peerQ3]]+1.5*finalData[[#This Row],[peerIQR]])</f>
        <v>1.03125</v>
      </c>
      <c r="U180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809">
        <f>finalData[[#This Row],[score]]-finalData[[#This Row],[peerMedian]]</f>
        <v>5.0000000000001155E-3</v>
      </c>
    </row>
    <row r="1810" spans="1:22">
      <c r="A1810" t="s">
        <v>6827</v>
      </c>
      <c r="B1810" t="s">
        <v>6828</v>
      </c>
      <c r="C1810" t="s">
        <v>6701</v>
      </c>
      <c r="D1810" t="s">
        <v>282</v>
      </c>
      <c r="E1810">
        <v>4</v>
      </c>
      <c r="F1810">
        <v>1</v>
      </c>
      <c r="G1810">
        <v>4</v>
      </c>
      <c r="H1810">
        <v>1</v>
      </c>
      <c r="I1810">
        <v>1</v>
      </c>
      <c r="J1810">
        <v>6</v>
      </c>
      <c r="K1810">
        <v>0.16666666666666666</v>
      </c>
      <c r="L1810" t="s">
        <v>18164</v>
      </c>
      <c r="M1810" t="s">
        <v>17970</v>
      </c>
      <c r="N1810" cm="1">
        <f t="array" ref="N1810">_xlfn.LET(_xlpm.k,finalData[[#This Row],[peer_group_key]],
     MEDIAN(_xlfn._xlws.FILTER(finalData[score], (finalData[peer_group_key]=_xlpm.k)*(ISNUMBER(finalData[score]))))
)</f>
        <v>1.0049999999999999</v>
      </c>
      <c r="O1810" cm="1">
        <f t="array" ref="O181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810" cm="1">
        <f t="array" ref="P181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1.0125</v>
      </c>
      <c r="Q1810">
        <f>finalData[[#This Row],[peerQ3]]-finalData[[#This Row],[peerQ1]]</f>
        <v>1.2499999999999956E-2</v>
      </c>
      <c r="R1810" cm="1">
        <f t="array" ref="R1810">_xlfn.LET(_xlpm.k,finalData[[#This Row],[peer_group_key]],
ROWS(_xlfn._xlws.FILTER(finalData[score], (finalData[peer_group_key]=_xlpm.k)*(ISNUMBER(finalData[score]))))
)</f>
        <v>4</v>
      </c>
      <c r="S1810">
        <f>IF(OR(NOT(ISNUMBER(finalData[[#This Row],[peerIQR]])),finalData[[#This Row],[peerIQR]]=0), NA(), finalData[[#This Row],[peerQ1]]-1.5*finalData[[#This Row],[peerIQR]])</f>
        <v>0.98125000000000007</v>
      </c>
      <c r="T1810">
        <f>IF(OR(NOT(ISNUMBER(finalData[[#This Row],[peerIQR]])),finalData[[#This Row],[peerIQR]]=0), NA(), finalData[[#This Row],[peerQ3]]+1.5*finalData[[#This Row],[peerIQR]])</f>
        <v>1.03125</v>
      </c>
      <c r="U181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810">
        <f>finalData[[#This Row],[score]]-finalData[[#This Row],[peerMedian]]</f>
        <v>-4.9999999999998934E-3</v>
      </c>
    </row>
    <row r="1811" spans="1:22">
      <c r="A1811" t="s">
        <v>6830</v>
      </c>
      <c r="B1811" t="s">
        <v>6831</v>
      </c>
      <c r="C1811" t="s">
        <v>6701</v>
      </c>
      <c r="D1811" t="s">
        <v>32</v>
      </c>
      <c r="E1811">
        <v>3</v>
      </c>
      <c r="F1811">
        <v>0</v>
      </c>
      <c r="G1811">
        <v>6</v>
      </c>
      <c r="H1811">
        <v>0</v>
      </c>
      <c r="I1811">
        <v>1.05</v>
      </c>
      <c r="J1811">
        <v>6</v>
      </c>
      <c r="K1811">
        <v>0</v>
      </c>
      <c r="L1811" t="s">
        <v>18162</v>
      </c>
      <c r="M1811" t="s">
        <v>17971</v>
      </c>
      <c r="N1811" cm="1">
        <f t="array" ref="N1811">_xlfn.LET(_xlpm.k,finalData[[#This Row],[peer_group_key]],
     MEDIAN(_xlfn._xlws.FILTER(finalData[score], (finalData[peer_group_key]=_xlpm.k)*(ISNUMBER(finalData[score]))))
)</f>
        <v>1.0249999999999999</v>
      </c>
      <c r="O1811" cm="1">
        <f t="array" ref="O181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1811" cm="1">
        <f t="array" ref="P181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1.0649999999999999</v>
      </c>
      <c r="Q1811">
        <f>finalData[[#This Row],[peerQ3]]-finalData[[#This Row],[peerQ1]]</f>
        <v>8.9999999999999969E-2</v>
      </c>
      <c r="R1811" cm="1">
        <f t="array" ref="R1811">_xlfn.LET(_xlpm.k,finalData[[#This Row],[peer_group_key]],
ROWS(_xlfn._xlws.FILTER(finalData[score], (finalData[peer_group_key]=_xlpm.k)*(ISNUMBER(finalData[score]))))
)</f>
        <v>20</v>
      </c>
      <c r="S1811">
        <f>IF(OR(NOT(ISNUMBER(finalData[[#This Row],[peerIQR]])),finalData[[#This Row],[peerIQR]]=0), NA(), finalData[[#This Row],[peerQ1]]-1.5*finalData[[#This Row],[peerIQR]])</f>
        <v>0.84000000000000008</v>
      </c>
      <c r="T1811">
        <f>IF(OR(NOT(ISNUMBER(finalData[[#This Row],[peerIQR]])),finalData[[#This Row],[peerIQR]]=0), NA(), finalData[[#This Row],[peerQ3]]+1.5*finalData[[#This Row],[peerIQR]])</f>
        <v>1.2</v>
      </c>
      <c r="U181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11">
        <f>finalData[[#This Row],[score]]-finalData[[#This Row],[peerMedian]]</f>
        <v>2.5000000000000133E-2</v>
      </c>
    </row>
    <row r="1812" spans="1:22">
      <c r="A1812" t="s">
        <v>6834</v>
      </c>
      <c r="B1812" t="s">
        <v>6835</v>
      </c>
      <c r="C1812" t="s">
        <v>6701</v>
      </c>
      <c r="D1812" t="s">
        <v>282</v>
      </c>
      <c r="E1812">
        <v>5</v>
      </c>
      <c r="F1812">
        <v>0</v>
      </c>
      <c r="G1812">
        <v>6</v>
      </c>
      <c r="H1812">
        <v>1</v>
      </c>
      <c r="I1812">
        <v>1.02</v>
      </c>
      <c r="J1812">
        <v>7</v>
      </c>
      <c r="K1812">
        <v>0.14285714285714285</v>
      </c>
      <c r="L1812" t="s">
        <v>18164</v>
      </c>
      <c r="M1812" t="s">
        <v>17970</v>
      </c>
      <c r="N1812" cm="1">
        <f t="array" ref="N1812">_xlfn.LET(_xlpm.k,finalData[[#This Row],[peer_group_key]],
     MEDIAN(_xlfn._xlws.FILTER(finalData[score], (finalData[peer_group_key]=_xlpm.k)*(ISNUMBER(finalData[score]))))
)</f>
        <v>1.0049999999999999</v>
      </c>
      <c r="O1812" cm="1">
        <f t="array" ref="O181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812" cm="1">
        <f t="array" ref="P181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1.0125</v>
      </c>
      <c r="Q1812">
        <f>finalData[[#This Row],[peerQ3]]-finalData[[#This Row],[peerQ1]]</f>
        <v>1.2499999999999956E-2</v>
      </c>
      <c r="R1812" cm="1">
        <f t="array" ref="R1812">_xlfn.LET(_xlpm.k,finalData[[#This Row],[peer_group_key]],
ROWS(_xlfn._xlws.FILTER(finalData[score], (finalData[peer_group_key]=_xlpm.k)*(ISNUMBER(finalData[score]))))
)</f>
        <v>4</v>
      </c>
      <c r="S1812">
        <f>IF(OR(NOT(ISNUMBER(finalData[[#This Row],[peerIQR]])),finalData[[#This Row],[peerIQR]]=0), NA(), finalData[[#This Row],[peerQ1]]-1.5*finalData[[#This Row],[peerIQR]])</f>
        <v>0.98125000000000007</v>
      </c>
      <c r="T1812">
        <f>IF(OR(NOT(ISNUMBER(finalData[[#This Row],[peerIQR]])),finalData[[#This Row],[peerIQR]]=0), NA(), finalData[[#This Row],[peerQ3]]+1.5*finalData[[#This Row],[peerIQR]])</f>
        <v>1.03125</v>
      </c>
      <c r="U181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812">
        <f>finalData[[#This Row],[score]]-finalData[[#This Row],[peerMedian]]</f>
        <v>1.5000000000000124E-2</v>
      </c>
    </row>
    <row r="1813" spans="1:22">
      <c r="A1813" t="s">
        <v>6836</v>
      </c>
      <c r="B1813" t="s">
        <v>6837</v>
      </c>
      <c r="C1813" t="s">
        <v>6701</v>
      </c>
      <c r="D1813" t="s">
        <v>32</v>
      </c>
      <c r="E1813">
        <v>5</v>
      </c>
      <c r="F1813">
        <v>0</v>
      </c>
      <c r="G1813">
        <v>7</v>
      </c>
      <c r="H1813">
        <v>0</v>
      </c>
      <c r="I1813">
        <v>0.94</v>
      </c>
      <c r="J1813">
        <v>7</v>
      </c>
      <c r="K1813">
        <v>0</v>
      </c>
      <c r="L1813" t="s">
        <v>18162</v>
      </c>
      <c r="M1813" t="s">
        <v>17970</v>
      </c>
      <c r="N1813" cm="1">
        <f t="array" ref="N1813">_xlfn.LET(_xlpm.k,finalData[[#This Row],[peer_group_key]],
     MEDIAN(_xlfn._xlws.FILTER(finalData[score], (finalData[peer_group_key]=_xlpm.k)*(ISNUMBER(finalData[score]))))
)</f>
        <v>1.0249999999999999</v>
      </c>
      <c r="O1813" cm="1">
        <f t="array" ref="O181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1813" cm="1">
        <f t="array" ref="P181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1.0649999999999999</v>
      </c>
      <c r="Q1813">
        <f>finalData[[#This Row],[peerQ3]]-finalData[[#This Row],[peerQ1]]</f>
        <v>8.9999999999999969E-2</v>
      </c>
      <c r="R1813" cm="1">
        <f t="array" ref="R1813">_xlfn.LET(_xlpm.k,finalData[[#This Row],[peer_group_key]],
ROWS(_xlfn._xlws.FILTER(finalData[score], (finalData[peer_group_key]=_xlpm.k)*(ISNUMBER(finalData[score]))))
)</f>
        <v>20</v>
      </c>
      <c r="S1813">
        <f>IF(OR(NOT(ISNUMBER(finalData[[#This Row],[peerIQR]])),finalData[[#This Row],[peerIQR]]=0), NA(), finalData[[#This Row],[peerQ1]]-1.5*finalData[[#This Row],[peerIQR]])</f>
        <v>0.84000000000000008</v>
      </c>
      <c r="T1813">
        <f>IF(OR(NOT(ISNUMBER(finalData[[#This Row],[peerIQR]])),finalData[[#This Row],[peerIQR]]=0), NA(), finalData[[#This Row],[peerQ3]]+1.5*finalData[[#This Row],[peerIQR]])</f>
        <v>1.2</v>
      </c>
      <c r="U181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13">
        <f>finalData[[#This Row],[score]]-finalData[[#This Row],[peerMedian]]</f>
        <v>-8.4999999999999964E-2</v>
      </c>
    </row>
    <row r="1814" spans="1:22">
      <c r="A1814" t="s">
        <v>6838</v>
      </c>
      <c r="B1814" t="s">
        <v>6839</v>
      </c>
      <c r="C1814" t="s">
        <v>6701</v>
      </c>
      <c r="D1814" t="s">
        <v>27</v>
      </c>
      <c r="E1814">
        <v>4</v>
      </c>
      <c r="F1814">
        <v>0</v>
      </c>
      <c r="G1814">
        <v>5</v>
      </c>
      <c r="H1814">
        <v>0</v>
      </c>
      <c r="I1814">
        <v>0.92</v>
      </c>
      <c r="J1814">
        <v>5</v>
      </c>
      <c r="K1814">
        <v>0</v>
      </c>
      <c r="L1814" t="s">
        <v>18158</v>
      </c>
      <c r="M1814" t="s">
        <v>17970</v>
      </c>
      <c r="N1814" cm="1">
        <f t="array" ref="N1814">_xlfn.LET(_xlpm.k,finalData[[#This Row],[peer_group_key]],
     MEDIAN(_xlfn._xlws.FILTER(finalData[score], (finalData[peer_group_key]=_xlpm.k)*(ISNUMBER(finalData[score]))))
)</f>
        <v>0.99</v>
      </c>
      <c r="O1814" cm="1">
        <f t="array" ref="O181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0.94249999999999989</v>
      </c>
      <c r="P1814" cm="1">
        <f t="array" ref="P181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814">
        <f>finalData[[#This Row],[peerQ3]]-finalData[[#This Row],[peerQ1]]</f>
        <v>0.10750000000000015</v>
      </c>
      <c r="R1814" cm="1">
        <f t="array" ref="R1814">_xlfn.LET(_xlpm.k,finalData[[#This Row],[peer_group_key]],
ROWS(_xlfn._xlws.FILTER(finalData[score], (finalData[peer_group_key]=_xlpm.k)*(ISNUMBER(finalData[score]))))
)</f>
        <v>8</v>
      </c>
      <c r="S1814">
        <f>IF(OR(NOT(ISNUMBER(finalData[[#This Row],[peerIQR]])),finalData[[#This Row],[peerIQR]]=0), NA(), finalData[[#This Row],[peerQ1]]-1.5*finalData[[#This Row],[peerIQR]])</f>
        <v>0.78124999999999967</v>
      </c>
      <c r="T1814">
        <f>IF(OR(NOT(ISNUMBER(finalData[[#This Row],[peerIQR]])),finalData[[#This Row],[peerIQR]]=0), NA(), finalData[[#This Row],[peerQ3]]+1.5*finalData[[#This Row],[peerIQR]])</f>
        <v>1.2112500000000002</v>
      </c>
      <c r="U181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14">
        <f>finalData[[#This Row],[score]]-finalData[[#This Row],[peerMedian]]</f>
        <v>-6.9999999999999951E-2</v>
      </c>
    </row>
    <row r="1815" spans="1:22">
      <c r="A1815" t="s">
        <v>6841</v>
      </c>
      <c r="B1815" t="s">
        <v>6842</v>
      </c>
      <c r="C1815" t="s">
        <v>6701</v>
      </c>
      <c r="D1815" t="s">
        <v>282</v>
      </c>
      <c r="E1815">
        <v>5</v>
      </c>
      <c r="F1815">
        <v>2</v>
      </c>
      <c r="G1815">
        <v>5</v>
      </c>
      <c r="H1815">
        <v>0</v>
      </c>
      <c r="I1815">
        <v>1</v>
      </c>
      <c r="J1815">
        <v>7</v>
      </c>
      <c r="K1815">
        <v>0</v>
      </c>
      <c r="L1815" t="s">
        <v>18164</v>
      </c>
      <c r="M1815" t="s">
        <v>17970</v>
      </c>
      <c r="N1815" cm="1">
        <f t="array" ref="N1815">_xlfn.LET(_xlpm.k,finalData[[#This Row],[peer_group_key]],
     MEDIAN(_xlfn._xlws.FILTER(finalData[score], (finalData[peer_group_key]=_xlpm.k)*(ISNUMBER(finalData[score]))))
)</f>
        <v>1.0049999999999999</v>
      </c>
      <c r="O1815" cm="1">
        <f t="array" ref="O181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1815" cm="1">
        <f t="array" ref="P181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1.0125</v>
      </c>
      <c r="Q1815">
        <f>finalData[[#This Row],[peerQ3]]-finalData[[#This Row],[peerQ1]]</f>
        <v>1.2499999999999956E-2</v>
      </c>
      <c r="R1815" cm="1">
        <f t="array" ref="R1815">_xlfn.LET(_xlpm.k,finalData[[#This Row],[peer_group_key]],
ROWS(_xlfn._xlws.FILTER(finalData[score], (finalData[peer_group_key]=_xlpm.k)*(ISNUMBER(finalData[score]))))
)</f>
        <v>4</v>
      </c>
      <c r="S1815">
        <f>IF(OR(NOT(ISNUMBER(finalData[[#This Row],[peerIQR]])),finalData[[#This Row],[peerIQR]]=0), NA(), finalData[[#This Row],[peerQ1]]-1.5*finalData[[#This Row],[peerIQR]])</f>
        <v>0.98125000000000007</v>
      </c>
      <c r="T1815">
        <f>IF(OR(NOT(ISNUMBER(finalData[[#This Row],[peerIQR]])),finalData[[#This Row],[peerIQR]]=0), NA(), finalData[[#This Row],[peerQ3]]+1.5*finalData[[#This Row],[peerIQR]])</f>
        <v>1.03125</v>
      </c>
      <c r="U181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815">
        <f>finalData[[#This Row],[score]]-finalData[[#This Row],[peerMedian]]</f>
        <v>-4.9999999999998934E-3</v>
      </c>
    </row>
    <row r="1816" spans="1:22">
      <c r="A1816" t="s">
        <v>6844</v>
      </c>
      <c r="B1816" t="s">
        <v>6845</v>
      </c>
      <c r="C1816" t="s">
        <v>6701</v>
      </c>
      <c r="D1816" t="s">
        <v>32</v>
      </c>
      <c r="E1816">
        <v>5</v>
      </c>
      <c r="F1816">
        <v>0</v>
      </c>
      <c r="G1816">
        <v>6</v>
      </c>
      <c r="H1816">
        <v>0</v>
      </c>
      <c r="I1816">
        <v>0.97</v>
      </c>
      <c r="J1816">
        <v>6</v>
      </c>
      <c r="K1816">
        <v>0</v>
      </c>
      <c r="L1816" t="s">
        <v>18162</v>
      </c>
      <c r="M1816" t="s">
        <v>17970</v>
      </c>
      <c r="N1816" cm="1">
        <f t="array" ref="N1816">_xlfn.LET(_xlpm.k,finalData[[#This Row],[peer_group_key]],
     MEDIAN(_xlfn._xlws.FILTER(finalData[score], (finalData[peer_group_key]=_xlpm.k)*(ISNUMBER(finalData[score]))))
)</f>
        <v>1.0249999999999999</v>
      </c>
      <c r="O1816" cm="1">
        <f t="array" ref="O181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1816" cm="1">
        <f t="array" ref="P181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1.0649999999999999</v>
      </c>
      <c r="Q1816">
        <f>finalData[[#This Row],[peerQ3]]-finalData[[#This Row],[peerQ1]]</f>
        <v>8.9999999999999969E-2</v>
      </c>
      <c r="R1816" cm="1">
        <f t="array" ref="R1816">_xlfn.LET(_xlpm.k,finalData[[#This Row],[peer_group_key]],
ROWS(_xlfn._xlws.FILTER(finalData[score], (finalData[peer_group_key]=_xlpm.k)*(ISNUMBER(finalData[score]))))
)</f>
        <v>20</v>
      </c>
      <c r="S1816">
        <f>IF(OR(NOT(ISNUMBER(finalData[[#This Row],[peerIQR]])),finalData[[#This Row],[peerIQR]]=0), NA(), finalData[[#This Row],[peerQ1]]-1.5*finalData[[#This Row],[peerIQR]])</f>
        <v>0.84000000000000008</v>
      </c>
      <c r="T1816">
        <f>IF(OR(NOT(ISNUMBER(finalData[[#This Row],[peerIQR]])),finalData[[#This Row],[peerIQR]]=0), NA(), finalData[[#This Row],[peerQ3]]+1.5*finalData[[#This Row],[peerIQR]])</f>
        <v>1.2</v>
      </c>
      <c r="U181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16">
        <f>finalData[[#This Row],[score]]-finalData[[#This Row],[peerMedian]]</f>
        <v>-5.4999999999999938E-2</v>
      </c>
    </row>
    <row r="1817" spans="1:22">
      <c r="A1817" t="s">
        <v>6847</v>
      </c>
      <c r="B1817" t="s">
        <v>6848</v>
      </c>
      <c r="C1817" t="s">
        <v>6701</v>
      </c>
      <c r="D1817" t="s">
        <v>32</v>
      </c>
      <c r="E1817">
        <v>4</v>
      </c>
      <c r="F1817">
        <v>0</v>
      </c>
      <c r="G1817">
        <v>7</v>
      </c>
      <c r="H1817">
        <v>0</v>
      </c>
      <c r="I1817">
        <v>1.04</v>
      </c>
      <c r="J1817">
        <v>7</v>
      </c>
      <c r="K1817">
        <v>0</v>
      </c>
      <c r="L1817" t="s">
        <v>18162</v>
      </c>
      <c r="M1817" t="s">
        <v>17970</v>
      </c>
      <c r="N1817" cm="1">
        <f t="array" ref="N1817">_xlfn.LET(_xlpm.k,finalData[[#This Row],[peer_group_key]],
     MEDIAN(_xlfn._xlws.FILTER(finalData[score], (finalData[peer_group_key]=_xlpm.k)*(ISNUMBER(finalData[score]))))
)</f>
        <v>1.0249999999999999</v>
      </c>
      <c r="O1817" cm="1">
        <f t="array" ref="O181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1817" cm="1">
        <f t="array" ref="P181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1.0649999999999999</v>
      </c>
      <c r="Q1817">
        <f>finalData[[#This Row],[peerQ3]]-finalData[[#This Row],[peerQ1]]</f>
        <v>8.9999999999999969E-2</v>
      </c>
      <c r="R1817" cm="1">
        <f t="array" ref="R1817">_xlfn.LET(_xlpm.k,finalData[[#This Row],[peer_group_key]],
ROWS(_xlfn._xlws.FILTER(finalData[score], (finalData[peer_group_key]=_xlpm.k)*(ISNUMBER(finalData[score]))))
)</f>
        <v>20</v>
      </c>
      <c r="S1817">
        <f>IF(OR(NOT(ISNUMBER(finalData[[#This Row],[peerIQR]])),finalData[[#This Row],[peerIQR]]=0), NA(), finalData[[#This Row],[peerQ1]]-1.5*finalData[[#This Row],[peerIQR]])</f>
        <v>0.84000000000000008</v>
      </c>
      <c r="T1817">
        <f>IF(OR(NOT(ISNUMBER(finalData[[#This Row],[peerIQR]])),finalData[[#This Row],[peerIQR]]=0), NA(), finalData[[#This Row],[peerQ3]]+1.5*finalData[[#This Row],[peerIQR]])</f>
        <v>1.2</v>
      </c>
      <c r="U181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17">
        <f>finalData[[#This Row],[score]]-finalData[[#This Row],[peerMedian]]</f>
        <v>1.5000000000000124E-2</v>
      </c>
    </row>
    <row r="1818" spans="1:22">
      <c r="A1818" t="s">
        <v>6850</v>
      </c>
      <c r="B1818" t="s">
        <v>6851</v>
      </c>
      <c r="C1818" t="s">
        <v>6701</v>
      </c>
      <c r="D1818" t="s">
        <v>32</v>
      </c>
      <c r="E1818">
        <v>4</v>
      </c>
      <c r="F1818">
        <v>0</v>
      </c>
      <c r="G1818">
        <v>4</v>
      </c>
      <c r="H1818">
        <v>0</v>
      </c>
      <c r="I1818">
        <v>0.84</v>
      </c>
      <c r="J1818">
        <v>4</v>
      </c>
      <c r="K1818">
        <v>0</v>
      </c>
      <c r="L1818" t="s">
        <v>18162</v>
      </c>
      <c r="M1818" t="s">
        <v>17970</v>
      </c>
      <c r="N1818" cm="1">
        <f t="array" ref="N1818">_xlfn.LET(_xlpm.k,finalData[[#This Row],[peer_group_key]],
     MEDIAN(_xlfn._xlws.FILTER(finalData[score], (finalData[peer_group_key]=_xlpm.k)*(ISNUMBER(finalData[score]))))
)</f>
        <v>1.0249999999999999</v>
      </c>
      <c r="O1818" cm="1">
        <f t="array" ref="O181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1818" cm="1">
        <f t="array" ref="P181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1.0649999999999999</v>
      </c>
      <c r="Q1818">
        <f>finalData[[#This Row],[peerQ3]]-finalData[[#This Row],[peerQ1]]</f>
        <v>8.9999999999999969E-2</v>
      </c>
      <c r="R1818" cm="1">
        <f t="array" ref="R1818">_xlfn.LET(_xlpm.k,finalData[[#This Row],[peer_group_key]],
ROWS(_xlfn._xlws.FILTER(finalData[score], (finalData[peer_group_key]=_xlpm.k)*(ISNUMBER(finalData[score]))))
)</f>
        <v>20</v>
      </c>
      <c r="S1818">
        <f>IF(OR(NOT(ISNUMBER(finalData[[#This Row],[peerIQR]])),finalData[[#This Row],[peerIQR]]=0), NA(), finalData[[#This Row],[peerQ1]]-1.5*finalData[[#This Row],[peerIQR]])</f>
        <v>0.84000000000000008</v>
      </c>
      <c r="T1818">
        <f>IF(OR(NOT(ISNUMBER(finalData[[#This Row],[peerIQR]])),finalData[[#This Row],[peerIQR]]=0), NA(), finalData[[#This Row],[peerQ3]]+1.5*finalData[[#This Row],[peerIQR]])</f>
        <v>1.2</v>
      </c>
      <c r="U181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18">
        <f>finalData[[#This Row],[score]]-finalData[[#This Row],[peerMedian]]</f>
        <v>-0.18499999999999994</v>
      </c>
    </row>
    <row r="1819" spans="1:22">
      <c r="A1819" t="s">
        <v>6858</v>
      </c>
      <c r="B1819" t="s">
        <v>6859</v>
      </c>
      <c r="C1819" t="s">
        <v>6860</v>
      </c>
      <c r="D1819" t="s">
        <v>87</v>
      </c>
      <c r="E1819">
        <v>3</v>
      </c>
      <c r="F1819">
        <v>1</v>
      </c>
      <c r="G1819">
        <v>7</v>
      </c>
      <c r="H1819">
        <v>0</v>
      </c>
      <c r="I1819">
        <v>0.83</v>
      </c>
      <c r="J1819">
        <v>8</v>
      </c>
      <c r="K1819">
        <v>0</v>
      </c>
      <c r="L1819" t="s">
        <v>18165</v>
      </c>
      <c r="M1819" t="s">
        <v>17971</v>
      </c>
      <c r="N1819" cm="1">
        <f t="array" ref="N1819">_xlfn.LET(_xlpm.k,finalData[[#This Row],[peer_group_key]],
     MEDIAN(_xlfn._xlws.FILTER(finalData[score], (finalData[peer_group_key]=_xlpm.k)*(ISNUMBER(finalData[score]))))
)</f>
        <v>0.92</v>
      </c>
      <c r="O1819" cm="1">
        <f t="array" ref="O181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1819" cm="1">
        <f t="array" ref="P181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0.93</v>
      </c>
      <c r="Q1819">
        <f>finalData[[#This Row],[peerQ3]]-finalData[[#This Row],[peerQ1]]</f>
        <v>5.0000000000000044E-2</v>
      </c>
      <c r="R1819" cm="1">
        <f t="array" ref="R1819">_xlfn.LET(_xlpm.k,finalData[[#This Row],[peer_group_key]],
ROWS(_xlfn._xlws.FILTER(finalData[score], (finalData[peer_group_key]=_xlpm.k)*(ISNUMBER(finalData[score]))))
)</f>
        <v>5</v>
      </c>
      <c r="S1819">
        <f>IF(OR(NOT(ISNUMBER(finalData[[#This Row],[peerIQR]])),finalData[[#This Row],[peerIQR]]=0), NA(), finalData[[#This Row],[peerQ1]]-1.5*finalData[[#This Row],[peerIQR]])</f>
        <v>0.80499999999999994</v>
      </c>
      <c r="T1819">
        <f>IF(OR(NOT(ISNUMBER(finalData[[#This Row],[peerIQR]])),finalData[[#This Row],[peerIQR]]=0), NA(), finalData[[#This Row],[peerQ3]]+1.5*finalData[[#This Row],[peerIQR]])</f>
        <v>1.0050000000000001</v>
      </c>
      <c r="U181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819">
        <f>finalData[[#This Row],[score]]-finalData[[#This Row],[peerMedian]]</f>
        <v>-9.000000000000008E-2</v>
      </c>
    </row>
    <row r="1820" spans="1:22">
      <c r="A1820" t="s">
        <v>6863</v>
      </c>
      <c r="B1820" t="s">
        <v>6864</v>
      </c>
      <c r="C1820" t="s">
        <v>6860</v>
      </c>
      <c r="D1820" t="s">
        <v>87</v>
      </c>
      <c r="E1820">
        <v>5</v>
      </c>
      <c r="F1820">
        <v>1</v>
      </c>
      <c r="G1820">
        <v>7</v>
      </c>
      <c r="H1820">
        <v>0</v>
      </c>
      <c r="I1820">
        <v>0.88</v>
      </c>
      <c r="J1820">
        <v>8</v>
      </c>
      <c r="K1820">
        <v>0</v>
      </c>
      <c r="L1820" t="s">
        <v>18165</v>
      </c>
      <c r="M1820" t="s">
        <v>17970</v>
      </c>
      <c r="N1820" cm="1">
        <f t="array" ref="N1820">_xlfn.LET(_xlpm.k,finalData[[#This Row],[peer_group_key]],
     MEDIAN(_xlfn._xlws.FILTER(finalData[score], (finalData[peer_group_key]=_xlpm.k)*(ISNUMBER(finalData[score]))))
)</f>
        <v>0.92</v>
      </c>
      <c r="O1820" cm="1">
        <f t="array" ref="O182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1820" cm="1">
        <f t="array" ref="P182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0.93</v>
      </c>
      <c r="Q1820">
        <f>finalData[[#This Row],[peerQ3]]-finalData[[#This Row],[peerQ1]]</f>
        <v>5.0000000000000044E-2</v>
      </c>
      <c r="R1820" cm="1">
        <f t="array" ref="R1820">_xlfn.LET(_xlpm.k,finalData[[#This Row],[peer_group_key]],
ROWS(_xlfn._xlws.FILTER(finalData[score], (finalData[peer_group_key]=_xlpm.k)*(ISNUMBER(finalData[score]))))
)</f>
        <v>5</v>
      </c>
      <c r="S1820">
        <f>IF(OR(NOT(ISNUMBER(finalData[[#This Row],[peerIQR]])),finalData[[#This Row],[peerIQR]]=0), NA(), finalData[[#This Row],[peerQ1]]-1.5*finalData[[#This Row],[peerIQR]])</f>
        <v>0.80499999999999994</v>
      </c>
      <c r="T1820">
        <f>IF(OR(NOT(ISNUMBER(finalData[[#This Row],[peerIQR]])),finalData[[#This Row],[peerIQR]]=0), NA(), finalData[[#This Row],[peerQ3]]+1.5*finalData[[#This Row],[peerIQR]])</f>
        <v>1.0050000000000001</v>
      </c>
      <c r="U182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820">
        <f>finalData[[#This Row],[score]]-finalData[[#This Row],[peerMedian]]</f>
        <v>-4.0000000000000036E-2</v>
      </c>
    </row>
    <row r="1821" spans="1:22">
      <c r="A1821" t="s">
        <v>6867</v>
      </c>
      <c r="B1821" t="s">
        <v>6868</v>
      </c>
      <c r="C1821" t="s">
        <v>6860</v>
      </c>
      <c r="D1821" t="s">
        <v>32</v>
      </c>
      <c r="E1821">
        <v>4</v>
      </c>
      <c r="F1821">
        <v>0</v>
      </c>
      <c r="G1821">
        <v>8</v>
      </c>
      <c r="H1821">
        <v>1</v>
      </c>
      <c r="I1821">
        <v>0.89</v>
      </c>
      <c r="J1821">
        <v>9</v>
      </c>
      <c r="K1821">
        <v>0.1111111111111111</v>
      </c>
      <c r="L1821" t="s">
        <v>18166</v>
      </c>
      <c r="M1821" t="s">
        <v>17970</v>
      </c>
      <c r="N1821" cm="1">
        <f t="array" ref="N1821">_xlfn.LET(_xlpm.k,finalData[[#This Row],[peer_group_key]],
     MEDIAN(_xlfn._xlws.FILTER(finalData[score], (finalData[peer_group_key]=_xlpm.k)*(ISNUMBER(finalData[score]))))
)</f>
        <v>0.88</v>
      </c>
      <c r="O1821" cm="1">
        <f t="array" ref="O182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0.85499999999999998</v>
      </c>
      <c r="P1821" cm="1">
        <f t="array" ref="P182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</v>
      </c>
      <c r="Q1821">
        <f>finalData[[#This Row],[peerQ3]]-finalData[[#This Row],[peerQ1]]</f>
        <v>5.5000000000000049E-2</v>
      </c>
      <c r="R1821" cm="1">
        <f t="array" ref="R1821">_xlfn.LET(_xlpm.k,finalData[[#This Row],[peer_group_key]],
ROWS(_xlfn._xlws.FILTER(finalData[score], (finalData[peer_group_key]=_xlpm.k)*(ISNUMBER(finalData[score]))))
)</f>
        <v>17</v>
      </c>
      <c r="S1821">
        <f>IF(OR(NOT(ISNUMBER(finalData[[#This Row],[peerIQR]])),finalData[[#This Row],[peerIQR]]=0), NA(), finalData[[#This Row],[peerQ1]]-1.5*finalData[[#This Row],[peerIQR]])</f>
        <v>0.77249999999999996</v>
      </c>
      <c r="T1821">
        <f>IF(OR(NOT(ISNUMBER(finalData[[#This Row],[peerIQR]])),finalData[[#This Row],[peerIQR]]=0), NA(), finalData[[#This Row],[peerQ3]]+1.5*finalData[[#This Row],[peerIQR]])</f>
        <v>0.99250000000000016</v>
      </c>
      <c r="U182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21">
        <f>finalData[[#This Row],[score]]-finalData[[#This Row],[peerMedian]]</f>
        <v>1.0000000000000009E-2</v>
      </c>
    </row>
    <row r="1822" spans="1:22">
      <c r="A1822" t="s">
        <v>6870</v>
      </c>
      <c r="B1822" t="s">
        <v>6871</v>
      </c>
      <c r="C1822" t="s">
        <v>6860</v>
      </c>
      <c r="D1822" t="s">
        <v>32</v>
      </c>
      <c r="E1822">
        <v>3</v>
      </c>
      <c r="F1822">
        <v>0</v>
      </c>
      <c r="G1822">
        <v>7</v>
      </c>
      <c r="H1822">
        <v>1</v>
      </c>
      <c r="I1822">
        <v>0.95</v>
      </c>
      <c r="J1822">
        <v>8</v>
      </c>
      <c r="K1822">
        <v>0.125</v>
      </c>
      <c r="L1822" t="s">
        <v>18166</v>
      </c>
      <c r="M1822" t="s">
        <v>17971</v>
      </c>
      <c r="N1822" cm="1">
        <f t="array" ref="N1822">_xlfn.LET(_xlpm.k,finalData[[#This Row],[peer_group_key]],
     MEDIAN(_xlfn._xlws.FILTER(finalData[score], (finalData[peer_group_key]=_xlpm.k)*(ISNUMBER(finalData[score]))))
)</f>
        <v>0.88</v>
      </c>
      <c r="O1822" cm="1">
        <f t="array" ref="O182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0.85499999999999998</v>
      </c>
      <c r="P1822" cm="1">
        <f t="array" ref="P182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</v>
      </c>
      <c r="Q1822">
        <f>finalData[[#This Row],[peerQ3]]-finalData[[#This Row],[peerQ1]]</f>
        <v>5.5000000000000049E-2</v>
      </c>
      <c r="R1822" cm="1">
        <f t="array" ref="R1822">_xlfn.LET(_xlpm.k,finalData[[#This Row],[peer_group_key]],
ROWS(_xlfn._xlws.FILTER(finalData[score], (finalData[peer_group_key]=_xlpm.k)*(ISNUMBER(finalData[score]))))
)</f>
        <v>17</v>
      </c>
      <c r="S1822">
        <f>IF(OR(NOT(ISNUMBER(finalData[[#This Row],[peerIQR]])),finalData[[#This Row],[peerIQR]]=0), NA(), finalData[[#This Row],[peerQ1]]-1.5*finalData[[#This Row],[peerIQR]])</f>
        <v>0.77249999999999996</v>
      </c>
      <c r="T1822">
        <f>IF(OR(NOT(ISNUMBER(finalData[[#This Row],[peerIQR]])),finalData[[#This Row],[peerIQR]]=0), NA(), finalData[[#This Row],[peerQ3]]+1.5*finalData[[#This Row],[peerIQR]])</f>
        <v>0.99250000000000016</v>
      </c>
      <c r="U182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22">
        <f>finalData[[#This Row],[score]]-finalData[[#This Row],[peerMedian]]</f>
        <v>6.9999999999999951E-2</v>
      </c>
    </row>
    <row r="1823" spans="1:22">
      <c r="A1823" t="s">
        <v>6874</v>
      </c>
      <c r="B1823" t="s">
        <v>6875</v>
      </c>
      <c r="C1823" t="s">
        <v>6860</v>
      </c>
      <c r="D1823" t="s">
        <v>87</v>
      </c>
      <c r="E1823">
        <v>3</v>
      </c>
      <c r="F1823">
        <v>1</v>
      </c>
      <c r="G1823">
        <v>9</v>
      </c>
      <c r="H1823">
        <v>0</v>
      </c>
      <c r="I1823">
        <v>0.96</v>
      </c>
      <c r="J1823">
        <v>10</v>
      </c>
      <c r="K1823">
        <v>0</v>
      </c>
      <c r="L1823" t="s">
        <v>18165</v>
      </c>
      <c r="M1823" t="s">
        <v>17971</v>
      </c>
      <c r="N1823" cm="1">
        <f t="array" ref="N1823">_xlfn.LET(_xlpm.k,finalData[[#This Row],[peer_group_key]],
     MEDIAN(_xlfn._xlws.FILTER(finalData[score], (finalData[peer_group_key]=_xlpm.k)*(ISNUMBER(finalData[score]))))
)</f>
        <v>0.92</v>
      </c>
      <c r="O1823" cm="1">
        <f t="array" ref="O182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1823" cm="1">
        <f t="array" ref="P182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0.93</v>
      </c>
      <c r="Q1823">
        <f>finalData[[#This Row],[peerQ3]]-finalData[[#This Row],[peerQ1]]</f>
        <v>5.0000000000000044E-2</v>
      </c>
      <c r="R1823" cm="1">
        <f t="array" ref="R1823">_xlfn.LET(_xlpm.k,finalData[[#This Row],[peer_group_key]],
ROWS(_xlfn._xlws.FILTER(finalData[score], (finalData[peer_group_key]=_xlpm.k)*(ISNUMBER(finalData[score]))))
)</f>
        <v>5</v>
      </c>
      <c r="S1823">
        <f>IF(OR(NOT(ISNUMBER(finalData[[#This Row],[peerIQR]])),finalData[[#This Row],[peerIQR]]=0), NA(), finalData[[#This Row],[peerQ1]]-1.5*finalData[[#This Row],[peerIQR]])</f>
        <v>0.80499999999999994</v>
      </c>
      <c r="T1823">
        <f>IF(OR(NOT(ISNUMBER(finalData[[#This Row],[peerIQR]])),finalData[[#This Row],[peerIQR]]=0), NA(), finalData[[#This Row],[peerQ3]]+1.5*finalData[[#This Row],[peerIQR]])</f>
        <v>1.0050000000000001</v>
      </c>
      <c r="U182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823">
        <f>finalData[[#This Row],[score]]-finalData[[#This Row],[peerMedian]]</f>
        <v>3.9999999999999925E-2</v>
      </c>
    </row>
    <row r="1824" spans="1:22">
      <c r="A1824" t="s">
        <v>6877</v>
      </c>
      <c r="B1824" t="s">
        <v>6878</v>
      </c>
      <c r="C1824" t="s">
        <v>6860</v>
      </c>
      <c r="D1824" t="s">
        <v>32</v>
      </c>
      <c r="E1824">
        <v>3</v>
      </c>
      <c r="F1824">
        <v>0</v>
      </c>
      <c r="G1824">
        <v>11</v>
      </c>
      <c r="H1824">
        <v>0</v>
      </c>
      <c r="I1824">
        <v>0.88</v>
      </c>
      <c r="J1824">
        <v>11</v>
      </c>
      <c r="K1824">
        <v>0</v>
      </c>
      <c r="L1824" t="s">
        <v>18166</v>
      </c>
      <c r="M1824" t="s">
        <v>17971</v>
      </c>
      <c r="N1824" cm="1">
        <f t="array" ref="N1824">_xlfn.LET(_xlpm.k,finalData[[#This Row],[peer_group_key]],
     MEDIAN(_xlfn._xlws.FILTER(finalData[score], (finalData[peer_group_key]=_xlpm.k)*(ISNUMBER(finalData[score]))))
)</f>
        <v>0.88</v>
      </c>
      <c r="O1824" cm="1">
        <f t="array" ref="O182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0.85499999999999998</v>
      </c>
      <c r="P1824" cm="1">
        <f t="array" ref="P182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</v>
      </c>
      <c r="Q1824">
        <f>finalData[[#This Row],[peerQ3]]-finalData[[#This Row],[peerQ1]]</f>
        <v>5.5000000000000049E-2</v>
      </c>
      <c r="R1824" cm="1">
        <f t="array" ref="R1824">_xlfn.LET(_xlpm.k,finalData[[#This Row],[peer_group_key]],
ROWS(_xlfn._xlws.FILTER(finalData[score], (finalData[peer_group_key]=_xlpm.k)*(ISNUMBER(finalData[score]))))
)</f>
        <v>17</v>
      </c>
      <c r="S1824">
        <f>IF(OR(NOT(ISNUMBER(finalData[[#This Row],[peerIQR]])),finalData[[#This Row],[peerIQR]]=0), NA(), finalData[[#This Row],[peerQ1]]-1.5*finalData[[#This Row],[peerIQR]])</f>
        <v>0.77249999999999996</v>
      </c>
      <c r="T1824">
        <f>IF(OR(NOT(ISNUMBER(finalData[[#This Row],[peerIQR]])),finalData[[#This Row],[peerIQR]]=0), NA(), finalData[[#This Row],[peerQ3]]+1.5*finalData[[#This Row],[peerIQR]])</f>
        <v>0.99250000000000016</v>
      </c>
      <c r="U182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24">
        <f>finalData[[#This Row],[score]]-finalData[[#This Row],[peerMedian]]</f>
        <v>0</v>
      </c>
    </row>
    <row r="1825" spans="1:22">
      <c r="A1825" t="s">
        <v>6880</v>
      </c>
      <c r="B1825" t="s">
        <v>6881</v>
      </c>
      <c r="C1825" t="s">
        <v>6860</v>
      </c>
      <c r="D1825" t="s">
        <v>32</v>
      </c>
      <c r="E1825">
        <v>4</v>
      </c>
      <c r="F1825">
        <v>0</v>
      </c>
      <c r="G1825">
        <v>10</v>
      </c>
      <c r="H1825">
        <v>0</v>
      </c>
      <c r="I1825">
        <v>0.93</v>
      </c>
      <c r="J1825">
        <v>10</v>
      </c>
      <c r="K1825">
        <v>0</v>
      </c>
      <c r="L1825" t="s">
        <v>18166</v>
      </c>
      <c r="M1825" t="s">
        <v>17970</v>
      </c>
      <c r="N1825" cm="1">
        <f t="array" ref="N1825">_xlfn.LET(_xlpm.k,finalData[[#This Row],[peer_group_key]],
     MEDIAN(_xlfn._xlws.FILTER(finalData[score], (finalData[peer_group_key]=_xlpm.k)*(ISNUMBER(finalData[score]))))
)</f>
        <v>0.88</v>
      </c>
      <c r="O1825" cm="1">
        <f t="array" ref="O182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0.85499999999999998</v>
      </c>
      <c r="P1825" cm="1">
        <f t="array" ref="P182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</v>
      </c>
      <c r="Q1825">
        <f>finalData[[#This Row],[peerQ3]]-finalData[[#This Row],[peerQ1]]</f>
        <v>5.5000000000000049E-2</v>
      </c>
      <c r="R1825" cm="1">
        <f t="array" ref="R1825">_xlfn.LET(_xlpm.k,finalData[[#This Row],[peer_group_key]],
ROWS(_xlfn._xlws.FILTER(finalData[score], (finalData[peer_group_key]=_xlpm.k)*(ISNUMBER(finalData[score]))))
)</f>
        <v>17</v>
      </c>
      <c r="S1825">
        <f>IF(OR(NOT(ISNUMBER(finalData[[#This Row],[peerIQR]])),finalData[[#This Row],[peerIQR]]=0), NA(), finalData[[#This Row],[peerQ1]]-1.5*finalData[[#This Row],[peerIQR]])</f>
        <v>0.77249999999999996</v>
      </c>
      <c r="T1825">
        <f>IF(OR(NOT(ISNUMBER(finalData[[#This Row],[peerIQR]])),finalData[[#This Row],[peerIQR]]=0), NA(), finalData[[#This Row],[peerQ3]]+1.5*finalData[[#This Row],[peerIQR]])</f>
        <v>0.99250000000000016</v>
      </c>
      <c r="U182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25">
        <f>finalData[[#This Row],[score]]-finalData[[#This Row],[peerMedian]]</f>
        <v>5.0000000000000044E-2</v>
      </c>
    </row>
    <row r="1826" spans="1:22">
      <c r="A1826" t="s">
        <v>6883</v>
      </c>
      <c r="B1826" t="s">
        <v>6884</v>
      </c>
      <c r="C1826" t="s">
        <v>6860</v>
      </c>
      <c r="D1826" t="s">
        <v>32</v>
      </c>
      <c r="E1826">
        <v>4</v>
      </c>
      <c r="F1826">
        <v>2</v>
      </c>
      <c r="G1826">
        <v>9</v>
      </c>
      <c r="H1826">
        <v>0</v>
      </c>
      <c r="I1826">
        <v>0.94</v>
      </c>
      <c r="J1826">
        <v>11</v>
      </c>
      <c r="K1826">
        <v>0</v>
      </c>
      <c r="L1826" t="s">
        <v>18166</v>
      </c>
      <c r="M1826" t="s">
        <v>17970</v>
      </c>
      <c r="N1826" cm="1">
        <f t="array" ref="N1826">_xlfn.LET(_xlpm.k,finalData[[#This Row],[peer_group_key]],
     MEDIAN(_xlfn._xlws.FILTER(finalData[score], (finalData[peer_group_key]=_xlpm.k)*(ISNUMBER(finalData[score]))))
)</f>
        <v>0.88</v>
      </c>
      <c r="O1826" cm="1">
        <f t="array" ref="O182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0.85499999999999998</v>
      </c>
      <c r="P1826" cm="1">
        <f t="array" ref="P182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</v>
      </c>
      <c r="Q1826">
        <f>finalData[[#This Row],[peerQ3]]-finalData[[#This Row],[peerQ1]]</f>
        <v>5.5000000000000049E-2</v>
      </c>
      <c r="R1826" cm="1">
        <f t="array" ref="R1826">_xlfn.LET(_xlpm.k,finalData[[#This Row],[peer_group_key]],
ROWS(_xlfn._xlws.FILTER(finalData[score], (finalData[peer_group_key]=_xlpm.k)*(ISNUMBER(finalData[score]))))
)</f>
        <v>17</v>
      </c>
      <c r="S1826">
        <f>IF(OR(NOT(ISNUMBER(finalData[[#This Row],[peerIQR]])),finalData[[#This Row],[peerIQR]]=0), NA(), finalData[[#This Row],[peerQ1]]-1.5*finalData[[#This Row],[peerIQR]])</f>
        <v>0.77249999999999996</v>
      </c>
      <c r="T1826">
        <f>IF(OR(NOT(ISNUMBER(finalData[[#This Row],[peerIQR]])),finalData[[#This Row],[peerIQR]]=0), NA(), finalData[[#This Row],[peerQ3]]+1.5*finalData[[#This Row],[peerIQR]])</f>
        <v>0.99250000000000016</v>
      </c>
      <c r="U182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26">
        <f>finalData[[#This Row],[score]]-finalData[[#This Row],[peerMedian]]</f>
        <v>5.9999999999999942E-2</v>
      </c>
    </row>
    <row r="1827" spans="1:22">
      <c r="A1827" t="s">
        <v>6886</v>
      </c>
      <c r="B1827" t="s">
        <v>6887</v>
      </c>
      <c r="C1827" t="s">
        <v>6860</v>
      </c>
      <c r="D1827" t="s">
        <v>32</v>
      </c>
      <c r="E1827">
        <v>4</v>
      </c>
      <c r="F1827">
        <v>1</v>
      </c>
      <c r="G1827">
        <v>8</v>
      </c>
      <c r="H1827">
        <v>0</v>
      </c>
      <c r="I1827">
        <v>0.84</v>
      </c>
      <c r="J1827">
        <v>9</v>
      </c>
      <c r="K1827">
        <v>0</v>
      </c>
      <c r="L1827" t="s">
        <v>18166</v>
      </c>
      <c r="M1827" t="s">
        <v>17970</v>
      </c>
      <c r="N1827" cm="1">
        <f t="array" ref="N1827">_xlfn.LET(_xlpm.k,finalData[[#This Row],[peer_group_key]],
     MEDIAN(_xlfn._xlws.FILTER(finalData[score], (finalData[peer_group_key]=_xlpm.k)*(ISNUMBER(finalData[score]))))
)</f>
        <v>0.88</v>
      </c>
      <c r="O1827" cm="1">
        <f t="array" ref="O182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0.85499999999999998</v>
      </c>
      <c r="P1827" cm="1">
        <f t="array" ref="P182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</v>
      </c>
      <c r="Q1827">
        <f>finalData[[#This Row],[peerQ3]]-finalData[[#This Row],[peerQ1]]</f>
        <v>5.5000000000000049E-2</v>
      </c>
      <c r="R1827" cm="1">
        <f t="array" ref="R1827">_xlfn.LET(_xlpm.k,finalData[[#This Row],[peer_group_key]],
ROWS(_xlfn._xlws.FILTER(finalData[score], (finalData[peer_group_key]=_xlpm.k)*(ISNUMBER(finalData[score]))))
)</f>
        <v>17</v>
      </c>
      <c r="S1827">
        <f>IF(OR(NOT(ISNUMBER(finalData[[#This Row],[peerIQR]])),finalData[[#This Row],[peerIQR]]=0), NA(), finalData[[#This Row],[peerQ1]]-1.5*finalData[[#This Row],[peerIQR]])</f>
        <v>0.77249999999999996</v>
      </c>
      <c r="T1827">
        <f>IF(OR(NOT(ISNUMBER(finalData[[#This Row],[peerIQR]])),finalData[[#This Row],[peerIQR]]=0), NA(), finalData[[#This Row],[peerQ3]]+1.5*finalData[[#This Row],[peerIQR]])</f>
        <v>0.99250000000000016</v>
      </c>
      <c r="U182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27">
        <f>finalData[[#This Row],[score]]-finalData[[#This Row],[peerMedian]]</f>
        <v>-4.0000000000000036E-2</v>
      </c>
    </row>
    <row r="1828" spans="1:22">
      <c r="A1828" t="s">
        <v>6890</v>
      </c>
      <c r="B1828" t="s">
        <v>6891</v>
      </c>
      <c r="C1828" t="s">
        <v>6860</v>
      </c>
      <c r="D1828" t="s">
        <v>32</v>
      </c>
      <c r="E1828">
        <v>2</v>
      </c>
      <c r="F1828">
        <v>0</v>
      </c>
      <c r="G1828">
        <v>8</v>
      </c>
      <c r="H1828">
        <v>0</v>
      </c>
      <c r="I1828">
        <v>0.89</v>
      </c>
      <c r="J1828">
        <v>8</v>
      </c>
      <c r="K1828">
        <v>0</v>
      </c>
      <c r="L1828" t="s">
        <v>18166</v>
      </c>
      <c r="M1828" t="s">
        <v>17973</v>
      </c>
      <c r="N1828" cm="1">
        <f t="array" ref="N1828">_xlfn.LET(_xlpm.k,finalData[[#This Row],[peer_group_key]],
     MEDIAN(_xlfn._xlws.FILTER(finalData[score], (finalData[peer_group_key]=_xlpm.k)*(ISNUMBER(finalData[score]))))
)</f>
        <v>0.88</v>
      </c>
      <c r="O1828" cm="1">
        <f t="array" ref="O182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0.85499999999999998</v>
      </c>
      <c r="P1828" cm="1">
        <f t="array" ref="P182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</v>
      </c>
      <c r="Q1828">
        <f>finalData[[#This Row],[peerQ3]]-finalData[[#This Row],[peerQ1]]</f>
        <v>5.5000000000000049E-2</v>
      </c>
      <c r="R1828" cm="1">
        <f t="array" ref="R1828">_xlfn.LET(_xlpm.k,finalData[[#This Row],[peer_group_key]],
ROWS(_xlfn._xlws.FILTER(finalData[score], (finalData[peer_group_key]=_xlpm.k)*(ISNUMBER(finalData[score]))))
)</f>
        <v>17</v>
      </c>
      <c r="S1828">
        <f>IF(OR(NOT(ISNUMBER(finalData[[#This Row],[peerIQR]])),finalData[[#This Row],[peerIQR]]=0), NA(), finalData[[#This Row],[peerQ1]]-1.5*finalData[[#This Row],[peerIQR]])</f>
        <v>0.77249999999999996</v>
      </c>
      <c r="T1828">
        <f>IF(OR(NOT(ISNUMBER(finalData[[#This Row],[peerIQR]])),finalData[[#This Row],[peerIQR]]=0), NA(), finalData[[#This Row],[peerQ3]]+1.5*finalData[[#This Row],[peerIQR]])</f>
        <v>0.99250000000000016</v>
      </c>
      <c r="U182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28">
        <f>finalData[[#This Row],[score]]-finalData[[#This Row],[peerMedian]]</f>
        <v>1.0000000000000009E-2</v>
      </c>
    </row>
    <row r="1829" spans="1:22">
      <c r="A1829" t="s">
        <v>6893</v>
      </c>
      <c r="B1829" t="s">
        <v>6894</v>
      </c>
      <c r="C1829" t="s">
        <v>6860</v>
      </c>
      <c r="D1829" t="s">
        <v>140</v>
      </c>
      <c r="E1829">
        <v>3</v>
      </c>
      <c r="F1829">
        <v>0</v>
      </c>
      <c r="G1829">
        <v>9</v>
      </c>
      <c r="H1829">
        <v>0</v>
      </c>
      <c r="I1829">
        <v>0.85</v>
      </c>
      <c r="J1829">
        <v>9</v>
      </c>
      <c r="K1829">
        <v>0</v>
      </c>
      <c r="L1829" t="s">
        <v>18167</v>
      </c>
      <c r="M1829" t="s">
        <v>17971</v>
      </c>
      <c r="N1829" cm="1">
        <f t="array" ref="N1829">_xlfn.LET(_xlpm.k,finalData[[#This Row],[peer_group_key]],
     MEDIAN(_xlfn._xlws.FILTER(finalData[score], (finalData[peer_group_key]=_xlpm.k)*(ISNUMBER(finalData[score]))))
)</f>
        <v>0.89500000000000002</v>
      </c>
      <c r="O1829" cm="1">
        <f t="array" ref="O182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0.85749999999999993</v>
      </c>
      <c r="P1829" cm="1">
        <f t="array" ref="P182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0.91749999999999998</v>
      </c>
      <c r="Q1829">
        <f>finalData[[#This Row],[peerQ3]]-finalData[[#This Row],[peerQ1]]</f>
        <v>6.0000000000000053E-2</v>
      </c>
      <c r="R1829" cm="1">
        <f t="array" ref="R1829">_xlfn.LET(_xlpm.k,finalData[[#This Row],[peer_group_key]],
ROWS(_xlfn._xlws.FILTER(finalData[score], (finalData[peer_group_key]=_xlpm.k)*(ISNUMBER(finalData[score]))))
)</f>
        <v>6</v>
      </c>
      <c r="S1829">
        <f>IF(OR(NOT(ISNUMBER(finalData[[#This Row],[peerIQR]])),finalData[[#This Row],[peerIQR]]=0), NA(), finalData[[#This Row],[peerQ1]]-1.5*finalData[[#This Row],[peerIQR]])</f>
        <v>0.76749999999999985</v>
      </c>
      <c r="T1829">
        <f>IF(OR(NOT(ISNUMBER(finalData[[#This Row],[peerIQR]])),finalData[[#This Row],[peerIQR]]=0), NA(), finalData[[#This Row],[peerQ3]]+1.5*finalData[[#This Row],[peerIQR]])</f>
        <v>1.0075000000000001</v>
      </c>
      <c r="U182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829">
        <f>finalData[[#This Row],[score]]-finalData[[#This Row],[peerMedian]]</f>
        <v>-4.500000000000004E-2</v>
      </c>
    </row>
    <row r="1830" spans="1:22">
      <c r="A1830" t="s">
        <v>6896</v>
      </c>
      <c r="B1830" t="s">
        <v>6897</v>
      </c>
      <c r="C1830" t="s">
        <v>6860</v>
      </c>
      <c r="D1830" t="s">
        <v>32</v>
      </c>
      <c r="E1830">
        <v>3</v>
      </c>
      <c r="F1830">
        <v>1</v>
      </c>
      <c r="G1830">
        <v>5</v>
      </c>
      <c r="H1830">
        <v>0</v>
      </c>
      <c r="I1830">
        <v>0.8</v>
      </c>
      <c r="J1830">
        <v>6</v>
      </c>
      <c r="K1830">
        <v>0</v>
      </c>
      <c r="L1830" t="s">
        <v>18166</v>
      </c>
      <c r="M1830" t="s">
        <v>17971</v>
      </c>
      <c r="N1830" cm="1">
        <f t="array" ref="N1830">_xlfn.LET(_xlpm.k,finalData[[#This Row],[peer_group_key]],
     MEDIAN(_xlfn._xlws.FILTER(finalData[score], (finalData[peer_group_key]=_xlpm.k)*(ISNUMBER(finalData[score]))))
)</f>
        <v>0.88</v>
      </c>
      <c r="O1830" cm="1">
        <f t="array" ref="O183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0.85499999999999998</v>
      </c>
      <c r="P1830" cm="1">
        <f t="array" ref="P183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</v>
      </c>
      <c r="Q1830">
        <f>finalData[[#This Row],[peerQ3]]-finalData[[#This Row],[peerQ1]]</f>
        <v>5.5000000000000049E-2</v>
      </c>
      <c r="R1830" cm="1">
        <f t="array" ref="R1830">_xlfn.LET(_xlpm.k,finalData[[#This Row],[peer_group_key]],
ROWS(_xlfn._xlws.FILTER(finalData[score], (finalData[peer_group_key]=_xlpm.k)*(ISNUMBER(finalData[score]))))
)</f>
        <v>17</v>
      </c>
      <c r="S1830">
        <f>IF(OR(NOT(ISNUMBER(finalData[[#This Row],[peerIQR]])),finalData[[#This Row],[peerIQR]]=0), NA(), finalData[[#This Row],[peerQ1]]-1.5*finalData[[#This Row],[peerIQR]])</f>
        <v>0.77249999999999996</v>
      </c>
      <c r="T1830">
        <f>IF(OR(NOT(ISNUMBER(finalData[[#This Row],[peerIQR]])),finalData[[#This Row],[peerIQR]]=0), NA(), finalData[[#This Row],[peerQ3]]+1.5*finalData[[#This Row],[peerIQR]])</f>
        <v>0.99250000000000016</v>
      </c>
      <c r="U183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30">
        <f>finalData[[#This Row],[score]]-finalData[[#This Row],[peerMedian]]</f>
        <v>-7.999999999999996E-2</v>
      </c>
    </row>
    <row r="1831" spans="1:22">
      <c r="A1831" t="s">
        <v>6899</v>
      </c>
      <c r="B1831" t="s">
        <v>1078</v>
      </c>
      <c r="C1831" t="s">
        <v>6860</v>
      </c>
      <c r="D1831" t="s">
        <v>18</v>
      </c>
      <c r="E1831">
        <v>4</v>
      </c>
      <c r="F1831">
        <v>4</v>
      </c>
      <c r="G1831">
        <v>3</v>
      </c>
      <c r="H1831">
        <v>0</v>
      </c>
      <c r="I1831">
        <v>0.81</v>
      </c>
      <c r="J1831">
        <v>7</v>
      </c>
      <c r="K1831">
        <v>0</v>
      </c>
      <c r="L1831" t="s">
        <v>18168</v>
      </c>
      <c r="M1831" t="s">
        <v>17970</v>
      </c>
      <c r="N1831" cm="1">
        <f t="array" ref="N1831">_xlfn.LET(_xlpm.k,finalData[[#This Row],[peer_group_key]],
     MEDIAN(_xlfn._xlws.FILTER(finalData[score], (finalData[peer_group_key]=_xlpm.k)*(ISNUMBER(finalData[score]))))
)</f>
        <v>0.84499999999999997</v>
      </c>
      <c r="O1831" cm="1">
        <f t="array" ref="O183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0.82750000000000001</v>
      </c>
      <c r="P1831" cm="1">
        <f t="array" ref="P183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0.86250000000000004</v>
      </c>
      <c r="Q1831">
        <f>finalData[[#This Row],[peerQ3]]-finalData[[#This Row],[peerQ1]]</f>
        <v>3.5000000000000031E-2</v>
      </c>
      <c r="R1831" cm="1">
        <f t="array" ref="R1831">_xlfn.LET(_xlpm.k,finalData[[#This Row],[peer_group_key]],
ROWS(_xlfn._xlws.FILTER(finalData[score], (finalData[peer_group_key]=_xlpm.k)*(ISNUMBER(finalData[score]))))
)</f>
        <v>2</v>
      </c>
      <c r="S1831">
        <f>IF(OR(NOT(ISNUMBER(finalData[[#This Row],[peerIQR]])),finalData[[#This Row],[peerIQR]]=0), NA(), finalData[[#This Row],[peerQ1]]-1.5*finalData[[#This Row],[peerIQR]])</f>
        <v>0.77499999999999991</v>
      </c>
      <c r="T1831">
        <f>IF(OR(NOT(ISNUMBER(finalData[[#This Row],[peerIQR]])),finalData[[#This Row],[peerIQR]]=0), NA(), finalData[[#This Row],[peerQ3]]+1.5*finalData[[#This Row],[peerIQR]])</f>
        <v>0.91500000000000004</v>
      </c>
      <c r="U183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831">
        <f>finalData[[#This Row],[score]]-finalData[[#This Row],[peerMedian]]</f>
        <v>-3.499999999999992E-2</v>
      </c>
    </row>
    <row r="1832" spans="1:22">
      <c r="A1832" t="s">
        <v>6901</v>
      </c>
      <c r="B1832" t="s">
        <v>6902</v>
      </c>
      <c r="C1832" t="s">
        <v>6860</v>
      </c>
      <c r="D1832" t="s">
        <v>140</v>
      </c>
      <c r="E1832">
        <v>3</v>
      </c>
      <c r="F1832">
        <v>0</v>
      </c>
      <c r="G1832">
        <v>6</v>
      </c>
      <c r="H1832">
        <v>0</v>
      </c>
      <c r="I1832">
        <v>0.8</v>
      </c>
      <c r="J1832">
        <v>6</v>
      </c>
      <c r="K1832">
        <v>0</v>
      </c>
      <c r="L1832" t="s">
        <v>18167</v>
      </c>
      <c r="M1832" t="s">
        <v>17971</v>
      </c>
      <c r="N1832" cm="1">
        <f t="array" ref="N1832">_xlfn.LET(_xlpm.k,finalData[[#This Row],[peer_group_key]],
     MEDIAN(_xlfn._xlws.FILTER(finalData[score], (finalData[peer_group_key]=_xlpm.k)*(ISNUMBER(finalData[score]))))
)</f>
        <v>0.89500000000000002</v>
      </c>
      <c r="O1832" cm="1">
        <f t="array" ref="O183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0.85749999999999993</v>
      </c>
      <c r="P1832" cm="1">
        <f t="array" ref="P183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0.91749999999999998</v>
      </c>
      <c r="Q1832">
        <f>finalData[[#This Row],[peerQ3]]-finalData[[#This Row],[peerQ1]]</f>
        <v>6.0000000000000053E-2</v>
      </c>
      <c r="R1832" cm="1">
        <f t="array" ref="R1832">_xlfn.LET(_xlpm.k,finalData[[#This Row],[peer_group_key]],
ROWS(_xlfn._xlws.FILTER(finalData[score], (finalData[peer_group_key]=_xlpm.k)*(ISNUMBER(finalData[score]))))
)</f>
        <v>6</v>
      </c>
      <c r="S1832">
        <f>IF(OR(NOT(ISNUMBER(finalData[[#This Row],[peerIQR]])),finalData[[#This Row],[peerIQR]]=0), NA(), finalData[[#This Row],[peerQ1]]-1.5*finalData[[#This Row],[peerIQR]])</f>
        <v>0.76749999999999985</v>
      </c>
      <c r="T1832">
        <f>IF(OR(NOT(ISNUMBER(finalData[[#This Row],[peerIQR]])),finalData[[#This Row],[peerIQR]]=0), NA(), finalData[[#This Row],[peerQ3]]+1.5*finalData[[#This Row],[peerIQR]])</f>
        <v>1.0075000000000001</v>
      </c>
      <c r="U183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832">
        <f>finalData[[#This Row],[score]]-finalData[[#This Row],[peerMedian]]</f>
        <v>-9.4999999999999973E-2</v>
      </c>
    </row>
    <row r="1833" spans="1:22">
      <c r="A1833" t="s">
        <v>6905</v>
      </c>
      <c r="B1833" t="s">
        <v>6906</v>
      </c>
      <c r="C1833" t="s">
        <v>6860</v>
      </c>
      <c r="D1833" t="s">
        <v>32</v>
      </c>
      <c r="E1833">
        <v>4</v>
      </c>
      <c r="F1833">
        <v>1</v>
      </c>
      <c r="G1833">
        <v>5</v>
      </c>
      <c r="H1833">
        <v>0</v>
      </c>
      <c r="I1833">
        <v>0.87</v>
      </c>
      <c r="J1833">
        <v>6</v>
      </c>
      <c r="K1833">
        <v>0</v>
      </c>
      <c r="L1833" t="s">
        <v>18166</v>
      </c>
      <c r="M1833" t="s">
        <v>17970</v>
      </c>
      <c r="N1833" cm="1">
        <f t="array" ref="N1833">_xlfn.LET(_xlpm.k,finalData[[#This Row],[peer_group_key]],
     MEDIAN(_xlfn._xlws.FILTER(finalData[score], (finalData[peer_group_key]=_xlpm.k)*(ISNUMBER(finalData[score]))))
)</f>
        <v>0.88</v>
      </c>
      <c r="O1833" cm="1">
        <f t="array" ref="O183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0.85499999999999998</v>
      </c>
      <c r="P1833" cm="1">
        <f t="array" ref="P183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</v>
      </c>
      <c r="Q1833">
        <f>finalData[[#This Row],[peerQ3]]-finalData[[#This Row],[peerQ1]]</f>
        <v>5.5000000000000049E-2</v>
      </c>
      <c r="R1833" cm="1">
        <f t="array" ref="R1833">_xlfn.LET(_xlpm.k,finalData[[#This Row],[peer_group_key]],
ROWS(_xlfn._xlws.FILTER(finalData[score], (finalData[peer_group_key]=_xlpm.k)*(ISNUMBER(finalData[score]))))
)</f>
        <v>17</v>
      </c>
      <c r="S1833">
        <f>IF(OR(NOT(ISNUMBER(finalData[[#This Row],[peerIQR]])),finalData[[#This Row],[peerIQR]]=0), NA(), finalData[[#This Row],[peerQ1]]-1.5*finalData[[#This Row],[peerIQR]])</f>
        <v>0.77249999999999996</v>
      </c>
      <c r="T1833">
        <f>IF(OR(NOT(ISNUMBER(finalData[[#This Row],[peerIQR]])),finalData[[#This Row],[peerIQR]]=0), NA(), finalData[[#This Row],[peerQ3]]+1.5*finalData[[#This Row],[peerIQR]])</f>
        <v>0.99250000000000016</v>
      </c>
      <c r="U183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33">
        <f>finalData[[#This Row],[score]]-finalData[[#This Row],[peerMedian]]</f>
        <v>-1.0000000000000009E-2</v>
      </c>
    </row>
    <row r="1834" spans="1:22">
      <c r="A1834" t="s">
        <v>6911</v>
      </c>
      <c r="B1834" t="s">
        <v>6912</v>
      </c>
      <c r="C1834" t="s">
        <v>6860</v>
      </c>
      <c r="D1834" t="s">
        <v>32</v>
      </c>
      <c r="E1834">
        <v>4</v>
      </c>
      <c r="F1834">
        <v>2</v>
      </c>
      <c r="G1834">
        <v>9</v>
      </c>
      <c r="H1834">
        <v>0</v>
      </c>
      <c r="I1834">
        <v>0.89</v>
      </c>
      <c r="J1834">
        <v>11</v>
      </c>
      <c r="K1834">
        <v>0</v>
      </c>
      <c r="L1834" t="s">
        <v>18166</v>
      </c>
      <c r="M1834" t="s">
        <v>17970</v>
      </c>
      <c r="N1834" cm="1">
        <f t="array" ref="N1834">_xlfn.LET(_xlpm.k,finalData[[#This Row],[peer_group_key]],
     MEDIAN(_xlfn._xlws.FILTER(finalData[score], (finalData[peer_group_key]=_xlpm.k)*(ISNUMBER(finalData[score]))))
)</f>
        <v>0.88</v>
      </c>
      <c r="O1834" cm="1">
        <f t="array" ref="O183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0.85499999999999998</v>
      </c>
      <c r="P1834" cm="1">
        <f t="array" ref="P183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</v>
      </c>
      <c r="Q1834">
        <f>finalData[[#This Row],[peerQ3]]-finalData[[#This Row],[peerQ1]]</f>
        <v>5.5000000000000049E-2</v>
      </c>
      <c r="R1834" cm="1">
        <f t="array" ref="R1834">_xlfn.LET(_xlpm.k,finalData[[#This Row],[peer_group_key]],
ROWS(_xlfn._xlws.FILTER(finalData[score], (finalData[peer_group_key]=_xlpm.k)*(ISNUMBER(finalData[score]))))
)</f>
        <v>17</v>
      </c>
      <c r="S1834">
        <f>IF(OR(NOT(ISNUMBER(finalData[[#This Row],[peerIQR]])),finalData[[#This Row],[peerIQR]]=0), NA(), finalData[[#This Row],[peerQ1]]-1.5*finalData[[#This Row],[peerIQR]])</f>
        <v>0.77249999999999996</v>
      </c>
      <c r="T1834">
        <f>IF(OR(NOT(ISNUMBER(finalData[[#This Row],[peerIQR]])),finalData[[#This Row],[peerIQR]]=0), NA(), finalData[[#This Row],[peerQ3]]+1.5*finalData[[#This Row],[peerIQR]])</f>
        <v>0.99250000000000016</v>
      </c>
      <c r="U183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34">
        <f>finalData[[#This Row],[score]]-finalData[[#This Row],[peerMedian]]</f>
        <v>1.0000000000000009E-2</v>
      </c>
    </row>
    <row r="1835" spans="1:22">
      <c r="A1835" t="s">
        <v>6915</v>
      </c>
      <c r="B1835" t="s">
        <v>6916</v>
      </c>
      <c r="C1835" t="s">
        <v>6860</v>
      </c>
      <c r="D1835" t="s">
        <v>32</v>
      </c>
      <c r="E1835">
        <v>3</v>
      </c>
      <c r="F1835">
        <v>2</v>
      </c>
      <c r="G1835">
        <v>8</v>
      </c>
      <c r="H1835">
        <v>0</v>
      </c>
      <c r="I1835">
        <v>0.8</v>
      </c>
      <c r="J1835">
        <v>10</v>
      </c>
      <c r="K1835">
        <v>0</v>
      </c>
      <c r="L1835" t="s">
        <v>18166</v>
      </c>
      <c r="M1835" t="s">
        <v>17971</v>
      </c>
      <c r="N1835" cm="1">
        <f t="array" ref="N1835">_xlfn.LET(_xlpm.k,finalData[[#This Row],[peer_group_key]],
     MEDIAN(_xlfn._xlws.FILTER(finalData[score], (finalData[peer_group_key]=_xlpm.k)*(ISNUMBER(finalData[score]))))
)</f>
        <v>0.88</v>
      </c>
      <c r="O1835" cm="1">
        <f t="array" ref="O183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0.85499999999999998</v>
      </c>
      <c r="P1835" cm="1">
        <f t="array" ref="P183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</v>
      </c>
      <c r="Q1835">
        <f>finalData[[#This Row],[peerQ3]]-finalData[[#This Row],[peerQ1]]</f>
        <v>5.5000000000000049E-2</v>
      </c>
      <c r="R1835" cm="1">
        <f t="array" ref="R1835">_xlfn.LET(_xlpm.k,finalData[[#This Row],[peer_group_key]],
ROWS(_xlfn._xlws.FILTER(finalData[score], (finalData[peer_group_key]=_xlpm.k)*(ISNUMBER(finalData[score]))))
)</f>
        <v>17</v>
      </c>
      <c r="S1835">
        <f>IF(OR(NOT(ISNUMBER(finalData[[#This Row],[peerIQR]])),finalData[[#This Row],[peerIQR]]=0), NA(), finalData[[#This Row],[peerQ1]]-1.5*finalData[[#This Row],[peerIQR]])</f>
        <v>0.77249999999999996</v>
      </c>
      <c r="T1835">
        <f>IF(OR(NOT(ISNUMBER(finalData[[#This Row],[peerIQR]])),finalData[[#This Row],[peerIQR]]=0), NA(), finalData[[#This Row],[peerQ3]]+1.5*finalData[[#This Row],[peerIQR]])</f>
        <v>0.99250000000000016</v>
      </c>
      <c r="U183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35">
        <f>finalData[[#This Row],[score]]-finalData[[#This Row],[peerMedian]]</f>
        <v>-7.999999999999996E-2</v>
      </c>
    </row>
    <row r="1836" spans="1:22">
      <c r="A1836" t="s">
        <v>6919</v>
      </c>
      <c r="B1836" t="s">
        <v>6920</v>
      </c>
      <c r="C1836" t="s">
        <v>6860</v>
      </c>
      <c r="D1836" t="s">
        <v>87</v>
      </c>
      <c r="E1836">
        <v>3</v>
      </c>
      <c r="F1836">
        <v>2</v>
      </c>
      <c r="G1836">
        <v>7</v>
      </c>
      <c r="H1836">
        <v>0</v>
      </c>
      <c r="I1836">
        <v>0.92</v>
      </c>
      <c r="J1836">
        <v>9</v>
      </c>
      <c r="K1836">
        <v>0</v>
      </c>
      <c r="L1836" t="s">
        <v>18165</v>
      </c>
      <c r="M1836" t="s">
        <v>17971</v>
      </c>
      <c r="N1836" cm="1">
        <f t="array" ref="N1836">_xlfn.LET(_xlpm.k,finalData[[#This Row],[peer_group_key]],
     MEDIAN(_xlfn._xlws.FILTER(finalData[score], (finalData[peer_group_key]=_xlpm.k)*(ISNUMBER(finalData[score]))))
)</f>
        <v>0.92</v>
      </c>
      <c r="O1836" cm="1">
        <f t="array" ref="O183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1836" cm="1">
        <f t="array" ref="P183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0.93</v>
      </c>
      <c r="Q1836">
        <f>finalData[[#This Row],[peerQ3]]-finalData[[#This Row],[peerQ1]]</f>
        <v>5.0000000000000044E-2</v>
      </c>
      <c r="R1836" cm="1">
        <f t="array" ref="R1836">_xlfn.LET(_xlpm.k,finalData[[#This Row],[peer_group_key]],
ROWS(_xlfn._xlws.FILTER(finalData[score], (finalData[peer_group_key]=_xlpm.k)*(ISNUMBER(finalData[score]))))
)</f>
        <v>5</v>
      </c>
      <c r="S1836">
        <f>IF(OR(NOT(ISNUMBER(finalData[[#This Row],[peerIQR]])),finalData[[#This Row],[peerIQR]]=0), NA(), finalData[[#This Row],[peerQ1]]-1.5*finalData[[#This Row],[peerIQR]])</f>
        <v>0.80499999999999994</v>
      </c>
      <c r="T1836">
        <f>IF(OR(NOT(ISNUMBER(finalData[[#This Row],[peerIQR]])),finalData[[#This Row],[peerIQR]]=0), NA(), finalData[[#This Row],[peerQ3]]+1.5*finalData[[#This Row],[peerIQR]])</f>
        <v>1.0050000000000001</v>
      </c>
      <c r="U183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836">
        <f>finalData[[#This Row],[score]]-finalData[[#This Row],[peerMedian]]</f>
        <v>0</v>
      </c>
    </row>
    <row r="1837" spans="1:22">
      <c r="A1837" t="s">
        <v>6922</v>
      </c>
      <c r="B1837" t="s">
        <v>6923</v>
      </c>
      <c r="C1837" t="s">
        <v>6860</v>
      </c>
      <c r="D1837" t="s">
        <v>140</v>
      </c>
      <c r="E1837">
        <v>3</v>
      </c>
      <c r="F1837">
        <v>0</v>
      </c>
      <c r="G1837">
        <v>8</v>
      </c>
      <c r="H1837">
        <v>0</v>
      </c>
      <c r="I1837">
        <v>0.92</v>
      </c>
      <c r="J1837">
        <v>8</v>
      </c>
      <c r="K1837">
        <v>0</v>
      </c>
      <c r="L1837" t="s">
        <v>18167</v>
      </c>
      <c r="M1837" t="s">
        <v>17971</v>
      </c>
      <c r="N1837" cm="1">
        <f t="array" ref="N1837">_xlfn.LET(_xlpm.k,finalData[[#This Row],[peer_group_key]],
     MEDIAN(_xlfn._xlws.FILTER(finalData[score], (finalData[peer_group_key]=_xlpm.k)*(ISNUMBER(finalData[score]))))
)</f>
        <v>0.89500000000000002</v>
      </c>
      <c r="O1837" cm="1">
        <f t="array" ref="O183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0.85749999999999993</v>
      </c>
      <c r="P1837" cm="1">
        <f t="array" ref="P183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0.91749999999999998</v>
      </c>
      <c r="Q1837">
        <f>finalData[[#This Row],[peerQ3]]-finalData[[#This Row],[peerQ1]]</f>
        <v>6.0000000000000053E-2</v>
      </c>
      <c r="R1837" cm="1">
        <f t="array" ref="R1837">_xlfn.LET(_xlpm.k,finalData[[#This Row],[peer_group_key]],
ROWS(_xlfn._xlws.FILTER(finalData[score], (finalData[peer_group_key]=_xlpm.k)*(ISNUMBER(finalData[score]))))
)</f>
        <v>6</v>
      </c>
      <c r="S1837">
        <f>IF(OR(NOT(ISNUMBER(finalData[[#This Row],[peerIQR]])),finalData[[#This Row],[peerIQR]]=0), NA(), finalData[[#This Row],[peerQ1]]-1.5*finalData[[#This Row],[peerIQR]])</f>
        <v>0.76749999999999985</v>
      </c>
      <c r="T1837">
        <f>IF(OR(NOT(ISNUMBER(finalData[[#This Row],[peerIQR]])),finalData[[#This Row],[peerIQR]]=0), NA(), finalData[[#This Row],[peerQ3]]+1.5*finalData[[#This Row],[peerIQR]])</f>
        <v>1.0075000000000001</v>
      </c>
      <c r="U183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837">
        <f>finalData[[#This Row],[score]]-finalData[[#This Row],[peerMedian]]</f>
        <v>2.5000000000000022E-2</v>
      </c>
    </row>
    <row r="1838" spans="1:22">
      <c r="A1838" t="s">
        <v>6926</v>
      </c>
      <c r="B1838" t="s">
        <v>6927</v>
      </c>
      <c r="C1838" t="s">
        <v>6860</v>
      </c>
      <c r="D1838" t="s">
        <v>32</v>
      </c>
      <c r="E1838">
        <v>2</v>
      </c>
      <c r="F1838">
        <v>0</v>
      </c>
      <c r="G1838">
        <v>5</v>
      </c>
      <c r="H1838">
        <v>0</v>
      </c>
      <c r="I1838">
        <v>0.88</v>
      </c>
      <c r="J1838">
        <v>5</v>
      </c>
      <c r="K1838">
        <v>0</v>
      </c>
      <c r="L1838" t="s">
        <v>18166</v>
      </c>
      <c r="M1838" t="s">
        <v>17973</v>
      </c>
      <c r="N1838" cm="1">
        <f t="array" ref="N1838">_xlfn.LET(_xlpm.k,finalData[[#This Row],[peer_group_key]],
     MEDIAN(_xlfn._xlws.FILTER(finalData[score], (finalData[peer_group_key]=_xlpm.k)*(ISNUMBER(finalData[score]))))
)</f>
        <v>0.88</v>
      </c>
      <c r="O1838" cm="1">
        <f t="array" ref="O183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0.85499999999999998</v>
      </c>
      <c r="P1838" cm="1">
        <f t="array" ref="P183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</v>
      </c>
      <c r="Q1838">
        <f>finalData[[#This Row],[peerQ3]]-finalData[[#This Row],[peerQ1]]</f>
        <v>5.5000000000000049E-2</v>
      </c>
      <c r="R1838" cm="1">
        <f t="array" ref="R1838">_xlfn.LET(_xlpm.k,finalData[[#This Row],[peer_group_key]],
ROWS(_xlfn._xlws.FILTER(finalData[score], (finalData[peer_group_key]=_xlpm.k)*(ISNUMBER(finalData[score]))))
)</f>
        <v>17</v>
      </c>
      <c r="S1838">
        <f>IF(OR(NOT(ISNUMBER(finalData[[#This Row],[peerIQR]])),finalData[[#This Row],[peerIQR]]=0), NA(), finalData[[#This Row],[peerQ1]]-1.5*finalData[[#This Row],[peerIQR]])</f>
        <v>0.77249999999999996</v>
      </c>
      <c r="T1838">
        <f>IF(OR(NOT(ISNUMBER(finalData[[#This Row],[peerIQR]])),finalData[[#This Row],[peerIQR]]=0), NA(), finalData[[#This Row],[peerQ3]]+1.5*finalData[[#This Row],[peerIQR]])</f>
        <v>0.99250000000000016</v>
      </c>
      <c r="U183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38">
        <f>finalData[[#This Row],[score]]-finalData[[#This Row],[peerMedian]]</f>
        <v>0</v>
      </c>
    </row>
    <row r="1839" spans="1:22">
      <c r="A1839" t="s">
        <v>6929</v>
      </c>
      <c r="B1839" t="s">
        <v>6930</v>
      </c>
      <c r="C1839" t="s">
        <v>6860</v>
      </c>
      <c r="D1839" t="s">
        <v>140</v>
      </c>
      <c r="E1839">
        <v>4</v>
      </c>
      <c r="F1839">
        <v>1</v>
      </c>
      <c r="G1839">
        <v>6</v>
      </c>
      <c r="H1839">
        <v>1</v>
      </c>
      <c r="I1839">
        <v>0.91</v>
      </c>
      <c r="J1839">
        <v>8</v>
      </c>
      <c r="K1839">
        <v>0.125</v>
      </c>
      <c r="L1839" t="s">
        <v>18167</v>
      </c>
      <c r="M1839" t="s">
        <v>17970</v>
      </c>
      <c r="N1839" cm="1">
        <f t="array" ref="N1839">_xlfn.LET(_xlpm.k,finalData[[#This Row],[peer_group_key]],
     MEDIAN(_xlfn._xlws.FILTER(finalData[score], (finalData[peer_group_key]=_xlpm.k)*(ISNUMBER(finalData[score]))))
)</f>
        <v>0.89500000000000002</v>
      </c>
      <c r="O1839" cm="1">
        <f t="array" ref="O183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0.85749999999999993</v>
      </c>
      <c r="P1839" cm="1">
        <f t="array" ref="P183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0.91749999999999998</v>
      </c>
      <c r="Q1839">
        <f>finalData[[#This Row],[peerQ3]]-finalData[[#This Row],[peerQ1]]</f>
        <v>6.0000000000000053E-2</v>
      </c>
      <c r="R1839" cm="1">
        <f t="array" ref="R1839">_xlfn.LET(_xlpm.k,finalData[[#This Row],[peer_group_key]],
ROWS(_xlfn._xlws.FILTER(finalData[score], (finalData[peer_group_key]=_xlpm.k)*(ISNUMBER(finalData[score]))))
)</f>
        <v>6</v>
      </c>
      <c r="S1839">
        <f>IF(OR(NOT(ISNUMBER(finalData[[#This Row],[peerIQR]])),finalData[[#This Row],[peerIQR]]=0), NA(), finalData[[#This Row],[peerQ1]]-1.5*finalData[[#This Row],[peerIQR]])</f>
        <v>0.76749999999999985</v>
      </c>
      <c r="T1839">
        <f>IF(OR(NOT(ISNUMBER(finalData[[#This Row],[peerIQR]])),finalData[[#This Row],[peerIQR]]=0), NA(), finalData[[#This Row],[peerQ3]]+1.5*finalData[[#This Row],[peerIQR]])</f>
        <v>1.0075000000000001</v>
      </c>
      <c r="U183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839">
        <f>finalData[[#This Row],[score]]-finalData[[#This Row],[peerMedian]]</f>
        <v>1.5000000000000013E-2</v>
      </c>
    </row>
    <row r="1840" spans="1:22">
      <c r="A1840" t="s">
        <v>6932</v>
      </c>
      <c r="B1840" t="s">
        <v>6933</v>
      </c>
      <c r="C1840" t="s">
        <v>6860</v>
      </c>
      <c r="D1840" t="s">
        <v>32</v>
      </c>
      <c r="E1840">
        <v>4</v>
      </c>
      <c r="F1840">
        <v>0</v>
      </c>
      <c r="G1840">
        <v>10</v>
      </c>
      <c r="H1840">
        <v>0</v>
      </c>
      <c r="I1840">
        <v>0.93</v>
      </c>
      <c r="J1840">
        <v>10</v>
      </c>
      <c r="K1840">
        <v>0</v>
      </c>
      <c r="L1840" t="s">
        <v>18166</v>
      </c>
      <c r="M1840" t="s">
        <v>17970</v>
      </c>
      <c r="N1840" cm="1">
        <f t="array" ref="N1840">_xlfn.LET(_xlpm.k,finalData[[#This Row],[peer_group_key]],
     MEDIAN(_xlfn._xlws.FILTER(finalData[score], (finalData[peer_group_key]=_xlpm.k)*(ISNUMBER(finalData[score]))))
)</f>
        <v>0.88</v>
      </c>
      <c r="O1840" cm="1">
        <f t="array" ref="O184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0.85499999999999998</v>
      </c>
      <c r="P1840" cm="1">
        <f t="array" ref="P184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</v>
      </c>
      <c r="Q1840">
        <f>finalData[[#This Row],[peerQ3]]-finalData[[#This Row],[peerQ1]]</f>
        <v>5.5000000000000049E-2</v>
      </c>
      <c r="R1840" cm="1">
        <f t="array" ref="R1840">_xlfn.LET(_xlpm.k,finalData[[#This Row],[peer_group_key]],
ROWS(_xlfn._xlws.FILTER(finalData[score], (finalData[peer_group_key]=_xlpm.k)*(ISNUMBER(finalData[score]))))
)</f>
        <v>17</v>
      </c>
      <c r="S1840">
        <f>IF(OR(NOT(ISNUMBER(finalData[[#This Row],[peerIQR]])),finalData[[#This Row],[peerIQR]]=0), NA(), finalData[[#This Row],[peerQ1]]-1.5*finalData[[#This Row],[peerIQR]])</f>
        <v>0.77249999999999996</v>
      </c>
      <c r="T1840">
        <f>IF(OR(NOT(ISNUMBER(finalData[[#This Row],[peerIQR]])),finalData[[#This Row],[peerIQR]]=0), NA(), finalData[[#This Row],[peerQ3]]+1.5*finalData[[#This Row],[peerIQR]])</f>
        <v>0.99250000000000016</v>
      </c>
      <c r="U184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40">
        <f>finalData[[#This Row],[score]]-finalData[[#This Row],[peerMedian]]</f>
        <v>5.0000000000000044E-2</v>
      </c>
    </row>
    <row r="1841" spans="1:22">
      <c r="A1841" t="s">
        <v>6935</v>
      </c>
      <c r="B1841" t="s">
        <v>6936</v>
      </c>
      <c r="C1841" t="s">
        <v>6860</v>
      </c>
      <c r="D1841" t="s">
        <v>32</v>
      </c>
      <c r="E1841">
        <v>2</v>
      </c>
      <c r="F1841">
        <v>1</v>
      </c>
      <c r="G1841">
        <v>5</v>
      </c>
      <c r="H1841">
        <v>0</v>
      </c>
      <c r="I1841">
        <v>0.83</v>
      </c>
      <c r="J1841">
        <v>6</v>
      </c>
      <c r="K1841">
        <v>0</v>
      </c>
      <c r="L1841" t="s">
        <v>18166</v>
      </c>
      <c r="M1841" t="s">
        <v>17973</v>
      </c>
      <c r="N1841" cm="1">
        <f t="array" ref="N1841">_xlfn.LET(_xlpm.k,finalData[[#This Row],[peer_group_key]],
     MEDIAN(_xlfn._xlws.FILTER(finalData[score], (finalData[peer_group_key]=_xlpm.k)*(ISNUMBER(finalData[score]))))
)</f>
        <v>0.88</v>
      </c>
      <c r="O1841" cm="1">
        <f t="array" ref="O184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0.85499999999999998</v>
      </c>
      <c r="P1841" cm="1">
        <f t="array" ref="P184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</v>
      </c>
      <c r="Q1841">
        <f>finalData[[#This Row],[peerQ3]]-finalData[[#This Row],[peerQ1]]</f>
        <v>5.5000000000000049E-2</v>
      </c>
      <c r="R1841" cm="1">
        <f t="array" ref="R1841">_xlfn.LET(_xlpm.k,finalData[[#This Row],[peer_group_key]],
ROWS(_xlfn._xlws.FILTER(finalData[score], (finalData[peer_group_key]=_xlpm.k)*(ISNUMBER(finalData[score]))))
)</f>
        <v>17</v>
      </c>
      <c r="S1841">
        <f>IF(OR(NOT(ISNUMBER(finalData[[#This Row],[peerIQR]])),finalData[[#This Row],[peerIQR]]=0), NA(), finalData[[#This Row],[peerQ1]]-1.5*finalData[[#This Row],[peerIQR]])</f>
        <v>0.77249999999999996</v>
      </c>
      <c r="T1841">
        <f>IF(OR(NOT(ISNUMBER(finalData[[#This Row],[peerIQR]])),finalData[[#This Row],[peerIQR]]=0), NA(), finalData[[#This Row],[peerQ3]]+1.5*finalData[[#This Row],[peerIQR]])</f>
        <v>0.99250000000000016</v>
      </c>
      <c r="U184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41">
        <f>finalData[[#This Row],[score]]-finalData[[#This Row],[peerMedian]]</f>
        <v>-5.0000000000000044E-2</v>
      </c>
    </row>
    <row r="1842" spans="1:22">
      <c r="A1842" t="s">
        <v>6938</v>
      </c>
      <c r="B1842" t="s">
        <v>6939</v>
      </c>
      <c r="C1842" t="s">
        <v>6860</v>
      </c>
      <c r="D1842" t="s">
        <v>140</v>
      </c>
      <c r="E1842">
        <v>3</v>
      </c>
      <c r="F1842">
        <v>0</v>
      </c>
      <c r="G1842">
        <v>9</v>
      </c>
      <c r="H1842">
        <v>1</v>
      </c>
      <c r="I1842">
        <v>0.88</v>
      </c>
      <c r="J1842">
        <v>10</v>
      </c>
      <c r="K1842">
        <v>0.1</v>
      </c>
      <c r="L1842" t="s">
        <v>18167</v>
      </c>
      <c r="M1842" t="s">
        <v>17971</v>
      </c>
      <c r="N1842" cm="1">
        <f t="array" ref="N1842">_xlfn.LET(_xlpm.k,finalData[[#This Row],[peer_group_key]],
     MEDIAN(_xlfn._xlws.FILTER(finalData[score], (finalData[peer_group_key]=_xlpm.k)*(ISNUMBER(finalData[score]))))
)</f>
        <v>0.89500000000000002</v>
      </c>
      <c r="O1842" cm="1">
        <f t="array" ref="O184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0.85749999999999993</v>
      </c>
      <c r="P1842" cm="1">
        <f t="array" ref="P184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0.91749999999999998</v>
      </c>
      <c r="Q1842">
        <f>finalData[[#This Row],[peerQ3]]-finalData[[#This Row],[peerQ1]]</f>
        <v>6.0000000000000053E-2</v>
      </c>
      <c r="R1842" cm="1">
        <f t="array" ref="R1842">_xlfn.LET(_xlpm.k,finalData[[#This Row],[peer_group_key]],
ROWS(_xlfn._xlws.FILTER(finalData[score], (finalData[peer_group_key]=_xlpm.k)*(ISNUMBER(finalData[score]))))
)</f>
        <v>6</v>
      </c>
      <c r="S1842">
        <f>IF(OR(NOT(ISNUMBER(finalData[[#This Row],[peerIQR]])),finalData[[#This Row],[peerIQR]]=0), NA(), finalData[[#This Row],[peerQ1]]-1.5*finalData[[#This Row],[peerIQR]])</f>
        <v>0.76749999999999985</v>
      </c>
      <c r="T1842">
        <f>IF(OR(NOT(ISNUMBER(finalData[[#This Row],[peerIQR]])),finalData[[#This Row],[peerIQR]]=0), NA(), finalData[[#This Row],[peerQ3]]+1.5*finalData[[#This Row],[peerIQR]])</f>
        <v>1.0075000000000001</v>
      </c>
      <c r="U184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842">
        <f>finalData[[#This Row],[score]]-finalData[[#This Row],[peerMedian]]</f>
        <v>-1.5000000000000013E-2</v>
      </c>
    </row>
    <row r="1843" spans="1:22">
      <c r="A1843" t="s">
        <v>6940</v>
      </c>
      <c r="B1843" t="s">
        <v>6941</v>
      </c>
      <c r="C1843" t="s">
        <v>6860</v>
      </c>
      <c r="D1843" t="s">
        <v>140</v>
      </c>
      <c r="E1843">
        <v>3</v>
      </c>
      <c r="F1843">
        <v>1</v>
      </c>
      <c r="G1843">
        <v>4</v>
      </c>
      <c r="H1843">
        <v>0</v>
      </c>
      <c r="I1843">
        <v>0.92</v>
      </c>
      <c r="J1843">
        <v>5</v>
      </c>
      <c r="K1843">
        <v>0</v>
      </c>
      <c r="L1843" t="s">
        <v>18167</v>
      </c>
      <c r="M1843" t="s">
        <v>17971</v>
      </c>
      <c r="N1843" cm="1">
        <f t="array" ref="N1843">_xlfn.LET(_xlpm.k,finalData[[#This Row],[peer_group_key]],
     MEDIAN(_xlfn._xlws.FILTER(finalData[score], (finalData[peer_group_key]=_xlpm.k)*(ISNUMBER(finalData[score]))))
)</f>
        <v>0.89500000000000002</v>
      </c>
      <c r="O1843" cm="1">
        <f t="array" ref="O184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0.85749999999999993</v>
      </c>
      <c r="P1843" cm="1">
        <f t="array" ref="P184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0.91749999999999998</v>
      </c>
      <c r="Q1843">
        <f>finalData[[#This Row],[peerQ3]]-finalData[[#This Row],[peerQ1]]</f>
        <v>6.0000000000000053E-2</v>
      </c>
      <c r="R1843" cm="1">
        <f t="array" ref="R1843">_xlfn.LET(_xlpm.k,finalData[[#This Row],[peer_group_key]],
ROWS(_xlfn._xlws.FILTER(finalData[score], (finalData[peer_group_key]=_xlpm.k)*(ISNUMBER(finalData[score]))))
)</f>
        <v>6</v>
      </c>
      <c r="S1843">
        <f>IF(OR(NOT(ISNUMBER(finalData[[#This Row],[peerIQR]])),finalData[[#This Row],[peerIQR]]=0), NA(), finalData[[#This Row],[peerQ1]]-1.5*finalData[[#This Row],[peerIQR]])</f>
        <v>0.76749999999999985</v>
      </c>
      <c r="T1843">
        <f>IF(OR(NOT(ISNUMBER(finalData[[#This Row],[peerIQR]])),finalData[[#This Row],[peerIQR]]=0), NA(), finalData[[#This Row],[peerQ3]]+1.5*finalData[[#This Row],[peerIQR]])</f>
        <v>1.0075000000000001</v>
      </c>
      <c r="U184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843">
        <f>finalData[[#This Row],[score]]-finalData[[#This Row],[peerMedian]]</f>
        <v>2.5000000000000022E-2</v>
      </c>
    </row>
    <row r="1844" spans="1:22">
      <c r="A1844" t="s">
        <v>6943</v>
      </c>
      <c r="B1844" t="s">
        <v>6944</v>
      </c>
      <c r="C1844" t="s">
        <v>6860</v>
      </c>
      <c r="D1844" t="s">
        <v>32</v>
      </c>
      <c r="E1844">
        <v>2</v>
      </c>
      <c r="F1844">
        <v>0</v>
      </c>
      <c r="G1844">
        <v>7</v>
      </c>
      <c r="H1844">
        <v>1</v>
      </c>
      <c r="I1844">
        <v>0.87</v>
      </c>
      <c r="J1844">
        <v>8</v>
      </c>
      <c r="K1844">
        <v>0.125</v>
      </c>
      <c r="L1844" t="s">
        <v>18166</v>
      </c>
      <c r="M1844" t="s">
        <v>17973</v>
      </c>
      <c r="N1844" cm="1">
        <f t="array" ref="N1844">_xlfn.LET(_xlpm.k,finalData[[#This Row],[peer_group_key]],
     MEDIAN(_xlfn._xlws.FILTER(finalData[score], (finalData[peer_group_key]=_xlpm.k)*(ISNUMBER(finalData[score]))))
)</f>
        <v>0.88</v>
      </c>
      <c r="O1844" cm="1">
        <f t="array" ref="O184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0.85499999999999998</v>
      </c>
      <c r="P1844" cm="1">
        <f t="array" ref="P184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</v>
      </c>
      <c r="Q1844">
        <f>finalData[[#This Row],[peerQ3]]-finalData[[#This Row],[peerQ1]]</f>
        <v>5.5000000000000049E-2</v>
      </c>
      <c r="R1844" cm="1">
        <f t="array" ref="R1844">_xlfn.LET(_xlpm.k,finalData[[#This Row],[peer_group_key]],
ROWS(_xlfn._xlws.FILTER(finalData[score], (finalData[peer_group_key]=_xlpm.k)*(ISNUMBER(finalData[score]))))
)</f>
        <v>17</v>
      </c>
      <c r="S1844">
        <f>IF(OR(NOT(ISNUMBER(finalData[[#This Row],[peerIQR]])),finalData[[#This Row],[peerIQR]]=0), NA(), finalData[[#This Row],[peerQ1]]-1.5*finalData[[#This Row],[peerIQR]])</f>
        <v>0.77249999999999996</v>
      </c>
      <c r="T1844">
        <f>IF(OR(NOT(ISNUMBER(finalData[[#This Row],[peerIQR]])),finalData[[#This Row],[peerIQR]]=0), NA(), finalData[[#This Row],[peerQ3]]+1.5*finalData[[#This Row],[peerIQR]])</f>
        <v>0.99250000000000016</v>
      </c>
      <c r="U184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44">
        <f>finalData[[#This Row],[score]]-finalData[[#This Row],[peerMedian]]</f>
        <v>-1.0000000000000009E-2</v>
      </c>
    </row>
    <row r="1845" spans="1:22">
      <c r="A1845" t="s">
        <v>6946</v>
      </c>
      <c r="B1845" t="s">
        <v>6947</v>
      </c>
      <c r="C1845" t="s">
        <v>6860</v>
      </c>
      <c r="D1845" t="s">
        <v>18</v>
      </c>
      <c r="E1845">
        <v>2</v>
      </c>
      <c r="F1845">
        <v>0</v>
      </c>
      <c r="G1845">
        <v>10</v>
      </c>
      <c r="H1845">
        <v>0</v>
      </c>
      <c r="I1845">
        <v>0.88</v>
      </c>
      <c r="J1845">
        <v>10</v>
      </c>
      <c r="K1845">
        <v>0</v>
      </c>
      <c r="L1845" t="s">
        <v>18168</v>
      </c>
      <c r="M1845" t="s">
        <v>17973</v>
      </c>
      <c r="N1845" cm="1">
        <f t="array" ref="N1845">_xlfn.LET(_xlpm.k,finalData[[#This Row],[peer_group_key]],
     MEDIAN(_xlfn._xlws.FILTER(finalData[score], (finalData[peer_group_key]=_xlpm.k)*(ISNUMBER(finalData[score]))))
)</f>
        <v>0.84499999999999997</v>
      </c>
      <c r="O1845" cm="1">
        <f t="array" ref="O184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0.82750000000000001</v>
      </c>
      <c r="P1845" cm="1">
        <f t="array" ref="P184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0.86250000000000004</v>
      </c>
      <c r="Q1845">
        <f>finalData[[#This Row],[peerQ3]]-finalData[[#This Row],[peerQ1]]</f>
        <v>3.5000000000000031E-2</v>
      </c>
      <c r="R1845" cm="1">
        <f t="array" ref="R1845">_xlfn.LET(_xlpm.k,finalData[[#This Row],[peer_group_key]],
ROWS(_xlfn._xlws.FILTER(finalData[score], (finalData[peer_group_key]=_xlpm.k)*(ISNUMBER(finalData[score]))))
)</f>
        <v>2</v>
      </c>
      <c r="S1845">
        <f>IF(OR(NOT(ISNUMBER(finalData[[#This Row],[peerIQR]])),finalData[[#This Row],[peerIQR]]=0), NA(), finalData[[#This Row],[peerQ1]]-1.5*finalData[[#This Row],[peerIQR]])</f>
        <v>0.77499999999999991</v>
      </c>
      <c r="T1845">
        <f>IF(OR(NOT(ISNUMBER(finalData[[#This Row],[peerIQR]])),finalData[[#This Row],[peerIQR]]=0), NA(), finalData[[#This Row],[peerQ3]]+1.5*finalData[[#This Row],[peerIQR]])</f>
        <v>0.91500000000000004</v>
      </c>
      <c r="U184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845">
        <f>finalData[[#This Row],[score]]-finalData[[#This Row],[peerMedian]]</f>
        <v>3.5000000000000031E-2</v>
      </c>
    </row>
    <row r="1846" spans="1:22">
      <c r="A1846" t="s">
        <v>6949</v>
      </c>
      <c r="B1846" t="s">
        <v>6950</v>
      </c>
      <c r="C1846" t="s">
        <v>6860</v>
      </c>
      <c r="D1846" t="s">
        <v>87</v>
      </c>
      <c r="E1846">
        <v>4</v>
      </c>
      <c r="F1846">
        <v>0</v>
      </c>
      <c r="G1846">
        <v>3</v>
      </c>
      <c r="H1846">
        <v>0</v>
      </c>
      <c r="I1846">
        <v>0.93</v>
      </c>
      <c r="J1846">
        <v>3</v>
      </c>
      <c r="K1846">
        <v>0</v>
      </c>
      <c r="L1846" t="s">
        <v>18165</v>
      </c>
      <c r="M1846" t="s">
        <v>17970</v>
      </c>
      <c r="N1846" cm="1">
        <f t="array" ref="N1846">_xlfn.LET(_xlpm.k,finalData[[#This Row],[peer_group_key]],
     MEDIAN(_xlfn._xlws.FILTER(finalData[score], (finalData[peer_group_key]=_xlpm.k)*(ISNUMBER(finalData[score]))))
)</f>
        <v>0.92</v>
      </c>
      <c r="O1846" cm="1">
        <f t="array" ref="O184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1846" cm="1">
        <f t="array" ref="P184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0.93</v>
      </c>
      <c r="Q1846">
        <f>finalData[[#This Row],[peerQ3]]-finalData[[#This Row],[peerQ1]]</f>
        <v>5.0000000000000044E-2</v>
      </c>
      <c r="R1846" cm="1">
        <f t="array" ref="R1846">_xlfn.LET(_xlpm.k,finalData[[#This Row],[peer_group_key]],
ROWS(_xlfn._xlws.FILTER(finalData[score], (finalData[peer_group_key]=_xlpm.k)*(ISNUMBER(finalData[score]))))
)</f>
        <v>5</v>
      </c>
      <c r="S1846">
        <f>IF(OR(NOT(ISNUMBER(finalData[[#This Row],[peerIQR]])),finalData[[#This Row],[peerIQR]]=0), NA(), finalData[[#This Row],[peerQ1]]-1.5*finalData[[#This Row],[peerIQR]])</f>
        <v>0.80499999999999994</v>
      </c>
      <c r="T1846">
        <f>IF(OR(NOT(ISNUMBER(finalData[[#This Row],[peerIQR]])),finalData[[#This Row],[peerIQR]]=0), NA(), finalData[[#This Row],[peerQ3]]+1.5*finalData[[#This Row],[peerIQR]])</f>
        <v>1.0050000000000001</v>
      </c>
      <c r="U184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846">
        <f>finalData[[#This Row],[score]]-finalData[[#This Row],[peerMedian]]</f>
        <v>1.0000000000000009E-2</v>
      </c>
    </row>
    <row r="1847" spans="1:22">
      <c r="A1847" t="s">
        <v>6952</v>
      </c>
      <c r="B1847" t="s">
        <v>6953</v>
      </c>
      <c r="C1847" t="s">
        <v>6860</v>
      </c>
      <c r="D1847" t="s">
        <v>32</v>
      </c>
      <c r="E1847">
        <v>4</v>
      </c>
      <c r="F1847">
        <v>2</v>
      </c>
      <c r="G1847">
        <v>7</v>
      </c>
      <c r="H1847">
        <v>0</v>
      </c>
      <c r="I1847">
        <v>0.88</v>
      </c>
      <c r="J1847">
        <v>9</v>
      </c>
      <c r="K1847">
        <v>0</v>
      </c>
      <c r="L1847" t="s">
        <v>18166</v>
      </c>
      <c r="M1847" t="s">
        <v>17970</v>
      </c>
      <c r="N1847" cm="1">
        <f t="array" ref="N1847">_xlfn.LET(_xlpm.k,finalData[[#This Row],[peer_group_key]],
     MEDIAN(_xlfn._xlws.FILTER(finalData[score], (finalData[peer_group_key]=_xlpm.k)*(ISNUMBER(finalData[score]))))
)</f>
        <v>0.88</v>
      </c>
      <c r="O1847" cm="1">
        <f t="array" ref="O184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0.85499999999999998</v>
      </c>
      <c r="P1847" cm="1">
        <f t="array" ref="P184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</v>
      </c>
      <c r="Q1847">
        <f>finalData[[#This Row],[peerQ3]]-finalData[[#This Row],[peerQ1]]</f>
        <v>5.5000000000000049E-2</v>
      </c>
      <c r="R1847" cm="1">
        <f t="array" ref="R1847">_xlfn.LET(_xlpm.k,finalData[[#This Row],[peer_group_key]],
ROWS(_xlfn._xlws.FILTER(finalData[score], (finalData[peer_group_key]=_xlpm.k)*(ISNUMBER(finalData[score]))))
)</f>
        <v>17</v>
      </c>
      <c r="S1847">
        <f>IF(OR(NOT(ISNUMBER(finalData[[#This Row],[peerIQR]])),finalData[[#This Row],[peerIQR]]=0), NA(), finalData[[#This Row],[peerQ1]]-1.5*finalData[[#This Row],[peerIQR]])</f>
        <v>0.77249999999999996</v>
      </c>
      <c r="T1847">
        <f>IF(OR(NOT(ISNUMBER(finalData[[#This Row],[peerIQR]])),finalData[[#This Row],[peerIQR]]=0), NA(), finalData[[#This Row],[peerQ3]]+1.5*finalData[[#This Row],[peerIQR]])</f>
        <v>0.99250000000000016</v>
      </c>
      <c r="U184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47">
        <f>finalData[[#This Row],[score]]-finalData[[#This Row],[peerMedian]]</f>
        <v>0</v>
      </c>
    </row>
    <row r="1848" spans="1:22">
      <c r="A1848" t="s">
        <v>6954</v>
      </c>
      <c r="B1848" t="s">
        <v>6955</v>
      </c>
      <c r="C1848" t="s">
        <v>6860</v>
      </c>
      <c r="D1848" t="s">
        <v>32</v>
      </c>
      <c r="E1848">
        <v>3</v>
      </c>
      <c r="F1848">
        <v>0</v>
      </c>
      <c r="G1848">
        <v>2</v>
      </c>
      <c r="H1848">
        <v>0</v>
      </c>
      <c r="I1848">
        <v>0.88</v>
      </c>
      <c r="J1848">
        <v>2</v>
      </c>
      <c r="K1848">
        <v>0</v>
      </c>
      <c r="L1848" t="s">
        <v>18166</v>
      </c>
      <c r="M1848" t="s">
        <v>17971</v>
      </c>
      <c r="N1848" cm="1">
        <f t="array" ref="N1848">_xlfn.LET(_xlpm.k,finalData[[#This Row],[peer_group_key]],
     MEDIAN(_xlfn._xlws.FILTER(finalData[score], (finalData[peer_group_key]=_xlpm.k)*(ISNUMBER(finalData[score]))))
)</f>
        <v>0.88</v>
      </c>
      <c r="O1848" cm="1">
        <f t="array" ref="O184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0.85499999999999998</v>
      </c>
      <c r="P1848" cm="1">
        <f t="array" ref="P184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</v>
      </c>
      <c r="Q1848">
        <f>finalData[[#This Row],[peerQ3]]-finalData[[#This Row],[peerQ1]]</f>
        <v>5.5000000000000049E-2</v>
      </c>
      <c r="R1848" cm="1">
        <f t="array" ref="R1848">_xlfn.LET(_xlpm.k,finalData[[#This Row],[peer_group_key]],
ROWS(_xlfn._xlws.FILTER(finalData[score], (finalData[peer_group_key]=_xlpm.k)*(ISNUMBER(finalData[score]))))
)</f>
        <v>17</v>
      </c>
      <c r="S1848">
        <f>IF(OR(NOT(ISNUMBER(finalData[[#This Row],[peerIQR]])),finalData[[#This Row],[peerIQR]]=0), NA(), finalData[[#This Row],[peerQ1]]-1.5*finalData[[#This Row],[peerIQR]])</f>
        <v>0.77249999999999996</v>
      </c>
      <c r="T1848">
        <f>IF(OR(NOT(ISNUMBER(finalData[[#This Row],[peerIQR]])),finalData[[#This Row],[peerIQR]]=0), NA(), finalData[[#This Row],[peerQ3]]+1.5*finalData[[#This Row],[peerIQR]])</f>
        <v>0.99250000000000016</v>
      </c>
      <c r="U184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48">
        <f>finalData[[#This Row],[score]]-finalData[[#This Row],[peerMedian]]</f>
        <v>0</v>
      </c>
    </row>
    <row r="1849" spans="1:22">
      <c r="A1849" t="s">
        <v>6984</v>
      </c>
      <c r="B1849" t="s">
        <v>6985</v>
      </c>
      <c r="C1849" t="s">
        <v>6986</v>
      </c>
      <c r="D1849" t="s">
        <v>32</v>
      </c>
      <c r="E1849">
        <v>3</v>
      </c>
      <c r="F1849">
        <v>0</v>
      </c>
      <c r="G1849">
        <v>10</v>
      </c>
      <c r="H1849">
        <v>1</v>
      </c>
      <c r="I1849">
        <v>0.97</v>
      </c>
      <c r="J1849">
        <v>11</v>
      </c>
      <c r="K1849">
        <v>9.0909090909090912E-2</v>
      </c>
      <c r="L1849" t="s">
        <v>18169</v>
      </c>
      <c r="M1849" t="s">
        <v>17971</v>
      </c>
      <c r="N1849" cm="1">
        <f t="array" ref="N1849">_xlfn.LET(_xlpm.k,finalData[[#This Row],[peer_group_key]],
     MEDIAN(_xlfn._xlws.FILTER(finalData[score], (finalData[peer_group_key]=_xlpm.k)*(ISNUMBER(finalData[score]))))
)</f>
        <v>0.98</v>
      </c>
      <c r="O1849" cm="1">
        <f t="array" ref="O184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49" cm="1">
        <f t="array" ref="P184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49">
        <f>finalData[[#This Row],[peerQ3]]-finalData[[#This Row],[peerQ1]]</f>
        <v>6.25E-2</v>
      </c>
      <c r="R1849" cm="1">
        <f t="array" ref="R1849">_xlfn.LET(_xlpm.k,finalData[[#This Row],[peer_group_key]],
ROWS(_xlfn._xlws.FILTER(finalData[score], (finalData[peer_group_key]=_xlpm.k)*(ISNUMBER(finalData[score]))))
)</f>
        <v>90</v>
      </c>
      <c r="S1849">
        <f>IF(OR(NOT(ISNUMBER(finalData[[#This Row],[peerIQR]])),finalData[[#This Row],[peerIQR]]=0), NA(), finalData[[#This Row],[peerQ1]]-1.5*finalData[[#This Row],[peerIQR]])</f>
        <v>0.86375000000000002</v>
      </c>
      <c r="T1849">
        <f>IF(OR(NOT(ISNUMBER(finalData[[#This Row],[peerIQR]])),finalData[[#This Row],[peerIQR]]=0), NA(), finalData[[#This Row],[peerQ3]]+1.5*finalData[[#This Row],[peerIQR]])</f>
        <v>1.11375</v>
      </c>
      <c r="U184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49">
        <f>finalData[[#This Row],[score]]-finalData[[#This Row],[peerMedian]]</f>
        <v>-1.0000000000000009E-2</v>
      </c>
    </row>
    <row r="1850" spans="1:22">
      <c r="A1850" t="s">
        <v>6989</v>
      </c>
      <c r="B1850" t="s">
        <v>6990</v>
      </c>
      <c r="C1850" t="s">
        <v>6986</v>
      </c>
      <c r="D1850" t="s">
        <v>32</v>
      </c>
      <c r="E1850">
        <v>3</v>
      </c>
      <c r="F1850">
        <v>0</v>
      </c>
      <c r="G1850">
        <v>8</v>
      </c>
      <c r="H1850">
        <v>0</v>
      </c>
      <c r="I1850">
        <v>1.02</v>
      </c>
      <c r="J1850">
        <v>8</v>
      </c>
      <c r="K1850">
        <v>0</v>
      </c>
      <c r="L1850" t="s">
        <v>18169</v>
      </c>
      <c r="M1850" t="s">
        <v>17971</v>
      </c>
      <c r="N1850" cm="1">
        <f t="array" ref="N1850">_xlfn.LET(_xlpm.k,finalData[[#This Row],[peer_group_key]],
     MEDIAN(_xlfn._xlws.FILTER(finalData[score], (finalData[peer_group_key]=_xlpm.k)*(ISNUMBER(finalData[score]))))
)</f>
        <v>0.98</v>
      </c>
      <c r="O1850" cm="1">
        <f t="array" ref="O185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50" cm="1">
        <f t="array" ref="P185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50">
        <f>finalData[[#This Row],[peerQ3]]-finalData[[#This Row],[peerQ1]]</f>
        <v>6.25E-2</v>
      </c>
      <c r="R1850" cm="1">
        <f t="array" ref="R1850">_xlfn.LET(_xlpm.k,finalData[[#This Row],[peer_group_key]],
ROWS(_xlfn._xlws.FILTER(finalData[score], (finalData[peer_group_key]=_xlpm.k)*(ISNUMBER(finalData[score]))))
)</f>
        <v>90</v>
      </c>
      <c r="S1850">
        <f>IF(OR(NOT(ISNUMBER(finalData[[#This Row],[peerIQR]])),finalData[[#This Row],[peerIQR]]=0), NA(), finalData[[#This Row],[peerQ1]]-1.5*finalData[[#This Row],[peerIQR]])</f>
        <v>0.86375000000000002</v>
      </c>
      <c r="T1850">
        <f>IF(OR(NOT(ISNUMBER(finalData[[#This Row],[peerIQR]])),finalData[[#This Row],[peerIQR]]=0), NA(), finalData[[#This Row],[peerQ3]]+1.5*finalData[[#This Row],[peerIQR]])</f>
        <v>1.11375</v>
      </c>
      <c r="U185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50">
        <f>finalData[[#This Row],[score]]-finalData[[#This Row],[peerMedian]]</f>
        <v>4.0000000000000036E-2</v>
      </c>
    </row>
    <row r="1851" spans="1:22">
      <c r="A1851" t="s">
        <v>6993</v>
      </c>
      <c r="B1851" t="s">
        <v>6994</v>
      </c>
      <c r="C1851" t="s">
        <v>6986</v>
      </c>
      <c r="D1851" t="s">
        <v>32</v>
      </c>
      <c r="E1851">
        <v>4</v>
      </c>
      <c r="F1851">
        <v>1</v>
      </c>
      <c r="G1851">
        <v>7</v>
      </c>
      <c r="H1851">
        <v>0</v>
      </c>
      <c r="I1851">
        <v>0.92</v>
      </c>
      <c r="J1851">
        <v>8</v>
      </c>
      <c r="K1851">
        <v>0</v>
      </c>
      <c r="L1851" t="s">
        <v>18169</v>
      </c>
      <c r="M1851" t="s">
        <v>17970</v>
      </c>
      <c r="N1851" cm="1">
        <f t="array" ref="N1851">_xlfn.LET(_xlpm.k,finalData[[#This Row],[peer_group_key]],
     MEDIAN(_xlfn._xlws.FILTER(finalData[score], (finalData[peer_group_key]=_xlpm.k)*(ISNUMBER(finalData[score]))))
)</f>
        <v>0.98</v>
      </c>
      <c r="O1851" cm="1">
        <f t="array" ref="O185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51" cm="1">
        <f t="array" ref="P185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51">
        <f>finalData[[#This Row],[peerQ3]]-finalData[[#This Row],[peerQ1]]</f>
        <v>6.25E-2</v>
      </c>
      <c r="R1851" cm="1">
        <f t="array" ref="R1851">_xlfn.LET(_xlpm.k,finalData[[#This Row],[peer_group_key]],
ROWS(_xlfn._xlws.FILTER(finalData[score], (finalData[peer_group_key]=_xlpm.k)*(ISNUMBER(finalData[score]))))
)</f>
        <v>90</v>
      </c>
      <c r="S1851">
        <f>IF(OR(NOT(ISNUMBER(finalData[[#This Row],[peerIQR]])),finalData[[#This Row],[peerIQR]]=0), NA(), finalData[[#This Row],[peerQ1]]-1.5*finalData[[#This Row],[peerIQR]])</f>
        <v>0.86375000000000002</v>
      </c>
      <c r="T1851">
        <f>IF(OR(NOT(ISNUMBER(finalData[[#This Row],[peerIQR]])),finalData[[#This Row],[peerIQR]]=0), NA(), finalData[[#This Row],[peerQ3]]+1.5*finalData[[#This Row],[peerIQR]])</f>
        <v>1.11375</v>
      </c>
      <c r="U185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51">
        <f>finalData[[#This Row],[score]]-finalData[[#This Row],[peerMedian]]</f>
        <v>-5.9999999999999942E-2</v>
      </c>
    </row>
    <row r="1852" spans="1:22">
      <c r="A1852" t="s">
        <v>6996</v>
      </c>
      <c r="B1852" t="s">
        <v>6997</v>
      </c>
      <c r="C1852" t="s">
        <v>6986</v>
      </c>
      <c r="D1852" t="s">
        <v>32</v>
      </c>
      <c r="E1852">
        <v>2</v>
      </c>
      <c r="F1852">
        <v>1</v>
      </c>
      <c r="G1852">
        <v>7</v>
      </c>
      <c r="H1852">
        <v>0</v>
      </c>
      <c r="I1852">
        <v>1.0900000000000001</v>
      </c>
      <c r="J1852">
        <v>8</v>
      </c>
      <c r="K1852">
        <v>0</v>
      </c>
      <c r="L1852" t="s">
        <v>18169</v>
      </c>
      <c r="M1852" t="s">
        <v>17973</v>
      </c>
      <c r="N1852" cm="1">
        <f t="array" ref="N1852">_xlfn.LET(_xlpm.k,finalData[[#This Row],[peer_group_key]],
     MEDIAN(_xlfn._xlws.FILTER(finalData[score], (finalData[peer_group_key]=_xlpm.k)*(ISNUMBER(finalData[score]))))
)</f>
        <v>0.98</v>
      </c>
      <c r="O1852" cm="1">
        <f t="array" ref="O185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52" cm="1">
        <f t="array" ref="P185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52">
        <f>finalData[[#This Row],[peerQ3]]-finalData[[#This Row],[peerQ1]]</f>
        <v>6.25E-2</v>
      </c>
      <c r="R1852" cm="1">
        <f t="array" ref="R1852">_xlfn.LET(_xlpm.k,finalData[[#This Row],[peer_group_key]],
ROWS(_xlfn._xlws.FILTER(finalData[score], (finalData[peer_group_key]=_xlpm.k)*(ISNUMBER(finalData[score]))))
)</f>
        <v>90</v>
      </c>
      <c r="S1852">
        <f>IF(OR(NOT(ISNUMBER(finalData[[#This Row],[peerIQR]])),finalData[[#This Row],[peerIQR]]=0), NA(), finalData[[#This Row],[peerQ1]]-1.5*finalData[[#This Row],[peerIQR]])</f>
        <v>0.86375000000000002</v>
      </c>
      <c r="T1852">
        <f>IF(OR(NOT(ISNUMBER(finalData[[#This Row],[peerIQR]])),finalData[[#This Row],[peerIQR]]=0), NA(), finalData[[#This Row],[peerQ3]]+1.5*finalData[[#This Row],[peerIQR]])</f>
        <v>1.11375</v>
      </c>
      <c r="U185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52">
        <f>finalData[[#This Row],[score]]-finalData[[#This Row],[peerMedian]]</f>
        <v>0.1100000000000001</v>
      </c>
    </row>
    <row r="1853" spans="1:22">
      <c r="A1853" t="s">
        <v>6999</v>
      </c>
      <c r="B1853" t="s">
        <v>7000</v>
      </c>
      <c r="C1853" t="s">
        <v>6986</v>
      </c>
      <c r="D1853" t="s">
        <v>32</v>
      </c>
      <c r="E1853">
        <v>4</v>
      </c>
      <c r="F1853">
        <v>1</v>
      </c>
      <c r="G1853">
        <v>9</v>
      </c>
      <c r="H1853">
        <v>1</v>
      </c>
      <c r="I1853">
        <v>0.98</v>
      </c>
      <c r="J1853">
        <v>11</v>
      </c>
      <c r="K1853">
        <v>9.0909090909090912E-2</v>
      </c>
      <c r="L1853" t="s">
        <v>18169</v>
      </c>
      <c r="M1853" t="s">
        <v>17970</v>
      </c>
      <c r="N1853" cm="1">
        <f t="array" ref="N1853">_xlfn.LET(_xlpm.k,finalData[[#This Row],[peer_group_key]],
     MEDIAN(_xlfn._xlws.FILTER(finalData[score], (finalData[peer_group_key]=_xlpm.k)*(ISNUMBER(finalData[score]))))
)</f>
        <v>0.98</v>
      </c>
      <c r="O1853" cm="1">
        <f t="array" ref="O185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53" cm="1">
        <f t="array" ref="P185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53">
        <f>finalData[[#This Row],[peerQ3]]-finalData[[#This Row],[peerQ1]]</f>
        <v>6.25E-2</v>
      </c>
      <c r="R1853" cm="1">
        <f t="array" ref="R1853">_xlfn.LET(_xlpm.k,finalData[[#This Row],[peer_group_key]],
ROWS(_xlfn._xlws.FILTER(finalData[score], (finalData[peer_group_key]=_xlpm.k)*(ISNUMBER(finalData[score]))))
)</f>
        <v>90</v>
      </c>
      <c r="S1853">
        <f>IF(OR(NOT(ISNUMBER(finalData[[#This Row],[peerIQR]])),finalData[[#This Row],[peerIQR]]=0), NA(), finalData[[#This Row],[peerQ1]]-1.5*finalData[[#This Row],[peerIQR]])</f>
        <v>0.86375000000000002</v>
      </c>
      <c r="T1853">
        <f>IF(OR(NOT(ISNUMBER(finalData[[#This Row],[peerIQR]])),finalData[[#This Row],[peerIQR]]=0), NA(), finalData[[#This Row],[peerQ3]]+1.5*finalData[[#This Row],[peerIQR]])</f>
        <v>1.11375</v>
      </c>
      <c r="U185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53">
        <f>finalData[[#This Row],[score]]-finalData[[#This Row],[peerMedian]]</f>
        <v>0</v>
      </c>
    </row>
    <row r="1854" spans="1:22">
      <c r="A1854" t="s">
        <v>7003</v>
      </c>
      <c r="B1854" t="s">
        <v>7004</v>
      </c>
      <c r="C1854" t="s">
        <v>6986</v>
      </c>
      <c r="D1854" t="s">
        <v>32</v>
      </c>
      <c r="E1854">
        <v>3</v>
      </c>
      <c r="F1854">
        <v>0</v>
      </c>
      <c r="G1854">
        <v>11</v>
      </c>
      <c r="H1854">
        <v>0</v>
      </c>
      <c r="I1854">
        <v>1.01</v>
      </c>
      <c r="J1854">
        <v>11</v>
      </c>
      <c r="K1854">
        <v>0</v>
      </c>
      <c r="L1854" t="s">
        <v>18169</v>
      </c>
      <c r="M1854" t="s">
        <v>17971</v>
      </c>
      <c r="N1854" cm="1">
        <f t="array" ref="N1854">_xlfn.LET(_xlpm.k,finalData[[#This Row],[peer_group_key]],
     MEDIAN(_xlfn._xlws.FILTER(finalData[score], (finalData[peer_group_key]=_xlpm.k)*(ISNUMBER(finalData[score]))))
)</f>
        <v>0.98</v>
      </c>
      <c r="O1854" cm="1">
        <f t="array" ref="O185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54" cm="1">
        <f t="array" ref="P185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54">
        <f>finalData[[#This Row],[peerQ3]]-finalData[[#This Row],[peerQ1]]</f>
        <v>6.25E-2</v>
      </c>
      <c r="R1854" cm="1">
        <f t="array" ref="R1854">_xlfn.LET(_xlpm.k,finalData[[#This Row],[peer_group_key]],
ROWS(_xlfn._xlws.FILTER(finalData[score], (finalData[peer_group_key]=_xlpm.k)*(ISNUMBER(finalData[score]))))
)</f>
        <v>90</v>
      </c>
      <c r="S1854">
        <f>IF(OR(NOT(ISNUMBER(finalData[[#This Row],[peerIQR]])),finalData[[#This Row],[peerIQR]]=0), NA(), finalData[[#This Row],[peerQ1]]-1.5*finalData[[#This Row],[peerIQR]])</f>
        <v>0.86375000000000002</v>
      </c>
      <c r="T1854">
        <f>IF(OR(NOT(ISNUMBER(finalData[[#This Row],[peerIQR]])),finalData[[#This Row],[peerIQR]]=0), NA(), finalData[[#This Row],[peerQ3]]+1.5*finalData[[#This Row],[peerIQR]])</f>
        <v>1.11375</v>
      </c>
      <c r="U185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54">
        <f>finalData[[#This Row],[score]]-finalData[[#This Row],[peerMedian]]</f>
        <v>3.0000000000000027E-2</v>
      </c>
    </row>
    <row r="1855" spans="1:22">
      <c r="A1855" t="s">
        <v>7006</v>
      </c>
      <c r="B1855" t="s">
        <v>7007</v>
      </c>
      <c r="C1855" t="s">
        <v>6986</v>
      </c>
      <c r="D1855" t="s">
        <v>32</v>
      </c>
      <c r="E1855">
        <v>2</v>
      </c>
      <c r="F1855">
        <v>0</v>
      </c>
      <c r="G1855">
        <v>6</v>
      </c>
      <c r="H1855">
        <v>1</v>
      </c>
      <c r="I1855">
        <v>0.99</v>
      </c>
      <c r="J1855">
        <v>7</v>
      </c>
      <c r="K1855">
        <v>0.14285714285714285</v>
      </c>
      <c r="L1855" t="s">
        <v>18169</v>
      </c>
      <c r="M1855" t="s">
        <v>17973</v>
      </c>
      <c r="N1855" cm="1">
        <f t="array" ref="N1855">_xlfn.LET(_xlpm.k,finalData[[#This Row],[peer_group_key]],
     MEDIAN(_xlfn._xlws.FILTER(finalData[score], (finalData[peer_group_key]=_xlpm.k)*(ISNUMBER(finalData[score]))))
)</f>
        <v>0.98</v>
      </c>
      <c r="O1855" cm="1">
        <f t="array" ref="O185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55" cm="1">
        <f t="array" ref="P185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55">
        <f>finalData[[#This Row],[peerQ3]]-finalData[[#This Row],[peerQ1]]</f>
        <v>6.25E-2</v>
      </c>
      <c r="R1855" cm="1">
        <f t="array" ref="R1855">_xlfn.LET(_xlpm.k,finalData[[#This Row],[peer_group_key]],
ROWS(_xlfn._xlws.FILTER(finalData[score], (finalData[peer_group_key]=_xlpm.k)*(ISNUMBER(finalData[score]))))
)</f>
        <v>90</v>
      </c>
      <c r="S1855">
        <f>IF(OR(NOT(ISNUMBER(finalData[[#This Row],[peerIQR]])),finalData[[#This Row],[peerIQR]]=0), NA(), finalData[[#This Row],[peerQ1]]-1.5*finalData[[#This Row],[peerIQR]])</f>
        <v>0.86375000000000002</v>
      </c>
      <c r="T1855">
        <f>IF(OR(NOT(ISNUMBER(finalData[[#This Row],[peerIQR]])),finalData[[#This Row],[peerIQR]]=0), NA(), finalData[[#This Row],[peerQ3]]+1.5*finalData[[#This Row],[peerIQR]])</f>
        <v>1.11375</v>
      </c>
      <c r="U185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55">
        <f>finalData[[#This Row],[score]]-finalData[[#This Row],[peerMedian]]</f>
        <v>1.0000000000000009E-2</v>
      </c>
    </row>
    <row r="1856" spans="1:22">
      <c r="A1856" t="s">
        <v>7009</v>
      </c>
      <c r="B1856" t="s">
        <v>7010</v>
      </c>
      <c r="C1856" t="s">
        <v>6986</v>
      </c>
      <c r="D1856" t="s">
        <v>32</v>
      </c>
      <c r="E1856">
        <v>5</v>
      </c>
      <c r="F1856">
        <v>2</v>
      </c>
      <c r="G1856">
        <v>8</v>
      </c>
      <c r="H1856">
        <v>0</v>
      </c>
      <c r="I1856">
        <v>0.96</v>
      </c>
      <c r="J1856">
        <v>10</v>
      </c>
      <c r="K1856">
        <v>0</v>
      </c>
      <c r="L1856" t="s">
        <v>18169</v>
      </c>
      <c r="M1856" t="s">
        <v>17970</v>
      </c>
      <c r="N1856" cm="1">
        <f t="array" ref="N1856">_xlfn.LET(_xlpm.k,finalData[[#This Row],[peer_group_key]],
     MEDIAN(_xlfn._xlws.FILTER(finalData[score], (finalData[peer_group_key]=_xlpm.k)*(ISNUMBER(finalData[score]))))
)</f>
        <v>0.98</v>
      </c>
      <c r="O1856" cm="1">
        <f t="array" ref="O185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56" cm="1">
        <f t="array" ref="P185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56">
        <f>finalData[[#This Row],[peerQ3]]-finalData[[#This Row],[peerQ1]]</f>
        <v>6.25E-2</v>
      </c>
      <c r="R1856" cm="1">
        <f t="array" ref="R1856">_xlfn.LET(_xlpm.k,finalData[[#This Row],[peer_group_key]],
ROWS(_xlfn._xlws.FILTER(finalData[score], (finalData[peer_group_key]=_xlpm.k)*(ISNUMBER(finalData[score]))))
)</f>
        <v>90</v>
      </c>
      <c r="S1856">
        <f>IF(OR(NOT(ISNUMBER(finalData[[#This Row],[peerIQR]])),finalData[[#This Row],[peerIQR]]=0), NA(), finalData[[#This Row],[peerQ1]]-1.5*finalData[[#This Row],[peerIQR]])</f>
        <v>0.86375000000000002</v>
      </c>
      <c r="T1856">
        <f>IF(OR(NOT(ISNUMBER(finalData[[#This Row],[peerIQR]])),finalData[[#This Row],[peerIQR]]=0), NA(), finalData[[#This Row],[peerQ3]]+1.5*finalData[[#This Row],[peerIQR]])</f>
        <v>1.11375</v>
      </c>
      <c r="U185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56">
        <f>finalData[[#This Row],[score]]-finalData[[#This Row],[peerMedian]]</f>
        <v>-2.0000000000000018E-2</v>
      </c>
    </row>
    <row r="1857" spans="1:22">
      <c r="A1857" t="s">
        <v>7012</v>
      </c>
      <c r="B1857" t="s">
        <v>7013</v>
      </c>
      <c r="C1857" t="s">
        <v>6986</v>
      </c>
      <c r="D1857" t="s">
        <v>87</v>
      </c>
      <c r="E1857">
        <v>3</v>
      </c>
      <c r="F1857">
        <v>0</v>
      </c>
      <c r="G1857">
        <v>10</v>
      </c>
      <c r="H1857">
        <v>0</v>
      </c>
      <c r="I1857">
        <v>1.01</v>
      </c>
      <c r="J1857">
        <v>10</v>
      </c>
      <c r="K1857">
        <v>0</v>
      </c>
      <c r="L1857" t="s">
        <v>18170</v>
      </c>
      <c r="M1857" t="s">
        <v>17971</v>
      </c>
      <c r="N1857" cm="1">
        <f t="array" ref="N1857">_xlfn.LET(_xlpm.k,finalData[[#This Row],[peer_group_key]],
     MEDIAN(_xlfn._xlws.FILTER(finalData[score], (finalData[peer_group_key]=_xlpm.k)*(ISNUMBER(finalData[score]))))
)</f>
        <v>0.99</v>
      </c>
      <c r="O1857" cm="1">
        <f t="array" ref="O185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857" cm="1">
        <f t="array" ref="P185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857">
        <f>finalData[[#This Row],[peerQ3]]-finalData[[#This Row],[peerQ1]]</f>
        <v>6.5000000000000169E-2</v>
      </c>
      <c r="R1857" cm="1">
        <f t="array" ref="R1857">_xlfn.LET(_xlpm.k,finalData[[#This Row],[peer_group_key]],
ROWS(_xlfn._xlws.FILTER(finalData[score], (finalData[peer_group_key]=_xlpm.k)*(ISNUMBER(finalData[score]))))
)</f>
        <v>13</v>
      </c>
      <c r="S1857">
        <f>IF(OR(NOT(ISNUMBER(finalData[[#This Row],[peerIQR]])),finalData[[#This Row],[peerIQR]]=0), NA(), finalData[[#This Row],[peerQ1]]-1.5*finalData[[#This Row],[peerIQR]])</f>
        <v>0.8524999999999997</v>
      </c>
      <c r="T1857">
        <f>IF(OR(NOT(ISNUMBER(finalData[[#This Row],[peerIQR]])),finalData[[#This Row],[peerIQR]]=0), NA(), finalData[[#This Row],[peerQ3]]+1.5*finalData[[#This Row],[peerIQR]])</f>
        <v>1.1125000000000003</v>
      </c>
      <c r="U185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57">
        <f>finalData[[#This Row],[score]]-finalData[[#This Row],[peerMedian]]</f>
        <v>2.0000000000000018E-2</v>
      </c>
    </row>
    <row r="1858" spans="1:22">
      <c r="A1858" t="s">
        <v>7019</v>
      </c>
      <c r="B1858" t="s">
        <v>7020</v>
      </c>
      <c r="C1858" t="s">
        <v>6986</v>
      </c>
      <c r="D1858" t="s">
        <v>32</v>
      </c>
      <c r="E1858">
        <v>2</v>
      </c>
      <c r="F1858">
        <v>0</v>
      </c>
      <c r="G1858">
        <v>6</v>
      </c>
      <c r="H1858">
        <v>1</v>
      </c>
      <c r="I1858">
        <v>1</v>
      </c>
      <c r="J1858">
        <v>7</v>
      </c>
      <c r="K1858">
        <v>0.14285714285714285</v>
      </c>
      <c r="L1858" t="s">
        <v>18169</v>
      </c>
      <c r="M1858" t="s">
        <v>17973</v>
      </c>
      <c r="N1858" cm="1">
        <f t="array" ref="N1858">_xlfn.LET(_xlpm.k,finalData[[#This Row],[peer_group_key]],
     MEDIAN(_xlfn._xlws.FILTER(finalData[score], (finalData[peer_group_key]=_xlpm.k)*(ISNUMBER(finalData[score]))))
)</f>
        <v>0.98</v>
      </c>
      <c r="O1858" cm="1">
        <f t="array" ref="O185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58" cm="1">
        <f t="array" ref="P185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58">
        <f>finalData[[#This Row],[peerQ3]]-finalData[[#This Row],[peerQ1]]</f>
        <v>6.25E-2</v>
      </c>
      <c r="R1858" cm="1">
        <f t="array" ref="R1858">_xlfn.LET(_xlpm.k,finalData[[#This Row],[peer_group_key]],
ROWS(_xlfn._xlws.FILTER(finalData[score], (finalData[peer_group_key]=_xlpm.k)*(ISNUMBER(finalData[score]))))
)</f>
        <v>90</v>
      </c>
      <c r="S1858">
        <f>IF(OR(NOT(ISNUMBER(finalData[[#This Row],[peerIQR]])),finalData[[#This Row],[peerIQR]]=0), NA(), finalData[[#This Row],[peerQ1]]-1.5*finalData[[#This Row],[peerIQR]])</f>
        <v>0.86375000000000002</v>
      </c>
      <c r="T1858">
        <f>IF(OR(NOT(ISNUMBER(finalData[[#This Row],[peerIQR]])),finalData[[#This Row],[peerIQR]]=0), NA(), finalData[[#This Row],[peerQ3]]+1.5*finalData[[#This Row],[peerIQR]])</f>
        <v>1.11375</v>
      </c>
      <c r="U185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58">
        <f>finalData[[#This Row],[score]]-finalData[[#This Row],[peerMedian]]</f>
        <v>2.0000000000000018E-2</v>
      </c>
    </row>
    <row r="1859" spans="1:22">
      <c r="A1859" t="s">
        <v>7023</v>
      </c>
      <c r="B1859" t="s">
        <v>7024</v>
      </c>
      <c r="C1859" t="s">
        <v>6986</v>
      </c>
      <c r="D1859" t="s">
        <v>32</v>
      </c>
      <c r="E1859">
        <v>3</v>
      </c>
      <c r="F1859">
        <v>0</v>
      </c>
      <c r="G1859">
        <v>10</v>
      </c>
      <c r="H1859">
        <v>1</v>
      </c>
      <c r="I1859">
        <v>0.98</v>
      </c>
      <c r="J1859">
        <v>11</v>
      </c>
      <c r="K1859">
        <v>9.0909090909090912E-2</v>
      </c>
      <c r="L1859" t="s">
        <v>18169</v>
      </c>
      <c r="M1859" t="s">
        <v>17971</v>
      </c>
      <c r="N1859" cm="1">
        <f t="array" ref="N1859">_xlfn.LET(_xlpm.k,finalData[[#This Row],[peer_group_key]],
     MEDIAN(_xlfn._xlws.FILTER(finalData[score], (finalData[peer_group_key]=_xlpm.k)*(ISNUMBER(finalData[score]))))
)</f>
        <v>0.98</v>
      </c>
      <c r="O1859" cm="1">
        <f t="array" ref="O185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59" cm="1">
        <f t="array" ref="P185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59">
        <f>finalData[[#This Row],[peerQ3]]-finalData[[#This Row],[peerQ1]]</f>
        <v>6.25E-2</v>
      </c>
      <c r="R1859" cm="1">
        <f t="array" ref="R1859">_xlfn.LET(_xlpm.k,finalData[[#This Row],[peer_group_key]],
ROWS(_xlfn._xlws.FILTER(finalData[score], (finalData[peer_group_key]=_xlpm.k)*(ISNUMBER(finalData[score]))))
)</f>
        <v>90</v>
      </c>
      <c r="S1859">
        <f>IF(OR(NOT(ISNUMBER(finalData[[#This Row],[peerIQR]])),finalData[[#This Row],[peerIQR]]=0), NA(), finalData[[#This Row],[peerQ1]]-1.5*finalData[[#This Row],[peerIQR]])</f>
        <v>0.86375000000000002</v>
      </c>
      <c r="T1859">
        <f>IF(OR(NOT(ISNUMBER(finalData[[#This Row],[peerIQR]])),finalData[[#This Row],[peerIQR]]=0), NA(), finalData[[#This Row],[peerQ3]]+1.5*finalData[[#This Row],[peerIQR]])</f>
        <v>1.11375</v>
      </c>
      <c r="U185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59">
        <f>finalData[[#This Row],[score]]-finalData[[#This Row],[peerMedian]]</f>
        <v>0</v>
      </c>
    </row>
    <row r="1860" spans="1:22">
      <c r="A1860" t="s">
        <v>7026</v>
      </c>
      <c r="B1860" t="s">
        <v>7027</v>
      </c>
      <c r="C1860" t="s">
        <v>6986</v>
      </c>
      <c r="D1860" t="s">
        <v>32</v>
      </c>
      <c r="E1860">
        <v>3</v>
      </c>
      <c r="F1860">
        <v>0</v>
      </c>
      <c r="G1860">
        <v>8</v>
      </c>
      <c r="H1860">
        <v>0</v>
      </c>
      <c r="I1860">
        <v>1.07</v>
      </c>
      <c r="J1860">
        <v>8</v>
      </c>
      <c r="K1860">
        <v>0</v>
      </c>
      <c r="L1860" t="s">
        <v>18169</v>
      </c>
      <c r="M1860" t="s">
        <v>17971</v>
      </c>
      <c r="N1860" cm="1">
        <f t="array" ref="N1860">_xlfn.LET(_xlpm.k,finalData[[#This Row],[peer_group_key]],
     MEDIAN(_xlfn._xlws.FILTER(finalData[score], (finalData[peer_group_key]=_xlpm.k)*(ISNUMBER(finalData[score]))))
)</f>
        <v>0.98</v>
      </c>
      <c r="O1860" cm="1">
        <f t="array" ref="O186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60" cm="1">
        <f t="array" ref="P186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60">
        <f>finalData[[#This Row],[peerQ3]]-finalData[[#This Row],[peerQ1]]</f>
        <v>6.25E-2</v>
      </c>
      <c r="R1860" cm="1">
        <f t="array" ref="R1860">_xlfn.LET(_xlpm.k,finalData[[#This Row],[peer_group_key]],
ROWS(_xlfn._xlws.FILTER(finalData[score], (finalData[peer_group_key]=_xlpm.k)*(ISNUMBER(finalData[score]))))
)</f>
        <v>90</v>
      </c>
      <c r="S1860">
        <f>IF(OR(NOT(ISNUMBER(finalData[[#This Row],[peerIQR]])),finalData[[#This Row],[peerIQR]]=0), NA(), finalData[[#This Row],[peerQ1]]-1.5*finalData[[#This Row],[peerIQR]])</f>
        <v>0.86375000000000002</v>
      </c>
      <c r="T1860">
        <f>IF(OR(NOT(ISNUMBER(finalData[[#This Row],[peerIQR]])),finalData[[#This Row],[peerIQR]]=0), NA(), finalData[[#This Row],[peerQ3]]+1.5*finalData[[#This Row],[peerIQR]])</f>
        <v>1.11375</v>
      </c>
      <c r="U186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60">
        <f>finalData[[#This Row],[score]]-finalData[[#This Row],[peerMedian]]</f>
        <v>9.000000000000008E-2</v>
      </c>
    </row>
    <row r="1861" spans="1:22">
      <c r="A1861" t="s">
        <v>7029</v>
      </c>
      <c r="B1861" t="s">
        <v>7030</v>
      </c>
      <c r="C1861" t="s">
        <v>6986</v>
      </c>
      <c r="D1861" t="s">
        <v>32</v>
      </c>
      <c r="E1861">
        <v>3</v>
      </c>
      <c r="F1861">
        <v>0</v>
      </c>
      <c r="G1861">
        <v>8</v>
      </c>
      <c r="H1861">
        <v>1</v>
      </c>
      <c r="I1861">
        <v>1.04</v>
      </c>
      <c r="J1861">
        <v>9</v>
      </c>
      <c r="K1861">
        <v>0.1111111111111111</v>
      </c>
      <c r="L1861" t="s">
        <v>18169</v>
      </c>
      <c r="M1861" t="s">
        <v>17971</v>
      </c>
      <c r="N1861" cm="1">
        <f t="array" ref="N1861">_xlfn.LET(_xlpm.k,finalData[[#This Row],[peer_group_key]],
     MEDIAN(_xlfn._xlws.FILTER(finalData[score], (finalData[peer_group_key]=_xlpm.k)*(ISNUMBER(finalData[score]))))
)</f>
        <v>0.98</v>
      </c>
      <c r="O1861" cm="1">
        <f t="array" ref="O186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61" cm="1">
        <f t="array" ref="P186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61">
        <f>finalData[[#This Row],[peerQ3]]-finalData[[#This Row],[peerQ1]]</f>
        <v>6.25E-2</v>
      </c>
      <c r="R1861" cm="1">
        <f t="array" ref="R1861">_xlfn.LET(_xlpm.k,finalData[[#This Row],[peer_group_key]],
ROWS(_xlfn._xlws.FILTER(finalData[score], (finalData[peer_group_key]=_xlpm.k)*(ISNUMBER(finalData[score]))))
)</f>
        <v>90</v>
      </c>
      <c r="S1861">
        <f>IF(OR(NOT(ISNUMBER(finalData[[#This Row],[peerIQR]])),finalData[[#This Row],[peerIQR]]=0), NA(), finalData[[#This Row],[peerQ1]]-1.5*finalData[[#This Row],[peerIQR]])</f>
        <v>0.86375000000000002</v>
      </c>
      <c r="T1861">
        <f>IF(OR(NOT(ISNUMBER(finalData[[#This Row],[peerIQR]])),finalData[[#This Row],[peerIQR]]=0), NA(), finalData[[#This Row],[peerQ3]]+1.5*finalData[[#This Row],[peerIQR]])</f>
        <v>1.11375</v>
      </c>
      <c r="U186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61">
        <f>finalData[[#This Row],[score]]-finalData[[#This Row],[peerMedian]]</f>
        <v>6.0000000000000053E-2</v>
      </c>
    </row>
    <row r="1862" spans="1:22">
      <c r="A1862" t="s">
        <v>7033</v>
      </c>
      <c r="B1862" t="s">
        <v>7034</v>
      </c>
      <c r="C1862" t="s">
        <v>6986</v>
      </c>
      <c r="D1862" t="s">
        <v>32</v>
      </c>
      <c r="E1862">
        <v>4</v>
      </c>
      <c r="F1862">
        <v>0</v>
      </c>
      <c r="G1862">
        <v>8</v>
      </c>
      <c r="H1862">
        <v>0</v>
      </c>
      <c r="I1862">
        <v>1.01</v>
      </c>
      <c r="J1862">
        <v>8</v>
      </c>
      <c r="K1862">
        <v>0</v>
      </c>
      <c r="L1862" t="s">
        <v>18169</v>
      </c>
      <c r="M1862" t="s">
        <v>17970</v>
      </c>
      <c r="N1862" cm="1">
        <f t="array" ref="N1862">_xlfn.LET(_xlpm.k,finalData[[#This Row],[peer_group_key]],
     MEDIAN(_xlfn._xlws.FILTER(finalData[score], (finalData[peer_group_key]=_xlpm.k)*(ISNUMBER(finalData[score]))))
)</f>
        <v>0.98</v>
      </c>
      <c r="O1862" cm="1">
        <f t="array" ref="O186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62" cm="1">
        <f t="array" ref="P186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62">
        <f>finalData[[#This Row],[peerQ3]]-finalData[[#This Row],[peerQ1]]</f>
        <v>6.25E-2</v>
      </c>
      <c r="R1862" cm="1">
        <f t="array" ref="R1862">_xlfn.LET(_xlpm.k,finalData[[#This Row],[peer_group_key]],
ROWS(_xlfn._xlws.FILTER(finalData[score], (finalData[peer_group_key]=_xlpm.k)*(ISNUMBER(finalData[score]))))
)</f>
        <v>90</v>
      </c>
      <c r="S1862">
        <f>IF(OR(NOT(ISNUMBER(finalData[[#This Row],[peerIQR]])),finalData[[#This Row],[peerIQR]]=0), NA(), finalData[[#This Row],[peerQ1]]-1.5*finalData[[#This Row],[peerIQR]])</f>
        <v>0.86375000000000002</v>
      </c>
      <c r="T1862">
        <f>IF(OR(NOT(ISNUMBER(finalData[[#This Row],[peerIQR]])),finalData[[#This Row],[peerIQR]]=0), NA(), finalData[[#This Row],[peerQ3]]+1.5*finalData[[#This Row],[peerIQR]])</f>
        <v>1.11375</v>
      </c>
      <c r="U186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62">
        <f>finalData[[#This Row],[score]]-finalData[[#This Row],[peerMedian]]</f>
        <v>3.0000000000000027E-2</v>
      </c>
    </row>
    <row r="1863" spans="1:22">
      <c r="A1863" t="s">
        <v>7036</v>
      </c>
      <c r="B1863" t="s">
        <v>7037</v>
      </c>
      <c r="C1863" t="s">
        <v>6986</v>
      </c>
      <c r="D1863" t="s">
        <v>32</v>
      </c>
      <c r="E1863">
        <v>4</v>
      </c>
      <c r="F1863">
        <v>0</v>
      </c>
      <c r="G1863">
        <v>7</v>
      </c>
      <c r="H1863">
        <v>1</v>
      </c>
      <c r="I1863">
        <v>0.91</v>
      </c>
      <c r="J1863">
        <v>8</v>
      </c>
      <c r="K1863">
        <v>0.125</v>
      </c>
      <c r="L1863" t="s">
        <v>18169</v>
      </c>
      <c r="M1863" t="s">
        <v>17970</v>
      </c>
      <c r="N1863" cm="1">
        <f t="array" ref="N1863">_xlfn.LET(_xlpm.k,finalData[[#This Row],[peer_group_key]],
     MEDIAN(_xlfn._xlws.FILTER(finalData[score], (finalData[peer_group_key]=_xlpm.k)*(ISNUMBER(finalData[score]))))
)</f>
        <v>0.98</v>
      </c>
      <c r="O1863" cm="1">
        <f t="array" ref="O186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63" cm="1">
        <f t="array" ref="P186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63">
        <f>finalData[[#This Row],[peerQ3]]-finalData[[#This Row],[peerQ1]]</f>
        <v>6.25E-2</v>
      </c>
      <c r="R1863" cm="1">
        <f t="array" ref="R1863">_xlfn.LET(_xlpm.k,finalData[[#This Row],[peer_group_key]],
ROWS(_xlfn._xlws.FILTER(finalData[score], (finalData[peer_group_key]=_xlpm.k)*(ISNUMBER(finalData[score]))))
)</f>
        <v>90</v>
      </c>
      <c r="S1863">
        <f>IF(OR(NOT(ISNUMBER(finalData[[#This Row],[peerIQR]])),finalData[[#This Row],[peerIQR]]=0), NA(), finalData[[#This Row],[peerQ1]]-1.5*finalData[[#This Row],[peerIQR]])</f>
        <v>0.86375000000000002</v>
      </c>
      <c r="T1863">
        <f>IF(OR(NOT(ISNUMBER(finalData[[#This Row],[peerIQR]])),finalData[[#This Row],[peerIQR]]=0), NA(), finalData[[#This Row],[peerQ3]]+1.5*finalData[[#This Row],[peerIQR]])</f>
        <v>1.11375</v>
      </c>
      <c r="U186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63">
        <f>finalData[[#This Row],[score]]-finalData[[#This Row],[peerMedian]]</f>
        <v>-6.9999999999999951E-2</v>
      </c>
    </row>
    <row r="1864" spans="1:22">
      <c r="A1864" t="s">
        <v>7040</v>
      </c>
      <c r="B1864" t="s">
        <v>7041</v>
      </c>
      <c r="C1864" t="s">
        <v>6986</v>
      </c>
      <c r="D1864" t="s">
        <v>32</v>
      </c>
      <c r="E1864">
        <v>3</v>
      </c>
      <c r="F1864">
        <v>1</v>
      </c>
      <c r="G1864">
        <v>9</v>
      </c>
      <c r="H1864">
        <v>1</v>
      </c>
      <c r="I1864">
        <v>1.1299999999999999</v>
      </c>
      <c r="J1864">
        <v>11</v>
      </c>
      <c r="K1864">
        <v>9.0909090909090912E-2</v>
      </c>
      <c r="L1864" t="s">
        <v>18169</v>
      </c>
      <c r="M1864" t="s">
        <v>17971</v>
      </c>
      <c r="N1864" cm="1">
        <f t="array" ref="N1864">_xlfn.LET(_xlpm.k,finalData[[#This Row],[peer_group_key]],
     MEDIAN(_xlfn._xlws.FILTER(finalData[score], (finalData[peer_group_key]=_xlpm.k)*(ISNUMBER(finalData[score]))))
)</f>
        <v>0.98</v>
      </c>
      <c r="O1864" cm="1">
        <f t="array" ref="O186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64" cm="1">
        <f t="array" ref="P186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64">
        <f>finalData[[#This Row],[peerQ3]]-finalData[[#This Row],[peerQ1]]</f>
        <v>6.25E-2</v>
      </c>
      <c r="R1864" cm="1">
        <f t="array" ref="R1864">_xlfn.LET(_xlpm.k,finalData[[#This Row],[peer_group_key]],
ROWS(_xlfn._xlws.FILTER(finalData[score], (finalData[peer_group_key]=_xlpm.k)*(ISNUMBER(finalData[score]))))
)</f>
        <v>90</v>
      </c>
      <c r="S1864">
        <f>IF(OR(NOT(ISNUMBER(finalData[[#This Row],[peerIQR]])),finalData[[#This Row],[peerIQR]]=0), NA(), finalData[[#This Row],[peerQ1]]-1.5*finalData[[#This Row],[peerIQR]])</f>
        <v>0.86375000000000002</v>
      </c>
      <c r="T1864">
        <f>IF(OR(NOT(ISNUMBER(finalData[[#This Row],[peerIQR]])),finalData[[#This Row],[peerIQR]]=0), NA(), finalData[[#This Row],[peerQ3]]+1.5*finalData[[#This Row],[peerIQR]])</f>
        <v>1.11375</v>
      </c>
      <c r="U186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1864">
        <f>finalData[[#This Row],[score]]-finalData[[#This Row],[peerMedian]]</f>
        <v>0.14999999999999991</v>
      </c>
    </row>
    <row r="1865" spans="1:22">
      <c r="A1865" t="s">
        <v>7044</v>
      </c>
      <c r="B1865" t="s">
        <v>7045</v>
      </c>
      <c r="C1865" t="s">
        <v>6986</v>
      </c>
      <c r="D1865" t="s">
        <v>32</v>
      </c>
      <c r="E1865">
        <v>4</v>
      </c>
      <c r="F1865">
        <v>1</v>
      </c>
      <c r="G1865">
        <v>7</v>
      </c>
      <c r="H1865">
        <v>1</v>
      </c>
      <c r="I1865">
        <v>1.1599999999999999</v>
      </c>
      <c r="J1865">
        <v>9</v>
      </c>
      <c r="K1865">
        <v>0.1111111111111111</v>
      </c>
      <c r="L1865" t="s">
        <v>18169</v>
      </c>
      <c r="M1865" t="s">
        <v>17970</v>
      </c>
      <c r="N1865" cm="1">
        <f t="array" ref="N1865">_xlfn.LET(_xlpm.k,finalData[[#This Row],[peer_group_key]],
     MEDIAN(_xlfn._xlws.FILTER(finalData[score], (finalData[peer_group_key]=_xlpm.k)*(ISNUMBER(finalData[score]))))
)</f>
        <v>0.98</v>
      </c>
      <c r="O1865" cm="1">
        <f t="array" ref="O186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65" cm="1">
        <f t="array" ref="P186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65">
        <f>finalData[[#This Row],[peerQ3]]-finalData[[#This Row],[peerQ1]]</f>
        <v>6.25E-2</v>
      </c>
      <c r="R1865" cm="1">
        <f t="array" ref="R1865">_xlfn.LET(_xlpm.k,finalData[[#This Row],[peer_group_key]],
ROWS(_xlfn._xlws.FILTER(finalData[score], (finalData[peer_group_key]=_xlpm.k)*(ISNUMBER(finalData[score]))))
)</f>
        <v>90</v>
      </c>
      <c r="S1865">
        <f>IF(OR(NOT(ISNUMBER(finalData[[#This Row],[peerIQR]])),finalData[[#This Row],[peerIQR]]=0), NA(), finalData[[#This Row],[peerQ1]]-1.5*finalData[[#This Row],[peerIQR]])</f>
        <v>0.86375000000000002</v>
      </c>
      <c r="T1865">
        <f>IF(OR(NOT(ISNUMBER(finalData[[#This Row],[peerIQR]])),finalData[[#This Row],[peerIQR]]=0), NA(), finalData[[#This Row],[peerQ3]]+1.5*finalData[[#This Row],[peerIQR]])</f>
        <v>1.11375</v>
      </c>
      <c r="U186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1865">
        <f>finalData[[#This Row],[score]]-finalData[[#This Row],[peerMedian]]</f>
        <v>0.17999999999999994</v>
      </c>
    </row>
    <row r="1866" spans="1:22">
      <c r="A1866" t="s">
        <v>7047</v>
      </c>
      <c r="B1866" t="s">
        <v>7048</v>
      </c>
      <c r="C1866" t="s">
        <v>6986</v>
      </c>
      <c r="D1866" t="s">
        <v>32</v>
      </c>
      <c r="E1866">
        <v>4</v>
      </c>
      <c r="F1866">
        <v>0</v>
      </c>
      <c r="G1866">
        <v>8</v>
      </c>
      <c r="H1866">
        <v>0</v>
      </c>
      <c r="I1866">
        <v>0.98</v>
      </c>
      <c r="J1866">
        <v>8</v>
      </c>
      <c r="K1866">
        <v>0</v>
      </c>
      <c r="L1866" t="s">
        <v>18169</v>
      </c>
      <c r="M1866" t="s">
        <v>17970</v>
      </c>
      <c r="N1866" cm="1">
        <f t="array" ref="N1866">_xlfn.LET(_xlpm.k,finalData[[#This Row],[peer_group_key]],
     MEDIAN(_xlfn._xlws.FILTER(finalData[score], (finalData[peer_group_key]=_xlpm.k)*(ISNUMBER(finalData[score]))))
)</f>
        <v>0.98</v>
      </c>
      <c r="O1866" cm="1">
        <f t="array" ref="O186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66" cm="1">
        <f t="array" ref="P186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66">
        <f>finalData[[#This Row],[peerQ3]]-finalData[[#This Row],[peerQ1]]</f>
        <v>6.25E-2</v>
      </c>
      <c r="R1866" cm="1">
        <f t="array" ref="R1866">_xlfn.LET(_xlpm.k,finalData[[#This Row],[peer_group_key]],
ROWS(_xlfn._xlws.FILTER(finalData[score], (finalData[peer_group_key]=_xlpm.k)*(ISNUMBER(finalData[score]))))
)</f>
        <v>90</v>
      </c>
      <c r="S1866">
        <f>IF(OR(NOT(ISNUMBER(finalData[[#This Row],[peerIQR]])),finalData[[#This Row],[peerIQR]]=0), NA(), finalData[[#This Row],[peerQ1]]-1.5*finalData[[#This Row],[peerIQR]])</f>
        <v>0.86375000000000002</v>
      </c>
      <c r="T1866">
        <f>IF(OR(NOT(ISNUMBER(finalData[[#This Row],[peerIQR]])),finalData[[#This Row],[peerIQR]]=0), NA(), finalData[[#This Row],[peerQ3]]+1.5*finalData[[#This Row],[peerIQR]])</f>
        <v>1.11375</v>
      </c>
      <c r="U186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66">
        <f>finalData[[#This Row],[score]]-finalData[[#This Row],[peerMedian]]</f>
        <v>0</v>
      </c>
    </row>
    <row r="1867" spans="1:22">
      <c r="A1867" t="s">
        <v>7050</v>
      </c>
      <c r="B1867" t="s">
        <v>7051</v>
      </c>
      <c r="C1867" t="s">
        <v>6986</v>
      </c>
      <c r="D1867" t="s">
        <v>32</v>
      </c>
      <c r="E1867">
        <v>2</v>
      </c>
      <c r="F1867">
        <v>0</v>
      </c>
      <c r="G1867">
        <v>9</v>
      </c>
      <c r="H1867">
        <v>0</v>
      </c>
      <c r="I1867">
        <v>0.95</v>
      </c>
      <c r="J1867">
        <v>9</v>
      </c>
      <c r="K1867">
        <v>0</v>
      </c>
      <c r="L1867" t="s">
        <v>18169</v>
      </c>
      <c r="M1867" t="s">
        <v>17973</v>
      </c>
      <c r="N1867" cm="1">
        <f t="array" ref="N1867">_xlfn.LET(_xlpm.k,finalData[[#This Row],[peer_group_key]],
     MEDIAN(_xlfn._xlws.FILTER(finalData[score], (finalData[peer_group_key]=_xlpm.k)*(ISNUMBER(finalData[score]))))
)</f>
        <v>0.98</v>
      </c>
      <c r="O1867" cm="1">
        <f t="array" ref="O186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67" cm="1">
        <f t="array" ref="P186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67">
        <f>finalData[[#This Row],[peerQ3]]-finalData[[#This Row],[peerQ1]]</f>
        <v>6.25E-2</v>
      </c>
      <c r="R1867" cm="1">
        <f t="array" ref="R1867">_xlfn.LET(_xlpm.k,finalData[[#This Row],[peer_group_key]],
ROWS(_xlfn._xlws.FILTER(finalData[score], (finalData[peer_group_key]=_xlpm.k)*(ISNUMBER(finalData[score]))))
)</f>
        <v>90</v>
      </c>
      <c r="S1867">
        <f>IF(OR(NOT(ISNUMBER(finalData[[#This Row],[peerIQR]])),finalData[[#This Row],[peerIQR]]=0), NA(), finalData[[#This Row],[peerQ1]]-1.5*finalData[[#This Row],[peerIQR]])</f>
        <v>0.86375000000000002</v>
      </c>
      <c r="T1867">
        <f>IF(OR(NOT(ISNUMBER(finalData[[#This Row],[peerIQR]])),finalData[[#This Row],[peerIQR]]=0), NA(), finalData[[#This Row],[peerQ3]]+1.5*finalData[[#This Row],[peerIQR]])</f>
        <v>1.11375</v>
      </c>
      <c r="U186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67">
        <f>finalData[[#This Row],[score]]-finalData[[#This Row],[peerMedian]]</f>
        <v>-3.0000000000000027E-2</v>
      </c>
    </row>
    <row r="1868" spans="1:22">
      <c r="A1868" t="s">
        <v>7053</v>
      </c>
      <c r="B1868" t="s">
        <v>7054</v>
      </c>
      <c r="C1868" t="s">
        <v>6986</v>
      </c>
      <c r="D1868" t="s">
        <v>32</v>
      </c>
      <c r="E1868">
        <v>3</v>
      </c>
      <c r="F1868">
        <v>0</v>
      </c>
      <c r="G1868">
        <v>9</v>
      </c>
      <c r="H1868">
        <v>0</v>
      </c>
      <c r="I1868">
        <v>0.99</v>
      </c>
      <c r="J1868">
        <v>9</v>
      </c>
      <c r="K1868">
        <v>0</v>
      </c>
      <c r="L1868" t="s">
        <v>18169</v>
      </c>
      <c r="M1868" t="s">
        <v>17971</v>
      </c>
      <c r="N1868" cm="1">
        <f t="array" ref="N1868">_xlfn.LET(_xlpm.k,finalData[[#This Row],[peer_group_key]],
     MEDIAN(_xlfn._xlws.FILTER(finalData[score], (finalData[peer_group_key]=_xlpm.k)*(ISNUMBER(finalData[score]))))
)</f>
        <v>0.98</v>
      </c>
      <c r="O1868" cm="1">
        <f t="array" ref="O186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68" cm="1">
        <f t="array" ref="P186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68">
        <f>finalData[[#This Row],[peerQ3]]-finalData[[#This Row],[peerQ1]]</f>
        <v>6.25E-2</v>
      </c>
      <c r="R1868" cm="1">
        <f t="array" ref="R1868">_xlfn.LET(_xlpm.k,finalData[[#This Row],[peer_group_key]],
ROWS(_xlfn._xlws.FILTER(finalData[score], (finalData[peer_group_key]=_xlpm.k)*(ISNUMBER(finalData[score]))))
)</f>
        <v>90</v>
      </c>
      <c r="S1868">
        <f>IF(OR(NOT(ISNUMBER(finalData[[#This Row],[peerIQR]])),finalData[[#This Row],[peerIQR]]=0), NA(), finalData[[#This Row],[peerQ1]]-1.5*finalData[[#This Row],[peerIQR]])</f>
        <v>0.86375000000000002</v>
      </c>
      <c r="T1868">
        <f>IF(OR(NOT(ISNUMBER(finalData[[#This Row],[peerIQR]])),finalData[[#This Row],[peerIQR]]=0), NA(), finalData[[#This Row],[peerQ3]]+1.5*finalData[[#This Row],[peerIQR]])</f>
        <v>1.11375</v>
      </c>
      <c r="U186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68">
        <f>finalData[[#This Row],[score]]-finalData[[#This Row],[peerMedian]]</f>
        <v>1.0000000000000009E-2</v>
      </c>
    </row>
    <row r="1869" spans="1:22">
      <c r="A1869" t="s">
        <v>7056</v>
      </c>
      <c r="B1869" t="s">
        <v>7057</v>
      </c>
      <c r="C1869" t="s">
        <v>6986</v>
      </c>
      <c r="D1869" t="s">
        <v>32</v>
      </c>
      <c r="E1869">
        <v>3</v>
      </c>
      <c r="F1869">
        <v>1</v>
      </c>
      <c r="G1869">
        <v>8</v>
      </c>
      <c r="H1869">
        <v>2</v>
      </c>
      <c r="I1869">
        <v>1.01</v>
      </c>
      <c r="J1869">
        <v>11</v>
      </c>
      <c r="K1869">
        <v>0.18181818181818182</v>
      </c>
      <c r="L1869" t="s">
        <v>18169</v>
      </c>
      <c r="M1869" t="s">
        <v>17971</v>
      </c>
      <c r="N1869" cm="1">
        <f t="array" ref="N1869">_xlfn.LET(_xlpm.k,finalData[[#This Row],[peer_group_key]],
     MEDIAN(_xlfn._xlws.FILTER(finalData[score], (finalData[peer_group_key]=_xlpm.k)*(ISNUMBER(finalData[score]))))
)</f>
        <v>0.98</v>
      </c>
      <c r="O1869" cm="1">
        <f t="array" ref="O186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69" cm="1">
        <f t="array" ref="P186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69">
        <f>finalData[[#This Row],[peerQ3]]-finalData[[#This Row],[peerQ1]]</f>
        <v>6.25E-2</v>
      </c>
      <c r="R1869" cm="1">
        <f t="array" ref="R1869">_xlfn.LET(_xlpm.k,finalData[[#This Row],[peer_group_key]],
ROWS(_xlfn._xlws.FILTER(finalData[score], (finalData[peer_group_key]=_xlpm.k)*(ISNUMBER(finalData[score]))))
)</f>
        <v>90</v>
      </c>
      <c r="S1869">
        <f>IF(OR(NOT(ISNUMBER(finalData[[#This Row],[peerIQR]])),finalData[[#This Row],[peerIQR]]=0), NA(), finalData[[#This Row],[peerQ1]]-1.5*finalData[[#This Row],[peerIQR]])</f>
        <v>0.86375000000000002</v>
      </c>
      <c r="T1869">
        <f>IF(OR(NOT(ISNUMBER(finalData[[#This Row],[peerIQR]])),finalData[[#This Row],[peerIQR]]=0), NA(), finalData[[#This Row],[peerQ3]]+1.5*finalData[[#This Row],[peerIQR]])</f>
        <v>1.11375</v>
      </c>
      <c r="U186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69">
        <f>finalData[[#This Row],[score]]-finalData[[#This Row],[peerMedian]]</f>
        <v>3.0000000000000027E-2</v>
      </c>
    </row>
    <row r="1870" spans="1:22">
      <c r="A1870" t="s">
        <v>7060</v>
      </c>
      <c r="B1870" t="s">
        <v>7061</v>
      </c>
      <c r="C1870" t="s">
        <v>6986</v>
      </c>
      <c r="D1870" t="s">
        <v>32</v>
      </c>
      <c r="E1870">
        <v>3</v>
      </c>
      <c r="F1870">
        <v>0</v>
      </c>
      <c r="G1870">
        <v>10</v>
      </c>
      <c r="H1870">
        <v>1</v>
      </c>
      <c r="I1870">
        <v>0.97</v>
      </c>
      <c r="J1870">
        <v>11</v>
      </c>
      <c r="K1870">
        <v>9.0909090909090912E-2</v>
      </c>
      <c r="L1870" t="s">
        <v>18169</v>
      </c>
      <c r="M1870" t="s">
        <v>17971</v>
      </c>
      <c r="N1870" cm="1">
        <f t="array" ref="N1870">_xlfn.LET(_xlpm.k,finalData[[#This Row],[peer_group_key]],
     MEDIAN(_xlfn._xlws.FILTER(finalData[score], (finalData[peer_group_key]=_xlpm.k)*(ISNUMBER(finalData[score]))))
)</f>
        <v>0.98</v>
      </c>
      <c r="O1870" cm="1">
        <f t="array" ref="O187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70" cm="1">
        <f t="array" ref="P187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70">
        <f>finalData[[#This Row],[peerQ3]]-finalData[[#This Row],[peerQ1]]</f>
        <v>6.25E-2</v>
      </c>
      <c r="R1870" cm="1">
        <f t="array" ref="R1870">_xlfn.LET(_xlpm.k,finalData[[#This Row],[peer_group_key]],
ROWS(_xlfn._xlws.FILTER(finalData[score], (finalData[peer_group_key]=_xlpm.k)*(ISNUMBER(finalData[score]))))
)</f>
        <v>90</v>
      </c>
      <c r="S1870">
        <f>IF(OR(NOT(ISNUMBER(finalData[[#This Row],[peerIQR]])),finalData[[#This Row],[peerIQR]]=0), NA(), finalData[[#This Row],[peerQ1]]-1.5*finalData[[#This Row],[peerIQR]])</f>
        <v>0.86375000000000002</v>
      </c>
      <c r="T1870">
        <f>IF(OR(NOT(ISNUMBER(finalData[[#This Row],[peerIQR]])),finalData[[#This Row],[peerIQR]]=0), NA(), finalData[[#This Row],[peerQ3]]+1.5*finalData[[#This Row],[peerIQR]])</f>
        <v>1.11375</v>
      </c>
      <c r="U187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70">
        <f>finalData[[#This Row],[score]]-finalData[[#This Row],[peerMedian]]</f>
        <v>-1.0000000000000009E-2</v>
      </c>
    </row>
    <row r="1871" spans="1:22">
      <c r="A1871" t="s">
        <v>7064</v>
      </c>
      <c r="B1871" t="s">
        <v>7065</v>
      </c>
      <c r="C1871" t="s">
        <v>6986</v>
      </c>
      <c r="D1871" t="s">
        <v>32</v>
      </c>
      <c r="E1871">
        <v>4</v>
      </c>
      <c r="F1871">
        <v>1</v>
      </c>
      <c r="G1871">
        <v>9</v>
      </c>
      <c r="H1871">
        <v>0</v>
      </c>
      <c r="I1871">
        <v>1.01</v>
      </c>
      <c r="J1871">
        <v>10</v>
      </c>
      <c r="K1871">
        <v>0</v>
      </c>
      <c r="L1871" t="s">
        <v>18169</v>
      </c>
      <c r="M1871" t="s">
        <v>17970</v>
      </c>
      <c r="N1871" cm="1">
        <f t="array" ref="N1871">_xlfn.LET(_xlpm.k,finalData[[#This Row],[peer_group_key]],
     MEDIAN(_xlfn._xlws.FILTER(finalData[score], (finalData[peer_group_key]=_xlpm.k)*(ISNUMBER(finalData[score]))))
)</f>
        <v>0.98</v>
      </c>
      <c r="O1871" cm="1">
        <f t="array" ref="O187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71" cm="1">
        <f t="array" ref="P187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71">
        <f>finalData[[#This Row],[peerQ3]]-finalData[[#This Row],[peerQ1]]</f>
        <v>6.25E-2</v>
      </c>
      <c r="R1871" cm="1">
        <f t="array" ref="R1871">_xlfn.LET(_xlpm.k,finalData[[#This Row],[peer_group_key]],
ROWS(_xlfn._xlws.FILTER(finalData[score], (finalData[peer_group_key]=_xlpm.k)*(ISNUMBER(finalData[score]))))
)</f>
        <v>90</v>
      </c>
      <c r="S1871">
        <f>IF(OR(NOT(ISNUMBER(finalData[[#This Row],[peerIQR]])),finalData[[#This Row],[peerIQR]]=0), NA(), finalData[[#This Row],[peerQ1]]-1.5*finalData[[#This Row],[peerIQR]])</f>
        <v>0.86375000000000002</v>
      </c>
      <c r="T1871">
        <f>IF(OR(NOT(ISNUMBER(finalData[[#This Row],[peerIQR]])),finalData[[#This Row],[peerIQR]]=0), NA(), finalData[[#This Row],[peerQ3]]+1.5*finalData[[#This Row],[peerIQR]])</f>
        <v>1.11375</v>
      </c>
      <c r="U187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71">
        <f>finalData[[#This Row],[score]]-finalData[[#This Row],[peerMedian]]</f>
        <v>3.0000000000000027E-2</v>
      </c>
    </row>
    <row r="1872" spans="1:22">
      <c r="A1872" t="s">
        <v>7067</v>
      </c>
      <c r="B1872" t="s">
        <v>7068</v>
      </c>
      <c r="C1872" t="s">
        <v>6986</v>
      </c>
      <c r="D1872" t="s">
        <v>32</v>
      </c>
      <c r="E1872">
        <v>5</v>
      </c>
      <c r="F1872">
        <v>1</v>
      </c>
      <c r="G1872">
        <v>7</v>
      </c>
      <c r="H1872">
        <v>0</v>
      </c>
      <c r="I1872">
        <v>0.91</v>
      </c>
      <c r="J1872">
        <v>8</v>
      </c>
      <c r="K1872">
        <v>0</v>
      </c>
      <c r="L1872" t="s">
        <v>18169</v>
      </c>
      <c r="M1872" t="s">
        <v>17970</v>
      </c>
      <c r="N1872" cm="1">
        <f t="array" ref="N1872">_xlfn.LET(_xlpm.k,finalData[[#This Row],[peer_group_key]],
     MEDIAN(_xlfn._xlws.FILTER(finalData[score], (finalData[peer_group_key]=_xlpm.k)*(ISNUMBER(finalData[score]))))
)</f>
        <v>0.98</v>
      </c>
      <c r="O1872" cm="1">
        <f t="array" ref="O187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72" cm="1">
        <f t="array" ref="P187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72">
        <f>finalData[[#This Row],[peerQ3]]-finalData[[#This Row],[peerQ1]]</f>
        <v>6.25E-2</v>
      </c>
      <c r="R1872" cm="1">
        <f t="array" ref="R1872">_xlfn.LET(_xlpm.k,finalData[[#This Row],[peer_group_key]],
ROWS(_xlfn._xlws.FILTER(finalData[score], (finalData[peer_group_key]=_xlpm.k)*(ISNUMBER(finalData[score]))))
)</f>
        <v>90</v>
      </c>
      <c r="S1872">
        <f>IF(OR(NOT(ISNUMBER(finalData[[#This Row],[peerIQR]])),finalData[[#This Row],[peerIQR]]=0), NA(), finalData[[#This Row],[peerQ1]]-1.5*finalData[[#This Row],[peerIQR]])</f>
        <v>0.86375000000000002</v>
      </c>
      <c r="T1872">
        <f>IF(OR(NOT(ISNUMBER(finalData[[#This Row],[peerIQR]])),finalData[[#This Row],[peerIQR]]=0), NA(), finalData[[#This Row],[peerQ3]]+1.5*finalData[[#This Row],[peerIQR]])</f>
        <v>1.11375</v>
      </c>
      <c r="U187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72">
        <f>finalData[[#This Row],[score]]-finalData[[#This Row],[peerMedian]]</f>
        <v>-6.9999999999999951E-2</v>
      </c>
    </row>
    <row r="1873" spans="1:22">
      <c r="A1873" t="s">
        <v>7071</v>
      </c>
      <c r="B1873" t="s">
        <v>7072</v>
      </c>
      <c r="C1873" t="s">
        <v>6986</v>
      </c>
      <c r="D1873" t="s">
        <v>32</v>
      </c>
      <c r="E1873">
        <v>5</v>
      </c>
      <c r="F1873">
        <v>0</v>
      </c>
      <c r="G1873">
        <v>9</v>
      </c>
      <c r="H1873">
        <v>2</v>
      </c>
      <c r="I1873">
        <v>0.96</v>
      </c>
      <c r="J1873">
        <v>11</v>
      </c>
      <c r="K1873">
        <v>0.18181818181818182</v>
      </c>
      <c r="L1873" t="s">
        <v>18169</v>
      </c>
      <c r="M1873" t="s">
        <v>17970</v>
      </c>
      <c r="N1873" cm="1">
        <f t="array" ref="N1873">_xlfn.LET(_xlpm.k,finalData[[#This Row],[peer_group_key]],
     MEDIAN(_xlfn._xlws.FILTER(finalData[score], (finalData[peer_group_key]=_xlpm.k)*(ISNUMBER(finalData[score]))))
)</f>
        <v>0.98</v>
      </c>
      <c r="O1873" cm="1">
        <f t="array" ref="O187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73" cm="1">
        <f t="array" ref="P187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73">
        <f>finalData[[#This Row],[peerQ3]]-finalData[[#This Row],[peerQ1]]</f>
        <v>6.25E-2</v>
      </c>
      <c r="R1873" cm="1">
        <f t="array" ref="R1873">_xlfn.LET(_xlpm.k,finalData[[#This Row],[peer_group_key]],
ROWS(_xlfn._xlws.FILTER(finalData[score], (finalData[peer_group_key]=_xlpm.k)*(ISNUMBER(finalData[score]))))
)</f>
        <v>90</v>
      </c>
      <c r="S1873">
        <f>IF(OR(NOT(ISNUMBER(finalData[[#This Row],[peerIQR]])),finalData[[#This Row],[peerIQR]]=0), NA(), finalData[[#This Row],[peerQ1]]-1.5*finalData[[#This Row],[peerIQR]])</f>
        <v>0.86375000000000002</v>
      </c>
      <c r="T1873">
        <f>IF(OR(NOT(ISNUMBER(finalData[[#This Row],[peerIQR]])),finalData[[#This Row],[peerIQR]]=0), NA(), finalData[[#This Row],[peerQ3]]+1.5*finalData[[#This Row],[peerIQR]])</f>
        <v>1.11375</v>
      </c>
      <c r="U187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73">
        <f>finalData[[#This Row],[score]]-finalData[[#This Row],[peerMedian]]</f>
        <v>-2.0000000000000018E-2</v>
      </c>
    </row>
    <row r="1874" spans="1:22">
      <c r="A1874" t="s">
        <v>7075</v>
      </c>
      <c r="B1874" t="s">
        <v>7076</v>
      </c>
      <c r="C1874" t="s">
        <v>6986</v>
      </c>
      <c r="D1874" t="s">
        <v>32</v>
      </c>
      <c r="E1874">
        <v>2</v>
      </c>
      <c r="F1874">
        <v>1</v>
      </c>
      <c r="G1874">
        <v>9</v>
      </c>
      <c r="H1874">
        <v>1</v>
      </c>
      <c r="I1874">
        <v>1.04</v>
      </c>
      <c r="J1874">
        <v>11</v>
      </c>
      <c r="K1874">
        <v>9.0909090909090912E-2</v>
      </c>
      <c r="L1874" t="s">
        <v>18169</v>
      </c>
      <c r="M1874" t="s">
        <v>17973</v>
      </c>
      <c r="N1874" cm="1">
        <f t="array" ref="N1874">_xlfn.LET(_xlpm.k,finalData[[#This Row],[peer_group_key]],
     MEDIAN(_xlfn._xlws.FILTER(finalData[score], (finalData[peer_group_key]=_xlpm.k)*(ISNUMBER(finalData[score]))))
)</f>
        <v>0.98</v>
      </c>
      <c r="O1874" cm="1">
        <f t="array" ref="O187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74" cm="1">
        <f t="array" ref="P187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74">
        <f>finalData[[#This Row],[peerQ3]]-finalData[[#This Row],[peerQ1]]</f>
        <v>6.25E-2</v>
      </c>
      <c r="R1874" cm="1">
        <f t="array" ref="R1874">_xlfn.LET(_xlpm.k,finalData[[#This Row],[peer_group_key]],
ROWS(_xlfn._xlws.FILTER(finalData[score], (finalData[peer_group_key]=_xlpm.k)*(ISNUMBER(finalData[score]))))
)</f>
        <v>90</v>
      </c>
      <c r="S1874">
        <f>IF(OR(NOT(ISNUMBER(finalData[[#This Row],[peerIQR]])),finalData[[#This Row],[peerIQR]]=0), NA(), finalData[[#This Row],[peerQ1]]-1.5*finalData[[#This Row],[peerIQR]])</f>
        <v>0.86375000000000002</v>
      </c>
      <c r="T1874">
        <f>IF(OR(NOT(ISNUMBER(finalData[[#This Row],[peerIQR]])),finalData[[#This Row],[peerIQR]]=0), NA(), finalData[[#This Row],[peerQ3]]+1.5*finalData[[#This Row],[peerIQR]])</f>
        <v>1.11375</v>
      </c>
      <c r="U187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74">
        <f>finalData[[#This Row],[score]]-finalData[[#This Row],[peerMedian]]</f>
        <v>6.0000000000000053E-2</v>
      </c>
    </row>
    <row r="1875" spans="1:22">
      <c r="A1875" t="s">
        <v>7078</v>
      </c>
      <c r="B1875" t="s">
        <v>7079</v>
      </c>
      <c r="C1875" t="s">
        <v>6986</v>
      </c>
      <c r="D1875" t="s">
        <v>87</v>
      </c>
      <c r="E1875">
        <v>2</v>
      </c>
      <c r="F1875">
        <v>0</v>
      </c>
      <c r="G1875">
        <v>7</v>
      </c>
      <c r="H1875">
        <v>0</v>
      </c>
      <c r="I1875">
        <v>0.97</v>
      </c>
      <c r="J1875">
        <v>7</v>
      </c>
      <c r="K1875">
        <v>0</v>
      </c>
      <c r="L1875" t="s">
        <v>18170</v>
      </c>
      <c r="M1875" t="s">
        <v>17973</v>
      </c>
      <c r="N1875" cm="1">
        <f t="array" ref="N1875">_xlfn.LET(_xlpm.k,finalData[[#This Row],[peer_group_key]],
     MEDIAN(_xlfn._xlws.FILTER(finalData[score], (finalData[peer_group_key]=_xlpm.k)*(ISNUMBER(finalData[score]))))
)</f>
        <v>0.99</v>
      </c>
      <c r="O1875" cm="1">
        <f t="array" ref="O187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875" cm="1">
        <f t="array" ref="P187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875">
        <f>finalData[[#This Row],[peerQ3]]-finalData[[#This Row],[peerQ1]]</f>
        <v>6.5000000000000169E-2</v>
      </c>
      <c r="R1875" cm="1">
        <f t="array" ref="R1875">_xlfn.LET(_xlpm.k,finalData[[#This Row],[peer_group_key]],
ROWS(_xlfn._xlws.FILTER(finalData[score], (finalData[peer_group_key]=_xlpm.k)*(ISNUMBER(finalData[score]))))
)</f>
        <v>13</v>
      </c>
      <c r="S1875">
        <f>IF(OR(NOT(ISNUMBER(finalData[[#This Row],[peerIQR]])),finalData[[#This Row],[peerIQR]]=0), NA(), finalData[[#This Row],[peerQ1]]-1.5*finalData[[#This Row],[peerIQR]])</f>
        <v>0.8524999999999997</v>
      </c>
      <c r="T1875">
        <f>IF(OR(NOT(ISNUMBER(finalData[[#This Row],[peerIQR]])),finalData[[#This Row],[peerIQR]]=0), NA(), finalData[[#This Row],[peerQ3]]+1.5*finalData[[#This Row],[peerIQR]])</f>
        <v>1.1125000000000003</v>
      </c>
      <c r="U187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75">
        <f>finalData[[#This Row],[score]]-finalData[[#This Row],[peerMedian]]</f>
        <v>-2.0000000000000018E-2</v>
      </c>
    </row>
    <row r="1876" spans="1:22">
      <c r="A1876" t="s">
        <v>7082</v>
      </c>
      <c r="B1876" t="s">
        <v>7083</v>
      </c>
      <c r="C1876" t="s">
        <v>6986</v>
      </c>
      <c r="D1876" t="s">
        <v>87</v>
      </c>
      <c r="E1876">
        <v>5</v>
      </c>
      <c r="F1876">
        <v>0</v>
      </c>
      <c r="G1876">
        <v>8</v>
      </c>
      <c r="H1876">
        <v>0</v>
      </c>
      <c r="I1876">
        <v>1.02</v>
      </c>
      <c r="J1876">
        <v>8</v>
      </c>
      <c r="K1876">
        <v>0</v>
      </c>
      <c r="L1876" t="s">
        <v>18170</v>
      </c>
      <c r="M1876" t="s">
        <v>17970</v>
      </c>
      <c r="N1876" cm="1">
        <f t="array" ref="N1876">_xlfn.LET(_xlpm.k,finalData[[#This Row],[peer_group_key]],
     MEDIAN(_xlfn._xlws.FILTER(finalData[score], (finalData[peer_group_key]=_xlpm.k)*(ISNUMBER(finalData[score]))))
)</f>
        <v>0.99</v>
      </c>
      <c r="O1876" cm="1">
        <f t="array" ref="O187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876" cm="1">
        <f t="array" ref="P187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876">
        <f>finalData[[#This Row],[peerQ3]]-finalData[[#This Row],[peerQ1]]</f>
        <v>6.5000000000000169E-2</v>
      </c>
      <c r="R1876" cm="1">
        <f t="array" ref="R1876">_xlfn.LET(_xlpm.k,finalData[[#This Row],[peer_group_key]],
ROWS(_xlfn._xlws.FILTER(finalData[score], (finalData[peer_group_key]=_xlpm.k)*(ISNUMBER(finalData[score]))))
)</f>
        <v>13</v>
      </c>
      <c r="S1876">
        <f>IF(OR(NOT(ISNUMBER(finalData[[#This Row],[peerIQR]])),finalData[[#This Row],[peerIQR]]=0), NA(), finalData[[#This Row],[peerQ1]]-1.5*finalData[[#This Row],[peerIQR]])</f>
        <v>0.8524999999999997</v>
      </c>
      <c r="T1876">
        <f>IF(OR(NOT(ISNUMBER(finalData[[#This Row],[peerIQR]])),finalData[[#This Row],[peerIQR]]=0), NA(), finalData[[#This Row],[peerQ3]]+1.5*finalData[[#This Row],[peerIQR]])</f>
        <v>1.1125000000000003</v>
      </c>
      <c r="U187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76">
        <f>finalData[[#This Row],[score]]-finalData[[#This Row],[peerMedian]]</f>
        <v>3.0000000000000027E-2</v>
      </c>
    </row>
    <row r="1877" spans="1:22">
      <c r="A1877" t="s">
        <v>7085</v>
      </c>
      <c r="B1877" t="s">
        <v>7086</v>
      </c>
      <c r="C1877" t="s">
        <v>6986</v>
      </c>
      <c r="D1877" t="s">
        <v>32</v>
      </c>
      <c r="E1877">
        <v>3</v>
      </c>
      <c r="F1877">
        <v>0</v>
      </c>
      <c r="G1877">
        <v>9</v>
      </c>
      <c r="H1877">
        <v>0</v>
      </c>
      <c r="I1877">
        <v>1</v>
      </c>
      <c r="J1877">
        <v>9</v>
      </c>
      <c r="K1877">
        <v>0</v>
      </c>
      <c r="L1877" t="s">
        <v>18169</v>
      </c>
      <c r="M1877" t="s">
        <v>17971</v>
      </c>
      <c r="N1877" cm="1">
        <f t="array" ref="N1877">_xlfn.LET(_xlpm.k,finalData[[#This Row],[peer_group_key]],
     MEDIAN(_xlfn._xlws.FILTER(finalData[score], (finalData[peer_group_key]=_xlpm.k)*(ISNUMBER(finalData[score]))))
)</f>
        <v>0.98</v>
      </c>
      <c r="O1877" cm="1">
        <f t="array" ref="O187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77" cm="1">
        <f t="array" ref="P187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77">
        <f>finalData[[#This Row],[peerQ3]]-finalData[[#This Row],[peerQ1]]</f>
        <v>6.25E-2</v>
      </c>
      <c r="R1877" cm="1">
        <f t="array" ref="R1877">_xlfn.LET(_xlpm.k,finalData[[#This Row],[peer_group_key]],
ROWS(_xlfn._xlws.FILTER(finalData[score], (finalData[peer_group_key]=_xlpm.k)*(ISNUMBER(finalData[score]))))
)</f>
        <v>90</v>
      </c>
      <c r="S1877">
        <f>IF(OR(NOT(ISNUMBER(finalData[[#This Row],[peerIQR]])),finalData[[#This Row],[peerIQR]]=0), NA(), finalData[[#This Row],[peerQ1]]-1.5*finalData[[#This Row],[peerIQR]])</f>
        <v>0.86375000000000002</v>
      </c>
      <c r="T1877">
        <f>IF(OR(NOT(ISNUMBER(finalData[[#This Row],[peerIQR]])),finalData[[#This Row],[peerIQR]]=0), NA(), finalData[[#This Row],[peerQ3]]+1.5*finalData[[#This Row],[peerIQR]])</f>
        <v>1.11375</v>
      </c>
      <c r="U187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77">
        <f>finalData[[#This Row],[score]]-finalData[[#This Row],[peerMedian]]</f>
        <v>2.0000000000000018E-2</v>
      </c>
    </row>
    <row r="1878" spans="1:22">
      <c r="A1878" t="s">
        <v>7088</v>
      </c>
      <c r="B1878" t="s">
        <v>7089</v>
      </c>
      <c r="C1878" t="s">
        <v>6986</v>
      </c>
      <c r="D1878" t="s">
        <v>87</v>
      </c>
      <c r="E1878">
        <v>3</v>
      </c>
      <c r="F1878">
        <v>0</v>
      </c>
      <c r="G1878">
        <v>6</v>
      </c>
      <c r="H1878">
        <v>0</v>
      </c>
      <c r="I1878">
        <v>1.04</v>
      </c>
      <c r="J1878">
        <v>6</v>
      </c>
      <c r="K1878">
        <v>0</v>
      </c>
      <c r="L1878" t="s">
        <v>18170</v>
      </c>
      <c r="M1878" t="s">
        <v>17971</v>
      </c>
      <c r="N1878" cm="1">
        <f t="array" ref="N1878">_xlfn.LET(_xlpm.k,finalData[[#This Row],[peer_group_key]],
     MEDIAN(_xlfn._xlws.FILTER(finalData[score], (finalData[peer_group_key]=_xlpm.k)*(ISNUMBER(finalData[score]))))
)</f>
        <v>0.99</v>
      </c>
      <c r="O1878" cm="1">
        <f t="array" ref="O187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878" cm="1">
        <f t="array" ref="P187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878">
        <f>finalData[[#This Row],[peerQ3]]-finalData[[#This Row],[peerQ1]]</f>
        <v>6.5000000000000169E-2</v>
      </c>
      <c r="R1878" cm="1">
        <f t="array" ref="R1878">_xlfn.LET(_xlpm.k,finalData[[#This Row],[peer_group_key]],
ROWS(_xlfn._xlws.FILTER(finalData[score], (finalData[peer_group_key]=_xlpm.k)*(ISNUMBER(finalData[score]))))
)</f>
        <v>13</v>
      </c>
      <c r="S1878">
        <f>IF(OR(NOT(ISNUMBER(finalData[[#This Row],[peerIQR]])),finalData[[#This Row],[peerIQR]]=0), NA(), finalData[[#This Row],[peerQ1]]-1.5*finalData[[#This Row],[peerIQR]])</f>
        <v>0.8524999999999997</v>
      </c>
      <c r="T1878">
        <f>IF(OR(NOT(ISNUMBER(finalData[[#This Row],[peerIQR]])),finalData[[#This Row],[peerIQR]]=0), NA(), finalData[[#This Row],[peerQ3]]+1.5*finalData[[#This Row],[peerIQR]])</f>
        <v>1.1125000000000003</v>
      </c>
      <c r="U187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78">
        <f>finalData[[#This Row],[score]]-finalData[[#This Row],[peerMedian]]</f>
        <v>5.0000000000000044E-2</v>
      </c>
    </row>
    <row r="1879" spans="1:22">
      <c r="A1879" t="s">
        <v>7091</v>
      </c>
      <c r="B1879" t="s">
        <v>7092</v>
      </c>
      <c r="C1879" t="s">
        <v>6986</v>
      </c>
      <c r="D1879" t="s">
        <v>32</v>
      </c>
      <c r="E1879">
        <v>4</v>
      </c>
      <c r="F1879">
        <v>2</v>
      </c>
      <c r="G1879">
        <v>8</v>
      </c>
      <c r="H1879">
        <v>1</v>
      </c>
      <c r="I1879">
        <v>1.05</v>
      </c>
      <c r="J1879">
        <v>11</v>
      </c>
      <c r="K1879">
        <v>9.0909090909090912E-2</v>
      </c>
      <c r="L1879" t="s">
        <v>18169</v>
      </c>
      <c r="M1879" t="s">
        <v>17970</v>
      </c>
      <c r="N1879" cm="1">
        <f t="array" ref="N1879">_xlfn.LET(_xlpm.k,finalData[[#This Row],[peer_group_key]],
     MEDIAN(_xlfn._xlws.FILTER(finalData[score], (finalData[peer_group_key]=_xlpm.k)*(ISNUMBER(finalData[score]))))
)</f>
        <v>0.98</v>
      </c>
      <c r="O1879" cm="1">
        <f t="array" ref="O187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79" cm="1">
        <f t="array" ref="P187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79">
        <f>finalData[[#This Row],[peerQ3]]-finalData[[#This Row],[peerQ1]]</f>
        <v>6.25E-2</v>
      </c>
      <c r="R1879" cm="1">
        <f t="array" ref="R1879">_xlfn.LET(_xlpm.k,finalData[[#This Row],[peer_group_key]],
ROWS(_xlfn._xlws.FILTER(finalData[score], (finalData[peer_group_key]=_xlpm.k)*(ISNUMBER(finalData[score]))))
)</f>
        <v>90</v>
      </c>
      <c r="S1879">
        <f>IF(OR(NOT(ISNUMBER(finalData[[#This Row],[peerIQR]])),finalData[[#This Row],[peerIQR]]=0), NA(), finalData[[#This Row],[peerQ1]]-1.5*finalData[[#This Row],[peerIQR]])</f>
        <v>0.86375000000000002</v>
      </c>
      <c r="T1879">
        <f>IF(OR(NOT(ISNUMBER(finalData[[#This Row],[peerIQR]])),finalData[[#This Row],[peerIQR]]=0), NA(), finalData[[#This Row],[peerQ3]]+1.5*finalData[[#This Row],[peerIQR]])</f>
        <v>1.11375</v>
      </c>
      <c r="U187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79">
        <f>finalData[[#This Row],[score]]-finalData[[#This Row],[peerMedian]]</f>
        <v>7.0000000000000062E-2</v>
      </c>
    </row>
    <row r="1880" spans="1:22">
      <c r="A1880" t="s">
        <v>7094</v>
      </c>
      <c r="B1880" t="s">
        <v>7095</v>
      </c>
      <c r="C1880" t="s">
        <v>6986</v>
      </c>
      <c r="D1880" t="s">
        <v>32</v>
      </c>
      <c r="E1880">
        <v>4</v>
      </c>
      <c r="F1880">
        <v>4</v>
      </c>
      <c r="G1880">
        <v>5</v>
      </c>
      <c r="H1880">
        <v>0</v>
      </c>
      <c r="I1880">
        <v>0.98</v>
      </c>
      <c r="J1880">
        <v>9</v>
      </c>
      <c r="K1880">
        <v>0</v>
      </c>
      <c r="L1880" t="s">
        <v>18169</v>
      </c>
      <c r="M1880" t="s">
        <v>17970</v>
      </c>
      <c r="N1880" cm="1">
        <f t="array" ref="N1880">_xlfn.LET(_xlpm.k,finalData[[#This Row],[peer_group_key]],
     MEDIAN(_xlfn._xlws.FILTER(finalData[score], (finalData[peer_group_key]=_xlpm.k)*(ISNUMBER(finalData[score]))))
)</f>
        <v>0.98</v>
      </c>
      <c r="O1880" cm="1">
        <f t="array" ref="O188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80" cm="1">
        <f t="array" ref="P188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80">
        <f>finalData[[#This Row],[peerQ3]]-finalData[[#This Row],[peerQ1]]</f>
        <v>6.25E-2</v>
      </c>
      <c r="R1880" cm="1">
        <f t="array" ref="R1880">_xlfn.LET(_xlpm.k,finalData[[#This Row],[peer_group_key]],
ROWS(_xlfn._xlws.FILTER(finalData[score], (finalData[peer_group_key]=_xlpm.k)*(ISNUMBER(finalData[score]))))
)</f>
        <v>90</v>
      </c>
      <c r="S1880">
        <f>IF(OR(NOT(ISNUMBER(finalData[[#This Row],[peerIQR]])),finalData[[#This Row],[peerIQR]]=0), NA(), finalData[[#This Row],[peerQ1]]-1.5*finalData[[#This Row],[peerIQR]])</f>
        <v>0.86375000000000002</v>
      </c>
      <c r="T1880">
        <f>IF(OR(NOT(ISNUMBER(finalData[[#This Row],[peerIQR]])),finalData[[#This Row],[peerIQR]]=0), NA(), finalData[[#This Row],[peerQ3]]+1.5*finalData[[#This Row],[peerIQR]])</f>
        <v>1.11375</v>
      </c>
      <c r="U188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80">
        <f>finalData[[#This Row],[score]]-finalData[[#This Row],[peerMedian]]</f>
        <v>0</v>
      </c>
    </row>
    <row r="1881" spans="1:22">
      <c r="A1881" t="s">
        <v>7097</v>
      </c>
      <c r="B1881" t="s">
        <v>7098</v>
      </c>
      <c r="C1881" t="s">
        <v>6986</v>
      </c>
      <c r="D1881" t="s">
        <v>32</v>
      </c>
      <c r="E1881">
        <v>5</v>
      </c>
      <c r="F1881">
        <v>0</v>
      </c>
      <c r="G1881">
        <v>10</v>
      </c>
      <c r="H1881">
        <v>0</v>
      </c>
      <c r="I1881">
        <v>0.97</v>
      </c>
      <c r="J1881">
        <v>10</v>
      </c>
      <c r="K1881">
        <v>0</v>
      </c>
      <c r="L1881" t="s">
        <v>18169</v>
      </c>
      <c r="M1881" t="s">
        <v>17970</v>
      </c>
      <c r="N1881" cm="1">
        <f t="array" ref="N1881">_xlfn.LET(_xlpm.k,finalData[[#This Row],[peer_group_key]],
     MEDIAN(_xlfn._xlws.FILTER(finalData[score], (finalData[peer_group_key]=_xlpm.k)*(ISNUMBER(finalData[score]))))
)</f>
        <v>0.98</v>
      </c>
      <c r="O1881" cm="1">
        <f t="array" ref="O188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81" cm="1">
        <f t="array" ref="P188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81">
        <f>finalData[[#This Row],[peerQ3]]-finalData[[#This Row],[peerQ1]]</f>
        <v>6.25E-2</v>
      </c>
      <c r="R1881" cm="1">
        <f t="array" ref="R1881">_xlfn.LET(_xlpm.k,finalData[[#This Row],[peer_group_key]],
ROWS(_xlfn._xlws.FILTER(finalData[score], (finalData[peer_group_key]=_xlpm.k)*(ISNUMBER(finalData[score]))))
)</f>
        <v>90</v>
      </c>
      <c r="S1881">
        <f>IF(OR(NOT(ISNUMBER(finalData[[#This Row],[peerIQR]])),finalData[[#This Row],[peerIQR]]=0), NA(), finalData[[#This Row],[peerQ1]]-1.5*finalData[[#This Row],[peerIQR]])</f>
        <v>0.86375000000000002</v>
      </c>
      <c r="T1881">
        <f>IF(OR(NOT(ISNUMBER(finalData[[#This Row],[peerIQR]])),finalData[[#This Row],[peerIQR]]=0), NA(), finalData[[#This Row],[peerQ3]]+1.5*finalData[[#This Row],[peerIQR]])</f>
        <v>1.11375</v>
      </c>
      <c r="U188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81">
        <f>finalData[[#This Row],[score]]-finalData[[#This Row],[peerMedian]]</f>
        <v>-1.0000000000000009E-2</v>
      </c>
    </row>
    <row r="1882" spans="1:22">
      <c r="A1882" t="s">
        <v>7101</v>
      </c>
      <c r="B1882" t="s">
        <v>7102</v>
      </c>
      <c r="C1882" t="s">
        <v>6986</v>
      </c>
      <c r="D1882" t="s">
        <v>32</v>
      </c>
      <c r="E1882">
        <v>4</v>
      </c>
      <c r="F1882">
        <v>1</v>
      </c>
      <c r="G1882">
        <v>9</v>
      </c>
      <c r="H1882">
        <v>1</v>
      </c>
      <c r="I1882">
        <v>1.04</v>
      </c>
      <c r="J1882">
        <v>11</v>
      </c>
      <c r="K1882">
        <v>9.0909090909090912E-2</v>
      </c>
      <c r="L1882" t="s">
        <v>18169</v>
      </c>
      <c r="M1882" t="s">
        <v>17970</v>
      </c>
      <c r="N1882" cm="1">
        <f t="array" ref="N1882">_xlfn.LET(_xlpm.k,finalData[[#This Row],[peer_group_key]],
     MEDIAN(_xlfn._xlws.FILTER(finalData[score], (finalData[peer_group_key]=_xlpm.k)*(ISNUMBER(finalData[score]))))
)</f>
        <v>0.98</v>
      </c>
      <c r="O1882" cm="1">
        <f t="array" ref="O188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82" cm="1">
        <f t="array" ref="P188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82">
        <f>finalData[[#This Row],[peerQ3]]-finalData[[#This Row],[peerQ1]]</f>
        <v>6.25E-2</v>
      </c>
      <c r="R1882" cm="1">
        <f t="array" ref="R1882">_xlfn.LET(_xlpm.k,finalData[[#This Row],[peer_group_key]],
ROWS(_xlfn._xlws.FILTER(finalData[score], (finalData[peer_group_key]=_xlpm.k)*(ISNUMBER(finalData[score]))))
)</f>
        <v>90</v>
      </c>
      <c r="S1882">
        <f>IF(OR(NOT(ISNUMBER(finalData[[#This Row],[peerIQR]])),finalData[[#This Row],[peerIQR]]=0), NA(), finalData[[#This Row],[peerQ1]]-1.5*finalData[[#This Row],[peerIQR]])</f>
        <v>0.86375000000000002</v>
      </c>
      <c r="T1882">
        <f>IF(OR(NOT(ISNUMBER(finalData[[#This Row],[peerIQR]])),finalData[[#This Row],[peerIQR]]=0), NA(), finalData[[#This Row],[peerQ3]]+1.5*finalData[[#This Row],[peerIQR]])</f>
        <v>1.11375</v>
      </c>
      <c r="U188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82">
        <f>finalData[[#This Row],[score]]-finalData[[#This Row],[peerMedian]]</f>
        <v>6.0000000000000053E-2</v>
      </c>
    </row>
    <row r="1883" spans="1:22">
      <c r="A1883" t="s">
        <v>7105</v>
      </c>
      <c r="B1883" t="s">
        <v>7106</v>
      </c>
      <c r="C1883" t="s">
        <v>6986</v>
      </c>
      <c r="D1883" t="s">
        <v>87</v>
      </c>
      <c r="E1883">
        <v>3</v>
      </c>
      <c r="F1883">
        <v>0</v>
      </c>
      <c r="G1883">
        <v>5</v>
      </c>
      <c r="H1883">
        <v>2</v>
      </c>
      <c r="I1883">
        <v>0.95</v>
      </c>
      <c r="J1883">
        <v>7</v>
      </c>
      <c r="K1883">
        <v>0.2857142857142857</v>
      </c>
      <c r="L1883" t="s">
        <v>18170</v>
      </c>
      <c r="M1883" t="s">
        <v>17971</v>
      </c>
      <c r="N1883" cm="1">
        <f t="array" ref="N1883">_xlfn.LET(_xlpm.k,finalData[[#This Row],[peer_group_key]],
     MEDIAN(_xlfn._xlws.FILTER(finalData[score], (finalData[peer_group_key]=_xlpm.k)*(ISNUMBER(finalData[score]))))
)</f>
        <v>0.99</v>
      </c>
      <c r="O1883" cm="1">
        <f t="array" ref="O188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883" cm="1">
        <f t="array" ref="P188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883">
        <f>finalData[[#This Row],[peerQ3]]-finalData[[#This Row],[peerQ1]]</f>
        <v>6.5000000000000169E-2</v>
      </c>
      <c r="R1883" cm="1">
        <f t="array" ref="R1883">_xlfn.LET(_xlpm.k,finalData[[#This Row],[peer_group_key]],
ROWS(_xlfn._xlws.FILTER(finalData[score], (finalData[peer_group_key]=_xlpm.k)*(ISNUMBER(finalData[score]))))
)</f>
        <v>13</v>
      </c>
      <c r="S1883">
        <f>IF(OR(NOT(ISNUMBER(finalData[[#This Row],[peerIQR]])),finalData[[#This Row],[peerIQR]]=0), NA(), finalData[[#This Row],[peerQ1]]-1.5*finalData[[#This Row],[peerIQR]])</f>
        <v>0.8524999999999997</v>
      </c>
      <c r="T1883">
        <f>IF(OR(NOT(ISNUMBER(finalData[[#This Row],[peerIQR]])),finalData[[#This Row],[peerIQR]]=0), NA(), finalData[[#This Row],[peerQ3]]+1.5*finalData[[#This Row],[peerIQR]])</f>
        <v>1.1125000000000003</v>
      </c>
      <c r="U188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83">
        <f>finalData[[#This Row],[score]]-finalData[[#This Row],[peerMedian]]</f>
        <v>-4.0000000000000036E-2</v>
      </c>
    </row>
    <row r="1884" spans="1:22">
      <c r="A1884" t="s">
        <v>7110</v>
      </c>
      <c r="B1884" t="s">
        <v>7111</v>
      </c>
      <c r="C1884" t="s">
        <v>6986</v>
      </c>
      <c r="D1884" t="s">
        <v>27</v>
      </c>
      <c r="E1884">
        <v>3</v>
      </c>
      <c r="F1884">
        <v>1</v>
      </c>
      <c r="G1884">
        <v>4</v>
      </c>
      <c r="H1884">
        <v>0</v>
      </c>
      <c r="I1884">
        <v>0.97</v>
      </c>
      <c r="J1884">
        <v>5</v>
      </c>
      <c r="K1884">
        <v>0</v>
      </c>
      <c r="L1884" t="s">
        <v>18171</v>
      </c>
      <c r="M1884" t="s">
        <v>17971</v>
      </c>
      <c r="N1884" cm="1">
        <f t="array" ref="N1884">_xlfn.LET(_xlpm.k,finalData[[#This Row],[peer_group_key]],
     MEDIAN(_xlfn._xlws.FILTER(finalData[score], (finalData[peer_group_key]=_xlpm.k)*(ISNUMBER(finalData[score]))))
)</f>
        <v>1.0150000000000001</v>
      </c>
      <c r="O1884" cm="1">
        <f t="array" ref="O188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1884" cm="1">
        <f t="array" ref="P188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884">
        <f>finalData[[#This Row],[peerQ3]]-finalData[[#This Row],[peerQ1]]</f>
        <v>0.10750000000000015</v>
      </c>
      <c r="R1884" cm="1">
        <f t="array" ref="R1884">_xlfn.LET(_xlpm.k,finalData[[#This Row],[peer_group_key]],
ROWS(_xlfn._xlws.FILTER(finalData[score], (finalData[peer_group_key]=_xlpm.k)*(ISNUMBER(finalData[score]))))
)</f>
        <v>6</v>
      </c>
      <c r="S1884">
        <f>IF(OR(NOT(ISNUMBER(finalData[[#This Row],[peerIQR]])),finalData[[#This Row],[peerIQR]]=0), NA(), finalData[[#This Row],[peerQ1]]-1.5*finalData[[#This Row],[peerIQR]])</f>
        <v>0.81124999999999969</v>
      </c>
      <c r="T1884">
        <f>IF(OR(NOT(ISNUMBER(finalData[[#This Row],[peerIQR]])),finalData[[#This Row],[peerIQR]]=0), NA(), finalData[[#This Row],[peerQ3]]+1.5*finalData[[#This Row],[peerIQR]])</f>
        <v>1.2412500000000004</v>
      </c>
      <c r="U188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884">
        <f>finalData[[#This Row],[score]]-finalData[[#This Row],[peerMedian]]</f>
        <v>-4.5000000000000151E-2</v>
      </c>
    </row>
    <row r="1885" spans="1:22">
      <c r="A1885" t="s">
        <v>7113</v>
      </c>
      <c r="B1885" t="s">
        <v>7114</v>
      </c>
      <c r="C1885" t="s">
        <v>6986</v>
      </c>
      <c r="D1885" t="s">
        <v>32</v>
      </c>
      <c r="E1885">
        <v>2</v>
      </c>
      <c r="F1885">
        <v>1</v>
      </c>
      <c r="G1885">
        <v>10</v>
      </c>
      <c r="H1885">
        <v>0</v>
      </c>
      <c r="I1885">
        <v>1.1200000000000001</v>
      </c>
      <c r="J1885">
        <v>11</v>
      </c>
      <c r="K1885">
        <v>0</v>
      </c>
      <c r="L1885" t="s">
        <v>18169</v>
      </c>
      <c r="M1885" t="s">
        <v>17973</v>
      </c>
      <c r="N1885" cm="1">
        <f t="array" ref="N1885">_xlfn.LET(_xlpm.k,finalData[[#This Row],[peer_group_key]],
     MEDIAN(_xlfn._xlws.FILTER(finalData[score], (finalData[peer_group_key]=_xlpm.k)*(ISNUMBER(finalData[score]))))
)</f>
        <v>0.98</v>
      </c>
      <c r="O1885" cm="1">
        <f t="array" ref="O188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85" cm="1">
        <f t="array" ref="P188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85">
        <f>finalData[[#This Row],[peerQ3]]-finalData[[#This Row],[peerQ1]]</f>
        <v>6.25E-2</v>
      </c>
      <c r="R1885" cm="1">
        <f t="array" ref="R1885">_xlfn.LET(_xlpm.k,finalData[[#This Row],[peer_group_key]],
ROWS(_xlfn._xlws.FILTER(finalData[score], (finalData[peer_group_key]=_xlpm.k)*(ISNUMBER(finalData[score]))))
)</f>
        <v>90</v>
      </c>
      <c r="S1885">
        <f>IF(OR(NOT(ISNUMBER(finalData[[#This Row],[peerIQR]])),finalData[[#This Row],[peerIQR]]=0), NA(), finalData[[#This Row],[peerQ1]]-1.5*finalData[[#This Row],[peerIQR]])</f>
        <v>0.86375000000000002</v>
      </c>
      <c r="T1885">
        <f>IF(OR(NOT(ISNUMBER(finalData[[#This Row],[peerIQR]])),finalData[[#This Row],[peerIQR]]=0), NA(), finalData[[#This Row],[peerQ3]]+1.5*finalData[[#This Row],[peerIQR]])</f>
        <v>1.11375</v>
      </c>
      <c r="U188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1885">
        <f>finalData[[#This Row],[score]]-finalData[[#This Row],[peerMedian]]</f>
        <v>0.14000000000000012</v>
      </c>
    </row>
    <row r="1886" spans="1:22">
      <c r="A1886" t="s">
        <v>7116</v>
      </c>
      <c r="B1886" t="s">
        <v>7117</v>
      </c>
      <c r="C1886" t="s">
        <v>6986</v>
      </c>
      <c r="D1886" t="s">
        <v>32</v>
      </c>
      <c r="E1886">
        <v>2</v>
      </c>
      <c r="F1886">
        <v>0</v>
      </c>
      <c r="G1886">
        <v>10</v>
      </c>
      <c r="H1886">
        <v>1</v>
      </c>
      <c r="I1886">
        <v>0.98</v>
      </c>
      <c r="J1886">
        <v>11</v>
      </c>
      <c r="K1886">
        <v>9.0909090909090912E-2</v>
      </c>
      <c r="L1886" t="s">
        <v>18169</v>
      </c>
      <c r="M1886" t="s">
        <v>17973</v>
      </c>
      <c r="N1886" cm="1">
        <f t="array" ref="N1886">_xlfn.LET(_xlpm.k,finalData[[#This Row],[peer_group_key]],
     MEDIAN(_xlfn._xlws.FILTER(finalData[score], (finalData[peer_group_key]=_xlpm.k)*(ISNUMBER(finalData[score]))))
)</f>
        <v>0.98</v>
      </c>
      <c r="O1886" cm="1">
        <f t="array" ref="O188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86" cm="1">
        <f t="array" ref="P188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86">
        <f>finalData[[#This Row],[peerQ3]]-finalData[[#This Row],[peerQ1]]</f>
        <v>6.25E-2</v>
      </c>
      <c r="R1886" cm="1">
        <f t="array" ref="R1886">_xlfn.LET(_xlpm.k,finalData[[#This Row],[peer_group_key]],
ROWS(_xlfn._xlws.FILTER(finalData[score], (finalData[peer_group_key]=_xlpm.k)*(ISNUMBER(finalData[score]))))
)</f>
        <v>90</v>
      </c>
      <c r="S1886">
        <f>IF(OR(NOT(ISNUMBER(finalData[[#This Row],[peerIQR]])),finalData[[#This Row],[peerIQR]]=0), NA(), finalData[[#This Row],[peerQ1]]-1.5*finalData[[#This Row],[peerIQR]])</f>
        <v>0.86375000000000002</v>
      </c>
      <c r="T1886">
        <f>IF(OR(NOT(ISNUMBER(finalData[[#This Row],[peerIQR]])),finalData[[#This Row],[peerIQR]]=0), NA(), finalData[[#This Row],[peerQ3]]+1.5*finalData[[#This Row],[peerIQR]])</f>
        <v>1.11375</v>
      </c>
      <c r="U188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86">
        <f>finalData[[#This Row],[score]]-finalData[[#This Row],[peerMedian]]</f>
        <v>0</v>
      </c>
    </row>
    <row r="1887" spans="1:22">
      <c r="A1887" t="s">
        <v>7120</v>
      </c>
      <c r="B1887" t="s">
        <v>7121</v>
      </c>
      <c r="C1887" t="s">
        <v>6986</v>
      </c>
      <c r="D1887" t="s">
        <v>32</v>
      </c>
      <c r="E1887">
        <v>1</v>
      </c>
      <c r="F1887">
        <v>0</v>
      </c>
      <c r="G1887">
        <v>11</v>
      </c>
      <c r="H1887">
        <v>0</v>
      </c>
      <c r="I1887">
        <v>0.99</v>
      </c>
      <c r="J1887">
        <v>11</v>
      </c>
      <c r="K1887">
        <v>0</v>
      </c>
      <c r="L1887" t="s">
        <v>18169</v>
      </c>
      <c r="M1887" t="s">
        <v>17973</v>
      </c>
      <c r="N1887" cm="1">
        <f t="array" ref="N1887">_xlfn.LET(_xlpm.k,finalData[[#This Row],[peer_group_key]],
     MEDIAN(_xlfn._xlws.FILTER(finalData[score], (finalData[peer_group_key]=_xlpm.k)*(ISNUMBER(finalData[score]))))
)</f>
        <v>0.98</v>
      </c>
      <c r="O1887" cm="1">
        <f t="array" ref="O188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87" cm="1">
        <f t="array" ref="P188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87">
        <f>finalData[[#This Row],[peerQ3]]-finalData[[#This Row],[peerQ1]]</f>
        <v>6.25E-2</v>
      </c>
      <c r="R1887" cm="1">
        <f t="array" ref="R1887">_xlfn.LET(_xlpm.k,finalData[[#This Row],[peer_group_key]],
ROWS(_xlfn._xlws.FILTER(finalData[score], (finalData[peer_group_key]=_xlpm.k)*(ISNUMBER(finalData[score]))))
)</f>
        <v>90</v>
      </c>
      <c r="S1887">
        <f>IF(OR(NOT(ISNUMBER(finalData[[#This Row],[peerIQR]])),finalData[[#This Row],[peerIQR]]=0), NA(), finalData[[#This Row],[peerQ1]]-1.5*finalData[[#This Row],[peerIQR]])</f>
        <v>0.86375000000000002</v>
      </c>
      <c r="T1887">
        <f>IF(OR(NOT(ISNUMBER(finalData[[#This Row],[peerIQR]])),finalData[[#This Row],[peerIQR]]=0), NA(), finalData[[#This Row],[peerQ3]]+1.5*finalData[[#This Row],[peerIQR]])</f>
        <v>1.11375</v>
      </c>
      <c r="U188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87">
        <f>finalData[[#This Row],[score]]-finalData[[#This Row],[peerMedian]]</f>
        <v>1.0000000000000009E-2</v>
      </c>
    </row>
    <row r="1888" spans="1:22">
      <c r="A1888" t="s">
        <v>7124</v>
      </c>
      <c r="B1888" t="s">
        <v>7125</v>
      </c>
      <c r="C1888" t="s">
        <v>6986</v>
      </c>
      <c r="D1888" t="s">
        <v>32</v>
      </c>
      <c r="E1888">
        <v>3</v>
      </c>
      <c r="F1888">
        <v>0</v>
      </c>
      <c r="G1888">
        <v>6</v>
      </c>
      <c r="H1888">
        <v>1</v>
      </c>
      <c r="I1888">
        <v>1.0900000000000001</v>
      </c>
      <c r="J1888">
        <v>7</v>
      </c>
      <c r="K1888">
        <v>0.14285714285714285</v>
      </c>
      <c r="L1888" t="s">
        <v>18169</v>
      </c>
      <c r="M1888" t="s">
        <v>17971</v>
      </c>
      <c r="N1888" cm="1">
        <f t="array" ref="N1888">_xlfn.LET(_xlpm.k,finalData[[#This Row],[peer_group_key]],
     MEDIAN(_xlfn._xlws.FILTER(finalData[score], (finalData[peer_group_key]=_xlpm.k)*(ISNUMBER(finalData[score]))))
)</f>
        <v>0.98</v>
      </c>
      <c r="O1888" cm="1">
        <f t="array" ref="O188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88" cm="1">
        <f t="array" ref="P188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88">
        <f>finalData[[#This Row],[peerQ3]]-finalData[[#This Row],[peerQ1]]</f>
        <v>6.25E-2</v>
      </c>
      <c r="R1888" cm="1">
        <f t="array" ref="R1888">_xlfn.LET(_xlpm.k,finalData[[#This Row],[peer_group_key]],
ROWS(_xlfn._xlws.FILTER(finalData[score], (finalData[peer_group_key]=_xlpm.k)*(ISNUMBER(finalData[score]))))
)</f>
        <v>90</v>
      </c>
      <c r="S1888">
        <f>IF(OR(NOT(ISNUMBER(finalData[[#This Row],[peerIQR]])),finalData[[#This Row],[peerIQR]]=0), NA(), finalData[[#This Row],[peerQ1]]-1.5*finalData[[#This Row],[peerIQR]])</f>
        <v>0.86375000000000002</v>
      </c>
      <c r="T1888">
        <f>IF(OR(NOT(ISNUMBER(finalData[[#This Row],[peerIQR]])),finalData[[#This Row],[peerIQR]]=0), NA(), finalData[[#This Row],[peerQ3]]+1.5*finalData[[#This Row],[peerIQR]])</f>
        <v>1.11375</v>
      </c>
      <c r="U188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88">
        <f>finalData[[#This Row],[score]]-finalData[[#This Row],[peerMedian]]</f>
        <v>0.1100000000000001</v>
      </c>
    </row>
    <row r="1889" spans="1:22">
      <c r="A1889" t="s">
        <v>7127</v>
      </c>
      <c r="B1889" t="s">
        <v>7128</v>
      </c>
      <c r="C1889" t="s">
        <v>6986</v>
      </c>
      <c r="D1889" t="s">
        <v>87</v>
      </c>
      <c r="E1889">
        <v>4</v>
      </c>
      <c r="F1889">
        <v>1</v>
      </c>
      <c r="G1889">
        <v>8</v>
      </c>
      <c r="H1889">
        <v>0</v>
      </c>
      <c r="I1889">
        <v>0.92</v>
      </c>
      <c r="J1889">
        <v>9</v>
      </c>
      <c r="K1889">
        <v>0</v>
      </c>
      <c r="L1889" t="s">
        <v>18170</v>
      </c>
      <c r="M1889" t="s">
        <v>17970</v>
      </c>
      <c r="N1889" cm="1">
        <f t="array" ref="N1889">_xlfn.LET(_xlpm.k,finalData[[#This Row],[peer_group_key]],
     MEDIAN(_xlfn._xlws.FILTER(finalData[score], (finalData[peer_group_key]=_xlpm.k)*(ISNUMBER(finalData[score]))))
)</f>
        <v>0.99</v>
      </c>
      <c r="O1889" cm="1">
        <f t="array" ref="O188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889" cm="1">
        <f t="array" ref="P188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889">
        <f>finalData[[#This Row],[peerQ3]]-finalData[[#This Row],[peerQ1]]</f>
        <v>6.5000000000000169E-2</v>
      </c>
      <c r="R1889" cm="1">
        <f t="array" ref="R1889">_xlfn.LET(_xlpm.k,finalData[[#This Row],[peer_group_key]],
ROWS(_xlfn._xlws.FILTER(finalData[score], (finalData[peer_group_key]=_xlpm.k)*(ISNUMBER(finalData[score]))))
)</f>
        <v>13</v>
      </c>
      <c r="S1889">
        <f>IF(OR(NOT(ISNUMBER(finalData[[#This Row],[peerIQR]])),finalData[[#This Row],[peerIQR]]=0), NA(), finalData[[#This Row],[peerQ1]]-1.5*finalData[[#This Row],[peerIQR]])</f>
        <v>0.8524999999999997</v>
      </c>
      <c r="T1889">
        <f>IF(OR(NOT(ISNUMBER(finalData[[#This Row],[peerIQR]])),finalData[[#This Row],[peerIQR]]=0), NA(), finalData[[#This Row],[peerQ3]]+1.5*finalData[[#This Row],[peerIQR]])</f>
        <v>1.1125000000000003</v>
      </c>
      <c r="U188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89">
        <f>finalData[[#This Row],[score]]-finalData[[#This Row],[peerMedian]]</f>
        <v>-6.9999999999999951E-2</v>
      </c>
    </row>
    <row r="1890" spans="1:22">
      <c r="A1890" t="s">
        <v>7131</v>
      </c>
      <c r="B1890" t="s">
        <v>7132</v>
      </c>
      <c r="C1890" t="s">
        <v>6986</v>
      </c>
      <c r="D1890" t="s">
        <v>32</v>
      </c>
      <c r="E1890">
        <v>2</v>
      </c>
      <c r="F1890">
        <v>1</v>
      </c>
      <c r="G1890">
        <v>6</v>
      </c>
      <c r="H1890">
        <v>0</v>
      </c>
      <c r="I1890">
        <v>0.93</v>
      </c>
      <c r="J1890">
        <v>7</v>
      </c>
      <c r="K1890">
        <v>0</v>
      </c>
      <c r="L1890" t="s">
        <v>18169</v>
      </c>
      <c r="M1890" t="s">
        <v>17973</v>
      </c>
      <c r="N1890" cm="1">
        <f t="array" ref="N1890">_xlfn.LET(_xlpm.k,finalData[[#This Row],[peer_group_key]],
     MEDIAN(_xlfn._xlws.FILTER(finalData[score], (finalData[peer_group_key]=_xlpm.k)*(ISNUMBER(finalData[score]))))
)</f>
        <v>0.98</v>
      </c>
      <c r="O1890" cm="1">
        <f t="array" ref="O189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90" cm="1">
        <f t="array" ref="P189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90">
        <f>finalData[[#This Row],[peerQ3]]-finalData[[#This Row],[peerQ1]]</f>
        <v>6.25E-2</v>
      </c>
      <c r="R1890" cm="1">
        <f t="array" ref="R1890">_xlfn.LET(_xlpm.k,finalData[[#This Row],[peer_group_key]],
ROWS(_xlfn._xlws.FILTER(finalData[score], (finalData[peer_group_key]=_xlpm.k)*(ISNUMBER(finalData[score]))))
)</f>
        <v>90</v>
      </c>
      <c r="S1890">
        <f>IF(OR(NOT(ISNUMBER(finalData[[#This Row],[peerIQR]])),finalData[[#This Row],[peerIQR]]=0), NA(), finalData[[#This Row],[peerQ1]]-1.5*finalData[[#This Row],[peerIQR]])</f>
        <v>0.86375000000000002</v>
      </c>
      <c r="T1890">
        <f>IF(OR(NOT(ISNUMBER(finalData[[#This Row],[peerIQR]])),finalData[[#This Row],[peerIQR]]=0), NA(), finalData[[#This Row],[peerQ3]]+1.5*finalData[[#This Row],[peerIQR]])</f>
        <v>1.11375</v>
      </c>
      <c r="U189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90">
        <f>finalData[[#This Row],[score]]-finalData[[#This Row],[peerMedian]]</f>
        <v>-4.9999999999999933E-2</v>
      </c>
    </row>
    <row r="1891" spans="1:22">
      <c r="A1891" t="s">
        <v>7135</v>
      </c>
      <c r="B1891" t="s">
        <v>7136</v>
      </c>
      <c r="C1891" t="s">
        <v>6986</v>
      </c>
      <c r="D1891" t="s">
        <v>32</v>
      </c>
      <c r="E1891">
        <v>4</v>
      </c>
      <c r="F1891">
        <v>0</v>
      </c>
      <c r="G1891">
        <v>10</v>
      </c>
      <c r="H1891">
        <v>0</v>
      </c>
      <c r="I1891">
        <v>0.97</v>
      </c>
      <c r="J1891">
        <v>10</v>
      </c>
      <c r="K1891">
        <v>0</v>
      </c>
      <c r="L1891" t="s">
        <v>18169</v>
      </c>
      <c r="M1891" t="s">
        <v>17970</v>
      </c>
      <c r="N1891" cm="1">
        <f t="array" ref="N1891">_xlfn.LET(_xlpm.k,finalData[[#This Row],[peer_group_key]],
     MEDIAN(_xlfn._xlws.FILTER(finalData[score], (finalData[peer_group_key]=_xlpm.k)*(ISNUMBER(finalData[score]))))
)</f>
        <v>0.98</v>
      </c>
      <c r="O1891" cm="1">
        <f t="array" ref="O189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91" cm="1">
        <f t="array" ref="P189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91">
        <f>finalData[[#This Row],[peerQ3]]-finalData[[#This Row],[peerQ1]]</f>
        <v>6.25E-2</v>
      </c>
      <c r="R1891" cm="1">
        <f t="array" ref="R1891">_xlfn.LET(_xlpm.k,finalData[[#This Row],[peer_group_key]],
ROWS(_xlfn._xlws.FILTER(finalData[score], (finalData[peer_group_key]=_xlpm.k)*(ISNUMBER(finalData[score]))))
)</f>
        <v>90</v>
      </c>
      <c r="S1891">
        <f>IF(OR(NOT(ISNUMBER(finalData[[#This Row],[peerIQR]])),finalData[[#This Row],[peerIQR]]=0), NA(), finalData[[#This Row],[peerQ1]]-1.5*finalData[[#This Row],[peerIQR]])</f>
        <v>0.86375000000000002</v>
      </c>
      <c r="T1891">
        <f>IF(OR(NOT(ISNUMBER(finalData[[#This Row],[peerIQR]])),finalData[[#This Row],[peerIQR]]=0), NA(), finalData[[#This Row],[peerQ3]]+1.5*finalData[[#This Row],[peerIQR]])</f>
        <v>1.11375</v>
      </c>
      <c r="U189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91">
        <f>finalData[[#This Row],[score]]-finalData[[#This Row],[peerMedian]]</f>
        <v>-1.0000000000000009E-2</v>
      </c>
    </row>
    <row r="1892" spans="1:22">
      <c r="A1892" t="s">
        <v>7138</v>
      </c>
      <c r="B1892" t="s">
        <v>7139</v>
      </c>
      <c r="C1892" t="s">
        <v>6986</v>
      </c>
      <c r="D1892" t="s">
        <v>140</v>
      </c>
      <c r="E1892">
        <v>2</v>
      </c>
      <c r="F1892">
        <v>0</v>
      </c>
      <c r="G1892">
        <v>9</v>
      </c>
      <c r="H1892">
        <v>1</v>
      </c>
      <c r="I1892">
        <v>0.95</v>
      </c>
      <c r="J1892">
        <v>10</v>
      </c>
      <c r="K1892">
        <v>0.1</v>
      </c>
      <c r="L1892" t="s">
        <v>18172</v>
      </c>
      <c r="M1892" t="s">
        <v>17973</v>
      </c>
      <c r="N1892" cm="1">
        <f t="array" ref="N1892">_xlfn.LET(_xlpm.k,finalData[[#This Row],[peer_group_key]],
     MEDIAN(_xlfn._xlws.FILTER(finalData[score], (finalData[peer_group_key]=_xlpm.k)*(ISNUMBER(finalData[score]))))
)</f>
        <v>0.95</v>
      </c>
      <c r="O1892" cm="1">
        <f t="array" ref="O189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892" cm="1">
        <f t="array" ref="P189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1892">
        <f>finalData[[#This Row],[peerQ3]]-finalData[[#This Row],[peerQ1]]</f>
        <v>0</v>
      </c>
      <c r="R1892" cm="1">
        <f t="array" ref="R1892">_xlfn.LET(_xlpm.k,finalData[[#This Row],[peer_group_key]],
ROWS(_xlfn._xlws.FILTER(finalData[score], (finalData[peer_group_key]=_xlpm.k)*(ISNUMBER(finalData[score]))))
)</f>
        <v>1</v>
      </c>
      <c r="S1892" t="e">
        <f>IF(OR(NOT(ISNUMBER(finalData[[#This Row],[peerIQR]])),finalData[[#This Row],[peerIQR]]=0), NA(), finalData[[#This Row],[peerQ1]]-1.5*finalData[[#This Row],[peerIQR]])</f>
        <v>#N/A</v>
      </c>
      <c r="T1892" t="e">
        <f>IF(OR(NOT(ISNUMBER(finalData[[#This Row],[peerIQR]])),finalData[[#This Row],[peerIQR]]=0), NA(), finalData[[#This Row],[peerQ3]]+1.5*finalData[[#This Row],[peerIQR]])</f>
        <v>#N/A</v>
      </c>
      <c r="U189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892">
        <f>finalData[[#This Row],[score]]-finalData[[#This Row],[peerMedian]]</f>
        <v>0</v>
      </c>
    </row>
    <row r="1893" spans="1:22">
      <c r="A1893" t="s">
        <v>7144</v>
      </c>
      <c r="B1893" t="s">
        <v>7145</v>
      </c>
      <c r="C1893" t="s">
        <v>6986</v>
      </c>
      <c r="D1893" t="s">
        <v>32</v>
      </c>
      <c r="E1893">
        <v>5</v>
      </c>
      <c r="F1893">
        <v>2</v>
      </c>
      <c r="G1893">
        <v>9</v>
      </c>
      <c r="H1893">
        <v>0</v>
      </c>
      <c r="I1893">
        <v>0.97</v>
      </c>
      <c r="J1893">
        <v>11</v>
      </c>
      <c r="K1893">
        <v>0</v>
      </c>
      <c r="L1893" t="s">
        <v>18169</v>
      </c>
      <c r="M1893" t="s">
        <v>17970</v>
      </c>
      <c r="N1893" cm="1">
        <f t="array" ref="N1893">_xlfn.LET(_xlpm.k,finalData[[#This Row],[peer_group_key]],
     MEDIAN(_xlfn._xlws.FILTER(finalData[score], (finalData[peer_group_key]=_xlpm.k)*(ISNUMBER(finalData[score]))))
)</f>
        <v>0.98</v>
      </c>
      <c r="O1893" cm="1">
        <f t="array" ref="O189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93" cm="1">
        <f t="array" ref="P189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93">
        <f>finalData[[#This Row],[peerQ3]]-finalData[[#This Row],[peerQ1]]</f>
        <v>6.25E-2</v>
      </c>
      <c r="R1893" cm="1">
        <f t="array" ref="R1893">_xlfn.LET(_xlpm.k,finalData[[#This Row],[peer_group_key]],
ROWS(_xlfn._xlws.FILTER(finalData[score], (finalData[peer_group_key]=_xlpm.k)*(ISNUMBER(finalData[score]))))
)</f>
        <v>90</v>
      </c>
      <c r="S1893">
        <f>IF(OR(NOT(ISNUMBER(finalData[[#This Row],[peerIQR]])),finalData[[#This Row],[peerIQR]]=0), NA(), finalData[[#This Row],[peerQ1]]-1.5*finalData[[#This Row],[peerIQR]])</f>
        <v>0.86375000000000002</v>
      </c>
      <c r="T1893">
        <f>IF(OR(NOT(ISNUMBER(finalData[[#This Row],[peerIQR]])),finalData[[#This Row],[peerIQR]]=0), NA(), finalData[[#This Row],[peerQ3]]+1.5*finalData[[#This Row],[peerIQR]])</f>
        <v>1.11375</v>
      </c>
      <c r="U189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93">
        <f>finalData[[#This Row],[score]]-finalData[[#This Row],[peerMedian]]</f>
        <v>-1.0000000000000009E-2</v>
      </c>
    </row>
    <row r="1894" spans="1:22">
      <c r="A1894" t="s">
        <v>7147</v>
      </c>
      <c r="B1894" t="s">
        <v>7148</v>
      </c>
      <c r="C1894" t="s">
        <v>6986</v>
      </c>
      <c r="D1894" t="s">
        <v>32</v>
      </c>
      <c r="E1894">
        <v>3</v>
      </c>
      <c r="F1894">
        <v>0</v>
      </c>
      <c r="G1894">
        <v>8</v>
      </c>
      <c r="H1894">
        <v>0</v>
      </c>
      <c r="I1894">
        <v>1.02</v>
      </c>
      <c r="J1894">
        <v>8</v>
      </c>
      <c r="K1894">
        <v>0</v>
      </c>
      <c r="L1894" t="s">
        <v>18169</v>
      </c>
      <c r="M1894" t="s">
        <v>17971</v>
      </c>
      <c r="N1894" cm="1">
        <f t="array" ref="N1894">_xlfn.LET(_xlpm.k,finalData[[#This Row],[peer_group_key]],
     MEDIAN(_xlfn._xlws.FILTER(finalData[score], (finalData[peer_group_key]=_xlpm.k)*(ISNUMBER(finalData[score]))))
)</f>
        <v>0.98</v>
      </c>
      <c r="O1894" cm="1">
        <f t="array" ref="O189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94" cm="1">
        <f t="array" ref="P189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94">
        <f>finalData[[#This Row],[peerQ3]]-finalData[[#This Row],[peerQ1]]</f>
        <v>6.25E-2</v>
      </c>
      <c r="R1894" cm="1">
        <f t="array" ref="R1894">_xlfn.LET(_xlpm.k,finalData[[#This Row],[peer_group_key]],
ROWS(_xlfn._xlws.FILTER(finalData[score], (finalData[peer_group_key]=_xlpm.k)*(ISNUMBER(finalData[score]))))
)</f>
        <v>90</v>
      </c>
      <c r="S1894">
        <f>IF(OR(NOT(ISNUMBER(finalData[[#This Row],[peerIQR]])),finalData[[#This Row],[peerIQR]]=0), NA(), finalData[[#This Row],[peerQ1]]-1.5*finalData[[#This Row],[peerIQR]])</f>
        <v>0.86375000000000002</v>
      </c>
      <c r="T1894">
        <f>IF(OR(NOT(ISNUMBER(finalData[[#This Row],[peerIQR]])),finalData[[#This Row],[peerIQR]]=0), NA(), finalData[[#This Row],[peerQ3]]+1.5*finalData[[#This Row],[peerIQR]])</f>
        <v>1.11375</v>
      </c>
      <c r="U189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94">
        <f>finalData[[#This Row],[score]]-finalData[[#This Row],[peerMedian]]</f>
        <v>4.0000000000000036E-2</v>
      </c>
    </row>
    <row r="1895" spans="1:22">
      <c r="A1895" t="s">
        <v>7150</v>
      </c>
      <c r="B1895" t="s">
        <v>7151</v>
      </c>
      <c r="C1895" t="s">
        <v>6986</v>
      </c>
      <c r="D1895" t="s">
        <v>32</v>
      </c>
      <c r="E1895">
        <v>3</v>
      </c>
      <c r="F1895">
        <v>0</v>
      </c>
      <c r="G1895">
        <v>9</v>
      </c>
      <c r="H1895">
        <v>0</v>
      </c>
      <c r="I1895">
        <v>1.06</v>
      </c>
      <c r="J1895">
        <v>9</v>
      </c>
      <c r="K1895">
        <v>0</v>
      </c>
      <c r="L1895" t="s">
        <v>18169</v>
      </c>
      <c r="M1895" t="s">
        <v>17971</v>
      </c>
      <c r="N1895" cm="1">
        <f t="array" ref="N1895">_xlfn.LET(_xlpm.k,finalData[[#This Row],[peer_group_key]],
     MEDIAN(_xlfn._xlws.FILTER(finalData[score], (finalData[peer_group_key]=_xlpm.k)*(ISNUMBER(finalData[score]))))
)</f>
        <v>0.98</v>
      </c>
      <c r="O1895" cm="1">
        <f t="array" ref="O189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95" cm="1">
        <f t="array" ref="P189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95">
        <f>finalData[[#This Row],[peerQ3]]-finalData[[#This Row],[peerQ1]]</f>
        <v>6.25E-2</v>
      </c>
      <c r="R1895" cm="1">
        <f t="array" ref="R1895">_xlfn.LET(_xlpm.k,finalData[[#This Row],[peer_group_key]],
ROWS(_xlfn._xlws.FILTER(finalData[score], (finalData[peer_group_key]=_xlpm.k)*(ISNUMBER(finalData[score]))))
)</f>
        <v>90</v>
      </c>
      <c r="S1895">
        <f>IF(OR(NOT(ISNUMBER(finalData[[#This Row],[peerIQR]])),finalData[[#This Row],[peerIQR]]=0), NA(), finalData[[#This Row],[peerQ1]]-1.5*finalData[[#This Row],[peerIQR]])</f>
        <v>0.86375000000000002</v>
      </c>
      <c r="T1895">
        <f>IF(OR(NOT(ISNUMBER(finalData[[#This Row],[peerIQR]])),finalData[[#This Row],[peerIQR]]=0), NA(), finalData[[#This Row],[peerQ3]]+1.5*finalData[[#This Row],[peerIQR]])</f>
        <v>1.11375</v>
      </c>
      <c r="U189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95">
        <f>finalData[[#This Row],[score]]-finalData[[#This Row],[peerMedian]]</f>
        <v>8.0000000000000071E-2</v>
      </c>
    </row>
    <row r="1896" spans="1:22">
      <c r="A1896" t="s">
        <v>7153</v>
      </c>
      <c r="B1896" t="s">
        <v>7154</v>
      </c>
      <c r="C1896" t="s">
        <v>6986</v>
      </c>
      <c r="D1896" t="s">
        <v>32</v>
      </c>
      <c r="E1896">
        <v>4</v>
      </c>
      <c r="F1896">
        <v>1</v>
      </c>
      <c r="G1896">
        <v>10</v>
      </c>
      <c r="H1896">
        <v>0</v>
      </c>
      <c r="I1896">
        <v>0.98</v>
      </c>
      <c r="J1896">
        <v>11</v>
      </c>
      <c r="K1896">
        <v>0</v>
      </c>
      <c r="L1896" t="s">
        <v>18169</v>
      </c>
      <c r="M1896" t="s">
        <v>17970</v>
      </c>
      <c r="N1896" cm="1">
        <f t="array" ref="N1896">_xlfn.LET(_xlpm.k,finalData[[#This Row],[peer_group_key]],
     MEDIAN(_xlfn._xlws.FILTER(finalData[score], (finalData[peer_group_key]=_xlpm.k)*(ISNUMBER(finalData[score]))))
)</f>
        <v>0.98</v>
      </c>
      <c r="O1896" cm="1">
        <f t="array" ref="O189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96" cm="1">
        <f t="array" ref="P189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96">
        <f>finalData[[#This Row],[peerQ3]]-finalData[[#This Row],[peerQ1]]</f>
        <v>6.25E-2</v>
      </c>
      <c r="R1896" cm="1">
        <f t="array" ref="R1896">_xlfn.LET(_xlpm.k,finalData[[#This Row],[peer_group_key]],
ROWS(_xlfn._xlws.FILTER(finalData[score], (finalData[peer_group_key]=_xlpm.k)*(ISNUMBER(finalData[score]))))
)</f>
        <v>90</v>
      </c>
      <c r="S1896">
        <f>IF(OR(NOT(ISNUMBER(finalData[[#This Row],[peerIQR]])),finalData[[#This Row],[peerIQR]]=0), NA(), finalData[[#This Row],[peerQ1]]-1.5*finalData[[#This Row],[peerIQR]])</f>
        <v>0.86375000000000002</v>
      </c>
      <c r="T1896">
        <f>IF(OR(NOT(ISNUMBER(finalData[[#This Row],[peerIQR]])),finalData[[#This Row],[peerIQR]]=0), NA(), finalData[[#This Row],[peerQ3]]+1.5*finalData[[#This Row],[peerIQR]])</f>
        <v>1.11375</v>
      </c>
      <c r="U189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96">
        <f>finalData[[#This Row],[score]]-finalData[[#This Row],[peerMedian]]</f>
        <v>0</v>
      </c>
    </row>
    <row r="1897" spans="1:22">
      <c r="A1897" t="s">
        <v>7156</v>
      </c>
      <c r="B1897" t="s">
        <v>7157</v>
      </c>
      <c r="C1897" t="s">
        <v>6986</v>
      </c>
      <c r="D1897" t="s">
        <v>27</v>
      </c>
      <c r="E1897">
        <v>2</v>
      </c>
      <c r="F1897">
        <v>0</v>
      </c>
      <c r="G1897">
        <v>7</v>
      </c>
      <c r="H1897">
        <v>1</v>
      </c>
      <c r="I1897">
        <v>1.05</v>
      </c>
      <c r="J1897">
        <v>8</v>
      </c>
      <c r="K1897">
        <v>0.125</v>
      </c>
      <c r="L1897" t="s">
        <v>18171</v>
      </c>
      <c r="M1897" t="s">
        <v>17973</v>
      </c>
      <c r="N1897" cm="1">
        <f t="array" ref="N1897">_xlfn.LET(_xlpm.k,finalData[[#This Row],[peer_group_key]],
     MEDIAN(_xlfn._xlws.FILTER(finalData[score], (finalData[peer_group_key]=_xlpm.k)*(ISNUMBER(finalData[score]))))
)</f>
        <v>1.0150000000000001</v>
      </c>
      <c r="O1897" cm="1">
        <f t="array" ref="O189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1897" cm="1">
        <f t="array" ref="P189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897">
        <f>finalData[[#This Row],[peerQ3]]-finalData[[#This Row],[peerQ1]]</f>
        <v>0.10750000000000015</v>
      </c>
      <c r="R1897" cm="1">
        <f t="array" ref="R1897">_xlfn.LET(_xlpm.k,finalData[[#This Row],[peer_group_key]],
ROWS(_xlfn._xlws.FILTER(finalData[score], (finalData[peer_group_key]=_xlpm.k)*(ISNUMBER(finalData[score]))))
)</f>
        <v>6</v>
      </c>
      <c r="S1897">
        <f>IF(OR(NOT(ISNUMBER(finalData[[#This Row],[peerIQR]])),finalData[[#This Row],[peerIQR]]=0), NA(), finalData[[#This Row],[peerQ1]]-1.5*finalData[[#This Row],[peerIQR]])</f>
        <v>0.81124999999999969</v>
      </c>
      <c r="T1897">
        <f>IF(OR(NOT(ISNUMBER(finalData[[#This Row],[peerIQR]])),finalData[[#This Row],[peerIQR]]=0), NA(), finalData[[#This Row],[peerQ3]]+1.5*finalData[[#This Row],[peerIQR]])</f>
        <v>1.2412500000000004</v>
      </c>
      <c r="U189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897">
        <f>finalData[[#This Row],[score]]-finalData[[#This Row],[peerMedian]]</f>
        <v>3.499999999999992E-2</v>
      </c>
    </row>
    <row r="1898" spans="1:22">
      <c r="A1898" t="s">
        <v>7160</v>
      </c>
      <c r="B1898" t="s">
        <v>7161</v>
      </c>
      <c r="C1898" t="s">
        <v>6986</v>
      </c>
      <c r="D1898" t="s">
        <v>32</v>
      </c>
      <c r="E1898">
        <v>5</v>
      </c>
      <c r="F1898">
        <v>2</v>
      </c>
      <c r="G1898">
        <v>6</v>
      </c>
      <c r="H1898">
        <v>2</v>
      </c>
      <c r="I1898">
        <v>1.02</v>
      </c>
      <c r="J1898">
        <v>10</v>
      </c>
      <c r="K1898">
        <v>0.2</v>
      </c>
      <c r="L1898" t="s">
        <v>18169</v>
      </c>
      <c r="M1898" t="s">
        <v>17970</v>
      </c>
      <c r="N1898" cm="1">
        <f t="array" ref="N1898">_xlfn.LET(_xlpm.k,finalData[[#This Row],[peer_group_key]],
     MEDIAN(_xlfn._xlws.FILTER(finalData[score], (finalData[peer_group_key]=_xlpm.k)*(ISNUMBER(finalData[score]))))
)</f>
        <v>0.98</v>
      </c>
      <c r="O1898" cm="1">
        <f t="array" ref="O189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98" cm="1">
        <f t="array" ref="P189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98">
        <f>finalData[[#This Row],[peerQ3]]-finalData[[#This Row],[peerQ1]]</f>
        <v>6.25E-2</v>
      </c>
      <c r="R1898" cm="1">
        <f t="array" ref="R1898">_xlfn.LET(_xlpm.k,finalData[[#This Row],[peer_group_key]],
ROWS(_xlfn._xlws.FILTER(finalData[score], (finalData[peer_group_key]=_xlpm.k)*(ISNUMBER(finalData[score]))))
)</f>
        <v>90</v>
      </c>
      <c r="S1898">
        <f>IF(OR(NOT(ISNUMBER(finalData[[#This Row],[peerIQR]])),finalData[[#This Row],[peerIQR]]=0), NA(), finalData[[#This Row],[peerQ1]]-1.5*finalData[[#This Row],[peerIQR]])</f>
        <v>0.86375000000000002</v>
      </c>
      <c r="T1898">
        <f>IF(OR(NOT(ISNUMBER(finalData[[#This Row],[peerIQR]])),finalData[[#This Row],[peerIQR]]=0), NA(), finalData[[#This Row],[peerQ3]]+1.5*finalData[[#This Row],[peerIQR]])</f>
        <v>1.11375</v>
      </c>
      <c r="U189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98">
        <f>finalData[[#This Row],[score]]-finalData[[#This Row],[peerMedian]]</f>
        <v>4.0000000000000036E-2</v>
      </c>
    </row>
    <row r="1899" spans="1:22">
      <c r="A1899" t="s">
        <v>7162</v>
      </c>
      <c r="B1899" t="s">
        <v>7163</v>
      </c>
      <c r="C1899" t="s">
        <v>6986</v>
      </c>
      <c r="D1899" t="s">
        <v>32</v>
      </c>
      <c r="E1899">
        <v>3</v>
      </c>
      <c r="F1899">
        <v>0</v>
      </c>
      <c r="G1899">
        <v>5</v>
      </c>
      <c r="H1899">
        <v>0</v>
      </c>
      <c r="I1899">
        <v>0.94</v>
      </c>
      <c r="J1899">
        <v>5</v>
      </c>
      <c r="K1899">
        <v>0</v>
      </c>
      <c r="L1899" t="s">
        <v>18169</v>
      </c>
      <c r="M1899" t="s">
        <v>17971</v>
      </c>
      <c r="N1899" cm="1">
        <f t="array" ref="N1899">_xlfn.LET(_xlpm.k,finalData[[#This Row],[peer_group_key]],
     MEDIAN(_xlfn._xlws.FILTER(finalData[score], (finalData[peer_group_key]=_xlpm.k)*(ISNUMBER(finalData[score]))))
)</f>
        <v>0.98</v>
      </c>
      <c r="O1899" cm="1">
        <f t="array" ref="O189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899" cm="1">
        <f t="array" ref="P189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899">
        <f>finalData[[#This Row],[peerQ3]]-finalData[[#This Row],[peerQ1]]</f>
        <v>6.25E-2</v>
      </c>
      <c r="R1899" cm="1">
        <f t="array" ref="R1899">_xlfn.LET(_xlpm.k,finalData[[#This Row],[peer_group_key]],
ROWS(_xlfn._xlws.FILTER(finalData[score], (finalData[peer_group_key]=_xlpm.k)*(ISNUMBER(finalData[score]))))
)</f>
        <v>90</v>
      </c>
      <c r="S1899">
        <f>IF(OR(NOT(ISNUMBER(finalData[[#This Row],[peerIQR]])),finalData[[#This Row],[peerIQR]]=0), NA(), finalData[[#This Row],[peerQ1]]-1.5*finalData[[#This Row],[peerIQR]])</f>
        <v>0.86375000000000002</v>
      </c>
      <c r="T1899">
        <f>IF(OR(NOT(ISNUMBER(finalData[[#This Row],[peerIQR]])),finalData[[#This Row],[peerIQR]]=0), NA(), finalData[[#This Row],[peerQ3]]+1.5*finalData[[#This Row],[peerIQR]])</f>
        <v>1.11375</v>
      </c>
      <c r="U189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899">
        <f>finalData[[#This Row],[score]]-finalData[[#This Row],[peerMedian]]</f>
        <v>-4.0000000000000036E-2</v>
      </c>
    </row>
    <row r="1900" spans="1:22">
      <c r="A1900" t="s">
        <v>7165</v>
      </c>
      <c r="B1900" t="s">
        <v>7166</v>
      </c>
      <c r="C1900" t="s">
        <v>6986</v>
      </c>
      <c r="D1900" t="s">
        <v>32</v>
      </c>
      <c r="E1900">
        <v>3</v>
      </c>
      <c r="F1900">
        <v>0</v>
      </c>
      <c r="G1900">
        <v>10</v>
      </c>
      <c r="H1900">
        <v>0</v>
      </c>
      <c r="I1900">
        <v>0.93</v>
      </c>
      <c r="J1900">
        <v>10</v>
      </c>
      <c r="K1900">
        <v>0</v>
      </c>
      <c r="L1900" t="s">
        <v>18169</v>
      </c>
      <c r="M1900" t="s">
        <v>17971</v>
      </c>
      <c r="N1900" cm="1">
        <f t="array" ref="N1900">_xlfn.LET(_xlpm.k,finalData[[#This Row],[peer_group_key]],
     MEDIAN(_xlfn._xlws.FILTER(finalData[score], (finalData[peer_group_key]=_xlpm.k)*(ISNUMBER(finalData[score]))))
)</f>
        <v>0.98</v>
      </c>
      <c r="O1900" cm="1">
        <f t="array" ref="O190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00" cm="1">
        <f t="array" ref="P190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00">
        <f>finalData[[#This Row],[peerQ3]]-finalData[[#This Row],[peerQ1]]</f>
        <v>6.25E-2</v>
      </c>
      <c r="R1900" cm="1">
        <f t="array" ref="R1900">_xlfn.LET(_xlpm.k,finalData[[#This Row],[peer_group_key]],
ROWS(_xlfn._xlws.FILTER(finalData[score], (finalData[peer_group_key]=_xlpm.k)*(ISNUMBER(finalData[score]))))
)</f>
        <v>90</v>
      </c>
      <c r="S1900">
        <f>IF(OR(NOT(ISNUMBER(finalData[[#This Row],[peerIQR]])),finalData[[#This Row],[peerIQR]]=0), NA(), finalData[[#This Row],[peerQ1]]-1.5*finalData[[#This Row],[peerIQR]])</f>
        <v>0.86375000000000002</v>
      </c>
      <c r="T1900">
        <f>IF(OR(NOT(ISNUMBER(finalData[[#This Row],[peerIQR]])),finalData[[#This Row],[peerIQR]]=0), NA(), finalData[[#This Row],[peerQ3]]+1.5*finalData[[#This Row],[peerIQR]])</f>
        <v>1.11375</v>
      </c>
      <c r="U190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00">
        <f>finalData[[#This Row],[score]]-finalData[[#This Row],[peerMedian]]</f>
        <v>-4.9999999999999933E-2</v>
      </c>
    </row>
    <row r="1901" spans="1:22">
      <c r="A1901" t="s">
        <v>7168</v>
      </c>
      <c r="B1901" t="s">
        <v>7169</v>
      </c>
      <c r="C1901" t="s">
        <v>6986</v>
      </c>
      <c r="D1901" t="s">
        <v>87</v>
      </c>
      <c r="E1901">
        <v>3</v>
      </c>
      <c r="F1901">
        <v>1</v>
      </c>
      <c r="G1901">
        <v>7</v>
      </c>
      <c r="H1901">
        <v>0</v>
      </c>
      <c r="I1901">
        <v>1</v>
      </c>
      <c r="J1901">
        <v>8</v>
      </c>
      <c r="K1901">
        <v>0</v>
      </c>
      <c r="L1901" t="s">
        <v>18170</v>
      </c>
      <c r="M1901" t="s">
        <v>17971</v>
      </c>
      <c r="N1901" cm="1">
        <f t="array" ref="N1901">_xlfn.LET(_xlpm.k,finalData[[#This Row],[peer_group_key]],
     MEDIAN(_xlfn._xlws.FILTER(finalData[score], (finalData[peer_group_key]=_xlpm.k)*(ISNUMBER(finalData[score]))))
)</f>
        <v>0.99</v>
      </c>
      <c r="O1901" cm="1">
        <f t="array" ref="O190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901" cm="1">
        <f t="array" ref="P190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901">
        <f>finalData[[#This Row],[peerQ3]]-finalData[[#This Row],[peerQ1]]</f>
        <v>6.5000000000000169E-2</v>
      </c>
      <c r="R1901" cm="1">
        <f t="array" ref="R1901">_xlfn.LET(_xlpm.k,finalData[[#This Row],[peer_group_key]],
ROWS(_xlfn._xlws.FILTER(finalData[score], (finalData[peer_group_key]=_xlpm.k)*(ISNUMBER(finalData[score]))))
)</f>
        <v>13</v>
      </c>
      <c r="S1901">
        <f>IF(OR(NOT(ISNUMBER(finalData[[#This Row],[peerIQR]])),finalData[[#This Row],[peerIQR]]=0), NA(), finalData[[#This Row],[peerQ1]]-1.5*finalData[[#This Row],[peerIQR]])</f>
        <v>0.8524999999999997</v>
      </c>
      <c r="T1901">
        <f>IF(OR(NOT(ISNUMBER(finalData[[#This Row],[peerIQR]])),finalData[[#This Row],[peerIQR]]=0), NA(), finalData[[#This Row],[peerQ3]]+1.5*finalData[[#This Row],[peerIQR]])</f>
        <v>1.1125000000000003</v>
      </c>
      <c r="U190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01">
        <f>finalData[[#This Row],[score]]-finalData[[#This Row],[peerMedian]]</f>
        <v>1.0000000000000009E-2</v>
      </c>
    </row>
    <row r="1902" spans="1:22">
      <c r="A1902" t="s">
        <v>7171</v>
      </c>
      <c r="B1902" t="s">
        <v>7172</v>
      </c>
      <c r="C1902" t="s">
        <v>6986</v>
      </c>
      <c r="D1902" t="s">
        <v>32</v>
      </c>
      <c r="E1902">
        <v>1</v>
      </c>
      <c r="F1902">
        <v>0</v>
      </c>
      <c r="G1902">
        <v>8</v>
      </c>
      <c r="H1902">
        <v>3</v>
      </c>
      <c r="I1902">
        <v>1.05</v>
      </c>
      <c r="J1902">
        <v>11</v>
      </c>
      <c r="K1902">
        <v>0.27272727272727271</v>
      </c>
      <c r="L1902" t="s">
        <v>18169</v>
      </c>
      <c r="M1902" t="s">
        <v>17973</v>
      </c>
      <c r="N1902" cm="1">
        <f t="array" ref="N1902">_xlfn.LET(_xlpm.k,finalData[[#This Row],[peer_group_key]],
     MEDIAN(_xlfn._xlws.FILTER(finalData[score], (finalData[peer_group_key]=_xlpm.k)*(ISNUMBER(finalData[score]))))
)</f>
        <v>0.98</v>
      </c>
      <c r="O1902" cm="1">
        <f t="array" ref="O190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02" cm="1">
        <f t="array" ref="P190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02">
        <f>finalData[[#This Row],[peerQ3]]-finalData[[#This Row],[peerQ1]]</f>
        <v>6.25E-2</v>
      </c>
      <c r="R1902" cm="1">
        <f t="array" ref="R1902">_xlfn.LET(_xlpm.k,finalData[[#This Row],[peer_group_key]],
ROWS(_xlfn._xlws.FILTER(finalData[score], (finalData[peer_group_key]=_xlpm.k)*(ISNUMBER(finalData[score]))))
)</f>
        <v>90</v>
      </c>
      <c r="S1902">
        <f>IF(OR(NOT(ISNUMBER(finalData[[#This Row],[peerIQR]])),finalData[[#This Row],[peerIQR]]=0), NA(), finalData[[#This Row],[peerQ1]]-1.5*finalData[[#This Row],[peerIQR]])</f>
        <v>0.86375000000000002</v>
      </c>
      <c r="T1902">
        <f>IF(OR(NOT(ISNUMBER(finalData[[#This Row],[peerIQR]])),finalData[[#This Row],[peerIQR]]=0), NA(), finalData[[#This Row],[peerQ3]]+1.5*finalData[[#This Row],[peerIQR]])</f>
        <v>1.11375</v>
      </c>
      <c r="U190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02">
        <f>finalData[[#This Row],[score]]-finalData[[#This Row],[peerMedian]]</f>
        <v>7.0000000000000062E-2</v>
      </c>
    </row>
    <row r="1903" spans="1:22">
      <c r="A1903" t="s">
        <v>7174</v>
      </c>
      <c r="B1903" t="s">
        <v>7175</v>
      </c>
      <c r="C1903" t="s">
        <v>6986</v>
      </c>
      <c r="D1903" t="s">
        <v>32</v>
      </c>
      <c r="E1903">
        <v>3</v>
      </c>
      <c r="F1903">
        <v>1</v>
      </c>
      <c r="G1903">
        <v>3</v>
      </c>
      <c r="H1903">
        <v>0</v>
      </c>
      <c r="I1903">
        <v>0.96</v>
      </c>
      <c r="J1903">
        <v>4</v>
      </c>
      <c r="K1903">
        <v>0</v>
      </c>
      <c r="L1903" t="s">
        <v>18169</v>
      </c>
      <c r="M1903" t="s">
        <v>17971</v>
      </c>
      <c r="N1903" cm="1">
        <f t="array" ref="N1903">_xlfn.LET(_xlpm.k,finalData[[#This Row],[peer_group_key]],
     MEDIAN(_xlfn._xlws.FILTER(finalData[score], (finalData[peer_group_key]=_xlpm.k)*(ISNUMBER(finalData[score]))))
)</f>
        <v>0.98</v>
      </c>
      <c r="O1903" cm="1">
        <f t="array" ref="O190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03" cm="1">
        <f t="array" ref="P190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03">
        <f>finalData[[#This Row],[peerQ3]]-finalData[[#This Row],[peerQ1]]</f>
        <v>6.25E-2</v>
      </c>
      <c r="R1903" cm="1">
        <f t="array" ref="R1903">_xlfn.LET(_xlpm.k,finalData[[#This Row],[peer_group_key]],
ROWS(_xlfn._xlws.FILTER(finalData[score], (finalData[peer_group_key]=_xlpm.k)*(ISNUMBER(finalData[score]))))
)</f>
        <v>90</v>
      </c>
      <c r="S1903">
        <f>IF(OR(NOT(ISNUMBER(finalData[[#This Row],[peerIQR]])),finalData[[#This Row],[peerIQR]]=0), NA(), finalData[[#This Row],[peerQ1]]-1.5*finalData[[#This Row],[peerIQR]])</f>
        <v>0.86375000000000002</v>
      </c>
      <c r="T1903">
        <f>IF(OR(NOT(ISNUMBER(finalData[[#This Row],[peerIQR]])),finalData[[#This Row],[peerIQR]]=0), NA(), finalData[[#This Row],[peerQ3]]+1.5*finalData[[#This Row],[peerIQR]])</f>
        <v>1.11375</v>
      </c>
      <c r="U190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03">
        <f>finalData[[#This Row],[score]]-finalData[[#This Row],[peerMedian]]</f>
        <v>-2.0000000000000018E-2</v>
      </c>
    </row>
    <row r="1904" spans="1:22">
      <c r="A1904" t="s">
        <v>7177</v>
      </c>
      <c r="B1904" t="s">
        <v>7178</v>
      </c>
      <c r="C1904" t="s">
        <v>6986</v>
      </c>
      <c r="D1904" t="s">
        <v>32</v>
      </c>
      <c r="E1904">
        <v>2</v>
      </c>
      <c r="F1904">
        <v>0</v>
      </c>
      <c r="G1904">
        <v>9</v>
      </c>
      <c r="H1904">
        <v>0</v>
      </c>
      <c r="I1904">
        <v>1.04</v>
      </c>
      <c r="J1904">
        <v>9</v>
      </c>
      <c r="K1904">
        <v>0</v>
      </c>
      <c r="L1904" t="s">
        <v>18169</v>
      </c>
      <c r="M1904" t="s">
        <v>17973</v>
      </c>
      <c r="N1904" cm="1">
        <f t="array" ref="N1904">_xlfn.LET(_xlpm.k,finalData[[#This Row],[peer_group_key]],
     MEDIAN(_xlfn._xlws.FILTER(finalData[score], (finalData[peer_group_key]=_xlpm.k)*(ISNUMBER(finalData[score]))))
)</f>
        <v>0.98</v>
      </c>
      <c r="O1904" cm="1">
        <f t="array" ref="O190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04" cm="1">
        <f t="array" ref="P190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04">
        <f>finalData[[#This Row],[peerQ3]]-finalData[[#This Row],[peerQ1]]</f>
        <v>6.25E-2</v>
      </c>
      <c r="R1904" cm="1">
        <f t="array" ref="R1904">_xlfn.LET(_xlpm.k,finalData[[#This Row],[peer_group_key]],
ROWS(_xlfn._xlws.FILTER(finalData[score], (finalData[peer_group_key]=_xlpm.k)*(ISNUMBER(finalData[score]))))
)</f>
        <v>90</v>
      </c>
      <c r="S1904">
        <f>IF(OR(NOT(ISNUMBER(finalData[[#This Row],[peerIQR]])),finalData[[#This Row],[peerIQR]]=0), NA(), finalData[[#This Row],[peerQ1]]-1.5*finalData[[#This Row],[peerIQR]])</f>
        <v>0.86375000000000002</v>
      </c>
      <c r="T1904">
        <f>IF(OR(NOT(ISNUMBER(finalData[[#This Row],[peerIQR]])),finalData[[#This Row],[peerIQR]]=0), NA(), finalData[[#This Row],[peerQ3]]+1.5*finalData[[#This Row],[peerIQR]])</f>
        <v>1.11375</v>
      </c>
      <c r="U190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04">
        <f>finalData[[#This Row],[score]]-finalData[[#This Row],[peerMedian]]</f>
        <v>6.0000000000000053E-2</v>
      </c>
    </row>
    <row r="1905" spans="1:22">
      <c r="A1905" t="s">
        <v>7180</v>
      </c>
      <c r="B1905" t="s">
        <v>2352</v>
      </c>
      <c r="C1905" t="s">
        <v>6986</v>
      </c>
      <c r="D1905" t="s">
        <v>32</v>
      </c>
      <c r="E1905">
        <v>2</v>
      </c>
      <c r="F1905">
        <v>1</v>
      </c>
      <c r="G1905">
        <v>6</v>
      </c>
      <c r="H1905">
        <v>0</v>
      </c>
      <c r="I1905">
        <v>1.03</v>
      </c>
      <c r="J1905">
        <v>7</v>
      </c>
      <c r="K1905">
        <v>0</v>
      </c>
      <c r="L1905" t="s">
        <v>18169</v>
      </c>
      <c r="M1905" t="s">
        <v>17973</v>
      </c>
      <c r="N1905" cm="1">
        <f t="array" ref="N1905">_xlfn.LET(_xlpm.k,finalData[[#This Row],[peer_group_key]],
     MEDIAN(_xlfn._xlws.FILTER(finalData[score], (finalData[peer_group_key]=_xlpm.k)*(ISNUMBER(finalData[score]))))
)</f>
        <v>0.98</v>
      </c>
      <c r="O1905" cm="1">
        <f t="array" ref="O190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05" cm="1">
        <f t="array" ref="P190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05">
        <f>finalData[[#This Row],[peerQ3]]-finalData[[#This Row],[peerQ1]]</f>
        <v>6.25E-2</v>
      </c>
      <c r="R1905" cm="1">
        <f t="array" ref="R1905">_xlfn.LET(_xlpm.k,finalData[[#This Row],[peer_group_key]],
ROWS(_xlfn._xlws.FILTER(finalData[score], (finalData[peer_group_key]=_xlpm.k)*(ISNUMBER(finalData[score]))))
)</f>
        <v>90</v>
      </c>
      <c r="S1905">
        <f>IF(OR(NOT(ISNUMBER(finalData[[#This Row],[peerIQR]])),finalData[[#This Row],[peerIQR]]=0), NA(), finalData[[#This Row],[peerQ1]]-1.5*finalData[[#This Row],[peerIQR]])</f>
        <v>0.86375000000000002</v>
      </c>
      <c r="T1905">
        <f>IF(OR(NOT(ISNUMBER(finalData[[#This Row],[peerIQR]])),finalData[[#This Row],[peerIQR]]=0), NA(), finalData[[#This Row],[peerQ3]]+1.5*finalData[[#This Row],[peerIQR]])</f>
        <v>1.11375</v>
      </c>
      <c r="U190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05">
        <f>finalData[[#This Row],[score]]-finalData[[#This Row],[peerMedian]]</f>
        <v>5.0000000000000044E-2</v>
      </c>
    </row>
    <row r="1906" spans="1:22">
      <c r="A1906" t="s">
        <v>7182</v>
      </c>
      <c r="B1906" t="s">
        <v>7183</v>
      </c>
      <c r="C1906" t="s">
        <v>6986</v>
      </c>
      <c r="D1906" t="s">
        <v>27</v>
      </c>
      <c r="E1906">
        <v>3</v>
      </c>
      <c r="F1906">
        <v>0</v>
      </c>
      <c r="G1906">
        <v>8</v>
      </c>
      <c r="H1906">
        <v>1</v>
      </c>
      <c r="I1906">
        <v>0.98</v>
      </c>
      <c r="J1906">
        <v>9</v>
      </c>
      <c r="K1906">
        <v>0.1111111111111111</v>
      </c>
      <c r="L1906" t="s">
        <v>18171</v>
      </c>
      <c r="M1906" t="s">
        <v>17971</v>
      </c>
      <c r="N1906" cm="1">
        <f t="array" ref="N1906">_xlfn.LET(_xlpm.k,finalData[[#This Row],[peer_group_key]],
     MEDIAN(_xlfn._xlws.FILTER(finalData[score], (finalData[peer_group_key]=_xlpm.k)*(ISNUMBER(finalData[score]))))
)</f>
        <v>1.0150000000000001</v>
      </c>
      <c r="O1906" cm="1">
        <f t="array" ref="O190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1906" cm="1">
        <f t="array" ref="P190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906">
        <f>finalData[[#This Row],[peerQ3]]-finalData[[#This Row],[peerQ1]]</f>
        <v>0.10750000000000015</v>
      </c>
      <c r="R1906" cm="1">
        <f t="array" ref="R1906">_xlfn.LET(_xlpm.k,finalData[[#This Row],[peer_group_key]],
ROWS(_xlfn._xlws.FILTER(finalData[score], (finalData[peer_group_key]=_xlpm.k)*(ISNUMBER(finalData[score]))))
)</f>
        <v>6</v>
      </c>
      <c r="S1906">
        <f>IF(OR(NOT(ISNUMBER(finalData[[#This Row],[peerIQR]])),finalData[[#This Row],[peerIQR]]=0), NA(), finalData[[#This Row],[peerQ1]]-1.5*finalData[[#This Row],[peerIQR]])</f>
        <v>0.81124999999999969</v>
      </c>
      <c r="T1906">
        <f>IF(OR(NOT(ISNUMBER(finalData[[#This Row],[peerIQR]])),finalData[[#This Row],[peerIQR]]=0), NA(), finalData[[#This Row],[peerQ3]]+1.5*finalData[[#This Row],[peerIQR]])</f>
        <v>1.2412500000000004</v>
      </c>
      <c r="U190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906">
        <f>finalData[[#This Row],[score]]-finalData[[#This Row],[peerMedian]]</f>
        <v>-3.5000000000000142E-2</v>
      </c>
    </row>
    <row r="1907" spans="1:22">
      <c r="A1907" t="s">
        <v>7189</v>
      </c>
      <c r="B1907" t="s">
        <v>7190</v>
      </c>
      <c r="C1907" t="s">
        <v>6986</v>
      </c>
      <c r="D1907" t="s">
        <v>32</v>
      </c>
      <c r="E1907">
        <v>4</v>
      </c>
      <c r="F1907">
        <v>0</v>
      </c>
      <c r="G1907">
        <v>9</v>
      </c>
      <c r="H1907">
        <v>2</v>
      </c>
      <c r="I1907">
        <v>0.94</v>
      </c>
      <c r="J1907">
        <v>11</v>
      </c>
      <c r="K1907">
        <v>0.18181818181818182</v>
      </c>
      <c r="L1907" t="s">
        <v>18169</v>
      </c>
      <c r="M1907" t="s">
        <v>17970</v>
      </c>
      <c r="N1907" cm="1">
        <f t="array" ref="N1907">_xlfn.LET(_xlpm.k,finalData[[#This Row],[peer_group_key]],
     MEDIAN(_xlfn._xlws.FILTER(finalData[score], (finalData[peer_group_key]=_xlpm.k)*(ISNUMBER(finalData[score]))))
)</f>
        <v>0.98</v>
      </c>
      <c r="O1907" cm="1">
        <f t="array" ref="O190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07" cm="1">
        <f t="array" ref="P190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07">
        <f>finalData[[#This Row],[peerQ3]]-finalData[[#This Row],[peerQ1]]</f>
        <v>6.25E-2</v>
      </c>
      <c r="R1907" cm="1">
        <f t="array" ref="R1907">_xlfn.LET(_xlpm.k,finalData[[#This Row],[peer_group_key]],
ROWS(_xlfn._xlws.FILTER(finalData[score], (finalData[peer_group_key]=_xlpm.k)*(ISNUMBER(finalData[score]))))
)</f>
        <v>90</v>
      </c>
      <c r="S1907">
        <f>IF(OR(NOT(ISNUMBER(finalData[[#This Row],[peerIQR]])),finalData[[#This Row],[peerIQR]]=0), NA(), finalData[[#This Row],[peerQ1]]-1.5*finalData[[#This Row],[peerIQR]])</f>
        <v>0.86375000000000002</v>
      </c>
      <c r="T1907">
        <f>IF(OR(NOT(ISNUMBER(finalData[[#This Row],[peerIQR]])),finalData[[#This Row],[peerIQR]]=0), NA(), finalData[[#This Row],[peerQ3]]+1.5*finalData[[#This Row],[peerIQR]])</f>
        <v>1.11375</v>
      </c>
      <c r="U190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07">
        <f>finalData[[#This Row],[score]]-finalData[[#This Row],[peerMedian]]</f>
        <v>-4.0000000000000036E-2</v>
      </c>
    </row>
    <row r="1908" spans="1:22">
      <c r="A1908" t="s">
        <v>7193</v>
      </c>
      <c r="B1908" t="s">
        <v>7194</v>
      </c>
      <c r="C1908" t="s">
        <v>6986</v>
      </c>
      <c r="D1908" t="s">
        <v>27</v>
      </c>
      <c r="E1908">
        <v>1</v>
      </c>
      <c r="F1908">
        <v>0</v>
      </c>
      <c r="G1908">
        <v>10</v>
      </c>
      <c r="H1908">
        <v>1</v>
      </c>
      <c r="I1908">
        <v>1.1599999999999999</v>
      </c>
      <c r="J1908">
        <v>11</v>
      </c>
      <c r="K1908">
        <v>9.0909090909090912E-2</v>
      </c>
      <c r="L1908" t="s">
        <v>18171</v>
      </c>
      <c r="M1908" t="s">
        <v>17973</v>
      </c>
      <c r="N1908" cm="1">
        <f t="array" ref="N1908">_xlfn.LET(_xlpm.k,finalData[[#This Row],[peer_group_key]],
     MEDIAN(_xlfn._xlws.FILTER(finalData[score], (finalData[peer_group_key]=_xlpm.k)*(ISNUMBER(finalData[score]))))
)</f>
        <v>1.0150000000000001</v>
      </c>
      <c r="O1908" cm="1">
        <f t="array" ref="O190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1908" cm="1">
        <f t="array" ref="P190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908">
        <f>finalData[[#This Row],[peerQ3]]-finalData[[#This Row],[peerQ1]]</f>
        <v>0.10750000000000015</v>
      </c>
      <c r="R1908" cm="1">
        <f t="array" ref="R1908">_xlfn.LET(_xlpm.k,finalData[[#This Row],[peer_group_key]],
ROWS(_xlfn._xlws.FILTER(finalData[score], (finalData[peer_group_key]=_xlpm.k)*(ISNUMBER(finalData[score]))))
)</f>
        <v>6</v>
      </c>
      <c r="S1908">
        <f>IF(OR(NOT(ISNUMBER(finalData[[#This Row],[peerIQR]])),finalData[[#This Row],[peerIQR]]=0), NA(), finalData[[#This Row],[peerQ1]]-1.5*finalData[[#This Row],[peerIQR]])</f>
        <v>0.81124999999999969</v>
      </c>
      <c r="T1908">
        <f>IF(OR(NOT(ISNUMBER(finalData[[#This Row],[peerIQR]])),finalData[[#This Row],[peerIQR]]=0), NA(), finalData[[#This Row],[peerQ3]]+1.5*finalData[[#This Row],[peerIQR]])</f>
        <v>1.2412500000000004</v>
      </c>
      <c r="U190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908">
        <f>finalData[[#This Row],[score]]-finalData[[#This Row],[peerMedian]]</f>
        <v>0.1449999999999998</v>
      </c>
    </row>
    <row r="1909" spans="1:22">
      <c r="A1909" t="s">
        <v>7197</v>
      </c>
      <c r="B1909" t="s">
        <v>7198</v>
      </c>
      <c r="C1909" t="s">
        <v>6986</v>
      </c>
      <c r="D1909" t="s">
        <v>32</v>
      </c>
      <c r="E1909">
        <v>4</v>
      </c>
      <c r="F1909">
        <v>0</v>
      </c>
      <c r="G1909">
        <v>6</v>
      </c>
      <c r="H1909">
        <v>0</v>
      </c>
      <c r="I1909">
        <v>0.9</v>
      </c>
      <c r="J1909">
        <v>6</v>
      </c>
      <c r="K1909">
        <v>0</v>
      </c>
      <c r="L1909" t="s">
        <v>18169</v>
      </c>
      <c r="M1909" t="s">
        <v>17970</v>
      </c>
      <c r="N1909" cm="1">
        <f t="array" ref="N1909">_xlfn.LET(_xlpm.k,finalData[[#This Row],[peer_group_key]],
     MEDIAN(_xlfn._xlws.FILTER(finalData[score], (finalData[peer_group_key]=_xlpm.k)*(ISNUMBER(finalData[score]))))
)</f>
        <v>0.98</v>
      </c>
      <c r="O1909" cm="1">
        <f t="array" ref="O190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09" cm="1">
        <f t="array" ref="P190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09">
        <f>finalData[[#This Row],[peerQ3]]-finalData[[#This Row],[peerQ1]]</f>
        <v>6.25E-2</v>
      </c>
      <c r="R1909" cm="1">
        <f t="array" ref="R1909">_xlfn.LET(_xlpm.k,finalData[[#This Row],[peer_group_key]],
ROWS(_xlfn._xlws.FILTER(finalData[score], (finalData[peer_group_key]=_xlpm.k)*(ISNUMBER(finalData[score]))))
)</f>
        <v>90</v>
      </c>
      <c r="S1909">
        <f>IF(OR(NOT(ISNUMBER(finalData[[#This Row],[peerIQR]])),finalData[[#This Row],[peerIQR]]=0), NA(), finalData[[#This Row],[peerQ1]]-1.5*finalData[[#This Row],[peerIQR]])</f>
        <v>0.86375000000000002</v>
      </c>
      <c r="T1909">
        <f>IF(OR(NOT(ISNUMBER(finalData[[#This Row],[peerIQR]])),finalData[[#This Row],[peerIQR]]=0), NA(), finalData[[#This Row],[peerQ3]]+1.5*finalData[[#This Row],[peerIQR]])</f>
        <v>1.11375</v>
      </c>
      <c r="U190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09">
        <f>finalData[[#This Row],[score]]-finalData[[#This Row],[peerMedian]]</f>
        <v>-7.999999999999996E-2</v>
      </c>
    </row>
    <row r="1910" spans="1:22">
      <c r="A1910" t="s">
        <v>7200</v>
      </c>
      <c r="B1910" t="s">
        <v>7201</v>
      </c>
      <c r="C1910" t="s">
        <v>6986</v>
      </c>
      <c r="D1910" t="s">
        <v>32</v>
      </c>
      <c r="E1910">
        <v>4</v>
      </c>
      <c r="F1910">
        <v>0</v>
      </c>
      <c r="G1910">
        <v>9</v>
      </c>
      <c r="H1910">
        <v>1</v>
      </c>
      <c r="I1910">
        <v>0.99</v>
      </c>
      <c r="J1910">
        <v>10</v>
      </c>
      <c r="K1910">
        <v>0.1</v>
      </c>
      <c r="L1910" t="s">
        <v>18169</v>
      </c>
      <c r="M1910" t="s">
        <v>17970</v>
      </c>
      <c r="N1910" cm="1">
        <f t="array" ref="N1910">_xlfn.LET(_xlpm.k,finalData[[#This Row],[peer_group_key]],
     MEDIAN(_xlfn._xlws.FILTER(finalData[score], (finalData[peer_group_key]=_xlpm.k)*(ISNUMBER(finalData[score]))))
)</f>
        <v>0.98</v>
      </c>
      <c r="O1910" cm="1">
        <f t="array" ref="O191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10" cm="1">
        <f t="array" ref="P191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10">
        <f>finalData[[#This Row],[peerQ3]]-finalData[[#This Row],[peerQ1]]</f>
        <v>6.25E-2</v>
      </c>
      <c r="R1910" cm="1">
        <f t="array" ref="R1910">_xlfn.LET(_xlpm.k,finalData[[#This Row],[peer_group_key]],
ROWS(_xlfn._xlws.FILTER(finalData[score], (finalData[peer_group_key]=_xlpm.k)*(ISNUMBER(finalData[score]))))
)</f>
        <v>90</v>
      </c>
      <c r="S1910">
        <f>IF(OR(NOT(ISNUMBER(finalData[[#This Row],[peerIQR]])),finalData[[#This Row],[peerIQR]]=0), NA(), finalData[[#This Row],[peerQ1]]-1.5*finalData[[#This Row],[peerIQR]])</f>
        <v>0.86375000000000002</v>
      </c>
      <c r="T1910">
        <f>IF(OR(NOT(ISNUMBER(finalData[[#This Row],[peerIQR]])),finalData[[#This Row],[peerIQR]]=0), NA(), finalData[[#This Row],[peerQ3]]+1.5*finalData[[#This Row],[peerIQR]])</f>
        <v>1.11375</v>
      </c>
      <c r="U191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10">
        <f>finalData[[#This Row],[score]]-finalData[[#This Row],[peerMedian]]</f>
        <v>1.0000000000000009E-2</v>
      </c>
    </row>
    <row r="1911" spans="1:22">
      <c r="A1911" t="s">
        <v>7206</v>
      </c>
      <c r="B1911" t="s">
        <v>7207</v>
      </c>
      <c r="C1911" t="s">
        <v>6986</v>
      </c>
      <c r="D1911" t="s">
        <v>87</v>
      </c>
      <c r="E1911">
        <v>2</v>
      </c>
      <c r="F1911">
        <v>0</v>
      </c>
      <c r="G1911">
        <v>9</v>
      </c>
      <c r="H1911">
        <v>1</v>
      </c>
      <c r="I1911">
        <v>0.99</v>
      </c>
      <c r="J1911">
        <v>10</v>
      </c>
      <c r="K1911">
        <v>0.1</v>
      </c>
      <c r="L1911" t="s">
        <v>18170</v>
      </c>
      <c r="M1911" t="s">
        <v>17973</v>
      </c>
      <c r="N1911" cm="1">
        <f t="array" ref="N1911">_xlfn.LET(_xlpm.k,finalData[[#This Row],[peer_group_key]],
     MEDIAN(_xlfn._xlws.FILTER(finalData[score], (finalData[peer_group_key]=_xlpm.k)*(ISNUMBER(finalData[score]))))
)</f>
        <v>0.99</v>
      </c>
      <c r="O1911" cm="1">
        <f t="array" ref="O191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911" cm="1">
        <f t="array" ref="P191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911">
        <f>finalData[[#This Row],[peerQ3]]-finalData[[#This Row],[peerQ1]]</f>
        <v>6.5000000000000169E-2</v>
      </c>
      <c r="R1911" cm="1">
        <f t="array" ref="R1911">_xlfn.LET(_xlpm.k,finalData[[#This Row],[peer_group_key]],
ROWS(_xlfn._xlws.FILTER(finalData[score], (finalData[peer_group_key]=_xlpm.k)*(ISNUMBER(finalData[score]))))
)</f>
        <v>13</v>
      </c>
      <c r="S1911">
        <f>IF(OR(NOT(ISNUMBER(finalData[[#This Row],[peerIQR]])),finalData[[#This Row],[peerIQR]]=0), NA(), finalData[[#This Row],[peerQ1]]-1.5*finalData[[#This Row],[peerIQR]])</f>
        <v>0.8524999999999997</v>
      </c>
      <c r="T1911">
        <f>IF(OR(NOT(ISNUMBER(finalData[[#This Row],[peerIQR]])),finalData[[#This Row],[peerIQR]]=0), NA(), finalData[[#This Row],[peerQ3]]+1.5*finalData[[#This Row],[peerIQR]])</f>
        <v>1.1125000000000003</v>
      </c>
      <c r="U191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11">
        <f>finalData[[#This Row],[score]]-finalData[[#This Row],[peerMedian]]</f>
        <v>0</v>
      </c>
    </row>
    <row r="1912" spans="1:22">
      <c r="A1912" t="s">
        <v>7209</v>
      </c>
      <c r="B1912" t="s">
        <v>7210</v>
      </c>
      <c r="C1912" t="s">
        <v>6986</v>
      </c>
      <c r="D1912" t="s">
        <v>87</v>
      </c>
      <c r="E1912">
        <v>4</v>
      </c>
      <c r="F1912">
        <v>0</v>
      </c>
      <c r="G1912">
        <v>8</v>
      </c>
      <c r="H1912">
        <v>1</v>
      </c>
      <c r="I1912">
        <v>0.95</v>
      </c>
      <c r="J1912">
        <v>9</v>
      </c>
      <c r="K1912">
        <v>0.1111111111111111</v>
      </c>
      <c r="L1912" t="s">
        <v>18170</v>
      </c>
      <c r="M1912" t="s">
        <v>17970</v>
      </c>
      <c r="N1912" cm="1">
        <f t="array" ref="N1912">_xlfn.LET(_xlpm.k,finalData[[#This Row],[peer_group_key]],
     MEDIAN(_xlfn._xlws.FILTER(finalData[score], (finalData[peer_group_key]=_xlpm.k)*(ISNUMBER(finalData[score]))))
)</f>
        <v>0.99</v>
      </c>
      <c r="O1912" cm="1">
        <f t="array" ref="O191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912" cm="1">
        <f t="array" ref="P191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912">
        <f>finalData[[#This Row],[peerQ3]]-finalData[[#This Row],[peerQ1]]</f>
        <v>6.5000000000000169E-2</v>
      </c>
      <c r="R1912" cm="1">
        <f t="array" ref="R1912">_xlfn.LET(_xlpm.k,finalData[[#This Row],[peer_group_key]],
ROWS(_xlfn._xlws.FILTER(finalData[score], (finalData[peer_group_key]=_xlpm.k)*(ISNUMBER(finalData[score]))))
)</f>
        <v>13</v>
      </c>
      <c r="S1912">
        <f>IF(OR(NOT(ISNUMBER(finalData[[#This Row],[peerIQR]])),finalData[[#This Row],[peerIQR]]=0), NA(), finalData[[#This Row],[peerQ1]]-1.5*finalData[[#This Row],[peerIQR]])</f>
        <v>0.8524999999999997</v>
      </c>
      <c r="T1912">
        <f>IF(OR(NOT(ISNUMBER(finalData[[#This Row],[peerIQR]])),finalData[[#This Row],[peerIQR]]=0), NA(), finalData[[#This Row],[peerQ3]]+1.5*finalData[[#This Row],[peerIQR]])</f>
        <v>1.1125000000000003</v>
      </c>
      <c r="U191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12">
        <f>finalData[[#This Row],[score]]-finalData[[#This Row],[peerMedian]]</f>
        <v>-4.0000000000000036E-2</v>
      </c>
    </row>
    <row r="1913" spans="1:22">
      <c r="A1913" t="s">
        <v>7213</v>
      </c>
      <c r="B1913" t="s">
        <v>7214</v>
      </c>
      <c r="C1913" t="s">
        <v>6986</v>
      </c>
      <c r="D1913" t="s">
        <v>32</v>
      </c>
      <c r="E1913">
        <v>2</v>
      </c>
      <c r="F1913">
        <v>0</v>
      </c>
      <c r="G1913">
        <v>9</v>
      </c>
      <c r="H1913">
        <v>0</v>
      </c>
      <c r="I1913">
        <v>0.93</v>
      </c>
      <c r="J1913">
        <v>9</v>
      </c>
      <c r="K1913">
        <v>0</v>
      </c>
      <c r="L1913" t="s">
        <v>18169</v>
      </c>
      <c r="M1913" t="s">
        <v>17973</v>
      </c>
      <c r="N1913" cm="1">
        <f t="array" ref="N1913">_xlfn.LET(_xlpm.k,finalData[[#This Row],[peer_group_key]],
     MEDIAN(_xlfn._xlws.FILTER(finalData[score], (finalData[peer_group_key]=_xlpm.k)*(ISNUMBER(finalData[score]))))
)</f>
        <v>0.98</v>
      </c>
      <c r="O1913" cm="1">
        <f t="array" ref="O191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13" cm="1">
        <f t="array" ref="P191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13">
        <f>finalData[[#This Row],[peerQ3]]-finalData[[#This Row],[peerQ1]]</f>
        <v>6.25E-2</v>
      </c>
      <c r="R1913" cm="1">
        <f t="array" ref="R1913">_xlfn.LET(_xlpm.k,finalData[[#This Row],[peer_group_key]],
ROWS(_xlfn._xlws.FILTER(finalData[score], (finalData[peer_group_key]=_xlpm.k)*(ISNUMBER(finalData[score]))))
)</f>
        <v>90</v>
      </c>
      <c r="S1913">
        <f>IF(OR(NOT(ISNUMBER(finalData[[#This Row],[peerIQR]])),finalData[[#This Row],[peerIQR]]=0), NA(), finalData[[#This Row],[peerQ1]]-1.5*finalData[[#This Row],[peerIQR]])</f>
        <v>0.86375000000000002</v>
      </c>
      <c r="T1913">
        <f>IF(OR(NOT(ISNUMBER(finalData[[#This Row],[peerIQR]])),finalData[[#This Row],[peerIQR]]=0), NA(), finalData[[#This Row],[peerQ3]]+1.5*finalData[[#This Row],[peerIQR]])</f>
        <v>1.11375</v>
      </c>
      <c r="U191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13">
        <f>finalData[[#This Row],[score]]-finalData[[#This Row],[peerMedian]]</f>
        <v>-4.9999999999999933E-2</v>
      </c>
    </row>
    <row r="1914" spans="1:22">
      <c r="A1914" t="s">
        <v>7216</v>
      </c>
      <c r="B1914" t="s">
        <v>7217</v>
      </c>
      <c r="C1914" t="s">
        <v>6986</v>
      </c>
      <c r="D1914" t="s">
        <v>32</v>
      </c>
      <c r="E1914">
        <v>2</v>
      </c>
      <c r="F1914">
        <v>0</v>
      </c>
      <c r="G1914">
        <v>6</v>
      </c>
      <c r="H1914">
        <v>1</v>
      </c>
      <c r="I1914">
        <v>1.03</v>
      </c>
      <c r="J1914">
        <v>7</v>
      </c>
      <c r="K1914">
        <v>0.14285714285714285</v>
      </c>
      <c r="L1914" t="s">
        <v>18169</v>
      </c>
      <c r="M1914" t="s">
        <v>17973</v>
      </c>
      <c r="N1914" cm="1">
        <f t="array" ref="N1914">_xlfn.LET(_xlpm.k,finalData[[#This Row],[peer_group_key]],
     MEDIAN(_xlfn._xlws.FILTER(finalData[score], (finalData[peer_group_key]=_xlpm.k)*(ISNUMBER(finalData[score]))))
)</f>
        <v>0.98</v>
      </c>
      <c r="O1914" cm="1">
        <f t="array" ref="O191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14" cm="1">
        <f t="array" ref="P191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14">
        <f>finalData[[#This Row],[peerQ3]]-finalData[[#This Row],[peerQ1]]</f>
        <v>6.25E-2</v>
      </c>
      <c r="R1914" cm="1">
        <f t="array" ref="R1914">_xlfn.LET(_xlpm.k,finalData[[#This Row],[peer_group_key]],
ROWS(_xlfn._xlws.FILTER(finalData[score], (finalData[peer_group_key]=_xlpm.k)*(ISNUMBER(finalData[score]))))
)</f>
        <v>90</v>
      </c>
      <c r="S1914">
        <f>IF(OR(NOT(ISNUMBER(finalData[[#This Row],[peerIQR]])),finalData[[#This Row],[peerIQR]]=0), NA(), finalData[[#This Row],[peerQ1]]-1.5*finalData[[#This Row],[peerIQR]])</f>
        <v>0.86375000000000002</v>
      </c>
      <c r="T1914">
        <f>IF(OR(NOT(ISNUMBER(finalData[[#This Row],[peerIQR]])),finalData[[#This Row],[peerIQR]]=0), NA(), finalData[[#This Row],[peerQ3]]+1.5*finalData[[#This Row],[peerIQR]])</f>
        <v>1.11375</v>
      </c>
      <c r="U191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14">
        <f>finalData[[#This Row],[score]]-finalData[[#This Row],[peerMedian]]</f>
        <v>5.0000000000000044E-2</v>
      </c>
    </row>
    <row r="1915" spans="1:22">
      <c r="A1915" t="s">
        <v>7219</v>
      </c>
      <c r="B1915" t="s">
        <v>7220</v>
      </c>
      <c r="C1915" t="s">
        <v>6986</v>
      </c>
      <c r="D1915" t="s">
        <v>32</v>
      </c>
      <c r="E1915">
        <v>3</v>
      </c>
      <c r="F1915">
        <v>1</v>
      </c>
      <c r="G1915">
        <v>7</v>
      </c>
      <c r="H1915">
        <v>0</v>
      </c>
      <c r="I1915">
        <v>0.92</v>
      </c>
      <c r="J1915">
        <v>8</v>
      </c>
      <c r="K1915">
        <v>0</v>
      </c>
      <c r="L1915" t="s">
        <v>18169</v>
      </c>
      <c r="M1915" t="s">
        <v>17971</v>
      </c>
      <c r="N1915" cm="1">
        <f t="array" ref="N1915">_xlfn.LET(_xlpm.k,finalData[[#This Row],[peer_group_key]],
     MEDIAN(_xlfn._xlws.FILTER(finalData[score], (finalData[peer_group_key]=_xlpm.k)*(ISNUMBER(finalData[score]))))
)</f>
        <v>0.98</v>
      </c>
      <c r="O1915" cm="1">
        <f t="array" ref="O191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15" cm="1">
        <f t="array" ref="P191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15">
        <f>finalData[[#This Row],[peerQ3]]-finalData[[#This Row],[peerQ1]]</f>
        <v>6.25E-2</v>
      </c>
      <c r="R1915" cm="1">
        <f t="array" ref="R1915">_xlfn.LET(_xlpm.k,finalData[[#This Row],[peer_group_key]],
ROWS(_xlfn._xlws.FILTER(finalData[score], (finalData[peer_group_key]=_xlpm.k)*(ISNUMBER(finalData[score]))))
)</f>
        <v>90</v>
      </c>
      <c r="S1915">
        <f>IF(OR(NOT(ISNUMBER(finalData[[#This Row],[peerIQR]])),finalData[[#This Row],[peerIQR]]=0), NA(), finalData[[#This Row],[peerQ1]]-1.5*finalData[[#This Row],[peerIQR]])</f>
        <v>0.86375000000000002</v>
      </c>
      <c r="T1915">
        <f>IF(OR(NOT(ISNUMBER(finalData[[#This Row],[peerIQR]])),finalData[[#This Row],[peerIQR]]=0), NA(), finalData[[#This Row],[peerQ3]]+1.5*finalData[[#This Row],[peerIQR]])</f>
        <v>1.11375</v>
      </c>
      <c r="U191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15">
        <f>finalData[[#This Row],[score]]-finalData[[#This Row],[peerMedian]]</f>
        <v>-5.9999999999999942E-2</v>
      </c>
    </row>
    <row r="1916" spans="1:22">
      <c r="A1916" t="s">
        <v>7222</v>
      </c>
      <c r="B1916" t="s">
        <v>7223</v>
      </c>
      <c r="C1916" t="s">
        <v>6986</v>
      </c>
      <c r="D1916" t="s">
        <v>32</v>
      </c>
      <c r="E1916">
        <v>5</v>
      </c>
      <c r="F1916">
        <v>0</v>
      </c>
      <c r="G1916">
        <v>9</v>
      </c>
      <c r="H1916">
        <v>1</v>
      </c>
      <c r="I1916">
        <v>0.99</v>
      </c>
      <c r="J1916">
        <v>10</v>
      </c>
      <c r="K1916">
        <v>0.1</v>
      </c>
      <c r="L1916" t="s">
        <v>18169</v>
      </c>
      <c r="M1916" t="s">
        <v>17970</v>
      </c>
      <c r="N1916" cm="1">
        <f t="array" ref="N1916">_xlfn.LET(_xlpm.k,finalData[[#This Row],[peer_group_key]],
     MEDIAN(_xlfn._xlws.FILTER(finalData[score], (finalData[peer_group_key]=_xlpm.k)*(ISNUMBER(finalData[score]))))
)</f>
        <v>0.98</v>
      </c>
      <c r="O1916" cm="1">
        <f t="array" ref="O191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16" cm="1">
        <f t="array" ref="P191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16">
        <f>finalData[[#This Row],[peerQ3]]-finalData[[#This Row],[peerQ1]]</f>
        <v>6.25E-2</v>
      </c>
      <c r="R1916" cm="1">
        <f t="array" ref="R1916">_xlfn.LET(_xlpm.k,finalData[[#This Row],[peer_group_key]],
ROWS(_xlfn._xlws.FILTER(finalData[score], (finalData[peer_group_key]=_xlpm.k)*(ISNUMBER(finalData[score]))))
)</f>
        <v>90</v>
      </c>
      <c r="S1916">
        <f>IF(OR(NOT(ISNUMBER(finalData[[#This Row],[peerIQR]])),finalData[[#This Row],[peerIQR]]=0), NA(), finalData[[#This Row],[peerQ1]]-1.5*finalData[[#This Row],[peerIQR]])</f>
        <v>0.86375000000000002</v>
      </c>
      <c r="T1916">
        <f>IF(OR(NOT(ISNUMBER(finalData[[#This Row],[peerIQR]])),finalData[[#This Row],[peerIQR]]=0), NA(), finalData[[#This Row],[peerQ3]]+1.5*finalData[[#This Row],[peerIQR]])</f>
        <v>1.11375</v>
      </c>
      <c r="U191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16">
        <f>finalData[[#This Row],[score]]-finalData[[#This Row],[peerMedian]]</f>
        <v>1.0000000000000009E-2</v>
      </c>
    </row>
    <row r="1917" spans="1:22">
      <c r="A1917" t="s">
        <v>7225</v>
      </c>
      <c r="B1917" t="s">
        <v>7226</v>
      </c>
      <c r="C1917" t="s">
        <v>6986</v>
      </c>
      <c r="D1917" t="s">
        <v>32</v>
      </c>
      <c r="E1917">
        <v>2</v>
      </c>
      <c r="F1917">
        <v>0</v>
      </c>
      <c r="G1917">
        <v>6</v>
      </c>
      <c r="H1917">
        <v>2</v>
      </c>
      <c r="I1917">
        <v>1.03</v>
      </c>
      <c r="J1917">
        <v>8</v>
      </c>
      <c r="K1917">
        <v>0.25</v>
      </c>
      <c r="L1917" t="s">
        <v>18169</v>
      </c>
      <c r="M1917" t="s">
        <v>17973</v>
      </c>
      <c r="N1917" cm="1">
        <f t="array" ref="N1917">_xlfn.LET(_xlpm.k,finalData[[#This Row],[peer_group_key]],
     MEDIAN(_xlfn._xlws.FILTER(finalData[score], (finalData[peer_group_key]=_xlpm.k)*(ISNUMBER(finalData[score]))))
)</f>
        <v>0.98</v>
      </c>
      <c r="O1917" cm="1">
        <f t="array" ref="O191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17" cm="1">
        <f t="array" ref="P191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17">
        <f>finalData[[#This Row],[peerQ3]]-finalData[[#This Row],[peerQ1]]</f>
        <v>6.25E-2</v>
      </c>
      <c r="R1917" cm="1">
        <f t="array" ref="R1917">_xlfn.LET(_xlpm.k,finalData[[#This Row],[peer_group_key]],
ROWS(_xlfn._xlws.FILTER(finalData[score], (finalData[peer_group_key]=_xlpm.k)*(ISNUMBER(finalData[score]))))
)</f>
        <v>90</v>
      </c>
      <c r="S1917">
        <f>IF(OR(NOT(ISNUMBER(finalData[[#This Row],[peerIQR]])),finalData[[#This Row],[peerIQR]]=0), NA(), finalData[[#This Row],[peerQ1]]-1.5*finalData[[#This Row],[peerIQR]])</f>
        <v>0.86375000000000002</v>
      </c>
      <c r="T1917">
        <f>IF(OR(NOT(ISNUMBER(finalData[[#This Row],[peerIQR]])),finalData[[#This Row],[peerIQR]]=0), NA(), finalData[[#This Row],[peerQ3]]+1.5*finalData[[#This Row],[peerIQR]])</f>
        <v>1.11375</v>
      </c>
      <c r="U191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17">
        <f>finalData[[#This Row],[score]]-finalData[[#This Row],[peerMedian]]</f>
        <v>5.0000000000000044E-2</v>
      </c>
    </row>
    <row r="1918" spans="1:22">
      <c r="A1918" t="s">
        <v>7228</v>
      </c>
      <c r="B1918" t="s">
        <v>7229</v>
      </c>
      <c r="C1918" t="s">
        <v>6986</v>
      </c>
      <c r="D1918" t="s">
        <v>32</v>
      </c>
      <c r="E1918">
        <v>3</v>
      </c>
      <c r="F1918">
        <v>0</v>
      </c>
      <c r="G1918">
        <v>6</v>
      </c>
      <c r="H1918">
        <v>0</v>
      </c>
      <c r="I1918">
        <v>0.96</v>
      </c>
      <c r="J1918">
        <v>6</v>
      </c>
      <c r="K1918">
        <v>0</v>
      </c>
      <c r="L1918" t="s">
        <v>18169</v>
      </c>
      <c r="M1918" t="s">
        <v>17971</v>
      </c>
      <c r="N1918" cm="1">
        <f t="array" ref="N1918">_xlfn.LET(_xlpm.k,finalData[[#This Row],[peer_group_key]],
     MEDIAN(_xlfn._xlws.FILTER(finalData[score], (finalData[peer_group_key]=_xlpm.k)*(ISNUMBER(finalData[score]))))
)</f>
        <v>0.98</v>
      </c>
      <c r="O1918" cm="1">
        <f t="array" ref="O191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18" cm="1">
        <f t="array" ref="P191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18">
        <f>finalData[[#This Row],[peerQ3]]-finalData[[#This Row],[peerQ1]]</f>
        <v>6.25E-2</v>
      </c>
      <c r="R1918" cm="1">
        <f t="array" ref="R1918">_xlfn.LET(_xlpm.k,finalData[[#This Row],[peer_group_key]],
ROWS(_xlfn._xlws.FILTER(finalData[score], (finalData[peer_group_key]=_xlpm.k)*(ISNUMBER(finalData[score]))))
)</f>
        <v>90</v>
      </c>
      <c r="S1918">
        <f>IF(OR(NOT(ISNUMBER(finalData[[#This Row],[peerIQR]])),finalData[[#This Row],[peerIQR]]=0), NA(), finalData[[#This Row],[peerQ1]]-1.5*finalData[[#This Row],[peerIQR]])</f>
        <v>0.86375000000000002</v>
      </c>
      <c r="T1918">
        <f>IF(OR(NOT(ISNUMBER(finalData[[#This Row],[peerIQR]])),finalData[[#This Row],[peerIQR]]=0), NA(), finalData[[#This Row],[peerQ3]]+1.5*finalData[[#This Row],[peerIQR]])</f>
        <v>1.11375</v>
      </c>
      <c r="U191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18">
        <f>finalData[[#This Row],[score]]-finalData[[#This Row],[peerMedian]]</f>
        <v>-2.0000000000000018E-2</v>
      </c>
    </row>
    <row r="1919" spans="1:22">
      <c r="A1919" t="s">
        <v>7231</v>
      </c>
      <c r="B1919" t="s">
        <v>7232</v>
      </c>
      <c r="C1919" t="s">
        <v>6986</v>
      </c>
      <c r="D1919" t="s">
        <v>32</v>
      </c>
      <c r="E1919">
        <v>2</v>
      </c>
      <c r="F1919">
        <v>0</v>
      </c>
      <c r="G1919">
        <v>9</v>
      </c>
      <c r="H1919">
        <v>0</v>
      </c>
      <c r="I1919">
        <v>0.97</v>
      </c>
      <c r="J1919">
        <v>9</v>
      </c>
      <c r="K1919">
        <v>0</v>
      </c>
      <c r="L1919" t="s">
        <v>18169</v>
      </c>
      <c r="M1919" t="s">
        <v>17973</v>
      </c>
      <c r="N1919" cm="1">
        <f t="array" ref="N1919">_xlfn.LET(_xlpm.k,finalData[[#This Row],[peer_group_key]],
     MEDIAN(_xlfn._xlws.FILTER(finalData[score], (finalData[peer_group_key]=_xlpm.k)*(ISNUMBER(finalData[score]))))
)</f>
        <v>0.98</v>
      </c>
      <c r="O1919" cm="1">
        <f t="array" ref="O191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19" cm="1">
        <f t="array" ref="P191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19">
        <f>finalData[[#This Row],[peerQ3]]-finalData[[#This Row],[peerQ1]]</f>
        <v>6.25E-2</v>
      </c>
      <c r="R1919" cm="1">
        <f t="array" ref="R1919">_xlfn.LET(_xlpm.k,finalData[[#This Row],[peer_group_key]],
ROWS(_xlfn._xlws.FILTER(finalData[score], (finalData[peer_group_key]=_xlpm.k)*(ISNUMBER(finalData[score]))))
)</f>
        <v>90</v>
      </c>
      <c r="S1919">
        <f>IF(OR(NOT(ISNUMBER(finalData[[#This Row],[peerIQR]])),finalData[[#This Row],[peerIQR]]=0), NA(), finalData[[#This Row],[peerQ1]]-1.5*finalData[[#This Row],[peerIQR]])</f>
        <v>0.86375000000000002</v>
      </c>
      <c r="T1919">
        <f>IF(OR(NOT(ISNUMBER(finalData[[#This Row],[peerIQR]])),finalData[[#This Row],[peerIQR]]=0), NA(), finalData[[#This Row],[peerQ3]]+1.5*finalData[[#This Row],[peerIQR]])</f>
        <v>1.11375</v>
      </c>
      <c r="U191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19">
        <f>finalData[[#This Row],[score]]-finalData[[#This Row],[peerMedian]]</f>
        <v>-1.0000000000000009E-2</v>
      </c>
    </row>
    <row r="1920" spans="1:22">
      <c r="A1920" t="s">
        <v>7235</v>
      </c>
      <c r="B1920" t="s">
        <v>7236</v>
      </c>
      <c r="C1920" t="s">
        <v>6986</v>
      </c>
      <c r="D1920" t="s">
        <v>32</v>
      </c>
      <c r="E1920">
        <v>4</v>
      </c>
      <c r="F1920">
        <v>2</v>
      </c>
      <c r="G1920">
        <v>7</v>
      </c>
      <c r="H1920">
        <v>2</v>
      </c>
      <c r="I1920">
        <v>1</v>
      </c>
      <c r="J1920">
        <v>11</v>
      </c>
      <c r="K1920">
        <v>0.18181818181818182</v>
      </c>
      <c r="L1920" t="s">
        <v>18169</v>
      </c>
      <c r="M1920" t="s">
        <v>17970</v>
      </c>
      <c r="N1920" cm="1">
        <f t="array" ref="N1920">_xlfn.LET(_xlpm.k,finalData[[#This Row],[peer_group_key]],
     MEDIAN(_xlfn._xlws.FILTER(finalData[score], (finalData[peer_group_key]=_xlpm.k)*(ISNUMBER(finalData[score]))))
)</f>
        <v>0.98</v>
      </c>
      <c r="O1920" cm="1">
        <f t="array" ref="O192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20" cm="1">
        <f t="array" ref="P192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20">
        <f>finalData[[#This Row],[peerQ3]]-finalData[[#This Row],[peerQ1]]</f>
        <v>6.25E-2</v>
      </c>
      <c r="R1920" cm="1">
        <f t="array" ref="R1920">_xlfn.LET(_xlpm.k,finalData[[#This Row],[peer_group_key]],
ROWS(_xlfn._xlws.FILTER(finalData[score], (finalData[peer_group_key]=_xlpm.k)*(ISNUMBER(finalData[score]))))
)</f>
        <v>90</v>
      </c>
      <c r="S1920">
        <f>IF(OR(NOT(ISNUMBER(finalData[[#This Row],[peerIQR]])),finalData[[#This Row],[peerIQR]]=0), NA(), finalData[[#This Row],[peerQ1]]-1.5*finalData[[#This Row],[peerIQR]])</f>
        <v>0.86375000000000002</v>
      </c>
      <c r="T1920">
        <f>IF(OR(NOT(ISNUMBER(finalData[[#This Row],[peerIQR]])),finalData[[#This Row],[peerIQR]]=0), NA(), finalData[[#This Row],[peerQ3]]+1.5*finalData[[#This Row],[peerIQR]])</f>
        <v>1.11375</v>
      </c>
      <c r="U192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20">
        <f>finalData[[#This Row],[score]]-finalData[[#This Row],[peerMedian]]</f>
        <v>2.0000000000000018E-2</v>
      </c>
    </row>
    <row r="1921" spans="1:22">
      <c r="A1921" t="s">
        <v>7237</v>
      </c>
      <c r="B1921" t="s">
        <v>7238</v>
      </c>
      <c r="C1921" t="s">
        <v>6986</v>
      </c>
      <c r="D1921" t="s">
        <v>32</v>
      </c>
      <c r="E1921">
        <v>2</v>
      </c>
      <c r="F1921">
        <v>0</v>
      </c>
      <c r="G1921">
        <v>10</v>
      </c>
      <c r="H1921">
        <v>1</v>
      </c>
      <c r="I1921">
        <v>0.94</v>
      </c>
      <c r="J1921">
        <v>11</v>
      </c>
      <c r="K1921">
        <v>9.0909090909090912E-2</v>
      </c>
      <c r="L1921" t="s">
        <v>18169</v>
      </c>
      <c r="M1921" t="s">
        <v>17973</v>
      </c>
      <c r="N1921" cm="1">
        <f t="array" ref="N1921">_xlfn.LET(_xlpm.k,finalData[[#This Row],[peer_group_key]],
     MEDIAN(_xlfn._xlws.FILTER(finalData[score], (finalData[peer_group_key]=_xlpm.k)*(ISNUMBER(finalData[score]))))
)</f>
        <v>0.98</v>
      </c>
      <c r="O1921" cm="1">
        <f t="array" ref="O192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21" cm="1">
        <f t="array" ref="P192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21">
        <f>finalData[[#This Row],[peerQ3]]-finalData[[#This Row],[peerQ1]]</f>
        <v>6.25E-2</v>
      </c>
      <c r="R1921" cm="1">
        <f t="array" ref="R1921">_xlfn.LET(_xlpm.k,finalData[[#This Row],[peer_group_key]],
ROWS(_xlfn._xlws.FILTER(finalData[score], (finalData[peer_group_key]=_xlpm.k)*(ISNUMBER(finalData[score]))))
)</f>
        <v>90</v>
      </c>
      <c r="S1921">
        <f>IF(OR(NOT(ISNUMBER(finalData[[#This Row],[peerIQR]])),finalData[[#This Row],[peerIQR]]=0), NA(), finalData[[#This Row],[peerQ1]]-1.5*finalData[[#This Row],[peerIQR]])</f>
        <v>0.86375000000000002</v>
      </c>
      <c r="T1921">
        <f>IF(OR(NOT(ISNUMBER(finalData[[#This Row],[peerIQR]])),finalData[[#This Row],[peerIQR]]=0), NA(), finalData[[#This Row],[peerQ3]]+1.5*finalData[[#This Row],[peerIQR]])</f>
        <v>1.11375</v>
      </c>
      <c r="U192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21">
        <f>finalData[[#This Row],[score]]-finalData[[#This Row],[peerMedian]]</f>
        <v>-4.0000000000000036E-2</v>
      </c>
    </row>
    <row r="1922" spans="1:22">
      <c r="A1922" t="s">
        <v>7240</v>
      </c>
      <c r="B1922" t="s">
        <v>7241</v>
      </c>
      <c r="C1922" t="s">
        <v>6986</v>
      </c>
      <c r="D1922" t="s">
        <v>32</v>
      </c>
      <c r="E1922">
        <v>3</v>
      </c>
      <c r="F1922">
        <v>0</v>
      </c>
      <c r="G1922">
        <v>9</v>
      </c>
      <c r="H1922">
        <v>1</v>
      </c>
      <c r="I1922">
        <v>0.94</v>
      </c>
      <c r="J1922">
        <v>10</v>
      </c>
      <c r="K1922">
        <v>0.1</v>
      </c>
      <c r="L1922" t="s">
        <v>18169</v>
      </c>
      <c r="M1922" t="s">
        <v>17971</v>
      </c>
      <c r="N1922" cm="1">
        <f t="array" ref="N1922">_xlfn.LET(_xlpm.k,finalData[[#This Row],[peer_group_key]],
     MEDIAN(_xlfn._xlws.FILTER(finalData[score], (finalData[peer_group_key]=_xlpm.k)*(ISNUMBER(finalData[score]))))
)</f>
        <v>0.98</v>
      </c>
      <c r="O1922" cm="1">
        <f t="array" ref="O192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22" cm="1">
        <f t="array" ref="P192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22">
        <f>finalData[[#This Row],[peerQ3]]-finalData[[#This Row],[peerQ1]]</f>
        <v>6.25E-2</v>
      </c>
      <c r="R1922" cm="1">
        <f t="array" ref="R1922">_xlfn.LET(_xlpm.k,finalData[[#This Row],[peer_group_key]],
ROWS(_xlfn._xlws.FILTER(finalData[score], (finalData[peer_group_key]=_xlpm.k)*(ISNUMBER(finalData[score]))))
)</f>
        <v>90</v>
      </c>
      <c r="S1922">
        <f>IF(OR(NOT(ISNUMBER(finalData[[#This Row],[peerIQR]])),finalData[[#This Row],[peerIQR]]=0), NA(), finalData[[#This Row],[peerQ1]]-1.5*finalData[[#This Row],[peerIQR]])</f>
        <v>0.86375000000000002</v>
      </c>
      <c r="T1922">
        <f>IF(OR(NOT(ISNUMBER(finalData[[#This Row],[peerIQR]])),finalData[[#This Row],[peerIQR]]=0), NA(), finalData[[#This Row],[peerQ3]]+1.5*finalData[[#This Row],[peerIQR]])</f>
        <v>1.11375</v>
      </c>
      <c r="U192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22">
        <f>finalData[[#This Row],[score]]-finalData[[#This Row],[peerMedian]]</f>
        <v>-4.0000000000000036E-2</v>
      </c>
    </row>
    <row r="1923" spans="1:22">
      <c r="A1923" t="s">
        <v>7244</v>
      </c>
      <c r="B1923" t="s">
        <v>7245</v>
      </c>
      <c r="C1923" t="s">
        <v>6986</v>
      </c>
      <c r="D1923" t="s">
        <v>32</v>
      </c>
      <c r="E1923">
        <v>3</v>
      </c>
      <c r="F1923">
        <v>1</v>
      </c>
      <c r="G1923">
        <v>7</v>
      </c>
      <c r="H1923">
        <v>3</v>
      </c>
      <c r="I1923">
        <v>1.01</v>
      </c>
      <c r="J1923">
        <v>11</v>
      </c>
      <c r="K1923">
        <v>0.27272727272727271</v>
      </c>
      <c r="L1923" t="s">
        <v>18169</v>
      </c>
      <c r="M1923" t="s">
        <v>17971</v>
      </c>
      <c r="N1923" cm="1">
        <f t="array" ref="N1923">_xlfn.LET(_xlpm.k,finalData[[#This Row],[peer_group_key]],
     MEDIAN(_xlfn._xlws.FILTER(finalData[score], (finalData[peer_group_key]=_xlpm.k)*(ISNUMBER(finalData[score]))))
)</f>
        <v>0.98</v>
      </c>
      <c r="O1923" cm="1">
        <f t="array" ref="O192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23" cm="1">
        <f t="array" ref="P192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23">
        <f>finalData[[#This Row],[peerQ3]]-finalData[[#This Row],[peerQ1]]</f>
        <v>6.25E-2</v>
      </c>
      <c r="R1923" cm="1">
        <f t="array" ref="R1923">_xlfn.LET(_xlpm.k,finalData[[#This Row],[peer_group_key]],
ROWS(_xlfn._xlws.FILTER(finalData[score], (finalData[peer_group_key]=_xlpm.k)*(ISNUMBER(finalData[score]))))
)</f>
        <v>90</v>
      </c>
      <c r="S1923">
        <f>IF(OR(NOT(ISNUMBER(finalData[[#This Row],[peerIQR]])),finalData[[#This Row],[peerIQR]]=0), NA(), finalData[[#This Row],[peerQ1]]-1.5*finalData[[#This Row],[peerIQR]])</f>
        <v>0.86375000000000002</v>
      </c>
      <c r="T1923">
        <f>IF(OR(NOT(ISNUMBER(finalData[[#This Row],[peerIQR]])),finalData[[#This Row],[peerIQR]]=0), NA(), finalData[[#This Row],[peerQ3]]+1.5*finalData[[#This Row],[peerIQR]])</f>
        <v>1.11375</v>
      </c>
      <c r="U192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23">
        <f>finalData[[#This Row],[score]]-finalData[[#This Row],[peerMedian]]</f>
        <v>3.0000000000000027E-2</v>
      </c>
    </row>
    <row r="1924" spans="1:22">
      <c r="A1924" t="s">
        <v>7247</v>
      </c>
      <c r="B1924" t="s">
        <v>7248</v>
      </c>
      <c r="C1924" t="s">
        <v>6986</v>
      </c>
      <c r="D1924" t="s">
        <v>32</v>
      </c>
      <c r="E1924">
        <v>3</v>
      </c>
      <c r="F1924">
        <v>0</v>
      </c>
      <c r="G1924">
        <v>8</v>
      </c>
      <c r="H1924">
        <v>0</v>
      </c>
      <c r="I1924">
        <v>0.92</v>
      </c>
      <c r="J1924">
        <v>8</v>
      </c>
      <c r="K1924">
        <v>0</v>
      </c>
      <c r="L1924" t="s">
        <v>18169</v>
      </c>
      <c r="M1924" t="s">
        <v>17971</v>
      </c>
      <c r="N1924" cm="1">
        <f t="array" ref="N1924">_xlfn.LET(_xlpm.k,finalData[[#This Row],[peer_group_key]],
     MEDIAN(_xlfn._xlws.FILTER(finalData[score], (finalData[peer_group_key]=_xlpm.k)*(ISNUMBER(finalData[score]))))
)</f>
        <v>0.98</v>
      </c>
      <c r="O1924" cm="1">
        <f t="array" ref="O192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24" cm="1">
        <f t="array" ref="P192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24">
        <f>finalData[[#This Row],[peerQ3]]-finalData[[#This Row],[peerQ1]]</f>
        <v>6.25E-2</v>
      </c>
      <c r="R1924" cm="1">
        <f t="array" ref="R1924">_xlfn.LET(_xlpm.k,finalData[[#This Row],[peer_group_key]],
ROWS(_xlfn._xlws.FILTER(finalData[score], (finalData[peer_group_key]=_xlpm.k)*(ISNUMBER(finalData[score]))))
)</f>
        <v>90</v>
      </c>
      <c r="S1924">
        <f>IF(OR(NOT(ISNUMBER(finalData[[#This Row],[peerIQR]])),finalData[[#This Row],[peerIQR]]=0), NA(), finalData[[#This Row],[peerQ1]]-1.5*finalData[[#This Row],[peerIQR]])</f>
        <v>0.86375000000000002</v>
      </c>
      <c r="T1924">
        <f>IF(OR(NOT(ISNUMBER(finalData[[#This Row],[peerIQR]])),finalData[[#This Row],[peerIQR]]=0), NA(), finalData[[#This Row],[peerQ3]]+1.5*finalData[[#This Row],[peerIQR]])</f>
        <v>1.11375</v>
      </c>
      <c r="U192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24">
        <f>finalData[[#This Row],[score]]-finalData[[#This Row],[peerMedian]]</f>
        <v>-5.9999999999999942E-2</v>
      </c>
    </row>
    <row r="1925" spans="1:22">
      <c r="A1925" t="s">
        <v>7250</v>
      </c>
      <c r="B1925" t="s">
        <v>7251</v>
      </c>
      <c r="C1925" t="s">
        <v>6986</v>
      </c>
      <c r="D1925" t="s">
        <v>32</v>
      </c>
      <c r="E1925">
        <v>4</v>
      </c>
      <c r="F1925">
        <v>2</v>
      </c>
      <c r="G1925">
        <v>9</v>
      </c>
      <c r="H1925">
        <v>0</v>
      </c>
      <c r="I1925">
        <v>0.96</v>
      </c>
      <c r="J1925">
        <v>11</v>
      </c>
      <c r="K1925">
        <v>0</v>
      </c>
      <c r="L1925" t="s">
        <v>18169</v>
      </c>
      <c r="M1925" t="s">
        <v>17970</v>
      </c>
      <c r="N1925" cm="1">
        <f t="array" ref="N1925">_xlfn.LET(_xlpm.k,finalData[[#This Row],[peer_group_key]],
     MEDIAN(_xlfn._xlws.FILTER(finalData[score], (finalData[peer_group_key]=_xlpm.k)*(ISNUMBER(finalData[score]))))
)</f>
        <v>0.98</v>
      </c>
      <c r="O1925" cm="1">
        <f t="array" ref="O192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25" cm="1">
        <f t="array" ref="P192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25">
        <f>finalData[[#This Row],[peerQ3]]-finalData[[#This Row],[peerQ1]]</f>
        <v>6.25E-2</v>
      </c>
      <c r="R1925" cm="1">
        <f t="array" ref="R1925">_xlfn.LET(_xlpm.k,finalData[[#This Row],[peer_group_key]],
ROWS(_xlfn._xlws.FILTER(finalData[score], (finalData[peer_group_key]=_xlpm.k)*(ISNUMBER(finalData[score]))))
)</f>
        <v>90</v>
      </c>
      <c r="S1925">
        <f>IF(OR(NOT(ISNUMBER(finalData[[#This Row],[peerIQR]])),finalData[[#This Row],[peerIQR]]=0), NA(), finalData[[#This Row],[peerQ1]]-1.5*finalData[[#This Row],[peerIQR]])</f>
        <v>0.86375000000000002</v>
      </c>
      <c r="T1925">
        <f>IF(OR(NOT(ISNUMBER(finalData[[#This Row],[peerIQR]])),finalData[[#This Row],[peerIQR]]=0), NA(), finalData[[#This Row],[peerQ3]]+1.5*finalData[[#This Row],[peerIQR]])</f>
        <v>1.11375</v>
      </c>
      <c r="U192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25">
        <f>finalData[[#This Row],[score]]-finalData[[#This Row],[peerMedian]]</f>
        <v>-2.0000000000000018E-2</v>
      </c>
    </row>
    <row r="1926" spans="1:22">
      <c r="A1926" t="s">
        <v>7253</v>
      </c>
      <c r="B1926" t="s">
        <v>7254</v>
      </c>
      <c r="C1926" t="s">
        <v>6986</v>
      </c>
      <c r="D1926" t="s">
        <v>87</v>
      </c>
      <c r="E1926">
        <v>2</v>
      </c>
      <c r="F1926">
        <v>0</v>
      </c>
      <c r="G1926">
        <v>9</v>
      </c>
      <c r="H1926">
        <v>0</v>
      </c>
      <c r="I1926">
        <v>1.07</v>
      </c>
      <c r="J1926">
        <v>9</v>
      </c>
      <c r="K1926">
        <v>0</v>
      </c>
      <c r="L1926" t="s">
        <v>18170</v>
      </c>
      <c r="M1926" t="s">
        <v>17973</v>
      </c>
      <c r="N1926" cm="1">
        <f t="array" ref="N1926">_xlfn.LET(_xlpm.k,finalData[[#This Row],[peer_group_key]],
     MEDIAN(_xlfn._xlws.FILTER(finalData[score], (finalData[peer_group_key]=_xlpm.k)*(ISNUMBER(finalData[score]))))
)</f>
        <v>0.99</v>
      </c>
      <c r="O1926" cm="1">
        <f t="array" ref="O192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926" cm="1">
        <f t="array" ref="P192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926">
        <f>finalData[[#This Row],[peerQ3]]-finalData[[#This Row],[peerQ1]]</f>
        <v>6.5000000000000169E-2</v>
      </c>
      <c r="R1926" cm="1">
        <f t="array" ref="R1926">_xlfn.LET(_xlpm.k,finalData[[#This Row],[peer_group_key]],
ROWS(_xlfn._xlws.FILTER(finalData[score], (finalData[peer_group_key]=_xlpm.k)*(ISNUMBER(finalData[score]))))
)</f>
        <v>13</v>
      </c>
      <c r="S1926">
        <f>IF(OR(NOT(ISNUMBER(finalData[[#This Row],[peerIQR]])),finalData[[#This Row],[peerIQR]]=0), NA(), finalData[[#This Row],[peerQ1]]-1.5*finalData[[#This Row],[peerIQR]])</f>
        <v>0.8524999999999997</v>
      </c>
      <c r="T1926">
        <f>IF(OR(NOT(ISNUMBER(finalData[[#This Row],[peerIQR]])),finalData[[#This Row],[peerIQR]]=0), NA(), finalData[[#This Row],[peerQ3]]+1.5*finalData[[#This Row],[peerIQR]])</f>
        <v>1.1125000000000003</v>
      </c>
      <c r="U192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26">
        <f>finalData[[#This Row],[score]]-finalData[[#This Row],[peerMedian]]</f>
        <v>8.0000000000000071E-2</v>
      </c>
    </row>
    <row r="1927" spans="1:22">
      <c r="A1927" t="s">
        <v>7256</v>
      </c>
      <c r="B1927" t="s">
        <v>7257</v>
      </c>
      <c r="C1927" t="s">
        <v>6986</v>
      </c>
      <c r="D1927" t="s">
        <v>32</v>
      </c>
      <c r="E1927">
        <v>4</v>
      </c>
      <c r="F1927">
        <v>0</v>
      </c>
      <c r="G1927">
        <v>8</v>
      </c>
      <c r="H1927">
        <v>0</v>
      </c>
      <c r="I1927">
        <v>0.91</v>
      </c>
      <c r="J1927">
        <v>8</v>
      </c>
      <c r="K1927">
        <v>0</v>
      </c>
      <c r="L1927" t="s">
        <v>18169</v>
      </c>
      <c r="M1927" t="s">
        <v>17970</v>
      </c>
      <c r="N1927" cm="1">
        <f t="array" ref="N1927">_xlfn.LET(_xlpm.k,finalData[[#This Row],[peer_group_key]],
     MEDIAN(_xlfn._xlws.FILTER(finalData[score], (finalData[peer_group_key]=_xlpm.k)*(ISNUMBER(finalData[score]))))
)</f>
        <v>0.98</v>
      </c>
      <c r="O1927" cm="1">
        <f t="array" ref="O192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27" cm="1">
        <f t="array" ref="P192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27">
        <f>finalData[[#This Row],[peerQ3]]-finalData[[#This Row],[peerQ1]]</f>
        <v>6.25E-2</v>
      </c>
      <c r="R1927" cm="1">
        <f t="array" ref="R1927">_xlfn.LET(_xlpm.k,finalData[[#This Row],[peer_group_key]],
ROWS(_xlfn._xlws.FILTER(finalData[score], (finalData[peer_group_key]=_xlpm.k)*(ISNUMBER(finalData[score]))))
)</f>
        <v>90</v>
      </c>
      <c r="S1927">
        <f>IF(OR(NOT(ISNUMBER(finalData[[#This Row],[peerIQR]])),finalData[[#This Row],[peerIQR]]=0), NA(), finalData[[#This Row],[peerQ1]]-1.5*finalData[[#This Row],[peerIQR]])</f>
        <v>0.86375000000000002</v>
      </c>
      <c r="T1927">
        <f>IF(OR(NOT(ISNUMBER(finalData[[#This Row],[peerIQR]])),finalData[[#This Row],[peerIQR]]=0), NA(), finalData[[#This Row],[peerQ3]]+1.5*finalData[[#This Row],[peerIQR]])</f>
        <v>1.11375</v>
      </c>
      <c r="U192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27">
        <f>finalData[[#This Row],[score]]-finalData[[#This Row],[peerMedian]]</f>
        <v>-6.9999999999999951E-2</v>
      </c>
    </row>
    <row r="1928" spans="1:22">
      <c r="A1928" t="s">
        <v>7259</v>
      </c>
      <c r="B1928" t="s">
        <v>7260</v>
      </c>
      <c r="C1928" t="s">
        <v>6986</v>
      </c>
      <c r="D1928" t="s">
        <v>87</v>
      </c>
      <c r="E1928">
        <v>1</v>
      </c>
      <c r="F1928">
        <v>0</v>
      </c>
      <c r="G1928">
        <v>8</v>
      </c>
      <c r="H1928">
        <v>1</v>
      </c>
      <c r="I1928">
        <v>1.01</v>
      </c>
      <c r="J1928">
        <v>9</v>
      </c>
      <c r="K1928">
        <v>0.1111111111111111</v>
      </c>
      <c r="L1928" t="s">
        <v>18170</v>
      </c>
      <c r="M1928" t="s">
        <v>17973</v>
      </c>
      <c r="N1928" cm="1">
        <f t="array" ref="N1928">_xlfn.LET(_xlpm.k,finalData[[#This Row],[peer_group_key]],
     MEDIAN(_xlfn._xlws.FILTER(finalData[score], (finalData[peer_group_key]=_xlpm.k)*(ISNUMBER(finalData[score]))))
)</f>
        <v>0.99</v>
      </c>
      <c r="O1928" cm="1">
        <f t="array" ref="O192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928" cm="1">
        <f t="array" ref="P192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928">
        <f>finalData[[#This Row],[peerQ3]]-finalData[[#This Row],[peerQ1]]</f>
        <v>6.5000000000000169E-2</v>
      </c>
      <c r="R1928" cm="1">
        <f t="array" ref="R1928">_xlfn.LET(_xlpm.k,finalData[[#This Row],[peer_group_key]],
ROWS(_xlfn._xlws.FILTER(finalData[score], (finalData[peer_group_key]=_xlpm.k)*(ISNUMBER(finalData[score]))))
)</f>
        <v>13</v>
      </c>
      <c r="S1928">
        <f>IF(OR(NOT(ISNUMBER(finalData[[#This Row],[peerIQR]])),finalData[[#This Row],[peerIQR]]=0), NA(), finalData[[#This Row],[peerQ1]]-1.5*finalData[[#This Row],[peerIQR]])</f>
        <v>0.8524999999999997</v>
      </c>
      <c r="T1928">
        <f>IF(OR(NOT(ISNUMBER(finalData[[#This Row],[peerIQR]])),finalData[[#This Row],[peerIQR]]=0), NA(), finalData[[#This Row],[peerQ3]]+1.5*finalData[[#This Row],[peerIQR]])</f>
        <v>1.1125000000000003</v>
      </c>
      <c r="U192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28">
        <f>finalData[[#This Row],[score]]-finalData[[#This Row],[peerMedian]]</f>
        <v>2.0000000000000018E-2</v>
      </c>
    </row>
    <row r="1929" spans="1:22">
      <c r="A1929" t="s">
        <v>7262</v>
      </c>
      <c r="B1929" t="s">
        <v>7263</v>
      </c>
      <c r="C1929" t="s">
        <v>6986</v>
      </c>
      <c r="D1929" t="s">
        <v>32</v>
      </c>
      <c r="E1929">
        <v>4</v>
      </c>
      <c r="F1929">
        <v>0</v>
      </c>
      <c r="G1929">
        <v>11</v>
      </c>
      <c r="H1929">
        <v>0</v>
      </c>
      <c r="I1929">
        <v>1</v>
      </c>
      <c r="J1929">
        <v>11</v>
      </c>
      <c r="K1929">
        <v>0</v>
      </c>
      <c r="L1929" t="s">
        <v>18169</v>
      </c>
      <c r="M1929" t="s">
        <v>17970</v>
      </c>
      <c r="N1929" cm="1">
        <f t="array" ref="N1929">_xlfn.LET(_xlpm.k,finalData[[#This Row],[peer_group_key]],
     MEDIAN(_xlfn._xlws.FILTER(finalData[score], (finalData[peer_group_key]=_xlpm.k)*(ISNUMBER(finalData[score]))))
)</f>
        <v>0.98</v>
      </c>
      <c r="O1929" cm="1">
        <f t="array" ref="O192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29" cm="1">
        <f t="array" ref="P192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29">
        <f>finalData[[#This Row],[peerQ3]]-finalData[[#This Row],[peerQ1]]</f>
        <v>6.25E-2</v>
      </c>
      <c r="R1929" cm="1">
        <f t="array" ref="R1929">_xlfn.LET(_xlpm.k,finalData[[#This Row],[peer_group_key]],
ROWS(_xlfn._xlws.FILTER(finalData[score], (finalData[peer_group_key]=_xlpm.k)*(ISNUMBER(finalData[score]))))
)</f>
        <v>90</v>
      </c>
      <c r="S1929">
        <f>IF(OR(NOT(ISNUMBER(finalData[[#This Row],[peerIQR]])),finalData[[#This Row],[peerIQR]]=0), NA(), finalData[[#This Row],[peerQ1]]-1.5*finalData[[#This Row],[peerIQR]])</f>
        <v>0.86375000000000002</v>
      </c>
      <c r="T1929">
        <f>IF(OR(NOT(ISNUMBER(finalData[[#This Row],[peerIQR]])),finalData[[#This Row],[peerIQR]]=0), NA(), finalData[[#This Row],[peerQ3]]+1.5*finalData[[#This Row],[peerIQR]])</f>
        <v>1.11375</v>
      </c>
      <c r="U192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29">
        <f>finalData[[#This Row],[score]]-finalData[[#This Row],[peerMedian]]</f>
        <v>2.0000000000000018E-2</v>
      </c>
    </row>
    <row r="1930" spans="1:22">
      <c r="A1930" t="s">
        <v>7265</v>
      </c>
      <c r="B1930" t="s">
        <v>7266</v>
      </c>
      <c r="C1930" t="s">
        <v>6986</v>
      </c>
      <c r="D1930" t="s">
        <v>32</v>
      </c>
      <c r="E1930">
        <v>2</v>
      </c>
      <c r="F1930">
        <v>0</v>
      </c>
      <c r="G1930">
        <v>5</v>
      </c>
      <c r="H1930">
        <v>0</v>
      </c>
      <c r="I1930">
        <v>1.1599999999999999</v>
      </c>
      <c r="J1930">
        <v>5</v>
      </c>
      <c r="K1930">
        <v>0</v>
      </c>
      <c r="L1930" t="s">
        <v>18169</v>
      </c>
      <c r="M1930" t="s">
        <v>17973</v>
      </c>
      <c r="N1930" cm="1">
        <f t="array" ref="N1930">_xlfn.LET(_xlpm.k,finalData[[#This Row],[peer_group_key]],
     MEDIAN(_xlfn._xlws.FILTER(finalData[score], (finalData[peer_group_key]=_xlpm.k)*(ISNUMBER(finalData[score]))))
)</f>
        <v>0.98</v>
      </c>
      <c r="O1930" cm="1">
        <f t="array" ref="O193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30" cm="1">
        <f t="array" ref="P193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30">
        <f>finalData[[#This Row],[peerQ3]]-finalData[[#This Row],[peerQ1]]</f>
        <v>6.25E-2</v>
      </c>
      <c r="R1930" cm="1">
        <f t="array" ref="R1930">_xlfn.LET(_xlpm.k,finalData[[#This Row],[peer_group_key]],
ROWS(_xlfn._xlws.FILTER(finalData[score], (finalData[peer_group_key]=_xlpm.k)*(ISNUMBER(finalData[score]))))
)</f>
        <v>90</v>
      </c>
      <c r="S1930">
        <f>IF(OR(NOT(ISNUMBER(finalData[[#This Row],[peerIQR]])),finalData[[#This Row],[peerIQR]]=0), NA(), finalData[[#This Row],[peerQ1]]-1.5*finalData[[#This Row],[peerIQR]])</f>
        <v>0.86375000000000002</v>
      </c>
      <c r="T1930">
        <f>IF(OR(NOT(ISNUMBER(finalData[[#This Row],[peerIQR]])),finalData[[#This Row],[peerIQR]]=0), NA(), finalData[[#This Row],[peerQ3]]+1.5*finalData[[#This Row],[peerIQR]])</f>
        <v>1.11375</v>
      </c>
      <c r="U193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1930">
        <f>finalData[[#This Row],[score]]-finalData[[#This Row],[peerMedian]]</f>
        <v>0.17999999999999994</v>
      </c>
    </row>
    <row r="1931" spans="1:22">
      <c r="A1931" t="s">
        <v>7268</v>
      </c>
      <c r="B1931" t="s">
        <v>7269</v>
      </c>
      <c r="C1931" t="s">
        <v>6986</v>
      </c>
      <c r="D1931" t="s">
        <v>32</v>
      </c>
      <c r="E1931">
        <v>3</v>
      </c>
      <c r="F1931">
        <v>0</v>
      </c>
      <c r="G1931">
        <v>10</v>
      </c>
      <c r="H1931">
        <v>1</v>
      </c>
      <c r="I1931">
        <v>0.98</v>
      </c>
      <c r="J1931">
        <v>11</v>
      </c>
      <c r="K1931">
        <v>9.0909090909090912E-2</v>
      </c>
      <c r="L1931" t="s">
        <v>18169</v>
      </c>
      <c r="M1931" t="s">
        <v>17971</v>
      </c>
      <c r="N1931" cm="1">
        <f t="array" ref="N1931">_xlfn.LET(_xlpm.k,finalData[[#This Row],[peer_group_key]],
     MEDIAN(_xlfn._xlws.FILTER(finalData[score], (finalData[peer_group_key]=_xlpm.k)*(ISNUMBER(finalData[score]))))
)</f>
        <v>0.98</v>
      </c>
      <c r="O1931" cm="1">
        <f t="array" ref="O193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31" cm="1">
        <f t="array" ref="P193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31">
        <f>finalData[[#This Row],[peerQ3]]-finalData[[#This Row],[peerQ1]]</f>
        <v>6.25E-2</v>
      </c>
      <c r="R1931" cm="1">
        <f t="array" ref="R1931">_xlfn.LET(_xlpm.k,finalData[[#This Row],[peer_group_key]],
ROWS(_xlfn._xlws.FILTER(finalData[score], (finalData[peer_group_key]=_xlpm.k)*(ISNUMBER(finalData[score]))))
)</f>
        <v>90</v>
      </c>
      <c r="S1931">
        <f>IF(OR(NOT(ISNUMBER(finalData[[#This Row],[peerIQR]])),finalData[[#This Row],[peerIQR]]=0), NA(), finalData[[#This Row],[peerQ1]]-1.5*finalData[[#This Row],[peerIQR]])</f>
        <v>0.86375000000000002</v>
      </c>
      <c r="T1931">
        <f>IF(OR(NOT(ISNUMBER(finalData[[#This Row],[peerIQR]])),finalData[[#This Row],[peerIQR]]=0), NA(), finalData[[#This Row],[peerQ3]]+1.5*finalData[[#This Row],[peerIQR]])</f>
        <v>1.11375</v>
      </c>
      <c r="U193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31">
        <f>finalData[[#This Row],[score]]-finalData[[#This Row],[peerMedian]]</f>
        <v>0</v>
      </c>
    </row>
    <row r="1932" spans="1:22">
      <c r="A1932" t="s">
        <v>7271</v>
      </c>
      <c r="B1932" t="s">
        <v>7272</v>
      </c>
      <c r="C1932" t="s">
        <v>6986</v>
      </c>
      <c r="D1932" t="s">
        <v>32</v>
      </c>
      <c r="E1932">
        <v>4</v>
      </c>
      <c r="F1932">
        <v>1</v>
      </c>
      <c r="G1932">
        <v>9</v>
      </c>
      <c r="H1932">
        <v>1</v>
      </c>
      <c r="I1932">
        <v>0.94</v>
      </c>
      <c r="J1932">
        <v>11</v>
      </c>
      <c r="K1932">
        <v>9.0909090909090912E-2</v>
      </c>
      <c r="L1932" t="s">
        <v>18169</v>
      </c>
      <c r="M1932" t="s">
        <v>17970</v>
      </c>
      <c r="N1932" cm="1">
        <f t="array" ref="N1932">_xlfn.LET(_xlpm.k,finalData[[#This Row],[peer_group_key]],
     MEDIAN(_xlfn._xlws.FILTER(finalData[score], (finalData[peer_group_key]=_xlpm.k)*(ISNUMBER(finalData[score]))))
)</f>
        <v>0.98</v>
      </c>
      <c r="O1932" cm="1">
        <f t="array" ref="O193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32" cm="1">
        <f t="array" ref="P193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32">
        <f>finalData[[#This Row],[peerQ3]]-finalData[[#This Row],[peerQ1]]</f>
        <v>6.25E-2</v>
      </c>
      <c r="R1932" cm="1">
        <f t="array" ref="R1932">_xlfn.LET(_xlpm.k,finalData[[#This Row],[peer_group_key]],
ROWS(_xlfn._xlws.FILTER(finalData[score], (finalData[peer_group_key]=_xlpm.k)*(ISNUMBER(finalData[score]))))
)</f>
        <v>90</v>
      </c>
      <c r="S1932">
        <f>IF(OR(NOT(ISNUMBER(finalData[[#This Row],[peerIQR]])),finalData[[#This Row],[peerIQR]]=0), NA(), finalData[[#This Row],[peerQ1]]-1.5*finalData[[#This Row],[peerIQR]])</f>
        <v>0.86375000000000002</v>
      </c>
      <c r="T1932">
        <f>IF(OR(NOT(ISNUMBER(finalData[[#This Row],[peerIQR]])),finalData[[#This Row],[peerIQR]]=0), NA(), finalData[[#This Row],[peerQ3]]+1.5*finalData[[#This Row],[peerIQR]])</f>
        <v>1.11375</v>
      </c>
      <c r="U193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32">
        <f>finalData[[#This Row],[score]]-finalData[[#This Row],[peerMedian]]</f>
        <v>-4.0000000000000036E-2</v>
      </c>
    </row>
    <row r="1933" spans="1:22">
      <c r="A1933" t="s">
        <v>7274</v>
      </c>
      <c r="B1933" t="s">
        <v>7275</v>
      </c>
      <c r="C1933" t="s">
        <v>6986</v>
      </c>
      <c r="D1933" t="s">
        <v>32</v>
      </c>
      <c r="E1933">
        <v>2</v>
      </c>
      <c r="F1933">
        <v>0</v>
      </c>
      <c r="G1933">
        <v>7</v>
      </c>
      <c r="H1933">
        <v>0</v>
      </c>
      <c r="I1933">
        <v>1.07</v>
      </c>
      <c r="J1933">
        <v>7</v>
      </c>
      <c r="K1933">
        <v>0</v>
      </c>
      <c r="L1933" t="s">
        <v>18169</v>
      </c>
      <c r="M1933" t="s">
        <v>17973</v>
      </c>
      <c r="N1933" cm="1">
        <f t="array" ref="N1933">_xlfn.LET(_xlpm.k,finalData[[#This Row],[peer_group_key]],
     MEDIAN(_xlfn._xlws.FILTER(finalData[score], (finalData[peer_group_key]=_xlpm.k)*(ISNUMBER(finalData[score]))))
)</f>
        <v>0.98</v>
      </c>
      <c r="O1933" cm="1">
        <f t="array" ref="O193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33" cm="1">
        <f t="array" ref="P193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33">
        <f>finalData[[#This Row],[peerQ3]]-finalData[[#This Row],[peerQ1]]</f>
        <v>6.25E-2</v>
      </c>
      <c r="R1933" cm="1">
        <f t="array" ref="R1933">_xlfn.LET(_xlpm.k,finalData[[#This Row],[peer_group_key]],
ROWS(_xlfn._xlws.FILTER(finalData[score], (finalData[peer_group_key]=_xlpm.k)*(ISNUMBER(finalData[score]))))
)</f>
        <v>90</v>
      </c>
      <c r="S1933">
        <f>IF(OR(NOT(ISNUMBER(finalData[[#This Row],[peerIQR]])),finalData[[#This Row],[peerIQR]]=0), NA(), finalData[[#This Row],[peerQ1]]-1.5*finalData[[#This Row],[peerIQR]])</f>
        <v>0.86375000000000002</v>
      </c>
      <c r="T1933">
        <f>IF(OR(NOT(ISNUMBER(finalData[[#This Row],[peerIQR]])),finalData[[#This Row],[peerIQR]]=0), NA(), finalData[[#This Row],[peerQ3]]+1.5*finalData[[#This Row],[peerIQR]])</f>
        <v>1.11375</v>
      </c>
      <c r="U193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33">
        <f>finalData[[#This Row],[score]]-finalData[[#This Row],[peerMedian]]</f>
        <v>9.000000000000008E-2</v>
      </c>
    </row>
    <row r="1934" spans="1:22">
      <c r="A1934" t="s">
        <v>7277</v>
      </c>
      <c r="B1934" t="s">
        <v>7278</v>
      </c>
      <c r="C1934" t="s">
        <v>6986</v>
      </c>
      <c r="D1934" t="s">
        <v>27</v>
      </c>
      <c r="E1934">
        <v>2</v>
      </c>
      <c r="F1934">
        <v>0</v>
      </c>
      <c r="G1934">
        <v>8</v>
      </c>
      <c r="H1934">
        <v>0</v>
      </c>
      <c r="I1934">
        <v>0.95</v>
      </c>
      <c r="J1934">
        <v>8</v>
      </c>
      <c r="K1934">
        <v>0</v>
      </c>
      <c r="L1934" t="s">
        <v>18171</v>
      </c>
      <c r="M1934" t="s">
        <v>17973</v>
      </c>
      <c r="N1934" cm="1">
        <f t="array" ref="N1934">_xlfn.LET(_xlpm.k,finalData[[#This Row],[peer_group_key]],
     MEDIAN(_xlfn._xlws.FILTER(finalData[score], (finalData[peer_group_key]=_xlpm.k)*(ISNUMBER(finalData[score]))))
)</f>
        <v>1.0150000000000001</v>
      </c>
      <c r="O1934" cm="1">
        <f t="array" ref="O193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1934" cm="1">
        <f t="array" ref="P193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934">
        <f>finalData[[#This Row],[peerQ3]]-finalData[[#This Row],[peerQ1]]</f>
        <v>0.10750000000000015</v>
      </c>
      <c r="R1934" cm="1">
        <f t="array" ref="R1934">_xlfn.LET(_xlpm.k,finalData[[#This Row],[peer_group_key]],
ROWS(_xlfn._xlws.FILTER(finalData[score], (finalData[peer_group_key]=_xlpm.k)*(ISNUMBER(finalData[score]))))
)</f>
        <v>6</v>
      </c>
      <c r="S1934">
        <f>IF(OR(NOT(ISNUMBER(finalData[[#This Row],[peerIQR]])),finalData[[#This Row],[peerIQR]]=0), NA(), finalData[[#This Row],[peerQ1]]-1.5*finalData[[#This Row],[peerIQR]])</f>
        <v>0.81124999999999969</v>
      </c>
      <c r="T1934">
        <f>IF(OR(NOT(ISNUMBER(finalData[[#This Row],[peerIQR]])),finalData[[#This Row],[peerIQR]]=0), NA(), finalData[[#This Row],[peerQ3]]+1.5*finalData[[#This Row],[peerIQR]])</f>
        <v>1.2412500000000004</v>
      </c>
      <c r="U193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934">
        <f>finalData[[#This Row],[score]]-finalData[[#This Row],[peerMedian]]</f>
        <v>-6.5000000000000169E-2</v>
      </c>
    </row>
    <row r="1935" spans="1:22">
      <c r="A1935" t="s">
        <v>7280</v>
      </c>
      <c r="B1935" t="s">
        <v>7281</v>
      </c>
      <c r="C1935" t="s">
        <v>6986</v>
      </c>
      <c r="D1935" t="s">
        <v>32</v>
      </c>
      <c r="E1935">
        <v>4</v>
      </c>
      <c r="F1935">
        <v>0</v>
      </c>
      <c r="G1935">
        <v>9</v>
      </c>
      <c r="H1935">
        <v>0</v>
      </c>
      <c r="I1935">
        <v>0.96</v>
      </c>
      <c r="J1935">
        <v>9</v>
      </c>
      <c r="K1935">
        <v>0</v>
      </c>
      <c r="L1935" t="s">
        <v>18169</v>
      </c>
      <c r="M1935" t="s">
        <v>17970</v>
      </c>
      <c r="N1935" cm="1">
        <f t="array" ref="N1935">_xlfn.LET(_xlpm.k,finalData[[#This Row],[peer_group_key]],
     MEDIAN(_xlfn._xlws.FILTER(finalData[score], (finalData[peer_group_key]=_xlpm.k)*(ISNUMBER(finalData[score]))))
)</f>
        <v>0.98</v>
      </c>
      <c r="O1935" cm="1">
        <f t="array" ref="O193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35" cm="1">
        <f t="array" ref="P193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35">
        <f>finalData[[#This Row],[peerQ3]]-finalData[[#This Row],[peerQ1]]</f>
        <v>6.25E-2</v>
      </c>
      <c r="R1935" cm="1">
        <f t="array" ref="R1935">_xlfn.LET(_xlpm.k,finalData[[#This Row],[peer_group_key]],
ROWS(_xlfn._xlws.FILTER(finalData[score], (finalData[peer_group_key]=_xlpm.k)*(ISNUMBER(finalData[score]))))
)</f>
        <v>90</v>
      </c>
      <c r="S1935">
        <f>IF(OR(NOT(ISNUMBER(finalData[[#This Row],[peerIQR]])),finalData[[#This Row],[peerIQR]]=0), NA(), finalData[[#This Row],[peerQ1]]-1.5*finalData[[#This Row],[peerIQR]])</f>
        <v>0.86375000000000002</v>
      </c>
      <c r="T1935">
        <f>IF(OR(NOT(ISNUMBER(finalData[[#This Row],[peerIQR]])),finalData[[#This Row],[peerIQR]]=0), NA(), finalData[[#This Row],[peerQ3]]+1.5*finalData[[#This Row],[peerIQR]])</f>
        <v>1.11375</v>
      </c>
      <c r="U193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35">
        <f>finalData[[#This Row],[score]]-finalData[[#This Row],[peerMedian]]</f>
        <v>-2.0000000000000018E-2</v>
      </c>
    </row>
    <row r="1936" spans="1:22">
      <c r="A1936" t="s">
        <v>7283</v>
      </c>
      <c r="B1936" t="s">
        <v>7284</v>
      </c>
      <c r="C1936" t="s">
        <v>6986</v>
      </c>
      <c r="D1936" t="s">
        <v>32</v>
      </c>
      <c r="E1936">
        <v>3</v>
      </c>
      <c r="F1936">
        <v>1</v>
      </c>
      <c r="G1936">
        <v>6</v>
      </c>
      <c r="H1936">
        <v>1</v>
      </c>
      <c r="I1936">
        <v>1.01</v>
      </c>
      <c r="J1936">
        <v>8</v>
      </c>
      <c r="K1936">
        <v>0.125</v>
      </c>
      <c r="L1936" t="s">
        <v>18169</v>
      </c>
      <c r="M1936" t="s">
        <v>17971</v>
      </c>
      <c r="N1936" cm="1">
        <f t="array" ref="N1936">_xlfn.LET(_xlpm.k,finalData[[#This Row],[peer_group_key]],
     MEDIAN(_xlfn._xlws.FILTER(finalData[score], (finalData[peer_group_key]=_xlpm.k)*(ISNUMBER(finalData[score]))))
)</f>
        <v>0.98</v>
      </c>
      <c r="O1936" cm="1">
        <f t="array" ref="O193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36" cm="1">
        <f t="array" ref="P193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36">
        <f>finalData[[#This Row],[peerQ3]]-finalData[[#This Row],[peerQ1]]</f>
        <v>6.25E-2</v>
      </c>
      <c r="R1936" cm="1">
        <f t="array" ref="R1936">_xlfn.LET(_xlpm.k,finalData[[#This Row],[peer_group_key]],
ROWS(_xlfn._xlws.FILTER(finalData[score], (finalData[peer_group_key]=_xlpm.k)*(ISNUMBER(finalData[score]))))
)</f>
        <v>90</v>
      </c>
      <c r="S1936">
        <f>IF(OR(NOT(ISNUMBER(finalData[[#This Row],[peerIQR]])),finalData[[#This Row],[peerIQR]]=0), NA(), finalData[[#This Row],[peerQ1]]-1.5*finalData[[#This Row],[peerIQR]])</f>
        <v>0.86375000000000002</v>
      </c>
      <c r="T1936">
        <f>IF(OR(NOT(ISNUMBER(finalData[[#This Row],[peerIQR]])),finalData[[#This Row],[peerIQR]]=0), NA(), finalData[[#This Row],[peerQ3]]+1.5*finalData[[#This Row],[peerIQR]])</f>
        <v>1.11375</v>
      </c>
      <c r="U193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36">
        <f>finalData[[#This Row],[score]]-finalData[[#This Row],[peerMedian]]</f>
        <v>3.0000000000000027E-2</v>
      </c>
    </row>
    <row r="1937" spans="1:22">
      <c r="A1937" t="s">
        <v>7286</v>
      </c>
      <c r="B1937" t="s">
        <v>7287</v>
      </c>
      <c r="C1937" t="s">
        <v>6986</v>
      </c>
      <c r="D1937" t="s">
        <v>87</v>
      </c>
      <c r="E1937">
        <v>5</v>
      </c>
      <c r="F1937">
        <v>0</v>
      </c>
      <c r="G1937">
        <v>10</v>
      </c>
      <c r="H1937">
        <v>1</v>
      </c>
      <c r="I1937">
        <v>0.98</v>
      </c>
      <c r="J1937">
        <v>11</v>
      </c>
      <c r="K1937">
        <v>9.0909090909090912E-2</v>
      </c>
      <c r="L1937" t="s">
        <v>18170</v>
      </c>
      <c r="M1937" t="s">
        <v>17970</v>
      </c>
      <c r="N1937" cm="1">
        <f t="array" ref="N1937">_xlfn.LET(_xlpm.k,finalData[[#This Row],[peer_group_key]],
     MEDIAN(_xlfn._xlws.FILTER(finalData[score], (finalData[peer_group_key]=_xlpm.k)*(ISNUMBER(finalData[score]))))
)</f>
        <v>0.99</v>
      </c>
      <c r="O1937" cm="1">
        <f t="array" ref="O193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937" cm="1">
        <f t="array" ref="P193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937">
        <f>finalData[[#This Row],[peerQ3]]-finalData[[#This Row],[peerQ1]]</f>
        <v>6.5000000000000169E-2</v>
      </c>
      <c r="R1937" cm="1">
        <f t="array" ref="R1937">_xlfn.LET(_xlpm.k,finalData[[#This Row],[peer_group_key]],
ROWS(_xlfn._xlws.FILTER(finalData[score], (finalData[peer_group_key]=_xlpm.k)*(ISNUMBER(finalData[score]))))
)</f>
        <v>13</v>
      </c>
      <c r="S1937">
        <f>IF(OR(NOT(ISNUMBER(finalData[[#This Row],[peerIQR]])),finalData[[#This Row],[peerIQR]]=0), NA(), finalData[[#This Row],[peerQ1]]-1.5*finalData[[#This Row],[peerIQR]])</f>
        <v>0.8524999999999997</v>
      </c>
      <c r="T1937">
        <f>IF(OR(NOT(ISNUMBER(finalData[[#This Row],[peerIQR]])),finalData[[#This Row],[peerIQR]]=0), NA(), finalData[[#This Row],[peerQ3]]+1.5*finalData[[#This Row],[peerIQR]])</f>
        <v>1.1125000000000003</v>
      </c>
      <c r="U193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37">
        <f>finalData[[#This Row],[score]]-finalData[[#This Row],[peerMedian]]</f>
        <v>-1.0000000000000009E-2</v>
      </c>
    </row>
    <row r="1938" spans="1:22">
      <c r="A1938" t="s">
        <v>7288</v>
      </c>
      <c r="B1938" t="s">
        <v>7289</v>
      </c>
      <c r="C1938" t="s">
        <v>6986</v>
      </c>
      <c r="D1938" t="s">
        <v>87</v>
      </c>
      <c r="E1938">
        <v>4</v>
      </c>
      <c r="F1938">
        <v>0</v>
      </c>
      <c r="G1938">
        <v>9</v>
      </c>
      <c r="H1938">
        <v>0</v>
      </c>
      <c r="I1938">
        <v>0.95</v>
      </c>
      <c r="J1938">
        <v>9</v>
      </c>
      <c r="K1938">
        <v>0</v>
      </c>
      <c r="L1938" t="s">
        <v>18170</v>
      </c>
      <c r="M1938" t="s">
        <v>17970</v>
      </c>
      <c r="N1938" cm="1">
        <f t="array" ref="N1938">_xlfn.LET(_xlpm.k,finalData[[#This Row],[peer_group_key]],
     MEDIAN(_xlfn._xlws.FILTER(finalData[score], (finalData[peer_group_key]=_xlpm.k)*(ISNUMBER(finalData[score]))))
)</f>
        <v>0.99</v>
      </c>
      <c r="O1938" cm="1">
        <f t="array" ref="O193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</v>
      </c>
      <c r="P1938" cm="1">
        <f t="array" ref="P193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1938">
        <f>finalData[[#This Row],[peerQ3]]-finalData[[#This Row],[peerQ1]]</f>
        <v>6.5000000000000169E-2</v>
      </c>
      <c r="R1938" cm="1">
        <f t="array" ref="R1938">_xlfn.LET(_xlpm.k,finalData[[#This Row],[peer_group_key]],
ROWS(_xlfn._xlws.FILTER(finalData[score], (finalData[peer_group_key]=_xlpm.k)*(ISNUMBER(finalData[score]))))
)</f>
        <v>13</v>
      </c>
      <c r="S1938">
        <f>IF(OR(NOT(ISNUMBER(finalData[[#This Row],[peerIQR]])),finalData[[#This Row],[peerIQR]]=0), NA(), finalData[[#This Row],[peerQ1]]-1.5*finalData[[#This Row],[peerIQR]])</f>
        <v>0.8524999999999997</v>
      </c>
      <c r="T1938">
        <f>IF(OR(NOT(ISNUMBER(finalData[[#This Row],[peerIQR]])),finalData[[#This Row],[peerIQR]]=0), NA(), finalData[[#This Row],[peerQ3]]+1.5*finalData[[#This Row],[peerIQR]])</f>
        <v>1.1125000000000003</v>
      </c>
      <c r="U193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38">
        <f>finalData[[#This Row],[score]]-finalData[[#This Row],[peerMedian]]</f>
        <v>-4.0000000000000036E-2</v>
      </c>
    </row>
    <row r="1939" spans="1:22">
      <c r="A1939" t="s">
        <v>7291</v>
      </c>
      <c r="B1939" t="s">
        <v>7292</v>
      </c>
      <c r="C1939" t="s">
        <v>6986</v>
      </c>
      <c r="D1939" t="s">
        <v>32</v>
      </c>
      <c r="E1939">
        <v>4</v>
      </c>
      <c r="F1939">
        <v>1</v>
      </c>
      <c r="G1939">
        <v>8</v>
      </c>
      <c r="H1939">
        <v>0</v>
      </c>
      <c r="I1939">
        <v>1.02</v>
      </c>
      <c r="J1939">
        <v>9</v>
      </c>
      <c r="K1939">
        <v>0</v>
      </c>
      <c r="L1939" t="s">
        <v>18169</v>
      </c>
      <c r="M1939" t="s">
        <v>17970</v>
      </c>
      <c r="N1939" cm="1">
        <f t="array" ref="N1939">_xlfn.LET(_xlpm.k,finalData[[#This Row],[peer_group_key]],
     MEDIAN(_xlfn._xlws.FILTER(finalData[score], (finalData[peer_group_key]=_xlpm.k)*(ISNUMBER(finalData[score]))))
)</f>
        <v>0.98</v>
      </c>
      <c r="O1939" cm="1">
        <f t="array" ref="O193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39" cm="1">
        <f t="array" ref="P193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39">
        <f>finalData[[#This Row],[peerQ3]]-finalData[[#This Row],[peerQ1]]</f>
        <v>6.25E-2</v>
      </c>
      <c r="R1939" cm="1">
        <f t="array" ref="R1939">_xlfn.LET(_xlpm.k,finalData[[#This Row],[peer_group_key]],
ROWS(_xlfn._xlws.FILTER(finalData[score], (finalData[peer_group_key]=_xlpm.k)*(ISNUMBER(finalData[score]))))
)</f>
        <v>90</v>
      </c>
      <c r="S1939">
        <f>IF(OR(NOT(ISNUMBER(finalData[[#This Row],[peerIQR]])),finalData[[#This Row],[peerIQR]]=0), NA(), finalData[[#This Row],[peerQ1]]-1.5*finalData[[#This Row],[peerIQR]])</f>
        <v>0.86375000000000002</v>
      </c>
      <c r="T1939">
        <f>IF(OR(NOT(ISNUMBER(finalData[[#This Row],[peerIQR]])),finalData[[#This Row],[peerIQR]]=0), NA(), finalData[[#This Row],[peerQ3]]+1.5*finalData[[#This Row],[peerIQR]])</f>
        <v>1.11375</v>
      </c>
      <c r="U193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39">
        <f>finalData[[#This Row],[score]]-finalData[[#This Row],[peerMedian]]</f>
        <v>4.0000000000000036E-2</v>
      </c>
    </row>
    <row r="1940" spans="1:22">
      <c r="A1940" t="s">
        <v>7293</v>
      </c>
      <c r="B1940" t="s">
        <v>7294</v>
      </c>
      <c r="C1940" t="s">
        <v>6986</v>
      </c>
      <c r="D1940" t="s">
        <v>32</v>
      </c>
      <c r="E1940">
        <v>4</v>
      </c>
      <c r="F1940">
        <v>1</v>
      </c>
      <c r="G1940">
        <v>10</v>
      </c>
      <c r="H1940">
        <v>0</v>
      </c>
      <c r="I1940">
        <v>0.94</v>
      </c>
      <c r="J1940">
        <v>11</v>
      </c>
      <c r="K1940">
        <v>0</v>
      </c>
      <c r="L1940" t="s">
        <v>18169</v>
      </c>
      <c r="M1940" t="s">
        <v>17970</v>
      </c>
      <c r="N1940" cm="1">
        <f t="array" ref="N1940">_xlfn.LET(_xlpm.k,finalData[[#This Row],[peer_group_key]],
     MEDIAN(_xlfn._xlws.FILTER(finalData[score], (finalData[peer_group_key]=_xlpm.k)*(ISNUMBER(finalData[score]))))
)</f>
        <v>0.98</v>
      </c>
      <c r="O1940" cm="1">
        <f t="array" ref="O194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40" cm="1">
        <f t="array" ref="P194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40">
        <f>finalData[[#This Row],[peerQ3]]-finalData[[#This Row],[peerQ1]]</f>
        <v>6.25E-2</v>
      </c>
      <c r="R1940" cm="1">
        <f t="array" ref="R1940">_xlfn.LET(_xlpm.k,finalData[[#This Row],[peer_group_key]],
ROWS(_xlfn._xlws.FILTER(finalData[score], (finalData[peer_group_key]=_xlpm.k)*(ISNUMBER(finalData[score]))))
)</f>
        <v>90</v>
      </c>
      <c r="S1940">
        <f>IF(OR(NOT(ISNUMBER(finalData[[#This Row],[peerIQR]])),finalData[[#This Row],[peerIQR]]=0), NA(), finalData[[#This Row],[peerQ1]]-1.5*finalData[[#This Row],[peerIQR]])</f>
        <v>0.86375000000000002</v>
      </c>
      <c r="T1940">
        <f>IF(OR(NOT(ISNUMBER(finalData[[#This Row],[peerIQR]])),finalData[[#This Row],[peerIQR]]=0), NA(), finalData[[#This Row],[peerQ3]]+1.5*finalData[[#This Row],[peerIQR]])</f>
        <v>1.11375</v>
      </c>
      <c r="U194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40">
        <f>finalData[[#This Row],[score]]-finalData[[#This Row],[peerMedian]]</f>
        <v>-4.0000000000000036E-2</v>
      </c>
    </row>
    <row r="1941" spans="1:22">
      <c r="A1941" t="s">
        <v>7296</v>
      </c>
      <c r="B1941" t="s">
        <v>7297</v>
      </c>
      <c r="C1941" t="s">
        <v>6986</v>
      </c>
      <c r="D1941" t="s">
        <v>32</v>
      </c>
      <c r="E1941">
        <v>2</v>
      </c>
      <c r="F1941">
        <v>0</v>
      </c>
      <c r="G1941">
        <v>9</v>
      </c>
      <c r="H1941">
        <v>2</v>
      </c>
      <c r="I1941">
        <v>0.96</v>
      </c>
      <c r="J1941">
        <v>11</v>
      </c>
      <c r="K1941">
        <v>0.18181818181818182</v>
      </c>
      <c r="L1941" t="s">
        <v>18169</v>
      </c>
      <c r="M1941" t="s">
        <v>17973</v>
      </c>
      <c r="N1941" cm="1">
        <f t="array" ref="N1941">_xlfn.LET(_xlpm.k,finalData[[#This Row],[peer_group_key]],
     MEDIAN(_xlfn._xlws.FILTER(finalData[score], (finalData[peer_group_key]=_xlpm.k)*(ISNUMBER(finalData[score]))))
)</f>
        <v>0.98</v>
      </c>
      <c r="O1941" cm="1">
        <f t="array" ref="O194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41" cm="1">
        <f t="array" ref="P194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41">
        <f>finalData[[#This Row],[peerQ3]]-finalData[[#This Row],[peerQ1]]</f>
        <v>6.25E-2</v>
      </c>
      <c r="R1941" cm="1">
        <f t="array" ref="R1941">_xlfn.LET(_xlpm.k,finalData[[#This Row],[peer_group_key]],
ROWS(_xlfn._xlws.FILTER(finalData[score], (finalData[peer_group_key]=_xlpm.k)*(ISNUMBER(finalData[score]))))
)</f>
        <v>90</v>
      </c>
      <c r="S1941">
        <f>IF(OR(NOT(ISNUMBER(finalData[[#This Row],[peerIQR]])),finalData[[#This Row],[peerIQR]]=0), NA(), finalData[[#This Row],[peerQ1]]-1.5*finalData[[#This Row],[peerIQR]])</f>
        <v>0.86375000000000002</v>
      </c>
      <c r="T1941">
        <f>IF(OR(NOT(ISNUMBER(finalData[[#This Row],[peerIQR]])),finalData[[#This Row],[peerIQR]]=0), NA(), finalData[[#This Row],[peerQ3]]+1.5*finalData[[#This Row],[peerIQR]])</f>
        <v>1.11375</v>
      </c>
      <c r="U194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41">
        <f>finalData[[#This Row],[score]]-finalData[[#This Row],[peerMedian]]</f>
        <v>-2.0000000000000018E-2</v>
      </c>
    </row>
    <row r="1942" spans="1:22">
      <c r="A1942" t="s">
        <v>7299</v>
      </c>
      <c r="B1942" t="s">
        <v>7300</v>
      </c>
      <c r="C1942" t="s">
        <v>6986</v>
      </c>
      <c r="D1942" t="s">
        <v>32</v>
      </c>
      <c r="E1942">
        <v>3</v>
      </c>
      <c r="F1942">
        <v>0</v>
      </c>
      <c r="G1942">
        <v>10</v>
      </c>
      <c r="H1942">
        <v>0</v>
      </c>
      <c r="I1942">
        <v>1</v>
      </c>
      <c r="J1942">
        <v>10</v>
      </c>
      <c r="K1942">
        <v>0</v>
      </c>
      <c r="L1942" t="s">
        <v>18169</v>
      </c>
      <c r="M1942" t="s">
        <v>17971</v>
      </c>
      <c r="N1942" cm="1">
        <f t="array" ref="N1942">_xlfn.LET(_xlpm.k,finalData[[#This Row],[peer_group_key]],
     MEDIAN(_xlfn._xlws.FILTER(finalData[score], (finalData[peer_group_key]=_xlpm.k)*(ISNUMBER(finalData[score]))))
)</f>
        <v>0.98</v>
      </c>
      <c r="O1942" cm="1">
        <f t="array" ref="O194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42" cm="1">
        <f t="array" ref="P194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42">
        <f>finalData[[#This Row],[peerQ3]]-finalData[[#This Row],[peerQ1]]</f>
        <v>6.25E-2</v>
      </c>
      <c r="R1942" cm="1">
        <f t="array" ref="R1942">_xlfn.LET(_xlpm.k,finalData[[#This Row],[peer_group_key]],
ROWS(_xlfn._xlws.FILTER(finalData[score], (finalData[peer_group_key]=_xlpm.k)*(ISNUMBER(finalData[score]))))
)</f>
        <v>90</v>
      </c>
      <c r="S1942">
        <f>IF(OR(NOT(ISNUMBER(finalData[[#This Row],[peerIQR]])),finalData[[#This Row],[peerIQR]]=0), NA(), finalData[[#This Row],[peerQ1]]-1.5*finalData[[#This Row],[peerIQR]])</f>
        <v>0.86375000000000002</v>
      </c>
      <c r="T1942">
        <f>IF(OR(NOT(ISNUMBER(finalData[[#This Row],[peerIQR]])),finalData[[#This Row],[peerIQR]]=0), NA(), finalData[[#This Row],[peerQ3]]+1.5*finalData[[#This Row],[peerIQR]])</f>
        <v>1.11375</v>
      </c>
      <c r="U194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42">
        <f>finalData[[#This Row],[score]]-finalData[[#This Row],[peerMedian]]</f>
        <v>2.0000000000000018E-2</v>
      </c>
    </row>
    <row r="1943" spans="1:22">
      <c r="A1943" t="s">
        <v>7302</v>
      </c>
      <c r="B1943" t="s">
        <v>7303</v>
      </c>
      <c r="C1943" t="s">
        <v>6986</v>
      </c>
      <c r="D1943" t="s">
        <v>27</v>
      </c>
      <c r="E1943">
        <v>3</v>
      </c>
      <c r="F1943">
        <v>1</v>
      </c>
      <c r="G1943">
        <v>7</v>
      </c>
      <c r="H1943">
        <v>1</v>
      </c>
      <c r="I1943">
        <v>1.0900000000000001</v>
      </c>
      <c r="J1943">
        <v>9</v>
      </c>
      <c r="K1943">
        <v>0.1111111111111111</v>
      </c>
      <c r="L1943" t="s">
        <v>18171</v>
      </c>
      <c r="M1943" t="s">
        <v>17971</v>
      </c>
      <c r="N1943" cm="1">
        <f t="array" ref="N1943">_xlfn.LET(_xlpm.k,finalData[[#This Row],[peer_group_key]],
     MEDIAN(_xlfn._xlws.FILTER(finalData[score], (finalData[peer_group_key]=_xlpm.k)*(ISNUMBER(finalData[score]))))
)</f>
        <v>1.0150000000000001</v>
      </c>
      <c r="O1943" cm="1">
        <f t="array" ref="O194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1943" cm="1">
        <f t="array" ref="P194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</v>
      </c>
      <c r="Q1943">
        <f>finalData[[#This Row],[peerQ3]]-finalData[[#This Row],[peerQ1]]</f>
        <v>0.10750000000000015</v>
      </c>
      <c r="R1943" cm="1">
        <f t="array" ref="R1943">_xlfn.LET(_xlpm.k,finalData[[#This Row],[peer_group_key]],
ROWS(_xlfn._xlws.FILTER(finalData[score], (finalData[peer_group_key]=_xlpm.k)*(ISNUMBER(finalData[score]))))
)</f>
        <v>6</v>
      </c>
      <c r="S1943">
        <f>IF(OR(NOT(ISNUMBER(finalData[[#This Row],[peerIQR]])),finalData[[#This Row],[peerIQR]]=0), NA(), finalData[[#This Row],[peerQ1]]-1.5*finalData[[#This Row],[peerIQR]])</f>
        <v>0.81124999999999969</v>
      </c>
      <c r="T1943">
        <f>IF(OR(NOT(ISNUMBER(finalData[[#This Row],[peerIQR]])),finalData[[#This Row],[peerIQR]]=0), NA(), finalData[[#This Row],[peerQ3]]+1.5*finalData[[#This Row],[peerIQR]])</f>
        <v>1.2412500000000004</v>
      </c>
      <c r="U194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943">
        <f>finalData[[#This Row],[score]]-finalData[[#This Row],[peerMedian]]</f>
        <v>7.4999999999999956E-2</v>
      </c>
    </row>
    <row r="1944" spans="1:22">
      <c r="A1944" t="s">
        <v>7305</v>
      </c>
      <c r="B1944" t="s">
        <v>7306</v>
      </c>
      <c r="C1944" t="s">
        <v>6986</v>
      </c>
      <c r="D1944" t="s">
        <v>32</v>
      </c>
      <c r="E1944">
        <v>4</v>
      </c>
      <c r="F1944">
        <v>0</v>
      </c>
      <c r="G1944">
        <v>10</v>
      </c>
      <c r="H1944">
        <v>1</v>
      </c>
      <c r="I1944">
        <v>1.06</v>
      </c>
      <c r="J1944">
        <v>11</v>
      </c>
      <c r="K1944">
        <v>9.0909090909090912E-2</v>
      </c>
      <c r="L1944" t="s">
        <v>18169</v>
      </c>
      <c r="M1944" t="s">
        <v>17970</v>
      </c>
      <c r="N1944" cm="1">
        <f t="array" ref="N1944">_xlfn.LET(_xlpm.k,finalData[[#This Row],[peer_group_key]],
     MEDIAN(_xlfn._xlws.FILTER(finalData[score], (finalData[peer_group_key]=_xlpm.k)*(ISNUMBER(finalData[score]))))
)</f>
        <v>0.98</v>
      </c>
      <c r="O1944" cm="1">
        <f t="array" ref="O194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44" cm="1">
        <f t="array" ref="P194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44">
        <f>finalData[[#This Row],[peerQ3]]-finalData[[#This Row],[peerQ1]]</f>
        <v>6.25E-2</v>
      </c>
      <c r="R1944" cm="1">
        <f t="array" ref="R1944">_xlfn.LET(_xlpm.k,finalData[[#This Row],[peer_group_key]],
ROWS(_xlfn._xlws.FILTER(finalData[score], (finalData[peer_group_key]=_xlpm.k)*(ISNUMBER(finalData[score]))))
)</f>
        <v>90</v>
      </c>
      <c r="S1944">
        <f>IF(OR(NOT(ISNUMBER(finalData[[#This Row],[peerIQR]])),finalData[[#This Row],[peerIQR]]=0), NA(), finalData[[#This Row],[peerQ1]]-1.5*finalData[[#This Row],[peerIQR]])</f>
        <v>0.86375000000000002</v>
      </c>
      <c r="T1944">
        <f>IF(OR(NOT(ISNUMBER(finalData[[#This Row],[peerIQR]])),finalData[[#This Row],[peerIQR]]=0), NA(), finalData[[#This Row],[peerQ3]]+1.5*finalData[[#This Row],[peerIQR]])</f>
        <v>1.11375</v>
      </c>
      <c r="U194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44">
        <f>finalData[[#This Row],[score]]-finalData[[#This Row],[peerMedian]]</f>
        <v>8.0000000000000071E-2</v>
      </c>
    </row>
    <row r="1945" spans="1:22">
      <c r="A1945" t="s">
        <v>7308</v>
      </c>
      <c r="B1945" t="s">
        <v>832</v>
      </c>
      <c r="C1945" t="s">
        <v>6986</v>
      </c>
      <c r="D1945" t="s">
        <v>32</v>
      </c>
      <c r="E1945">
        <v>2</v>
      </c>
      <c r="F1945">
        <v>0</v>
      </c>
      <c r="G1945">
        <v>10</v>
      </c>
      <c r="H1945">
        <v>1</v>
      </c>
      <c r="I1945">
        <v>1.08</v>
      </c>
      <c r="J1945">
        <v>11</v>
      </c>
      <c r="K1945">
        <v>9.0909090909090912E-2</v>
      </c>
      <c r="L1945" t="s">
        <v>18169</v>
      </c>
      <c r="M1945" t="s">
        <v>17973</v>
      </c>
      <c r="N1945" cm="1">
        <f t="array" ref="N1945">_xlfn.LET(_xlpm.k,finalData[[#This Row],[peer_group_key]],
     MEDIAN(_xlfn._xlws.FILTER(finalData[score], (finalData[peer_group_key]=_xlpm.k)*(ISNUMBER(finalData[score]))))
)</f>
        <v>0.98</v>
      </c>
      <c r="O1945" cm="1">
        <f t="array" ref="O194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45" cm="1">
        <f t="array" ref="P194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45">
        <f>finalData[[#This Row],[peerQ3]]-finalData[[#This Row],[peerQ1]]</f>
        <v>6.25E-2</v>
      </c>
      <c r="R1945" cm="1">
        <f t="array" ref="R1945">_xlfn.LET(_xlpm.k,finalData[[#This Row],[peer_group_key]],
ROWS(_xlfn._xlws.FILTER(finalData[score], (finalData[peer_group_key]=_xlpm.k)*(ISNUMBER(finalData[score]))))
)</f>
        <v>90</v>
      </c>
      <c r="S1945">
        <f>IF(OR(NOT(ISNUMBER(finalData[[#This Row],[peerIQR]])),finalData[[#This Row],[peerIQR]]=0), NA(), finalData[[#This Row],[peerQ1]]-1.5*finalData[[#This Row],[peerIQR]])</f>
        <v>0.86375000000000002</v>
      </c>
      <c r="T1945">
        <f>IF(OR(NOT(ISNUMBER(finalData[[#This Row],[peerIQR]])),finalData[[#This Row],[peerIQR]]=0), NA(), finalData[[#This Row],[peerQ3]]+1.5*finalData[[#This Row],[peerIQR]])</f>
        <v>1.11375</v>
      </c>
      <c r="U194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45">
        <f>finalData[[#This Row],[score]]-finalData[[#This Row],[peerMedian]]</f>
        <v>0.10000000000000009</v>
      </c>
    </row>
    <row r="1946" spans="1:22">
      <c r="A1946" t="s">
        <v>7310</v>
      </c>
      <c r="B1946" t="s">
        <v>7311</v>
      </c>
      <c r="C1946" t="s">
        <v>6986</v>
      </c>
      <c r="D1946" t="s">
        <v>32</v>
      </c>
      <c r="E1946">
        <v>3</v>
      </c>
      <c r="F1946">
        <v>0</v>
      </c>
      <c r="G1946">
        <v>11</v>
      </c>
      <c r="H1946">
        <v>0</v>
      </c>
      <c r="I1946">
        <v>0.97</v>
      </c>
      <c r="J1946">
        <v>11</v>
      </c>
      <c r="K1946">
        <v>0</v>
      </c>
      <c r="L1946" t="s">
        <v>18169</v>
      </c>
      <c r="M1946" t="s">
        <v>17971</v>
      </c>
      <c r="N1946" cm="1">
        <f t="array" ref="N1946">_xlfn.LET(_xlpm.k,finalData[[#This Row],[peer_group_key]],
     MEDIAN(_xlfn._xlws.FILTER(finalData[score], (finalData[peer_group_key]=_xlpm.k)*(ISNUMBER(finalData[score]))))
)</f>
        <v>0.98</v>
      </c>
      <c r="O1946" cm="1">
        <f t="array" ref="O194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46" cm="1">
        <f t="array" ref="P194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46">
        <f>finalData[[#This Row],[peerQ3]]-finalData[[#This Row],[peerQ1]]</f>
        <v>6.25E-2</v>
      </c>
      <c r="R1946" cm="1">
        <f t="array" ref="R1946">_xlfn.LET(_xlpm.k,finalData[[#This Row],[peer_group_key]],
ROWS(_xlfn._xlws.FILTER(finalData[score], (finalData[peer_group_key]=_xlpm.k)*(ISNUMBER(finalData[score]))))
)</f>
        <v>90</v>
      </c>
      <c r="S1946">
        <f>IF(OR(NOT(ISNUMBER(finalData[[#This Row],[peerIQR]])),finalData[[#This Row],[peerIQR]]=0), NA(), finalData[[#This Row],[peerQ1]]-1.5*finalData[[#This Row],[peerIQR]])</f>
        <v>0.86375000000000002</v>
      </c>
      <c r="T1946">
        <f>IF(OR(NOT(ISNUMBER(finalData[[#This Row],[peerIQR]])),finalData[[#This Row],[peerIQR]]=0), NA(), finalData[[#This Row],[peerQ3]]+1.5*finalData[[#This Row],[peerIQR]])</f>
        <v>1.11375</v>
      </c>
      <c r="U194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46">
        <f>finalData[[#This Row],[score]]-finalData[[#This Row],[peerMedian]]</f>
        <v>-1.0000000000000009E-2</v>
      </c>
    </row>
    <row r="1947" spans="1:22">
      <c r="A1947" t="s">
        <v>7313</v>
      </c>
      <c r="B1947" t="s">
        <v>7314</v>
      </c>
      <c r="C1947" t="s">
        <v>6986</v>
      </c>
      <c r="D1947" t="s">
        <v>32</v>
      </c>
      <c r="E1947">
        <v>3</v>
      </c>
      <c r="F1947">
        <v>0</v>
      </c>
      <c r="G1947">
        <v>11</v>
      </c>
      <c r="H1947">
        <v>0</v>
      </c>
      <c r="I1947">
        <v>0.98</v>
      </c>
      <c r="J1947">
        <v>11</v>
      </c>
      <c r="K1947">
        <v>0</v>
      </c>
      <c r="L1947" t="s">
        <v>18169</v>
      </c>
      <c r="M1947" t="s">
        <v>17971</v>
      </c>
      <c r="N1947" cm="1">
        <f t="array" ref="N1947">_xlfn.LET(_xlpm.k,finalData[[#This Row],[peer_group_key]],
     MEDIAN(_xlfn._xlws.FILTER(finalData[score], (finalData[peer_group_key]=_xlpm.k)*(ISNUMBER(finalData[score]))))
)</f>
        <v>0.98</v>
      </c>
      <c r="O1947" cm="1">
        <f t="array" ref="O194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47" cm="1">
        <f t="array" ref="P194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47">
        <f>finalData[[#This Row],[peerQ3]]-finalData[[#This Row],[peerQ1]]</f>
        <v>6.25E-2</v>
      </c>
      <c r="R1947" cm="1">
        <f t="array" ref="R1947">_xlfn.LET(_xlpm.k,finalData[[#This Row],[peer_group_key]],
ROWS(_xlfn._xlws.FILTER(finalData[score], (finalData[peer_group_key]=_xlpm.k)*(ISNUMBER(finalData[score]))))
)</f>
        <v>90</v>
      </c>
      <c r="S1947">
        <f>IF(OR(NOT(ISNUMBER(finalData[[#This Row],[peerIQR]])),finalData[[#This Row],[peerIQR]]=0), NA(), finalData[[#This Row],[peerQ1]]-1.5*finalData[[#This Row],[peerIQR]])</f>
        <v>0.86375000000000002</v>
      </c>
      <c r="T1947">
        <f>IF(OR(NOT(ISNUMBER(finalData[[#This Row],[peerIQR]])),finalData[[#This Row],[peerIQR]]=0), NA(), finalData[[#This Row],[peerQ3]]+1.5*finalData[[#This Row],[peerIQR]])</f>
        <v>1.11375</v>
      </c>
      <c r="U194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47">
        <f>finalData[[#This Row],[score]]-finalData[[#This Row],[peerMedian]]</f>
        <v>0</v>
      </c>
    </row>
    <row r="1948" spans="1:22">
      <c r="A1948" t="s">
        <v>7316</v>
      </c>
      <c r="B1948" t="s">
        <v>7317</v>
      </c>
      <c r="C1948" t="s">
        <v>6986</v>
      </c>
      <c r="D1948" t="s">
        <v>32</v>
      </c>
      <c r="E1948">
        <v>5</v>
      </c>
      <c r="F1948">
        <v>0</v>
      </c>
      <c r="G1948">
        <v>8</v>
      </c>
      <c r="H1948">
        <v>0</v>
      </c>
      <c r="I1948">
        <v>1.02</v>
      </c>
      <c r="J1948">
        <v>8</v>
      </c>
      <c r="K1948">
        <v>0</v>
      </c>
      <c r="L1948" t="s">
        <v>18169</v>
      </c>
      <c r="M1948" t="s">
        <v>17970</v>
      </c>
      <c r="N1948" cm="1">
        <f t="array" ref="N1948">_xlfn.LET(_xlpm.k,finalData[[#This Row],[peer_group_key]],
     MEDIAN(_xlfn._xlws.FILTER(finalData[score], (finalData[peer_group_key]=_xlpm.k)*(ISNUMBER(finalData[score]))))
)</f>
        <v>0.98</v>
      </c>
      <c r="O1948" cm="1">
        <f t="array" ref="O194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48" cm="1">
        <f t="array" ref="P194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48">
        <f>finalData[[#This Row],[peerQ3]]-finalData[[#This Row],[peerQ1]]</f>
        <v>6.25E-2</v>
      </c>
      <c r="R1948" cm="1">
        <f t="array" ref="R1948">_xlfn.LET(_xlpm.k,finalData[[#This Row],[peer_group_key]],
ROWS(_xlfn._xlws.FILTER(finalData[score], (finalData[peer_group_key]=_xlpm.k)*(ISNUMBER(finalData[score]))))
)</f>
        <v>90</v>
      </c>
      <c r="S1948">
        <f>IF(OR(NOT(ISNUMBER(finalData[[#This Row],[peerIQR]])),finalData[[#This Row],[peerIQR]]=0), NA(), finalData[[#This Row],[peerQ1]]-1.5*finalData[[#This Row],[peerIQR]])</f>
        <v>0.86375000000000002</v>
      </c>
      <c r="T1948">
        <f>IF(OR(NOT(ISNUMBER(finalData[[#This Row],[peerIQR]])),finalData[[#This Row],[peerIQR]]=0), NA(), finalData[[#This Row],[peerQ3]]+1.5*finalData[[#This Row],[peerIQR]])</f>
        <v>1.11375</v>
      </c>
      <c r="U194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48">
        <f>finalData[[#This Row],[score]]-finalData[[#This Row],[peerMedian]]</f>
        <v>4.0000000000000036E-2</v>
      </c>
    </row>
    <row r="1949" spans="1:22">
      <c r="A1949" t="s">
        <v>7320</v>
      </c>
      <c r="B1949" t="s">
        <v>7321</v>
      </c>
      <c r="C1949" t="s">
        <v>6986</v>
      </c>
      <c r="D1949" t="s">
        <v>32</v>
      </c>
      <c r="E1949">
        <v>4</v>
      </c>
      <c r="F1949">
        <v>0</v>
      </c>
      <c r="G1949">
        <v>11</v>
      </c>
      <c r="H1949">
        <v>0</v>
      </c>
      <c r="I1949">
        <v>0.98</v>
      </c>
      <c r="J1949">
        <v>11</v>
      </c>
      <c r="K1949">
        <v>0</v>
      </c>
      <c r="L1949" t="s">
        <v>18169</v>
      </c>
      <c r="M1949" t="s">
        <v>17970</v>
      </c>
      <c r="N1949" cm="1">
        <f t="array" ref="N1949">_xlfn.LET(_xlpm.k,finalData[[#This Row],[peer_group_key]],
     MEDIAN(_xlfn._xlws.FILTER(finalData[score], (finalData[peer_group_key]=_xlpm.k)*(ISNUMBER(finalData[score]))))
)</f>
        <v>0.98</v>
      </c>
      <c r="O1949" cm="1">
        <f t="array" ref="O194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49" cm="1">
        <f t="array" ref="P194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49">
        <f>finalData[[#This Row],[peerQ3]]-finalData[[#This Row],[peerQ1]]</f>
        <v>6.25E-2</v>
      </c>
      <c r="R1949" cm="1">
        <f t="array" ref="R1949">_xlfn.LET(_xlpm.k,finalData[[#This Row],[peer_group_key]],
ROWS(_xlfn._xlws.FILTER(finalData[score], (finalData[peer_group_key]=_xlpm.k)*(ISNUMBER(finalData[score]))))
)</f>
        <v>90</v>
      </c>
      <c r="S1949">
        <f>IF(OR(NOT(ISNUMBER(finalData[[#This Row],[peerIQR]])),finalData[[#This Row],[peerIQR]]=0), NA(), finalData[[#This Row],[peerQ1]]-1.5*finalData[[#This Row],[peerIQR]])</f>
        <v>0.86375000000000002</v>
      </c>
      <c r="T1949">
        <f>IF(OR(NOT(ISNUMBER(finalData[[#This Row],[peerIQR]])),finalData[[#This Row],[peerIQR]]=0), NA(), finalData[[#This Row],[peerQ3]]+1.5*finalData[[#This Row],[peerIQR]])</f>
        <v>1.11375</v>
      </c>
      <c r="U194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49">
        <f>finalData[[#This Row],[score]]-finalData[[#This Row],[peerMedian]]</f>
        <v>0</v>
      </c>
    </row>
    <row r="1950" spans="1:22">
      <c r="A1950" t="s">
        <v>7322</v>
      </c>
      <c r="B1950" t="s">
        <v>7323</v>
      </c>
      <c r="C1950" t="s">
        <v>6986</v>
      </c>
      <c r="D1950" t="s">
        <v>32</v>
      </c>
      <c r="E1950">
        <v>5</v>
      </c>
      <c r="F1950">
        <v>0</v>
      </c>
      <c r="G1950">
        <v>9</v>
      </c>
      <c r="H1950">
        <v>1</v>
      </c>
      <c r="I1950">
        <v>0.92</v>
      </c>
      <c r="J1950">
        <v>10</v>
      </c>
      <c r="K1950">
        <v>0.1</v>
      </c>
      <c r="L1950" t="s">
        <v>18169</v>
      </c>
      <c r="M1950" t="s">
        <v>17970</v>
      </c>
      <c r="N1950" cm="1">
        <f t="array" ref="N1950">_xlfn.LET(_xlpm.k,finalData[[#This Row],[peer_group_key]],
     MEDIAN(_xlfn._xlws.FILTER(finalData[score], (finalData[peer_group_key]=_xlpm.k)*(ISNUMBER(finalData[score]))))
)</f>
        <v>0.98</v>
      </c>
      <c r="O1950" cm="1">
        <f t="array" ref="O195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50" cm="1">
        <f t="array" ref="P195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50">
        <f>finalData[[#This Row],[peerQ3]]-finalData[[#This Row],[peerQ1]]</f>
        <v>6.25E-2</v>
      </c>
      <c r="R1950" cm="1">
        <f t="array" ref="R1950">_xlfn.LET(_xlpm.k,finalData[[#This Row],[peer_group_key]],
ROWS(_xlfn._xlws.FILTER(finalData[score], (finalData[peer_group_key]=_xlpm.k)*(ISNUMBER(finalData[score]))))
)</f>
        <v>90</v>
      </c>
      <c r="S1950">
        <f>IF(OR(NOT(ISNUMBER(finalData[[#This Row],[peerIQR]])),finalData[[#This Row],[peerIQR]]=0), NA(), finalData[[#This Row],[peerQ1]]-1.5*finalData[[#This Row],[peerIQR]])</f>
        <v>0.86375000000000002</v>
      </c>
      <c r="T1950">
        <f>IF(OR(NOT(ISNUMBER(finalData[[#This Row],[peerIQR]])),finalData[[#This Row],[peerIQR]]=0), NA(), finalData[[#This Row],[peerQ3]]+1.5*finalData[[#This Row],[peerIQR]])</f>
        <v>1.11375</v>
      </c>
      <c r="U195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50">
        <f>finalData[[#This Row],[score]]-finalData[[#This Row],[peerMedian]]</f>
        <v>-5.9999999999999942E-2</v>
      </c>
    </row>
    <row r="1951" spans="1:22">
      <c r="A1951" t="s">
        <v>7325</v>
      </c>
      <c r="B1951" t="s">
        <v>7326</v>
      </c>
      <c r="C1951" t="s">
        <v>6986</v>
      </c>
      <c r="D1951" t="s">
        <v>32</v>
      </c>
      <c r="E1951">
        <v>4</v>
      </c>
      <c r="F1951">
        <v>0</v>
      </c>
      <c r="G1951">
        <v>8</v>
      </c>
      <c r="H1951">
        <v>0</v>
      </c>
      <c r="I1951">
        <v>1.01</v>
      </c>
      <c r="J1951">
        <v>8</v>
      </c>
      <c r="K1951">
        <v>0</v>
      </c>
      <c r="L1951" t="s">
        <v>18169</v>
      </c>
      <c r="M1951" t="s">
        <v>17970</v>
      </c>
      <c r="N1951" cm="1">
        <f t="array" ref="N1951">_xlfn.LET(_xlpm.k,finalData[[#This Row],[peer_group_key]],
     MEDIAN(_xlfn._xlws.FILTER(finalData[score], (finalData[peer_group_key]=_xlpm.k)*(ISNUMBER(finalData[score]))))
)</f>
        <v>0.98</v>
      </c>
      <c r="O1951" cm="1">
        <f t="array" ref="O195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51" cm="1">
        <f t="array" ref="P195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51">
        <f>finalData[[#This Row],[peerQ3]]-finalData[[#This Row],[peerQ1]]</f>
        <v>6.25E-2</v>
      </c>
      <c r="R1951" cm="1">
        <f t="array" ref="R1951">_xlfn.LET(_xlpm.k,finalData[[#This Row],[peer_group_key]],
ROWS(_xlfn._xlws.FILTER(finalData[score], (finalData[peer_group_key]=_xlpm.k)*(ISNUMBER(finalData[score]))))
)</f>
        <v>90</v>
      </c>
      <c r="S1951">
        <f>IF(OR(NOT(ISNUMBER(finalData[[#This Row],[peerIQR]])),finalData[[#This Row],[peerIQR]]=0), NA(), finalData[[#This Row],[peerQ1]]-1.5*finalData[[#This Row],[peerIQR]])</f>
        <v>0.86375000000000002</v>
      </c>
      <c r="T1951">
        <f>IF(OR(NOT(ISNUMBER(finalData[[#This Row],[peerIQR]])),finalData[[#This Row],[peerIQR]]=0), NA(), finalData[[#This Row],[peerQ3]]+1.5*finalData[[#This Row],[peerIQR]])</f>
        <v>1.11375</v>
      </c>
      <c r="U195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51">
        <f>finalData[[#This Row],[score]]-finalData[[#This Row],[peerMedian]]</f>
        <v>3.0000000000000027E-2</v>
      </c>
    </row>
    <row r="1952" spans="1:22">
      <c r="A1952" t="s">
        <v>7327</v>
      </c>
      <c r="B1952" t="s">
        <v>7328</v>
      </c>
      <c r="C1952" t="s">
        <v>6986</v>
      </c>
      <c r="D1952" t="s">
        <v>32</v>
      </c>
      <c r="E1952">
        <v>4</v>
      </c>
      <c r="F1952">
        <v>0</v>
      </c>
      <c r="G1952">
        <v>10</v>
      </c>
      <c r="H1952">
        <v>1</v>
      </c>
      <c r="I1952">
        <v>1.01</v>
      </c>
      <c r="J1952">
        <v>11</v>
      </c>
      <c r="K1952">
        <v>9.0909090909090912E-2</v>
      </c>
      <c r="L1952" t="s">
        <v>18169</v>
      </c>
      <c r="M1952" t="s">
        <v>17970</v>
      </c>
      <c r="N1952" cm="1">
        <f t="array" ref="N1952">_xlfn.LET(_xlpm.k,finalData[[#This Row],[peer_group_key]],
     MEDIAN(_xlfn._xlws.FILTER(finalData[score], (finalData[peer_group_key]=_xlpm.k)*(ISNUMBER(finalData[score]))))
)</f>
        <v>0.98</v>
      </c>
      <c r="O1952" cm="1">
        <f t="array" ref="O195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52" cm="1">
        <f t="array" ref="P195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52">
        <f>finalData[[#This Row],[peerQ3]]-finalData[[#This Row],[peerQ1]]</f>
        <v>6.25E-2</v>
      </c>
      <c r="R1952" cm="1">
        <f t="array" ref="R1952">_xlfn.LET(_xlpm.k,finalData[[#This Row],[peer_group_key]],
ROWS(_xlfn._xlws.FILTER(finalData[score], (finalData[peer_group_key]=_xlpm.k)*(ISNUMBER(finalData[score]))))
)</f>
        <v>90</v>
      </c>
      <c r="S1952">
        <f>IF(OR(NOT(ISNUMBER(finalData[[#This Row],[peerIQR]])),finalData[[#This Row],[peerIQR]]=0), NA(), finalData[[#This Row],[peerQ1]]-1.5*finalData[[#This Row],[peerIQR]])</f>
        <v>0.86375000000000002</v>
      </c>
      <c r="T1952">
        <f>IF(OR(NOT(ISNUMBER(finalData[[#This Row],[peerIQR]])),finalData[[#This Row],[peerIQR]]=0), NA(), finalData[[#This Row],[peerQ3]]+1.5*finalData[[#This Row],[peerIQR]])</f>
        <v>1.11375</v>
      </c>
      <c r="U195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52">
        <f>finalData[[#This Row],[score]]-finalData[[#This Row],[peerMedian]]</f>
        <v>3.0000000000000027E-2</v>
      </c>
    </row>
    <row r="1953" spans="1:22">
      <c r="A1953" t="s">
        <v>7330</v>
      </c>
      <c r="B1953" t="s">
        <v>7331</v>
      </c>
      <c r="C1953" t="s">
        <v>6986</v>
      </c>
      <c r="D1953" t="s">
        <v>32</v>
      </c>
      <c r="E1953">
        <v>4</v>
      </c>
      <c r="F1953">
        <v>0</v>
      </c>
      <c r="G1953">
        <v>9</v>
      </c>
      <c r="H1953">
        <v>1</v>
      </c>
      <c r="I1953">
        <v>0.94</v>
      </c>
      <c r="J1953">
        <v>10</v>
      </c>
      <c r="K1953">
        <v>0.1</v>
      </c>
      <c r="L1953" t="s">
        <v>18169</v>
      </c>
      <c r="M1953" t="s">
        <v>17970</v>
      </c>
      <c r="N1953" cm="1">
        <f t="array" ref="N1953">_xlfn.LET(_xlpm.k,finalData[[#This Row],[peer_group_key]],
     MEDIAN(_xlfn._xlws.FILTER(finalData[score], (finalData[peer_group_key]=_xlpm.k)*(ISNUMBER(finalData[score]))))
)</f>
        <v>0.98</v>
      </c>
      <c r="O1953" cm="1">
        <f t="array" ref="O195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53" cm="1">
        <f t="array" ref="P195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53">
        <f>finalData[[#This Row],[peerQ3]]-finalData[[#This Row],[peerQ1]]</f>
        <v>6.25E-2</v>
      </c>
      <c r="R1953" cm="1">
        <f t="array" ref="R1953">_xlfn.LET(_xlpm.k,finalData[[#This Row],[peer_group_key]],
ROWS(_xlfn._xlws.FILTER(finalData[score], (finalData[peer_group_key]=_xlpm.k)*(ISNUMBER(finalData[score]))))
)</f>
        <v>90</v>
      </c>
      <c r="S1953">
        <f>IF(OR(NOT(ISNUMBER(finalData[[#This Row],[peerIQR]])),finalData[[#This Row],[peerIQR]]=0), NA(), finalData[[#This Row],[peerQ1]]-1.5*finalData[[#This Row],[peerIQR]])</f>
        <v>0.86375000000000002</v>
      </c>
      <c r="T1953">
        <f>IF(OR(NOT(ISNUMBER(finalData[[#This Row],[peerIQR]])),finalData[[#This Row],[peerIQR]]=0), NA(), finalData[[#This Row],[peerQ3]]+1.5*finalData[[#This Row],[peerIQR]])</f>
        <v>1.11375</v>
      </c>
      <c r="U195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53">
        <f>finalData[[#This Row],[score]]-finalData[[#This Row],[peerMedian]]</f>
        <v>-4.0000000000000036E-2</v>
      </c>
    </row>
    <row r="1954" spans="1:22">
      <c r="A1954" t="s">
        <v>7333</v>
      </c>
      <c r="B1954" t="s">
        <v>7334</v>
      </c>
      <c r="C1954" t="s">
        <v>6986</v>
      </c>
      <c r="D1954" t="s">
        <v>32</v>
      </c>
      <c r="E1954">
        <v>4</v>
      </c>
      <c r="F1954">
        <v>0</v>
      </c>
      <c r="G1954">
        <v>6</v>
      </c>
      <c r="H1954">
        <v>0</v>
      </c>
      <c r="I1954">
        <v>0.92</v>
      </c>
      <c r="J1954">
        <v>6</v>
      </c>
      <c r="K1954">
        <v>0</v>
      </c>
      <c r="L1954" t="s">
        <v>18169</v>
      </c>
      <c r="M1954" t="s">
        <v>17970</v>
      </c>
      <c r="N1954" cm="1">
        <f t="array" ref="N1954">_xlfn.LET(_xlpm.k,finalData[[#This Row],[peer_group_key]],
     MEDIAN(_xlfn._xlws.FILTER(finalData[score], (finalData[peer_group_key]=_xlpm.k)*(ISNUMBER(finalData[score]))))
)</f>
        <v>0.98</v>
      </c>
      <c r="O1954" cm="1">
        <f t="array" ref="O195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54" cm="1">
        <f t="array" ref="P195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54">
        <f>finalData[[#This Row],[peerQ3]]-finalData[[#This Row],[peerQ1]]</f>
        <v>6.25E-2</v>
      </c>
      <c r="R1954" cm="1">
        <f t="array" ref="R1954">_xlfn.LET(_xlpm.k,finalData[[#This Row],[peer_group_key]],
ROWS(_xlfn._xlws.FILTER(finalData[score], (finalData[peer_group_key]=_xlpm.k)*(ISNUMBER(finalData[score]))))
)</f>
        <v>90</v>
      </c>
      <c r="S1954">
        <f>IF(OR(NOT(ISNUMBER(finalData[[#This Row],[peerIQR]])),finalData[[#This Row],[peerIQR]]=0), NA(), finalData[[#This Row],[peerQ1]]-1.5*finalData[[#This Row],[peerIQR]])</f>
        <v>0.86375000000000002</v>
      </c>
      <c r="T1954">
        <f>IF(OR(NOT(ISNUMBER(finalData[[#This Row],[peerIQR]])),finalData[[#This Row],[peerIQR]]=0), NA(), finalData[[#This Row],[peerQ3]]+1.5*finalData[[#This Row],[peerIQR]])</f>
        <v>1.11375</v>
      </c>
      <c r="U195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54">
        <f>finalData[[#This Row],[score]]-finalData[[#This Row],[peerMedian]]</f>
        <v>-5.9999999999999942E-2</v>
      </c>
    </row>
    <row r="1955" spans="1:22">
      <c r="A1955" t="s">
        <v>7336</v>
      </c>
      <c r="B1955" t="s">
        <v>7337</v>
      </c>
      <c r="C1955" t="s">
        <v>6986</v>
      </c>
      <c r="D1955" t="s">
        <v>32</v>
      </c>
      <c r="E1955">
        <v>5</v>
      </c>
      <c r="F1955">
        <v>0</v>
      </c>
      <c r="G1955">
        <v>6</v>
      </c>
      <c r="H1955">
        <v>0</v>
      </c>
      <c r="I1955">
        <v>0.97</v>
      </c>
      <c r="J1955">
        <v>6</v>
      </c>
      <c r="K1955">
        <v>0</v>
      </c>
      <c r="L1955" t="s">
        <v>18169</v>
      </c>
      <c r="M1955" t="s">
        <v>17970</v>
      </c>
      <c r="N1955" cm="1">
        <f t="array" ref="N1955">_xlfn.LET(_xlpm.k,finalData[[#This Row],[peer_group_key]],
     MEDIAN(_xlfn._xlws.FILTER(finalData[score], (finalData[peer_group_key]=_xlpm.k)*(ISNUMBER(finalData[score]))))
)</f>
        <v>0.98</v>
      </c>
      <c r="O1955" cm="1">
        <f t="array" ref="O195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55" cm="1">
        <f t="array" ref="P195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55">
        <f>finalData[[#This Row],[peerQ3]]-finalData[[#This Row],[peerQ1]]</f>
        <v>6.25E-2</v>
      </c>
      <c r="R1955" cm="1">
        <f t="array" ref="R1955">_xlfn.LET(_xlpm.k,finalData[[#This Row],[peer_group_key]],
ROWS(_xlfn._xlws.FILTER(finalData[score], (finalData[peer_group_key]=_xlpm.k)*(ISNUMBER(finalData[score]))))
)</f>
        <v>90</v>
      </c>
      <c r="S1955">
        <f>IF(OR(NOT(ISNUMBER(finalData[[#This Row],[peerIQR]])),finalData[[#This Row],[peerIQR]]=0), NA(), finalData[[#This Row],[peerQ1]]-1.5*finalData[[#This Row],[peerIQR]])</f>
        <v>0.86375000000000002</v>
      </c>
      <c r="T1955">
        <f>IF(OR(NOT(ISNUMBER(finalData[[#This Row],[peerIQR]])),finalData[[#This Row],[peerIQR]]=0), NA(), finalData[[#This Row],[peerQ3]]+1.5*finalData[[#This Row],[peerIQR]])</f>
        <v>1.11375</v>
      </c>
      <c r="U195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55">
        <f>finalData[[#This Row],[score]]-finalData[[#This Row],[peerMedian]]</f>
        <v>-1.0000000000000009E-2</v>
      </c>
    </row>
    <row r="1956" spans="1:22">
      <c r="A1956" t="s">
        <v>7339</v>
      </c>
      <c r="B1956" t="s">
        <v>7340</v>
      </c>
      <c r="C1956" t="s">
        <v>6986</v>
      </c>
      <c r="D1956" t="s">
        <v>32</v>
      </c>
      <c r="E1956">
        <v>4</v>
      </c>
      <c r="F1956">
        <v>1</v>
      </c>
      <c r="G1956">
        <v>5</v>
      </c>
      <c r="H1956">
        <v>1</v>
      </c>
      <c r="I1956">
        <v>0.93</v>
      </c>
      <c r="J1956">
        <v>7</v>
      </c>
      <c r="K1956">
        <v>0.14285714285714285</v>
      </c>
      <c r="L1956" t="s">
        <v>18169</v>
      </c>
      <c r="M1956" t="s">
        <v>17970</v>
      </c>
      <c r="N1956" cm="1">
        <f t="array" ref="N1956">_xlfn.LET(_xlpm.k,finalData[[#This Row],[peer_group_key]],
     MEDIAN(_xlfn._xlws.FILTER(finalData[score], (finalData[peer_group_key]=_xlpm.k)*(ISNUMBER(finalData[score]))))
)</f>
        <v>0.98</v>
      </c>
      <c r="O1956" cm="1">
        <f t="array" ref="O195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56" cm="1">
        <f t="array" ref="P195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56">
        <f>finalData[[#This Row],[peerQ3]]-finalData[[#This Row],[peerQ1]]</f>
        <v>6.25E-2</v>
      </c>
      <c r="R1956" cm="1">
        <f t="array" ref="R1956">_xlfn.LET(_xlpm.k,finalData[[#This Row],[peer_group_key]],
ROWS(_xlfn._xlws.FILTER(finalData[score], (finalData[peer_group_key]=_xlpm.k)*(ISNUMBER(finalData[score]))))
)</f>
        <v>90</v>
      </c>
      <c r="S1956">
        <f>IF(OR(NOT(ISNUMBER(finalData[[#This Row],[peerIQR]])),finalData[[#This Row],[peerIQR]]=0), NA(), finalData[[#This Row],[peerQ1]]-1.5*finalData[[#This Row],[peerIQR]])</f>
        <v>0.86375000000000002</v>
      </c>
      <c r="T1956">
        <f>IF(OR(NOT(ISNUMBER(finalData[[#This Row],[peerIQR]])),finalData[[#This Row],[peerIQR]]=0), NA(), finalData[[#This Row],[peerQ3]]+1.5*finalData[[#This Row],[peerIQR]])</f>
        <v>1.11375</v>
      </c>
      <c r="U195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56">
        <f>finalData[[#This Row],[score]]-finalData[[#This Row],[peerMedian]]</f>
        <v>-4.9999999999999933E-2</v>
      </c>
    </row>
    <row r="1957" spans="1:22">
      <c r="A1957" t="s">
        <v>7343</v>
      </c>
      <c r="B1957" t="s">
        <v>7344</v>
      </c>
      <c r="C1957" t="s">
        <v>6986</v>
      </c>
      <c r="D1957" t="s">
        <v>32</v>
      </c>
      <c r="E1957">
        <v>4</v>
      </c>
      <c r="F1957">
        <v>0</v>
      </c>
      <c r="G1957">
        <v>3</v>
      </c>
      <c r="H1957">
        <v>0</v>
      </c>
      <c r="I1957">
        <v>0.98</v>
      </c>
      <c r="J1957">
        <v>3</v>
      </c>
      <c r="K1957">
        <v>0</v>
      </c>
      <c r="L1957" t="s">
        <v>18169</v>
      </c>
      <c r="M1957" t="s">
        <v>17970</v>
      </c>
      <c r="N1957" cm="1">
        <f t="array" ref="N1957">_xlfn.LET(_xlpm.k,finalData[[#This Row],[peer_group_key]],
     MEDIAN(_xlfn._xlws.FILTER(finalData[score], (finalData[peer_group_key]=_xlpm.k)*(ISNUMBER(finalData[score]))))
)</f>
        <v>0.98</v>
      </c>
      <c r="O1957" cm="1">
        <f t="array" ref="O195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57" cm="1">
        <f t="array" ref="P195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57">
        <f>finalData[[#This Row],[peerQ3]]-finalData[[#This Row],[peerQ1]]</f>
        <v>6.25E-2</v>
      </c>
      <c r="R1957" cm="1">
        <f t="array" ref="R1957">_xlfn.LET(_xlpm.k,finalData[[#This Row],[peer_group_key]],
ROWS(_xlfn._xlws.FILTER(finalData[score], (finalData[peer_group_key]=_xlpm.k)*(ISNUMBER(finalData[score]))))
)</f>
        <v>90</v>
      </c>
      <c r="S1957">
        <f>IF(OR(NOT(ISNUMBER(finalData[[#This Row],[peerIQR]])),finalData[[#This Row],[peerIQR]]=0), NA(), finalData[[#This Row],[peerQ1]]-1.5*finalData[[#This Row],[peerIQR]])</f>
        <v>0.86375000000000002</v>
      </c>
      <c r="T1957">
        <f>IF(OR(NOT(ISNUMBER(finalData[[#This Row],[peerIQR]])),finalData[[#This Row],[peerIQR]]=0), NA(), finalData[[#This Row],[peerQ3]]+1.5*finalData[[#This Row],[peerIQR]])</f>
        <v>1.11375</v>
      </c>
      <c r="U195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57">
        <f>finalData[[#This Row],[score]]-finalData[[#This Row],[peerMedian]]</f>
        <v>0</v>
      </c>
    </row>
    <row r="1958" spans="1:22">
      <c r="A1958" t="s">
        <v>7346</v>
      </c>
      <c r="B1958" t="s">
        <v>7347</v>
      </c>
      <c r="C1958" t="s">
        <v>6986</v>
      </c>
      <c r="D1958" t="s">
        <v>32</v>
      </c>
      <c r="E1958">
        <v>3</v>
      </c>
      <c r="F1958">
        <v>0</v>
      </c>
      <c r="G1958">
        <v>2</v>
      </c>
      <c r="H1958">
        <v>0</v>
      </c>
      <c r="I1958">
        <v>0.94</v>
      </c>
      <c r="J1958">
        <v>2</v>
      </c>
      <c r="K1958">
        <v>0</v>
      </c>
      <c r="L1958" t="s">
        <v>18169</v>
      </c>
      <c r="M1958" t="s">
        <v>17971</v>
      </c>
      <c r="N1958" cm="1">
        <f t="array" ref="N1958">_xlfn.LET(_xlpm.k,finalData[[#This Row],[peer_group_key]],
     MEDIAN(_xlfn._xlws.FILTER(finalData[score], (finalData[peer_group_key]=_xlpm.k)*(ISNUMBER(finalData[score]))))
)</f>
        <v>0.98</v>
      </c>
      <c r="O1958" cm="1">
        <f t="array" ref="O195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58" cm="1">
        <f t="array" ref="P195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58">
        <f>finalData[[#This Row],[peerQ3]]-finalData[[#This Row],[peerQ1]]</f>
        <v>6.25E-2</v>
      </c>
      <c r="R1958" cm="1">
        <f t="array" ref="R1958">_xlfn.LET(_xlpm.k,finalData[[#This Row],[peer_group_key]],
ROWS(_xlfn._xlws.FILTER(finalData[score], (finalData[peer_group_key]=_xlpm.k)*(ISNUMBER(finalData[score]))))
)</f>
        <v>90</v>
      </c>
      <c r="S1958">
        <f>IF(OR(NOT(ISNUMBER(finalData[[#This Row],[peerIQR]])),finalData[[#This Row],[peerIQR]]=0), NA(), finalData[[#This Row],[peerQ1]]-1.5*finalData[[#This Row],[peerIQR]])</f>
        <v>0.86375000000000002</v>
      </c>
      <c r="T1958">
        <f>IF(OR(NOT(ISNUMBER(finalData[[#This Row],[peerIQR]])),finalData[[#This Row],[peerIQR]]=0), NA(), finalData[[#This Row],[peerQ3]]+1.5*finalData[[#This Row],[peerIQR]])</f>
        <v>1.11375</v>
      </c>
      <c r="U195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58">
        <f>finalData[[#This Row],[score]]-finalData[[#This Row],[peerMedian]]</f>
        <v>-4.0000000000000036E-2</v>
      </c>
    </row>
    <row r="1959" spans="1:22">
      <c r="A1959" t="s">
        <v>7402</v>
      </c>
      <c r="B1959" t="s">
        <v>7403</v>
      </c>
      <c r="C1959" t="s">
        <v>7404</v>
      </c>
      <c r="D1959" t="s">
        <v>27</v>
      </c>
      <c r="E1959">
        <v>3</v>
      </c>
      <c r="F1959">
        <v>1</v>
      </c>
      <c r="G1959">
        <v>7</v>
      </c>
      <c r="H1959">
        <v>0</v>
      </c>
      <c r="I1959">
        <v>1.04</v>
      </c>
      <c r="J1959">
        <v>8</v>
      </c>
      <c r="K1959">
        <v>0</v>
      </c>
      <c r="L1959" t="s">
        <v>18173</v>
      </c>
      <c r="M1959" t="s">
        <v>17971</v>
      </c>
      <c r="N1959" cm="1">
        <f t="array" ref="N1959">_xlfn.LET(_xlpm.k,finalData[[#This Row],[peer_group_key]],
     MEDIAN(_xlfn._xlws.FILTER(finalData[score], (finalData[peer_group_key]=_xlpm.k)*(ISNUMBER(finalData[score]))))
)</f>
        <v>1.04</v>
      </c>
      <c r="O1959" cm="1">
        <f t="array" ref="O195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1.0150000000000001</v>
      </c>
      <c r="P1959" cm="1">
        <f t="array" ref="P195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959">
        <f>finalData[[#This Row],[peerQ3]]-finalData[[#This Row],[peerQ1]]</f>
        <v>3.499999999999992E-2</v>
      </c>
      <c r="R1959" cm="1">
        <f t="array" ref="R1959">_xlfn.LET(_xlpm.k,finalData[[#This Row],[peer_group_key]],
ROWS(_xlfn._xlws.FILTER(finalData[score], (finalData[peer_group_key]=_xlpm.k)*(ISNUMBER(finalData[score]))))
)</f>
        <v>3</v>
      </c>
      <c r="S1959">
        <f>IF(OR(NOT(ISNUMBER(finalData[[#This Row],[peerIQR]])),finalData[[#This Row],[peerIQR]]=0), NA(), finalData[[#This Row],[peerQ1]]-1.5*finalData[[#This Row],[peerIQR]])</f>
        <v>0.96250000000000024</v>
      </c>
      <c r="T1959">
        <f>IF(OR(NOT(ISNUMBER(finalData[[#This Row],[peerIQR]])),finalData[[#This Row],[peerIQR]]=0), NA(), finalData[[#This Row],[peerQ3]]+1.5*finalData[[#This Row],[peerIQR]])</f>
        <v>1.1025</v>
      </c>
      <c r="U195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959">
        <f>finalData[[#This Row],[score]]-finalData[[#This Row],[peerMedian]]</f>
        <v>0</v>
      </c>
    </row>
    <row r="1960" spans="1:22">
      <c r="A1960" t="s">
        <v>7407</v>
      </c>
      <c r="B1960" t="s">
        <v>7408</v>
      </c>
      <c r="C1960" t="s">
        <v>7404</v>
      </c>
      <c r="D1960" t="s">
        <v>27</v>
      </c>
      <c r="E1960">
        <v>4</v>
      </c>
      <c r="F1960">
        <v>0</v>
      </c>
      <c r="G1960">
        <v>6</v>
      </c>
      <c r="H1960">
        <v>0</v>
      </c>
      <c r="I1960">
        <v>1.06</v>
      </c>
      <c r="J1960">
        <v>6</v>
      </c>
      <c r="K1960">
        <v>0</v>
      </c>
      <c r="L1960" t="s">
        <v>18173</v>
      </c>
      <c r="M1960" t="s">
        <v>17970</v>
      </c>
      <c r="N1960" cm="1">
        <f t="array" ref="N1960">_xlfn.LET(_xlpm.k,finalData[[#This Row],[peer_group_key]],
     MEDIAN(_xlfn._xlws.FILTER(finalData[score], (finalData[peer_group_key]=_xlpm.k)*(ISNUMBER(finalData[score]))))
)</f>
        <v>1.04</v>
      </c>
      <c r="O1960" cm="1">
        <f t="array" ref="O196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1.0150000000000001</v>
      </c>
      <c r="P1960" cm="1">
        <f t="array" ref="P196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960">
        <f>finalData[[#This Row],[peerQ3]]-finalData[[#This Row],[peerQ1]]</f>
        <v>3.499999999999992E-2</v>
      </c>
      <c r="R1960" cm="1">
        <f t="array" ref="R1960">_xlfn.LET(_xlpm.k,finalData[[#This Row],[peer_group_key]],
ROWS(_xlfn._xlws.FILTER(finalData[score], (finalData[peer_group_key]=_xlpm.k)*(ISNUMBER(finalData[score]))))
)</f>
        <v>3</v>
      </c>
      <c r="S1960">
        <f>IF(OR(NOT(ISNUMBER(finalData[[#This Row],[peerIQR]])),finalData[[#This Row],[peerIQR]]=0), NA(), finalData[[#This Row],[peerQ1]]-1.5*finalData[[#This Row],[peerIQR]])</f>
        <v>0.96250000000000024</v>
      </c>
      <c r="T1960">
        <f>IF(OR(NOT(ISNUMBER(finalData[[#This Row],[peerIQR]])),finalData[[#This Row],[peerIQR]]=0), NA(), finalData[[#This Row],[peerQ3]]+1.5*finalData[[#This Row],[peerIQR]])</f>
        <v>1.1025</v>
      </c>
      <c r="U196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960">
        <f>finalData[[#This Row],[score]]-finalData[[#This Row],[peerMedian]]</f>
        <v>2.0000000000000018E-2</v>
      </c>
    </row>
    <row r="1961" spans="1:22">
      <c r="A1961" t="s">
        <v>7410</v>
      </c>
      <c r="B1961" t="s">
        <v>7411</v>
      </c>
      <c r="C1961" t="s">
        <v>7404</v>
      </c>
      <c r="D1961" t="s">
        <v>32</v>
      </c>
      <c r="E1961">
        <v>4</v>
      </c>
      <c r="F1961">
        <v>0</v>
      </c>
      <c r="G1961">
        <v>7</v>
      </c>
      <c r="H1961">
        <v>0</v>
      </c>
      <c r="I1961">
        <v>1.03</v>
      </c>
      <c r="J1961">
        <v>7</v>
      </c>
      <c r="K1961">
        <v>0</v>
      </c>
      <c r="L1961" t="s">
        <v>18174</v>
      </c>
      <c r="M1961" t="s">
        <v>17970</v>
      </c>
      <c r="N1961" cm="1">
        <f t="array" ref="N1961">_xlfn.LET(_xlpm.k,finalData[[#This Row],[peer_group_key]],
     MEDIAN(_xlfn._xlws.FILTER(finalData[score], (finalData[peer_group_key]=_xlpm.k)*(ISNUMBER(finalData[score]))))
)</f>
        <v>0.97</v>
      </c>
      <c r="O1961" cm="1">
        <f t="array" ref="O196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1961" cm="1">
        <f t="array" ref="P196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1.0024999999999999</v>
      </c>
      <c r="Q1961">
        <f>finalData[[#This Row],[peerQ3]]-finalData[[#This Row],[peerQ1]]</f>
        <v>6.4999999999999947E-2</v>
      </c>
      <c r="R1961" cm="1">
        <f t="array" ref="R1961">_xlfn.LET(_xlpm.k,finalData[[#This Row],[peer_group_key]],
ROWS(_xlfn._xlws.FILTER(finalData[score], (finalData[peer_group_key]=_xlpm.k)*(ISNUMBER(finalData[score]))))
)</f>
        <v>6</v>
      </c>
      <c r="S1961">
        <f>IF(OR(NOT(ISNUMBER(finalData[[#This Row],[peerIQR]])),finalData[[#This Row],[peerIQR]]=0), NA(), finalData[[#This Row],[peerQ1]]-1.5*finalData[[#This Row],[peerIQR]])</f>
        <v>0.84000000000000008</v>
      </c>
      <c r="T1961">
        <f>IF(OR(NOT(ISNUMBER(finalData[[#This Row],[peerIQR]])),finalData[[#This Row],[peerIQR]]=0), NA(), finalData[[#This Row],[peerQ3]]+1.5*finalData[[#This Row],[peerIQR]])</f>
        <v>1.0999999999999999</v>
      </c>
      <c r="U196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961">
        <f>finalData[[#This Row],[score]]-finalData[[#This Row],[peerMedian]]</f>
        <v>6.0000000000000053E-2</v>
      </c>
    </row>
    <row r="1962" spans="1:22">
      <c r="A1962" t="s">
        <v>7414</v>
      </c>
      <c r="B1962" t="s">
        <v>7415</v>
      </c>
      <c r="C1962" t="s">
        <v>7404</v>
      </c>
      <c r="D1962" t="s">
        <v>7417</v>
      </c>
      <c r="E1962">
        <v>3</v>
      </c>
      <c r="F1962">
        <v>1</v>
      </c>
      <c r="G1962">
        <v>9</v>
      </c>
      <c r="H1962">
        <v>1</v>
      </c>
      <c r="I1962">
        <v>1.03</v>
      </c>
      <c r="J1962">
        <v>11</v>
      </c>
      <c r="K1962">
        <v>9.0909090909090912E-2</v>
      </c>
      <c r="L1962" t="s">
        <v>18175</v>
      </c>
      <c r="M1962" t="s">
        <v>17971</v>
      </c>
      <c r="N1962" cm="1">
        <f t="array" ref="N1962">_xlfn.LET(_xlpm.k,finalData[[#This Row],[peer_group_key]],
     MEDIAN(_xlfn._xlws.FILTER(finalData[score], (finalData[peer_group_key]=_xlpm.k)*(ISNUMBER(finalData[score]))))
)</f>
        <v>1.03</v>
      </c>
      <c r="O1962" cm="1">
        <f t="array" ref="O196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1962" cm="1">
        <f t="array" ref="P196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962">
        <f>finalData[[#This Row],[peerQ3]]-finalData[[#This Row],[peerQ1]]</f>
        <v>0</v>
      </c>
      <c r="R1962" cm="1">
        <f t="array" ref="R1962">_xlfn.LET(_xlpm.k,finalData[[#This Row],[peer_group_key]],
ROWS(_xlfn._xlws.FILTER(finalData[score], (finalData[peer_group_key]=_xlpm.k)*(ISNUMBER(finalData[score]))))
)</f>
        <v>1</v>
      </c>
      <c r="S1962" t="e">
        <f>IF(OR(NOT(ISNUMBER(finalData[[#This Row],[peerIQR]])),finalData[[#This Row],[peerIQR]]=0), NA(), finalData[[#This Row],[peerQ1]]-1.5*finalData[[#This Row],[peerIQR]])</f>
        <v>#N/A</v>
      </c>
      <c r="T1962" t="e">
        <f>IF(OR(NOT(ISNUMBER(finalData[[#This Row],[peerIQR]])),finalData[[#This Row],[peerIQR]]=0), NA(), finalData[[#This Row],[peerQ3]]+1.5*finalData[[#This Row],[peerIQR]])</f>
        <v>#N/A</v>
      </c>
      <c r="U196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962">
        <f>finalData[[#This Row],[score]]-finalData[[#This Row],[peerMedian]]</f>
        <v>0</v>
      </c>
    </row>
    <row r="1963" spans="1:22">
      <c r="A1963" t="s">
        <v>7418</v>
      </c>
      <c r="B1963" t="s">
        <v>7419</v>
      </c>
      <c r="C1963" t="s">
        <v>7404</v>
      </c>
      <c r="D1963" t="s">
        <v>32</v>
      </c>
      <c r="E1963">
        <v>4</v>
      </c>
      <c r="F1963">
        <v>0</v>
      </c>
      <c r="G1963">
        <v>8</v>
      </c>
      <c r="H1963">
        <v>1</v>
      </c>
      <c r="I1963">
        <v>0.93</v>
      </c>
      <c r="J1963">
        <v>9</v>
      </c>
      <c r="K1963">
        <v>0.1111111111111111</v>
      </c>
      <c r="L1963" t="s">
        <v>18174</v>
      </c>
      <c r="M1963" t="s">
        <v>17970</v>
      </c>
      <c r="N1963" cm="1">
        <f t="array" ref="N1963">_xlfn.LET(_xlpm.k,finalData[[#This Row],[peer_group_key]],
     MEDIAN(_xlfn._xlws.FILTER(finalData[score], (finalData[peer_group_key]=_xlpm.k)*(ISNUMBER(finalData[score]))))
)</f>
        <v>0.97</v>
      </c>
      <c r="O1963" cm="1">
        <f t="array" ref="O196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1963" cm="1">
        <f t="array" ref="P196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1.0024999999999999</v>
      </c>
      <c r="Q1963">
        <f>finalData[[#This Row],[peerQ3]]-finalData[[#This Row],[peerQ1]]</f>
        <v>6.4999999999999947E-2</v>
      </c>
      <c r="R1963" cm="1">
        <f t="array" ref="R1963">_xlfn.LET(_xlpm.k,finalData[[#This Row],[peer_group_key]],
ROWS(_xlfn._xlws.FILTER(finalData[score], (finalData[peer_group_key]=_xlpm.k)*(ISNUMBER(finalData[score]))))
)</f>
        <v>6</v>
      </c>
      <c r="S1963">
        <f>IF(OR(NOT(ISNUMBER(finalData[[#This Row],[peerIQR]])),finalData[[#This Row],[peerIQR]]=0), NA(), finalData[[#This Row],[peerQ1]]-1.5*finalData[[#This Row],[peerIQR]])</f>
        <v>0.84000000000000008</v>
      </c>
      <c r="T1963">
        <f>IF(OR(NOT(ISNUMBER(finalData[[#This Row],[peerIQR]])),finalData[[#This Row],[peerIQR]]=0), NA(), finalData[[#This Row],[peerQ3]]+1.5*finalData[[#This Row],[peerIQR]])</f>
        <v>1.0999999999999999</v>
      </c>
      <c r="U196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963">
        <f>finalData[[#This Row],[score]]-finalData[[#This Row],[peerMedian]]</f>
        <v>-3.9999999999999925E-2</v>
      </c>
    </row>
    <row r="1964" spans="1:22">
      <c r="A1964" t="s">
        <v>7421</v>
      </c>
      <c r="B1964" t="s">
        <v>7422</v>
      </c>
      <c r="C1964" t="s">
        <v>7404</v>
      </c>
      <c r="D1964" t="s">
        <v>27</v>
      </c>
      <c r="E1964">
        <v>2</v>
      </c>
      <c r="F1964">
        <v>0</v>
      </c>
      <c r="G1964">
        <v>7</v>
      </c>
      <c r="H1964">
        <v>3</v>
      </c>
      <c r="I1964">
        <v>0.99</v>
      </c>
      <c r="J1964">
        <v>10</v>
      </c>
      <c r="K1964">
        <v>0.3</v>
      </c>
      <c r="L1964" t="s">
        <v>18173</v>
      </c>
      <c r="M1964" t="s">
        <v>17973</v>
      </c>
      <c r="N1964" cm="1">
        <f t="array" ref="N1964">_xlfn.LET(_xlpm.k,finalData[[#This Row],[peer_group_key]],
     MEDIAN(_xlfn._xlws.FILTER(finalData[score], (finalData[peer_group_key]=_xlpm.k)*(ISNUMBER(finalData[score]))))
)</f>
        <v>1.04</v>
      </c>
      <c r="O1964" cm="1">
        <f t="array" ref="O196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1.0150000000000001</v>
      </c>
      <c r="P1964" cm="1">
        <f t="array" ref="P196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964">
        <f>finalData[[#This Row],[peerQ3]]-finalData[[#This Row],[peerQ1]]</f>
        <v>3.499999999999992E-2</v>
      </c>
      <c r="R1964" cm="1">
        <f t="array" ref="R1964">_xlfn.LET(_xlpm.k,finalData[[#This Row],[peer_group_key]],
ROWS(_xlfn._xlws.FILTER(finalData[score], (finalData[peer_group_key]=_xlpm.k)*(ISNUMBER(finalData[score]))))
)</f>
        <v>3</v>
      </c>
      <c r="S1964">
        <f>IF(OR(NOT(ISNUMBER(finalData[[#This Row],[peerIQR]])),finalData[[#This Row],[peerIQR]]=0), NA(), finalData[[#This Row],[peerQ1]]-1.5*finalData[[#This Row],[peerIQR]])</f>
        <v>0.96250000000000024</v>
      </c>
      <c r="T1964">
        <f>IF(OR(NOT(ISNUMBER(finalData[[#This Row],[peerIQR]])),finalData[[#This Row],[peerIQR]]=0), NA(), finalData[[#This Row],[peerQ3]]+1.5*finalData[[#This Row],[peerIQR]])</f>
        <v>1.1025</v>
      </c>
      <c r="U196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964">
        <f>finalData[[#This Row],[score]]-finalData[[#This Row],[peerMedian]]</f>
        <v>-5.0000000000000044E-2</v>
      </c>
    </row>
    <row r="1965" spans="1:22">
      <c r="A1965" t="s">
        <v>7424</v>
      </c>
      <c r="B1965" t="s">
        <v>7425</v>
      </c>
      <c r="C1965" t="s">
        <v>7404</v>
      </c>
      <c r="D1965" t="s">
        <v>32</v>
      </c>
      <c r="E1965">
        <v>3</v>
      </c>
      <c r="F1965">
        <v>0</v>
      </c>
      <c r="G1965">
        <v>5</v>
      </c>
      <c r="H1965">
        <v>0</v>
      </c>
      <c r="I1965">
        <v>1.01</v>
      </c>
      <c r="J1965">
        <v>5</v>
      </c>
      <c r="K1965">
        <v>0</v>
      </c>
      <c r="L1965" t="s">
        <v>18174</v>
      </c>
      <c r="M1965" t="s">
        <v>17971</v>
      </c>
      <c r="N1965" cm="1">
        <f t="array" ref="N1965">_xlfn.LET(_xlpm.k,finalData[[#This Row],[peer_group_key]],
     MEDIAN(_xlfn._xlws.FILTER(finalData[score], (finalData[peer_group_key]=_xlpm.k)*(ISNUMBER(finalData[score]))))
)</f>
        <v>0.97</v>
      </c>
      <c r="O1965" cm="1">
        <f t="array" ref="O196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1965" cm="1">
        <f t="array" ref="P196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1.0024999999999999</v>
      </c>
      <c r="Q1965">
        <f>finalData[[#This Row],[peerQ3]]-finalData[[#This Row],[peerQ1]]</f>
        <v>6.4999999999999947E-2</v>
      </c>
      <c r="R1965" cm="1">
        <f t="array" ref="R1965">_xlfn.LET(_xlpm.k,finalData[[#This Row],[peer_group_key]],
ROWS(_xlfn._xlws.FILTER(finalData[score], (finalData[peer_group_key]=_xlpm.k)*(ISNUMBER(finalData[score]))))
)</f>
        <v>6</v>
      </c>
      <c r="S1965">
        <f>IF(OR(NOT(ISNUMBER(finalData[[#This Row],[peerIQR]])),finalData[[#This Row],[peerIQR]]=0), NA(), finalData[[#This Row],[peerQ1]]-1.5*finalData[[#This Row],[peerIQR]])</f>
        <v>0.84000000000000008</v>
      </c>
      <c r="T1965">
        <f>IF(OR(NOT(ISNUMBER(finalData[[#This Row],[peerIQR]])),finalData[[#This Row],[peerIQR]]=0), NA(), finalData[[#This Row],[peerQ3]]+1.5*finalData[[#This Row],[peerIQR]])</f>
        <v>1.0999999999999999</v>
      </c>
      <c r="U196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965">
        <f>finalData[[#This Row],[score]]-finalData[[#This Row],[peerMedian]]</f>
        <v>4.0000000000000036E-2</v>
      </c>
    </row>
    <row r="1966" spans="1:22">
      <c r="A1966" t="s">
        <v>7427</v>
      </c>
      <c r="B1966" t="s">
        <v>7428</v>
      </c>
      <c r="C1966" t="s">
        <v>7404</v>
      </c>
      <c r="D1966" t="s">
        <v>32</v>
      </c>
      <c r="E1966">
        <v>2</v>
      </c>
      <c r="F1966">
        <v>0</v>
      </c>
      <c r="G1966">
        <v>8</v>
      </c>
      <c r="H1966">
        <v>0</v>
      </c>
      <c r="I1966">
        <v>0.96</v>
      </c>
      <c r="J1966">
        <v>8</v>
      </c>
      <c r="K1966">
        <v>0</v>
      </c>
      <c r="L1966" t="s">
        <v>18174</v>
      </c>
      <c r="M1966" t="s">
        <v>17973</v>
      </c>
      <c r="N1966" cm="1">
        <f t="array" ref="N1966">_xlfn.LET(_xlpm.k,finalData[[#This Row],[peer_group_key]],
     MEDIAN(_xlfn._xlws.FILTER(finalData[score], (finalData[peer_group_key]=_xlpm.k)*(ISNUMBER(finalData[score]))))
)</f>
        <v>0.97</v>
      </c>
      <c r="O1966" cm="1">
        <f t="array" ref="O196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1966" cm="1">
        <f t="array" ref="P196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1.0024999999999999</v>
      </c>
      <c r="Q1966">
        <f>finalData[[#This Row],[peerQ3]]-finalData[[#This Row],[peerQ1]]</f>
        <v>6.4999999999999947E-2</v>
      </c>
      <c r="R1966" cm="1">
        <f t="array" ref="R1966">_xlfn.LET(_xlpm.k,finalData[[#This Row],[peer_group_key]],
ROWS(_xlfn._xlws.FILTER(finalData[score], (finalData[peer_group_key]=_xlpm.k)*(ISNUMBER(finalData[score]))))
)</f>
        <v>6</v>
      </c>
      <c r="S1966">
        <f>IF(OR(NOT(ISNUMBER(finalData[[#This Row],[peerIQR]])),finalData[[#This Row],[peerIQR]]=0), NA(), finalData[[#This Row],[peerQ1]]-1.5*finalData[[#This Row],[peerIQR]])</f>
        <v>0.84000000000000008</v>
      </c>
      <c r="T1966">
        <f>IF(OR(NOT(ISNUMBER(finalData[[#This Row],[peerIQR]])),finalData[[#This Row],[peerIQR]]=0), NA(), finalData[[#This Row],[peerQ3]]+1.5*finalData[[#This Row],[peerIQR]])</f>
        <v>1.0999999999999999</v>
      </c>
      <c r="U196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966">
        <f>finalData[[#This Row],[score]]-finalData[[#This Row],[peerMedian]]</f>
        <v>-1.0000000000000009E-2</v>
      </c>
    </row>
    <row r="1967" spans="1:22">
      <c r="A1967" t="s">
        <v>7430</v>
      </c>
      <c r="B1967" t="s">
        <v>7431</v>
      </c>
      <c r="C1967" t="s">
        <v>7404</v>
      </c>
      <c r="D1967" t="s">
        <v>32</v>
      </c>
      <c r="E1967">
        <v>4</v>
      </c>
      <c r="F1967">
        <v>0</v>
      </c>
      <c r="G1967">
        <v>10</v>
      </c>
      <c r="H1967">
        <v>0</v>
      </c>
      <c r="I1967">
        <v>0.98</v>
      </c>
      <c r="J1967">
        <v>10</v>
      </c>
      <c r="K1967">
        <v>0</v>
      </c>
      <c r="L1967" t="s">
        <v>18174</v>
      </c>
      <c r="M1967" t="s">
        <v>17970</v>
      </c>
      <c r="N1967" cm="1">
        <f t="array" ref="N1967">_xlfn.LET(_xlpm.k,finalData[[#This Row],[peer_group_key]],
     MEDIAN(_xlfn._xlws.FILTER(finalData[score], (finalData[peer_group_key]=_xlpm.k)*(ISNUMBER(finalData[score]))))
)</f>
        <v>0.97</v>
      </c>
      <c r="O1967" cm="1">
        <f t="array" ref="O196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1967" cm="1">
        <f t="array" ref="P196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1.0024999999999999</v>
      </c>
      <c r="Q1967">
        <f>finalData[[#This Row],[peerQ3]]-finalData[[#This Row],[peerQ1]]</f>
        <v>6.4999999999999947E-2</v>
      </c>
      <c r="R1967" cm="1">
        <f t="array" ref="R1967">_xlfn.LET(_xlpm.k,finalData[[#This Row],[peer_group_key]],
ROWS(_xlfn._xlws.FILTER(finalData[score], (finalData[peer_group_key]=_xlpm.k)*(ISNUMBER(finalData[score]))))
)</f>
        <v>6</v>
      </c>
      <c r="S1967">
        <f>IF(OR(NOT(ISNUMBER(finalData[[#This Row],[peerIQR]])),finalData[[#This Row],[peerIQR]]=0), NA(), finalData[[#This Row],[peerQ1]]-1.5*finalData[[#This Row],[peerIQR]])</f>
        <v>0.84000000000000008</v>
      </c>
      <c r="T1967">
        <f>IF(OR(NOT(ISNUMBER(finalData[[#This Row],[peerIQR]])),finalData[[#This Row],[peerIQR]]=0), NA(), finalData[[#This Row],[peerQ3]]+1.5*finalData[[#This Row],[peerIQR]])</f>
        <v>1.0999999999999999</v>
      </c>
      <c r="U196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967">
        <f>finalData[[#This Row],[score]]-finalData[[#This Row],[peerMedian]]</f>
        <v>1.0000000000000009E-2</v>
      </c>
    </row>
    <row r="1968" spans="1:22">
      <c r="A1968" t="s">
        <v>7433</v>
      </c>
      <c r="B1968" t="s">
        <v>7434</v>
      </c>
      <c r="C1968" t="s">
        <v>7404</v>
      </c>
      <c r="D1968" t="s">
        <v>32</v>
      </c>
      <c r="E1968">
        <v>5</v>
      </c>
      <c r="F1968">
        <v>0</v>
      </c>
      <c r="G1968">
        <v>8</v>
      </c>
      <c r="H1968">
        <v>0</v>
      </c>
      <c r="I1968">
        <v>0.89</v>
      </c>
      <c r="J1968">
        <v>8</v>
      </c>
      <c r="K1968">
        <v>0</v>
      </c>
      <c r="L1968" t="s">
        <v>18174</v>
      </c>
      <c r="M1968" t="s">
        <v>17970</v>
      </c>
      <c r="N1968" cm="1">
        <f t="array" ref="N1968">_xlfn.LET(_xlpm.k,finalData[[#This Row],[peer_group_key]],
     MEDIAN(_xlfn._xlws.FILTER(finalData[score], (finalData[peer_group_key]=_xlpm.k)*(ISNUMBER(finalData[score]))))
)</f>
        <v>0.97</v>
      </c>
      <c r="O1968" cm="1">
        <f t="array" ref="O196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1968" cm="1">
        <f t="array" ref="P196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1.0024999999999999</v>
      </c>
      <c r="Q1968">
        <f>finalData[[#This Row],[peerQ3]]-finalData[[#This Row],[peerQ1]]</f>
        <v>6.4999999999999947E-2</v>
      </c>
      <c r="R1968" cm="1">
        <f t="array" ref="R1968">_xlfn.LET(_xlpm.k,finalData[[#This Row],[peer_group_key]],
ROWS(_xlfn._xlws.FILTER(finalData[score], (finalData[peer_group_key]=_xlpm.k)*(ISNUMBER(finalData[score]))))
)</f>
        <v>6</v>
      </c>
      <c r="S1968">
        <f>IF(OR(NOT(ISNUMBER(finalData[[#This Row],[peerIQR]])),finalData[[#This Row],[peerIQR]]=0), NA(), finalData[[#This Row],[peerQ1]]-1.5*finalData[[#This Row],[peerIQR]])</f>
        <v>0.84000000000000008</v>
      </c>
      <c r="T1968">
        <f>IF(OR(NOT(ISNUMBER(finalData[[#This Row],[peerIQR]])),finalData[[#This Row],[peerIQR]]=0), NA(), finalData[[#This Row],[peerQ3]]+1.5*finalData[[#This Row],[peerIQR]])</f>
        <v>1.0999999999999999</v>
      </c>
      <c r="U196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968">
        <f>finalData[[#This Row],[score]]-finalData[[#This Row],[peerMedian]]</f>
        <v>-7.999999999999996E-2</v>
      </c>
    </row>
    <row r="1969" spans="1:22">
      <c r="A1969" t="s">
        <v>7438</v>
      </c>
      <c r="B1969" t="s">
        <v>7439</v>
      </c>
      <c r="C1969" t="s">
        <v>7440</v>
      </c>
      <c r="D1969" t="s">
        <v>27</v>
      </c>
      <c r="E1969">
        <v>2</v>
      </c>
      <c r="F1969">
        <v>0</v>
      </c>
      <c r="G1969">
        <v>9</v>
      </c>
      <c r="H1969">
        <v>0</v>
      </c>
      <c r="I1969">
        <v>1.01</v>
      </c>
      <c r="J1969">
        <v>9</v>
      </c>
      <c r="K1969">
        <v>0</v>
      </c>
      <c r="L1969" t="s">
        <v>18176</v>
      </c>
      <c r="M1969" t="s">
        <v>17973</v>
      </c>
      <c r="N1969" cm="1">
        <f t="array" ref="N1969">_xlfn.LET(_xlpm.k,finalData[[#This Row],[peer_group_key]],
     MEDIAN(_xlfn._xlws.FILTER(finalData[score], (finalData[peer_group_key]=_xlpm.k)*(ISNUMBER(finalData[score]))))
)</f>
        <v>1.01</v>
      </c>
      <c r="O1969" cm="1">
        <f t="array" ref="O196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69" cm="1">
        <f t="array" ref="P196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969">
        <f>finalData[[#This Row],[peerQ3]]-finalData[[#This Row],[peerQ1]]</f>
        <v>7.2500000000000009E-2</v>
      </c>
      <c r="R1969" cm="1">
        <f t="array" ref="R1969">_xlfn.LET(_xlpm.k,finalData[[#This Row],[peer_group_key]],
ROWS(_xlfn._xlws.FILTER(finalData[score], (finalData[peer_group_key]=_xlpm.k)*(ISNUMBER(finalData[score]))))
)</f>
        <v>10</v>
      </c>
      <c r="S1969">
        <f>IF(OR(NOT(ISNUMBER(finalData[[#This Row],[peerIQR]])),finalData[[#This Row],[peerIQR]]=0), NA(), finalData[[#This Row],[peerQ1]]-1.5*finalData[[#This Row],[peerIQR]])</f>
        <v>0.84875</v>
      </c>
      <c r="T1969">
        <f>IF(OR(NOT(ISNUMBER(finalData[[#This Row],[peerIQR]])),finalData[[#This Row],[peerIQR]]=0), NA(), finalData[[#This Row],[peerQ3]]+1.5*finalData[[#This Row],[peerIQR]])</f>
        <v>1.1387499999999999</v>
      </c>
      <c r="U196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69">
        <f>finalData[[#This Row],[score]]-finalData[[#This Row],[peerMedian]]</f>
        <v>0</v>
      </c>
    </row>
    <row r="1970" spans="1:22">
      <c r="A1970" t="s">
        <v>7442</v>
      </c>
      <c r="B1970" t="s">
        <v>7443</v>
      </c>
      <c r="C1970" t="s">
        <v>7440</v>
      </c>
      <c r="D1970" t="s">
        <v>18</v>
      </c>
      <c r="E1970">
        <v>3</v>
      </c>
      <c r="F1970">
        <v>1</v>
      </c>
      <c r="G1970">
        <v>10</v>
      </c>
      <c r="H1970">
        <v>0</v>
      </c>
      <c r="I1970">
        <v>1</v>
      </c>
      <c r="J1970">
        <v>11</v>
      </c>
      <c r="K1970">
        <v>0</v>
      </c>
      <c r="L1970" t="s">
        <v>18177</v>
      </c>
      <c r="M1970" t="s">
        <v>17971</v>
      </c>
      <c r="N1970" cm="1">
        <f t="array" ref="N1970">_xlfn.LET(_xlpm.k,finalData[[#This Row],[peer_group_key]],
     MEDIAN(_xlfn._xlws.FILTER(finalData[score], (finalData[peer_group_key]=_xlpm.k)*(ISNUMBER(finalData[score]))))
)</f>
        <v>1</v>
      </c>
      <c r="O1970" cm="1">
        <f t="array" ref="O197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1970" cm="1">
        <f t="array" ref="P197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970">
        <f>finalData[[#This Row],[peerQ3]]-finalData[[#This Row],[peerQ1]]</f>
        <v>6.0000000000000053E-2</v>
      </c>
      <c r="R1970" cm="1">
        <f t="array" ref="R1970">_xlfn.LET(_xlpm.k,finalData[[#This Row],[peer_group_key]],
ROWS(_xlfn._xlws.FILTER(finalData[score], (finalData[peer_group_key]=_xlpm.k)*(ISNUMBER(finalData[score]))))
)</f>
        <v>5</v>
      </c>
      <c r="S1970">
        <f>IF(OR(NOT(ISNUMBER(finalData[[#This Row],[peerIQR]])),finalData[[#This Row],[peerIQR]]=0), NA(), finalData[[#This Row],[peerQ1]]-1.5*finalData[[#This Row],[peerIQR]])</f>
        <v>0.89999999999999991</v>
      </c>
      <c r="T1970">
        <f>IF(OR(NOT(ISNUMBER(finalData[[#This Row],[peerIQR]])),finalData[[#This Row],[peerIQR]]=0), NA(), finalData[[#This Row],[peerQ3]]+1.5*finalData[[#This Row],[peerIQR]])</f>
        <v>1.1400000000000001</v>
      </c>
      <c r="U197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970">
        <f>finalData[[#This Row],[score]]-finalData[[#This Row],[peerMedian]]</f>
        <v>0</v>
      </c>
    </row>
    <row r="1971" spans="1:22">
      <c r="A1971" t="s">
        <v>7446</v>
      </c>
      <c r="B1971" t="s">
        <v>7447</v>
      </c>
      <c r="C1971" t="s">
        <v>7440</v>
      </c>
      <c r="D1971" t="s">
        <v>32</v>
      </c>
      <c r="E1971">
        <v>3</v>
      </c>
      <c r="F1971">
        <v>0</v>
      </c>
      <c r="G1971">
        <v>6</v>
      </c>
      <c r="H1971">
        <v>0</v>
      </c>
      <c r="I1971">
        <v>0.92</v>
      </c>
      <c r="J1971">
        <v>6</v>
      </c>
      <c r="K1971">
        <v>0</v>
      </c>
      <c r="L1971" t="s">
        <v>18178</v>
      </c>
      <c r="M1971" t="s">
        <v>17971</v>
      </c>
      <c r="N1971" cm="1">
        <f t="array" ref="N1971">_xlfn.LET(_xlpm.k,finalData[[#This Row],[peer_group_key]],
     MEDIAN(_xlfn._xlws.FILTER(finalData[score], (finalData[peer_group_key]=_xlpm.k)*(ISNUMBER(finalData[score]))))
)</f>
        <v>1</v>
      </c>
      <c r="O1971" cm="1">
        <f t="array" ref="O197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971" cm="1">
        <f t="array" ref="P197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71">
        <f>finalData[[#This Row],[peerQ3]]-finalData[[#This Row],[peerQ1]]</f>
        <v>5.0000000000000044E-2</v>
      </c>
      <c r="R1971" cm="1">
        <f t="array" ref="R1971">_xlfn.LET(_xlpm.k,finalData[[#This Row],[peer_group_key]],
ROWS(_xlfn._xlws.FILTER(finalData[score], (finalData[peer_group_key]=_xlpm.k)*(ISNUMBER(finalData[score]))))
)</f>
        <v>27</v>
      </c>
      <c r="S1971">
        <f>IF(OR(NOT(ISNUMBER(finalData[[#This Row],[peerIQR]])),finalData[[#This Row],[peerIQR]]=0), NA(), finalData[[#This Row],[peerQ1]]-1.5*finalData[[#This Row],[peerIQR]])</f>
        <v>0.89499999999999991</v>
      </c>
      <c r="T1971">
        <f>IF(OR(NOT(ISNUMBER(finalData[[#This Row],[peerIQR]])),finalData[[#This Row],[peerIQR]]=0), NA(), finalData[[#This Row],[peerQ3]]+1.5*finalData[[#This Row],[peerIQR]])</f>
        <v>1.0950000000000002</v>
      </c>
      <c r="U197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71">
        <f>finalData[[#This Row],[score]]-finalData[[#This Row],[peerMedian]]</f>
        <v>-7.999999999999996E-2</v>
      </c>
    </row>
    <row r="1972" spans="1:22">
      <c r="A1972" t="s">
        <v>7450</v>
      </c>
      <c r="B1972" t="s">
        <v>7451</v>
      </c>
      <c r="C1972" t="s">
        <v>7440</v>
      </c>
      <c r="D1972" t="s">
        <v>18</v>
      </c>
      <c r="E1972">
        <v>2</v>
      </c>
      <c r="F1972">
        <v>0</v>
      </c>
      <c r="G1972">
        <v>9</v>
      </c>
      <c r="H1972">
        <v>2</v>
      </c>
      <c r="I1972">
        <v>1.06</v>
      </c>
      <c r="J1972">
        <v>11</v>
      </c>
      <c r="K1972">
        <v>0.18181818181818182</v>
      </c>
      <c r="L1972" t="s">
        <v>18177</v>
      </c>
      <c r="M1972" t="s">
        <v>17973</v>
      </c>
      <c r="N1972" cm="1">
        <f t="array" ref="N1972">_xlfn.LET(_xlpm.k,finalData[[#This Row],[peer_group_key]],
     MEDIAN(_xlfn._xlws.FILTER(finalData[score], (finalData[peer_group_key]=_xlpm.k)*(ISNUMBER(finalData[score]))))
)</f>
        <v>1</v>
      </c>
      <c r="O1972" cm="1">
        <f t="array" ref="O197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1972" cm="1">
        <f t="array" ref="P197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972">
        <f>finalData[[#This Row],[peerQ3]]-finalData[[#This Row],[peerQ1]]</f>
        <v>6.0000000000000053E-2</v>
      </c>
      <c r="R1972" cm="1">
        <f t="array" ref="R1972">_xlfn.LET(_xlpm.k,finalData[[#This Row],[peer_group_key]],
ROWS(_xlfn._xlws.FILTER(finalData[score], (finalData[peer_group_key]=_xlpm.k)*(ISNUMBER(finalData[score]))))
)</f>
        <v>5</v>
      </c>
      <c r="S1972">
        <f>IF(OR(NOT(ISNUMBER(finalData[[#This Row],[peerIQR]])),finalData[[#This Row],[peerIQR]]=0), NA(), finalData[[#This Row],[peerQ1]]-1.5*finalData[[#This Row],[peerIQR]])</f>
        <v>0.89999999999999991</v>
      </c>
      <c r="T1972">
        <f>IF(OR(NOT(ISNUMBER(finalData[[#This Row],[peerIQR]])),finalData[[#This Row],[peerIQR]]=0), NA(), finalData[[#This Row],[peerQ3]]+1.5*finalData[[#This Row],[peerIQR]])</f>
        <v>1.1400000000000001</v>
      </c>
      <c r="U197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972">
        <f>finalData[[#This Row],[score]]-finalData[[#This Row],[peerMedian]]</f>
        <v>6.0000000000000053E-2</v>
      </c>
    </row>
    <row r="1973" spans="1:22">
      <c r="A1973" t="s">
        <v>7454</v>
      </c>
      <c r="B1973" t="s">
        <v>7455</v>
      </c>
      <c r="C1973" t="s">
        <v>7440</v>
      </c>
      <c r="D1973" t="s">
        <v>32</v>
      </c>
      <c r="E1973">
        <v>3</v>
      </c>
      <c r="F1973">
        <v>0</v>
      </c>
      <c r="G1973">
        <v>7</v>
      </c>
      <c r="H1973">
        <v>0</v>
      </c>
      <c r="I1973">
        <v>1</v>
      </c>
      <c r="J1973">
        <v>7</v>
      </c>
      <c r="K1973">
        <v>0</v>
      </c>
      <c r="L1973" t="s">
        <v>18178</v>
      </c>
      <c r="M1973" t="s">
        <v>17971</v>
      </c>
      <c r="N1973" cm="1">
        <f t="array" ref="N1973">_xlfn.LET(_xlpm.k,finalData[[#This Row],[peer_group_key]],
     MEDIAN(_xlfn._xlws.FILTER(finalData[score], (finalData[peer_group_key]=_xlpm.k)*(ISNUMBER(finalData[score]))))
)</f>
        <v>1</v>
      </c>
      <c r="O1973" cm="1">
        <f t="array" ref="O197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973" cm="1">
        <f t="array" ref="P197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73">
        <f>finalData[[#This Row],[peerQ3]]-finalData[[#This Row],[peerQ1]]</f>
        <v>5.0000000000000044E-2</v>
      </c>
      <c r="R1973" cm="1">
        <f t="array" ref="R1973">_xlfn.LET(_xlpm.k,finalData[[#This Row],[peer_group_key]],
ROWS(_xlfn._xlws.FILTER(finalData[score], (finalData[peer_group_key]=_xlpm.k)*(ISNUMBER(finalData[score]))))
)</f>
        <v>27</v>
      </c>
      <c r="S1973">
        <f>IF(OR(NOT(ISNUMBER(finalData[[#This Row],[peerIQR]])),finalData[[#This Row],[peerIQR]]=0), NA(), finalData[[#This Row],[peerQ1]]-1.5*finalData[[#This Row],[peerIQR]])</f>
        <v>0.89499999999999991</v>
      </c>
      <c r="T1973">
        <f>IF(OR(NOT(ISNUMBER(finalData[[#This Row],[peerIQR]])),finalData[[#This Row],[peerIQR]]=0), NA(), finalData[[#This Row],[peerQ3]]+1.5*finalData[[#This Row],[peerIQR]])</f>
        <v>1.0950000000000002</v>
      </c>
      <c r="U197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73">
        <f>finalData[[#This Row],[score]]-finalData[[#This Row],[peerMedian]]</f>
        <v>0</v>
      </c>
    </row>
    <row r="1974" spans="1:22">
      <c r="A1974" t="s">
        <v>7458</v>
      </c>
      <c r="B1974" t="s">
        <v>7459</v>
      </c>
      <c r="C1974" t="s">
        <v>7440</v>
      </c>
      <c r="D1974" t="s">
        <v>27</v>
      </c>
      <c r="E1974">
        <v>3</v>
      </c>
      <c r="F1974">
        <v>0</v>
      </c>
      <c r="G1974">
        <v>5</v>
      </c>
      <c r="H1974">
        <v>1</v>
      </c>
      <c r="I1974">
        <v>1.06</v>
      </c>
      <c r="J1974">
        <v>6</v>
      </c>
      <c r="K1974">
        <v>0.16666666666666666</v>
      </c>
      <c r="L1974" t="s">
        <v>18176</v>
      </c>
      <c r="M1974" t="s">
        <v>17971</v>
      </c>
      <c r="N1974" cm="1">
        <f t="array" ref="N1974">_xlfn.LET(_xlpm.k,finalData[[#This Row],[peer_group_key]],
     MEDIAN(_xlfn._xlws.FILTER(finalData[score], (finalData[peer_group_key]=_xlpm.k)*(ISNUMBER(finalData[score]))))
)</f>
        <v>1.01</v>
      </c>
      <c r="O1974" cm="1">
        <f t="array" ref="O197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74" cm="1">
        <f t="array" ref="P197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974">
        <f>finalData[[#This Row],[peerQ3]]-finalData[[#This Row],[peerQ1]]</f>
        <v>7.2500000000000009E-2</v>
      </c>
      <c r="R1974" cm="1">
        <f t="array" ref="R1974">_xlfn.LET(_xlpm.k,finalData[[#This Row],[peer_group_key]],
ROWS(_xlfn._xlws.FILTER(finalData[score], (finalData[peer_group_key]=_xlpm.k)*(ISNUMBER(finalData[score]))))
)</f>
        <v>10</v>
      </c>
      <c r="S1974">
        <f>IF(OR(NOT(ISNUMBER(finalData[[#This Row],[peerIQR]])),finalData[[#This Row],[peerIQR]]=0), NA(), finalData[[#This Row],[peerQ1]]-1.5*finalData[[#This Row],[peerIQR]])</f>
        <v>0.84875</v>
      </c>
      <c r="T1974">
        <f>IF(OR(NOT(ISNUMBER(finalData[[#This Row],[peerIQR]])),finalData[[#This Row],[peerIQR]]=0), NA(), finalData[[#This Row],[peerQ3]]+1.5*finalData[[#This Row],[peerIQR]])</f>
        <v>1.1387499999999999</v>
      </c>
      <c r="U197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74">
        <f>finalData[[#This Row],[score]]-finalData[[#This Row],[peerMedian]]</f>
        <v>5.0000000000000044E-2</v>
      </c>
    </row>
    <row r="1975" spans="1:22">
      <c r="A1975" t="s">
        <v>7462</v>
      </c>
      <c r="B1975" t="s">
        <v>7463</v>
      </c>
      <c r="C1975" t="s">
        <v>7440</v>
      </c>
      <c r="D1975" t="s">
        <v>32</v>
      </c>
      <c r="E1975">
        <v>2</v>
      </c>
      <c r="F1975">
        <v>0</v>
      </c>
      <c r="G1975">
        <v>6</v>
      </c>
      <c r="H1975">
        <v>0</v>
      </c>
      <c r="I1975">
        <v>0.96</v>
      </c>
      <c r="J1975">
        <v>6</v>
      </c>
      <c r="K1975">
        <v>0</v>
      </c>
      <c r="L1975" t="s">
        <v>18178</v>
      </c>
      <c r="M1975" t="s">
        <v>17973</v>
      </c>
      <c r="N1975" cm="1">
        <f t="array" ref="N1975">_xlfn.LET(_xlpm.k,finalData[[#This Row],[peer_group_key]],
     MEDIAN(_xlfn._xlws.FILTER(finalData[score], (finalData[peer_group_key]=_xlpm.k)*(ISNUMBER(finalData[score]))))
)</f>
        <v>1</v>
      </c>
      <c r="O1975" cm="1">
        <f t="array" ref="O197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975" cm="1">
        <f t="array" ref="P197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75">
        <f>finalData[[#This Row],[peerQ3]]-finalData[[#This Row],[peerQ1]]</f>
        <v>5.0000000000000044E-2</v>
      </c>
      <c r="R1975" cm="1">
        <f t="array" ref="R1975">_xlfn.LET(_xlpm.k,finalData[[#This Row],[peer_group_key]],
ROWS(_xlfn._xlws.FILTER(finalData[score], (finalData[peer_group_key]=_xlpm.k)*(ISNUMBER(finalData[score]))))
)</f>
        <v>27</v>
      </c>
      <c r="S1975">
        <f>IF(OR(NOT(ISNUMBER(finalData[[#This Row],[peerIQR]])),finalData[[#This Row],[peerIQR]]=0), NA(), finalData[[#This Row],[peerQ1]]-1.5*finalData[[#This Row],[peerIQR]])</f>
        <v>0.89499999999999991</v>
      </c>
      <c r="T1975">
        <f>IF(OR(NOT(ISNUMBER(finalData[[#This Row],[peerIQR]])),finalData[[#This Row],[peerIQR]]=0), NA(), finalData[[#This Row],[peerQ3]]+1.5*finalData[[#This Row],[peerIQR]])</f>
        <v>1.0950000000000002</v>
      </c>
      <c r="U197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75">
        <f>finalData[[#This Row],[score]]-finalData[[#This Row],[peerMedian]]</f>
        <v>-4.0000000000000036E-2</v>
      </c>
    </row>
    <row r="1976" spans="1:22">
      <c r="A1976" t="s">
        <v>7465</v>
      </c>
      <c r="B1976" t="s">
        <v>7466</v>
      </c>
      <c r="C1976" t="s">
        <v>7440</v>
      </c>
      <c r="D1976" t="s">
        <v>32</v>
      </c>
      <c r="E1976">
        <v>3</v>
      </c>
      <c r="F1976">
        <v>0</v>
      </c>
      <c r="G1976">
        <v>7</v>
      </c>
      <c r="H1976">
        <v>1</v>
      </c>
      <c r="I1976">
        <v>1.04</v>
      </c>
      <c r="J1976">
        <v>8</v>
      </c>
      <c r="K1976">
        <v>0.125</v>
      </c>
      <c r="L1976" t="s">
        <v>18178</v>
      </c>
      <c r="M1976" t="s">
        <v>17971</v>
      </c>
      <c r="N1976" cm="1">
        <f t="array" ref="N1976">_xlfn.LET(_xlpm.k,finalData[[#This Row],[peer_group_key]],
     MEDIAN(_xlfn._xlws.FILTER(finalData[score], (finalData[peer_group_key]=_xlpm.k)*(ISNUMBER(finalData[score]))))
)</f>
        <v>1</v>
      </c>
      <c r="O1976" cm="1">
        <f t="array" ref="O197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976" cm="1">
        <f t="array" ref="P197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76">
        <f>finalData[[#This Row],[peerQ3]]-finalData[[#This Row],[peerQ1]]</f>
        <v>5.0000000000000044E-2</v>
      </c>
      <c r="R1976" cm="1">
        <f t="array" ref="R1976">_xlfn.LET(_xlpm.k,finalData[[#This Row],[peer_group_key]],
ROWS(_xlfn._xlws.FILTER(finalData[score], (finalData[peer_group_key]=_xlpm.k)*(ISNUMBER(finalData[score]))))
)</f>
        <v>27</v>
      </c>
      <c r="S1976">
        <f>IF(OR(NOT(ISNUMBER(finalData[[#This Row],[peerIQR]])),finalData[[#This Row],[peerIQR]]=0), NA(), finalData[[#This Row],[peerQ1]]-1.5*finalData[[#This Row],[peerIQR]])</f>
        <v>0.89499999999999991</v>
      </c>
      <c r="T1976">
        <f>IF(OR(NOT(ISNUMBER(finalData[[#This Row],[peerIQR]])),finalData[[#This Row],[peerIQR]]=0), NA(), finalData[[#This Row],[peerQ3]]+1.5*finalData[[#This Row],[peerIQR]])</f>
        <v>1.0950000000000002</v>
      </c>
      <c r="U197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76">
        <f>finalData[[#This Row],[score]]-finalData[[#This Row],[peerMedian]]</f>
        <v>4.0000000000000036E-2</v>
      </c>
    </row>
    <row r="1977" spans="1:22">
      <c r="A1977" t="s">
        <v>7468</v>
      </c>
      <c r="B1977" t="s">
        <v>7469</v>
      </c>
      <c r="C1977" t="s">
        <v>7440</v>
      </c>
      <c r="D1977" t="s">
        <v>32</v>
      </c>
      <c r="E1977">
        <v>2</v>
      </c>
      <c r="F1977">
        <v>0</v>
      </c>
      <c r="G1977">
        <v>9</v>
      </c>
      <c r="H1977">
        <v>0</v>
      </c>
      <c r="I1977">
        <v>0.97</v>
      </c>
      <c r="J1977">
        <v>9</v>
      </c>
      <c r="K1977">
        <v>0</v>
      </c>
      <c r="L1977" t="s">
        <v>18178</v>
      </c>
      <c r="M1977" t="s">
        <v>17973</v>
      </c>
      <c r="N1977" cm="1">
        <f t="array" ref="N1977">_xlfn.LET(_xlpm.k,finalData[[#This Row],[peer_group_key]],
     MEDIAN(_xlfn._xlws.FILTER(finalData[score], (finalData[peer_group_key]=_xlpm.k)*(ISNUMBER(finalData[score]))))
)</f>
        <v>1</v>
      </c>
      <c r="O1977" cm="1">
        <f t="array" ref="O197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977" cm="1">
        <f t="array" ref="P197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77">
        <f>finalData[[#This Row],[peerQ3]]-finalData[[#This Row],[peerQ1]]</f>
        <v>5.0000000000000044E-2</v>
      </c>
      <c r="R1977" cm="1">
        <f t="array" ref="R1977">_xlfn.LET(_xlpm.k,finalData[[#This Row],[peer_group_key]],
ROWS(_xlfn._xlws.FILTER(finalData[score], (finalData[peer_group_key]=_xlpm.k)*(ISNUMBER(finalData[score]))))
)</f>
        <v>27</v>
      </c>
      <c r="S1977">
        <f>IF(OR(NOT(ISNUMBER(finalData[[#This Row],[peerIQR]])),finalData[[#This Row],[peerIQR]]=0), NA(), finalData[[#This Row],[peerQ1]]-1.5*finalData[[#This Row],[peerIQR]])</f>
        <v>0.89499999999999991</v>
      </c>
      <c r="T1977">
        <f>IF(OR(NOT(ISNUMBER(finalData[[#This Row],[peerIQR]])),finalData[[#This Row],[peerIQR]]=0), NA(), finalData[[#This Row],[peerQ3]]+1.5*finalData[[#This Row],[peerIQR]])</f>
        <v>1.0950000000000002</v>
      </c>
      <c r="U197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77">
        <f>finalData[[#This Row],[score]]-finalData[[#This Row],[peerMedian]]</f>
        <v>-3.0000000000000027E-2</v>
      </c>
    </row>
    <row r="1978" spans="1:22">
      <c r="A1978" t="s">
        <v>7472</v>
      </c>
      <c r="B1978" t="s">
        <v>7473</v>
      </c>
      <c r="C1978" t="s">
        <v>7440</v>
      </c>
      <c r="D1978" t="s">
        <v>32</v>
      </c>
      <c r="E1978">
        <v>3</v>
      </c>
      <c r="F1978">
        <v>0</v>
      </c>
      <c r="G1978">
        <v>10</v>
      </c>
      <c r="H1978">
        <v>1</v>
      </c>
      <c r="I1978">
        <v>0.97</v>
      </c>
      <c r="J1978">
        <v>11</v>
      </c>
      <c r="K1978">
        <v>9.0909090909090912E-2</v>
      </c>
      <c r="L1978" t="s">
        <v>18178</v>
      </c>
      <c r="M1978" t="s">
        <v>17971</v>
      </c>
      <c r="N1978" cm="1">
        <f t="array" ref="N1978">_xlfn.LET(_xlpm.k,finalData[[#This Row],[peer_group_key]],
     MEDIAN(_xlfn._xlws.FILTER(finalData[score], (finalData[peer_group_key]=_xlpm.k)*(ISNUMBER(finalData[score]))))
)</f>
        <v>1</v>
      </c>
      <c r="O1978" cm="1">
        <f t="array" ref="O197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978" cm="1">
        <f t="array" ref="P197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78">
        <f>finalData[[#This Row],[peerQ3]]-finalData[[#This Row],[peerQ1]]</f>
        <v>5.0000000000000044E-2</v>
      </c>
      <c r="R1978" cm="1">
        <f t="array" ref="R1978">_xlfn.LET(_xlpm.k,finalData[[#This Row],[peer_group_key]],
ROWS(_xlfn._xlws.FILTER(finalData[score], (finalData[peer_group_key]=_xlpm.k)*(ISNUMBER(finalData[score]))))
)</f>
        <v>27</v>
      </c>
      <c r="S1978">
        <f>IF(OR(NOT(ISNUMBER(finalData[[#This Row],[peerIQR]])),finalData[[#This Row],[peerIQR]]=0), NA(), finalData[[#This Row],[peerQ1]]-1.5*finalData[[#This Row],[peerIQR]])</f>
        <v>0.89499999999999991</v>
      </c>
      <c r="T1978">
        <f>IF(OR(NOT(ISNUMBER(finalData[[#This Row],[peerIQR]])),finalData[[#This Row],[peerIQR]]=0), NA(), finalData[[#This Row],[peerQ3]]+1.5*finalData[[#This Row],[peerIQR]])</f>
        <v>1.0950000000000002</v>
      </c>
      <c r="U197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78">
        <f>finalData[[#This Row],[score]]-finalData[[#This Row],[peerMedian]]</f>
        <v>-3.0000000000000027E-2</v>
      </c>
    </row>
    <row r="1979" spans="1:22">
      <c r="A1979" t="s">
        <v>7476</v>
      </c>
      <c r="B1979" t="s">
        <v>7477</v>
      </c>
      <c r="C1979" t="s">
        <v>7440</v>
      </c>
      <c r="D1979" t="s">
        <v>32</v>
      </c>
      <c r="E1979">
        <v>3</v>
      </c>
      <c r="F1979">
        <v>1</v>
      </c>
      <c r="G1979">
        <v>7</v>
      </c>
      <c r="H1979">
        <v>1</v>
      </c>
      <c r="I1979">
        <v>1.01</v>
      </c>
      <c r="J1979">
        <v>9</v>
      </c>
      <c r="K1979">
        <v>0.1111111111111111</v>
      </c>
      <c r="L1979" t="s">
        <v>18178</v>
      </c>
      <c r="M1979" t="s">
        <v>17971</v>
      </c>
      <c r="N1979" cm="1">
        <f t="array" ref="N1979">_xlfn.LET(_xlpm.k,finalData[[#This Row],[peer_group_key]],
     MEDIAN(_xlfn._xlws.FILTER(finalData[score], (finalData[peer_group_key]=_xlpm.k)*(ISNUMBER(finalData[score]))))
)</f>
        <v>1</v>
      </c>
      <c r="O1979" cm="1">
        <f t="array" ref="O197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979" cm="1">
        <f t="array" ref="P197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79">
        <f>finalData[[#This Row],[peerQ3]]-finalData[[#This Row],[peerQ1]]</f>
        <v>5.0000000000000044E-2</v>
      </c>
      <c r="R1979" cm="1">
        <f t="array" ref="R1979">_xlfn.LET(_xlpm.k,finalData[[#This Row],[peer_group_key]],
ROWS(_xlfn._xlws.FILTER(finalData[score], (finalData[peer_group_key]=_xlpm.k)*(ISNUMBER(finalData[score]))))
)</f>
        <v>27</v>
      </c>
      <c r="S1979">
        <f>IF(OR(NOT(ISNUMBER(finalData[[#This Row],[peerIQR]])),finalData[[#This Row],[peerIQR]]=0), NA(), finalData[[#This Row],[peerQ1]]-1.5*finalData[[#This Row],[peerIQR]])</f>
        <v>0.89499999999999991</v>
      </c>
      <c r="T1979">
        <f>IF(OR(NOT(ISNUMBER(finalData[[#This Row],[peerIQR]])),finalData[[#This Row],[peerIQR]]=0), NA(), finalData[[#This Row],[peerQ3]]+1.5*finalData[[#This Row],[peerIQR]])</f>
        <v>1.0950000000000002</v>
      </c>
      <c r="U197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79">
        <f>finalData[[#This Row],[score]]-finalData[[#This Row],[peerMedian]]</f>
        <v>1.0000000000000009E-2</v>
      </c>
    </row>
    <row r="1980" spans="1:22">
      <c r="A1980" t="s">
        <v>7479</v>
      </c>
      <c r="B1980" t="s">
        <v>7480</v>
      </c>
      <c r="C1980" t="s">
        <v>7440</v>
      </c>
      <c r="D1980" t="s">
        <v>32</v>
      </c>
      <c r="E1980">
        <v>4</v>
      </c>
      <c r="F1980">
        <v>0</v>
      </c>
      <c r="G1980">
        <v>9</v>
      </c>
      <c r="H1980">
        <v>1</v>
      </c>
      <c r="I1980">
        <v>1.1200000000000001</v>
      </c>
      <c r="J1980">
        <v>10</v>
      </c>
      <c r="K1980">
        <v>0.1</v>
      </c>
      <c r="L1980" t="s">
        <v>18178</v>
      </c>
      <c r="M1980" t="s">
        <v>17970</v>
      </c>
      <c r="N1980" cm="1">
        <f t="array" ref="N1980">_xlfn.LET(_xlpm.k,finalData[[#This Row],[peer_group_key]],
     MEDIAN(_xlfn._xlws.FILTER(finalData[score], (finalData[peer_group_key]=_xlpm.k)*(ISNUMBER(finalData[score]))))
)</f>
        <v>1</v>
      </c>
      <c r="O1980" cm="1">
        <f t="array" ref="O198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980" cm="1">
        <f t="array" ref="P198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80">
        <f>finalData[[#This Row],[peerQ3]]-finalData[[#This Row],[peerQ1]]</f>
        <v>5.0000000000000044E-2</v>
      </c>
      <c r="R1980" cm="1">
        <f t="array" ref="R1980">_xlfn.LET(_xlpm.k,finalData[[#This Row],[peer_group_key]],
ROWS(_xlfn._xlws.FILTER(finalData[score], (finalData[peer_group_key]=_xlpm.k)*(ISNUMBER(finalData[score]))))
)</f>
        <v>27</v>
      </c>
      <c r="S1980">
        <f>IF(OR(NOT(ISNUMBER(finalData[[#This Row],[peerIQR]])),finalData[[#This Row],[peerIQR]]=0), NA(), finalData[[#This Row],[peerQ1]]-1.5*finalData[[#This Row],[peerIQR]])</f>
        <v>0.89499999999999991</v>
      </c>
      <c r="T1980">
        <f>IF(OR(NOT(ISNUMBER(finalData[[#This Row],[peerIQR]])),finalData[[#This Row],[peerIQR]]=0), NA(), finalData[[#This Row],[peerQ3]]+1.5*finalData[[#This Row],[peerIQR]])</f>
        <v>1.0950000000000002</v>
      </c>
      <c r="U198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1980">
        <f>finalData[[#This Row],[score]]-finalData[[#This Row],[peerMedian]]</f>
        <v>0.12000000000000011</v>
      </c>
    </row>
    <row r="1981" spans="1:22">
      <c r="A1981" t="s">
        <v>7483</v>
      </c>
      <c r="B1981" t="s">
        <v>7484</v>
      </c>
      <c r="C1981" t="s">
        <v>7440</v>
      </c>
      <c r="D1981" t="s">
        <v>27</v>
      </c>
      <c r="E1981">
        <v>2</v>
      </c>
      <c r="F1981">
        <v>0</v>
      </c>
      <c r="G1981">
        <v>6</v>
      </c>
      <c r="H1981">
        <v>1</v>
      </c>
      <c r="I1981">
        <v>0.95</v>
      </c>
      <c r="J1981">
        <v>7</v>
      </c>
      <c r="K1981">
        <v>0.14285714285714285</v>
      </c>
      <c r="L1981" t="s">
        <v>18176</v>
      </c>
      <c r="M1981" t="s">
        <v>17973</v>
      </c>
      <c r="N1981" cm="1">
        <f t="array" ref="N1981">_xlfn.LET(_xlpm.k,finalData[[#This Row],[peer_group_key]],
     MEDIAN(_xlfn._xlws.FILTER(finalData[score], (finalData[peer_group_key]=_xlpm.k)*(ISNUMBER(finalData[score]))))
)</f>
        <v>1.01</v>
      </c>
      <c r="O1981" cm="1">
        <f t="array" ref="O198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81" cm="1">
        <f t="array" ref="P198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981">
        <f>finalData[[#This Row],[peerQ3]]-finalData[[#This Row],[peerQ1]]</f>
        <v>7.2500000000000009E-2</v>
      </c>
      <c r="R1981" cm="1">
        <f t="array" ref="R1981">_xlfn.LET(_xlpm.k,finalData[[#This Row],[peer_group_key]],
ROWS(_xlfn._xlws.FILTER(finalData[score], (finalData[peer_group_key]=_xlpm.k)*(ISNUMBER(finalData[score]))))
)</f>
        <v>10</v>
      </c>
      <c r="S1981">
        <f>IF(OR(NOT(ISNUMBER(finalData[[#This Row],[peerIQR]])),finalData[[#This Row],[peerIQR]]=0), NA(), finalData[[#This Row],[peerQ1]]-1.5*finalData[[#This Row],[peerIQR]])</f>
        <v>0.84875</v>
      </c>
      <c r="T1981">
        <f>IF(OR(NOT(ISNUMBER(finalData[[#This Row],[peerIQR]])),finalData[[#This Row],[peerIQR]]=0), NA(), finalData[[#This Row],[peerQ3]]+1.5*finalData[[#This Row],[peerIQR]])</f>
        <v>1.1387499999999999</v>
      </c>
      <c r="U198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81">
        <f>finalData[[#This Row],[score]]-finalData[[#This Row],[peerMedian]]</f>
        <v>-6.0000000000000053E-2</v>
      </c>
    </row>
    <row r="1982" spans="1:22">
      <c r="A1982" t="s">
        <v>7487</v>
      </c>
      <c r="B1982" t="s">
        <v>7488</v>
      </c>
      <c r="C1982" t="s">
        <v>7440</v>
      </c>
      <c r="D1982" t="s">
        <v>32</v>
      </c>
      <c r="E1982">
        <v>5</v>
      </c>
      <c r="F1982">
        <v>0</v>
      </c>
      <c r="G1982">
        <v>6</v>
      </c>
      <c r="H1982">
        <v>0</v>
      </c>
      <c r="I1982">
        <v>0.97</v>
      </c>
      <c r="J1982">
        <v>6</v>
      </c>
      <c r="K1982">
        <v>0</v>
      </c>
      <c r="L1982" t="s">
        <v>18178</v>
      </c>
      <c r="M1982" t="s">
        <v>17970</v>
      </c>
      <c r="N1982" cm="1">
        <f t="array" ref="N1982">_xlfn.LET(_xlpm.k,finalData[[#This Row],[peer_group_key]],
     MEDIAN(_xlfn._xlws.FILTER(finalData[score], (finalData[peer_group_key]=_xlpm.k)*(ISNUMBER(finalData[score]))))
)</f>
        <v>1</v>
      </c>
      <c r="O1982" cm="1">
        <f t="array" ref="O198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982" cm="1">
        <f t="array" ref="P198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82">
        <f>finalData[[#This Row],[peerQ3]]-finalData[[#This Row],[peerQ1]]</f>
        <v>5.0000000000000044E-2</v>
      </c>
      <c r="R1982" cm="1">
        <f t="array" ref="R1982">_xlfn.LET(_xlpm.k,finalData[[#This Row],[peer_group_key]],
ROWS(_xlfn._xlws.FILTER(finalData[score], (finalData[peer_group_key]=_xlpm.k)*(ISNUMBER(finalData[score]))))
)</f>
        <v>27</v>
      </c>
      <c r="S1982">
        <f>IF(OR(NOT(ISNUMBER(finalData[[#This Row],[peerIQR]])),finalData[[#This Row],[peerIQR]]=0), NA(), finalData[[#This Row],[peerQ1]]-1.5*finalData[[#This Row],[peerIQR]])</f>
        <v>0.89499999999999991</v>
      </c>
      <c r="T1982">
        <f>IF(OR(NOT(ISNUMBER(finalData[[#This Row],[peerIQR]])),finalData[[#This Row],[peerIQR]]=0), NA(), finalData[[#This Row],[peerQ3]]+1.5*finalData[[#This Row],[peerIQR]])</f>
        <v>1.0950000000000002</v>
      </c>
      <c r="U198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82">
        <f>finalData[[#This Row],[score]]-finalData[[#This Row],[peerMedian]]</f>
        <v>-3.0000000000000027E-2</v>
      </c>
    </row>
    <row r="1983" spans="1:22">
      <c r="A1983" t="s">
        <v>7490</v>
      </c>
      <c r="B1983" t="s">
        <v>7491</v>
      </c>
      <c r="C1983" t="s">
        <v>7440</v>
      </c>
      <c r="D1983" t="s">
        <v>27</v>
      </c>
      <c r="E1983">
        <v>2</v>
      </c>
      <c r="F1983">
        <v>0</v>
      </c>
      <c r="G1983">
        <v>6</v>
      </c>
      <c r="H1983">
        <v>0</v>
      </c>
      <c r="I1983">
        <v>1.02</v>
      </c>
      <c r="J1983">
        <v>6</v>
      </c>
      <c r="K1983">
        <v>0</v>
      </c>
      <c r="L1983" t="s">
        <v>18176</v>
      </c>
      <c r="M1983" t="s">
        <v>17973</v>
      </c>
      <c r="N1983" cm="1">
        <f t="array" ref="N1983">_xlfn.LET(_xlpm.k,finalData[[#This Row],[peer_group_key]],
     MEDIAN(_xlfn._xlws.FILTER(finalData[score], (finalData[peer_group_key]=_xlpm.k)*(ISNUMBER(finalData[score]))))
)</f>
        <v>1.01</v>
      </c>
      <c r="O1983" cm="1">
        <f t="array" ref="O198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83" cm="1">
        <f t="array" ref="P198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983">
        <f>finalData[[#This Row],[peerQ3]]-finalData[[#This Row],[peerQ1]]</f>
        <v>7.2500000000000009E-2</v>
      </c>
      <c r="R1983" cm="1">
        <f t="array" ref="R1983">_xlfn.LET(_xlpm.k,finalData[[#This Row],[peer_group_key]],
ROWS(_xlfn._xlws.FILTER(finalData[score], (finalData[peer_group_key]=_xlpm.k)*(ISNUMBER(finalData[score]))))
)</f>
        <v>10</v>
      </c>
      <c r="S1983">
        <f>IF(OR(NOT(ISNUMBER(finalData[[#This Row],[peerIQR]])),finalData[[#This Row],[peerIQR]]=0), NA(), finalData[[#This Row],[peerQ1]]-1.5*finalData[[#This Row],[peerIQR]])</f>
        <v>0.84875</v>
      </c>
      <c r="T1983">
        <f>IF(OR(NOT(ISNUMBER(finalData[[#This Row],[peerIQR]])),finalData[[#This Row],[peerIQR]]=0), NA(), finalData[[#This Row],[peerQ3]]+1.5*finalData[[#This Row],[peerIQR]])</f>
        <v>1.1387499999999999</v>
      </c>
      <c r="U198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83">
        <f>finalData[[#This Row],[score]]-finalData[[#This Row],[peerMedian]]</f>
        <v>1.0000000000000009E-2</v>
      </c>
    </row>
    <row r="1984" spans="1:22">
      <c r="A1984" t="s">
        <v>7493</v>
      </c>
      <c r="B1984" t="s">
        <v>7494</v>
      </c>
      <c r="C1984" t="s">
        <v>7440</v>
      </c>
      <c r="D1984" t="s">
        <v>32</v>
      </c>
      <c r="E1984">
        <v>4</v>
      </c>
      <c r="F1984">
        <v>1</v>
      </c>
      <c r="G1984">
        <v>5</v>
      </c>
      <c r="H1984">
        <v>0</v>
      </c>
      <c r="I1984">
        <v>1</v>
      </c>
      <c r="J1984">
        <v>6</v>
      </c>
      <c r="K1984">
        <v>0</v>
      </c>
      <c r="L1984" t="s">
        <v>18178</v>
      </c>
      <c r="M1984" t="s">
        <v>17970</v>
      </c>
      <c r="N1984" cm="1">
        <f t="array" ref="N1984">_xlfn.LET(_xlpm.k,finalData[[#This Row],[peer_group_key]],
     MEDIAN(_xlfn._xlws.FILTER(finalData[score], (finalData[peer_group_key]=_xlpm.k)*(ISNUMBER(finalData[score]))))
)</f>
        <v>1</v>
      </c>
      <c r="O1984" cm="1">
        <f t="array" ref="O198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984" cm="1">
        <f t="array" ref="P198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84">
        <f>finalData[[#This Row],[peerQ3]]-finalData[[#This Row],[peerQ1]]</f>
        <v>5.0000000000000044E-2</v>
      </c>
      <c r="R1984" cm="1">
        <f t="array" ref="R1984">_xlfn.LET(_xlpm.k,finalData[[#This Row],[peer_group_key]],
ROWS(_xlfn._xlws.FILTER(finalData[score], (finalData[peer_group_key]=_xlpm.k)*(ISNUMBER(finalData[score]))))
)</f>
        <v>27</v>
      </c>
      <c r="S1984">
        <f>IF(OR(NOT(ISNUMBER(finalData[[#This Row],[peerIQR]])),finalData[[#This Row],[peerIQR]]=0), NA(), finalData[[#This Row],[peerQ1]]-1.5*finalData[[#This Row],[peerIQR]])</f>
        <v>0.89499999999999991</v>
      </c>
      <c r="T1984">
        <f>IF(OR(NOT(ISNUMBER(finalData[[#This Row],[peerIQR]])),finalData[[#This Row],[peerIQR]]=0), NA(), finalData[[#This Row],[peerQ3]]+1.5*finalData[[#This Row],[peerIQR]])</f>
        <v>1.0950000000000002</v>
      </c>
      <c r="U198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84">
        <f>finalData[[#This Row],[score]]-finalData[[#This Row],[peerMedian]]</f>
        <v>0</v>
      </c>
    </row>
    <row r="1985" spans="1:22">
      <c r="A1985" t="s">
        <v>7496</v>
      </c>
      <c r="B1985" t="s">
        <v>7497</v>
      </c>
      <c r="C1985" t="s">
        <v>7440</v>
      </c>
      <c r="D1985" t="s">
        <v>32</v>
      </c>
      <c r="E1985">
        <v>2</v>
      </c>
      <c r="F1985">
        <v>0</v>
      </c>
      <c r="G1985">
        <v>5</v>
      </c>
      <c r="H1985">
        <v>0</v>
      </c>
      <c r="I1985">
        <v>1.02</v>
      </c>
      <c r="J1985">
        <v>5</v>
      </c>
      <c r="K1985">
        <v>0</v>
      </c>
      <c r="L1985" t="s">
        <v>18178</v>
      </c>
      <c r="M1985" t="s">
        <v>17973</v>
      </c>
      <c r="N1985" cm="1">
        <f t="array" ref="N1985">_xlfn.LET(_xlpm.k,finalData[[#This Row],[peer_group_key]],
     MEDIAN(_xlfn._xlws.FILTER(finalData[score], (finalData[peer_group_key]=_xlpm.k)*(ISNUMBER(finalData[score]))))
)</f>
        <v>1</v>
      </c>
      <c r="O1985" cm="1">
        <f t="array" ref="O198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985" cm="1">
        <f t="array" ref="P198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85">
        <f>finalData[[#This Row],[peerQ3]]-finalData[[#This Row],[peerQ1]]</f>
        <v>5.0000000000000044E-2</v>
      </c>
      <c r="R1985" cm="1">
        <f t="array" ref="R1985">_xlfn.LET(_xlpm.k,finalData[[#This Row],[peer_group_key]],
ROWS(_xlfn._xlws.FILTER(finalData[score], (finalData[peer_group_key]=_xlpm.k)*(ISNUMBER(finalData[score]))))
)</f>
        <v>27</v>
      </c>
      <c r="S1985">
        <f>IF(OR(NOT(ISNUMBER(finalData[[#This Row],[peerIQR]])),finalData[[#This Row],[peerIQR]]=0), NA(), finalData[[#This Row],[peerQ1]]-1.5*finalData[[#This Row],[peerIQR]])</f>
        <v>0.89499999999999991</v>
      </c>
      <c r="T1985">
        <f>IF(OR(NOT(ISNUMBER(finalData[[#This Row],[peerIQR]])),finalData[[#This Row],[peerIQR]]=0), NA(), finalData[[#This Row],[peerQ3]]+1.5*finalData[[#This Row],[peerIQR]])</f>
        <v>1.0950000000000002</v>
      </c>
      <c r="U198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85">
        <f>finalData[[#This Row],[score]]-finalData[[#This Row],[peerMedian]]</f>
        <v>2.0000000000000018E-2</v>
      </c>
    </row>
    <row r="1986" spans="1:22">
      <c r="A1986" t="s">
        <v>7499</v>
      </c>
      <c r="B1986" t="s">
        <v>7500</v>
      </c>
      <c r="C1986" t="s">
        <v>7440</v>
      </c>
      <c r="D1986" t="s">
        <v>18</v>
      </c>
      <c r="E1986">
        <v>2</v>
      </c>
      <c r="F1986">
        <v>0</v>
      </c>
      <c r="G1986">
        <v>5</v>
      </c>
      <c r="H1986">
        <v>0</v>
      </c>
      <c r="I1986">
        <v>0.96</v>
      </c>
      <c r="J1986">
        <v>5</v>
      </c>
      <c r="K1986">
        <v>0</v>
      </c>
      <c r="L1986" t="s">
        <v>18177</v>
      </c>
      <c r="M1986" t="s">
        <v>17973</v>
      </c>
      <c r="N1986" cm="1">
        <f t="array" ref="N1986">_xlfn.LET(_xlpm.k,finalData[[#This Row],[peer_group_key]],
     MEDIAN(_xlfn._xlws.FILTER(finalData[score], (finalData[peer_group_key]=_xlpm.k)*(ISNUMBER(finalData[score]))))
)</f>
        <v>1</v>
      </c>
      <c r="O1986" cm="1">
        <f t="array" ref="O198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1986" cm="1">
        <f t="array" ref="P198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986">
        <f>finalData[[#This Row],[peerQ3]]-finalData[[#This Row],[peerQ1]]</f>
        <v>6.0000000000000053E-2</v>
      </c>
      <c r="R1986" cm="1">
        <f t="array" ref="R1986">_xlfn.LET(_xlpm.k,finalData[[#This Row],[peer_group_key]],
ROWS(_xlfn._xlws.FILTER(finalData[score], (finalData[peer_group_key]=_xlpm.k)*(ISNUMBER(finalData[score]))))
)</f>
        <v>5</v>
      </c>
      <c r="S1986">
        <f>IF(OR(NOT(ISNUMBER(finalData[[#This Row],[peerIQR]])),finalData[[#This Row],[peerIQR]]=0), NA(), finalData[[#This Row],[peerQ1]]-1.5*finalData[[#This Row],[peerIQR]])</f>
        <v>0.89999999999999991</v>
      </c>
      <c r="T1986">
        <f>IF(OR(NOT(ISNUMBER(finalData[[#This Row],[peerIQR]])),finalData[[#This Row],[peerIQR]]=0), NA(), finalData[[#This Row],[peerQ3]]+1.5*finalData[[#This Row],[peerIQR]])</f>
        <v>1.1400000000000001</v>
      </c>
      <c r="U198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986">
        <f>finalData[[#This Row],[score]]-finalData[[#This Row],[peerMedian]]</f>
        <v>-4.0000000000000036E-2</v>
      </c>
    </row>
    <row r="1987" spans="1:22">
      <c r="A1987" t="s">
        <v>7502</v>
      </c>
      <c r="B1987" t="s">
        <v>7503</v>
      </c>
      <c r="C1987" t="s">
        <v>7440</v>
      </c>
      <c r="D1987" t="s">
        <v>27</v>
      </c>
      <c r="E1987">
        <v>3</v>
      </c>
      <c r="F1987">
        <v>1</v>
      </c>
      <c r="G1987">
        <v>8</v>
      </c>
      <c r="H1987">
        <v>0</v>
      </c>
      <c r="I1987">
        <v>1.1100000000000001</v>
      </c>
      <c r="J1987">
        <v>9</v>
      </c>
      <c r="K1987">
        <v>0</v>
      </c>
      <c r="L1987" t="s">
        <v>18176</v>
      </c>
      <c r="M1987" t="s">
        <v>17971</v>
      </c>
      <c r="N1987" cm="1">
        <f t="array" ref="N1987">_xlfn.LET(_xlpm.k,finalData[[#This Row],[peer_group_key]],
     MEDIAN(_xlfn._xlws.FILTER(finalData[score], (finalData[peer_group_key]=_xlpm.k)*(ISNUMBER(finalData[score]))))
)</f>
        <v>1.01</v>
      </c>
      <c r="O1987" cm="1">
        <f t="array" ref="O198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87" cm="1">
        <f t="array" ref="P198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987">
        <f>finalData[[#This Row],[peerQ3]]-finalData[[#This Row],[peerQ1]]</f>
        <v>7.2500000000000009E-2</v>
      </c>
      <c r="R1987" cm="1">
        <f t="array" ref="R1987">_xlfn.LET(_xlpm.k,finalData[[#This Row],[peer_group_key]],
ROWS(_xlfn._xlws.FILTER(finalData[score], (finalData[peer_group_key]=_xlpm.k)*(ISNUMBER(finalData[score]))))
)</f>
        <v>10</v>
      </c>
      <c r="S1987">
        <f>IF(OR(NOT(ISNUMBER(finalData[[#This Row],[peerIQR]])),finalData[[#This Row],[peerIQR]]=0), NA(), finalData[[#This Row],[peerQ1]]-1.5*finalData[[#This Row],[peerIQR]])</f>
        <v>0.84875</v>
      </c>
      <c r="T1987">
        <f>IF(OR(NOT(ISNUMBER(finalData[[#This Row],[peerIQR]])),finalData[[#This Row],[peerIQR]]=0), NA(), finalData[[#This Row],[peerQ3]]+1.5*finalData[[#This Row],[peerIQR]])</f>
        <v>1.1387499999999999</v>
      </c>
      <c r="U198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87">
        <f>finalData[[#This Row],[score]]-finalData[[#This Row],[peerMedian]]</f>
        <v>0.10000000000000009</v>
      </c>
    </row>
    <row r="1988" spans="1:22">
      <c r="A1988" t="s">
        <v>7506</v>
      </c>
      <c r="B1988" t="s">
        <v>7507</v>
      </c>
      <c r="C1988" t="s">
        <v>7440</v>
      </c>
      <c r="D1988" t="s">
        <v>32</v>
      </c>
      <c r="E1988">
        <v>2</v>
      </c>
      <c r="F1988">
        <v>0</v>
      </c>
      <c r="G1988">
        <v>9</v>
      </c>
      <c r="H1988">
        <v>1</v>
      </c>
      <c r="I1988">
        <v>1.02</v>
      </c>
      <c r="J1988">
        <v>10</v>
      </c>
      <c r="K1988">
        <v>0.1</v>
      </c>
      <c r="L1988" t="s">
        <v>18178</v>
      </c>
      <c r="M1988" t="s">
        <v>17973</v>
      </c>
      <c r="N1988" cm="1">
        <f t="array" ref="N1988">_xlfn.LET(_xlpm.k,finalData[[#This Row],[peer_group_key]],
     MEDIAN(_xlfn._xlws.FILTER(finalData[score], (finalData[peer_group_key]=_xlpm.k)*(ISNUMBER(finalData[score]))))
)</f>
        <v>1</v>
      </c>
      <c r="O1988" cm="1">
        <f t="array" ref="O198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988" cm="1">
        <f t="array" ref="P198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88">
        <f>finalData[[#This Row],[peerQ3]]-finalData[[#This Row],[peerQ1]]</f>
        <v>5.0000000000000044E-2</v>
      </c>
      <c r="R1988" cm="1">
        <f t="array" ref="R1988">_xlfn.LET(_xlpm.k,finalData[[#This Row],[peer_group_key]],
ROWS(_xlfn._xlws.FILTER(finalData[score], (finalData[peer_group_key]=_xlpm.k)*(ISNUMBER(finalData[score]))))
)</f>
        <v>27</v>
      </c>
      <c r="S1988">
        <f>IF(OR(NOT(ISNUMBER(finalData[[#This Row],[peerIQR]])),finalData[[#This Row],[peerIQR]]=0), NA(), finalData[[#This Row],[peerQ1]]-1.5*finalData[[#This Row],[peerIQR]])</f>
        <v>0.89499999999999991</v>
      </c>
      <c r="T1988">
        <f>IF(OR(NOT(ISNUMBER(finalData[[#This Row],[peerIQR]])),finalData[[#This Row],[peerIQR]]=0), NA(), finalData[[#This Row],[peerQ3]]+1.5*finalData[[#This Row],[peerIQR]])</f>
        <v>1.0950000000000002</v>
      </c>
      <c r="U198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88">
        <f>finalData[[#This Row],[score]]-finalData[[#This Row],[peerMedian]]</f>
        <v>2.0000000000000018E-2</v>
      </c>
    </row>
    <row r="1989" spans="1:22">
      <c r="A1989" t="s">
        <v>7510</v>
      </c>
      <c r="B1989" t="s">
        <v>7511</v>
      </c>
      <c r="C1989" t="s">
        <v>7440</v>
      </c>
      <c r="D1989" t="s">
        <v>32</v>
      </c>
      <c r="E1989">
        <v>3</v>
      </c>
      <c r="F1989">
        <v>1</v>
      </c>
      <c r="G1989">
        <v>8</v>
      </c>
      <c r="H1989">
        <v>2</v>
      </c>
      <c r="I1989">
        <v>1</v>
      </c>
      <c r="J1989">
        <v>11</v>
      </c>
      <c r="K1989">
        <v>0.18181818181818182</v>
      </c>
      <c r="L1989" t="s">
        <v>18178</v>
      </c>
      <c r="M1989" t="s">
        <v>17971</v>
      </c>
      <c r="N1989" cm="1">
        <f t="array" ref="N1989">_xlfn.LET(_xlpm.k,finalData[[#This Row],[peer_group_key]],
     MEDIAN(_xlfn._xlws.FILTER(finalData[score], (finalData[peer_group_key]=_xlpm.k)*(ISNUMBER(finalData[score]))))
)</f>
        <v>1</v>
      </c>
      <c r="O1989" cm="1">
        <f t="array" ref="O198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989" cm="1">
        <f t="array" ref="P198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89">
        <f>finalData[[#This Row],[peerQ3]]-finalData[[#This Row],[peerQ1]]</f>
        <v>5.0000000000000044E-2</v>
      </c>
      <c r="R1989" cm="1">
        <f t="array" ref="R1989">_xlfn.LET(_xlpm.k,finalData[[#This Row],[peer_group_key]],
ROWS(_xlfn._xlws.FILTER(finalData[score], (finalData[peer_group_key]=_xlpm.k)*(ISNUMBER(finalData[score]))))
)</f>
        <v>27</v>
      </c>
      <c r="S1989">
        <f>IF(OR(NOT(ISNUMBER(finalData[[#This Row],[peerIQR]])),finalData[[#This Row],[peerIQR]]=0), NA(), finalData[[#This Row],[peerQ1]]-1.5*finalData[[#This Row],[peerIQR]])</f>
        <v>0.89499999999999991</v>
      </c>
      <c r="T1989">
        <f>IF(OR(NOT(ISNUMBER(finalData[[#This Row],[peerIQR]])),finalData[[#This Row],[peerIQR]]=0), NA(), finalData[[#This Row],[peerQ3]]+1.5*finalData[[#This Row],[peerIQR]])</f>
        <v>1.0950000000000002</v>
      </c>
      <c r="U198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89">
        <f>finalData[[#This Row],[score]]-finalData[[#This Row],[peerMedian]]</f>
        <v>0</v>
      </c>
    </row>
    <row r="1990" spans="1:22">
      <c r="A1990" t="s">
        <v>7514</v>
      </c>
      <c r="B1990" t="s">
        <v>7515</v>
      </c>
      <c r="C1990" t="s">
        <v>7440</v>
      </c>
      <c r="D1990" t="s">
        <v>87</v>
      </c>
      <c r="E1990">
        <v>3</v>
      </c>
      <c r="F1990">
        <v>0</v>
      </c>
      <c r="G1990">
        <v>8</v>
      </c>
      <c r="H1990">
        <v>0</v>
      </c>
      <c r="I1990">
        <v>1</v>
      </c>
      <c r="J1990">
        <v>8</v>
      </c>
      <c r="K1990">
        <v>0</v>
      </c>
      <c r="L1990" t="s">
        <v>18179</v>
      </c>
      <c r="M1990" t="s">
        <v>17971</v>
      </c>
      <c r="N1990" cm="1">
        <f t="array" ref="N1990">_xlfn.LET(_xlpm.k,finalData[[#This Row],[peer_group_key]],
     MEDIAN(_xlfn._xlws.FILTER(finalData[score], (finalData[peer_group_key]=_xlpm.k)*(ISNUMBER(finalData[score]))))
)</f>
        <v>1.0049999999999999</v>
      </c>
      <c r="O1990" cm="1">
        <f t="array" ref="O199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1.0024999999999999</v>
      </c>
      <c r="P1990" cm="1">
        <f t="array" ref="P199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1.0075000000000001</v>
      </c>
      <c r="Q1990">
        <f>finalData[[#This Row],[peerQ3]]-finalData[[#This Row],[peerQ1]]</f>
        <v>5.0000000000001155E-3</v>
      </c>
      <c r="R1990" cm="1">
        <f t="array" ref="R1990">_xlfn.LET(_xlpm.k,finalData[[#This Row],[peer_group_key]],
ROWS(_xlfn._xlws.FILTER(finalData[score], (finalData[peer_group_key]=_xlpm.k)*(ISNUMBER(finalData[score]))))
)</f>
        <v>2</v>
      </c>
      <c r="S1990">
        <f>IF(OR(NOT(ISNUMBER(finalData[[#This Row],[peerIQR]])),finalData[[#This Row],[peerIQR]]=0), NA(), finalData[[#This Row],[peerQ1]]-1.5*finalData[[#This Row],[peerIQR]])</f>
        <v>0.99499999999999977</v>
      </c>
      <c r="T1990">
        <f>IF(OR(NOT(ISNUMBER(finalData[[#This Row],[peerIQR]])),finalData[[#This Row],[peerIQR]]=0), NA(), finalData[[#This Row],[peerQ3]]+1.5*finalData[[#This Row],[peerIQR]])</f>
        <v>1.0150000000000001</v>
      </c>
      <c r="U199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990">
        <f>finalData[[#This Row],[score]]-finalData[[#This Row],[peerMedian]]</f>
        <v>-4.9999999999998934E-3</v>
      </c>
    </row>
    <row r="1991" spans="1:22">
      <c r="A1991" t="s">
        <v>7518</v>
      </c>
      <c r="B1991" t="s">
        <v>7519</v>
      </c>
      <c r="C1991" t="s">
        <v>7440</v>
      </c>
      <c r="D1991" t="s">
        <v>67</v>
      </c>
      <c r="E1991">
        <v>3</v>
      </c>
      <c r="F1991">
        <v>0</v>
      </c>
      <c r="G1991">
        <v>6</v>
      </c>
      <c r="H1991">
        <v>0</v>
      </c>
      <c r="I1991">
        <v>0.92</v>
      </c>
      <c r="J1991">
        <v>6</v>
      </c>
      <c r="K1991">
        <v>0</v>
      </c>
      <c r="L1991" t="s">
        <v>18180</v>
      </c>
      <c r="M1991" t="s">
        <v>17971</v>
      </c>
      <c r="N1991" cm="1">
        <f t="array" ref="N1991">_xlfn.LET(_xlpm.k,finalData[[#This Row],[peer_group_key]],
     MEDIAN(_xlfn._xlws.FILTER(finalData[score], (finalData[peer_group_key]=_xlpm.k)*(ISNUMBER(finalData[score]))))
)</f>
        <v>0.96</v>
      </c>
      <c r="O1991" cm="1">
        <f t="array" ref="O199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0.94000000000000006</v>
      </c>
      <c r="P1991" cm="1">
        <f t="array" ref="P199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1991">
        <f>finalData[[#This Row],[peerQ3]]-finalData[[#This Row],[peerQ1]]</f>
        <v>3.9999999999999925E-2</v>
      </c>
      <c r="R1991" cm="1">
        <f t="array" ref="R1991">_xlfn.LET(_xlpm.k,finalData[[#This Row],[peer_group_key]],
ROWS(_xlfn._xlws.FILTER(finalData[score], (finalData[peer_group_key]=_xlpm.k)*(ISNUMBER(finalData[score]))))
)</f>
        <v>2</v>
      </c>
      <c r="S1991">
        <f>IF(OR(NOT(ISNUMBER(finalData[[#This Row],[peerIQR]])),finalData[[#This Row],[peerIQR]]=0), NA(), finalData[[#This Row],[peerQ1]]-1.5*finalData[[#This Row],[peerIQR]])</f>
        <v>0.88000000000000012</v>
      </c>
      <c r="T1991">
        <f>IF(OR(NOT(ISNUMBER(finalData[[#This Row],[peerIQR]])),finalData[[#This Row],[peerIQR]]=0), NA(), finalData[[#This Row],[peerQ3]]+1.5*finalData[[#This Row],[peerIQR]])</f>
        <v>1.0399999999999998</v>
      </c>
      <c r="U199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991">
        <f>finalData[[#This Row],[score]]-finalData[[#This Row],[peerMedian]]</f>
        <v>-3.9999999999999925E-2</v>
      </c>
    </row>
    <row r="1992" spans="1:22">
      <c r="A1992" t="s">
        <v>7521</v>
      </c>
      <c r="B1992" t="s">
        <v>7522</v>
      </c>
      <c r="C1992" t="s">
        <v>7440</v>
      </c>
      <c r="D1992" t="s">
        <v>32</v>
      </c>
      <c r="E1992">
        <v>4</v>
      </c>
      <c r="F1992">
        <v>1</v>
      </c>
      <c r="G1992">
        <v>7</v>
      </c>
      <c r="H1992">
        <v>0</v>
      </c>
      <c r="I1992">
        <v>1</v>
      </c>
      <c r="J1992">
        <v>8</v>
      </c>
      <c r="K1992">
        <v>0</v>
      </c>
      <c r="L1992" t="s">
        <v>18178</v>
      </c>
      <c r="M1992" t="s">
        <v>17970</v>
      </c>
      <c r="N1992" cm="1">
        <f t="array" ref="N1992">_xlfn.LET(_xlpm.k,finalData[[#This Row],[peer_group_key]],
     MEDIAN(_xlfn._xlws.FILTER(finalData[score], (finalData[peer_group_key]=_xlpm.k)*(ISNUMBER(finalData[score]))))
)</f>
        <v>1</v>
      </c>
      <c r="O1992" cm="1">
        <f t="array" ref="O199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992" cm="1">
        <f t="array" ref="P199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92">
        <f>finalData[[#This Row],[peerQ3]]-finalData[[#This Row],[peerQ1]]</f>
        <v>5.0000000000000044E-2</v>
      </c>
      <c r="R1992" cm="1">
        <f t="array" ref="R1992">_xlfn.LET(_xlpm.k,finalData[[#This Row],[peer_group_key]],
ROWS(_xlfn._xlws.FILTER(finalData[score], (finalData[peer_group_key]=_xlpm.k)*(ISNUMBER(finalData[score]))))
)</f>
        <v>27</v>
      </c>
      <c r="S1992">
        <f>IF(OR(NOT(ISNUMBER(finalData[[#This Row],[peerIQR]])),finalData[[#This Row],[peerIQR]]=0), NA(), finalData[[#This Row],[peerQ1]]-1.5*finalData[[#This Row],[peerIQR]])</f>
        <v>0.89499999999999991</v>
      </c>
      <c r="T1992">
        <f>IF(OR(NOT(ISNUMBER(finalData[[#This Row],[peerIQR]])),finalData[[#This Row],[peerIQR]]=0), NA(), finalData[[#This Row],[peerQ3]]+1.5*finalData[[#This Row],[peerIQR]])</f>
        <v>1.0950000000000002</v>
      </c>
      <c r="U199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92">
        <f>finalData[[#This Row],[score]]-finalData[[#This Row],[peerMedian]]</f>
        <v>0</v>
      </c>
    </row>
    <row r="1993" spans="1:22">
      <c r="A1993" t="s">
        <v>7524</v>
      </c>
      <c r="B1993" t="s">
        <v>7525</v>
      </c>
      <c r="C1993" t="s">
        <v>7440</v>
      </c>
      <c r="D1993" t="s">
        <v>113</v>
      </c>
      <c r="E1993">
        <v>3</v>
      </c>
      <c r="F1993">
        <v>0</v>
      </c>
      <c r="G1993">
        <v>10</v>
      </c>
      <c r="H1993">
        <v>0</v>
      </c>
      <c r="I1993">
        <v>0.96</v>
      </c>
      <c r="J1993">
        <v>10</v>
      </c>
      <c r="K1993">
        <v>0</v>
      </c>
      <c r="L1993" t="s">
        <v>18181</v>
      </c>
      <c r="M1993" t="s">
        <v>17971</v>
      </c>
      <c r="N1993" cm="1">
        <f t="array" ref="N1993">_xlfn.LET(_xlpm.k,finalData[[#This Row],[peer_group_key]],
     MEDIAN(_xlfn._xlws.FILTER(finalData[score], (finalData[peer_group_key]=_xlpm.k)*(ISNUMBER(finalData[score]))))
)</f>
        <v>0.96</v>
      </c>
      <c r="O1993" cm="1">
        <f t="array" ref="O199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1993" cm="1">
        <f t="array" ref="P199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1993">
        <f>finalData[[#This Row],[peerQ3]]-finalData[[#This Row],[peerQ1]]</f>
        <v>0</v>
      </c>
      <c r="R1993" cm="1">
        <f t="array" ref="R1993">_xlfn.LET(_xlpm.k,finalData[[#This Row],[peer_group_key]],
ROWS(_xlfn._xlws.FILTER(finalData[score], (finalData[peer_group_key]=_xlpm.k)*(ISNUMBER(finalData[score]))))
)</f>
        <v>1</v>
      </c>
      <c r="S1993" t="e">
        <f>IF(OR(NOT(ISNUMBER(finalData[[#This Row],[peerIQR]])),finalData[[#This Row],[peerIQR]]=0), NA(), finalData[[#This Row],[peerQ1]]-1.5*finalData[[#This Row],[peerIQR]])</f>
        <v>#N/A</v>
      </c>
      <c r="T1993" t="e">
        <f>IF(OR(NOT(ISNUMBER(finalData[[#This Row],[peerIQR]])),finalData[[#This Row],[peerIQR]]=0), NA(), finalData[[#This Row],[peerQ3]]+1.5*finalData[[#This Row],[peerIQR]])</f>
        <v>#N/A</v>
      </c>
      <c r="U199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993">
        <f>finalData[[#This Row],[score]]-finalData[[#This Row],[peerMedian]]</f>
        <v>0</v>
      </c>
    </row>
    <row r="1994" spans="1:22">
      <c r="A1994" t="s">
        <v>7528</v>
      </c>
      <c r="B1994" t="s">
        <v>7529</v>
      </c>
      <c r="C1994" t="s">
        <v>7440</v>
      </c>
      <c r="D1994" t="s">
        <v>32</v>
      </c>
      <c r="E1994">
        <v>2</v>
      </c>
      <c r="F1994">
        <v>0</v>
      </c>
      <c r="G1994">
        <v>5</v>
      </c>
      <c r="H1994">
        <v>1</v>
      </c>
      <c r="I1994">
        <v>0.99</v>
      </c>
      <c r="J1994">
        <v>6</v>
      </c>
      <c r="K1994">
        <v>0.16666666666666666</v>
      </c>
      <c r="L1994" t="s">
        <v>18178</v>
      </c>
      <c r="M1994" t="s">
        <v>17973</v>
      </c>
      <c r="N1994" cm="1">
        <f t="array" ref="N1994">_xlfn.LET(_xlpm.k,finalData[[#This Row],[peer_group_key]],
     MEDIAN(_xlfn._xlws.FILTER(finalData[score], (finalData[peer_group_key]=_xlpm.k)*(ISNUMBER(finalData[score]))))
)</f>
        <v>1</v>
      </c>
      <c r="O1994" cm="1">
        <f t="array" ref="O199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994" cm="1">
        <f t="array" ref="P199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94">
        <f>finalData[[#This Row],[peerQ3]]-finalData[[#This Row],[peerQ1]]</f>
        <v>5.0000000000000044E-2</v>
      </c>
      <c r="R1994" cm="1">
        <f t="array" ref="R1994">_xlfn.LET(_xlpm.k,finalData[[#This Row],[peer_group_key]],
ROWS(_xlfn._xlws.FILTER(finalData[score], (finalData[peer_group_key]=_xlpm.k)*(ISNUMBER(finalData[score]))))
)</f>
        <v>27</v>
      </c>
      <c r="S1994">
        <f>IF(OR(NOT(ISNUMBER(finalData[[#This Row],[peerIQR]])),finalData[[#This Row],[peerIQR]]=0), NA(), finalData[[#This Row],[peerQ1]]-1.5*finalData[[#This Row],[peerIQR]])</f>
        <v>0.89499999999999991</v>
      </c>
      <c r="T1994">
        <f>IF(OR(NOT(ISNUMBER(finalData[[#This Row],[peerIQR]])),finalData[[#This Row],[peerIQR]]=0), NA(), finalData[[#This Row],[peerQ3]]+1.5*finalData[[#This Row],[peerIQR]])</f>
        <v>1.0950000000000002</v>
      </c>
      <c r="U199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94">
        <f>finalData[[#This Row],[score]]-finalData[[#This Row],[peerMedian]]</f>
        <v>-1.0000000000000009E-2</v>
      </c>
    </row>
    <row r="1995" spans="1:22">
      <c r="A1995" t="s">
        <v>7531</v>
      </c>
      <c r="B1995" t="s">
        <v>7532</v>
      </c>
      <c r="C1995" t="s">
        <v>7440</v>
      </c>
      <c r="D1995" t="s">
        <v>32</v>
      </c>
      <c r="E1995">
        <v>3</v>
      </c>
      <c r="F1995">
        <v>0</v>
      </c>
      <c r="G1995">
        <v>9</v>
      </c>
      <c r="H1995">
        <v>1</v>
      </c>
      <c r="I1995">
        <v>1.07</v>
      </c>
      <c r="J1995">
        <v>10</v>
      </c>
      <c r="K1995">
        <v>0.1</v>
      </c>
      <c r="L1995" t="s">
        <v>18178</v>
      </c>
      <c r="M1995" t="s">
        <v>17971</v>
      </c>
      <c r="N1995" cm="1">
        <f t="array" ref="N1995">_xlfn.LET(_xlpm.k,finalData[[#This Row],[peer_group_key]],
     MEDIAN(_xlfn._xlws.FILTER(finalData[score], (finalData[peer_group_key]=_xlpm.k)*(ISNUMBER(finalData[score]))))
)</f>
        <v>1</v>
      </c>
      <c r="O1995" cm="1">
        <f t="array" ref="O199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995" cm="1">
        <f t="array" ref="P199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95">
        <f>finalData[[#This Row],[peerQ3]]-finalData[[#This Row],[peerQ1]]</f>
        <v>5.0000000000000044E-2</v>
      </c>
      <c r="R1995" cm="1">
        <f t="array" ref="R1995">_xlfn.LET(_xlpm.k,finalData[[#This Row],[peer_group_key]],
ROWS(_xlfn._xlws.FILTER(finalData[score], (finalData[peer_group_key]=_xlpm.k)*(ISNUMBER(finalData[score]))))
)</f>
        <v>27</v>
      </c>
      <c r="S1995">
        <f>IF(OR(NOT(ISNUMBER(finalData[[#This Row],[peerIQR]])),finalData[[#This Row],[peerIQR]]=0), NA(), finalData[[#This Row],[peerQ1]]-1.5*finalData[[#This Row],[peerIQR]])</f>
        <v>0.89499999999999991</v>
      </c>
      <c r="T1995">
        <f>IF(OR(NOT(ISNUMBER(finalData[[#This Row],[peerIQR]])),finalData[[#This Row],[peerIQR]]=0), NA(), finalData[[#This Row],[peerQ3]]+1.5*finalData[[#This Row],[peerIQR]])</f>
        <v>1.0950000000000002</v>
      </c>
      <c r="U199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95">
        <f>finalData[[#This Row],[score]]-finalData[[#This Row],[peerMedian]]</f>
        <v>7.0000000000000062E-2</v>
      </c>
    </row>
    <row r="1996" spans="1:22">
      <c r="A1996" t="s">
        <v>7535</v>
      </c>
      <c r="B1996" t="s">
        <v>7536</v>
      </c>
      <c r="C1996" t="s">
        <v>7440</v>
      </c>
      <c r="D1996" t="s">
        <v>18</v>
      </c>
      <c r="E1996">
        <v>4</v>
      </c>
      <c r="F1996">
        <v>1</v>
      </c>
      <c r="G1996">
        <v>9</v>
      </c>
      <c r="H1996">
        <v>1</v>
      </c>
      <c r="I1996">
        <v>0.99</v>
      </c>
      <c r="J1996">
        <v>11</v>
      </c>
      <c r="K1996">
        <v>9.0909090909090912E-2</v>
      </c>
      <c r="L1996" t="s">
        <v>18177</v>
      </c>
      <c r="M1996" t="s">
        <v>17970</v>
      </c>
      <c r="N1996" cm="1">
        <f t="array" ref="N1996">_xlfn.LET(_xlpm.k,finalData[[#This Row],[peer_group_key]],
     MEDIAN(_xlfn._xlws.FILTER(finalData[score], (finalData[peer_group_key]=_xlpm.k)*(ISNUMBER(finalData[score]))))
)</f>
        <v>1</v>
      </c>
      <c r="O1996" cm="1">
        <f t="array" ref="O199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1996" cm="1">
        <f t="array" ref="P199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1996">
        <f>finalData[[#This Row],[peerQ3]]-finalData[[#This Row],[peerQ1]]</f>
        <v>6.0000000000000053E-2</v>
      </c>
      <c r="R1996" cm="1">
        <f t="array" ref="R1996">_xlfn.LET(_xlpm.k,finalData[[#This Row],[peer_group_key]],
ROWS(_xlfn._xlws.FILTER(finalData[score], (finalData[peer_group_key]=_xlpm.k)*(ISNUMBER(finalData[score]))))
)</f>
        <v>5</v>
      </c>
      <c r="S1996">
        <f>IF(OR(NOT(ISNUMBER(finalData[[#This Row],[peerIQR]])),finalData[[#This Row],[peerIQR]]=0), NA(), finalData[[#This Row],[peerQ1]]-1.5*finalData[[#This Row],[peerIQR]])</f>
        <v>0.89999999999999991</v>
      </c>
      <c r="T1996">
        <f>IF(OR(NOT(ISNUMBER(finalData[[#This Row],[peerIQR]])),finalData[[#This Row],[peerIQR]]=0), NA(), finalData[[#This Row],[peerQ3]]+1.5*finalData[[#This Row],[peerIQR]])</f>
        <v>1.1400000000000001</v>
      </c>
      <c r="U199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996">
        <f>finalData[[#This Row],[score]]-finalData[[#This Row],[peerMedian]]</f>
        <v>-1.0000000000000009E-2</v>
      </c>
    </row>
    <row r="1997" spans="1:22">
      <c r="A1997" t="s">
        <v>7539</v>
      </c>
      <c r="B1997" t="s">
        <v>7540</v>
      </c>
      <c r="C1997" t="s">
        <v>7440</v>
      </c>
      <c r="D1997" t="s">
        <v>32</v>
      </c>
      <c r="E1997">
        <v>4</v>
      </c>
      <c r="F1997">
        <v>0</v>
      </c>
      <c r="G1997">
        <v>10</v>
      </c>
      <c r="H1997">
        <v>0</v>
      </c>
      <c r="I1997">
        <v>1.04</v>
      </c>
      <c r="J1997">
        <v>10</v>
      </c>
      <c r="K1997">
        <v>0</v>
      </c>
      <c r="L1997" t="s">
        <v>18178</v>
      </c>
      <c r="M1997" t="s">
        <v>17970</v>
      </c>
      <c r="N1997" cm="1">
        <f t="array" ref="N1997">_xlfn.LET(_xlpm.k,finalData[[#This Row],[peer_group_key]],
     MEDIAN(_xlfn._xlws.FILTER(finalData[score], (finalData[peer_group_key]=_xlpm.k)*(ISNUMBER(finalData[score]))))
)</f>
        <v>1</v>
      </c>
      <c r="O1997" cm="1">
        <f t="array" ref="O199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1997" cm="1">
        <f t="array" ref="P199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1997">
        <f>finalData[[#This Row],[peerQ3]]-finalData[[#This Row],[peerQ1]]</f>
        <v>5.0000000000000044E-2</v>
      </c>
      <c r="R1997" cm="1">
        <f t="array" ref="R1997">_xlfn.LET(_xlpm.k,finalData[[#This Row],[peer_group_key]],
ROWS(_xlfn._xlws.FILTER(finalData[score], (finalData[peer_group_key]=_xlpm.k)*(ISNUMBER(finalData[score]))))
)</f>
        <v>27</v>
      </c>
      <c r="S1997">
        <f>IF(OR(NOT(ISNUMBER(finalData[[#This Row],[peerIQR]])),finalData[[#This Row],[peerIQR]]=0), NA(), finalData[[#This Row],[peerQ1]]-1.5*finalData[[#This Row],[peerIQR]])</f>
        <v>0.89499999999999991</v>
      </c>
      <c r="T1997">
        <f>IF(OR(NOT(ISNUMBER(finalData[[#This Row],[peerIQR]])),finalData[[#This Row],[peerIQR]]=0), NA(), finalData[[#This Row],[peerQ3]]+1.5*finalData[[#This Row],[peerIQR]])</f>
        <v>1.0950000000000002</v>
      </c>
      <c r="U199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97">
        <f>finalData[[#This Row],[score]]-finalData[[#This Row],[peerMedian]]</f>
        <v>4.0000000000000036E-2</v>
      </c>
    </row>
    <row r="1998" spans="1:22">
      <c r="A1998" t="s">
        <v>7542</v>
      </c>
      <c r="B1998" t="s">
        <v>7543</v>
      </c>
      <c r="C1998" t="s">
        <v>7440</v>
      </c>
      <c r="D1998" t="s">
        <v>27</v>
      </c>
      <c r="E1998">
        <v>3</v>
      </c>
      <c r="F1998">
        <v>0</v>
      </c>
      <c r="G1998">
        <v>10</v>
      </c>
      <c r="H1998">
        <v>1</v>
      </c>
      <c r="I1998">
        <v>1.01</v>
      </c>
      <c r="J1998">
        <v>11</v>
      </c>
      <c r="K1998">
        <v>9.0909090909090912E-2</v>
      </c>
      <c r="L1998" t="s">
        <v>18176</v>
      </c>
      <c r="M1998" t="s">
        <v>17971</v>
      </c>
      <c r="N1998" cm="1">
        <f t="array" ref="N1998">_xlfn.LET(_xlpm.k,finalData[[#This Row],[peer_group_key]],
     MEDIAN(_xlfn._xlws.FILTER(finalData[score], (finalData[peer_group_key]=_xlpm.k)*(ISNUMBER(finalData[score]))))
)</f>
        <v>1.01</v>
      </c>
      <c r="O1998" cm="1">
        <f t="array" ref="O199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1998" cm="1">
        <f t="array" ref="P199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1998">
        <f>finalData[[#This Row],[peerQ3]]-finalData[[#This Row],[peerQ1]]</f>
        <v>7.2500000000000009E-2</v>
      </c>
      <c r="R1998" cm="1">
        <f t="array" ref="R1998">_xlfn.LET(_xlpm.k,finalData[[#This Row],[peer_group_key]],
ROWS(_xlfn._xlws.FILTER(finalData[score], (finalData[peer_group_key]=_xlpm.k)*(ISNUMBER(finalData[score]))))
)</f>
        <v>10</v>
      </c>
      <c r="S1998">
        <f>IF(OR(NOT(ISNUMBER(finalData[[#This Row],[peerIQR]])),finalData[[#This Row],[peerIQR]]=0), NA(), finalData[[#This Row],[peerQ1]]-1.5*finalData[[#This Row],[peerIQR]])</f>
        <v>0.84875</v>
      </c>
      <c r="T1998">
        <f>IF(OR(NOT(ISNUMBER(finalData[[#This Row],[peerIQR]])),finalData[[#This Row],[peerIQR]]=0), NA(), finalData[[#This Row],[peerQ3]]+1.5*finalData[[#This Row],[peerIQR]])</f>
        <v>1.1387499999999999</v>
      </c>
      <c r="U199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1998">
        <f>finalData[[#This Row],[score]]-finalData[[#This Row],[peerMedian]]</f>
        <v>0</v>
      </c>
    </row>
    <row r="1999" spans="1:22">
      <c r="A1999" t="s">
        <v>7545</v>
      </c>
      <c r="B1999" t="s">
        <v>7546</v>
      </c>
      <c r="C1999" t="s">
        <v>7440</v>
      </c>
      <c r="D1999" t="s">
        <v>87</v>
      </c>
      <c r="E1999">
        <v>3</v>
      </c>
      <c r="F1999">
        <v>0</v>
      </c>
      <c r="G1999">
        <v>11</v>
      </c>
      <c r="H1999">
        <v>0</v>
      </c>
      <c r="I1999">
        <v>1.01</v>
      </c>
      <c r="J1999">
        <v>11</v>
      </c>
      <c r="K1999">
        <v>0</v>
      </c>
      <c r="L1999" t="s">
        <v>18179</v>
      </c>
      <c r="M1999" t="s">
        <v>17971</v>
      </c>
      <c r="N1999" cm="1">
        <f t="array" ref="N1999">_xlfn.LET(_xlpm.k,finalData[[#This Row],[peer_group_key]],
     MEDIAN(_xlfn._xlws.FILTER(finalData[score], (finalData[peer_group_key]=_xlpm.k)*(ISNUMBER(finalData[score]))))
)</f>
        <v>1.0049999999999999</v>
      </c>
      <c r="O1999" cm="1">
        <f t="array" ref="O199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1.0024999999999999</v>
      </c>
      <c r="P1999" cm="1">
        <f t="array" ref="P199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1.0075000000000001</v>
      </c>
      <c r="Q1999">
        <f>finalData[[#This Row],[peerQ3]]-finalData[[#This Row],[peerQ1]]</f>
        <v>5.0000000000001155E-3</v>
      </c>
      <c r="R1999" cm="1">
        <f t="array" ref="R1999">_xlfn.LET(_xlpm.k,finalData[[#This Row],[peer_group_key]],
ROWS(_xlfn._xlws.FILTER(finalData[score], (finalData[peer_group_key]=_xlpm.k)*(ISNUMBER(finalData[score]))))
)</f>
        <v>2</v>
      </c>
      <c r="S1999">
        <f>IF(OR(NOT(ISNUMBER(finalData[[#This Row],[peerIQR]])),finalData[[#This Row],[peerIQR]]=0), NA(), finalData[[#This Row],[peerQ1]]-1.5*finalData[[#This Row],[peerIQR]])</f>
        <v>0.99499999999999977</v>
      </c>
      <c r="T1999">
        <f>IF(OR(NOT(ISNUMBER(finalData[[#This Row],[peerIQR]])),finalData[[#This Row],[peerIQR]]=0), NA(), finalData[[#This Row],[peerQ3]]+1.5*finalData[[#This Row],[peerIQR]])</f>
        <v>1.0150000000000001</v>
      </c>
      <c r="U199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1999">
        <f>finalData[[#This Row],[score]]-finalData[[#This Row],[peerMedian]]</f>
        <v>5.0000000000001155E-3</v>
      </c>
    </row>
    <row r="2000" spans="1:22">
      <c r="A2000" t="s">
        <v>7548</v>
      </c>
      <c r="B2000" t="s">
        <v>7549</v>
      </c>
      <c r="C2000" t="s">
        <v>7440</v>
      </c>
      <c r="D2000" t="s">
        <v>27</v>
      </c>
      <c r="E2000">
        <v>1</v>
      </c>
      <c r="F2000">
        <v>1</v>
      </c>
      <c r="G2000">
        <v>8</v>
      </c>
      <c r="H2000">
        <v>0</v>
      </c>
      <c r="I2000">
        <v>0.97</v>
      </c>
      <c r="J2000">
        <v>9</v>
      </c>
      <c r="K2000">
        <v>0</v>
      </c>
      <c r="L2000" t="s">
        <v>18176</v>
      </c>
      <c r="M2000" t="s">
        <v>17973</v>
      </c>
      <c r="N2000" cm="1">
        <f t="array" ref="N2000">_xlfn.LET(_xlpm.k,finalData[[#This Row],[peer_group_key]],
     MEDIAN(_xlfn._xlws.FILTER(finalData[score], (finalData[peer_group_key]=_xlpm.k)*(ISNUMBER(finalData[score]))))
)</f>
        <v>1.01</v>
      </c>
      <c r="O2000" cm="1">
        <f t="array" ref="O200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2000" cm="1">
        <f t="array" ref="P200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2000">
        <f>finalData[[#This Row],[peerQ3]]-finalData[[#This Row],[peerQ1]]</f>
        <v>7.2500000000000009E-2</v>
      </c>
      <c r="R2000" cm="1">
        <f t="array" ref="R2000">_xlfn.LET(_xlpm.k,finalData[[#This Row],[peer_group_key]],
ROWS(_xlfn._xlws.FILTER(finalData[score], (finalData[peer_group_key]=_xlpm.k)*(ISNUMBER(finalData[score]))))
)</f>
        <v>10</v>
      </c>
      <c r="S2000">
        <f>IF(OR(NOT(ISNUMBER(finalData[[#This Row],[peerIQR]])),finalData[[#This Row],[peerIQR]]=0), NA(), finalData[[#This Row],[peerQ1]]-1.5*finalData[[#This Row],[peerIQR]])</f>
        <v>0.84875</v>
      </c>
      <c r="T2000">
        <f>IF(OR(NOT(ISNUMBER(finalData[[#This Row],[peerIQR]])),finalData[[#This Row],[peerIQR]]=0), NA(), finalData[[#This Row],[peerQ3]]+1.5*finalData[[#This Row],[peerIQR]])</f>
        <v>1.1387499999999999</v>
      </c>
      <c r="U200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00">
        <f>finalData[[#This Row],[score]]-finalData[[#This Row],[peerMedian]]</f>
        <v>-4.0000000000000036E-2</v>
      </c>
    </row>
    <row r="2001" spans="1:22">
      <c r="A2001" t="s">
        <v>7552</v>
      </c>
      <c r="B2001" t="s">
        <v>7553</v>
      </c>
      <c r="C2001" t="s">
        <v>7440</v>
      </c>
      <c r="D2001" t="s">
        <v>27</v>
      </c>
      <c r="E2001">
        <v>2</v>
      </c>
      <c r="F2001">
        <v>0</v>
      </c>
      <c r="G2001">
        <v>8</v>
      </c>
      <c r="H2001">
        <v>1</v>
      </c>
      <c r="I2001">
        <v>0.95</v>
      </c>
      <c r="J2001">
        <v>9</v>
      </c>
      <c r="K2001">
        <v>0.1111111111111111</v>
      </c>
      <c r="L2001" t="s">
        <v>18176</v>
      </c>
      <c r="M2001" t="s">
        <v>17973</v>
      </c>
      <c r="N2001" cm="1">
        <f t="array" ref="N2001">_xlfn.LET(_xlpm.k,finalData[[#This Row],[peer_group_key]],
     MEDIAN(_xlfn._xlws.FILTER(finalData[score], (finalData[peer_group_key]=_xlpm.k)*(ISNUMBER(finalData[score]))))
)</f>
        <v>1.01</v>
      </c>
      <c r="O2001" cm="1">
        <f t="array" ref="O200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2001" cm="1">
        <f t="array" ref="P200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2001">
        <f>finalData[[#This Row],[peerQ3]]-finalData[[#This Row],[peerQ1]]</f>
        <v>7.2500000000000009E-2</v>
      </c>
      <c r="R2001" cm="1">
        <f t="array" ref="R2001">_xlfn.LET(_xlpm.k,finalData[[#This Row],[peer_group_key]],
ROWS(_xlfn._xlws.FILTER(finalData[score], (finalData[peer_group_key]=_xlpm.k)*(ISNUMBER(finalData[score]))))
)</f>
        <v>10</v>
      </c>
      <c r="S2001">
        <f>IF(OR(NOT(ISNUMBER(finalData[[#This Row],[peerIQR]])),finalData[[#This Row],[peerIQR]]=0), NA(), finalData[[#This Row],[peerQ1]]-1.5*finalData[[#This Row],[peerIQR]])</f>
        <v>0.84875</v>
      </c>
      <c r="T2001">
        <f>IF(OR(NOT(ISNUMBER(finalData[[#This Row],[peerIQR]])),finalData[[#This Row],[peerIQR]]=0), NA(), finalData[[#This Row],[peerQ3]]+1.5*finalData[[#This Row],[peerIQR]])</f>
        <v>1.1387499999999999</v>
      </c>
      <c r="U200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01">
        <f>finalData[[#This Row],[score]]-finalData[[#This Row],[peerMedian]]</f>
        <v>-6.0000000000000053E-2</v>
      </c>
    </row>
    <row r="2002" spans="1:22">
      <c r="A2002" t="s">
        <v>7555</v>
      </c>
      <c r="B2002" t="s">
        <v>7556</v>
      </c>
      <c r="C2002" t="s">
        <v>7440</v>
      </c>
      <c r="D2002" t="s">
        <v>32</v>
      </c>
      <c r="E2002">
        <v>5</v>
      </c>
      <c r="F2002">
        <v>0</v>
      </c>
      <c r="G2002">
        <v>7</v>
      </c>
      <c r="H2002">
        <v>0</v>
      </c>
      <c r="I2002">
        <v>0.99</v>
      </c>
      <c r="J2002">
        <v>7</v>
      </c>
      <c r="K2002">
        <v>0</v>
      </c>
      <c r="L2002" t="s">
        <v>18178</v>
      </c>
      <c r="M2002" t="s">
        <v>17970</v>
      </c>
      <c r="N2002" cm="1">
        <f t="array" ref="N2002">_xlfn.LET(_xlpm.k,finalData[[#This Row],[peer_group_key]],
     MEDIAN(_xlfn._xlws.FILTER(finalData[score], (finalData[peer_group_key]=_xlpm.k)*(ISNUMBER(finalData[score]))))
)</f>
        <v>1</v>
      </c>
      <c r="O2002" cm="1">
        <f t="array" ref="O200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02" cm="1">
        <f t="array" ref="P200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002">
        <f>finalData[[#This Row],[peerQ3]]-finalData[[#This Row],[peerQ1]]</f>
        <v>5.0000000000000044E-2</v>
      </c>
      <c r="R2002" cm="1">
        <f t="array" ref="R2002">_xlfn.LET(_xlpm.k,finalData[[#This Row],[peer_group_key]],
ROWS(_xlfn._xlws.FILTER(finalData[score], (finalData[peer_group_key]=_xlpm.k)*(ISNUMBER(finalData[score]))))
)</f>
        <v>27</v>
      </c>
      <c r="S2002">
        <f>IF(OR(NOT(ISNUMBER(finalData[[#This Row],[peerIQR]])),finalData[[#This Row],[peerIQR]]=0), NA(), finalData[[#This Row],[peerQ1]]-1.5*finalData[[#This Row],[peerIQR]])</f>
        <v>0.89499999999999991</v>
      </c>
      <c r="T2002">
        <f>IF(OR(NOT(ISNUMBER(finalData[[#This Row],[peerIQR]])),finalData[[#This Row],[peerIQR]]=0), NA(), finalData[[#This Row],[peerQ3]]+1.5*finalData[[#This Row],[peerIQR]])</f>
        <v>1.0950000000000002</v>
      </c>
      <c r="U200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02">
        <f>finalData[[#This Row],[score]]-finalData[[#This Row],[peerMedian]]</f>
        <v>-1.0000000000000009E-2</v>
      </c>
    </row>
    <row r="2003" spans="1:22">
      <c r="A2003" t="s">
        <v>7558</v>
      </c>
      <c r="B2003" t="s">
        <v>7559</v>
      </c>
      <c r="C2003" t="s">
        <v>7440</v>
      </c>
      <c r="D2003" t="s">
        <v>32</v>
      </c>
      <c r="E2003">
        <v>4</v>
      </c>
      <c r="F2003">
        <v>1</v>
      </c>
      <c r="G2003">
        <v>9</v>
      </c>
      <c r="H2003">
        <v>1</v>
      </c>
      <c r="I2003">
        <v>1.02</v>
      </c>
      <c r="J2003">
        <v>11</v>
      </c>
      <c r="K2003">
        <v>9.0909090909090912E-2</v>
      </c>
      <c r="L2003" t="s">
        <v>18178</v>
      </c>
      <c r="M2003" t="s">
        <v>17970</v>
      </c>
      <c r="N2003" cm="1">
        <f t="array" ref="N2003">_xlfn.LET(_xlpm.k,finalData[[#This Row],[peer_group_key]],
     MEDIAN(_xlfn._xlws.FILTER(finalData[score], (finalData[peer_group_key]=_xlpm.k)*(ISNUMBER(finalData[score]))))
)</f>
        <v>1</v>
      </c>
      <c r="O2003" cm="1">
        <f t="array" ref="O200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03" cm="1">
        <f t="array" ref="P200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003">
        <f>finalData[[#This Row],[peerQ3]]-finalData[[#This Row],[peerQ1]]</f>
        <v>5.0000000000000044E-2</v>
      </c>
      <c r="R2003" cm="1">
        <f t="array" ref="R2003">_xlfn.LET(_xlpm.k,finalData[[#This Row],[peer_group_key]],
ROWS(_xlfn._xlws.FILTER(finalData[score], (finalData[peer_group_key]=_xlpm.k)*(ISNUMBER(finalData[score]))))
)</f>
        <v>27</v>
      </c>
      <c r="S2003">
        <f>IF(OR(NOT(ISNUMBER(finalData[[#This Row],[peerIQR]])),finalData[[#This Row],[peerIQR]]=0), NA(), finalData[[#This Row],[peerQ1]]-1.5*finalData[[#This Row],[peerIQR]])</f>
        <v>0.89499999999999991</v>
      </c>
      <c r="T2003">
        <f>IF(OR(NOT(ISNUMBER(finalData[[#This Row],[peerIQR]])),finalData[[#This Row],[peerIQR]]=0), NA(), finalData[[#This Row],[peerQ3]]+1.5*finalData[[#This Row],[peerIQR]])</f>
        <v>1.0950000000000002</v>
      </c>
      <c r="U200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03">
        <f>finalData[[#This Row],[score]]-finalData[[#This Row],[peerMedian]]</f>
        <v>2.0000000000000018E-2</v>
      </c>
    </row>
    <row r="2004" spans="1:22">
      <c r="A2004" t="s">
        <v>7561</v>
      </c>
      <c r="B2004" t="s">
        <v>7562</v>
      </c>
      <c r="C2004" t="s">
        <v>7440</v>
      </c>
      <c r="D2004" t="s">
        <v>27</v>
      </c>
      <c r="E2004">
        <v>5</v>
      </c>
      <c r="F2004">
        <v>0</v>
      </c>
      <c r="G2004">
        <v>7</v>
      </c>
      <c r="H2004">
        <v>0</v>
      </c>
      <c r="I2004">
        <v>0.96</v>
      </c>
      <c r="J2004">
        <v>7</v>
      </c>
      <c r="K2004">
        <v>0</v>
      </c>
      <c r="L2004" t="s">
        <v>18176</v>
      </c>
      <c r="M2004" t="s">
        <v>17970</v>
      </c>
      <c r="N2004" cm="1">
        <f t="array" ref="N2004">_xlfn.LET(_xlpm.k,finalData[[#This Row],[peer_group_key]],
     MEDIAN(_xlfn._xlws.FILTER(finalData[score], (finalData[peer_group_key]=_xlpm.k)*(ISNUMBER(finalData[score]))))
)</f>
        <v>1.01</v>
      </c>
      <c r="O2004" cm="1">
        <f t="array" ref="O200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2004" cm="1">
        <f t="array" ref="P200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2004">
        <f>finalData[[#This Row],[peerQ3]]-finalData[[#This Row],[peerQ1]]</f>
        <v>7.2500000000000009E-2</v>
      </c>
      <c r="R2004" cm="1">
        <f t="array" ref="R2004">_xlfn.LET(_xlpm.k,finalData[[#This Row],[peer_group_key]],
ROWS(_xlfn._xlws.FILTER(finalData[score], (finalData[peer_group_key]=_xlpm.k)*(ISNUMBER(finalData[score]))))
)</f>
        <v>10</v>
      </c>
      <c r="S2004">
        <f>IF(OR(NOT(ISNUMBER(finalData[[#This Row],[peerIQR]])),finalData[[#This Row],[peerIQR]]=0), NA(), finalData[[#This Row],[peerQ1]]-1.5*finalData[[#This Row],[peerIQR]])</f>
        <v>0.84875</v>
      </c>
      <c r="T2004">
        <f>IF(OR(NOT(ISNUMBER(finalData[[#This Row],[peerIQR]])),finalData[[#This Row],[peerIQR]]=0), NA(), finalData[[#This Row],[peerQ3]]+1.5*finalData[[#This Row],[peerIQR]])</f>
        <v>1.1387499999999999</v>
      </c>
      <c r="U200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04">
        <f>finalData[[#This Row],[score]]-finalData[[#This Row],[peerMedian]]</f>
        <v>-5.0000000000000044E-2</v>
      </c>
    </row>
    <row r="2005" spans="1:22">
      <c r="A2005" t="s">
        <v>7564</v>
      </c>
      <c r="B2005" t="s">
        <v>7565</v>
      </c>
      <c r="C2005" t="s">
        <v>7440</v>
      </c>
      <c r="D2005" t="s">
        <v>67</v>
      </c>
      <c r="E2005">
        <v>2</v>
      </c>
      <c r="F2005">
        <v>0</v>
      </c>
      <c r="G2005">
        <v>10</v>
      </c>
      <c r="H2005">
        <v>0</v>
      </c>
      <c r="I2005">
        <v>1</v>
      </c>
      <c r="J2005">
        <v>10</v>
      </c>
      <c r="K2005">
        <v>0</v>
      </c>
      <c r="L2005" t="s">
        <v>18180</v>
      </c>
      <c r="M2005" t="s">
        <v>17973</v>
      </c>
      <c r="N2005" cm="1">
        <f t="array" ref="N2005">_xlfn.LET(_xlpm.k,finalData[[#This Row],[peer_group_key]],
     MEDIAN(_xlfn._xlws.FILTER(finalData[score], (finalData[peer_group_key]=_xlpm.k)*(ISNUMBER(finalData[score]))))
)</f>
        <v>0.96</v>
      </c>
      <c r="O2005" cm="1">
        <f t="array" ref="O200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0.94000000000000006</v>
      </c>
      <c r="P2005" cm="1">
        <f t="array" ref="P200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2005">
        <f>finalData[[#This Row],[peerQ3]]-finalData[[#This Row],[peerQ1]]</f>
        <v>3.9999999999999925E-2</v>
      </c>
      <c r="R2005" cm="1">
        <f t="array" ref="R2005">_xlfn.LET(_xlpm.k,finalData[[#This Row],[peer_group_key]],
ROWS(_xlfn._xlws.FILTER(finalData[score], (finalData[peer_group_key]=_xlpm.k)*(ISNUMBER(finalData[score]))))
)</f>
        <v>2</v>
      </c>
      <c r="S2005">
        <f>IF(OR(NOT(ISNUMBER(finalData[[#This Row],[peerIQR]])),finalData[[#This Row],[peerIQR]]=0), NA(), finalData[[#This Row],[peerQ1]]-1.5*finalData[[#This Row],[peerIQR]])</f>
        <v>0.88000000000000012</v>
      </c>
      <c r="T2005">
        <f>IF(OR(NOT(ISNUMBER(finalData[[#This Row],[peerIQR]])),finalData[[#This Row],[peerIQR]]=0), NA(), finalData[[#This Row],[peerQ3]]+1.5*finalData[[#This Row],[peerIQR]])</f>
        <v>1.0399999999999998</v>
      </c>
      <c r="U200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05">
        <f>finalData[[#This Row],[score]]-finalData[[#This Row],[peerMedian]]</f>
        <v>4.0000000000000036E-2</v>
      </c>
    </row>
    <row r="2006" spans="1:22">
      <c r="A2006" t="s">
        <v>7567</v>
      </c>
      <c r="B2006" t="s">
        <v>7568</v>
      </c>
      <c r="C2006" t="s">
        <v>7440</v>
      </c>
      <c r="D2006" t="s">
        <v>32</v>
      </c>
      <c r="E2006">
        <v>4</v>
      </c>
      <c r="F2006">
        <v>0</v>
      </c>
      <c r="G2006">
        <v>10</v>
      </c>
      <c r="H2006">
        <v>0</v>
      </c>
      <c r="I2006">
        <v>1.01</v>
      </c>
      <c r="J2006">
        <v>10</v>
      </c>
      <c r="K2006">
        <v>0</v>
      </c>
      <c r="L2006" t="s">
        <v>18178</v>
      </c>
      <c r="M2006" t="s">
        <v>17970</v>
      </c>
      <c r="N2006" cm="1">
        <f t="array" ref="N2006">_xlfn.LET(_xlpm.k,finalData[[#This Row],[peer_group_key]],
     MEDIAN(_xlfn._xlws.FILTER(finalData[score], (finalData[peer_group_key]=_xlpm.k)*(ISNUMBER(finalData[score]))))
)</f>
        <v>1</v>
      </c>
      <c r="O2006" cm="1">
        <f t="array" ref="O200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06" cm="1">
        <f t="array" ref="P200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006">
        <f>finalData[[#This Row],[peerQ3]]-finalData[[#This Row],[peerQ1]]</f>
        <v>5.0000000000000044E-2</v>
      </c>
      <c r="R2006" cm="1">
        <f t="array" ref="R2006">_xlfn.LET(_xlpm.k,finalData[[#This Row],[peer_group_key]],
ROWS(_xlfn._xlws.FILTER(finalData[score], (finalData[peer_group_key]=_xlpm.k)*(ISNUMBER(finalData[score]))))
)</f>
        <v>27</v>
      </c>
      <c r="S2006">
        <f>IF(OR(NOT(ISNUMBER(finalData[[#This Row],[peerIQR]])),finalData[[#This Row],[peerIQR]]=0), NA(), finalData[[#This Row],[peerQ1]]-1.5*finalData[[#This Row],[peerIQR]])</f>
        <v>0.89499999999999991</v>
      </c>
      <c r="T2006">
        <f>IF(OR(NOT(ISNUMBER(finalData[[#This Row],[peerIQR]])),finalData[[#This Row],[peerIQR]]=0), NA(), finalData[[#This Row],[peerQ3]]+1.5*finalData[[#This Row],[peerIQR]])</f>
        <v>1.0950000000000002</v>
      </c>
      <c r="U200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06">
        <f>finalData[[#This Row],[score]]-finalData[[#This Row],[peerMedian]]</f>
        <v>1.0000000000000009E-2</v>
      </c>
    </row>
    <row r="2007" spans="1:22">
      <c r="A2007" t="s">
        <v>7570</v>
      </c>
      <c r="B2007" t="s">
        <v>7571</v>
      </c>
      <c r="C2007" t="s">
        <v>7440</v>
      </c>
      <c r="D2007" t="s">
        <v>27</v>
      </c>
      <c r="E2007">
        <v>4</v>
      </c>
      <c r="F2007">
        <v>1</v>
      </c>
      <c r="G2007">
        <v>7</v>
      </c>
      <c r="H2007">
        <v>0</v>
      </c>
      <c r="I2007">
        <v>1.02</v>
      </c>
      <c r="J2007">
        <v>8</v>
      </c>
      <c r="K2007">
        <v>0</v>
      </c>
      <c r="L2007" t="s">
        <v>18176</v>
      </c>
      <c r="M2007" t="s">
        <v>17970</v>
      </c>
      <c r="N2007" cm="1">
        <f t="array" ref="N2007">_xlfn.LET(_xlpm.k,finalData[[#This Row],[peer_group_key]],
     MEDIAN(_xlfn._xlws.FILTER(finalData[score], (finalData[peer_group_key]=_xlpm.k)*(ISNUMBER(finalData[score]))))
)</f>
        <v>1.01</v>
      </c>
      <c r="O2007" cm="1">
        <f t="array" ref="O200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2007" cm="1">
        <f t="array" ref="P200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2007">
        <f>finalData[[#This Row],[peerQ3]]-finalData[[#This Row],[peerQ1]]</f>
        <v>7.2500000000000009E-2</v>
      </c>
      <c r="R2007" cm="1">
        <f t="array" ref="R2007">_xlfn.LET(_xlpm.k,finalData[[#This Row],[peer_group_key]],
ROWS(_xlfn._xlws.FILTER(finalData[score], (finalData[peer_group_key]=_xlpm.k)*(ISNUMBER(finalData[score]))))
)</f>
        <v>10</v>
      </c>
      <c r="S2007">
        <f>IF(OR(NOT(ISNUMBER(finalData[[#This Row],[peerIQR]])),finalData[[#This Row],[peerIQR]]=0), NA(), finalData[[#This Row],[peerQ1]]-1.5*finalData[[#This Row],[peerIQR]])</f>
        <v>0.84875</v>
      </c>
      <c r="T2007">
        <f>IF(OR(NOT(ISNUMBER(finalData[[#This Row],[peerIQR]])),finalData[[#This Row],[peerIQR]]=0), NA(), finalData[[#This Row],[peerQ3]]+1.5*finalData[[#This Row],[peerIQR]])</f>
        <v>1.1387499999999999</v>
      </c>
      <c r="U200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07">
        <f>finalData[[#This Row],[score]]-finalData[[#This Row],[peerMedian]]</f>
        <v>1.0000000000000009E-2</v>
      </c>
    </row>
    <row r="2008" spans="1:22">
      <c r="A2008" t="s">
        <v>7573</v>
      </c>
      <c r="B2008" t="s">
        <v>7574</v>
      </c>
      <c r="C2008" t="s">
        <v>7440</v>
      </c>
      <c r="D2008" t="s">
        <v>32</v>
      </c>
      <c r="E2008">
        <v>4</v>
      </c>
      <c r="F2008">
        <v>1</v>
      </c>
      <c r="G2008">
        <v>3</v>
      </c>
      <c r="H2008">
        <v>0</v>
      </c>
      <c r="I2008">
        <v>0.89</v>
      </c>
      <c r="J2008">
        <v>4</v>
      </c>
      <c r="K2008">
        <v>0</v>
      </c>
      <c r="L2008" t="s">
        <v>18178</v>
      </c>
      <c r="M2008" t="s">
        <v>17970</v>
      </c>
      <c r="N2008" cm="1">
        <f t="array" ref="N2008">_xlfn.LET(_xlpm.k,finalData[[#This Row],[peer_group_key]],
     MEDIAN(_xlfn._xlws.FILTER(finalData[score], (finalData[peer_group_key]=_xlpm.k)*(ISNUMBER(finalData[score]))))
)</f>
        <v>1</v>
      </c>
      <c r="O2008" cm="1">
        <f t="array" ref="O200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08" cm="1">
        <f t="array" ref="P200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008">
        <f>finalData[[#This Row],[peerQ3]]-finalData[[#This Row],[peerQ1]]</f>
        <v>5.0000000000000044E-2</v>
      </c>
      <c r="R2008" cm="1">
        <f t="array" ref="R2008">_xlfn.LET(_xlpm.k,finalData[[#This Row],[peer_group_key]],
ROWS(_xlfn._xlws.FILTER(finalData[score], (finalData[peer_group_key]=_xlpm.k)*(ISNUMBER(finalData[score]))))
)</f>
        <v>27</v>
      </c>
      <c r="S2008">
        <f>IF(OR(NOT(ISNUMBER(finalData[[#This Row],[peerIQR]])),finalData[[#This Row],[peerIQR]]=0), NA(), finalData[[#This Row],[peerQ1]]-1.5*finalData[[#This Row],[peerIQR]])</f>
        <v>0.89499999999999991</v>
      </c>
      <c r="T2008">
        <f>IF(OR(NOT(ISNUMBER(finalData[[#This Row],[peerIQR]])),finalData[[#This Row],[peerIQR]]=0), NA(), finalData[[#This Row],[peerQ3]]+1.5*finalData[[#This Row],[peerIQR]])</f>
        <v>1.0950000000000002</v>
      </c>
      <c r="U200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Low Outlier</v>
      </c>
      <c r="V2008">
        <f>finalData[[#This Row],[score]]-finalData[[#This Row],[peerMedian]]</f>
        <v>-0.10999999999999999</v>
      </c>
    </row>
    <row r="2009" spans="1:22">
      <c r="A2009" t="s">
        <v>7576</v>
      </c>
      <c r="B2009" t="s">
        <v>7577</v>
      </c>
      <c r="C2009" t="s">
        <v>7440</v>
      </c>
      <c r="D2009" t="s">
        <v>18</v>
      </c>
      <c r="E2009">
        <v>5</v>
      </c>
      <c r="F2009">
        <v>0</v>
      </c>
      <c r="G2009">
        <v>6</v>
      </c>
      <c r="H2009">
        <v>0</v>
      </c>
      <c r="I2009">
        <v>1.05</v>
      </c>
      <c r="J2009">
        <v>6</v>
      </c>
      <c r="K2009">
        <v>0</v>
      </c>
      <c r="L2009" t="s">
        <v>18177</v>
      </c>
      <c r="M2009" t="s">
        <v>17970</v>
      </c>
      <c r="N2009" cm="1">
        <f t="array" ref="N2009">_xlfn.LET(_xlpm.k,finalData[[#This Row],[peer_group_key]],
     MEDIAN(_xlfn._xlws.FILTER(finalData[score], (finalData[peer_group_key]=_xlpm.k)*(ISNUMBER(finalData[score]))))
)</f>
        <v>1</v>
      </c>
      <c r="O2009" cm="1">
        <f t="array" ref="O200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0.99</v>
      </c>
      <c r="P2009" cm="1">
        <f t="array" ref="P200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2009">
        <f>finalData[[#This Row],[peerQ3]]-finalData[[#This Row],[peerQ1]]</f>
        <v>6.0000000000000053E-2</v>
      </c>
      <c r="R2009" cm="1">
        <f t="array" ref="R2009">_xlfn.LET(_xlpm.k,finalData[[#This Row],[peer_group_key]],
ROWS(_xlfn._xlws.FILTER(finalData[score], (finalData[peer_group_key]=_xlpm.k)*(ISNUMBER(finalData[score]))))
)</f>
        <v>5</v>
      </c>
      <c r="S2009">
        <f>IF(OR(NOT(ISNUMBER(finalData[[#This Row],[peerIQR]])),finalData[[#This Row],[peerIQR]]=0), NA(), finalData[[#This Row],[peerQ1]]-1.5*finalData[[#This Row],[peerIQR]])</f>
        <v>0.89999999999999991</v>
      </c>
      <c r="T2009">
        <f>IF(OR(NOT(ISNUMBER(finalData[[#This Row],[peerIQR]])),finalData[[#This Row],[peerIQR]]=0), NA(), finalData[[#This Row],[peerQ3]]+1.5*finalData[[#This Row],[peerIQR]])</f>
        <v>1.1400000000000001</v>
      </c>
      <c r="U200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09">
        <f>finalData[[#This Row],[score]]-finalData[[#This Row],[peerMedian]]</f>
        <v>5.0000000000000044E-2</v>
      </c>
    </row>
    <row r="2010" spans="1:22">
      <c r="A2010" t="s">
        <v>7579</v>
      </c>
      <c r="B2010" t="s">
        <v>7580</v>
      </c>
      <c r="C2010" t="s">
        <v>7440</v>
      </c>
      <c r="D2010" t="s">
        <v>32</v>
      </c>
      <c r="E2010">
        <v>5</v>
      </c>
      <c r="F2010">
        <v>0</v>
      </c>
      <c r="G2010">
        <v>6</v>
      </c>
      <c r="H2010">
        <v>1</v>
      </c>
      <c r="I2010">
        <v>0.99</v>
      </c>
      <c r="J2010">
        <v>7</v>
      </c>
      <c r="K2010">
        <v>0.14285714285714285</v>
      </c>
      <c r="L2010" t="s">
        <v>18178</v>
      </c>
      <c r="M2010" t="s">
        <v>17970</v>
      </c>
      <c r="N2010" cm="1">
        <f t="array" ref="N2010">_xlfn.LET(_xlpm.k,finalData[[#This Row],[peer_group_key]],
     MEDIAN(_xlfn._xlws.FILTER(finalData[score], (finalData[peer_group_key]=_xlpm.k)*(ISNUMBER(finalData[score]))))
)</f>
        <v>1</v>
      </c>
      <c r="O2010" cm="1">
        <f t="array" ref="O201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10" cm="1">
        <f t="array" ref="P201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010">
        <f>finalData[[#This Row],[peerQ3]]-finalData[[#This Row],[peerQ1]]</f>
        <v>5.0000000000000044E-2</v>
      </c>
      <c r="R2010" cm="1">
        <f t="array" ref="R2010">_xlfn.LET(_xlpm.k,finalData[[#This Row],[peer_group_key]],
ROWS(_xlfn._xlws.FILTER(finalData[score], (finalData[peer_group_key]=_xlpm.k)*(ISNUMBER(finalData[score]))))
)</f>
        <v>27</v>
      </c>
      <c r="S2010">
        <f>IF(OR(NOT(ISNUMBER(finalData[[#This Row],[peerIQR]])),finalData[[#This Row],[peerIQR]]=0), NA(), finalData[[#This Row],[peerQ1]]-1.5*finalData[[#This Row],[peerIQR]])</f>
        <v>0.89499999999999991</v>
      </c>
      <c r="T2010">
        <f>IF(OR(NOT(ISNUMBER(finalData[[#This Row],[peerIQR]])),finalData[[#This Row],[peerIQR]]=0), NA(), finalData[[#This Row],[peerQ3]]+1.5*finalData[[#This Row],[peerIQR]])</f>
        <v>1.0950000000000002</v>
      </c>
      <c r="U201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10">
        <f>finalData[[#This Row],[score]]-finalData[[#This Row],[peerMedian]]</f>
        <v>-1.0000000000000009E-2</v>
      </c>
    </row>
    <row r="2011" spans="1:22">
      <c r="A2011" t="s">
        <v>7582</v>
      </c>
      <c r="B2011" t="s">
        <v>7583</v>
      </c>
      <c r="C2011" t="s">
        <v>7440</v>
      </c>
      <c r="D2011" t="s">
        <v>32</v>
      </c>
      <c r="E2011">
        <v>4</v>
      </c>
      <c r="F2011">
        <v>0</v>
      </c>
      <c r="G2011">
        <v>8</v>
      </c>
      <c r="H2011">
        <v>0</v>
      </c>
      <c r="I2011">
        <v>1</v>
      </c>
      <c r="J2011">
        <v>8</v>
      </c>
      <c r="K2011">
        <v>0</v>
      </c>
      <c r="L2011" t="s">
        <v>18178</v>
      </c>
      <c r="M2011" t="s">
        <v>17970</v>
      </c>
      <c r="N2011" cm="1">
        <f t="array" ref="N2011">_xlfn.LET(_xlpm.k,finalData[[#This Row],[peer_group_key]],
     MEDIAN(_xlfn._xlws.FILTER(finalData[score], (finalData[peer_group_key]=_xlpm.k)*(ISNUMBER(finalData[score]))))
)</f>
        <v>1</v>
      </c>
      <c r="O2011" cm="1">
        <f t="array" ref="O201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11" cm="1">
        <f t="array" ref="P201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011">
        <f>finalData[[#This Row],[peerQ3]]-finalData[[#This Row],[peerQ1]]</f>
        <v>5.0000000000000044E-2</v>
      </c>
      <c r="R2011" cm="1">
        <f t="array" ref="R2011">_xlfn.LET(_xlpm.k,finalData[[#This Row],[peer_group_key]],
ROWS(_xlfn._xlws.FILTER(finalData[score], (finalData[peer_group_key]=_xlpm.k)*(ISNUMBER(finalData[score]))))
)</f>
        <v>27</v>
      </c>
      <c r="S2011">
        <f>IF(OR(NOT(ISNUMBER(finalData[[#This Row],[peerIQR]])),finalData[[#This Row],[peerIQR]]=0), NA(), finalData[[#This Row],[peerQ1]]-1.5*finalData[[#This Row],[peerIQR]])</f>
        <v>0.89499999999999991</v>
      </c>
      <c r="T2011">
        <f>IF(OR(NOT(ISNUMBER(finalData[[#This Row],[peerIQR]])),finalData[[#This Row],[peerIQR]]=0), NA(), finalData[[#This Row],[peerQ3]]+1.5*finalData[[#This Row],[peerIQR]])</f>
        <v>1.0950000000000002</v>
      </c>
      <c r="U201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11">
        <f>finalData[[#This Row],[score]]-finalData[[#This Row],[peerMedian]]</f>
        <v>0</v>
      </c>
    </row>
    <row r="2012" spans="1:22">
      <c r="A2012" t="s">
        <v>7585</v>
      </c>
      <c r="B2012" t="s">
        <v>7586</v>
      </c>
      <c r="C2012" t="s">
        <v>7440</v>
      </c>
      <c r="D2012" t="s">
        <v>32</v>
      </c>
      <c r="E2012">
        <v>4</v>
      </c>
      <c r="F2012">
        <v>0</v>
      </c>
      <c r="G2012">
        <v>6</v>
      </c>
      <c r="H2012">
        <v>0</v>
      </c>
      <c r="I2012">
        <v>0.98</v>
      </c>
      <c r="J2012">
        <v>6</v>
      </c>
      <c r="K2012">
        <v>0</v>
      </c>
      <c r="L2012" t="s">
        <v>18178</v>
      </c>
      <c r="M2012" t="s">
        <v>17970</v>
      </c>
      <c r="N2012" cm="1">
        <f t="array" ref="N2012">_xlfn.LET(_xlpm.k,finalData[[#This Row],[peer_group_key]],
     MEDIAN(_xlfn._xlws.FILTER(finalData[score], (finalData[peer_group_key]=_xlpm.k)*(ISNUMBER(finalData[score]))))
)</f>
        <v>1</v>
      </c>
      <c r="O2012" cm="1">
        <f t="array" ref="O201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12" cm="1">
        <f t="array" ref="P201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012">
        <f>finalData[[#This Row],[peerQ3]]-finalData[[#This Row],[peerQ1]]</f>
        <v>5.0000000000000044E-2</v>
      </c>
      <c r="R2012" cm="1">
        <f t="array" ref="R2012">_xlfn.LET(_xlpm.k,finalData[[#This Row],[peer_group_key]],
ROWS(_xlfn._xlws.FILTER(finalData[score], (finalData[peer_group_key]=_xlpm.k)*(ISNUMBER(finalData[score]))))
)</f>
        <v>27</v>
      </c>
      <c r="S2012">
        <f>IF(OR(NOT(ISNUMBER(finalData[[#This Row],[peerIQR]])),finalData[[#This Row],[peerIQR]]=0), NA(), finalData[[#This Row],[peerQ1]]-1.5*finalData[[#This Row],[peerIQR]])</f>
        <v>0.89499999999999991</v>
      </c>
      <c r="T2012">
        <f>IF(OR(NOT(ISNUMBER(finalData[[#This Row],[peerIQR]])),finalData[[#This Row],[peerIQR]]=0), NA(), finalData[[#This Row],[peerQ3]]+1.5*finalData[[#This Row],[peerIQR]])</f>
        <v>1.0950000000000002</v>
      </c>
      <c r="U201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12">
        <f>finalData[[#This Row],[score]]-finalData[[#This Row],[peerMedian]]</f>
        <v>-2.0000000000000018E-2</v>
      </c>
    </row>
    <row r="2013" spans="1:22">
      <c r="A2013" t="s">
        <v>7588</v>
      </c>
      <c r="B2013" t="s">
        <v>7589</v>
      </c>
      <c r="C2013" t="s">
        <v>7440</v>
      </c>
      <c r="D2013" t="s">
        <v>32</v>
      </c>
      <c r="E2013">
        <v>3</v>
      </c>
      <c r="F2013">
        <v>0</v>
      </c>
      <c r="G2013">
        <v>5</v>
      </c>
      <c r="H2013">
        <v>1</v>
      </c>
      <c r="I2013">
        <v>1.03</v>
      </c>
      <c r="J2013">
        <v>6</v>
      </c>
      <c r="K2013">
        <v>0.16666666666666666</v>
      </c>
      <c r="L2013" t="s">
        <v>18178</v>
      </c>
      <c r="M2013" t="s">
        <v>17971</v>
      </c>
      <c r="N2013" cm="1">
        <f t="array" ref="N2013">_xlfn.LET(_xlpm.k,finalData[[#This Row],[peer_group_key]],
     MEDIAN(_xlfn._xlws.FILTER(finalData[score], (finalData[peer_group_key]=_xlpm.k)*(ISNUMBER(finalData[score]))))
)</f>
        <v>1</v>
      </c>
      <c r="O2013" cm="1">
        <f t="array" ref="O201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13" cm="1">
        <f t="array" ref="P201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013">
        <f>finalData[[#This Row],[peerQ3]]-finalData[[#This Row],[peerQ1]]</f>
        <v>5.0000000000000044E-2</v>
      </c>
      <c r="R2013" cm="1">
        <f t="array" ref="R2013">_xlfn.LET(_xlpm.k,finalData[[#This Row],[peer_group_key]],
ROWS(_xlfn._xlws.FILTER(finalData[score], (finalData[peer_group_key]=_xlpm.k)*(ISNUMBER(finalData[score]))))
)</f>
        <v>27</v>
      </c>
      <c r="S2013">
        <f>IF(OR(NOT(ISNUMBER(finalData[[#This Row],[peerIQR]])),finalData[[#This Row],[peerIQR]]=0), NA(), finalData[[#This Row],[peerQ1]]-1.5*finalData[[#This Row],[peerIQR]])</f>
        <v>0.89499999999999991</v>
      </c>
      <c r="T2013">
        <f>IF(OR(NOT(ISNUMBER(finalData[[#This Row],[peerIQR]])),finalData[[#This Row],[peerIQR]]=0), NA(), finalData[[#This Row],[peerQ3]]+1.5*finalData[[#This Row],[peerIQR]])</f>
        <v>1.0950000000000002</v>
      </c>
      <c r="U201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13">
        <f>finalData[[#This Row],[score]]-finalData[[#This Row],[peerMedian]]</f>
        <v>3.0000000000000027E-2</v>
      </c>
    </row>
    <row r="2014" spans="1:22">
      <c r="A2014" t="s">
        <v>7592</v>
      </c>
      <c r="B2014" t="s">
        <v>7593</v>
      </c>
      <c r="C2014" t="s">
        <v>7440</v>
      </c>
      <c r="D2014" t="s">
        <v>32</v>
      </c>
      <c r="E2014">
        <v>3</v>
      </c>
      <c r="F2014">
        <v>0</v>
      </c>
      <c r="G2014">
        <v>6</v>
      </c>
      <c r="H2014">
        <v>0</v>
      </c>
      <c r="I2014">
        <v>0.92</v>
      </c>
      <c r="J2014">
        <v>6</v>
      </c>
      <c r="K2014">
        <v>0</v>
      </c>
      <c r="L2014" t="s">
        <v>18178</v>
      </c>
      <c r="M2014" t="s">
        <v>17971</v>
      </c>
      <c r="N2014" cm="1">
        <f t="array" ref="N2014">_xlfn.LET(_xlpm.k,finalData[[#This Row],[peer_group_key]],
     MEDIAN(_xlfn._xlws.FILTER(finalData[score], (finalData[peer_group_key]=_xlpm.k)*(ISNUMBER(finalData[score]))))
)</f>
        <v>1</v>
      </c>
      <c r="O2014" cm="1">
        <f t="array" ref="O201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14" cm="1">
        <f t="array" ref="P201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014">
        <f>finalData[[#This Row],[peerQ3]]-finalData[[#This Row],[peerQ1]]</f>
        <v>5.0000000000000044E-2</v>
      </c>
      <c r="R2014" cm="1">
        <f t="array" ref="R2014">_xlfn.LET(_xlpm.k,finalData[[#This Row],[peer_group_key]],
ROWS(_xlfn._xlws.FILTER(finalData[score], (finalData[peer_group_key]=_xlpm.k)*(ISNUMBER(finalData[score]))))
)</f>
        <v>27</v>
      </c>
      <c r="S2014">
        <f>IF(OR(NOT(ISNUMBER(finalData[[#This Row],[peerIQR]])),finalData[[#This Row],[peerIQR]]=0), NA(), finalData[[#This Row],[peerQ1]]-1.5*finalData[[#This Row],[peerIQR]])</f>
        <v>0.89499999999999991</v>
      </c>
      <c r="T2014">
        <f>IF(OR(NOT(ISNUMBER(finalData[[#This Row],[peerIQR]])),finalData[[#This Row],[peerIQR]]=0), NA(), finalData[[#This Row],[peerQ3]]+1.5*finalData[[#This Row],[peerIQR]])</f>
        <v>1.0950000000000002</v>
      </c>
      <c r="U201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14">
        <f>finalData[[#This Row],[score]]-finalData[[#This Row],[peerMedian]]</f>
        <v>-7.999999999999996E-2</v>
      </c>
    </row>
    <row r="2015" spans="1:22">
      <c r="A2015" t="s">
        <v>7596</v>
      </c>
      <c r="B2015" t="s">
        <v>7597</v>
      </c>
      <c r="C2015" t="s">
        <v>7440</v>
      </c>
      <c r="D2015" t="s">
        <v>32</v>
      </c>
      <c r="E2015">
        <v>5</v>
      </c>
      <c r="F2015">
        <v>0</v>
      </c>
      <c r="G2015">
        <v>7</v>
      </c>
      <c r="H2015">
        <v>0</v>
      </c>
      <c r="I2015">
        <v>0.95</v>
      </c>
      <c r="J2015">
        <v>7</v>
      </c>
      <c r="K2015">
        <v>0</v>
      </c>
      <c r="L2015" t="s">
        <v>18178</v>
      </c>
      <c r="M2015" t="s">
        <v>17970</v>
      </c>
      <c r="N2015" cm="1">
        <f t="array" ref="N2015">_xlfn.LET(_xlpm.k,finalData[[#This Row],[peer_group_key]],
     MEDIAN(_xlfn._xlws.FILTER(finalData[score], (finalData[peer_group_key]=_xlpm.k)*(ISNUMBER(finalData[score]))))
)</f>
        <v>1</v>
      </c>
      <c r="O2015" cm="1">
        <f t="array" ref="O201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15" cm="1">
        <f t="array" ref="P201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015">
        <f>finalData[[#This Row],[peerQ3]]-finalData[[#This Row],[peerQ1]]</f>
        <v>5.0000000000000044E-2</v>
      </c>
      <c r="R2015" cm="1">
        <f t="array" ref="R2015">_xlfn.LET(_xlpm.k,finalData[[#This Row],[peer_group_key]],
ROWS(_xlfn._xlws.FILTER(finalData[score], (finalData[peer_group_key]=_xlpm.k)*(ISNUMBER(finalData[score]))))
)</f>
        <v>27</v>
      </c>
      <c r="S2015">
        <f>IF(OR(NOT(ISNUMBER(finalData[[#This Row],[peerIQR]])),finalData[[#This Row],[peerIQR]]=0), NA(), finalData[[#This Row],[peerQ1]]-1.5*finalData[[#This Row],[peerIQR]])</f>
        <v>0.89499999999999991</v>
      </c>
      <c r="T2015">
        <f>IF(OR(NOT(ISNUMBER(finalData[[#This Row],[peerIQR]])),finalData[[#This Row],[peerIQR]]=0), NA(), finalData[[#This Row],[peerQ3]]+1.5*finalData[[#This Row],[peerIQR]])</f>
        <v>1.0950000000000002</v>
      </c>
      <c r="U201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15">
        <f>finalData[[#This Row],[score]]-finalData[[#This Row],[peerMedian]]</f>
        <v>-5.0000000000000044E-2</v>
      </c>
    </row>
    <row r="2016" spans="1:22">
      <c r="A2016" t="s">
        <v>7605</v>
      </c>
      <c r="B2016" t="s">
        <v>7606</v>
      </c>
      <c r="C2016" t="s">
        <v>7607</v>
      </c>
      <c r="D2016" t="s">
        <v>32</v>
      </c>
      <c r="E2016">
        <v>4</v>
      </c>
      <c r="F2016">
        <v>1</v>
      </c>
      <c r="G2016">
        <v>8</v>
      </c>
      <c r="H2016">
        <v>0</v>
      </c>
      <c r="I2016">
        <v>0.96</v>
      </c>
      <c r="J2016">
        <v>9</v>
      </c>
      <c r="K2016">
        <v>0</v>
      </c>
      <c r="L2016" t="s">
        <v>18182</v>
      </c>
      <c r="M2016" t="s">
        <v>17970</v>
      </c>
      <c r="N2016" cm="1">
        <f t="array" ref="N2016">_xlfn.LET(_xlpm.k,finalData[[#This Row],[peer_group_key]],
     MEDIAN(_xlfn._xlws.FILTER(finalData[score], (finalData[peer_group_key]=_xlpm.k)*(ISNUMBER(finalData[score]))))
)</f>
        <v>0.99</v>
      </c>
      <c r="O2016" cm="1">
        <f t="array" ref="O201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2016" cm="1">
        <f t="array" ref="P201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2016">
        <f>finalData[[#This Row],[peerQ3]]-finalData[[#This Row],[peerQ1]]</f>
        <v>3.5000000000000031E-2</v>
      </c>
      <c r="R2016" cm="1">
        <f t="array" ref="R2016">_xlfn.LET(_xlpm.k,finalData[[#This Row],[peer_group_key]],
ROWS(_xlfn._xlws.FILTER(finalData[score], (finalData[peer_group_key]=_xlpm.k)*(ISNUMBER(finalData[score]))))
)</f>
        <v>7</v>
      </c>
      <c r="S2016">
        <f>IF(OR(NOT(ISNUMBER(finalData[[#This Row],[peerIQR]])),finalData[[#This Row],[peerIQR]]=0), NA(), finalData[[#This Row],[peerQ1]]-1.5*finalData[[#This Row],[peerIQR]])</f>
        <v>0.92249999999999988</v>
      </c>
      <c r="T2016">
        <f>IF(OR(NOT(ISNUMBER(finalData[[#This Row],[peerIQR]])),finalData[[#This Row],[peerIQR]]=0), NA(), finalData[[#This Row],[peerQ3]]+1.5*finalData[[#This Row],[peerIQR]])</f>
        <v>1.0625</v>
      </c>
      <c r="U201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16">
        <f>finalData[[#This Row],[score]]-finalData[[#This Row],[peerMedian]]</f>
        <v>-3.0000000000000027E-2</v>
      </c>
    </row>
    <row r="2017" spans="1:22">
      <c r="A2017" t="s">
        <v>7610</v>
      </c>
      <c r="B2017" t="s">
        <v>7611</v>
      </c>
      <c r="C2017" t="s">
        <v>7607</v>
      </c>
      <c r="D2017" t="s">
        <v>113</v>
      </c>
      <c r="E2017">
        <v>4</v>
      </c>
      <c r="F2017">
        <v>1</v>
      </c>
      <c r="G2017">
        <v>7</v>
      </c>
      <c r="H2017">
        <v>0</v>
      </c>
      <c r="I2017">
        <v>0.85</v>
      </c>
      <c r="J2017">
        <v>8</v>
      </c>
      <c r="K2017">
        <v>0</v>
      </c>
      <c r="L2017" t="s">
        <v>18183</v>
      </c>
      <c r="M2017" t="s">
        <v>17970</v>
      </c>
      <c r="N2017" cm="1">
        <f t="array" ref="N2017">_xlfn.LET(_xlpm.k,finalData[[#This Row],[peer_group_key]],
     MEDIAN(_xlfn._xlws.FILTER(finalData[score], (finalData[peer_group_key]=_xlpm.k)*(ISNUMBER(finalData[score]))))
)</f>
        <v>0.85</v>
      </c>
      <c r="O2017" cm="1">
        <f t="array" ref="O201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</v>
      </c>
      <c r="P2017" cm="1">
        <f t="array" ref="P201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0.85</v>
      </c>
      <c r="Q2017">
        <f>finalData[[#This Row],[peerQ3]]-finalData[[#This Row],[peerQ1]]</f>
        <v>0</v>
      </c>
      <c r="R2017" cm="1">
        <f t="array" ref="R2017">_xlfn.LET(_xlpm.k,finalData[[#This Row],[peer_group_key]],
ROWS(_xlfn._xlws.FILTER(finalData[score], (finalData[peer_group_key]=_xlpm.k)*(ISNUMBER(finalData[score]))))
)</f>
        <v>1</v>
      </c>
      <c r="S2017" t="e">
        <f>IF(OR(NOT(ISNUMBER(finalData[[#This Row],[peerIQR]])),finalData[[#This Row],[peerIQR]]=0), NA(), finalData[[#This Row],[peerQ1]]-1.5*finalData[[#This Row],[peerIQR]])</f>
        <v>#N/A</v>
      </c>
      <c r="T2017" t="e">
        <f>IF(OR(NOT(ISNUMBER(finalData[[#This Row],[peerIQR]])),finalData[[#This Row],[peerIQR]]=0), NA(), finalData[[#This Row],[peerQ3]]+1.5*finalData[[#This Row],[peerIQR]])</f>
        <v>#N/A</v>
      </c>
      <c r="U201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17">
        <f>finalData[[#This Row],[score]]-finalData[[#This Row],[peerMedian]]</f>
        <v>0</v>
      </c>
    </row>
    <row r="2018" spans="1:22">
      <c r="A2018" t="s">
        <v>7614</v>
      </c>
      <c r="B2018" t="s">
        <v>7615</v>
      </c>
      <c r="C2018" t="s">
        <v>7607</v>
      </c>
      <c r="D2018" t="s">
        <v>32</v>
      </c>
      <c r="E2018">
        <v>4</v>
      </c>
      <c r="F2018">
        <v>0</v>
      </c>
      <c r="G2018">
        <v>6</v>
      </c>
      <c r="H2018">
        <v>0</v>
      </c>
      <c r="I2018">
        <v>0.99</v>
      </c>
      <c r="J2018">
        <v>6</v>
      </c>
      <c r="K2018">
        <v>0</v>
      </c>
      <c r="L2018" t="s">
        <v>18182</v>
      </c>
      <c r="M2018" t="s">
        <v>17970</v>
      </c>
      <c r="N2018" cm="1">
        <f t="array" ref="N2018">_xlfn.LET(_xlpm.k,finalData[[#This Row],[peer_group_key]],
     MEDIAN(_xlfn._xlws.FILTER(finalData[score], (finalData[peer_group_key]=_xlpm.k)*(ISNUMBER(finalData[score]))))
)</f>
        <v>0.99</v>
      </c>
      <c r="O2018" cm="1">
        <f t="array" ref="O201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2018" cm="1">
        <f t="array" ref="P201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2018">
        <f>finalData[[#This Row],[peerQ3]]-finalData[[#This Row],[peerQ1]]</f>
        <v>3.5000000000000031E-2</v>
      </c>
      <c r="R2018" cm="1">
        <f t="array" ref="R2018">_xlfn.LET(_xlpm.k,finalData[[#This Row],[peer_group_key]],
ROWS(_xlfn._xlws.FILTER(finalData[score], (finalData[peer_group_key]=_xlpm.k)*(ISNUMBER(finalData[score]))))
)</f>
        <v>7</v>
      </c>
      <c r="S2018">
        <f>IF(OR(NOT(ISNUMBER(finalData[[#This Row],[peerIQR]])),finalData[[#This Row],[peerIQR]]=0), NA(), finalData[[#This Row],[peerQ1]]-1.5*finalData[[#This Row],[peerIQR]])</f>
        <v>0.92249999999999988</v>
      </c>
      <c r="T2018">
        <f>IF(OR(NOT(ISNUMBER(finalData[[#This Row],[peerIQR]])),finalData[[#This Row],[peerIQR]]=0), NA(), finalData[[#This Row],[peerQ3]]+1.5*finalData[[#This Row],[peerIQR]])</f>
        <v>1.0625</v>
      </c>
      <c r="U201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18">
        <f>finalData[[#This Row],[score]]-finalData[[#This Row],[peerMedian]]</f>
        <v>0</v>
      </c>
    </row>
    <row r="2019" spans="1:22">
      <c r="A2019" t="s">
        <v>7618</v>
      </c>
      <c r="B2019" t="s">
        <v>7619</v>
      </c>
      <c r="C2019" t="s">
        <v>7607</v>
      </c>
      <c r="D2019" t="s">
        <v>140</v>
      </c>
      <c r="E2019">
        <v>5</v>
      </c>
      <c r="F2019">
        <v>1</v>
      </c>
      <c r="G2019">
        <v>8</v>
      </c>
      <c r="H2019">
        <v>0</v>
      </c>
      <c r="I2019">
        <v>0.98</v>
      </c>
      <c r="J2019">
        <v>9</v>
      </c>
      <c r="K2019">
        <v>0</v>
      </c>
      <c r="L2019" t="s">
        <v>18184</v>
      </c>
      <c r="M2019" t="s">
        <v>17970</v>
      </c>
      <c r="N2019" cm="1">
        <f t="array" ref="N2019">_xlfn.LET(_xlpm.k,finalData[[#This Row],[peer_group_key]],
     MEDIAN(_xlfn._xlws.FILTER(finalData[score], (finalData[peer_group_key]=_xlpm.k)*(ISNUMBER(finalData[score]))))
)</f>
        <v>0.98</v>
      </c>
      <c r="O2019" cm="1">
        <f t="array" ref="O201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2019" cm="1">
        <f t="array" ref="P201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2019">
        <f>finalData[[#This Row],[peerQ3]]-finalData[[#This Row],[peerQ1]]</f>
        <v>0</v>
      </c>
      <c r="R2019" cm="1">
        <f t="array" ref="R2019">_xlfn.LET(_xlpm.k,finalData[[#This Row],[peer_group_key]],
ROWS(_xlfn._xlws.FILTER(finalData[score], (finalData[peer_group_key]=_xlpm.k)*(ISNUMBER(finalData[score]))))
)</f>
        <v>1</v>
      </c>
      <c r="S2019" t="e">
        <f>IF(OR(NOT(ISNUMBER(finalData[[#This Row],[peerIQR]])),finalData[[#This Row],[peerIQR]]=0), NA(), finalData[[#This Row],[peerQ1]]-1.5*finalData[[#This Row],[peerIQR]])</f>
        <v>#N/A</v>
      </c>
      <c r="T2019" t="e">
        <f>IF(OR(NOT(ISNUMBER(finalData[[#This Row],[peerIQR]])),finalData[[#This Row],[peerIQR]]=0), NA(), finalData[[#This Row],[peerQ3]]+1.5*finalData[[#This Row],[peerIQR]])</f>
        <v>#N/A</v>
      </c>
      <c r="U201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19">
        <f>finalData[[#This Row],[score]]-finalData[[#This Row],[peerMedian]]</f>
        <v>0</v>
      </c>
    </row>
    <row r="2020" spans="1:22">
      <c r="A2020" t="s">
        <v>7621</v>
      </c>
      <c r="B2020" t="s">
        <v>7622</v>
      </c>
      <c r="C2020" t="s">
        <v>7607</v>
      </c>
      <c r="D2020" t="s">
        <v>32</v>
      </c>
      <c r="E2020">
        <v>3</v>
      </c>
      <c r="F2020">
        <v>0</v>
      </c>
      <c r="G2020">
        <v>9</v>
      </c>
      <c r="H2020">
        <v>0</v>
      </c>
      <c r="I2020">
        <v>0.88</v>
      </c>
      <c r="J2020">
        <v>9</v>
      </c>
      <c r="K2020">
        <v>0</v>
      </c>
      <c r="L2020" t="s">
        <v>18182</v>
      </c>
      <c r="M2020" t="s">
        <v>17971</v>
      </c>
      <c r="N2020" cm="1">
        <f t="array" ref="N2020">_xlfn.LET(_xlpm.k,finalData[[#This Row],[peer_group_key]],
     MEDIAN(_xlfn._xlws.FILTER(finalData[score], (finalData[peer_group_key]=_xlpm.k)*(ISNUMBER(finalData[score]))))
)</f>
        <v>0.99</v>
      </c>
      <c r="O2020" cm="1">
        <f t="array" ref="O202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2020" cm="1">
        <f t="array" ref="P202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2020">
        <f>finalData[[#This Row],[peerQ3]]-finalData[[#This Row],[peerQ1]]</f>
        <v>3.5000000000000031E-2</v>
      </c>
      <c r="R2020" cm="1">
        <f t="array" ref="R2020">_xlfn.LET(_xlpm.k,finalData[[#This Row],[peer_group_key]],
ROWS(_xlfn._xlws.FILTER(finalData[score], (finalData[peer_group_key]=_xlpm.k)*(ISNUMBER(finalData[score]))))
)</f>
        <v>7</v>
      </c>
      <c r="S2020">
        <f>IF(OR(NOT(ISNUMBER(finalData[[#This Row],[peerIQR]])),finalData[[#This Row],[peerIQR]]=0), NA(), finalData[[#This Row],[peerQ1]]-1.5*finalData[[#This Row],[peerIQR]])</f>
        <v>0.92249999999999988</v>
      </c>
      <c r="T2020">
        <f>IF(OR(NOT(ISNUMBER(finalData[[#This Row],[peerIQR]])),finalData[[#This Row],[peerIQR]]=0), NA(), finalData[[#This Row],[peerQ3]]+1.5*finalData[[#This Row],[peerIQR]])</f>
        <v>1.0625</v>
      </c>
      <c r="U202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20">
        <f>finalData[[#This Row],[score]]-finalData[[#This Row],[peerMedian]]</f>
        <v>-0.10999999999999999</v>
      </c>
    </row>
    <row r="2021" spans="1:22">
      <c r="A2021" t="s">
        <v>7625</v>
      </c>
      <c r="B2021" t="s">
        <v>7626</v>
      </c>
      <c r="C2021" t="s">
        <v>7607</v>
      </c>
      <c r="D2021" t="s">
        <v>32</v>
      </c>
      <c r="E2021">
        <v>3</v>
      </c>
      <c r="F2021">
        <v>0</v>
      </c>
      <c r="G2021">
        <v>9</v>
      </c>
      <c r="H2021">
        <v>0</v>
      </c>
      <c r="I2021">
        <v>1.01</v>
      </c>
      <c r="J2021">
        <v>9</v>
      </c>
      <c r="K2021">
        <v>0</v>
      </c>
      <c r="L2021" t="s">
        <v>18182</v>
      </c>
      <c r="M2021" t="s">
        <v>17971</v>
      </c>
      <c r="N2021" cm="1">
        <f t="array" ref="N2021">_xlfn.LET(_xlpm.k,finalData[[#This Row],[peer_group_key]],
     MEDIAN(_xlfn._xlws.FILTER(finalData[score], (finalData[peer_group_key]=_xlpm.k)*(ISNUMBER(finalData[score]))))
)</f>
        <v>0.99</v>
      </c>
      <c r="O2021" cm="1">
        <f t="array" ref="O202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2021" cm="1">
        <f t="array" ref="P202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2021">
        <f>finalData[[#This Row],[peerQ3]]-finalData[[#This Row],[peerQ1]]</f>
        <v>3.5000000000000031E-2</v>
      </c>
      <c r="R2021" cm="1">
        <f t="array" ref="R2021">_xlfn.LET(_xlpm.k,finalData[[#This Row],[peer_group_key]],
ROWS(_xlfn._xlws.FILTER(finalData[score], (finalData[peer_group_key]=_xlpm.k)*(ISNUMBER(finalData[score]))))
)</f>
        <v>7</v>
      </c>
      <c r="S2021">
        <f>IF(OR(NOT(ISNUMBER(finalData[[#This Row],[peerIQR]])),finalData[[#This Row],[peerIQR]]=0), NA(), finalData[[#This Row],[peerQ1]]-1.5*finalData[[#This Row],[peerIQR]])</f>
        <v>0.92249999999999988</v>
      </c>
      <c r="T2021">
        <f>IF(OR(NOT(ISNUMBER(finalData[[#This Row],[peerIQR]])),finalData[[#This Row],[peerIQR]]=0), NA(), finalData[[#This Row],[peerQ3]]+1.5*finalData[[#This Row],[peerIQR]])</f>
        <v>1.0625</v>
      </c>
      <c r="U202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21">
        <f>finalData[[#This Row],[score]]-finalData[[#This Row],[peerMedian]]</f>
        <v>2.0000000000000018E-2</v>
      </c>
    </row>
    <row r="2022" spans="1:22">
      <c r="A2022" t="s">
        <v>7629</v>
      </c>
      <c r="B2022" t="s">
        <v>7630</v>
      </c>
      <c r="C2022" t="s">
        <v>7607</v>
      </c>
      <c r="D2022" t="s">
        <v>32</v>
      </c>
      <c r="E2022">
        <v>4</v>
      </c>
      <c r="F2022">
        <v>1</v>
      </c>
      <c r="G2022">
        <v>10</v>
      </c>
      <c r="H2022">
        <v>0</v>
      </c>
      <c r="I2022">
        <v>1.1000000000000001</v>
      </c>
      <c r="J2022">
        <v>11</v>
      </c>
      <c r="K2022">
        <v>0</v>
      </c>
      <c r="L2022" t="s">
        <v>18182</v>
      </c>
      <c r="M2022" t="s">
        <v>17970</v>
      </c>
      <c r="N2022" cm="1">
        <f t="array" ref="N2022">_xlfn.LET(_xlpm.k,finalData[[#This Row],[peer_group_key]],
     MEDIAN(_xlfn._xlws.FILTER(finalData[score], (finalData[peer_group_key]=_xlpm.k)*(ISNUMBER(finalData[score]))))
)</f>
        <v>0.99</v>
      </c>
      <c r="O2022" cm="1">
        <f t="array" ref="O202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2022" cm="1">
        <f t="array" ref="P202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2022">
        <f>finalData[[#This Row],[peerQ3]]-finalData[[#This Row],[peerQ1]]</f>
        <v>3.5000000000000031E-2</v>
      </c>
      <c r="R2022" cm="1">
        <f t="array" ref="R2022">_xlfn.LET(_xlpm.k,finalData[[#This Row],[peer_group_key]],
ROWS(_xlfn._xlws.FILTER(finalData[score], (finalData[peer_group_key]=_xlpm.k)*(ISNUMBER(finalData[score]))))
)</f>
        <v>7</v>
      </c>
      <c r="S2022">
        <f>IF(OR(NOT(ISNUMBER(finalData[[#This Row],[peerIQR]])),finalData[[#This Row],[peerIQR]]=0), NA(), finalData[[#This Row],[peerQ1]]-1.5*finalData[[#This Row],[peerIQR]])</f>
        <v>0.92249999999999988</v>
      </c>
      <c r="T2022">
        <f>IF(OR(NOT(ISNUMBER(finalData[[#This Row],[peerIQR]])),finalData[[#This Row],[peerIQR]]=0), NA(), finalData[[#This Row],[peerQ3]]+1.5*finalData[[#This Row],[peerIQR]])</f>
        <v>1.0625</v>
      </c>
      <c r="U202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22">
        <f>finalData[[#This Row],[score]]-finalData[[#This Row],[peerMedian]]</f>
        <v>0.1100000000000001</v>
      </c>
    </row>
    <row r="2023" spans="1:22">
      <c r="A2023" t="s">
        <v>7637</v>
      </c>
      <c r="B2023" t="s">
        <v>7638</v>
      </c>
      <c r="C2023" t="s">
        <v>7607</v>
      </c>
      <c r="D2023" t="s">
        <v>32</v>
      </c>
      <c r="E2023">
        <v>4</v>
      </c>
      <c r="F2023">
        <v>2</v>
      </c>
      <c r="G2023">
        <v>9</v>
      </c>
      <c r="H2023">
        <v>0</v>
      </c>
      <c r="I2023">
        <v>1.01</v>
      </c>
      <c r="J2023">
        <v>11</v>
      </c>
      <c r="K2023">
        <v>0</v>
      </c>
      <c r="L2023" t="s">
        <v>18182</v>
      </c>
      <c r="M2023" t="s">
        <v>17970</v>
      </c>
      <c r="N2023" cm="1">
        <f t="array" ref="N2023">_xlfn.LET(_xlpm.k,finalData[[#This Row],[peer_group_key]],
     MEDIAN(_xlfn._xlws.FILTER(finalData[score], (finalData[peer_group_key]=_xlpm.k)*(ISNUMBER(finalData[score]))))
)</f>
        <v>0.99</v>
      </c>
      <c r="O2023" cm="1">
        <f t="array" ref="O202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2023" cm="1">
        <f t="array" ref="P202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2023">
        <f>finalData[[#This Row],[peerQ3]]-finalData[[#This Row],[peerQ1]]</f>
        <v>3.5000000000000031E-2</v>
      </c>
      <c r="R2023" cm="1">
        <f t="array" ref="R2023">_xlfn.LET(_xlpm.k,finalData[[#This Row],[peer_group_key]],
ROWS(_xlfn._xlws.FILTER(finalData[score], (finalData[peer_group_key]=_xlpm.k)*(ISNUMBER(finalData[score]))))
)</f>
        <v>7</v>
      </c>
      <c r="S2023">
        <f>IF(OR(NOT(ISNUMBER(finalData[[#This Row],[peerIQR]])),finalData[[#This Row],[peerIQR]]=0), NA(), finalData[[#This Row],[peerQ1]]-1.5*finalData[[#This Row],[peerIQR]])</f>
        <v>0.92249999999999988</v>
      </c>
      <c r="T2023">
        <f>IF(OR(NOT(ISNUMBER(finalData[[#This Row],[peerIQR]])),finalData[[#This Row],[peerIQR]]=0), NA(), finalData[[#This Row],[peerQ3]]+1.5*finalData[[#This Row],[peerIQR]])</f>
        <v>1.0625</v>
      </c>
      <c r="U202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23">
        <f>finalData[[#This Row],[score]]-finalData[[#This Row],[peerMedian]]</f>
        <v>2.0000000000000018E-2</v>
      </c>
    </row>
    <row r="2024" spans="1:22">
      <c r="A2024" t="s">
        <v>7641</v>
      </c>
      <c r="B2024" t="s">
        <v>7642</v>
      </c>
      <c r="C2024" t="s">
        <v>7607</v>
      </c>
      <c r="D2024" t="s">
        <v>27</v>
      </c>
      <c r="E2024">
        <v>5</v>
      </c>
      <c r="F2024">
        <v>1</v>
      </c>
      <c r="G2024">
        <v>4</v>
      </c>
      <c r="H2024">
        <v>0</v>
      </c>
      <c r="I2024">
        <v>1.03</v>
      </c>
      <c r="J2024">
        <v>5</v>
      </c>
      <c r="K2024">
        <v>0</v>
      </c>
      <c r="L2024" t="s">
        <v>18185</v>
      </c>
      <c r="M2024" t="s">
        <v>17970</v>
      </c>
      <c r="N2024" cm="1">
        <f t="array" ref="N2024">_xlfn.LET(_xlpm.k,finalData[[#This Row],[peer_group_key]],
     MEDIAN(_xlfn._xlws.FILTER(finalData[score], (finalData[peer_group_key]=_xlpm.k)*(ISNUMBER(finalData[score]))))
)</f>
        <v>1.03</v>
      </c>
      <c r="O2024" cm="1">
        <f t="array" ref="O202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1.03</v>
      </c>
      <c r="P2024" cm="1">
        <f t="array" ref="P202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2024">
        <f>finalData[[#This Row],[peerQ3]]-finalData[[#This Row],[peerQ1]]</f>
        <v>0</v>
      </c>
      <c r="R2024" cm="1">
        <f t="array" ref="R2024">_xlfn.LET(_xlpm.k,finalData[[#This Row],[peer_group_key]],
ROWS(_xlfn._xlws.FILTER(finalData[score], (finalData[peer_group_key]=_xlpm.k)*(ISNUMBER(finalData[score]))))
)</f>
        <v>1</v>
      </c>
      <c r="S2024" t="e">
        <f>IF(OR(NOT(ISNUMBER(finalData[[#This Row],[peerIQR]])),finalData[[#This Row],[peerIQR]]=0), NA(), finalData[[#This Row],[peerQ1]]-1.5*finalData[[#This Row],[peerIQR]])</f>
        <v>#N/A</v>
      </c>
      <c r="T2024" t="e">
        <f>IF(OR(NOT(ISNUMBER(finalData[[#This Row],[peerIQR]])),finalData[[#This Row],[peerIQR]]=0), NA(), finalData[[#This Row],[peerQ3]]+1.5*finalData[[#This Row],[peerIQR]])</f>
        <v>#N/A</v>
      </c>
      <c r="U202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24">
        <f>finalData[[#This Row],[score]]-finalData[[#This Row],[peerMedian]]</f>
        <v>0</v>
      </c>
    </row>
    <row r="2025" spans="1:22">
      <c r="A2025" t="s">
        <v>7644</v>
      </c>
      <c r="B2025" t="s">
        <v>7645</v>
      </c>
      <c r="C2025" t="s">
        <v>7607</v>
      </c>
      <c r="D2025" t="s">
        <v>32</v>
      </c>
      <c r="E2025">
        <v>4</v>
      </c>
      <c r="F2025">
        <v>0</v>
      </c>
      <c r="G2025">
        <v>8</v>
      </c>
      <c r="H2025">
        <v>0</v>
      </c>
      <c r="I2025">
        <v>0.99</v>
      </c>
      <c r="J2025">
        <v>8</v>
      </c>
      <c r="K2025">
        <v>0</v>
      </c>
      <c r="L2025" t="s">
        <v>18182</v>
      </c>
      <c r="M2025" t="s">
        <v>17970</v>
      </c>
      <c r="N2025" cm="1">
        <f t="array" ref="N2025">_xlfn.LET(_xlpm.k,finalData[[#This Row],[peer_group_key]],
     MEDIAN(_xlfn._xlws.FILTER(finalData[score], (finalData[peer_group_key]=_xlpm.k)*(ISNUMBER(finalData[score]))))
)</f>
        <v>0.99</v>
      </c>
      <c r="O2025" cm="1">
        <f t="array" ref="O202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2025" cm="1">
        <f t="array" ref="P202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</v>
      </c>
      <c r="Q2025">
        <f>finalData[[#This Row],[peerQ3]]-finalData[[#This Row],[peerQ1]]</f>
        <v>3.5000000000000031E-2</v>
      </c>
      <c r="R2025" cm="1">
        <f t="array" ref="R2025">_xlfn.LET(_xlpm.k,finalData[[#This Row],[peer_group_key]],
ROWS(_xlfn._xlws.FILTER(finalData[score], (finalData[peer_group_key]=_xlpm.k)*(ISNUMBER(finalData[score]))))
)</f>
        <v>7</v>
      </c>
      <c r="S2025">
        <f>IF(OR(NOT(ISNUMBER(finalData[[#This Row],[peerIQR]])),finalData[[#This Row],[peerIQR]]=0), NA(), finalData[[#This Row],[peerQ1]]-1.5*finalData[[#This Row],[peerIQR]])</f>
        <v>0.92249999999999988</v>
      </c>
      <c r="T2025">
        <f>IF(OR(NOT(ISNUMBER(finalData[[#This Row],[peerIQR]])),finalData[[#This Row],[peerIQR]]=0), NA(), finalData[[#This Row],[peerQ3]]+1.5*finalData[[#This Row],[peerIQR]])</f>
        <v>1.0625</v>
      </c>
      <c r="U202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25">
        <f>finalData[[#This Row],[score]]-finalData[[#This Row],[peerMedian]]</f>
        <v>0</v>
      </c>
    </row>
    <row r="2026" spans="1:22">
      <c r="A2026" t="s">
        <v>7647</v>
      </c>
      <c r="B2026" t="s">
        <v>7648</v>
      </c>
      <c r="C2026" t="s">
        <v>7649</v>
      </c>
      <c r="D2026" t="s">
        <v>18</v>
      </c>
      <c r="E2026">
        <v>3</v>
      </c>
      <c r="F2026">
        <v>1</v>
      </c>
      <c r="G2026">
        <v>8</v>
      </c>
      <c r="H2026">
        <v>1</v>
      </c>
      <c r="I2026">
        <v>1.0900000000000001</v>
      </c>
      <c r="J2026">
        <v>10</v>
      </c>
      <c r="K2026">
        <v>0.1</v>
      </c>
      <c r="L2026" t="s">
        <v>18186</v>
      </c>
      <c r="M2026" t="s">
        <v>17971</v>
      </c>
      <c r="N2026" cm="1">
        <f t="array" ref="N2026">_xlfn.LET(_xlpm.k,finalData[[#This Row],[peer_group_key]],
     MEDIAN(_xlfn._xlws.FILTER(finalData[score], (finalData[peer_group_key]=_xlpm.k)*(ISNUMBER(finalData[score]))))
)</f>
        <v>1.04</v>
      </c>
      <c r="O2026" cm="1">
        <f t="array" ref="O202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1.0049999999999999</v>
      </c>
      <c r="P2026" cm="1">
        <f t="array" ref="P202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026">
        <f>finalData[[#This Row],[peerQ3]]-finalData[[#This Row],[peerQ1]]</f>
        <v>8.5000000000000187E-2</v>
      </c>
      <c r="R2026" cm="1">
        <f t="array" ref="R2026">_xlfn.LET(_xlpm.k,finalData[[#This Row],[peer_group_key]],
ROWS(_xlfn._xlws.FILTER(finalData[score], (finalData[peer_group_key]=_xlpm.k)*(ISNUMBER(finalData[score]))))
)</f>
        <v>7</v>
      </c>
      <c r="S2026">
        <f>IF(OR(NOT(ISNUMBER(finalData[[#This Row],[peerIQR]])),finalData[[#This Row],[peerIQR]]=0), NA(), finalData[[#This Row],[peerQ1]]-1.5*finalData[[#This Row],[peerIQR]])</f>
        <v>0.87749999999999961</v>
      </c>
      <c r="T2026">
        <f>IF(OR(NOT(ISNUMBER(finalData[[#This Row],[peerIQR]])),finalData[[#This Row],[peerIQR]]=0), NA(), finalData[[#This Row],[peerQ3]]+1.5*finalData[[#This Row],[peerIQR]])</f>
        <v>1.2175000000000002</v>
      </c>
      <c r="U202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26">
        <f>finalData[[#This Row],[score]]-finalData[[#This Row],[peerMedian]]</f>
        <v>5.0000000000000044E-2</v>
      </c>
    </row>
    <row r="2027" spans="1:22">
      <c r="A2027" t="s">
        <v>7651</v>
      </c>
      <c r="B2027" t="s">
        <v>7652</v>
      </c>
      <c r="C2027" t="s">
        <v>7649</v>
      </c>
      <c r="D2027" t="s">
        <v>27</v>
      </c>
      <c r="E2027">
        <v>2</v>
      </c>
      <c r="F2027">
        <v>1</v>
      </c>
      <c r="G2027">
        <v>6</v>
      </c>
      <c r="H2027">
        <v>0</v>
      </c>
      <c r="I2027">
        <v>1.03</v>
      </c>
      <c r="J2027">
        <v>7</v>
      </c>
      <c r="K2027">
        <v>0</v>
      </c>
      <c r="L2027" t="s">
        <v>18187</v>
      </c>
      <c r="M2027" t="s">
        <v>17973</v>
      </c>
      <c r="N2027" cm="1">
        <f t="array" ref="N2027">_xlfn.LET(_xlpm.k,finalData[[#This Row],[peer_group_key]],
     MEDIAN(_xlfn._xlws.FILTER(finalData[score], (finalData[peer_group_key]=_xlpm.k)*(ISNUMBER(finalData[score]))))
)</f>
        <v>1</v>
      </c>
      <c r="O2027" cm="1">
        <f t="array" ref="O202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27" cm="1">
        <f t="array" ref="P202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2027">
        <f>finalData[[#This Row],[peerQ3]]-finalData[[#This Row],[peerQ1]]</f>
        <v>6.5000000000000169E-2</v>
      </c>
      <c r="R2027" cm="1">
        <f t="array" ref="R2027">_xlfn.LET(_xlpm.k,finalData[[#This Row],[peer_group_key]],
ROWS(_xlfn._xlws.FILTER(finalData[score], (finalData[peer_group_key]=_xlpm.k)*(ISNUMBER(finalData[score]))))
)</f>
        <v>21</v>
      </c>
      <c r="S2027">
        <f>IF(OR(NOT(ISNUMBER(finalData[[#This Row],[peerIQR]])),finalData[[#This Row],[peerIQR]]=0), NA(), finalData[[#This Row],[peerQ1]]-1.5*finalData[[#This Row],[peerIQR]])</f>
        <v>0.87249999999999972</v>
      </c>
      <c r="T2027">
        <f>IF(OR(NOT(ISNUMBER(finalData[[#This Row],[peerIQR]])),finalData[[#This Row],[peerIQR]]=0), NA(), finalData[[#This Row],[peerQ3]]+1.5*finalData[[#This Row],[peerIQR]])</f>
        <v>1.1325000000000003</v>
      </c>
      <c r="U202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27">
        <f>finalData[[#This Row],[score]]-finalData[[#This Row],[peerMedian]]</f>
        <v>3.0000000000000027E-2</v>
      </c>
    </row>
    <row r="2028" spans="1:22">
      <c r="A2028" t="s">
        <v>7655</v>
      </c>
      <c r="B2028" t="s">
        <v>7656</v>
      </c>
      <c r="C2028" t="s">
        <v>7649</v>
      </c>
      <c r="D2028" t="s">
        <v>32</v>
      </c>
      <c r="E2028">
        <v>2</v>
      </c>
      <c r="F2028">
        <v>0</v>
      </c>
      <c r="G2028">
        <v>6</v>
      </c>
      <c r="H2028">
        <v>2</v>
      </c>
      <c r="I2028">
        <v>1.07</v>
      </c>
      <c r="J2028">
        <v>8</v>
      </c>
      <c r="K2028">
        <v>0.25</v>
      </c>
      <c r="L2028" t="s">
        <v>18188</v>
      </c>
      <c r="M2028" t="s">
        <v>17973</v>
      </c>
      <c r="N2028" cm="1">
        <f t="array" ref="N2028">_xlfn.LET(_xlpm.k,finalData[[#This Row],[peer_group_key]],
     MEDIAN(_xlfn._xlws.FILTER(finalData[score], (finalData[peer_group_key]=_xlpm.k)*(ISNUMBER(finalData[score]))))
)</f>
        <v>1</v>
      </c>
      <c r="O2028" cm="1">
        <f t="array" ref="O202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2028" cm="1">
        <f t="array" ref="P202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028">
        <f>finalData[[#This Row],[peerQ3]]-finalData[[#This Row],[peerQ1]]</f>
        <v>0.12000000000000022</v>
      </c>
      <c r="R2028" cm="1">
        <f t="array" ref="R2028">_xlfn.LET(_xlpm.k,finalData[[#This Row],[peer_group_key]],
ROWS(_xlfn._xlws.FILTER(finalData[score], (finalData[peer_group_key]=_xlpm.k)*(ISNUMBER(finalData[score]))))
)</f>
        <v>18</v>
      </c>
      <c r="S2028">
        <f>IF(OR(NOT(ISNUMBER(finalData[[#This Row],[peerIQR]])),finalData[[#This Row],[peerIQR]]=0), NA(), finalData[[#This Row],[peerQ1]]-1.5*finalData[[#This Row],[peerIQR]])</f>
        <v>0.77499999999999969</v>
      </c>
      <c r="T2028">
        <f>IF(OR(NOT(ISNUMBER(finalData[[#This Row],[peerIQR]])),finalData[[#This Row],[peerIQR]]=0), NA(), finalData[[#This Row],[peerQ3]]+1.5*finalData[[#This Row],[peerIQR]])</f>
        <v>1.2550000000000006</v>
      </c>
      <c r="U202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28">
        <f>finalData[[#This Row],[score]]-finalData[[#This Row],[peerMedian]]</f>
        <v>7.0000000000000062E-2</v>
      </c>
    </row>
    <row r="2029" spans="1:22">
      <c r="A2029" t="s">
        <v>7658</v>
      </c>
      <c r="B2029" t="s">
        <v>7659</v>
      </c>
      <c r="C2029" t="s">
        <v>7649</v>
      </c>
      <c r="D2029" t="s">
        <v>32</v>
      </c>
      <c r="E2029">
        <v>4</v>
      </c>
      <c r="F2029">
        <v>0</v>
      </c>
      <c r="G2029">
        <v>7</v>
      </c>
      <c r="H2029">
        <v>0</v>
      </c>
      <c r="I2029">
        <v>0.96</v>
      </c>
      <c r="J2029">
        <v>7</v>
      </c>
      <c r="K2029">
        <v>0</v>
      </c>
      <c r="L2029" t="s">
        <v>18188</v>
      </c>
      <c r="M2029" t="s">
        <v>17970</v>
      </c>
      <c r="N2029" cm="1">
        <f t="array" ref="N2029">_xlfn.LET(_xlpm.k,finalData[[#This Row],[peer_group_key]],
     MEDIAN(_xlfn._xlws.FILTER(finalData[score], (finalData[peer_group_key]=_xlpm.k)*(ISNUMBER(finalData[score]))))
)</f>
        <v>1</v>
      </c>
      <c r="O2029" cm="1">
        <f t="array" ref="O202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2029" cm="1">
        <f t="array" ref="P202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029">
        <f>finalData[[#This Row],[peerQ3]]-finalData[[#This Row],[peerQ1]]</f>
        <v>0.12000000000000022</v>
      </c>
      <c r="R2029" cm="1">
        <f t="array" ref="R2029">_xlfn.LET(_xlpm.k,finalData[[#This Row],[peer_group_key]],
ROWS(_xlfn._xlws.FILTER(finalData[score], (finalData[peer_group_key]=_xlpm.k)*(ISNUMBER(finalData[score]))))
)</f>
        <v>18</v>
      </c>
      <c r="S2029">
        <f>IF(OR(NOT(ISNUMBER(finalData[[#This Row],[peerIQR]])),finalData[[#This Row],[peerIQR]]=0), NA(), finalData[[#This Row],[peerQ1]]-1.5*finalData[[#This Row],[peerIQR]])</f>
        <v>0.77499999999999969</v>
      </c>
      <c r="T2029">
        <f>IF(OR(NOT(ISNUMBER(finalData[[#This Row],[peerIQR]])),finalData[[#This Row],[peerIQR]]=0), NA(), finalData[[#This Row],[peerQ3]]+1.5*finalData[[#This Row],[peerIQR]])</f>
        <v>1.2550000000000006</v>
      </c>
      <c r="U202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29">
        <f>finalData[[#This Row],[score]]-finalData[[#This Row],[peerMedian]]</f>
        <v>-4.0000000000000036E-2</v>
      </c>
    </row>
    <row r="2030" spans="1:22">
      <c r="A2030" t="s">
        <v>7661</v>
      </c>
      <c r="B2030" t="s">
        <v>7662</v>
      </c>
      <c r="C2030" t="s">
        <v>7649</v>
      </c>
      <c r="D2030" t="s">
        <v>113</v>
      </c>
      <c r="E2030">
        <v>4</v>
      </c>
      <c r="F2030">
        <v>0</v>
      </c>
      <c r="G2030">
        <v>9</v>
      </c>
      <c r="H2030">
        <v>0</v>
      </c>
      <c r="I2030">
        <v>0.98</v>
      </c>
      <c r="J2030">
        <v>9</v>
      </c>
      <c r="K2030">
        <v>0</v>
      </c>
      <c r="L2030" t="s">
        <v>18189</v>
      </c>
      <c r="M2030" t="s">
        <v>17970</v>
      </c>
      <c r="N2030" cm="1">
        <f t="array" ref="N2030">_xlfn.LET(_xlpm.k,finalData[[#This Row],[peer_group_key]],
     MEDIAN(_xlfn._xlws.FILTER(finalData[score], (finalData[peer_group_key]=_xlpm.k)*(ISNUMBER(finalData[score]))))
)</f>
        <v>1</v>
      </c>
      <c r="O2030" cm="1">
        <f t="array" ref="O203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2030" cm="1">
        <f t="array" ref="P203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2030">
        <f>finalData[[#This Row],[peerQ3]]-finalData[[#This Row],[peerQ1]]</f>
        <v>5.0000000000000044E-2</v>
      </c>
      <c r="R2030" cm="1">
        <f t="array" ref="R2030">_xlfn.LET(_xlpm.k,finalData[[#This Row],[peer_group_key]],
ROWS(_xlfn._xlws.FILTER(finalData[score], (finalData[peer_group_key]=_xlpm.k)*(ISNUMBER(finalData[score]))))
)</f>
        <v>5</v>
      </c>
      <c r="S2030">
        <f>IF(OR(NOT(ISNUMBER(finalData[[#This Row],[peerIQR]])),finalData[[#This Row],[peerIQR]]=0), NA(), finalData[[#This Row],[peerQ1]]-1.5*finalData[[#This Row],[peerIQR]])</f>
        <v>0.90499999999999992</v>
      </c>
      <c r="T2030">
        <f>IF(OR(NOT(ISNUMBER(finalData[[#This Row],[peerIQR]])),finalData[[#This Row],[peerIQR]]=0), NA(), finalData[[#This Row],[peerQ3]]+1.5*finalData[[#This Row],[peerIQR]])</f>
        <v>1.105</v>
      </c>
      <c r="U203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30">
        <f>finalData[[#This Row],[score]]-finalData[[#This Row],[peerMedian]]</f>
        <v>-2.0000000000000018E-2</v>
      </c>
    </row>
    <row r="2031" spans="1:22">
      <c r="A2031" t="s">
        <v>7665</v>
      </c>
      <c r="B2031" t="s">
        <v>7666</v>
      </c>
      <c r="C2031" t="s">
        <v>7649</v>
      </c>
      <c r="D2031" t="s">
        <v>18</v>
      </c>
      <c r="E2031">
        <v>1</v>
      </c>
      <c r="F2031">
        <v>0</v>
      </c>
      <c r="G2031">
        <v>6</v>
      </c>
      <c r="H2031">
        <v>3</v>
      </c>
      <c r="I2031">
        <v>1.04</v>
      </c>
      <c r="J2031">
        <v>9</v>
      </c>
      <c r="K2031">
        <v>0.33333333333333331</v>
      </c>
      <c r="L2031" t="s">
        <v>18186</v>
      </c>
      <c r="M2031" t="s">
        <v>17973</v>
      </c>
      <c r="N2031" cm="1">
        <f t="array" ref="N2031">_xlfn.LET(_xlpm.k,finalData[[#This Row],[peer_group_key]],
     MEDIAN(_xlfn._xlws.FILTER(finalData[score], (finalData[peer_group_key]=_xlpm.k)*(ISNUMBER(finalData[score]))))
)</f>
        <v>1.04</v>
      </c>
      <c r="O2031" cm="1">
        <f t="array" ref="O203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1.0049999999999999</v>
      </c>
      <c r="P2031" cm="1">
        <f t="array" ref="P203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031">
        <f>finalData[[#This Row],[peerQ3]]-finalData[[#This Row],[peerQ1]]</f>
        <v>8.5000000000000187E-2</v>
      </c>
      <c r="R2031" cm="1">
        <f t="array" ref="R2031">_xlfn.LET(_xlpm.k,finalData[[#This Row],[peer_group_key]],
ROWS(_xlfn._xlws.FILTER(finalData[score], (finalData[peer_group_key]=_xlpm.k)*(ISNUMBER(finalData[score]))))
)</f>
        <v>7</v>
      </c>
      <c r="S2031">
        <f>IF(OR(NOT(ISNUMBER(finalData[[#This Row],[peerIQR]])),finalData[[#This Row],[peerIQR]]=0), NA(), finalData[[#This Row],[peerQ1]]-1.5*finalData[[#This Row],[peerIQR]])</f>
        <v>0.87749999999999961</v>
      </c>
      <c r="T2031">
        <f>IF(OR(NOT(ISNUMBER(finalData[[#This Row],[peerIQR]])),finalData[[#This Row],[peerIQR]]=0), NA(), finalData[[#This Row],[peerQ3]]+1.5*finalData[[#This Row],[peerIQR]])</f>
        <v>1.2175000000000002</v>
      </c>
      <c r="U203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31">
        <f>finalData[[#This Row],[score]]-finalData[[#This Row],[peerMedian]]</f>
        <v>0</v>
      </c>
    </row>
    <row r="2032" spans="1:22">
      <c r="A2032" t="s">
        <v>7668</v>
      </c>
      <c r="B2032" t="s">
        <v>7669</v>
      </c>
      <c r="C2032" t="s">
        <v>7649</v>
      </c>
      <c r="D2032" t="s">
        <v>32</v>
      </c>
      <c r="E2032">
        <v>4</v>
      </c>
      <c r="F2032">
        <v>1</v>
      </c>
      <c r="G2032">
        <v>10</v>
      </c>
      <c r="H2032">
        <v>0</v>
      </c>
      <c r="I2032">
        <v>0.97</v>
      </c>
      <c r="J2032">
        <v>11</v>
      </c>
      <c r="K2032">
        <v>0</v>
      </c>
      <c r="L2032" t="s">
        <v>18188</v>
      </c>
      <c r="M2032" t="s">
        <v>17970</v>
      </c>
      <c r="N2032" cm="1">
        <f t="array" ref="N2032">_xlfn.LET(_xlpm.k,finalData[[#This Row],[peer_group_key]],
     MEDIAN(_xlfn._xlws.FILTER(finalData[score], (finalData[peer_group_key]=_xlpm.k)*(ISNUMBER(finalData[score]))))
)</f>
        <v>1</v>
      </c>
      <c r="O2032" cm="1">
        <f t="array" ref="O203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2032" cm="1">
        <f t="array" ref="P203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032">
        <f>finalData[[#This Row],[peerQ3]]-finalData[[#This Row],[peerQ1]]</f>
        <v>0.12000000000000022</v>
      </c>
      <c r="R2032" cm="1">
        <f t="array" ref="R2032">_xlfn.LET(_xlpm.k,finalData[[#This Row],[peer_group_key]],
ROWS(_xlfn._xlws.FILTER(finalData[score], (finalData[peer_group_key]=_xlpm.k)*(ISNUMBER(finalData[score]))))
)</f>
        <v>18</v>
      </c>
      <c r="S2032">
        <f>IF(OR(NOT(ISNUMBER(finalData[[#This Row],[peerIQR]])),finalData[[#This Row],[peerIQR]]=0), NA(), finalData[[#This Row],[peerQ1]]-1.5*finalData[[#This Row],[peerIQR]])</f>
        <v>0.77499999999999969</v>
      </c>
      <c r="T2032">
        <f>IF(OR(NOT(ISNUMBER(finalData[[#This Row],[peerIQR]])),finalData[[#This Row],[peerIQR]]=0), NA(), finalData[[#This Row],[peerQ3]]+1.5*finalData[[#This Row],[peerIQR]])</f>
        <v>1.2550000000000006</v>
      </c>
      <c r="U203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32">
        <f>finalData[[#This Row],[score]]-finalData[[#This Row],[peerMedian]]</f>
        <v>-3.0000000000000027E-2</v>
      </c>
    </row>
    <row r="2033" spans="1:22">
      <c r="A2033" t="s">
        <v>7671</v>
      </c>
      <c r="B2033" t="s">
        <v>7672</v>
      </c>
      <c r="C2033" t="s">
        <v>7649</v>
      </c>
      <c r="D2033" t="s">
        <v>32</v>
      </c>
      <c r="E2033">
        <v>3</v>
      </c>
      <c r="F2033">
        <v>0</v>
      </c>
      <c r="G2033">
        <v>9</v>
      </c>
      <c r="H2033">
        <v>0</v>
      </c>
      <c r="I2033">
        <v>1.0900000000000001</v>
      </c>
      <c r="J2033">
        <v>9</v>
      </c>
      <c r="K2033">
        <v>0</v>
      </c>
      <c r="L2033" t="s">
        <v>18188</v>
      </c>
      <c r="M2033" t="s">
        <v>17971</v>
      </c>
      <c r="N2033" cm="1">
        <f t="array" ref="N2033">_xlfn.LET(_xlpm.k,finalData[[#This Row],[peer_group_key]],
     MEDIAN(_xlfn._xlws.FILTER(finalData[score], (finalData[peer_group_key]=_xlpm.k)*(ISNUMBER(finalData[score]))))
)</f>
        <v>1</v>
      </c>
      <c r="O2033" cm="1">
        <f t="array" ref="O203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2033" cm="1">
        <f t="array" ref="P203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033">
        <f>finalData[[#This Row],[peerQ3]]-finalData[[#This Row],[peerQ1]]</f>
        <v>0.12000000000000022</v>
      </c>
      <c r="R2033" cm="1">
        <f t="array" ref="R2033">_xlfn.LET(_xlpm.k,finalData[[#This Row],[peer_group_key]],
ROWS(_xlfn._xlws.FILTER(finalData[score], (finalData[peer_group_key]=_xlpm.k)*(ISNUMBER(finalData[score]))))
)</f>
        <v>18</v>
      </c>
      <c r="S2033">
        <f>IF(OR(NOT(ISNUMBER(finalData[[#This Row],[peerIQR]])),finalData[[#This Row],[peerIQR]]=0), NA(), finalData[[#This Row],[peerQ1]]-1.5*finalData[[#This Row],[peerIQR]])</f>
        <v>0.77499999999999969</v>
      </c>
      <c r="T2033">
        <f>IF(OR(NOT(ISNUMBER(finalData[[#This Row],[peerIQR]])),finalData[[#This Row],[peerIQR]]=0), NA(), finalData[[#This Row],[peerQ3]]+1.5*finalData[[#This Row],[peerIQR]])</f>
        <v>1.2550000000000006</v>
      </c>
      <c r="U203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33">
        <f>finalData[[#This Row],[score]]-finalData[[#This Row],[peerMedian]]</f>
        <v>9.000000000000008E-2</v>
      </c>
    </row>
    <row r="2034" spans="1:22">
      <c r="A2034" t="s">
        <v>7674</v>
      </c>
      <c r="B2034" t="s">
        <v>7675</v>
      </c>
      <c r="C2034" t="s">
        <v>7649</v>
      </c>
      <c r="D2034" t="s">
        <v>32</v>
      </c>
      <c r="E2034">
        <v>2</v>
      </c>
      <c r="F2034">
        <v>0</v>
      </c>
      <c r="G2034">
        <v>6</v>
      </c>
      <c r="H2034">
        <v>1</v>
      </c>
      <c r="I2034">
        <v>1.1000000000000001</v>
      </c>
      <c r="J2034">
        <v>7</v>
      </c>
      <c r="K2034">
        <v>0.14285714285714285</v>
      </c>
      <c r="L2034" t="s">
        <v>18188</v>
      </c>
      <c r="M2034" t="s">
        <v>17973</v>
      </c>
      <c r="N2034" cm="1">
        <f t="array" ref="N2034">_xlfn.LET(_xlpm.k,finalData[[#This Row],[peer_group_key]],
     MEDIAN(_xlfn._xlws.FILTER(finalData[score], (finalData[peer_group_key]=_xlpm.k)*(ISNUMBER(finalData[score]))))
)</f>
        <v>1</v>
      </c>
      <c r="O2034" cm="1">
        <f t="array" ref="O203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2034" cm="1">
        <f t="array" ref="P203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034">
        <f>finalData[[#This Row],[peerQ3]]-finalData[[#This Row],[peerQ1]]</f>
        <v>0.12000000000000022</v>
      </c>
      <c r="R2034" cm="1">
        <f t="array" ref="R2034">_xlfn.LET(_xlpm.k,finalData[[#This Row],[peer_group_key]],
ROWS(_xlfn._xlws.FILTER(finalData[score], (finalData[peer_group_key]=_xlpm.k)*(ISNUMBER(finalData[score]))))
)</f>
        <v>18</v>
      </c>
      <c r="S2034">
        <f>IF(OR(NOT(ISNUMBER(finalData[[#This Row],[peerIQR]])),finalData[[#This Row],[peerIQR]]=0), NA(), finalData[[#This Row],[peerQ1]]-1.5*finalData[[#This Row],[peerIQR]])</f>
        <v>0.77499999999999969</v>
      </c>
      <c r="T2034">
        <f>IF(OR(NOT(ISNUMBER(finalData[[#This Row],[peerIQR]])),finalData[[#This Row],[peerIQR]]=0), NA(), finalData[[#This Row],[peerQ3]]+1.5*finalData[[#This Row],[peerIQR]])</f>
        <v>1.2550000000000006</v>
      </c>
      <c r="U203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34">
        <f>finalData[[#This Row],[score]]-finalData[[#This Row],[peerMedian]]</f>
        <v>0.10000000000000009</v>
      </c>
    </row>
    <row r="2035" spans="1:22">
      <c r="A2035" t="s">
        <v>7677</v>
      </c>
      <c r="B2035" t="s">
        <v>7678</v>
      </c>
      <c r="C2035" t="s">
        <v>7649</v>
      </c>
      <c r="D2035" t="s">
        <v>27</v>
      </c>
      <c r="E2035">
        <v>3</v>
      </c>
      <c r="F2035">
        <v>0</v>
      </c>
      <c r="G2035">
        <v>6</v>
      </c>
      <c r="H2035">
        <v>0</v>
      </c>
      <c r="I2035">
        <v>1.0900000000000001</v>
      </c>
      <c r="J2035">
        <v>6</v>
      </c>
      <c r="K2035">
        <v>0</v>
      </c>
      <c r="L2035" t="s">
        <v>18187</v>
      </c>
      <c r="M2035" t="s">
        <v>17971</v>
      </c>
      <c r="N2035" cm="1">
        <f t="array" ref="N2035">_xlfn.LET(_xlpm.k,finalData[[#This Row],[peer_group_key]],
     MEDIAN(_xlfn._xlws.FILTER(finalData[score], (finalData[peer_group_key]=_xlpm.k)*(ISNUMBER(finalData[score]))))
)</f>
        <v>1</v>
      </c>
      <c r="O2035" cm="1">
        <f t="array" ref="O203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35" cm="1">
        <f t="array" ref="P203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2035">
        <f>finalData[[#This Row],[peerQ3]]-finalData[[#This Row],[peerQ1]]</f>
        <v>6.5000000000000169E-2</v>
      </c>
      <c r="R2035" cm="1">
        <f t="array" ref="R2035">_xlfn.LET(_xlpm.k,finalData[[#This Row],[peer_group_key]],
ROWS(_xlfn._xlws.FILTER(finalData[score], (finalData[peer_group_key]=_xlpm.k)*(ISNUMBER(finalData[score]))))
)</f>
        <v>21</v>
      </c>
      <c r="S2035">
        <f>IF(OR(NOT(ISNUMBER(finalData[[#This Row],[peerIQR]])),finalData[[#This Row],[peerIQR]]=0), NA(), finalData[[#This Row],[peerQ1]]-1.5*finalData[[#This Row],[peerIQR]])</f>
        <v>0.87249999999999972</v>
      </c>
      <c r="T2035">
        <f>IF(OR(NOT(ISNUMBER(finalData[[#This Row],[peerIQR]])),finalData[[#This Row],[peerIQR]]=0), NA(), finalData[[#This Row],[peerQ3]]+1.5*finalData[[#This Row],[peerIQR]])</f>
        <v>1.1325000000000003</v>
      </c>
      <c r="U203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35">
        <f>finalData[[#This Row],[score]]-finalData[[#This Row],[peerMedian]]</f>
        <v>9.000000000000008E-2</v>
      </c>
    </row>
    <row r="2036" spans="1:22">
      <c r="A2036" t="s">
        <v>7681</v>
      </c>
      <c r="B2036" t="s">
        <v>7682</v>
      </c>
      <c r="C2036" t="s">
        <v>7649</v>
      </c>
      <c r="D2036" t="s">
        <v>18</v>
      </c>
      <c r="E2036">
        <v>4</v>
      </c>
      <c r="F2036">
        <v>3</v>
      </c>
      <c r="G2036">
        <v>5</v>
      </c>
      <c r="H2036">
        <v>0</v>
      </c>
      <c r="I2036">
        <v>0.99</v>
      </c>
      <c r="J2036">
        <v>8</v>
      </c>
      <c r="K2036">
        <v>0</v>
      </c>
      <c r="L2036" t="s">
        <v>18186</v>
      </c>
      <c r="M2036" t="s">
        <v>17970</v>
      </c>
      <c r="N2036" cm="1">
        <f t="array" ref="N2036">_xlfn.LET(_xlpm.k,finalData[[#This Row],[peer_group_key]],
     MEDIAN(_xlfn._xlws.FILTER(finalData[score], (finalData[peer_group_key]=_xlpm.k)*(ISNUMBER(finalData[score]))))
)</f>
        <v>1.04</v>
      </c>
      <c r="O2036" cm="1">
        <f t="array" ref="O203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1.0049999999999999</v>
      </c>
      <c r="P2036" cm="1">
        <f t="array" ref="P203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036">
        <f>finalData[[#This Row],[peerQ3]]-finalData[[#This Row],[peerQ1]]</f>
        <v>8.5000000000000187E-2</v>
      </c>
      <c r="R2036" cm="1">
        <f t="array" ref="R2036">_xlfn.LET(_xlpm.k,finalData[[#This Row],[peer_group_key]],
ROWS(_xlfn._xlws.FILTER(finalData[score], (finalData[peer_group_key]=_xlpm.k)*(ISNUMBER(finalData[score]))))
)</f>
        <v>7</v>
      </c>
      <c r="S2036">
        <f>IF(OR(NOT(ISNUMBER(finalData[[#This Row],[peerIQR]])),finalData[[#This Row],[peerIQR]]=0), NA(), finalData[[#This Row],[peerQ1]]-1.5*finalData[[#This Row],[peerIQR]])</f>
        <v>0.87749999999999961</v>
      </c>
      <c r="T2036">
        <f>IF(OR(NOT(ISNUMBER(finalData[[#This Row],[peerIQR]])),finalData[[#This Row],[peerIQR]]=0), NA(), finalData[[#This Row],[peerQ3]]+1.5*finalData[[#This Row],[peerIQR]])</f>
        <v>1.2175000000000002</v>
      </c>
      <c r="U203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36">
        <f>finalData[[#This Row],[score]]-finalData[[#This Row],[peerMedian]]</f>
        <v>-5.0000000000000044E-2</v>
      </c>
    </row>
    <row r="2037" spans="1:22">
      <c r="A2037" t="s">
        <v>7684</v>
      </c>
      <c r="B2037" t="s">
        <v>7685</v>
      </c>
      <c r="C2037" t="s">
        <v>7649</v>
      </c>
      <c r="D2037" t="s">
        <v>113</v>
      </c>
      <c r="E2037">
        <v>2</v>
      </c>
      <c r="F2037">
        <v>0</v>
      </c>
      <c r="G2037">
        <v>9</v>
      </c>
      <c r="H2037">
        <v>0</v>
      </c>
      <c r="I2037">
        <v>0.97</v>
      </c>
      <c r="J2037">
        <v>9</v>
      </c>
      <c r="K2037">
        <v>0</v>
      </c>
      <c r="L2037" t="s">
        <v>18189</v>
      </c>
      <c r="M2037" t="s">
        <v>17973</v>
      </c>
      <c r="N2037" cm="1">
        <f t="array" ref="N2037">_xlfn.LET(_xlpm.k,finalData[[#This Row],[peer_group_key]],
     MEDIAN(_xlfn._xlws.FILTER(finalData[score], (finalData[peer_group_key]=_xlpm.k)*(ISNUMBER(finalData[score]))))
)</f>
        <v>1</v>
      </c>
      <c r="O2037" cm="1">
        <f t="array" ref="O203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2037" cm="1">
        <f t="array" ref="P203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2037">
        <f>finalData[[#This Row],[peerQ3]]-finalData[[#This Row],[peerQ1]]</f>
        <v>5.0000000000000044E-2</v>
      </c>
      <c r="R2037" cm="1">
        <f t="array" ref="R2037">_xlfn.LET(_xlpm.k,finalData[[#This Row],[peer_group_key]],
ROWS(_xlfn._xlws.FILTER(finalData[score], (finalData[peer_group_key]=_xlpm.k)*(ISNUMBER(finalData[score]))))
)</f>
        <v>5</v>
      </c>
      <c r="S2037">
        <f>IF(OR(NOT(ISNUMBER(finalData[[#This Row],[peerIQR]])),finalData[[#This Row],[peerIQR]]=0), NA(), finalData[[#This Row],[peerQ1]]-1.5*finalData[[#This Row],[peerIQR]])</f>
        <v>0.90499999999999992</v>
      </c>
      <c r="T2037">
        <f>IF(OR(NOT(ISNUMBER(finalData[[#This Row],[peerIQR]])),finalData[[#This Row],[peerIQR]]=0), NA(), finalData[[#This Row],[peerQ3]]+1.5*finalData[[#This Row],[peerIQR]])</f>
        <v>1.105</v>
      </c>
      <c r="U203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37">
        <f>finalData[[#This Row],[score]]-finalData[[#This Row],[peerMedian]]</f>
        <v>-3.0000000000000027E-2</v>
      </c>
    </row>
    <row r="2038" spans="1:22">
      <c r="A2038" t="s">
        <v>7688</v>
      </c>
      <c r="B2038" t="s">
        <v>7689</v>
      </c>
      <c r="C2038" t="s">
        <v>7649</v>
      </c>
      <c r="D2038" t="s">
        <v>18</v>
      </c>
      <c r="E2038">
        <v>4</v>
      </c>
      <c r="F2038">
        <v>0</v>
      </c>
      <c r="G2038">
        <v>6</v>
      </c>
      <c r="H2038">
        <v>0</v>
      </c>
      <c r="I2038">
        <v>0.99</v>
      </c>
      <c r="J2038">
        <v>6</v>
      </c>
      <c r="K2038">
        <v>0</v>
      </c>
      <c r="L2038" t="s">
        <v>18186</v>
      </c>
      <c r="M2038" t="s">
        <v>17970</v>
      </c>
      <c r="N2038" cm="1">
        <f t="array" ref="N2038">_xlfn.LET(_xlpm.k,finalData[[#This Row],[peer_group_key]],
     MEDIAN(_xlfn._xlws.FILTER(finalData[score], (finalData[peer_group_key]=_xlpm.k)*(ISNUMBER(finalData[score]))))
)</f>
        <v>1.04</v>
      </c>
      <c r="O2038" cm="1">
        <f t="array" ref="O203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1.0049999999999999</v>
      </c>
      <c r="P2038" cm="1">
        <f t="array" ref="P203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038">
        <f>finalData[[#This Row],[peerQ3]]-finalData[[#This Row],[peerQ1]]</f>
        <v>8.5000000000000187E-2</v>
      </c>
      <c r="R2038" cm="1">
        <f t="array" ref="R2038">_xlfn.LET(_xlpm.k,finalData[[#This Row],[peer_group_key]],
ROWS(_xlfn._xlws.FILTER(finalData[score], (finalData[peer_group_key]=_xlpm.k)*(ISNUMBER(finalData[score]))))
)</f>
        <v>7</v>
      </c>
      <c r="S2038">
        <f>IF(OR(NOT(ISNUMBER(finalData[[#This Row],[peerIQR]])),finalData[[#This Row],[peerIQR]]=0), NA(), finalData[[#This Row],[peerQ1]]-1.5*finalData[[#This Row],[peerIQR]])</f>
        <v>0.87749999999999961</v>
      </c>
      <c r="T2038">
        <f>IF(OR(NOT(ISNUMBER(finalData[[#This Row],[peerIQR]])),finalData[[#This Row],[peerIQR]]=0), NA(), finalData[[#This Row],[peerQ3]]+1.5*finalData[[#This Row],[peerIQR]])</f>
        <v>1.2175000000000002</v>
      </c>
      <c r="U203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38">
        <f>finalData[[#This Row],[score]]-finalData[[#This Row],[peerMedian]]</f>
        <v>-5.0000000000000044E-2</v>
      </c>
    </row>
    <row r="2039" spans="1:22">
      <c r="A2039" t="s">
        <v>7692</v>
      </c>
      <c r="B2039" t="s">
        <v>7693</v>
      </c>
      <c r="C2039" t="s">
        <v>7649</v>
      </c>
      <c r="D2039" t="s">
        <v>32</v>
      </c>
      <c r="E2039">
        <v>3</v>
      </c>
      <c r="F2039">
        <v>0</v>
      </c>
      <c r="G2039">
        <v>9</v>
      </c>
      <c r="H2039">
        <v>0</v>
      </c>
      <c r="I2039">
        <v>0.91</v>
      </c>
      <c r="J2039">
        <v>9</v>
      </c>
      <c r="K2039">
        <v>0</v>
      </c>
      <c r="L2039" t="s">
        <v>18188</v>
      </c>
      <c r="M2039" t="s">
        <v>17971</v>
      </c>
      <c r="N2039" cm="1">
        <f t="array" ref="N2039">_xlfn.LET(_xlpm.k,finalData[[#This Row],[peer_group_key]],
     MEDIAN(_xlfn._xlws.FILTER(finalData[score], (finalData[peer_group_key]=_xlpm.k)*(ISNUMBER(finalData[score]))))
)</f>
        <v>1</v>
      </c>
      <c r="O2039" cm="1">
        <f t="array" ref="O203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2039" cm="1">
        <f t="array" ref="P203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039">
        <f>finalData[[#This Row],[peerQ3]]-finalData[[#This Row],[peerQ1]]</f>
        <v>0.12000000000000022</v>
      </c>
      <c r="R2039" cm="1">
        <f t="array" ref="R2039">_xlfn.LET(_xlpm.k,finalData[[#This Row],[peer_group_key]],
ROWS(_xlfn._xlws.FILTER(finalData[score], (finalData[peer_group_key]=_xlpm.k)*(ISNUMBER(finalData[score]))))
)</f>
        <v>18</v>
      </c>
      <c r="S2039">
        <f>IF(OR(NOT(ISNUMBER(finalData[[#This Row],[peerIQR]])),finalData[[#This Row],[peerIQR]]=0), NA(), finalData[[#This Row],[peerQ1]]-1.5*finalData[[#This Row],[peerIQR]])</f>
        <v>0.77499999999999969</v>
      </c>
      <c r="T2039">
        <f>IF(OR(NOT(ISNUMBER(finalData[[#This Row],[peerIQR]])),finalData[[#This Row],[peerIQR]]=0), NA(), finalData[[#This Row],[peerQ3]]+1.5*finalData[[#This Row],[peerIQR]])</f>
        <v>1.2550000000000006</v>
      </c>
      <c r="U203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39">
        <f>finalData[[#This Row],[score]]-finalData[[#This Row],[peerMedian]]</f>
        <v>-8.9999999999999969E-2</v>
      </c>
    </row>
    <row r="2040" spans="1:22">
      <c r="A2040" t="s">
        <v>7695</v>
      </c>
      <c r="B2040" t="s">
        <v>7696</v>
      </c>
      <c r="C2040" t="s">
        <v>7649</v>
      </c>
      <c r="D2040" t="s">
        <v>27</v>
      </c>
      <c r="E2040">
        <v>1</v>
      </c>
      <c r="F2040">
        <v>0</v>
      </c>
      <c r="G2040">
        <v>6</v>
      </c>
      <c r="H2040">
        <v>1</v>
      </c>
      <c r="I2040">
        <v>1</v>
      </c>
      <c r="J2040">
        <v>7</v>
      </c>
      <c r="K2040">
        <v>0.14285714285714285</v>
      </c>
      <c r="L2040" t="s">
        <v>18187</v>
      </c>
      <c r="M2040" t="s">
        <v>17973</v>
      </c>
      <c r="N2040" cm="1">
        <f t="array" ref="N2040">_xlfn.LET(_xlpm.k,finalData[[#This Row],[peer_group_key]],
     MEDIAN(_xlfn._xlws.FILTER(finalData[score], (finalData[peer_group_key]=_xlpm.k)*(ISNUMBER(finalData[score]))))
)</f>
        <v>1</v>
      </c>
      <c r="O2040" cm="1">
        <f t="array" ref="O204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40" cm="1">
        <f t="array" ref="P204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2040">
        <f>finalData[[#This Row],[peerQ3]]-finalData[[#This Row],[peerQ1]]</f>
        <v>6.5000000000000169E-2</v>
      </c>
      <c r="R2040" cm="1">
        <f t="array" ref="R2040">_xlfn.LET(_xlpm.k,finalData[[#This Row],[peer_group_key]],
ROWS(_xlfn._xlws.FILTER(finalData[score], (finalData[peer_group_key]=_xlpm.k)*(ISNUMBER(finalData[score]))))
)</f>
        <v>21</v>
      </c>
      <c r="S2040">
        <f>IF(OR(NOT(ISNUMBER(finalData[[#This Row],[peerIQR]])),finalData[[#This Row],[peerIQR]]=0), NA(), finalData[[#This Row],[peerQ1]]-1.5*finalData[[#This Row],[peerIQR]])</f>
        <v>0.87249999999999972</v>
      </c>
      <c r="T2040">
        <f>IF(OR(NOT(ISNUMBER(finalData[[#This Row],[peerIQR]])),finalData[[#This Row],[peerIQR]]=0), NA(), finalData[[#This Row],[peerQ3]]+1.5*finalData[[#This Row],[peerIQR]])</f>
        <v>1.1325000000000003</v>
      </c>
      <c r="U204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40">
        <f>finalData[[#This Row],[score]]-finalData[[#This Row],[peerMedian]]</f>
        <v>0</v>
      </c>
    </row>
    <row r="2041" spans="1:22">
      <c r="A2041" t="s">
        <v>7698</v>
      </c>
      <c r="B2041" t="s">
        <v>7699</v>
      </c>
      <c r="C2041" t="s">
        <v>7649</v>
      </c>
      <c r="D2041" t="s">
        <v>32</v>
      </c>
      <c r="E2041">
        <v>4</v>
      </c>
      <c r="F2041">
        <v>1</v>
      </c>
      <c r="G2041">
        <v>9</v>
      </c>
      <c r="H2041">
        <v>1</v>
      </c>
      <c r="I2041">
        <v>1</v>
      </c>
      <c r="J2041">
        <v>11</v>
      </c>
      <c r="K2041">
        <v>9.0909090909090912E-2</v>
      </c>
      <c r="L2041" t="s">
        <v>18188</v>
      </c>
      <c r="M2041" t="s">
        <v>17970</v>
      </c>
      <c r="N2041" cm="1">
        <f t="array" ref="N2041">_xlfn.LET(_xlpm.k,finalData[[#This Row],[peer_group_key]],
     MEDIAN(_xlfn._xlws.FILTER(finalData[score], (finalData[peer_group_key]=_xlpm.k)*(ISNUMBER(finalData[score]))))
)</f>
        <v>1</v>
      </c>
      <c r="O2041" cm="1">
        <f t="array" ref="O204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2041" cm="1">
        <f t="array" ref="P204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041">
        <f>finalData[[#This Row],[peerQ3]]-finalData[[#This Row],[peerQ1]]</f>
        <v>0.12000000000000022</v>
      </c>
      <c r="R2041" cm="1">
        <f t="array" ref="R2041">_xlfn.LET(_xlpm.k,finalData[[#This Row],[peer_group_key]],
ROWS(_xlfn._xlws.FILTER(finalData[score], (finalData[peer_group_key]=_xlpm.k)*(ISNUMBER(finalData[score]))))
)</f>
        <v>18</v>
      </c>
      <c r="S2041">
        <f>IF(OR(NOT(ISNUMBER(finalData[[#This Row],[peerIQR]])),finalData[[#This Row],[peerIQR]]=0), NA(), finalData[[#This Row],[peerQ1]]-1.5*finalData[[#This Row],[peerIQR]])</f>
        <v>0.77499999999999969</v>
      </c>
      <c r="T2041">
        <f>IF(OR(NOT(ISNUMBER(finalData[[#This Row],[peerIQR]])),finalData[[#This Row],[peerIQR]]=0), NA(), finalData[[#This Row],[peerQ3]]+1.5*finalData[[#This Row],[peerIQR]])</f>
        <v>1.2550000000000006</v>
      </c>
      <c r="U204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41">
        <f>finalData[[#This Row],[score]]-finalData[[#This Row],[peerMedian]]</f>
        <v>0</v>
      </c>
    </row>
    <row r="2042" spans="1:22">
      <c r="A2042" t="s">
        <v>7701</v>
      </c>
      <c r="B2042" t="s">
        <v>7702</v>
      </c>
      <c r="C2042" t="s">
        <v>7649</v>
      </c>
      <c r="D2042" t="s">
        <v>27</v>
      </c>
      <c r="E2042">
        <v>4</v>
      </c>
      <c r="F2042">
        <v>1</v>
      </c>
      <c r="G2042">
        <v>7</v>
      </c>
      <c r="H2042">
        <v>0</v>
      </c>
      <c r="I2042">
        <v>1.03</v>
      </c>
      <c r="J2042">
        <v>8</v>
      </c>
      <c r="K2042">
        <v>0</v>
      </c>
      <c r="L2042" t="s">
        <v>18187</v>
      </c>
      <c r="M2042" t="s">
        <v>17970</v>
      </c>
      <c r="N2042" cm="1">
        <f t="array" ref="N2042">_xlfn.LET(_xlpm.k,finalData[[#This Row],[peer_group_key]],
     MEDIAN(_xlfn._xlws.FILTER(finalData[score], (finalData[peer_group_key]=_xlpm.k)*(ISNUMBER(finalData[score]))))
)</f>
        <v>1</v>
      </c>
      <c r="O2042" cm="1">
        <f t="array" ref="O204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42" cm="1">
        <f t="array" ref="P204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2042">
        <f>finalData[[#This Row],[peerQ3]]-finalData[[#This Row],[peerQ1]]</f>
        <v>6.5000000000000169E-2</v>
      </c>
      <c r="R2042" cm="1">
        <f t="array" ref="R2042">_xlfn.LET(_xlpm.k,finalData[[#This Row],[peer_group_key]],
ROWS(_xlfn._xlws.FILTER(finalData[score], (finalData[peer_group_key]=_xlpm.k)*(ISNUMBER(finalData[score]))))
)</f>
        <v>21</v>
      </c>
      <c r="S2042">
        <f>IF(OR(NOT(ISNUMBER(finalData[[#This Row],[peerIQR]])),finalData[[#This Row],[peerIQR]]=0), NA(), finalData[[#This Row],[peerQ1]]-1.5*finalData[[#This Row],[peerIQR]])</f>
        <v>0.87249999999999972</v>
      </c>
      <c r="T2042">
        <f>IF(OR(NOT(ISNUMBER(finalData[[#This Row],[peerIQR]])),finalData[[#This Row],[peerIQR]]=0), NA(), finalData[[#This Row],[peerQ3]]+1.5*finalData[[#This Row],[peerIQR]])</f>
        <v>1.1325000000000003</v>
      </c>
      <c r="U204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42">
        <f>finalData[[#This Row],[score]]-finalData[[#This Row],[peerMedian]]</f>
        <v>3.0000000000000027E-2</v>
      </c>
    </row>
    <row r="2043" spans="1:22">
      <c r="A2043" t="s">
        <v>7705</v>
      </c>
      <c r="B2043" t="s">
        <v>7706</v>
      </c>
      <c r="C2043" t="s">
        <v>7649</v>
      </c>
      <c r="D2043" t="s">
        <v>32</v>
      </c>
      <c r="E2043">
        <v>2</v>
      </c>
      <c r="F2043">
        <v>0</v>
      </c>
      <c r="G2043">
        <v>8</v>
      </c>
      <c r="H2043">
        <v>3</v>
      </c>
      <c r="I2043">
        <v>1</v>
      </c>
      <c r="J2043">
        <v>11</v>
      </c>
      <c r="K2043">
        <v>0.27272727272727271</v>
      </c>
      <c r="L2043" t="s">
        <v>18188</v>
      </c>
      <c r="M2043" t="s">
        <v>17973</v>
      </c>
      <c r="N2043" cm="1">
        <f t="array" ref="N2043">_xlfn.LET(_xlpm.k,finalData[[#This Row],[peer_group_key]],
     MEDIAN(_xlfn._xlws.FILTER(finalData[score], (finalData[peer_group_key]=_xlpm.k)*(ISNUMBER(finalData[score]))))
)</f>
        <v>1</v>
      </c>
      <c r="O2043" cm="1">
        <f t="array" ref="O204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2043" cm="1">
        <f t="array" ref="P204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043">
        <f>finalData[[#This Row],[peerQ3]]-finalData[[#This Row],[peerQ1]]</f>
        <v>0.12000000000000022</v>
      </c>
      <c r="R2043" cm="1">
        <f t="array" ref="R2043">_xlfn.LET(_xlpm.k,finalData[[#This Row],[peer_group_key]],
ROWS(_xlfn._xlws.FILTER(finalData[score], (finalData[peer_group_key]=_xlpm.k)*(ISNUMBER(finalData[score]))))
)</f>
        <v>18</v>
      </c>
      <c r="S2043">
        <f>IF(OR(NOT(ISNUMBER(finalData[[#This Row],[peerIQR]])),finalData[[#This Row],[peerIQR]]=0), NA(), finalData[[#This Row],[peerQ1]]-1.5*finalData[[#This Row],[peerIQR]])</f>
        <v>0.77499999999999969</v>
      </c>
      <c r="T2043">
        <f>IF(OR(NOT(ISNUMBER(finalData[[#This Row],[peerIQR]])),finalData[[#This Row],[peerIQR]]=0), NA(), finalData[[#This Row],[peerQ3]]+1.5*finalData[[#This Row],[peerIQR]])</f>
        <v>1.2550000000000006</v>
      </c>
      <c r="U204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43">
        <f>finalData[[#This Row],[score]]-finalData[[#This Row],[peerMedian]]</f>
        <v>0</v>
      </c>
    </row>
    <row r="2044" spans="1:22">
      <c r="A2044" t="s">
        <v>7708</v>
      </c>
      <c r="B2044" t="s">
        <v>7709</v>
      </c>
      <c r="C2044" t="s">
        <v>7649</v>
      </c>
      <c r="D2044" t="s">
        <v>140</v>
      </c>
      <c r="E2044">
        <v>4</v>
      </c>
      <c r="F2044">
        <v>0</v>
      </c>
      <c r="G2044">
        <v>11</v>
      </c>
      <c r="H2044">
        <v>0</v>
      </c>
      <c r="I2044">
        <v>1.03</v>
      </c>
      <c r="J2044">
        <v>11</v>
      </c>
      <c r="K2044">
        <v>0</v>
      </c>
      <c r="L2044" t="s">
        <v>18190</v>
      </c>
      <c r="M2044" t="s">
        <v>17970</v>
      </c>
      <c r="N2044" cm="1">
        <f t="array" ref="N2044">_xlfn.LET(_xlpm.k,finalData[[#This Row],[peer_group_key]],
     MEDIAN(_xlfn._xlws.FILTER(finalData[score], (finalData[peer_group_key]=_xlpm.k)*(ISNUMBER(finalData[score]))))
)</f>
        <v>1.0049999999999999</v>
      </c>
      <c r="O2044" cm="1">
        <f t="array" ref="O204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0.98750000000000004</v>
      </c>
      <c r="P2044" cm="1">
        <f t="array" ref="P204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2044">
        <f>finalData[[#This Row],[peerQ3]]-finalData[[#This Row],[peerQ1]]</f>
        <v>2.750000000000008E-2</v>
      </c>
      <c r="R2044" cm="1">
        <f t="array" ref="R2044">_xlfn.LET(_xlpm.k,finalData[[#This Row],[peer_group_key]],
ROWS(_xlfn._xlws.FILTER(finalData[score], (finalData[peer_group_key]=_xlpm.k)*(ISNUMBER(finalData[score]))))
)</f>
        <v>4</v>
      </c>
      <c r="S2044">
        <f>IF(OR(NOT(ISNUMBER(finalData[[#This Row],[peerIQR]])),finalData[[#This Row],[peerIQR]]=0), NA(), finalData[[#This Row],[peerQ1]]-1.5*finalData[[#This Row],[peerIQR]])</f>
        <v>0.94624999999999992</v>
      </c>
      <c r="T2044">
        <f>IF(OR(NOT(ISNUMBER(finalData[[#This Row],[peerIQR]])),finalData[[#This Row],[peerIQR]]=0), NA(), finalData[[#This Row],[peerQ3]]+1.5*finalData[[#This Row],[peerIQR]])</f>
        <v>1.0562500000000004</v>
      </c>
      <c r="U204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44">
        <f>finalData[[#This Row],[score]]-finalData[[#This Row],[peerMedian]]</f>
        <v>2.5000000000000133E-2</v>
      </c>
    </row>
    <row r="2045" spans="1:22">
      <c r="A2045" t="s">
        <v>7711</v>
      </c>
      <c r="B2045" t="s">
        <v>7712</v>
      </c>
      <c r="C2045" t="s">
        <v>7649</v>
      </c>
      <c r="D2045" t="s">
        <v>32</v>
      </c>
      <c r="E2045">
        <v>3</v>
      </c>
      <c r="F2045">
        <v>0</v>
      </c>
      <c r="G2045">
        <v>6</v>
      </c>
      <c r="H2045">
        <v>0</v>
      </c>
      <c r="I2045">
        <v>1</v>
      </c>
      <c r="J2045">
        <v>6</v>
      </c>
      <c r="K2045">
        <v>0</v>
      </c>
      <c r="L2045" t="s">
        <v>18188</v>
      </c>
      <c r="M2045" t="s">
        <v>17971</v>
      </c>
      <c r="N2045" cm="1">
        <f t="array" ref="N2045">_xlfn.LET(_xlpm.k,finalData[[#This Row],[peer_group_key]],
     MEDIAN(_xlfn._xlws.FILTER(finalData[score], (finalData[peer_group_key]=_xlpm.k)*(ISNUMBER(finalData[score]))))
)</f>
        <v>1</v>
      </c>
      <c r="O2045" cm="1">
        <f t="array" ref="O204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2045" cm="1">
        <f t="array" ref="P204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045">
        <f>finalData[[#This Row],[peerQ3]]-finalData[[#This Row],[peerQ1]]</f>
        <v>0.12000000000000022</v>
      </c>
      <c r="R2045" cm="1">
        <f t="array" ref="R2045">_xlfn.LET(_xlpm.k,finalData[[#This Row],[peer_group_key]],
ROWS(_xlfn._xlws.FILTER(finalData[score], (finalData[peer_group_key]=_xlpm.k)*(ISNUMBER(finalData[score]))))
)</f>
        <v>18</v>
      </c>
      <c r="S2045">
        <f>IF(OR(NOT(ISNUMBER(finalData[[#This Row],[peerIQR]])),finalData[[#This Row],[peerIQR]]=0), NA(), finalData[[#This Row],[peerQ1]]-1.5*finalData[[#This Row],[peerIQR]])</f>
        <v>0.77499999999999969</v>
      </c>
      <c r="T2045">
        <f>IF(OR(NOT(ISNUMBER(finalData[[#This Row],[peerIQR]])),finalData[[#This Row],[peerIQR]]=0), NA(), finalData[[#This Row],[peerQ3]]+1.5*finalData[[#This Row],[peerIQR]])</f>
        <v>1.2550000000000006</v>
      </c>
      <c r="U204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45">
        <f>finalData[[#This Row],[score]]-finalData[[#This Row],[peerMedian]]</f>
        <v>0</v>
      </c>
    </row>
    <row r="2046" spans="1:22">
      <c r="A2046" t="s">
        <v>7714</v>
      </c>
      <c r="B2046" t="s">
        <v>7715</v>
      </c>
      <c r="C2046" t="s">
        <v>7649</v>
      </c>
      <c r="D2046" t="s">
        <v>140</v>
      </c>
      <c r="E2046">
        <v>2</v>
      </c>
      <c r="F2046">
        <v>0</v>
      </c>
      <c r="G2046">
        <v>6</v>
      </c>
      <c r="H2046">
        <v>2</v>
      </c>
      <c r="I2046">
        <v>1.01</v>
      </c>
      <c r="J2046">
        <v>8</v>
      </c>
      <c r="K2046">
        <v>0.25</v>
      </c>
      <c r="L2046" t="s">
        <v>18190</v>
      </c>
      <c r="M2046" t="s">
        <v>17973</v>
      </c>
      <c r="N2046" cm="1">
        <f t="array" ref="N2046">_xlfn.LET(_xlpm.k,finalData[[#This Row],[peer_group_key]],
     MEDIAN(_xlfn._xlws.FILTER(finalData[score], (finalData[peer_group_key]=_xlpm.k)*(ISNUMBER(finalData[score]))))
)</f>
        <v>1.0049999999999999</v>
      </c>
      <c r="O2046" cm="1">
        <f t="array" ref="O204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0.98750000000000004</v>
      </c>
      <c r="P2046" cm="1">
        <f t="array" ref="P204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2046">
        <f>finalData[[#This Row],[peerQ3]]-finalData[[#This Row],[peerQ1]]</f>
        <v>2.750000000000008E-2</v>
      </c>
      <c r="R2046" cm="1">
        <f t="array" ref="R2046">_xlfn.LET(_xlpm.k,finalData[[#This Row],[peer_group_key]],
ROWS(_xlfn._xlws.FILTER(finalData[score], (finalData[peer_group_key]=_xlpm.k)*(ISNUMBER(finalData[score]))))
)</f>
        <v>4</v>
      </c>
      <c r="S2046">
        <f>IF(OR(NOT(ISNUMBER(finalData[[#This Row],[peerIQR]])),finalData[[#This Row],[peerIQR]]=0), NA(), finalData[[#This Row],[peerQ1]]-1.5*finalData[[#This Row],[peerIQR]])</f>
        <v>0.94624999999999992</v>
      </c>
      <c r="T2046">
        <f>IF(OR(NOT(ISNUMBER(finalData[[#This Row],[peerIQR]])),finalData[[#This Row],[peerIQR]]=0), NA(), finalData[[#This Row],[peerQ3]]+1.5*finalData[[#This Row],[peerIQR]])</f>
        <v>1.0562500000000004</v>
      </c>
      <c r="U204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46">
        <f>finalData[[#This Row],[score]]-finalData[[#This Row],[peerMedian]]</f>
        <v>5.0000000000001155E-3</v>
      </c>
    </row>
    <row r="2047" spans="1:22">
      <c r="A2047" t="s">
        <v>7717</v>
      </c>
      <c r="B2047" t="s">
        <v>7718</v>
      </c>
      <c r="C2047" t="s">
        <v>7649</v>
      </c>
      <c r="D2047" t="s">
        <v>27</v>
      </c>
      <c r="E2047">
        <v>2</v>
      </c>
      <c r="F2047">
        <v>1</v>
      </c>
      <c r="G2047">
        <v>5</v>
      </c>
      <c r="H2047">
        <v>0</v>
      </c>
      <c r="I2047">
        <v>0.92</v>
      </c>
      <c r="J2047">
        <v>6</v>
      </c>
      <c r="K2047">
        <v>0</v>
      </c>
      <c r="L2047" t="s">
        <v>18187</v>
      </c>
      <c r="M2047" t="s">
        <v>17973</v>
      </c>
      <c r="N2047" cm="1">
        <f t="array" ref="N2047">_xlfn.LET(_xlpm.k,finalData[[#This Row],[peer_group_key]],
     MEDIAN(_xlfn._xlws.FILTER(finalData[score], (finalData[peer_group_key]=_xlpm.k)*(ISNUMBER(finalData[score]))))
)</f>
        <v>1</v>
      </c>
      <c r="O2047" cm="1">
        <f t="array" ref="O204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47" cm="1">
        <f t="array" ref="P204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2047">
        <f>finalData[[#This Row],[peerQ3]]-finalData[[#This Row],[peerQ1]]</f>
        <v>6.5000000000000169E-2</v>
      </c>
      <c r="R2047" cm="1">
        <f t="array" ref="R2047">_xlfn.LET(_xlpm.k,finalData[[#This Row],[peer_group_key]],
ROWS(_xlfn._xlws.FILTER(finalData[score], (finalData[peer_group_key]=_xlpm.k)*(ISNUMBER(finalData[score]))))
)</f>
        <v>21</v>
      </c>
      <c r="S2047">
        <f>IF(OR(NOT(ISNUMBER(finalData[[#This Row],[peerIQR]])),finalData[[#This Row],[peerIQR]]=0), NA(), finalData[[#This Row],[peerQ1]]-1.5*finalData[[#This Row],[peerIQR]])</f>
        <v>0.87249999999999972</v>
      </c>
      <c r="T2047">
        <f>IF(OR(NOT(ISNUMBER(finalData[[#This Row],[peerIQR]])),finalData[[#This Row],[peerIQR]]=0), NA(), finalData[[#This Row],[peerQ3]]+1.5*finalData[[#This Row],[peerIQR]])</f>
        <v>1.1325000000000003</v>
      </c>
      <c r="U204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47">
        <f>finalData[[#This Row],[score]]-finalData[[#This Row],[peerMedian]]</f>
        <v>-7.999999999999996E-2</v>
      </c>
    </row>
    <row r="2048" spans="1:22">
      <c r="A2048" t="s">
        <v>7720</v>
      </c>
      <c r="B2048" t="s">
        <v>7721</v>
      </c>
      <c r="C2048" t="s">
        <v>7649</v>
      </c>
      <c r="D2048" t="s">
        <v>27</v>
      </c>
      <c r="E2048">
        <v>2</v>
      </c>
      <c r="F2048">
        <v>0</v>
      </c>
      <c r="G2048">
        <v>7</v>
      </c>
      <c r="H2048">
        <v>0</v>
      </c>
      <c r="I2048">
        <v>1.06</v>
      </c>
      <c r="J2048">
        <v>7</v>
      </c>
      <c r="K2048">
        <v>0</v>
      </c>
      <c r="L2048" t="s">
        <v>18187</v>
      </c>
      <c r="M2048" t="s">
        <v>17973</v>
      </c>
      <c r="N2048" cm="1">
        <f t="array" ref="N2048">_xlfn.LET(_xlpm.k,finalData[[#This Row],[peer_group_key]],
     MEDIAN(_xlfn._xlws.FILTER(finalData[score], (finalData[peer_group_key]=_xlpm.k)*(ISNUMBER(finalData[score]))))
)</f>
        <v>1</v>
      </c>
      <c r="O2048" cm="1">
        <f t="array" ref="O204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48" cm="1">
        <f t="array" ref="P204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2048">
        <f>finalData[[#This Row],[peerQ3]]-finalData[[#This Row],[peerQ1]]</f>
        <v>6.5000000000000169E-2</v>
      </c>
      <c r="R2048" cm="1">
        <f t="array" ref="R2048">_xlfn.LET(_xlpm.k,finalData[[#This Row],[peer_group_key]],
ROWS(_xlfn._xlws.FILTER(finalData[score], (finalData[peer_group_key]=_xlpm.k)*(ISNUMBER(finalData[score]))))
)</f>
        <v>21</v>
      </c>
      <c r="S2048">
        <f>IF(OR(NOT(ISNUMBER(finalData[[#This Row],[peerIQR]])),finalData[[#This Row],[peerIQR]]=0), NA(), finalData[[#This Row],[peerQ1]]-1.5*finalData[[#This Row],[peerIQR]])</f>
        <v>0.87249999999999972</v>
      </c>
      <c r="T2048">
        <f>IF(OR(NOT(ISNUMBER(finalData[[#This Row],[peerIQR]])),finalData[[#This Row],[peerIQR]]=0), NA(), finalData[[#This Row],[peerQ3]]+1.5*finalData[[#This Row],[peerIQR]])</f>
        <v>1.1325000000000003</v>
      </c>
      <c r="U204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48">
        <f>finalData[[#This Row],[score]]-finalData[[#This Row],[peerMedian]]</f>
        <v>6.0000000000000053E-2</v>
      </c>
    </row>
    <row r="2049" spans="1:22">
      <c r="A2049" t="s">
        <v>7723</v>
      </c>
      <c r="B2049" t="s">
        <v>7724</v>
      </c>
      <c r="C2049" t="s">
        <v>7649</v>
      </c>
      <c r="D2049" t="s">
        <v>113</v>
      </c>
      <c r="E2049">
        <v>2</v>
      </c>
      <c r="F2049">
        <v>0</v>
      </c>
      <c r="G2049">
        <v>9</v>
      </c>
      <c r="H2049">
        <v>2</v>
      </c>
      <c r="I2049">
        <v>1</v>
      </c>
      <c r="J2049">
        <v>11</v>
      </c>
      <c r="K2049">
        <v>0.18181818181818182</v>
      </c>
      <c r="L2049" t="s">
        <v>18189</v>
      </c>
      <c r="M2049" t="s">
        <v>17973</v>
      </c>
      <c r="N2049" cm="1">
        <f t="array" ref="N2049">_xlfn.LET(_xlpm.k,finalData[[#This Row],[peer_group_key]],
     MEDIAN(_xlfn._xlws.FILTER(finalData[score], (finalData[peer_group_key]=_xlpm.k)*(ISNUMBER(finalData[score]))))
)</f>
        <v>1</v>
      </c>
      <c r="O2049" cm="1">
        <f t="array" ref="O204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2049" cm="1">
        <f t="array" ref="P204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2049">
        <f>finalData[[#This Row],[peerQ3]]-finalData[[#This Row],[peerQ1]]</f>
        <v>5.0000000000000044E-2</v>
      </c>
      <c r="R2049" cm="1">
        <f t="array" ref="R2049">_xlfn.LET(_xlpm.k,finalData[[#This Row],[peer_group_key]],
ROWS(_xlfn._xlws.FILTER(finalData[score], (finalData[peer_group_key]=_xlpm.k)*(ISNUMBER(finalData[score]))))
)</f>
        <v>5</v>
      </c>
      <c r="S2049">
        <f>IF(OR(NOT(ISNUMBER(finalData[[#This Row],[peerIQR]])),finalData[[#This Row],[peerIQR]]=0), NA(), finalData[[#This Row],[peerQ1]]-1.5*finalData[[#This Row],[peerIQR]])</f>
        <v>0.90499999999999992</v>
      </c>
      <c r="T2049">
        <f>IF(OR(NOT(ISNUMBER(finalData[[#This Row],[peerIQR]])),finalData[[#This Row],[peerIQR]]=0), NA(), finalData[[#This Row],[peerQ3]]+1.5*finalData[[#This Row],[peerIQR]])</f>
        <v>1.105</v>
      </c>
      <c r="U204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49">
        <f>finalData[[#This Row],[score]]-finalData[[#This Row],[peerMedian]]</f>
        <v>0</v>
      </c>
    </row>
    <row r="2050" spans="1:22">
      <c r="A2050" t="s">
        <v>7726</v>
      </c>
      <c r="B2050" t="s">
        <v>7727</v>
      </c>
      <c r="C2050" t="s">
        <v>7649</v>
      </c>
      <c r="D2050" t="s">
        <v>27</v>
      </c>
      <c r="E2050">
        <v>2</v>
      </c>
      <c r="F2050">
        <v>0</v>
      </c>
      <c r="G2050">
        <v>6</v>
      </c>
      <c r="H2050">
        <v>0</v>
      </c>
      <c r="I2050">
        <v>1.28</v>
      </c>
      <c r="J2050">
        <v>6</v>
      </c>
      <c r="K2050">
        <v>0</v>
      </c>
      <c r="L2050" t="s">
        <v>18187</v>
      </c>
      <c r="M2050" t="s">
        <v>17973</v>
      </c>
      <c r="N2050" cm="1">
        <f t="array" ref="N2050">_xlfn.LET(_xlpm.k,finalData[[#This Row],[peer_group_key]],
     MEDIAN(_xlfn._xlws.FILTER(finalData[score], (finalData[peer_group_key]=_xlpm.k)*(ISNUMBER(finalData[score]))))
)</f>
        <v>1</v>
      </c>
      <c r="O2050" cm="1">
        <f t="array" ref="O205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50" cm="1">
        <f t="array" ref="P205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2050">
        <f>finalData[[#This Row],[peerQ3]]-finalData[[#This Row],[peerQ1]]</f>
        <v>6.5000000000000169E-2</v>
      </c>
      <c r="R2050" cm="1">
        <f t="array" ref="R2050">_xlfn.LET(_xlpm.k,finalData[[#This Row],[peer_group_key]],
ROWS(_xlfn._xlws.FILTER(finalData[score], (finalData[peer_group_key]=_xlpm.k)*(ISNUMBER(finalData[score]))))
)</f>
        <v>21</v>
      </c>
      <c r="S2050">
        <f>IF(OR(NOT(ISNUMBER(finalData[[#This Row],[peerIQR]])),finalData[[#This Row],[peerIQR]]=0), NA(), finalData[[#This Row],[peerQ1]]-1.5*finalData[[#This Row],[peerIQR]])</f>
        <v>0.87249999999999972</v>
      </c>
      <c r="T2050">
        <f>IF(OR(NOT(ISNUMBER(finalData[[#This Row],[peerIQR]])),finalData[[#This Row],[peerIQR]]=0), NA(), finalData[[#This Row],[peerQ3]]+1.5*finalData[[#This Row],[peerIQR]])</f>
        <v>1.1325000000000003</v>
      </c>
      <c r="U205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2050">
        <f>finalData[[#This Row],[score]]-finalData[[#This Row],[peerMedian]]</f>
        <v>0.28000000000000003</v>
      </c>
    </row>
    <row r="2051" spans="1:22">
      <c r="A2051" t="s">
        <v>7730</v>
      </c>
      <c r="B2051" t="s">
        <v>7731</v>
      </c>
      <c r="C2051" t="s">
        <v>7649</v>
      </c>
      <c r="D2051" t="s">
        <v>87</v>
      </c>
      <c r="E2051">
        <v>3</v>
      </c>
      <c r="F2051">
        <v>0</v>
      </c>
      <c r="G2051">
        <v>7</v>
      </c>
      <c r="H2051">
        <v>0</v>
      </c>
      <c r="I2051">
        <v>0.97</v>
      </c>
      <c r="J2051">
        <v>7</v>
      </c>
      <c r="K2051">
        <v>0</v>
      </c>
      <c r="L2051" t="s">
        <v>18191</v>
      </c>
      <c r="M2051" t="s">
        <v>17971</v>
      </c>
      <c r="N2051" cm="1">
        <f t="array" ref="N2051">_xlfn.LET(_xlpm.k,finalData[[#This Row],[peer_group_key]],
     MEDIAN(_xlfn._xlws.FILTER(finalData[score], (finalData[peer_group_key]=_xlpm.k)*(ISNUMBER(finalData[score]))))
)</f>
        <v>0.97</v>
      </c>
      <c r="O2051" cm="1">
        <f t="array" ref="O205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51" cm="1">
        <f t="array" ref="P205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2051">
        <f>finalData[[#This Row],[peerQ3]]-finalData[[#This Row],[peerQ1]]</f>
        <v>9.000000000000008E-2</v>
      </c>
      <c r="R2051" cm="1">
        <f t="array" ref="R2051">_xlfn.LET(_xlpm.k,finalData[[#This Row],[peer_group_key]],
ROWS(_xlfn._xlws.FILTER(finalData[score], (finalData[peer_group_key]=_xlpm.k)*(ISNUMBER(finalData[score]))))
)</f>
        <v>5</v>
      </c>
      <c r="S2051">
        <f>IF(OR(NOT(ISNUMBER(finalData[[#This Row],[peerIQR]])),finalData[[#This Row],[peerIQR]]=0), NA(), finalData[[#This Row],[peerQ1]]-1.5*finalData[[#This Row],[peerIQR]])</f>
        <v>0.83499999999999985</v>
      </c>
      <c r="T2051">
        <f>IF(OR(NOT(ISNUMBER(finalData[[#This Row],[peerIQR]])),finalData[[#This Row],[peerIQR]]=0), NA(), finalData[[#This Row],[peerQ3]]+1.5*finalData[[#This Row],[peerIQR]])</f>
        <v>1.1950000000000003</v>
      </c>
      <c r="U205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51">
        <f>finalData[[#This Row],[score]]-finalData[[#This Row],[peerMedian]]</f>
        <v>0</v>
      </c>
    </row>
    <row r="2052" spans="1:22">
      <c r="A2052" t="s">
        <v>7734</v>
      </c>
      <c r="B2052" t="s">
        <v>7735</v>
      </c>
      <c r="C2052" t="s">
        <v>7649</v>
      </c>
      <c r="D2052" t="s">
        <v>27</v>
      </c>
      <c r="E2052">
        <v>3</v>
      </c>
      <c r="F2052">
        <v>0</v>
      </c>
      <c r="G2052">
        <v>8</v>
      </c>
      <c r="H2052">
        <v>0</v>
      </c>
      <c r="I2052">
        <v>0.94</v>
      </c>
      <c r="J2052">
        <v>8</v>
      </c>
      <c r="K2052">
        <v>0</v>
      </c>
      <c r="L2052" t="s">
        <v>18187</v>
      </c>
      <c r="M2052" t="s">
        <v>17971</v>
      </c>
      <c r="N2052" cm="1">
        <f t="array" ref="N2052">_xlfn.LET(_xlpm.k,finalData[[#This Row],[peer_group_key]],
     MEDIAN(_xlfn._xlws.FILTER(finalData[score], (finalData[peer_group_key]=_xlpm.k)*(ISNUMBER(finalData[score]))))
)</f>
        <v>1</v>
      </c>
      <c r="O2052" cm="1">
        <f t="array" ref="O205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52" cm="1">
        <f t="array" ref="P205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2052">
        <f>finalData[[#This Row],[peerQ3]]-finalData[[#This Row],[peerQ1]]</f>
        <v>6.5000000000000169E-2</v>
      </c>
      <c r="R2052" cm="1">
        <f t="array" ref="R2052">_xlfn.LET(_xlpm.k,finalData[[#This Row],[peer_group_key]],
ROWS(_xlfn._xlws.FILTER(finalData[score], (finalData[peer_group_key]=_xlpm.k)*(ISNUMBER(finalData[score]))))
)</f>
        <v>21</v>
      </c>
      <c r="S2052">
        <f>IF(OR(NOT(ISNUMBER(finalData[[#This Row],[peerIQR]])),finalData[[#This Row],[peerIQR]]=0), NA(), finalData[[#This Row],[peerQ1]]-1.5*finalData[[#This Row],[peerIQR]])</f>
        <v>0.87249999999999972</v>
      </c>
      <c r="T2052">
        <f>IF(OR(NOT(ISNUMBER(finalData[[#This Row],[peerIQR]])),finalData[[#This Row],[peerIQR]]=0), NA(), finalData[[#This Row],[peerQ3]]+1.5*finalData[[#This Row],[peerIQR]])</f>
        <v>1.1325000000000003</v>
      </c>
      <c r="U205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52">
        <f>finalData[[#This Row],[score]]-finalData[[#This Row],[peerMedian]]</f>
        <v>-6.0000000000000053E-2</v>
      </c>
    </row>
    <row r="2053" spans="1:22">
      <c r="A2053" t="s">
        <v>7738</v>
      </c>
      <c r="B2053" t="s">
        <v>7739</v>
      </c>
      <c r="C2053" t="s">
        <v>7649</v>
      </c>
      <c r="D2053" t="s">
        <v>27</v>
      </c>
      <c r="E2053">
        <v>4</v>
      </c>
      <c r="F2053">
        <v>0</v>
      </c>
      <c r="G2053">
        <v>5</v>
      </c>
      <c r="H2053">
        <v>1</v>
      </c>
      <c r="I2053">
        <v>1.1399999999999999</v>
      </c>
      <c r="J2053">
        <v>6</v>
      </c>
      <c r="K2053">
        <v>0.16666666666666666</v>
      </c>
      <c r="L2053" t="s">
        <v>18187</v>
      </c>
      <c r="M2053" t="s">
        <v>17970</v>
      </c>
      <c r="N2053" cm="1">
        <f t="array" ref="N2053">_xlfn.LET(_xlpm.k,finalData[[#This Row],[peer_group_key]],
     MEDIAN(_xlfn._xlws.FILTER(finalData[score], (finalData[peer_group_key]=_xlpm.k)*(ISNUMBER(finalData[score]))))
)</f>
        <v>1</v>
      </c>
      <c r="O2053" cm="1">
        <f t="array" ref="O205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53" cm="1">
        <f t="array" ref="P205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2053">
        <f>finalData[[#This Row],[peerQ3]]-finalData[[#This Row],[peerQ1]]</f>
        <v>6.5000000000000169E-2</v>
      </c>
      <c r="R2053" cm="1">
        <f t="array" ref="R2053">_xlfn.LET(_xlpm.k,finalData[[#This Row],[peer_group_key]],
ROWS(_xlfn._xlws.FILTER(finalData[score], (finalData[peer_group_key]=_xlpm.k)*(ISNUMBER(finalData[score]))))
)</f>
        <v>21</v>
      </c>
      <c r="S2053">
        <f>IF(OR(NOT(ISNUMBER(finalData[[#This Row],[peerIQR]])),finalData[[#This Row],[peerIQR]]=0), NA(), finalData[[#This Row],[peerQ1]]-1.5*finalData[[#This Row],[peerIQR]])</f>
        <v>0.87249999999999972</v>
      </c>
      <c r="T2053">
        <f>IF(OR(NOT(ISNUMBER(finalData[[#This Row],[peerIQR]])),finalData[[#This Row],[peerIQR]]=0), NA(), finalData[[#This Row],[peerQ3]]+1.5*finalData[[#This Row],[peerIQR]])</f>
        <v>1.1325000000000003</v>
      </c>
      <c r="U205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2053">
        <f>finalData[[#This Row],[score]]-finalData[[#This Row],[peerMedian]]</f>
        <v>0.1399999999999999</v>
      </c>
    </row>
    <row r="2054" spans="1:22">
      <c r="A2054" t="s">
        <v>7742</v>
      </c>
      <c r="B2054" t="s">
        <v>7743</v>
      </c>
      <c r="C2054" t="s">
        <v>7649</v>
      </c>
      <c r="D2054" t="s">
        <v>113</v>
      </c>
      <c r="E2054">
        <v>3</v>
      </c>
      <c r="F2054">
        <v>0</v>
      </c>
      <c r="G2054">
        <v>10</v>
      </c>
      <c r="H2054">
        <v>0</v>
      </c>
      <c r="I2054">
        <v>1.03</v>
      </c>
      <c r="J2054">
        <v>10</v>
      </c>
      <c r="K2054">
        <v>0</v>
      </c>
      <c r="L2054" t="s">
        <v>18189</v>
      </c>
      <c r="M2054" t="s">
        <v>17971</v>
      </c>
      <c r="N2054" cm="1">
        <f t="array" ref="N2054">_xlfn.LET(_xlpm.k,finalData[[#This Row],[peer_group_key]],
     MEDIAN(_xlfn._xlws.FILTER(finalData[score], (finalData[peer_group_key]=_xlpm.k)*(ISNUMBER(finalData[score]))))
)</f>
        <v>1</v>
      </c>
      <c r="O2054" cm="1">
        <f t="array" ref="O205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2054" cm="1">
        <f t="array" ref="P205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2054">
        <f>finalData[[#This Row],[peerQ3]]-finalData[[#This Row],[peerQ1]]</f>
        <v>5.0000000000000044E-2</v>
      </c>
      <c r="R2054" cm="1">
        <f t="array" ref="R2054">_xlfn.LET(_xlpm.k,finalData[[#This Row],[peer_group_key]],
ROWS(_xlfn._xlws.FILTER(finalData[score], (finalData[peer_group_key]=_xlpm.k)*(ISNUMBER(finalData[score]))))
)</f>
        <v>5</v>
      </c>
      <c r="S2054">
        <f>IF(OR(NOT(ISNUMBER(finalData[[#This Row],[peerIQR]])),finalData[[#This Row],[peerIQR]]=0), NA(), finalData[[#This Row],[peerQ1]]-1.5*finalData[[#This Row],[peerIQR]])</f>
        <v>0.90499999999999992</v>
      </c>
      <c r="T2054">
        <f>IF(OR(NOT(ISNUMBER(finalData[[#This Row],[peerIQR]])),finalData[[#This Row],[peerIQR]]=0), NA(), finalData[[#This Row],[peerQ3]]+1.5*finalData[[#This Row],[peerIQR]])</f>
        <v>1.105</v>
      </c>
      <c r="U205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54">
        <f>finalData[[#This Row],[score]]-finalData[[#This Row],[peerMedian]]</f>
        <v>3.0000000000000027E-2</v>
      </c>
    </row>
    <row r="2055" spans="1:22">
      <c r="A2055" t="s">
        <v>7746</v>
      </c>
      <c r="B2055" t="s">
        <v>7747</v>
      </c>
      <c r="C2055" t="s">
        <v>7649</v>
      </c>
      <c r="D2055" t="s">
        <v>87</v>
      </c>
      <c r="E2055">
        <v>4</v>
      </c>
      <c r="F2055">
        <v>0</v>
      </c>
      <c r="G2055">
        <v>8</v>
      </c>
      <c r="H2055">
        <v>0</v>
      </c>
      <c r="I2055">
        <v>0.9</v>
      </c>
      <c r="J2055">
        <v>8</v>
      </c>
      <c r="K2055">
        <v>0</v>
      </c>
      <c r="L2055" t="s">
        <v>18191</v>
      </c>
      <c r="M2055" t="s">
        <v>17970</v>
      </c>
      <c r="N2055" cm="1">
        <f t="array" ref="N2055">_xlfn.LET(_xlpm.k,finalData[[#This Row],[peer_group_key]],
     MEDIAN(_xlfn._xlws.FILTER(finalData[score], (finalData[peer_group_key]=_xlpm.k)*(ISNUMBER(finalData[score]))))
)</f>
        <v>0.97</v>
      </c>
      <c r="O2055" cm="1">
        <f t="array" ref="O205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55" cm="1">
        <f t="array" ref="P205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2055">
        <f>finalData[[#This Row],[peerQ3]]-finalData[[#This Row],[peerQ1]]</f>
        <v>9.000000000000008E-2</v>
      </c>
      <c r="R2055" cm="1">
        <f t="array" ref="R2055">_xlfn.LET(_xlpm.k,finalData[[#This Row],[peer_group_key]],
ROWS(_xlfn._xlws.FILTER(finalData[score], (finalData[peer_group_key]=_xlpm.k)*(ISNUMBER(finalData[score]))))
)</f>
        <v>5</v>
      </c>
      <c r="S2055">
        <f>IF(OR(NOT(ISNUMBER(finalData[[#This Row],[peerIQR]])),finalData[[#This Row],[peerIQR]]=0), NA(), finalData[[#This Row],[peerQ1]]-1.5*finalData[[#This Row],[peerIQR]])</f>
        <v>0.83499999999999985</v>
      </c>
      <c r="T2055">
        <f>IF(OR(NOT(ISNUMBER(finalData[[#This Row],[peerIQR]])),finalData[[#This Row],[peerIQR]]=0), NA(), finalData[[#This Row],[peerQ3]]+1.5*finalData[[#This Row],[peerIQR]])</f>
        <v>1.1950000000000003</v>
      </c>
      <c r="U205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55">
        <f>finalData[[#This Row],[score]]-finalData[[#This Row],[peerMedian]]</f>
        <v>-6.9999999999999951E-2</v>
      </c>
    </row>
    <row r="2056" spans="1:22">
      <c r="A2056" t="s">
        <v>7750</v>
      </c>
      <c r="B2056" t="s">
        <v>7751</v>
      </c>
      <c r="C2056" t="s">
        <v>7649</v>
      </c>
      <c r="D2056" t="s">
        <v>32</v>
      </c>
      <c r="E2056">
        <v>3</v>
      </c>
      <c r="F2056">
        <v>2</v>
      </c>
      <c r="G2056">
        <v>8</v>
      </c>
      <c r="H2056">
        <v>1</v>
      </c>
      <c r="I2056">
        <v>1.03</v>
      </c>
      <c r="J2056">
        <v>11</v>
      </c>
      <c r="K2056">
        <v>9.0909090909090912E-2</v>
      </c>
      <c r="L2056" t="s">
        <v>18188</v>
      </c>
      <c r="M2056" t="s">
        <v>17971</v>
      </c>
      <c r="N2056" cm="1">
        <f t="array" ref="N2056">_xlfn.LET(_xlpm.k,finalData[[#This Row],[peer_group_key]],
     MEDIAN(_xlfn._xlws.FILTER(finalData[score], (finalData[peer_group_key]=_xlpm.k)*(ISNUMBER(finalData[score]))))
)</f>
        <v>1</v>
      </c>
      <c r="O2056" cm="1">
        <f t="array" ref="O205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2056" cm="1">
        <f t="array" ref="P205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056">
        <f>finalData[[#This Row],[peerQ3]]-finalData[[#This Row],[peerQ1]]</f>
        <v>0.12000000000000022</v>
      </c>
      <c r="R2056" cm="1">
        <f t="array" ref="R2056">_xlfn.LET(_xlpm.k,finalData[[#This Row],[peer_group_key]],
ROWS(_xlfn._xlws.FILTER(finalData[score], (finalData[peer_group_key]=_xlpm.k)*(ISNUMBER(finalData[score]))))
)</f>
        <v>18</v>
      </c>
      <c r="S2056">
        <f>IF(OR(NOT(ISNUMBER(finalData[[#This Row],[peerIQR]])),finalData[[#This Row],[peerIQR]]=0), NA(), finalData[[#This Row],[peerQ1]]-1.5*finalData[[#This Row],[peerIQR]])</f>
        <v>0.77499999999999969</v>
      </c>
      <c r="T2056">
        <f>IF(OR(NOT(ISNUMBER(finalData[[#This Row],[peerIQR]])),finalData[[#This Row],[peerIQR]]=0), NA(), finalData[[#This Row],[peerQ3]]+1.5*finalData[[#This Row],[peerIQR]])</f>
        <v>1.2550000000000006</v>
      </c>
      <c r="U205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56">
        <f>finalData[[#This Row],[score]]-finalData[[#This Row],[peerMedian]]</f>
        <v>3.0000000000000027E-2</v>
      </c>
    </row>
    <row r="2057" spans="1:22">
      <c r="A2057" t="s">
        <v>7753</v>
      </c>
      <c r="B2057" t="s">
        <v>7754</v>
      </c>
      <c r="C2057" t="s">
        <v>7649</v>
      </c>
      <c r="D2057" t="s">
        <v>32</v>
      </c>
      <c r="E2057">
        <v>2</v>
      </c>
      <c r="F2057">
        <v>0</v>
      </c>
      <c r="G2057">
        <v>5</v>
      </c>
      <c r="H2057">
        <v>1</v>
      </c>
      <c r="I2057">
        <v>1.04</v>
      </c>
      <c r="J2057">
        <v>6</v>
      </c>
      <c r="K2057">
        <v>0.16666666666666666</v>
      </c>
      <c r="L2057" t="s">
        <v>18188</v>
      </c>
      <c r="M2057" t="s">
        <v>17973</v>
      </c>
      <c r="N2057" cm="1">
        <f t="array" ref="N2057">_xlfn.LET(_xlpm.k,finalData[[#This Row],[peer_group_key]],
     MEDIAN(_xlfn._xlws.FILTER(finalData[score], (finalData[peer_group_key]=_xlpm.k)*(ISNUMBER(finalData[score]))))
)</f>
        <v>1</v>
      </c>
      <c r="O2057" cm="1">
        <f t="array" ref="O205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2057" cm="1">
        <f t="array" ref="P205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057">
        <f>finalData[[#This Row],[peerQ3]]-finalData[[#This Row],[peerQ1]]</f>
        <v>0.12000000000000022</v>
      </c>
      <c r="R2057" cm="1">
        <f t="array" ref="R2057">_xlfn.LET(_xlpm.k,finalData[[#This Row],[peer_group_key]],
ROWS(_xlfn._xlws.FILTER(finalData[score], (finalData[peer_group_key]=_xlpm.k)*(ISNUMBER(finalData[score]))))
)</f>
        <v>18</v>
      </c>
      <c r="S2057">
        <f>IF(OR(NOT(ISNUMBER(finalData[[#This Row],[peerIQR]])),finalData[[#This Row],[peerIQR]]=0), NA(), finalData[[#This Row],[peerQ1]]-1.5*finalData[[#This Row],[peerIQR]])</f>
        <v>0.77499999999999969</v>
      </c>
      <c r="T2057">
        <f>IF(OR(NOT(ISNUMBER(finalData[[#This Row],[peerIQR]])),finalData[[#This Row],[peerIQR]]=0), NA(), finalData[[#This Row],[peerQ3]]+1.5*finalData[[#This Row],[peerIQR]])</f>
        <v>1.2550000000000006</v>
      </c>
      <c r="U205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57">
        <f>finalData[[#This Row],[score]]-finalData[[#This Row],[peerMedian]]</f>
        <v>4.0000000000000036E-2</v>
      </c>
    </row>
    <row r="2058" spans="1:22">
      <c r="A2058" t="s">
        <v>7756</v>
      </c>
      <c r="B2058" t="s">
        <v>7757</v>
      </c>
      <c r="C2058" t="s">
        <v>7649</v>
      </c>
      <c r="D2058" t="s">
        <v>140</v>
      </c>
      <c r="E2058">
        <v>4</v>
      </c>
      <c r="F2058">
        <v>2</v>
      </c>
      <c r="G2058">
        <v>9</v>
      </c>
      <c r="H2058">
        <v>0</v>
      </c>
      <c r="I2058">
        <v>1</v>
      </c>
      <c r="J2058">
        <v>11</v>
      </c>
      <c r="K2058">
        <v>0</v>
      </c>
      <c r="L2058" t="s">
        <v>18190</v>
      </c>
      <c r="M2058" t="s">
        <v>17970</v>
      </c>
      <c r="N2058" cm="1">
        <f t="array" ref="N2058">_xlfn.LET(_xlpm.k,finalData[[#This Row],[peer_group_key]],
     MEDIAN(_xlfn._xlws.FILTER(finalData[score], (finalData[peer_group_key]=_xlpm.k)*(ISNUMBER(finalData[score]))))
)</f>
        <v>1.0049999999999999</v>
      </c>
      <c r="O2058" cm="1">
        <f t="array" ref="O205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0.98750000000000004</v>
      </c>
      <c r="P2058" cm="1">
        <f t="array" ref="P205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2058">
        <f>finalData[[#This Row],[peerQ3]]-finalData[[#This Row],[peerQ1]]</f>
        <v>2.750000000000008E-2</v>
      </c>
      <c r="R2058" cm="1">
        <f t="array" ref="R2058">_xlfn.LET(_xlpm.k,finalData[[#This Row],[peer_group_key]],
ROWS(_xlfn._xlws.FILTER(finalData[score], (finalData[peer_group_key]=_xlpm.k)*(ISNUMBER(finalData[score]))))
)</f>
        <v>4</v>
      </c>
      <c r="S2058">
        <f>IF(OR(NOT(ISNUMBER(finalData[[#This Row],[peerIQR]])),finalData[[#This Row],[peerIQR]]=0), NA(), finalData[[#This Row],[peerQ1]]-1.5*finalData[[#This Row],[peerIQR]])</f>
        <v>0.94624999999999992</v>
      </c>
      <c r="T2058">
        <f>IF(OR(NOT(ISNUMBER(finalData[[#This Row],[peerIQR]])),finalData[[#This Row],[peerIQR]]=0), NA(), finalData[[#This Row],[peerQ3]]+1.5*finalData[[#This Row],[peerIQR]])</f>
        <v>1.0562500000000004</v>
      </c>
      <c r="U205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58">
        <f>finalData[[#This Row],[score]]-finalData[[#This Row],[peerMedian]]</f>
        <v>-4.9999999999998934E-3</v>
      </c>
    </row>
    <row r="2059" spans="1:22">
      <c r="A2059" t="s">
        <v>7759</v>
      </c>
      <c r="B2059" t="s">
        <v>7760</v>
      </c>
      <c r="C2059" t="s">
        <v>7649</v>
      </c>
      <c r="D2059" t="s">
        <v>113</v>
      </c>
      <c r="E2059">
        <v>2</v>
      </c>
      <c r="F2059">
        <v>0</v>
      </c>
      <c r="G2059">
        <v>5</v>
      </c>
      <c r="H2059">
        <v>0</v>
      </c>
      <c r="I2059">
        <v>1.1399999999999999</v>
      </c>
      <c r="J2059">
        <v>5</v>
      </c>
      <c r="K2059">
        <v>0</v>
      </c>
      <c r="L2059" t="s">
        <v>18189</v>
      </c>
      <c r="M2059" t="s">
        <v>17973</v>
      </c>
      <c r="N2059" cm="1">
        <f t="array" ref="N2059">_xlfn.LET(_xlpm.k,finalData[[#This Row],[peer_group_key]],
     MEDIAN(_xlfn._xlws.FILTER(finalData[score], (finalData[peer_group_key]=_xlpm.k)*(ISNUMBER(finalData[score]))))
)</f>
        <v>1</v>
      </c>
      <c r="O2059" cm="1">
        <f t="array" ref="O205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2059" cm="1">
        <f t="array" ref="P205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</v>
      </c>
      <c r="Q2059">
        <f>finalData[[#This Row],[peerQ3]]-finalData[[#This Row],[peerQ1]]</f>
        <v>5.0000000000000044E-2</v>
      </c>
      <c r="R2059" cm="1">
        <f t="array" ref="R2059">_xlfn.LET(_xlpm.k,finalData[[#This Row],[peer_group_key]],
ROWS(_xlfn._xlws.FILTER(finalData[score], (finalData[peer_group_key]=_xlpm.k)*(ISNUMBER(finalData[score]))))
)</f>
        <v>5</v>
      </c>
      <c r="S2059">
        <f>IF(OR(NOT(ISNUMBER(finalData[[#This Row],[peerIQR]])),finalData[[#This Row],[peerIQR]]=0), NA(), finalData[[#This Row],[peerQ1]]-1.5*finalData[[#This Row],[peerIQR]])</f>
        <v>0.90499999999999992</v>
      </c>
      <c r="T2059">
        <f>IF(OR(NOT(ISNUMBER(finalData[[#This Row],[peerIQR]])),finalData[[#This Row],[peerIQR]]=0), NA(), finalData[[#This Row],[peerQ3]]+1.5*finalData[[#This Row],[peerIQR]])</f>
        <v>1.105</v>
      </c>
      <c r="U205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59">
        <f>finalData[[#This Row],[score]]-finalData[[#This Row],[peerMedian]]</f>
        <v>0.1399999999999999</v>
      </c>
    </row>
    <row r="2060" spans="1:22">
      <c r="A2060" t="s">
        <v>7762</v>
      </c>
      <c r="B2060" t="s">
        <v>7763</v>
      </c>
      <c r="C2060" t="s">
        <v>7649</v>
      </c>
      <c r="D2060" t="s">
        <v>18</v>
      </c>
      <c r="E2060">
        <v>3</v>
      </c>
      <c r="F2060">
        <v>0</v>
      </c>
      <c r="G2060">
        <v>10</v>
      </c>
      <c r="H2060">
        <v>1</v>
      </c>
      <c r="I2060">
        <v>1.0900000000000001</v>
      </c>
      <c r="J2060">
        <v>11</v>
      </c>
      <c r="K2060">
        <v>9.0909090909090912E-2</v>
      </c>
      <c r="L2060" t="s">
        <v>18186</v>
      </c>
      <c r="M2060" t="s">
        <v>17971</v>
      </c>
      <c r="N2060" cm="1">
        <f t="array" ref="N2060">_xlfn.LET(_xlpm.k,finalData[[#This Row],[peer_group_key]],
     MEDIAN(_xlfn._xlws.FILTER(finalData[score], (finalData[peer_group_key]=_xlpm.k)*(ISNUMBER(finalData[score]))))
)</f>
        <v>1.04</v>
      </c>
      <c r="O2060" cm="1">
        <f t="array" ref="O206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1.0049999999999999</v>
      </c>
      <c r="P2060" cm="1">
        <f t="array" ref="P206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060">
        <f>finalData[[#This Row],[peerQ3]]-finalData[[#This Row],[peerQ1]]</f>
        <v>8.5000000000000187E-2</v>
      </c>
      <c r="R2060" cm="1">
        <f t="array" ref="R2060">_xlfn.LET(_xlpm.k,finalData[[#This Row],[peer_group_key]],
ROWS(_xlfn._xlws.FILTER(finalData[score], (finalData[peer_group_key]=_xlpm.k)*(ISNUMBER(finalData[score]))))
)</f>
        <v>7</v>
      </c>
      <c r="S2060">
        <f>IF(OR(NOT(ISNUMBER(finalData[[#This Row],[peerIQR]])),finalData[[#This Row],[peerIQR]]=0), NA(), finalData[[#This Row],[peerQ1]]-1.5*finalData[[#This Row],[peerIQR]])</f>
        <v>0.87749999999999961</v>
      </c>
      <c r="T2060">
        <f>IF(OR(NOT(ISNUMBER(finalData[[#This Row],[peerIQR]])),finalData[[#This Row],[peerIQR]]=0), NA(), finalData[[#This Row],[peerQ3]]+1.5*finalData[[#This Row],[peerIQR]])</f>
        <v>1.2175000000000002</v>
      </c>
      <c r="U206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60">
        <f>finalData[[#This Row],[score]]-finalData[[#This Row],[peerMedian]]</f>
        <v>5.0000000000000044E-2</v>
      </c>
    </row>
    <row r="2061" spans="1:22">
      <c r="A2061" t="s">
        <v>7765</v>
      </c>
      <c r="B2061" t="s">
        <v>7766</v>
      </c>
      <c r="C2061" t="s">
        <v>7649</v>
      </c>
      <c r="D2061" t="s">
        <v>87</v>
      </c>
      <c r="E2061">
        <v>5</v>
      </c>
      <c r="F2061">
        <v>0</v>
      </c>
      <c r="G2061">
        <v>6</v>
      </c>
      <c r="H2061">
        <v>0</v>
      </c>
      <c r="I2061">
        <v>0.97</v>
      </c>
      <c r="J2061">
        <v>6</v>
      </c>
      <c r="K2061">
        <v>0</v>
      </c>
      <c r="L2061" t="s">
        <v>18191</v>
      </c>
      <c r="M2061" t="s">
        <v>17970</v>
      </c>
      <c r="N2061" cm="1">
        <f t="array" ref="N2061">_xlfn.LET(_xlpm.k,finalData[[#This Row],[peer_group_key]],
     MEDIAN(_xlfn._xlws.FILTER(finalData[score], (finalData[peer_group_key]=_xlpm.k)*(ISNUMBER(finalData[score]))))
)</f>
        <v>0.97</v>
      </c>
      <c r="O2061" cm="1">
        <f t="array" ref="O206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61" cm="1">
        <f t="array" ref="P206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2061">
        <f>finalData[[#This Row],[peerQ3]]-finalData[[#This Row],[peerQ1]]</f>
        <v>9.000000000000008E-2</v>
      </c>
      <c r="R2061" cm="1">
        <f t="array" ref="R2061">_xlfn.LET(_xlpm.k,finalData[[#This Row],[peer_group_key]],
ROWS(_xlfn._xlws.FILTER(finalData[score], (finalData[peer_group_key]=_xlpm.k)*(ISNUMBER(finalData[score]))))
)</f>
        <v>5</v>
      </c>
      <c r="S2061">
        <f>IF(OR(NOT(ISNUMBER(finalData[[#This Row],[peerIQR]])),finalData[[#This Row],[peerIQR]]=0), NA(), finalData[[#This Row],[peerQ1]]-1.5*finalData[[#This Row],[peerIQR]])</f>
        <v>0.83499999999999985</v>
      </c>
      <c r="T2061">
        <f>IF(OR(NOT(ISNUMBER(finalData[[#This Row],[peerIQR]])),finalData[[#This Row],[peerIQR]]=0), NA(), finalData[[#This Row],[peerQ3]]+1.5*finalData[[#This Row],[peerIQR]])</f>
        <v>1.1950000000000003</v>
      </c>
      <c r="U206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61">
        <f>finalData[[#This Row],[score]]-finalData[[#This Row],[peerMedian]]</f>
        <v>0</v>
      </c>
    </row>
    <row r="2062" spans="1:22">
      <c r="A2062" t="s">
        <v>7769</v>
      </c>
      <c r="B2062" t="s">
        <v>7770</v>
      </c>
      <c r="C2062" t="s">
        <v>7649</v>
      </c>
      <c r="D2062" t="s">
        <v>27</v>
      </c>
      <c r="E2062">
        <v>3</v>
      </c>
      <c r="F2062">
        <v>0</v>
      </c>
      <c r="G2062">
        <v>9</v>
      </c>
      <c r="H2062">
        <v>0</v>
      </c>
      <c r="I2062">
        <v>0.97</v>
      </c>
      <c r="J2062">
        <v>9</v>
      </c>
      <c r="K2062">
        <v>0</v>
      </c>
      <c r="L2062" t="s">
        <v>18187</v>
      </c>
      <c r="M2062" t="s">
        <v>17971</v>
      </c>
      <c r="N2062" cm="1">
        <f t="array" ref="N2062">_xlfn.LET(_xlpm.k,finalData[[#This Row],[peer_group_key]],
     MEDIAN(_xlfn._xlws.FILTER(finalData[score], (finalData[peer_group_key]=_xlpm.k)*(ISNUMBER(finalData[score]))))
)</f>
        <v>1</v>
      </c>
      <c r="O2062" cm="1">
        <f t="array" ref="O206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62" cm="1">
        <f t="array" ref="P206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2062">
        <f>finalData[[#This Row],[peerQ3]]-finalData[[#This Row],[peerQ1]]</f>
        <v>6.5000000000000169E-2</v>
      </c>
      <c r="R2062" cm="1">
        <f t="array" ref="R2062">_xlfn.LET(_xlpm.k,finalData[[#This Row],[peer_group_key]],
ROWS(_xlfn._xlws.FILTER(finalData[score], (finalData[peer_group_key]=_xlpm.k)*(ISNUMBER(finalData[score]))))
)</f>
        <v>21</v>
      </c>
      <c r="S2062">
        <f>IF(OR(NOT(ISNUMBER(finalData[[#This Row],[peerIQR]])),finalData[[#This Row],[peerIQR]]=0), NA(), finalData[[#This Row],[peerQ1]]-1.5*finalData[[#This Row],[peerIQR]])</f>
        <v>0.87249999999999972</v>
      </c>
      <c r="T2062">
        <f>IF(OR(NOT(ISNUMBER(finalData[[#This Row],[peerIQR]])),finalData[[#This Row],[peerIQR]]=0), NA(), finalData[[#This Row],[peerQ3]]+1.5*finalData[[#This Row],[peerIQR]])</f>
        <v>1.1325000000000003</v>
      </c>
      <c r="U206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62">
        <f>finalData[[#This Row],[score]]-finalData[[#This Row],[peerMedian]]</f>
        <v>-3.0000000000000027E-2</v>
      </c>
    </row>
    <row r="2063" spans="1:22">
      <c r="A2063" t="s">
        <v>7772</v>
      </c>
      <c r="B2063" t="s">
        <v>7773</v>
      </c>
      <c r="C2063" t="s">
        <v>7649</v>
      </c>
      <c r="D2063" t="s">
        <v>32</v>
      </c>
      <c r="E2063">
        <v>3</v>
      </c>
      <c r="F2063">
        <v>1</v>
      </c>
      <c r="G2063">
        <v>7</v>
      </c>
      <c r="H2063">
        <v>3</v>
      </c>
      <c r="I2063">
        <v>0.98</v>
      </c>
      <c r="J2063">
        <v>11</v>
      </c>
      <c r="K2063">
        <v>0.27272727272727271</v>
      </c>
      <c r="L2063" t="s">
        <v>18188</v>
      </c>
      <c r="M2063" t="s">
        <v>17971</v>
      </c>
      <c r="N2063" cm="1">
        <f t="array" ref="N2063">_xlfn.LET(_xlpm.k,finalData[[#This Row],[peer_group_key]],
     MEDIAN(_xlfn._xlws.FILTER(finalData[score], (finalData[peer_group_key]=_xlpm.k)*(ISNUMBER(finalData[score]))))
)</f>
        <v>1</v>
      </c>
      <c r="O2063" cm="1">
        <f t="array" ref="O206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2063" cm="1">
        <f t="array" ref="P206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063">
        <f>finalData[[#This Row],[peerQ3]]-finalData[[#This Row],[peerQ1]]</f>
        <v>0.12000000000000022</v>
      </c>
      <c r="R2063" cm="1">
        <f t="array" ref="R2063">_xlfn.LET(_xlpm.k,finalData[[#This Row],[peer_group_key]],
ROWS(_xlfn._xlws.FILTER(finalData[score], (finalData[peer_group_key]=_xlpm.k)*(ISNUMBER(finalData[score]))))
)</f>
        <v>18</v>
      </c>
      <c r="S2063">
        <f>IF(OR(NOT(ISNUMBER(finalData[[#This Row],[peerIQR]])),finalData[[#This Row],[peerIQR]]=0), NA(), finalData[[#This Row],[peerQ1]]-1.5*finalData[[#This Row],[peerIQR]])</f>
        <v>0.77499999999999969</v>
      </c>
      <c r="T2063">
        <f>IF(OR(NOT(ISNUMBER(finalData[[#This Row],[peerIQR]])),finalData[[#This Row],[peerIQR]]=0), NA(), finalData[[#This Row],[peerQ3]]+1.5*finalData[[#This Row],[peerIQR]])</f>
        <v>1.2550000000000006</v>
      </c>
      <c r="U206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63">
        <f>finalData[[#This Row],[score]]-finalData[[#This Row],[peerMedian]]</f>
        <v>-2.0000000000000018E-2</v>
      </c>
    </row>
    <row r="2064" spans="1:22">
      <c r="A2064" t="s">
        <v>7775</v>
      </c>
      <c r="B2064" t="s">
        <v>7776</v>
      </c>
      <c r="C2064" t="s">
        <v>7649</v>
      </c>
      <c r="D2064" t="s">
        <v>32</v>
      </c>
      <c r="E2064">
        <v>5</v>
      </c>
      <c r="F2064">
        <v>1</v>
      </c>
      <c r="G2064">
        <v>5</v>
      </c>
      <c r="H2064">
        <v>0</v>
      </c>
      <c r="I2064">
        <v>1.19</v>
      </c>
      <c r="J2064">
        <v>6</v>
      </c>
      <c r="K2064">
        <v>0</v>
      </c>
      <c r="L2064" t="s">
        <v>18188</v>
      </c>
      <c r="M2064" t="s">
        <v>17970</v>
      </c>
      <c r="N2064" cm="1">
        <f t="array" ref="N2064">_xlfn.LET(_xlpm.k,finalData[[#This Row],[peer_group_key]],
     MEDIAN(_xlfn._xlws.FILTER(finalData[score], (finalData[peer_group_key]=_xlpm.k)*(ISNUMBER(finalData[score]))))
)</f>
        <v>1</v>
      </c>
      <c r="O2064" cm="1">
        <f t="array" ref="O206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2064" cm="1">
        <f t="array" ref="P206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064">
        <f>finalData[[#This Row],[peerQ3]]-finalData[[#This Row],[peerQ1]]</f>
        <v>0.12000000000000022</v>
      </c>
      <c r="R2064" cm="1">
        <f t="array" ref="R2064">_xlfn.LET(_xlpm.k,finalData[[#This Row],[peer_group_key]],
ROWS(_xlfn._xlws.FILTER(finalData[score], (finalData[peer_group_key]=_xlpm.k)*(ISNUMBER(finalData[score]))))
)</f>
        <v>18</v>
      </c>
      <c r="S2064">
        <f>IF(OR(NOT(ISNUMBER(finalData[[#This Row],[peerIQR]])),finalData[[#This Row],[peerIQR]]=0), NA(), finalData[[#This Row],[peerQ1]]-1.5*finalData[[#This Row],[peerIQR]])</f>
        <v>0.77499999999999969</v>
      </c>
      <c r="T2064">
        <f>IF(OR(NOT(ISNUMBER(finalData[[#This Row],[peerIQR]])),finalData[[#This Row],[peerIQR]]=0), NA(), finalData[[#This Row],[peerQ3]]+1.5*finalData[[#This Row],[peerIQR]])</f>
        <v>1.2550000000000006</v>
      </c>
      <c r="U206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64">
        <f>finalData[[#This Row],[score]]-finalData[[#This Row],[peerMedian]]</f>
        <v>0.18999999999999995</v>
      </c>
    </row>
    <row r="2065" spans="1:22">
      <c r="A2065" t="s">
        <v>7779</v>
      </c>
      <c r="B2065" t="s">
        <v>7780</v>
      </c>
      <c r="C2065" t="s">
        <v>7649</v>
      </c>
      <c r="D2065" t="s">
        <v>140</v>
      </c>
      <c r="E2065">
        <v>3</v>
      </c>
      <c r="F2065">
        <v>0</v>
      </c>
      <c r="G2065">
        <v>6</v>
      </c>
      <c r="H2065">
        <v>1</v>
      </c>
      <c r="I2065">
        <v>0.95</v>
      </c>
      <c r="J2065">
        <v>7</v>
      </c>
      <c r="K2065">
        <v>0.14285714285714285</v>
      </c>
      <c r="L2065" t="s">
        <v>18190</v>
      </c>
      <c r="M2065" t="s">
        <v>17971</v>
      </c>
      <c r="N2065" cm="1">
        <f t="array" ref="N2065">_xlfn.LET(_xlpm.k,finalData[[#This Row],[peer_group_key]],
     MEDIAN(_xlfn._xlws.FILTER(finalData[score], (finalData[peer_group_key]=_xlpm.k)*(ISNUMBER(finalData[score]))))
)</f>
        <v>1.0049999999999999</v>
      </c>
      <c r="O2065" cm="1">
        <f t="array" ref="O206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0.98750000000000004</v>
      </c>
      <c r="P2065" cm="1">
        <f t="array" ref="P206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2065">
        <f>finalData[[#This Row],[peerQ3]]-finalData[[#This Row],[peerQ1]]</f>
        <v>2.750000000000008E-2</v>
      </c>
      <c r="R2065" cm="1">
        <f t="array" ref="R2065">_xlfn.LET(_xlpm.k,finalData[[#This Row],[peer_group_key]],
ROWS(_xlfn._xlws.FILTER(finalData[score], (finalData[peer_group_key]=_xlpm.k)*(ISNUMBER(finalData[score]))))
)</f>
        <v>4</v>
      </c>
      <c r="S2065">
        <f>IF(OR(NOT(ISNUMBER(finalData[[#This Row],[peerIQR]])),finalData[[#This Row],[peerIQR]]=0), NA(), finalData[[#This Row],[peerQ1]]-1.5*finalData[[#This Row],[peerIQR]])</f>
        <v>0.94624999999999992</v>
      </c>
      <c r="T2065">
        <f>IF(OR(NOT(ISNUMBER(finalData[[#This Row],[peerIQR]])),finalData[[#This Row],[peerIQR]]=0), NA(), finalData[[#This Row],[peerQ3]]+1.5*finalData[[#This Row],[peerIQR]])</f>
        <v>1.0562500000000004</v>
      </c>
      <c r="U206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65">
        <f>finalData[[#This Row],[score]]-finalData[[#This Row],[peerMedian]]</f>
        <v>-5.4999999999999938E-2</v>
      </c>
    </row>
    <row r="2066" spans="1:22">
      <c r="A2066" t="s">
        <v>7783</v>
      </c>
      <c r="B2066" t="s">
        <v>7784</v>
      </c>
      <c r="C2066" t="s">
        <v>7649</v>
      </c>
      <c r="D2066" t="s">
        <v>18</v>
      </c>
      <c r="E2066">
        <v>3</v>
      </c>
      <c r="F2066">
        <v>1</v>
      </c>
      <c r="G2066">
        <v>5</v>
      </c>
      <c r="H2066">
        <v>0</v>
      </c>
      <c r="I2066">
        <v>1.02</v>
      </c>
      <c r="J2066">
        <v>6</v>
      </c>
      <c r="K2066">
        <v>0</v>
      </c>
      <c r="L2066" t="s">
        <v>18186</v>
      </c>
      <c r="M2066" t="s">
        <v>17971</v>
      </c>
      <c r="N2066" cm="1">
        <f t="array" ref="N2066">_xlfn.LET(_xlpm.k,finalData[[#This Row],[peer_group_key]],
     MEDIAN(_xlfn._xlws.FILTER(finalData[score], (finalData[peer_group_key]=_xlpm.k)*(ISNUMBER(finalData[score]))))
)</f>
        <v>1.04</v>
      </c>
      <c r="O2066" cm="1">
        <f t="array" ref="O206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1.0049999999999999</v>
      </c>
      <c r="P2066" cm="1">
        <f t="array" ref="P206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066">
        <f>finalData[[#This Row],[peerQ3]]-finalData[[#This Row],[peerQ1]]</f>
        <v>8.5000000000000187E-2</v>
      </c>
      <c r="R2066" cm="1">
        <f t="array" ref="R2066">_xlfn.LET(_xlpm.k,finalData[[#This Row],[peer_group_key]],
ROWS(_xlfn._xlws.FILTER(finalData[score], (finalData[peer_group_key]=_xlpm.k)*(ISNUMBER(finalData[score]))))
)</f>
        <v>7</v>
      </c>
      <c r="S2066">
        <f>IF(OR(NOT(ISNUMBER(finalData[[#This Row],[peerIQR]])),finalData[[#This Row],[peerIQR]]=0), NA(), finalData[[#This Row],[peerQ1]]-1.5*finalData[[#This Row],[peerIQR]])</f>
        <v>0.87749999999999961</v>
      </c>
      <c r="T2066">
        <f>IF(OR(NOT(ISNUMBER(finalData[[#This Row],[peerIQR]])),finalData[[#This Row],[peerIQR]]=0), NA(), finalData[[#This Row],[peerQ3]]+1.5*finalData[[#This Row],[peerIQR]])</f>
        <v>1.2175000000000002</v>
      </c>
      <c r="U206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66">
        <f>finalData[[#This Row],[score]]-finalData[[#This Row],[peerMedian]]</f>
        <v>-2.0000000000000018E-2</v>
      </c>
    </row>
    <row r="2067" spans="1:22">
      <c r="A2067" t="s">
        <v>7788</v>
      </c>
      <c r="B2067" t="s">
        <v>7789</v>
      </c>
      <c r="C2067" t="s">
        <v>7649</v>
      </c>
      <c r="D2067" t="s">
        <v>87</v>
      </c>
      <c r="E2067">
        <v>2</v>
      </c>
      <c r="F2067">
        <v>0</v>
      </c>
      <c r="G2067">
        <v>7</v>
      </c>
      <c r="H2067">
        <v>0</v>
      </c>
      <c r="I2067">
        <v>1.06</v>
      </c>
      <c r="J2067">
        <v>7</v>
      </c>
      <c r="K2067">
        <v>0</v>
      </c>
      <c r="L2067" t="s">
        <v>18191</v>
      </c>
      <c r="M2067" t="s">
        <v>17973</v>
      </c>
      <c r="N2067" cm="1">
        <f t="array" ref="N2067">_xlfn.LET(_xlpm.k,finalData[[#This Row],[peer_group_key]],
     MEDIAN(_xlfn._xlws.FILTER(finalData[score], (finalData[peer_group_key]=_xlpm.k)*(ISNUMBER(finalData[score]))))
)</f>
        <v>0.97</v>
      </c>
      <c r="O2067" cm="1">
        <f t="array" ref="O206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67" cm="1">
        <f t="array" ref="P206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2067">
        <f>finalData[[#This Row],[peerQ3]]-finalData[[#This Row],[peerQ1]]</f>
        <v>9.000000000000008E-2</v>
      </c>
      <c r="R2067" cm="1">
        <f t="array" ref="R2067">_xlfn.LET(_xlpm.k,finalData[[#This Row],[peer_group_key]],
ROWS(_xlfn._xlws.FILTER(finalData[score], (finalData[peer_group_key]=_xlpm.k)*(ISNUMBER(finalData[score]))))
)</f>
        <v>5</v>
      </c>
      <c r="S2067">
        <f>IF(OR(NOT(ISNUMBER(finalData[[#This Row],[peerIQR]])),finalData[[#This Row],[peerIQR]]=0), NA(), finalData[[#This Row],[peerQ1]]-1.5*finalData[[#This Row],[peerIQR]])</f>
        <v>0.83499999999999985</v>
      </c>
      <c r="T2067">
        <f>IF(OR(NOT(ISNUMBER(finalData[[#This Row],[peerIQR]])),finalData[[#This Row],[peerIQR]]=0), NA(), finalData[[#This Row],[peerQ3]]+1.5*finalData[[#This Row],[peerIQR]])</f>
        <v>1.1950000000000003</v>
      </c>
      <c r="U206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67">
        <f>finalData[[#This Row],[score]]-finalData[[#This Row],[peerMedian]]</f>
        <v>9.000000000000008E-2</v>
      </c>
    </row>
    <row r="2068" spans="1:22">
      <c r="A2068" t="s">
        <v>7791</v>
      </c>
      <c r="B2068" t="s">
        <v>7792</v>
      </c>
      <c r="C2068" t="s">
        <v>7649</v>
      </c>
      <c r="D2068" t="s">
        <v>27</v>
      </c>
      <c r="E2068">
        <v>2</v>
      </c>
      <c r="F2068">
        <v>0</v>
      </c>
      <c r="G2068">
        <v>8</v>
      </c>
      <c r="H2068">
        <v>0</v>
      </c>
      <c r="I2068">
        <v>0.99</v>
      </c>
      <c r="J2068">
        <v>8</v>
      </c>
      <c r="K2068">
        <v>0</v>
      </c>
      <c r="L2068" t="s">
        <v>18187</v>
      </c>
      <c r="M2068" t="s">
        <v>17973</v>
      </c>
      <c r="N2068" cm="1">
        <f t="array" ref="N2068">_xlfn.LET(_xlpm.k,finalData[[#This Row],[peer_group_key]],
     MEDIAN(_xlfn._xlws.FILTER(finalData[score], (finalData[peer_group_key]=_xlpm.k)*(ISNUMBER(finalData[score]))))
)</f>
        <v>1</v>
      </c>
      <c r="O2068" cm="1">
        <f t="array" ref="O206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68" cm="1">
        <f t="array" ref="P206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2068">
        <f>finalData[[#This Row],[peerQ3]]-finalData[[#This Row],[peerQ1]]</f>
        <v>6.5000000000000169E-2</v>
      </c>
      <c r="R2068" cm="1">
        <f t="array" ref="R2068">_xlfn.LET(_xlpm.k,finalData[[#This Row],[peer_group_key]],
ROWS(_xlfn._xlws.FILTER(finalData[score], (finalData[peer_group_key]=_xlpm.k)*(ISNUMBER(finalData[score]))))
)</f>
        <v>21</v>
      </c>
      <c r="S2068">
        <f>IF(OR(NOT(ISNUMBER(finalData[[#This Row],[peerIQR]])),finalData[[#This Row],[peerIQR]]=0), NA(), finalData[[#This Row],[peerQ1]]-1.5*finalData[[#This Row],[peerIQR]])</f>
        <v>0.87249999999999972</v>
      </c>
      <c r="T2068">
        <f>IF(OR(NOT(ISNUMBER(finalData[[#This Row],[peerIQR]])),finalData[[#This Row],[peerIQR]]=0), NA(), finalData[[#This Row],[peerQ3]]+1.5*finalData[[#This Row],[peerIQR]])</f>
        <v>1.1325000000000003</v>
      </c>
      <c r="U206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68">
        <f>finalData[[#This Row],[score]]-finalData[[#This Row],[peerMedian]]</f>
        <v>-1.0000000000000009E-2</v>
      </c>
    </row>
    <row r="2069" spans="1:22">
      <c r="A2069" t="s">
        <v>7794</v>
      </c>
      <c r="B2069" t="s">
        <v>7795</v>
      </c>
      <c r="C2069" t="s">
        <v>7649</v>
      </c>
      <c r="D2069" t="s">
        <v>32</v>
      </c>
      <c r="E2069">
        <v>4</v>
      </c>
      <c r="F2069">
        <v>0</v>
      </c>
      <c r="G2069">
        <v>6</v>
      </c>
      <c r="H2069">
        <v>0</v>
      </c>
      <c r="I2069">
        <v>1.0900000000000001</v>
      </c>
      <c r="J2069">
        <v>6</v>
      </c>
      <c r="K2069">
        <v>0</v>
      </c>
      <c r="L2069" t="s">
        <v>18188</v>
      </c>
      <c r="M2069" t="s">
        <v>17970</v>
      </c>
      <c r="N2069" cm="1">
        <f t="array" ref="N2069">_xlfn.LET(_xlpm.k,finalData[[#This Row],[peer_group_key]],
     MEDIAN(_xlfn._xlws.FILTER(finalData[score], (finalData[peer_group_key]=_xlpm.k)*(ISNUMBER(finalData[score]))))
)</f>
        <v>1</v>
      </c>
      <c r="O2069" cm="1">
        <f t="array" ref="O206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2069" cm="1">
        <f t="array" ref="P206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069">
        <f>finalData[[#This Row],[peerQ3]]-finalData[[#This Row],[peerQ1]]</f>
        <v>0.12000000000000022</v>
      </c>
      <c r="R2069" cm="1">
        <f t="array" ref="R2069">_xlfn.LET(_xlpm.k,finalData[[#This Row],[peer_group_key]],
ROWS(_xlfn._xlws.FILTER(finalData[score], (finalData[peer_group_key]=_xlpm.k)*(ISNUMBER(finalData[score]))))
)</f>
        <v>18</v>
      </c>
      <c r="S2069">
        <f>IF(OR(NOT(ISNUMBER(finalData[[#This Row],[peerIQR]])),finalData[[#This Row],[peerIQR]]=0), NA(), finalData[[#This Row],[peerQ1]]-1.5*finalData[[#This Row],[peerIQR]])</f>
        <v>0.77499999999999969</v>
      </c>
      <c r="T2069">
        <f>IF(OR(NOT(ISNUMBER(finalData[[#This Row],[peerIQR]])),finalData[[#This Row],[peerIQR]]=0), NA(), finalData[[#This Row],[peerQ3]]+1.5*finalData[[#This Row],[peerIQR]])</f>
        <v>1.2550000000000006</v>
      </c>
      <c r="U206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69">
        <f>finalData[[#This Row],[score]]-finalData[[#This Row],[peerMedian]]</f>
        <v>9.000000000000008E-2</v>
      </c>
    </row>
    <row r="2070" spans="1:22">
      <c r="A2070" t="s">
        <v>7797</v>
      </c>
      <c r="B2070" t="s">
        <v>7798</v>
      </c>
      <c r="C2070" t="s">
        <v>7649</v>
      </c>
      <c r="D2070" t="s">
        <v>18</v>
      </c>
      <c r="E2070">
        <v>2</v>
      </c>
      <c r="F2070">
        <v>0</v>
      </c>
      <c r="G2070">
        <v>5</v>
      </c>
      <c r="H2070">
        <v>0</v>
      </c>
      <c r="I2070">
        <v>1.0900000000000001</v>
      </c>
      <c r="J2070">
        <v>5</v>
      </c>
      <c r="K2070">
        <v>0</v>
      </c>
      <c r="L2070" t="s">
        <v>18186</v>
      </c>
      <c r="M2070" t="s">
        <v>17973</v>
      </c>
      <c r="N2070" cm="1">
        <f t="array" ref="N2070">_xlfn.LET(_xlpm.k,finalData[[#This Row],[peer_group_key]],
     MEDIAN(_xlfn._xlws.FILTER(finalData[score], (finalData[peer_group_key]=_xlpm.k)*(ISNUMBER(finalData[score]))))
)</f>
        <v>1.04</v>
      </c>
      <c r="O2070" cm="1">
        <f t="array" ref="O207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1.0049999999999999</v>
      </c>
      <c r="P2070" cm="1">
        <f t="array" ref="P207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070">
        <f>finalData[[#This Row],[peerQ3]]-finalData[[#This Row],[peerQ1]]</f>
        <v>8.5000000000000187E-2</v>
      </c>
      <c r="R2070" cm="1">
        <f t="array" ref="R2070">_xlfn.LET(_xlpm.k,finalData[[#This Row],[peer_group_key]],
ROWS(_xlfn._xlws.FILTER(finalData[score], (finalData[peer_group_key]=_xlpm.k)*(ISNUMBER(finalData[score]))))
)</f>
        <v>7</v>
      </c>
      <c r="S2070">
        <f>IF(OR(NOT(ISNUMBER(finalData[[#This Row],[peerIQR]])),finalData[[#This Row],[peerIQR]]=0), NA(), finalData[[#This Row],[peerQ1]]-1.5*finalData[[#This Row],[peerIQR]])</f>
        <v>0.87749999999999961</v>
      </c>
      <c r="T2070">
        <f>IF(OR(NOT(ISNUMBER(finalData[[#This Row],[peerIQR]])),finalData[[#This Row],[peerIQR]]=0), NA(), finalData[[#This Row],[peerQ3]]+1.5*finalData[[#This Row],[peerIQR]])</f>
        <v>1.2175000000000002</v>
      </c>
      <c r="U207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70">
        <f>finalData[[#This Row],[score]]-finalData[[#This Row],[peerMedian]]</f>
        <v>5.0000000000000044E-2</v>
      </c>
    </row>
    <row r="2071" spans="1:22">
      <c r="A2071" t="s">
        <v>7800</v>
      </c>
      <c r="B2071" t="s">
        <v>7801</v>
      </c>
      <c r="C2071" t="s">
        <v>7649</v>
      </c>
      <c r="D2071" t="s">
        <v>27</v>
      </c>
      <c r="E2071">
        <v>2</v>
      </c>
      <c r="F2071">
        <v>0</v>
      </c>
      <c r="G2071">
        <v>4</v>
      </c>
      <c r="H2071">
        <v>0</v>
      </c>
      <c r="I2071">
        <v>0.91</v>
      </c>
      <c r="J2071">
        <v>4</v>
      </c>
      <c r="K2071">
        <v>0</v>
      </c>
      <c r="L2071" t="s">
        <v>18187</v>
      </c>
      <c r="M2071" t="s">
        <v>17973</v>
      </c>
      <c r="N2071" cm="1">
        <f t="array" ref="N2071">_xlfn.LET(_xlpm.k,finalData[[#This Row],[peer_group_key]],
     MEDIAN(_xlfn._xlws.FILTER(finalData[score], (finalData[peer_group_key]=_xlpm.k)*(ISNUMBER(finalData[score]))))
)</f>
        <v>1</v>
      </c>
      <c r="O2071" cm="1">
        <f t="array" ref="O207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71" cm="1">
        <f t="array" ref="P207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2071">
        <f>finalData[[#This Row],[peerQ3]]-finalData[[#This Row],[peerQ1]]</f>
        <v>6.5000000000000169E-2</v>
      </c>
      <c r="R2071" cm="1">
        <f t="array" ref="R2071">_xlfn.LET(_xlpm.k,finalData[[#This Row],[peer_group_key]],
ROWS(_xlfn._xlws.FILTER(finalData[score], (finalData[peer_group_key]=_xlpm.k)*(ISNUMBER(finalData[score]))))
)</f>
        <v>21</v>
      </c>
      <c r="S2071">
        <f>IF(OR(NOT(ISNUMBER(finalData[[#This Row],[peerIQR]])),finalData[[#This Row],[peerIQR]]=0), NA(), finalData[[#This Row],[peerQ1]]-1.5*finalData[[#This Row],[peerIQR]])</f>
        <v>0.87249999999999972</v>
      </c>
      <c r="T2071">
        <f>IF(OR(NOT(ISNUMBER(finalData[[#This Row],[peerIQR]])),finalData[[#This Row],[peerIQR]]=0), NA(), finalData[[#This Row],[peerQ3]]+1.5*finalData[[#This Row],[peerIQR]])</f>
        <v>1.1325000000000003</v>
      </c>
      <c r="U207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71">
        <f>finalData[[#This Row],[score]]-finalData[[#This Row],[peerMedian]]</f>
        <v>-8.9999999999999969E-2</v>
      </c>
    </row>
    <row r="2072" spans="1:22">
      <c r="A2072" t="s">
        <v>7804</v>
      </c>
      <c r="B2072" t="s">
        <v>7805</v>
      </c>
      <c r="C2072" t="s">
        <v>7649</v>
      </c>
      <c r="D2072" t="s">
        <v>27</v>
      </c>
      <c r="E2072">
        <v>3</v>
      </c>
      <c r="F2072">
        <v>0</v>
      </c>
      <c r="G2072">
        <v>9</v>
      </c>
      <c r="H2072">
        <v>0</v>
      </c>
      <c r="I2072">
        <v>1</v>
      </c>
      <c r="J2072">
        <v>9</v>
      </c>
      <c r="K2072">
        <v>0</v>
      </c>
      <c r="L2072" t="s">
        <v>18187</v>
      </c>
      <c r="M2072" t="s">
        <v>17971</v>
      </c>
      <c r="N2072" cm="1">
        <f t="array" ref="N2072">_xlfn.LET(_xlpm.k,finalData[[#This Row],[peer_group_key]],
     MEDIAN(_xlfn._xlws.FILTER(finalData[score], (finalData[peer_group_key]=_xlpm.k)*(ISNUMBER(finalData[score]))))
)</f>
        <v>1</v>
      </c>
      <c r="O2072" cm="1">
        <f t="array" ref="O207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72" cm="1">
        <f t="array" ref="P207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2072">
        <f>finalData[[#This Row],[peerQ3]]-finalData[[#This Row],[peerQ1]]</f>
        <v>6.5000000000000169E-2</v>
      </c>
      <c r="R2072" cm="1">
        <f t="array" ref="R2072">_xlfn.LET(_xlpm.k,finalData[[#This Row],[peer_group_key]],
ROWS(_xlfn._xlws.FILTER(finalData[score], (finalData[peer_group_key]=_xlpm.k)*(ISNUMBER(finalData[score]))))
)</f>
        <v>21</v>
      </c>
      <c r="S2072">
        <f>IF(OR(NOT(ISNUMBER(finalData[[#This Row],[peerIQR]])),finalData[[#This Row],[peerIQR]]=0), NA(), finalData[[#This Row],[peerQ1]]-1.5*finalData[[#This Row],[peerIQR]])</f>
        <v>0.87249999999999972</v>
      </c>
      <c r="T2072">
        <f>IF(OR(NOT(ISNUMBER(finalData[[#This Row],[peerIQR]])),finalData[[#This Row],[peerIQR]]=0), NA(), finalData[[#This Row],[peerQ3]]+1.5*finalData[[#This Row],[peerIQR]])</f>
        <v>1.1325000000000003</v>
      </c>
      <c r="U207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72">
        <f>finalData[[#This Row],[score]]-finalData[[#This Row],[peerMedian]]</f>
        <v>0</v>
      </c>
    </row>
    <row r="2073" spans="1:22">
      <c r="A2073" t="s">
        <v>7806</v>
      </c>
      <c r="B2073" t="s">
        <v>7807</v>
      </c>
      <c r="C2073" t="s">
        <v>7649</v>
      </c>
      <c r="D2073" t="s">
        <v>27</v>
      </c>
      <c r="E2073">
        <v>4</v>
      </c>
      <c r="F2073">
        <v>1</v>
      </c>
      <c r="G2073">
        <v>8</v>
      </c>
      <c r="H2073">
        <v>2</v>
      </c>
      <c r="I2073">
        <v>1.01</v>
      </c>
      <c r="J2073">
        <v>11</v>
      </c>
      <c r="K2073">
        <v>0.18181818181818182</v>
      </c>
      <c r="L2073" t="s">
        <v>18187</v>
      </c>
      <c r="M2073" t="s">
        <v>17970</v>
      </c>
      <c r="N2073" cm="1">
        <f t="array" ref="N2073">_xlfn.LET(_xlpm.k,finalData[[#This Row],[peer_group_key]],
     MEDIAN(_xlfn._xlws.FILTER(finalData[score], (finalData[peer_group_key]=_xlpm.k)*(ISNUMBER(finalData[score]))))
)</f>
        <v>1</v>
      </c>
      <c r="O2073" cm="1">
        <f t="array" ref="O207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73" cm="1">
        <f t="array" ref="P207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2073">
        <f>finalData[[#This Row],[peerQ3]]-finalData[[#This Row],[peerQ1]]</f>
        <v>6.5000000000000169E-2</v>
      </c>
      <c r="R2073" cm="1">
        <f t="array" ref="R2073">_xlfn.LET(_xlpm.k,finalData[[#This Row],[peer_group_key]],
ROWS(_xlfn._xlws.FILTER(finalData[score], (finalData[peer_group_key]=_xlpm.k)*(ISNUMBER(finalData[score]))))
)</f>
        <v>21</v>
      </c>
      <c r="S2073">
        <f>IF(OR(NOT(ISNUMBER(finalData[[#This Row],[peerIQR]])),finalData[[#This Row],[peerIQR]]=0), NA(), finalData[[#This Row],[peerQ1]]-1.5*finalData[[#This Row],[peerIQR]])</f>
        <v>0.87249999999999972</v>
      </c>
      <c r="T2073">
        <f>IF(OR(NOT(ISNUMBER(finalData[[#This Row],[peerIQR]])),finalData[[#This Row],[peerIQR]]=0), NA(), finalData[[#This Row],[peerQ3]]+1.5*finalData[[#This Row],[peerIQR]])</f>
        <v>1.1325000000000003</v>
      </c>
      <c r="U207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73">
        <f>finalData[[#This Row],[score]]-finalData[[#This Row],[peerMedian]]</f>
        <v>1.0000000000000009E-2</v>
      </c>
    </row>
    <row r="2074" spans="1:22">
      <c r="A2074" t="s">
        <v>7812</v>
      </c>
      <c r="B2074" t="s">
        <v>7813</v>
      </c>
      <c r="C2074" t="s">
        <v>7649</v>
      </c>
      <c r="D2074" t="s">
        <v>32</v>
      </c>
      <c r="E2074">
        <v>3</v>
      </c>
      <c r="F2074">
        <v>1</v>
      </c>
      <c r="G2074">
        <v>6</v>
      </c>
      <c r="H2074">
        <v>2</v>
      </c>
      <c r="I2074">
        <v>0.98</v>
      </c>
      <c r="J2074">
        <v>9</v>
      </c>
      <c r="K2074">
        <v>0.22222222222222221</v>
      </c>
      <c r="L2074" t="s">
        <v>18188</v>
      </c>
      <c r="M2074" t="s">
        <v>17971</v>
      </c>
      <c r="N2074" cm="1">
        <f t="array" ref="N2074">_xlfn.LET(_xlpm.k,finalData[[#This Row],[peer_group_key]],
     MEDIAN(_xlfn._xlws.FILTER(finalData[score], (finalData[peer_group_key]=_xlpm.k)*(ISNUMBER(finalData[score]))))
)</f>
        <v>1</v>
      </c>
      <c r="O2074" cm="1">
        <f t="array" ref="O207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2074" cm="1">
        <f t="array" ref="P207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074">
        <f>finalData[[#This Row],[peerQ3]]-finalData[[#This Row],[peerQ1]]</f>
        <v>0.12000000000000022</v>
      </c>
      <c r="R2074" cm="1">
        <f t="array" ref="R2074">_xlfn.LET(_xlpm.k,finalData[[#This Row],[peer_group_key]],
ROWS(_xlfn._xlws.FILTER(finalData[score], (finalData[peer_group_key]=_xlpm.k)*(ISNUMBER(finalData[score]))))
)</f>
        <v>18</v>
      </c>
      <c r="S2074">
        <f>IF(OR(NOT(ISNUMBER(finalData[[#This Row],[peerIQR]])),finalData[[#This Row],[peerIQR]]=0), NA(), finalData[[#This Row],[peerQ1]]-1.5*finalData[[#This Row],[peerIQR]])</f>
        <v>0.77499999999999969</v>
      </c>
      <c r="T2074">
        <f>IF(OR(NOT(ISNUMBER(finalData[[#This Row],[peerIQR]])),finalData[[#This Row],[peerIQR]]=0), NA(), finalData[[#This Row],[peerQ3]]+1.5*finalData[[#This Row],[peerIQR]])</f>
        <v>1.2550000000000006</v>
      </c>
      <c r="U207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74">
        <f>finalData[[#This Row],[score]]-finalData[[#This Row],[peerMedian]]</f>
        <v>-2.0000000000000018E-2</v>
      </c>
    </row>
    <row r="2075" spans="1:22">
      <c r="A2075" t="s">
        <v>7815</v>
      </c>
      <c r="B2075" t="s">
        <v>7816</v>
      </c>
      <c r="C2075" t="s">
        <v>7649</v>
      </c>
      <c r="D2075" t="s">
        <v>87</v>
      </c>
      <c r="E2075">
        <v>3</v>
      </c>
      <c r="F2075">
        <v>0</v>
      </c>
      <c r="G2075">
        <v>6</v>
      </c>
      <c r="H2075">
        <v>0</v>
      </c>
      <c r="I2075">
        <v>1.1100000000000001</v>
      </c>
      <c r="J2075">
        <v>6</v>
      </c>
      <c r="K2075">
        <v>0</v>
      </c>
      <c r="L2075" t="s">
        <v>18191</v>
      </c>
      <c r="M2075" t="s">
        <v>17971</v>
      </c>
      <c r="N2075" cm="1">
        <f t="array" ref="N2075">_xlfn.LET(_xlpm.k,finalData[[#This Row],[peer_group_key]],
     MEDIAN(_xlfn._xlws.FILTER(finalData[score], (finalData[peer_group_key]=_xlpm.k)*(ISNUMBER(finalData[score]))))
)</f>
        <v>0.97</v>
      </c>
      <c r="O2075" cm="1">
        <f t="array" ref="O207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75" cm="1">
        <f t="array" ref="P207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1.06</v>
      </c>
      <c r="Q2075">
        <f>finalData[[#This Row],[peerQ3]]-finalData[[#This Row],[peerQ1]]</f>
        <v>9.000000000000008E-2</v>
      </c>
      <c r="R2075" cm="1">
        <f t="array" ref="R2075">_xlfn.LET(_xlpm.k,finalData[[#This Row],[peer_group_key]],
ROWS(_xlfn._xlws.FILTER(finalData[score], (finalData[peer_group_key]=_xlpm.k)*(ISNUMBER(finalData[score]))))
)</f>
        <v>5</v>
      </c>
      <c r="S2075">
        <f>IF(OR(NOT(ISNUMBER(finalData[[#This Row],[peerIQR]])),finalData[[#This Row],[peerIQR]]=0), NA(), finalData[[#This Row],[peerQ1]]-1.5*finalData[[#This Row],[peerIQR]])</f>
        <v>0.83499999999999985</v>
      </c>
      <c r="T2075">
        <f>IF(OR(NOT(ISNUMBER(finalData[[#This Row],[peerIQR]])),finalData[[#This Row],[peerIQR]]=0), NA(), finalData[[#This Row],[peerQ3]]+1.5*finalData[[#This Row],[peerIQR]])</f>
        <v>1.1950000000000003</v>
      </c>
      <c r="U207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75">
        <f>finalData[[#This Row],[score]]-finalData[[#This Row],[peerMedian]]</f>
        <v>0.14000000000000012</v>
      </c>
    </row>
    <row r="2076" spans="1:22">
      <c r="A2076" t="s">
        <v>7818</v>
      </c>
      <c r="B2076" t="s">
        <v>7819</v>
      </c>
      <c r="C2076" t="s">
        <v>7649</v>
      </c>
      <c r="D2076" t="s">
        <v>32</v>
      </c>
      <c r="E2076">
        <v>3</v>
      </c>
      <c r="F2076">
        <v>0</v>
      </c>
      <c r="G2076">
        <v>5</v>
      </c>
      <c r="H2076">
        <v>0</v>
      </c>
      <c r="I2076">
        <v>0.92</v>
      </c>
      <c r="J2076">
        <v>5</v>
      </c>
      <c r="K2076">
        <v>0</v>
      </c>
      <c r="L2076" t="s">
        <v>18188</v>
      </c>
      <c r="M2076" t="s">
        <v>17971</v>
      </c>
      <c r="N2076" cm="1">
        <f t="array" ref="N2076">_xlfn.LET(_xlpm.k,finalData[[#This Row],[peer_group_key]],
     MEDIAN(_xlfn._xlws.FILTER(finalData[score], (finalData[peer_group_key]=_xlpm.k)*(ISNUMBER(finalData[score]))))
)</f>
        <v>1</v>
      </c>
      <c r="O2076" cm="1">
        <f t="array" ref="O207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2076" cm="1">
        <f t="array" ref="P207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076">
        <f>finalData[[#This Row],[peerQ3]]-finalData[[#This Row],[peerQ1]]</f>
        <v>0.12000000000000022</v>
      </c>
      <c r="R2076" cm="1">
        <f t="array" ref="R2076">_xlfn.LET(_xlpm.k,finalData[[#This Row],[peer_group_key]],
ROWS(_xlfn._xlws.FILTER(finalData[score], (finalData[peer_group_key]=_xlpm.k)*(ISNUMBER(finalData[score]))))
)</f>
        <v>18</v>
      </c>
      <c r="S2076">
        <f>IF(OR(NOT(ISNUMBER(finalData[[#This Row],[peerIQR]])),finalData[[#This Row],[peerIQR]]=0), NA(), finalData[[#This Row],[peerQ1]]-1.5*finalData[[#This Row],[peerIQR]])</f>
        <v>0.77499999999999969</v>
      </c>
      <c r="T2076">
        <f>IF(OR(NOT(ISNUMBER(finalData[[#This Row],[peerIQR]])),finalData[[#This Row],[peerIQR]]=0), NA(), finalData[[#This Row],[peerQ3]]+1.5*finalData[[#This Row],[peerIQR]])</f>
        <v>1.2550000000000006</v>
      </c>
      <c r="U207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76">
        <f>finalData[[#This Row],[score]]-finalData[[#This Row],[peerMedian]]</f>
        <v>-7.999999999999996E-2</v>
      </c>
    </row>
    <row r="2077" spans="1:22">
      <c r="A2077" t="s">
        <v>7821</v>
      </c>
      <c r="B2077" t="s">
        <v>1604</v>
      </c>
      <c r="C2077" t="s">
        <v>7649</v>
      </c>
      <c r="D2077" t="s">
        <v>27</v>
      </c>
      <c r="E2077">
        <v>2</v>
      </c>
      <c r="F2077">
        <v>0</v>
      </c>
      <c r="G2077">
        <v>9</v>
      </c>
      <c r="H2077">
        <v>1</v>
      </c>
      <c r="I2077">
        <v>1</v>
      </c>
      <c r="J2077">
        <v>10</v>
      </c>
      <c r="K2077">
        <v>0.1</v>
      </c>
      <c r="L2077" t="s">
        <v>18187</v>
      </c>
      <c r="M2077" t="s">
        <v>17973</v>
      </c>
      <c r="N2077" cm="1">
        <f t="array" ref="N2077">_xlfn.LET(_xlpm.k,finalData[[#This Row],[peer_group_key]],
     MEDIAN(_xlfn._xlws.FILTER(finalData[score], (finalData[peer_group_key]=_xlpm.k)*(ISNUMBER(finalData[score]))))
)</f>
        <v>1</v>
      </c>
      <c r="O2077" cm="1">
        <f t="array" ref="O207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77" cm="1">
        <f t="array" ref="P207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2077">
        <f>finalData[[#This Row],[peerQ3]]-finalData[[#This Row],[peerQ1]]</f>
        <v>6.5000000000000169E-2</v>
      </c>
      <c r="R2077" cm="1">
        <f t="array" ref="R2077">_xlfn.LET(_xlpm.k,finalData[[#This Row],[peer_group_key]],
ROWS(_xlfn._xlws.FILTER(finalData[score], (finalData[peer_group_key]=_xlpm.k)*(ISNUMBER(finalData[score]))))
)</f>
        <v>21</v>
      </c>
      <c r="S2077">
        <f>IF(OR(NOT(ISNUMBER(finalData[[#This Row],[peerIQR]])),finalData[[#This Row],[peerIQR]]=0), NA(), finalData[[#This Row],[peerQ1]]-1.5*finalData[[#This Row],[peerIQR]])</f>
        <v>0.87249999999999972</v>
      </c>
      <c r="T2077">
        <f>IF(OR(NOT(ISNUMBER(finalData[[#This Row],[peerIQR]])),finalData[[#This Row],[peerIQR]]=0), NA(), finalData[[#This Row],[peerQ3]]+1.5*finalData[[#This Row],[peerIQR]])</f>
        <v>1.1325000000000003</v>
      </c>
      <c r="U207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77">
        <f>finalData[[#This Row],[score]]-finalData[[#This Row],[peerMedian]]</f>
        <v>0</v>
      </c>
    </row>
    <row r="2078" spans="1:22">
      <c r="A2078" t="s">
        <v>7823</v>
      </c>
      <c r="B2078" t="s">
        <v>7824</v>
      </c>
      <c r="C2078" t="s">
        <v>7649</v>
      </c>
      <c r="D2078" t="s">
        <v>32</v>
      </c>
      <c r="E2078">
        <v>4</v>
      </c>
      <c r="F2078">
        <v>0</v>
      </c>
      <c r="G2078">
        <v>5</v>
      </c>
      <c r="H2078">
        <v>0</v>
      </c>
      <c r="I2078">
        <v>0.94</v>
      </c>
      <c r="J2078">
        <v>5</v>
      </c>
      <c r="K2078">
        <v>0</v>
      </c>
      <c r="L2078" t="s">
        <v>18188</v>
      </c>
      <c r="M2078" t="s">
        <v>17970</v>
      </c>
      <c r="N2078" cm="1">
        <f t="array" ref="N2078">_xlfn.LET(_xlpm.k,finalData[[#This Row],[peer_group_key]],
     MEDIAN(_xlfn._xlws.FILTER(finalData[score], (finalData[peer_group_key]=_xlpm.k)*(ISNUMBER(finalData[score]))))
)</f>
        <v>1</v>
      </c>
      <c r="O2078" cm="1">
        <f t="array" ref="O207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2078" cm="1">
        <f t="array" ref="P207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078">
        <f>finalData[[#This Row],[peerQ3]]-finalData[[#This Row],[peerQ1]]</f>
        <v>0.12000000000000022</v>
      </c>
      <c r="R2078" cm="1">
        <f t="array" ref="R2078">_xlfn.LET(_xlpm.k,finalData[[#This Row],[peer_group_key]],
ROWS(_xlfn._xlws.FILTER(finalData[score], (finalData[peer_group_key]=_xlpm.k)*(ISNUMBER(finalData[score]))))
)</f>
        <v>18</v>
      </c>
      <c r="S2078">
        <f>IF(OR(NOT(ISNUMBER(finalData[[#This Row],[peerIQR]])),finalData[[#This Row],[peerIQR]]=0), NA(), finalData[[#This Row],[peerQ1]]-1.5*finalData[[#This Row],[peerIQR]])</f>
        <v>0.77499999999999969</v>
      </c>
      <c r="T2078">
        <f>IF(OR(NOT(ISNUMBER(finalData[[#This Row],[peerIQR]])),finalData[[#This Row],[peerIQR]]=0), NA(), finalData[[#This Row],[peerQ3]]+1.5*finalData[[#This Row],[peerIQR]])</f>
        <v>1.2550000000000006</v>
      </c>
      <c r="U207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78">
        <f>finalData[[#This Row],[score]]-finalData[[#This Row],[peerMedian]]</f>
        <v>-6.0000000000000053E-2</v>
      </c>
    </row>
    <row r="2079" spans="1:22">
      <c r="A2079" t="s">
        <v>7826</v>
      </c>
      <c r="B2079" t="s">
        <v>7827</v>
      </c>
      <c r="C2079" t="s">
        <v>7649</v>
      </c>
      <c r="D2079" t="s">
        <v>27</v>
      </c>
      <c r="E2079">
        <v>2</v>
      </c>
      <c r="F2079">
        <v>1</v>
      </c>
      <c r="G2079">
        <v>6</v>
      </c>
      <c r="H2079">
        <v>1</v>
      </c>
      <c r="I2079">
        <v>0.97</v>
      </c>
      <c r="J2079">
        <v>8</v>
      </c>
      <c r="K2079">
        <v>0.125</v>
      </c>
      <c r="L2079" t="s">
        <v>18187</v>
      </c>
      <c r="M2079" t="s">
        <v>17973</v>
      </c>
      <c r="N2079" cm="1">
        <f t="array" ref="N2079">_xlfn.LET(_xlpm.k,finalData[[#This Row],[peer_group_key]],
     MEDIAN(_xlfn._xlws.FILTER(finalData[score], (finalData[peer_group_key]=_xlpm.k)*(ISNUMBER(finalData[score]))))
)</f>
        <v>1</v>
      </c>
      <c r="O2079" cm="1">
        <f t="array" ref="O207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79" cm="1">
        <f t="array" ref="P207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2079">
        <f>finalData[[#This Row],[peerQ3]]-finalData[[#This Row],[peerQ1]]</f>
        <v>6.5000000000000169E-2</v>
      </c>
      <c r="R2079" cm="1">
        <f t="array" ref="R2079">_xlfn.LET(_xlpm.k,finalData[[#This Row],[peer_group_key]],
ROWS(_xlfn._xlws.FILTER(finalData[score], (finalData[peer_group_key]=_xlpm.k)*(ISNUMBER(finalData[score]))))
)</f>
        <v>21</v>
      </c>
      <c r="S2079">
        <f>IF(OR(NOT(ISNUMBER(finalData[[#This Row],[peerIQR]])),finalData[[#This Row],[peerIQR]]=0), NA(), finalData[[#This Row],[peerQ1]]-1.5*finalData[[#This Row],[peerIQR]])</f>
        <v>0.87249999999999972</v>
      </c>
      <c r="T2079">
        <f>IF(OR(NOT(ISNUMBER(finalData[[#This Row],[peerIQR]])),finalData[[#This Row],[peerIQR]]=0), NA(), finalData[[#This Row],[peerQ3]]+1.5*finalData[[#This Row],[peerIQR]])</f>
        <v>1.1325000000000003</v>
      </c>
      <c r="U207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79">
        <f>finalData[[#This Row],[score]]-finalData[[#This Row],[peerMedian]]</f>
        <v>-3.0000000000000027E-2</v>
      </c>
    </row>
    <row r="2080" spans="1:22">
      <c r="A2080" t="s">
        <v>7830</v>
      </c>
      <c r="B2080" t="s">
        <v>7831</v>
      </c>
      <c r="C2080" t="s">
        <v>7649</v>
      </c>
      <c r="D2080" t="s">
        <v>27</v>
      </c>
      <c r="E2080">
        <v>2</v>
      </c>
      <c r="F2080">
        <v>0</v>
      </c>
      <c r="G2080">
        <v>5</v>
      </c>
      <c r="H2080">
        <v>0</v>
      </c>
      <c r="I2080">
        <v>1.04</v>
      </c>
      <c r="J2080">
        <v>5</v>
      </c>
      <c r="K2080">
        <v>0</v>
      </c>
      <c r="L2080" t="s">
        <v>18187</v>
      </c>
      <c r="M2080" t="s">
        <v>17973</v>
      </c>
      <c r="N2080" cm="1">
        <f t="array" ref="N2080">_xlfn.LET(_xlpm.k,finalData[[#This Row],[peer_group_key]],
     MEDIAN(_xlfn._xlws.FILTER(finalData[score], (finalData[peer_group_key]=_xlpm.k)*(ISNUMBER(finalData[score]))))
)</f>
        <v>1</v>
      </c>
      <c r="O2080" cm="1">
        <f t="array" ref="O208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80" cm="1">
        <f t="array" ref="P208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2080">
        <f>finalData[[#This Row],[peerQ3]]-finalData[[#This Row],[peerQ1]]</f>
        <v>6.5000000000000169E-2</v>
      </c>
      <c r="R2080" cm="1">
        <f t="array" ref="R2080">_xlfn.LET(_xlpm.k,finalData[[#This Row],[peer_group_key]],
ROWS(_xlfn._xlws.FILTER(finalData[score], (finalData[peer_group_key]=_xlpm.k)*(ISNUMBER(finalData[score]))))
)</f>
        <v>21</v>
      </c>
      <c r="S2080">
        <f>IF(OR(NOT(ISNUMBER(finalData[[#This Row],[peerIQR]])),finalData[[#This Row],[peerIQR]]=0), NA(), finalData[[#This Row],[peerQ1]]-1.5*finalData[[#This Row],[peerIQR]])</f>
        <v>0.87249999999999972</v>
      </c>
      <c r="T2080">
        <f>IF(OR(NOT(ISNUMBER(finalData[[#This Row],[peerIQR]])),finalData[[#This Row],[peerIQR]]=0), NA(), finalData[[#This Row],[peerQ3]]+1.5*finalData[[#This Row],[peerIQR]])</f>
        <v>1.1325000000000003</v>
      </c>
      <c r="U208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80">
        <f>finalData[[#This Row],[score]]-finalData[[#This Row],[peerMedian]]</f>
        <v>4.0000000000000036E-2</v>
      </c>
    </row>
    <row r="2081" spans="1:22">
      <c r="A2081" t="s">
        <v>7837</v>
      </c>
      <c r="B2081" t="s">
        <v>7838</v>
      </c>
      <c r="C2081" t="s">
        <v>7649</v>
      </c>
      <c r="D2081" t="s">
        <v>32</v>
      </c>
      <c r="E2081">
        <v>4</v>
      </c>
      <c r="F2081">
        <v>0</v>
      </c>
      <c r="G2081">
        <v>9</v>
      </c>
      <c r="H2081">
        <v>0</v>
      </c>
      <c r="I2081">
        <v>0.94</v>
      </c>
      <c r="J2081">
        <v>9</v>
      </c>
      <c r="K2081">
        <v>0</v>
      </c>
      <c r="L2081" t="s">
        <v>18188</v>
      </c>
      <c r="M2081" t="s">
        <v>17970</v>
      </c>
      <c r="N2081" cm="1">
        <f t="array" ref="N2081">_xlfn.LET(_xlpm.k,finalData[[#This Row],[peer_group_key]],
     MEDIAN(_xlfn._xlws.FILTER(finalData[score], (finalData[peer_group_key]=_xlpm.k)*(ISNUMBER(finalData[score]))))
)</f>
        <v>1</v>
      </c>
      <c r="O2081" cm="1">
        <f t="array" ref="O208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0.95499999999999996</v>
      </c>
      <c r="P2081" cm="1">
        <f t="array" ref="P208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081">
        <f>finalData[[#This Row],[peerQ3]]-finalData[[#This Row],[peerQ1]]</f>
        <v>0.12000000000000022</v>
      </c>
      <c r="R2081" cm="1">
        <f t="array" ref="R2081">_xlfn.LET(_xlpm.k,finalData[[#This Row],[peer_group_key]],
ROWS(_xlfn._xlws.FILTER(finalData[score], (finalData[peer_group_key]=_xlpm.k)*(ISNUMBER(finalData[score]))))
)</f>
        <v>18</v>
      </c>
      <c r="S2081">
        <f>IF(OR(NOT(ISNUMBER(finalData[[#This Row],[peerIQR]])),finalData[[#This Row],[peerIQR]]=0), NA(), finalData[[#This Row],[peerQ1]]-1.5*finalData[[#This Row],[peerIQR]])</f>
        <v>0.77499999999999969</v>
      </c>
      <c r="T2081">
        <f>IF(OR(NOT(ISNUMBER(finalData[[#This Row],[peerIQR]])),finalData[[#This Row],[peerIQR]]=0), NA(), finalData[[#This Row],[peerQ3]]+1.5*finalData[[#This Row],[peerIQR]])</f>
        <v>1.2550000000000006</v>
      </c>
      <c r="U208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81">
        <f>finalData[[#This Row],[score]]-finalData[[#This Row],[peerMedian]]</f>
        <v>-6.0000000000000053E-2</v>
      </c>
    </row>
    <row r="2082" spans="1:22">
      <c r="A2082" t="s">
        <v>7840</v>
      </c>
      <c r="B2082" t="s">
        <v>7841</v>
      </c>
      <c r="C2082" t="s">
        <v>7649</v>
      </c>
      <c r="D2082" t="s">
        <v>27</v>
      </c>
      <c r="E2082">
        <v>4</v>
      </c>
      <c r="F2082">
        <v>1</v>
      </c>
      <c r="G2082">
        <v>7</v>
      </c>
      <c r="H2082">
        <v>0</v>
      </c>
      <c r="I2082">
        <v>0.95</v>
      </c>
      <c r="J2082">
        <v>8</v>
      </c>
      <c r="K2082">
        <v>0</v>
      </c>
      <c r="L2082" t="s">
        <v>18187</v>
      </c>
      <c r="M2082" t="s">
        <v>17970</v>
      </c>
      <c r="N2082" cm="1">
        <f t="array" ref="N2082">_xlfn.LET(_xlpm.k,finalData[[#This Row],[peer_group_key]],
     MEDIAN(_xlfn._xlws.FILTER(finalData[score], (finalData[peer_group_key]=_xlpm.k)*(ISNUMBER(finalData[score]))))
)</f>
        <v>1</v>
      </c>
      <c r="O2082" cm="1">
        <f t="array" ref="O208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82" cm="1">
        <f t="array" ref="P208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2082">
        <f>finalData[[#This Row],[peerQ3]]-finalData[[#This Row],[peerQ1]]</f>
        <v>6.5000000000000169E-2</v>
      </c>
      <c r="R2082" cm="1">
        <f t="array" ref="R2082">_xlfn.LET(_xlpm.k,finalData[[#This Row],[peer_group_key]],
ROWS(_xlfn._xlws.FILTER(finalData[score], (finalData[peer_group_key]=_xlpm.k)*(ISNUMBER(finalData[score]))))
)</f>
        <v>21</v>
      </c>
      <c r="S2082">
        <f>IF(OR(NOT(ISNUMBER(finalData[[#This Row],[peerIQR]])),finalData[[#This Row],[peerIQR]]=0), NA(), finalData[[#This Row],[peerQ1]]-1.5*finalData[[#This Row],[peerIQR]])</f>
        <v>0.87249999999999972</v>
      </c>
      <c r="T2082">
        <f>IF(OR(NOT(ISNUMBER(finalData[[#This Row],[peerIQR]])),finalData[[#This Row],[peerIQR]]=0), NA(), finalData[[#This Row],[peerQ3]]+1.5*finalData[[#This Row],[peerIQR]])</f>
        <v>1.1325000000000003</v>
      </c>
      <c r="U208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82">
        <f>finalData[[#This Row],[score]]-finalData[[#This Row],[peerMedian]]</f>
        <v>-5.0000000000000044E-2</v>
      </c>
    </row>
    <row r="2083" spans="1:22">
      <c r="A2083" t="s">
        <v>7843</v>
      </c>
      <c r="B2083" t="s">
        <v>7844</v>
      </c>
      <c r="C2083" t="s">
        <v>7649</v>
      </c>
      <c r="D2083" t="s">
        <v>27</v>
      </c>
      <c r="E2083">
        <v>4</v>
      </c>
      <c r="F2083">
        <v>1</v>
      </c>
      <c r="G2083">
        <v>4</v>
      </c>
      <c r="H2083">
        <v>0</v>
      </c>
      <c r="I2083">
        <v>1.01</v>
      </c>
      <c r="J2083">
        <v>5</v>
      </c>
      <c r="K2083">
        <v>0</v>
      </c>
      <c r="L2083" t="s">
        <v>18187</v>
      </c>
      <c r="M2083" t="s">
        <v>17970</v>
      </c>
      <c r="N2083" cm="1">
        <f t="array" ref="N2083">_xlfn.LET(_xlpm.k,finalData[[#This Row],[peer_group_key]],
     MEDIAN(_xlfn._xlws.FILTER(finalData[score], (finalData[peer_group_key]=_xlpm.k)*(ISNUMBER(finalData[score]))))
)</f>
        <v>1</v>
      </c>
      <c r="O2083" cm="1">
        <f t="array" ref="O208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83" cm="1">
        <f t="array" ref="P208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2083">
        <f>finalData[[#This Row],[peerQ3]]-finalData[[#This Row],[peerQ1]]</f>
        <v>6.5000000000000169E-2</v>
      </c>
      <c r="R2083" cm="1">
        <f t="array" ref="R2083">_xlfn.LET(_xlpm.k,finalData[[#This Row],[peer_group_key]],
ROWS(_xlfn._xlws.FILTER(finalData[score], (finalData[peer_group_key]=_xlpm.k)*(ISNUMBER(finalData[score]))))
)</f>
        <v>21</v>
      </c>
      <c r="S2083">
        <f>IF(OR(NOT(ISNUMBER(finalData[[#This Row],[peerIQR]])),finalData[[#This Row],[peerIQR]]=0), NA(), finalData[[#This Row],[peerQ1]]-1.5*finalData[[#This Row],[peerIQR]])</f>
        <v>0.87249999999999972</v>
      </c>
      <c r="T2083">
        <f>IF(OR(NOT(ISNUMBER(finalData[[#This Row],[peerIQR]])),finalData[[#This Row],[peerIQR]]=0), NA(), finalData[[#This Row],[peerQ3]]+1.5*finalData[[#This Row],[peerIQR]])</f>
        <v>1.1325000000000003</v>
      </c>
      <c r="U208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83">
        <f>finalData[[#This Row],[score]]-finalData[[#This Row],[peerMedian]]</f>
        <v>1.0000000000000009E-2</v>
      </c>
    </row>
    <row r="2084" spans="1:22">
      <c r="A2084" t="s">
        <v>7846</v>
      </c>
      <c r="B2084" t="s">
        <v>7847</v>
      </c>
      <c r="C2084" t="s">
        <v>7649</v>
      </c>
      <c r="D2084" t="s">
        <v>27</v>
      </c>
      <c r="E2084">
        <v>3</v>
      </c>
      <c r="F2084">
        <v>0</v>
      </c>
      <c r="G2084">
        <v>7</v>
      </c>
      <c r="H2084">
        <v>0</v>
      </c>
      <c r="I2084">
        <v>1.03</v>
      </c>
      <c r="J2084">
        <v>7</v>
      </c>
      <c r="K2084">
        <v>0</v>
      </c>
      <c r="L2084" t="s">
        <v>18187</v>
      </c>
      <c r="M2084" t="s">
        <v>17971</v>
      </c>
      <c r="N2084" cm="1">
        <f t="array" ref="N2084">_xlfn.LET(_xlpm.k,finalData[[#This Row],[peer_group_key]],
     MEDIAN(_xlfn._xlws.FILTER(finalData[score], (finalData[peer_group_key]=_xlpm.k)*(ISNUMBER(finalData[score]))))
)</f>
        <v>1</v>
      </c>
      <c r="O2084" cm="1">
        <f t="array" ref="O208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84" cm="1">
        <f t="array" ref="P208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2084">
        <f>finalData[[#This Row],[peerQ3]]-finalData[[#This Row],[peerQ1]]</f>
        <v>6.5000000000000169E-2</v>
      </c>
      <c r="R2084" cm="1">
        <f t="array" ref="R2084">_xlfn.LET(_xlpm.k,finalData[[#This Row],[peer_group_key]],
ROWS(_xlfn._xlws.FILTER(finalData[score], (finalData[peer_group_key]=_xlpm.k)*(ISNUMBER(finalData[score]))))
)</f>
        <v>21</v>
      </c>
      <c r="S2084">
        <f>IF(OR(NOT(ISNUMBER(finalData[[#This Row],[peerIQR]])),finalData[[#This Row],[peerIQR]]=0), NA(), finalData[[#This Row],[peerQ1]]-1.5*finalData[[#This Row],[peerIQR]])</f>
        <v>0.87249999999999972</v>
      </c>
      <c r="T2084">
        <f>IF(OR(NOT(ISNUMBER(finalData[[#This Row],[peerIQR]])),finalData[[#This Row],[peerIQR]]=0), NA(), finalData[[#This Row],[peerQ3]]+1.5*finalData[[#This Row],[peerIQR]])</f>
        <v>1.1325000000000003</v>
      </c>
      <c r="U208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84">
        <f>finalData[[#This Row],[score]]-finalData[[#This Row],[peerMedian]]</f>
        <v>3.0000000000000027E-2</v>
      </c>
    </row>
    <row r="2085" spans="1:22">
      <c r="A2085" t="s">
        <v>7849</v>
      </c>
      <c r="B2085" t="s">
        <v>7850</v>
      </c>
      <c r="C2085" t="s">
        <v>7649</v>
      </c>
      <c r="D2085" t="s">
        <v>27</v>
      </c>
      <c r="E2085">
        <v>2</v>
      </c>
      <c r="F2085">
        <v>2</v>
      </c>
      <c r="G2085">
        <v>5</v>
      </c>
      <c r="H2085">
        <v>0</v>
      </c>
      <c r="I2085">
        <v>1</v>
      </c>
      <c r="J2085">
        <v>7</v>
      </c>
      <c r="K2085">
        <v>0</v>
      </c>
      <c r="L2085" t="s">
        <v>18187</v>
      </c>
      <c r="M2085" t="s">
        <v>17973</v>
      </c>
      <c r="N2085" cm="1">
        <f t="array" ref="N2085">_xlfn.LET(_xlpm.k,finalData[[#This Row],[peer_group_key]],
     MEDIAN(_xlfn._xlws.FILTER(finalData[score], (finalData[peer_group_key]=_xlpm.k)*(ISNUMBER(finalData[score]))))
)</f>
        <v>1</v>
      </c>
      <c r="O2085" cm="1">
        <f t="array" ref="O208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</v>
      </c>
      <c r="P2085" cm="1">
        <f t="array" ref="P208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2085">
        <f>finalData[[#This Row],[peerQ3]]-finalData[[#This Row],[peerQ1]]</f>
        <v>6.5000000000000169E-2</v>
      </c>
      <c r="R2085" cm="1">
        <f t="array" ref="R2085">_xlfn.LET(_xlpm.k,finalData[[#This Row],[peer_group_key]],
ROWS(_xlfn._xlws.FILTER(finalData[score], (finalData[peer_group_key]=_xlpm.k)*(ISNUMBER(finalData[score]))))
)</f>
        <v>21</v>
      </c>
      <c r="S2085">
        <f>IF(OR(NOT(ISNUMBER(finalData[[#This Row],[peerIQR]])),finalData[[#This Row],[peerIQR]]=0), NA(), finalData[[#This Row],[peerQ1]]-1.5*finalData[[#This Row],[peerIQR]])</f>
        <v>0.87249999999999972</v>
      </c>
      <c r="T2085">
        <f>IF(OR(NOT(ISNUMBER(finalData[[#This Row],[peerIQR]])),finalData[[#This Row],[peerIQR]]=0), NA(), finalData[[#This Row],[peerQ3]]+1.5*finalData[[#This Row],[peerIQR]])</f>
        <v>1.1325000000000003</v>
      </c>
      <c r="U208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85">
        <f>finalData[[#This Row],[score]]-finalData[[#This Row],[peerMedian]]</f>
        <v>0</v>
      </c>
    </row>
    <row r="2086" spans="1:22">
      <c r="A2086" t="s">
        <v>7863</v>
      </c>
      <c r="B2086" t="s">
        <v>7864</v>
      </c>
      <c r="C2086" t="s">
        <v>7865</v>
      </c>
      <c r="D2086" t="s">
        <v>27</v>
      </c>
      <c r="E2086">
        <v>2</v>
      </c>
      <c r="F2086">
        <v>0</v>
      </c>
      <c r="G2086">
        <v>7</v>
      </c>
      <c r="H2086">
        <v>1</v>
      </c>
      <c r="I2086">
        <v>1.03</v>
      </c>
      <c r="J2086">
        <v>8</v>
      </c>
      <c r="K2086">
        <v>0.125</v>
      </c>
      <c r="L2086" t="s">
        <v>18192</v>
      </c>
      <c r="M2086" t="s">
        <v>17973</v>
      </c>
      <c r="N2086" cm="1">
        <f t="array" ref="N2086">_xlfn.LET(_xlpm.k,finalData[[#This Row],[peer_group_key]],
     MEDIAN(_xlfn._xlws.FILTER(finalData[score], (finalData[peer_group_key]=_xlpm.k)*(ISNUMBER(finalData[score]))))
)</f>
        <v>1.05</v>
      </c>
      <c r="O2086" cm="1">
        <f t="array" ref="O208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086" cm="1">
        <f t="array" ref="P208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086">
        <f>finalData[[#This Row],[peerQ3]]-finalData[[#This Row],[peerQ1]]</f>
        <v>5.2499999999999991E-2</v>
      </c>
      <c r="R2086" cm="1">
        <f t="array" ref="R2086">_xlfn.LET(_xlpm.k,finalData[[#This Row],[peer_group_key]],
ROWS(_xlfn._xlws.FILTER(finalData[score], (finalData[peer_group_key]=_xlpm.k)*(ISNUMBER(finalData[score]))))
)</f>
        <v>70</v>
      </c>
      <c r="S2086">
        <f>IF(OR(NOT(ISNUMBER(finalData[[#This Row],[peerIQR]])),finalData[[#This Row],[peerIQR]]=0), NA(), finalData[[#This Row],[peerQ1]]-1.5*finalData[[#This Row],[peerIQR]])</f>
        <v>0.93875000000000008</v>
      </c>
      <c r="T2086">
        <f>IF(OR(NOT(ISNUMBER(finalData[[#This Row],[peerIQR]])),finalData[[#This Row],[peerIQR]]=0), NA(), finalData[[#This Row],[peerQ3]]+1.5*finalData[[#This Row],[peerIQR]])</f>
        <v>1.1487500000000002</v>
      </c>
      <c r="U208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86">
        <f>finalData[[#This Row],[score]]-finalData[[#This Row],[peerMedian]]</f>
        <v>-2.0000000000000018E-2</v>
      </c>
    </row>
    <row r="2087" spans="1:22">
      <c r="A2087" t="s">
        <v>7867</v>
      </c>
      <c r="B2087" t="s">
        <v>7868</v>
      </c>
      <c r="C2087" t="s">
        <v>7865</v>
      </c>
      <c r="D2087" t="s">
        <v>32</v>
      </c>
      <c r="E2087">
        <v>4</v>
      </c>
      <c r="F2087">
        <v>0</v>
      </c>
      <c r="G2087">
        <v>8</v>
      </c>
      <c r="H2087">
        <v>0</v>
      </c>
      <c r="I2087">
        <v>0.99</v>
      </c>
      <c r="J2087">
        <v>8</v>
      </c>
      <c r="K2087">
        <v>0</v>
      </c>
      <c r="L2087" t="s">
        <v>18193</v>
      </c>
      <c r="M2087" t="s">
        <v>17970</v>
      </c>
      <c r="N2087" cm="1">
        <f t="array" ref="N2087">_xlfn.LET(_xlpm.k,finalData[[#This Row],[peer_group_key]],
     MEDIAN(_xlfn._xlws.FILTER(finalData[score], (finalData[peer_group_key]=_xlpm.k)*(ISNUMBER(finalData[score]))))
)</f>
        <v>1.04</v>
      </c>
      <c r="O2087" cm="1">
        <f t="array" ref="O208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087" cm="1">
        <f t="array" ref="P208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087">
        <f>finalData[[#This Row],[peerQ3]]-finalData[[#This Row],[peerQ1]]</f>
        <v>9.000000000000008E-2</v>
      </c>
      <c r="R2087" cm="1">
        <f t="array" ref="R2087">_xlfn.LET(_xlpm.k,finalData[[#This Row],[peer_group_key]],
ROWS(_xlfn._xlws.FILTER(finalData[score], (finalData[peer_group_key]=_xlpm.k)*(ISNUMBER(finalData[score]))))
)</f>
        <v>71</v>
      </c>
      <c r="S2087">
        <f>IF(OR(NOT(ISNUMBER(finalData[[#This Row],[peerIQR]])),finalData[[#This Row],[peerIQR]]=0), NA(), finalData[[#This Row],[peerQ1]]-1.5*finalData[[#This Row],[peerIQR]])</f>
        <v>0.86499999999999988</v>
      </c>
      <c r="T2087">
        <f>IF(OR(NOT(ISNUMBER(finalData[[#This Row],[peerIQR]])),finalData[[#This Row],[peerIQR]]=0), NA(), finalData[[#This Row],[peerQ3]]+1.5*finalData[[#This Row],[peerIQR]])</f>
        <v>1.2250000000000001</v>
      </c>
      <c r="U208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87">
        <f>finalData[[#This Row],[score]]-finalData[[#This Row],[peerMedian]]</f>
        <v>-5.0000000000000044E-2</v>
      </c>
    </row>
    <row r="2088" spans="1:22">
      <c r="A2088" t="s">
        <v>7871</v>
      </c>
      <c r="B2088" t="s">
        <v>7872</v>
      </c>
      <c r="C2088" t="s">
        <v>7865</v>
      </c>
      <c r="D2088" t="s">
        <v>32</v>
      </c>
      <c r="E2088">
        <v>3</v>
      </c>
      <c r="F2088">
        <v>0</v>
      </c>
      <c r="G2088">
        <v>11</v>
      </c>
      <c r="H2088">
        <v>0</v>
      </c>
      <c r="I2088">
        <v>1.18</v>
      </c>
      <c r="J2088">
        <v>11</v>
      </c>
      <c r="K2088">
        <v>0</v>
      </c>
      <c r="L2088" t="s">
        <v>18193</v>
      </c>
      <c r="M2088" t="s">
        <v>17971</v>
      </c>
      <c r="N2088" cm="1">
        <f t="array" ref="N2088">_xlfn.LET(_xlpm.k,finalData[[#This Row],[peer_group_key]],
     MEDIAN(_xlfn._xlws.FILTER(finalData[score], (finalData[peer_group_key]=_xlpm.k)*(ISNUMBER(finalData[score]))))
)</f>
        <v>1.04</v>
      </c>
      <c r="O2088" cm="1">
        <f t="array" ref="O208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088" cm="1">
        <f t="array" ref="P208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088">
        <f>finalData[[#This Row],[peerQ3]]-finalData[[#This Row],[peerQ1]]</f>
        <v>9.000000000000008E-2</v>
      </c>
      <c r="R2088" cm="1">
        <f t="array" ref="R2088">_xlfn.LET(_xlpm.k,finalData[[#This Row],[peer_group_key]],
ROWS(_xlfn._xlws.FILTER(finalData[score], (finalData[peer_group_key]=_xlpm.k)*(ISNUMBER(finalData[score]))))
)</f>
        <v>71</v>
      </c>
      <c r="S2088">
        <f>IF(OR(NOT(ISNUMBER(finalData[[#This Row],[peerIQR]])),finalData[[#This Row],[peerIQR]]=0), NA(), finalData[[#This Row],[peerQ1]]-1.5*finalData[[#This Row],[peerIQR]])</f>
        <v>0.86499999999999988</v>
      </c>
      <c r="T2088">
        <f>IF(OR(NOT(ISNUMBER(finalData[[#This Row],[peerIQR]])),finalData[[#This Row],[peerIQR]]=0), NA(), finalData[[#This Row],[peerQ3]]+1.5*finalData[[#This Row],[peerIQR]])</f>
        <v>1.2250000000000001</v>
      </c>
      <c r="U208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88">
        <f>finalData[[#This Row],[score]]-finalData[[#This Row],[peerMedian]]</f>
        <v>0.1399999999999999</v>
      </c>
    </row>
    <row r="2089" spans="1:22">
      <c r="A2089" t="s">
        <v>7875</v>
      </c>
      <c r="B2089" t="s">
        <v>7876</v>
      </c>
      <c r="C2089" t="s">
        <v>7865</v>
      </c>
      <c r="D2089" t="s">
        <v>32</v>
      </c>
      <c r="E2089">
        <v>3</v>
      </c>
      <c r="F2089">
        <v>1</v>
      </c>
      <c r="G2089">
        <v>9</v>
      </c>
      <c r="H2089">
        <v>1</v>
      </c>
      <c r="I2089">
        <v>1.0900000000000001</v>
      </c>
      <c r="J2089">
        <v>11</v>
      </c>
      <c r="K2089">
        <v>9.0909090909090912E-2</v>
      </c>
      <c r="L2089" t="s">
        <v>18193</v>
      </c>
      <c r="M2089" t="s">
        <v>17971</v>
      </c>
      <c r="N2089" cm="1">
        <f t="array" ref="N2089">_xlfn.LET(_xlpm.k,finalData[[#This Row],[peer_group_key]],
     MEDIAN(_xlfn._xlws.FILTER(finalData[score], (finalData[peer_group_key]=_xlpm.k)*(ISNUMBER(finalData[score]))))
)</f>
        <v>1.04</v>
      </c>
      <c r="O2089" cm="1">
        <f t="array" ref="O208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089" cm="1">
        <f t="array" ref="P208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089">
        <f>finalData[[#This Row],[peerQ3]]-finalData[[#This Row],[peerQ1]]</f>
        <v>9.000000000000008E-2</v>
      </c>
      <c r="R2089" cm="1">
        <f t="array" ref="R2089">_xlfn.LET(_xlpm.k,finalData[[#This Row],[peer_group_key]],
ROWS(_xlfn._xlws.FILTER(finalData[score], (finalData[peer_group_key]=_xlpm.k)*(ISNUMBER(finalData[score]))))
)</f>
        <v>71</v>
      </c>
      <c r="S2089">
        <f>IF(OR(NOT(ISNUMBER(finalData[[#This Row],[peerIQR]])),finalData[[#This Row],[peerIQR]]=0), NA(), finalData[[#This Row],[peerQ1]]-1.5*finalData[[#This Row],[peerIQR]])</f>
        <v>0.86499999999999988</v>
      </c>
      <c r="T2089">
        <f>IF(OR(NOT(ISNUMBER(finalData[[#This Row],[peerIQR]])),finalData[[#This Row],[peerIQR]]=0), NA(), finalData[[#This Row],[peerQ3]]+1.5*finalData[[#This Row],[peerIQR]])</f>
        <v>1.2250000000000001</v>
      </c>
      <c r="U208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89">
        <f>finalData[[#This Row],[score]]-finalData[[#This Row],[peerMedian]]</f>
        <v>5.0000000000000044E-2</v>
      </c>
    </row>
    <row r="2090" spans="1:22">
      <c r="A2090" t="s">
        <v>7879</v>
      </c>
      <c r="B2090" t="s">
        <v>7880</v>
      </c>
      <c r="C2090" t="s">
        <v>7865</v>
      </c>
      <c r="D2090" t="s">
        <v>18</v>
      </c>
      <c r="E2090">
        <v>2</v>
      </c>
      <c r="F2090">
        <v>0</v>
      </c>
      <c r="G2090">
        <v>8</v>
      </c>
      <c r="H2090">
        <v>0</v>
      </c>
      <c r="I2090">
        <v>0.92</v>
      </c>
      <c r="J2090">
        <v>8</v>
      </c>
      <c r="K2090">
        <v>0</v>
      </c>
      <c r="L2090" t="s">
        <v>18194</v>
      </c>
      <c r="M2090" t="s">
        <v>17973</v>
      </c>
      <c r="N2090" cm="1">
        <f t="array" ref="N2090">_xlfn.LET(_xlpm.k,finalData[[#This Row],[peer_group_key]],
     MEDIAN(_xlfn._xlws.FILTER(finalData[score], (finalData[peer_group_key]=_xlpm.k)*(ISNUMBER(finalData[score]))))
)</f>
        <v>1.0649999999999999</v>
      </c>
      <c r="O2090" cm="1">
        <f t="array" ref="O209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2090" cm="1">
        <f t="array" ref="P209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1.1324999999999998</v>
      </c>
      <c r="Q2090">
        <f>finalData[[#This Row],[peerQ3]]-finalData[[#This Row],[peerQ1]]</f>
        <v>0.15249999999999986</v>
      </c>
      <c r="R2090" cm="1">
        <f t="array" ref="R2090">_xlfn.LET(_xlpm.k,finalData[[#This Row],[peer_group_key]],
ROWS(_xlfn._xlws.FILTER(finalData[score], (finalData[peer_group_key]=_xlpm.k)*(ISNUMBER(finalData[score]))))
)</f>
        <v>16</v>
      </c>
      <c r="S2090">
        <f>IF(OR(NOT(ISNUMBER(finalData[[#This Row],[peerIQR]])),finalData[[#This Row],[peerIQR]]=0), NA(), finalData[[#This Row],[peerQ1]]-1.5*finalData[[#This Row],[peerIQR]])</f>
        <v>0.7512500000000002</v>
      </c>
      <c r="T2090">
        <f>IF(OR(NOT(ISNUMBER(finalData[[#This Row],[peerIQR]])),finalData[[#This Row],[peerIQR]]=0), NA(), finalData[[#This Row],[peerQ3]]+1.5*finalData[[#This Row],[peerIQR]])</f>
        <v>1.3612499999999996</v>
      </c>
      <c r="U209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90">
        <f>finalData[[#This Row],[score]]-finalData[[#This Row],[peerMedian]]</f>
        <v>-0.14499999999999991</v>
      </c>
    </row>
    <row r="2091" spans="1:22">
      <c r="A2091" t="s">
        <v>7882</v>
      </c>
      <c r="B2091" t="s">
        <v>7883</v>
      </c>
      <c r="C2091" t="s">
        <v>7865</v>
      </c>
      <c r="D2091" t="s">
        <v>67</v>
      </c>
      <c r="E2091">
        <v>3</v>
      </c>
      <c r="F2091">
        <v>0</v>
      </c>
      <c r="G2091">
        <v>7</v>
      </c>
      <c r="H2091">
        <v>3</v>
      </c>
      <c r="I2091">
        <v>1.04</v>
      </c>
      <c r="J2091">
        <v>10</v>
      </c>
      <c r="K2091">
        <v>0.3</v>
      </c>
      <c r="L2091" t="s">
        <v>18195</v>
      </c>
      <c r="M2091" t="s">
        <v>17971</v>
      </c>
      <c r="N2091" cm="1">
        <f t="array" ref="N2091">_xlfn.LET(_xlpm.k,finalData[[#This Row],[peer_group_key]],
     MEDIAN(_xlfn._xlws.FILTER(finalData[score], (finalData[peer_group_key]=_xlpm.k)*(ISNUMBER(finalData[score]))))
)</f>
        <v>0.99</v>
      </c>
      <c r="O2091" cm="1">
        <f t="array" ref="O209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091" cm="1">
        <f t="array" ref="P209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2091">
        <f>finalData[[#This Row],[peerQ3]]-finalData[[#This Row],[peerQ1]]</f>
        <v>7.5000000000000178E-2</v>
      </c>
      <c r="R2091" cm="1">
        <f t="array" ref="R2091">_xlfn.LET(_xlpm.k,finalData[[#This Row],[peer_group_key]],
ROWS(_xlfn._xlws.FILTER(finalData[score], (finalData[peer_group_key]=_xlpm.k)*(ISNUMBER(finalData[score]))))
)</f>
        <v>3</v>
      </c>
      <c r="S2091">
        <f>IF(OR(NOT(ISNUMBER(finalData[[#This Row],[peerIQR]])),finalData[[#This Row],[peerIQR]]=0), NA(), finalData[[#This Row],[peerQ1]]-1.5*finalData[[#This Row],[peerIQR]])</f>
        <v>0.82749999999999968</v>
      </c>
      <c r="T2091">
        <f>IF(OR(NOT(ISNUMBER(finalData[[#This Row],[peerIQR]])),finalData[[#This Row],[peerIQR]]=0), NA(), finalData[[#This Row],[peerQ3]]+1.5*finalData[[#This Row],[peerIQR]])</f>
        <v>1.1275000000000004</v>
      </c>
      <c r="U209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91">
        <f>finalData[[#This Row],[score]]-finalData[[#This Row],[peerMedian]]</f>
        <v>5.0000000000000044E-2</v>
      </c>
    </row>
    <row r="2092" spans="1:22">
      <c r="A2092" t="s">
        <v>7886</v>
      </c>
      <c r="B2092" t="s">
        <v>7887</v>
      </c>
      <c r="C2092" t="s">
        <v>7865</v>
      </c>
      <c r="D2092" t="s">
        <v>140</v>
      </c>
      <c r="E2092">
        <v>3</v>
      </c>
      <c r="F2092">
        <v>1</v>
      </c>
      <c r="G2092">
        <v>7</v>
      </c>
      <c r="H2092">
        <v>3</v>
      </c>
      <c r="I2092">
        <v>1.02</v>
      </c>
      <c r="J2092">
        <v>11</v>
      </c>
      <c r="K2092">
        <v>0.27272727272727271</v>
      </c>
      <c r="L2092" t="s">
        <v>18196</v>
      </c>
      <c r="M2092" t="s">
        <v>17971</v>
      </c>
      <c r="N2092" cm="1">
        <f t="array" ref="N2092">_xlfn.LET(_xlpm.k,finalData[[#This Row],[peer_group_key]],
     MEDIAN(_xlfn._xlws.FILTER(finalData[score], (finalData[peer_group_key]=_xlpm.k)*(ISNUMBER(finalData[score]))))
)</f>
        <v>1.06</v>
      </c>
      <c r="O2092" cm="1">
        <f t="array" ref="O209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1.0150000000000001</v>
      </c>
      <c r="P2092" cm="1">
        <f t="array" ref="P209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092">
        <f>finalData[[#This Row],[peerQ3]]-finalData[[#This Row],[peerQ1]]</f>
        <v>6.0000000000000053E-2</v>
      </c>
      <c r="R2092" cm="1">
        <f t="array" ref="R2092">_xlfn.LET(_xlpm.k,finalData[[#This Row],[peer_group_key]],
ROWS(_xlfn._xlws.FILTER(finalData[score], (finalData[peer_group_key]=_xlpm.k)*(ISNUMBER(finalData[score]))))
)</f>
        <v>9</v>
      </c>
      <c r="S2092">
        <f>IF(OR(NOT(ISNUMBER(finalData[[#This Row],[peerIQR]])),finalData[[#This Row],[peerIQR]]=0), NA(), finalData[[#This Row],[peerQ1]]-1.5*finalData[[#This Row],[peerIQR]])</f>
        <v>0.92500000000000004</v>
      </c>
      <c r="T2092">
        <f>IF(OR(NOT(ISNUMBER(finalData[[#This Row],[peerIQR]])),finalData[[#This Row],[peerIQR]]=0), NA(), finalData[[#This Row],[peerQ3]]+1.5*finalData[[#This Row],[peerIQR]])</f>
        <v>1.1650000000000003</v>
      </c>
      <c r="U209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92">
        <f>finalData[[#This Row],[score]]-finalData[[#This Row],[peerMedian]]</f>
        <v>-4.0000000000000036E-2</v>
      </c>
    </row>
    <row r="2093" spans="1:22">
      <c r="A2093" t="s">
        <v>7889</v>
      </c>
      <c r="B2093" t="s">
        <v>3462</v>
      </c>
      <c r="C2093" t="s">
        <v>7865</v>
      </c>
      <c r="D2093" t="s">
        <v>87</v>
      </c>
      <c r="E2093">
        <v>3</v>
      </c>
      <c r="F2093">
        <v>0</v>
      </c>
      <c r="G2093">
        <v>10</v>
      </c>
      <c r="H2093">
        <v>0</v>
      </c>
      <c r="I2093">
        <v>1.17</v>
      </c>
      <c r="J2093">
        <v>10</v>
      </c>
      <c r="K2093">
        <v>0</v>
      </c>
      <c r="L2093" t="s">
        <v>18197</v>
      </c>
      <c r="M2093" t="s">
        <v>17971</v>
      </c>
      <c r="N2093" cm="1">
        <f t="array" ref="N2093">_xlfn.LET(_xlpm.k,finalData[[#This Row],[peer_group_key]],
     MEDIAN(_xlfn._xlws.FILTER(finalData[score], (finalData[peer_group_key]=_xlpm.k)*(ISNUMBER(finalData[score]))))
)</f>
        <v>1.04</v>
      </c>
      <c r="O2093" cm="1">
        <f t="array" ref="O209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</v>
      </c>
      <c r="P2093" cm="1">
        <f t="array" ref="P209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093">
        <f>finalData[[#This Row],[peerQ3]]-finalData[[#This Row],[peerQ1]]</f>
        <v>5.0000000000000044E-2</v>
      </c>
      <c r="R2093" cm="1">
        <f t="array" ref="R2093">_xlfn.LET(_xlpm.k,finalData[[#This Row],[peer_group_key]],
ROWS(_xlfn._xlws.FILTER(finalData[score], (finalData[peer_group_key]=_xlpm.k)*(ISNUMBER(finalData[score]))))
)</f>
        <v>7</v>
      </c>
      <c r="S2093">
        <f>IF(OR(NOT(ISNUMBER(finalData[[#This Row],[peerIQR]])),finalData[[#This Row],[peerIQR]]=0), NA(), finalData[[#This Row],[peerQ1]]-1.5*finalData[[#This Row],[peerIQR]])</f>
        <v>0.94499999999999995</v>
      </c>
      <c r="T2093">
        <f>IF(OR(NOT(ISNUMBER(finalData[[#This Row],[peerIQR]])),finalData[[#This Row],[peerIQR]]=0), NA(), finalData[[#This Row],[peerQ3]]+1.5*finalData[[#This Row],[peerIQR]])</f>
        <v>1.145</v>
      </c>
      <c r="U209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093">
        <f>finalData[[#This Row],[score]]-finalData[[#This Row],[peerMedian]]</f>
        <v>0.12999999999999989</v>
      </c>
    </row>
    <row r="2094" spans="1:22">
      <c r="A2094" t="s">
        <v>7892</v>
      </c>
      <c r="B2094" t="s">
        <v>7893</v>
      </c>
      <c r="C2094" t="s">
        <v>7865</v>
      </c>
      <c r="D2094" t="s">
        <v>282</v>
      </c>
      <c r="E2094">
        <v>1</v>
      </c>
      <c r="F2094">
        <v>0</v>
      </c>
      <c r="G2094">
        <v>4</v>
      </c>
      <c r="H2094">
        <v>1</v>
      </c>
      <c r="I2094">
        <v>1.1100000000000001</v>
      </c>
      <c r="J2094">
        <v>5</v>
      </c>
      <c r="K2094">
        <v>0.2</v>
      </c>
      <c r="L2094" t="s">
        <v>18198</v>
      </c>
      <c r="M2094" t="s">
        <v>17973</v>
      </c>
      <c r="N2094" cm="1">
        <f t="array" ref="N2094">_xlfn.LET(_xlpm.k,finalData[[#This Row],[peer_group_key]],
     MEDIAN(_xlfn._xlws.FILTER(finalData[score], (finalData[peer_group_key]=_xlpm.k)*(ISNUMBER(finalData[score]))))
)</f>
        <v>1.0350000000000001</v>
      </c>
      <c r="O2094" cm="1">
        <f t="array" ref="O209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2094" cm="1">
        <f t="array" ref="P209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1.0975000000000001</v>
      </c>
      <c r="Q2094">
        <f>finalData[[#This Row],[peerQ3]]-finalData[[#This Row],[peerQ1]]</f>
        <v>0.12500000000000022</v>
      </c>
      <c r="R2094" cm="1">
        <f t="array" ref="R2094">_xlfn.LET(_xlpm.k,finalData[[#This Row],[peer_group_key]],
ROWS(_xlfn._xlws.FILTER(finalData[score], (finalData[peer_group_key]=_xlpm.k)*(ISNUMBER(finalData[score]))))
)</f>
        <v>8</v>
      </c>
      <c r="S2094">
        <f>IF(OR(NOT(ISNUMBER(finalData[[#This Row],[peerIQR]])),finalData[[#This Row],[peerIQR]]=0), NA(), finalData[[#This Row],[peerQ1]]-1.5*finalData[[#This Row],[peerIQR]])</f>
        <v>0.78499999999999959</v>
      </c>
      <c r="T2094">
        <f>IF(OR(NOT(ISNUMBER(finalData[[#This Row],[peerIQR]])),finalData[[#This Row],[peerIQR]]=0), NA(), finalData[[#This Row],[peerQ3]]+1.5*finalData[[#This Row],[peerIQR]])</f>
        <v>1.2850000000000006</v>
      </c>
      <c r="U209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94">
        <f>finalData[[#This Row],[score]]-finalData[[#This Row],[peerMedian]]</f>
        <v>7.4999999999999956E-2</v>
      </c>
    </row>
    <row r="2095" spans="1:22">
      <c r="A2095" t="s">
        <v>7895</v>
      </c>
      <c r="B2095" t="s">
        <v>7896</v>
      </c>
      <c r="C2095" t="s">
        <v>7865</v>
      </c>
      <c r="D2095" t="s">
        <v>27</v>
      </c>
      <c r="E2095">
        <v>3</v>
      </c>
      <c r="F2095">
        <v>0</v>
      </c>
      <c r="G2095">
        <v>6</v>
      </c>
      <c r="H2095">
        <v>1</v>
      </c>
      <c r="I2095">
        <v>1.06</v>
      </c>
      <c r="J2095">
        <v>7</v>
      </c>
      <c r="K2095">
        <v>0.14285714285714285</v>
      </c>
      <c r="L2095" t="s">
        <v>18192</v>
      </c>
      <c r="M2095" t="s">
        <v>17971</v>
      </c>
      <c r="N2095" cm="1">
        <f t="array" ref="N2095">_xlfn.LET(_xlpm.k,finalData[[#This Row],[peer_group_key]],
     MEDIAN(_xlfn._xlws.FILTER(finalData[score], (finalData[peer_group_key]=_xlpm.k)*(ISNUMBER(finalData[score]))))
)</f>
        <v>1.05</v>
      </c>
      <c r="O2095" cm="1">
        <f t="array" ref="O209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095" cm="1">
        <f t="array" ref="P209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095">
        <f>finalData[[#This Row],[peerQ3]]-finalData[[#This Row],[peerQ1]]</f>
        <v>5.2499999999999991E-2</v>
      </c>
      <c r="R2095" cm="1">
        <f t="array" ref="R2095">_xlfn.LET(_xlpm.k,finalData[[#This Row],[peer_group_key]],
ROWS(_xlfn._xlws.FILTER(finalData[score], (finalData[peer_group_key]=_xlpm.k)*(ISNUMBER(finalData[score]))))
)</f>
        <v>70</v>
      </c>
      <c r="S2095">
        <f>IF(OR(NOT(ISNUMBER(finalData[[#This Row],[peerIQR]])),finalData[[#This Row],[peerIQR]]=0), NA(), finalData[[#This Row],[peerQ1]]-1.5*finalData[[#This Row],[peerIQR]])</f>
        <v>0.93875000000000008</v>
      </c>
      <c r="T2095">
        <f>IF(OR(NOT(ISNUMBER(finalData[[#This Row],[peerIQR]])),finalData[[#This Row],[peerIQR]]=0), NA(), finalData[[#This Row],[peerQ3]]+1.5*finalData[[#This Row],[peerIQR]])</f>
        <v>1.1487500000000002</v>
      </c>
      <c r="U209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95">
        <f>finalData[[#This Row],[score]]-finalData[[#This Row],[peerMedian]]</f>
        <v>1.0000000000000009E-2</v>
      </c>
    </row>
    <row r="2096" spans="1:22">
      <c r="A2096" t="s">
        <v>7899</v>
      </c>
      <c r="B2096" t="s">
        <v>7900</v>
      </c>
      <c r="C2096" t="s">
        <v>7865</v>
      </c>
      <c r="D2096" t="s">
        <v>27</v>
      </c>
      <c r="E2096">
        <v>2</v>
      </c>
      <c r="F2096">
        <v>0</v>
      </c>
      <c r="G2096">
        <v>9</v>
      </c>
      <c r="H2096">
        <v>0</v>
      </c>
      <c r="I2096">
        <v>0.98</v>
      </c>
      <c r="J2096">
        <v>9</v>
      </c>
      <c r="K2096">
        <v>0</v>
      </c>
      <c r="L2096" t="s">
        <v>18192</v>
      </c>
      <c r="M2096" t="s">
        <v>17973</v>
      </c>
      <c r="N2096" cm="1">
        <f t="array" ref="N2096">_xlfn.LET(_xlpm.k,finalData[[#This Row],[peer_group_key]],
     MEDIAN(_xlfn._xlws.FILTER(finalData[score], (finalData[peer_group_key]=_xlpm.k)*(ISNUMBER(finalData[score]))))
)</f>
        <v>1.05</v>
      </c>
      <c r="O2096" cm="1">
        <f t="array" ref="O209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096" cm="1">
        <f t="array" ref="P209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096">
        <f>finalData[[#This Row],[peerQ3]]-finalData[[#This Row],[peerQ1]]</f>
        <v>5.2499999999999991E-2</v>
      </c>
      <c r="R2096" cm="1">
        <f t="array" ref="R2096">_xlfn.LET(_xlpm.k,finalData[[#This Row],[peer_group_key]],
ROWS(_xlfn._xlws.FILTER(finalData[score], (finalData[peer_group_key]=_xlpm.k)*(ISNUMBER(finalData[score]))))
)</f>
        <v>70</v>
      </c>
      <c r="S2096">
        <f>IF(OR(NOT(ISNUMBER(finalData[[#This Row],[peerIQR]])),finalData[[#This Row],[peerIQR]]=0), NA(), finalData[[#This Row],[peerQ1]]-1.5*finalData[[#This Row],[peerIQR]])</f>
        <v>0.93875000000000008</v>
      </c>
      <c r="T2096">
        <f>IF(OR(NOT(ISNUMBER(finalData[[#This Row],[peerIQR]])),finalData[[#This Row],[peerIQR]]=0), NA(), finalData[[#This Row],[peerQ3]]+1.5*finalData[[#This Row],[peerIQR]])</f>
        <v>1.1487500000000002</v>
      </c>
      <c r="U209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96">
        <f>finalData[[#This Row],[score]]-finalData[[#This Row],[peerMedian]]</f>
        <v>-7.0000000000000062E-2</v>
      </c>
    </row>
    <row r="2097" spans="1:22">
      <c r="A2097" t="s">
        <v>7903</v>
      </c>
      <c r="B2097" t="s">
        <v>7904</v>
      </c>
      <c r="C2097" t="s">
        <v>7865</v>
      </c>
      <c r="D2097" t="s">
        <v>32</v>
      </c>
      <c r="E2097">
        <v>3</v>
      </c>
      <c r="F2097">
        <v>0</v>
      </c>
      <c r="G2097">
        <v>10</v>
      </c>
      <c r="H2097">
        <v>0</v>
      </c>
      <c r="I2097">
        <v>1.03</v>
      </c>
      <c r="J2097">
        <v>10</v>
      </c>
      <c r="K2097">
        <v>0</v>
      </c>
      <c r="L2097" t="s">
        <v>18193</v>
      </c>
      <c r="M2097" t="s">
        <v>17971</v>
      </c>
      <c r="N2097" cm="1">
        <f t="array" ref="N2097">_xlfn.LET(_xlpm.k,finalData[[#This Row],[peer_group_key]],
     MEDIAN(_xlfn._xlws.FILTER(finalData[score], (finalData[peer_group_key]=_xlpm.k)*(ISNUMBER(finalData[score]))))
)</f>
        <v>1.04</v>
      </c>
      <c r="O2097" cm="1">
        <f t="array" ref="O209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097" cm="1">
        <f t="array" ref="P209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097">
        <f>finalData[[#This Row],[peerQ3]]-finalData[[#This Row],[peerQ1]]</f>
        <v>9.000000000000008E-2</v>
      </c>
      <c r="R2097" cm="1">
        <f t="array" ref="R2097">_xlfn.LET(_xlpm.k,finalData[[#This Row],[peer_group_key]],
ROWS(_xlfn._xlws.FILTER(finalData[score], (finalData[peer_group_key]=_xlpm.k)*(ISNUMBER(finalData[score]))))
)</f>
        <v>71</v>
      </c>
      <c r="S2097">
        <f>IF(OR(NOT(ISNUMBER(finalData[[#This Row],[peerIQR]])),finalData[[#This Row],[peerIQR]]=0), NA(), finalData[[#This Row],[peerQ1]]-1.5*finalData[[#This Row],[peerIQR]])</f>
        <v>0.86499999999999988</v>
      </c>
      <c r="T2097">
        <f>IF(OR(NOT(ISNUMBER(finalData[[#This Row],[peerIQR]])),finalData[[#This Row],[peerIQR]]=0), NA(), finalData[[#This Row],[peerQ3]]+1.5*finalData[[#This Row],[peerIQR]])</f>
        <v>1.2250000000000001</v>
      </c>
      <c r="U209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97">
        <f>finalData[[#This Row],[score]]-finalData[[#This Row],[peerMedian]]</f>
        <v>-1.0000000000000009E-2</v>
      </c>
    </row>
    <row r="2098" spans="1:22">
      <c r="A2098" t="s">
        <v>7907</v>
      </c>
      <c r="B2098" t="s">
        <v>7908</v>
      </c>
      <c r="C2098" t="s">
        <v>7865</v>
      </c>
      <c r="D2098" t="s">
        <v>27</v>
      </c>
      <c r="E2098">
        <v>2</v>
      </c>
      <c r="F2098">
        <v>0</v>
      </c>
      <c r="G2098">
        <v>8</v>
      </c>
      <c r="H2098">
        <v>0</v>
      </c>
      <c r="I2098">
        <v>1.04</v>
      </c>
      <c r="J2098">
        <v>8</v>
      </c>
      <c r="K2098">
        <v>0</v>
      </c>
      <c r="L2098" t="s">
        <v>18192</v>
      </c>
      <c r="M2098" t="s">
        <v>17973</v>
      </c>
      <c r="N2098" cm="1">
        <f t="array" ref="N2098">_xlfn.LET(_xlpm.k,finalData[[#This Row],[peer_group_key]],
     MEDIAN(_xlfn._xlws.FILTER(finalData[score], (finalData[peer_group_key]=_xlpm.k)*(ISNUMBER(finalData[score]))))
)</f>
        <v>1.05</v>
      </c>
      <c r="O2098" cm="1">
        <f t="array" ref="O209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098" cm="1">
        <f t="array" ref="P209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098">
        <f>finalData[[#This Row],[peerQ3]]-finalData[[#This Row],[peerQ1]]</f>
        <v>5.2499999999999991E-2</v>
      </c>
      <c r="R2098" cm="1">
        <f t="array" ref="R2098">_xlfn.LET(_xlpm.k,finalData[[#This Row],[peer_group_key]],
ROWS(_xlfn._xlws.FILTER(finalData[score], (finalData[peer_group_key]=_xlpm.k)*(ISNUMBER(finalData[score]))))
)</f>
        <v>70</v>
      </c>
      <c r="S2098">
        <f>IF(OR(NOT(ISNUMBER(finalData[[#This Row],[peerIQR]])),finalData[[#This Row],[peerIQR]]=0), NA(), finalData[[#This Row],[peerQ1]]-1.5*finalData[[#This Row],[peerIQR]])</f>
        <v>0.93875000000000008</v>
      </c>
      <c r="T2098">
        <f>IF(OR(NOT(ISNUMBER(finalData[[#This Row],[peerIQR]])),finalData[[#This Row],[peerIQR]]=0), NA(), finalData[[#This Row],[peerQ3]]+1.5*finalData[[#This Row],[peerIQR]])</f>
        <v>1.1487500000000002</v>
      </c>
      <c r="U209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98">
        <f>finalData[[#This Row],[score]]-finalData[[#This Row],[peerMedian]]</f>
        <v>-1.0000000000000009E-2</v>
      </c>
    </row>
    <row r="2099" spans="1:22">
      <c r="A2099" t="s">
        <v>7910</v>
      </c>
      <c r="B2099" t="s">
        <v>7911</v>
      </c>
      <c r="C2099" t="s">
        <v>7865</v>
      </c>
      <c r="D2099" t="s">
        <v>32</v>
      </c>
      <c r="E2099">
        <v>3</v>
      </c>
      <c r="F2099">
        <v>1</v>
      </c>
      <c r="G2099">
        <v>8</v>
      </c>
      <c r="H2099">
        <v>0</v>
      </c>
      <c r="I2099">
        <v>1.07</v>
      </c>
      <c r="J2099">
        <v>9</v>
      </c>
      <c r="K2099">
        <v>0</v>
      </c>
      <c r="L2099" t="s">
        <v>18193</v>
      </c>
      <c r="M2099" t="s">
        <v>17971</v>
      </c>
      <c r="N2099" cm="1">
        <f t="array" ref="N2099">_xlfn.LET(_xlpm.k,finalData[[#This Row],[peer_group_key]],
     MEDIAN(_xlfn._xlws.FILTER(finalData[score], (finalData[peer_group_key]=_xlpm.k)*(ISNUMBER(finalData[score]))))
)</f>
        <v>1.04</v>
      </c>
      <c r="O2099" cm="1">
        <f t="array" ref="O209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099" cm="1">
        <f t="array" ref="P209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099">
        <f>finalData[[#This Row],[peerQ3]]-finalData[[#This Row],[peerQ1]]</f>
        <v>9.000000000000008E-2</v>
      </c>
      <c r="R2099" cm="1">
        <f t="array" ref="R2099">_xlfn.LET(_xlpm.k,finalData[[#This Row],[peer_group_key]],
ROWS(_xlfn._xlws.FILTER(finalData[score], (finalData[peer_group_key]=_xlpm.k)*(ISNUMBER(finalData[score]))))
)</f>
        <v>71</v>
      </c>
      <c r="S2099">
        <f>IF(OR(NOT(ISNUMBER(finalData[[#This Row],[peerIQR]])),finalData[[#This Row],[peerIQR]]=0), NA(), finalData[[#This Row],[peerQ1]]-1.5*finalData[[#This Row],[peerIQR]])</f>
        <v>0.86499999999999988</v>
      </c>
      <c r="T2099">
        <f>IF(OR(NOT(ISNUMBER(finalData[[#This Row],[peerIQR]])),finalData[[#This Row],[peerIQR]]=0), NA(), finalData[[#This Row],[peerQ3]]+1.5*finalData[[#This Row],[peerIQR]])</f>
        <v>1.2250000000000001</v>
      </c>
      <c r="U209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099">
        <f>finalData[[#This Row],[score]]-finalData[[#This Row],[peerMedian]]</f>
        <v>3.0000000000000027E-2</v>
      </c>
    </row>
    <row r="2100" spans="1:22">
      <c r="A2100" t="s">
        <v>7913</v>
      </c>
      <c r="B2100" t="s">
        <v>2743</v>
      </c>
      <c r="C2100" t="s">
        <v>7865</v>
      </c>
      <c r="D2100" t="s">
        <v>282</v>
      </c>
      <c r="E2100">
        <v>2</v>
      </c>
      <c r="F2100">
        <v>0</v>
      </c>
      <c r="G2100">
        <v>6</v>
      </c>
      <c r="H2100">
        <v>0</v>
      </c>
      <c r="I2100">
        <v>0.96</v>
      </c>
      <c r="J2100">
        <v>6</v>
      </c>
      <c r="K2100">
        <v>0</v>
      </c>
      <c r="L2100" t="s">
        <v>18198</v>
      </c>
      <c r="M2100" t="s">
        <v>17973</v>
      </c>
      <c r="N2100" cm="1">
        <f t="array" ref="N2100">_xlfn.LET(_xlpm.k,finalData[[#This Row],[peer_group_key]],
     MEDIAN(_xlfn._xlws.FILTER(finalData[score], (finalData[peer_group_key]=_xlpm.k)*(ISNUMBER(finalData[score]))))
)</f>
        <v>1.0350000000000001</v>
      </c>
      <c r="O2100" cm="1">
        <f t="array" ref="O210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2100" cm="1">
        <f t="array" ref="P210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1.0975000000000001</v>
      </c>
      <c r="Q2100">
        <f>finalData[[#This Row],[peerQ3]]-finalData[[#This Row],[peerQ1]]</f>
        <v>0.12500000000000022</v>
      </c>
      <c r="R2100" cm="1">
        <f t="array" ref="R2100">_xlfn.LET(_xlpm.k,finalData[[#This Row],[peer_group_key]],
ROWS(_xlfn._xlws.FILTER(finalData[score], (finalData[peer_group_key]=_xlpm.k)*(ISNUMBER(finalData[score]))))
)</f>
        <v>8</v>
      </c>
      <c r="S2100">
        <f>IF(OR(NOT(ISNUMBER(finalData[[#This Row],[peerIQR]])),finalData[[#This Row],[peerIQR]]=0), NA(), finalData[[#This Row],[peerQ1]]-1.5*finalData[[#This Row],[peerIQR]])</f>
        <v>0.78499999999999959</v>
      </c>
      <c r="T2100">
        <f>IF(OR(NOT(ISNUMBER(finalData[[#This Row],[peerIQR]])),finalData[[#This Row],[peerIQR]]=0), NA(), finalData[[#This Row],[peerQ3]]+1.5*finalData[[#This Row],[peerIQR]])</f>
        <v>1.2850000000000006</v>
      </c>
      <c r="U210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00">
        <f>finalData[[#This Row],[score]]-finalData[[#This Row],[peerMedian]]</f>
        <v>-7.5000000000000178E-2</v>
      </c>
    </row>
    <row r="2101" spans="1:22">
      <c r="A2101" t="s">
        <v>7916</v>
      </c>
      <c r="B2101" t="s">
        <v>7917</v>
      </c>
      <c r="C2101" t="s">
        <v>7865</v>
      </c>
      <c r="D2101" t="s">
        <v>18</v>
      </c>
      <c r="E2101">
        <v>4</v>
      </c>
      <c r="F2101">
        <v>0</v>
      </c>
      <c r="G2101">
        <v>8</v>
      </c>
      <c r="H2101">
        <v>0</v>
      </c>
      <c r="I2101">
        <v>1.04</v>
      </c>
      <c r="J2101">
        <v>8</v>
      </c>
      <c r="K2101">
        <v>0</v>
      </c>
      <c r="L2101" t="s">
        <v>18194</v>
      </c>
      <c r="M2101" t="s">
        <v>17970</v>
      </c>
      <c r="N2101" cm="1">
        <f t="array" ref="N2101">_xlfn.LET(_xlpm.k,finalData[[#This Row],[peer_group_key]],
     MEDIAN(_xlfn._xlws.FILTER(finalData[score], (finalData[peer_group_key]=_xlpm.k)*(ISNUMBER(finalData[score]))))
)</f>
        <v>1.0649999999999999</v>
      </c>
      <c r="O2101" cm="1">
        <f t="array" ref="O210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2101" cm="1">
        <f t="array" ref="P210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1.1324999999999998</v>
      </c>
      <c r="Q2101">
        <f>finalData[[#This Row],[peerQ3]]-finalData[[#This Row],[peerQ1]]</f>
        <v>0.15249999999999986</v>
      </c>
      <c r="R2101" cm="1">
        <f t="array" ref="R2101">_xlfn.LET(_xlpm.k,finalData[[#This Row],[peer_group_key]],
ROWS(_xlfn._xlws.FILTER(finalData[score], (finalData[peer_group_key]=_xlpm.k)*(ISNUMBER(finalData[score]))))
)</f>
        <v>16</v>
      </c>
      <c r="S2101">
        <f>IF(OR(NOT(ISNUMBER(finalData[[#This Row],[peerIQR]])),finalData[[#This Row],[peerIQR]]=0), NA(), finalData[[#This Row],[peerQ1]]-1.5*finalData[[#This Row],[peerIQR]])</f>
        <v>0.7512500000000002</v>
      </c>
      <c r="T2101">
        <f>IF(OR(NOT(ISNUMBER(finalData[[#This Row],[peerIQR]])),finalData[[#This Row],[peerIQR]]=0), NA(), finalData[[#This Row],[peerQ3]]+1.5*finalData[[#This Row],[peerIQR]])</f>
        <v>1.3612499999999996</v>
      </c>
      <c r="U210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01">
        <f>finalData[[#This Row],[score]]-finalData[[#This Row],[peerMedian]]</f>
        <v>-2.4999999999999911E-2</v>
      </c>
    </row>
    <row r="2102" spans="1:22">
      <c r="A2102" t="s">
        <v>7920</v>
      </c>
      <c r="B2102" t="s">
        <v>4315</v>
      </c>
      <c r="C2102" t="s">
        <v>7865</v>
      </c>
      <c r="D2102" t="s">
        <v>32</v>
      </c>
      <c r="E2102">
        <v>2</v>
      </c>
      <c r="F2102">
        <v>2</v>
      </c>
      <c r="G2102">
        <v>7</v>
      </c>
      <c r="H2102">
        <v>0</v>
      </c>
      <c r="I2102">
        <v>1.1200000000000001</v>
      </c>
      <c r="J2102">
        <v>9</v>
      </c>
      <c r="K2102">
        <v>0</v>
      </c>
      <c r="L2102" t="s">
        <v>18193</v>
      </c>
      <c r="M2102" t="s">
        <v>17973</v>
      </c>
      <c r="N2102" cm="1">
        <f t="array" ref="N2102">_xlfn.LET(_xlpm.k,finalData[[#This Row],[peer_group_key]],
     MEDIAN(_xlfn._xlws.FILTER(finalData[score], (finalData[peer_group_key]=_xlpm.k)*(ISNUMBER(finalData[score]))))
)</f>
        <v>1.04</v>
      </c>
      <c r="O2102" cm="1">
        <f t="array" ref="O210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02" cm="1">
        <f t="array" ref="P210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02">
        <f>finalData[[#This Row],[peerQ3]]-finalData[[#This Row],[peerQ1]]</f>
        <v>9.000000000000008E-2</v>
      </c>
      <c r="R2102" cm="1">
        <f t="array" ref="R2102">_xlfn.LET(_xlpm.k,finalData[[#This Row],[peer_group_key]],
ROWS(_xlfn._xlws.FILTER(finalData[score], (finalData[peer_group_key]=_xlpm.k)*(ISNUMBER(finalData[score]))))
)</f>
        <v>71</v>
      </c>
      <c r="S2102">
        <f>IF(OR(NOT(ISNUMBER(finalData[[#This Row],[peerIQR]])),finalData[[#This Row],[peerIQR]]=0), NA(), finalData[[#This Row],[peerQ1]]-1.5*finalData[[#This Row],[peerIQR]])</f>
        <v>0.86499999999999988</v>
      </c>
      <c r="T2102">
        <f>IF(OR(NOT(ISNUMBER(finalData[[#This Row],[peerIQR]])),finalData[[#This Row],[peerIQR]]=0), NA(), finalData[[#This Row],[peerQ3]]+1.5*finalData[[#This Row],[peerIQR]])</f>
        <v>1.2250000000000001</v>
      </c>
      <c r="U210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02">
        <f>finalData[[#This Row],[score]]-finalData[[#This Row],[peerMedian]]</f>
        <v>8.0000000000000071E-2</v>
      </c>
    </row>
    <row r="2103" spans="1:22">
      <c r="A2103" t="s">
        <v>7923</v>
      </c>
      <c r="B2103" t="s">
        <v>7924</v>
      </c>
      <c r="C2103" t="s">
        <v>7865</v>
      </c>
      <c r="D2103" t="s">
        <v>32</v>
      </c>
      <c r="E2103">
        <v>2</v>
      </c>
      <c r="F2103">
        <v>0</v>
      </c>
      <c r="G2103">
        <v>8</v>
      </c>
      <c r="H2103">
        <v>1</v>
      </c>
      <c r="I2103">
        <v>1.07</v>
      </c>
      <c r="J2103">
        <v>9</v>
      </c>
      <c r="K2103">
        <v>0.1111111111111111</v>
      </c>
      <c r="L2103" t="s">
        <v>18193</v>
      </c>
      <c r="M2103" t="s">
        <v>17973</v>
      </c>
      <c r="N2103" cm="1">
        <f t="array" ref="N2103">_xlfn.LET(_xlpm.k,finalData[[#This Row],[peer_group_key]],
     MEDIAN(_xlfn._xlws.FILTER(finalData[score], (finalData[peer_group_key]=_xlpm.k)*(ISNUMBER(finalData[score]))))
)</f>
        <v>1.04</v>
      </c>
      <c r="O2103" cm="1">
        <f t="array" ref="O210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03" cm="1">
        <f t="array" ref="P210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03">
        <f>finalData[[#This Row],[peerQ3]]-finalData[[#This Row],[peerQ1]]</f>
        <v>9.000000000000008E-2</v>
      </c>
      <c r="R2103" cm="1">
        <f t="array" ref="R2103">_xlfn.LET(_xlpm.k,finalData[[#This Row],[peer_group_key]],
ROWS(_xlfn._xlws.FILTER(finalData[score], (finalData[peer_group_key]=_xlpm.k)*(ISNUMBER(finalData[score]))))
)</f>
        <v>71</v>
      </c>
      <c r="S2103">
        <f>IF(OR(NOT(ISNUMBER(finalData[[#This Row],[peerIQR]])),finalData[[#This Row],[peerIQR]]=0), NA(), finalData[[#This Row],[peerQ1]]-1.5*finalData[[#This Row],[peerIQR]])</f>
        <v>0.86499999999999988</v>
      </c>
      <c r="T2103">
        <f>IF(OR(NOT(ISNUMBER(finalData[[#This Row],[peerIQR]])),finalData[[#This Row],[peerIQR]]=0), NA(), finalData[[#This Row],[peerQ3]]+1.5*finalData[[#This Row],[peerIQR]])</f>
        <v>1.2250000000000001</v>
      </c>
      <c r="U210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03">
        <f>finalData[[#This Row],[score]]-finalData[[#This Row],[peerMedian]]</f>
        <v>3.0000000000000027E-2</v>
      </c>
    </row>
    <row r="2104" spans="1:22">
      <c r="A2104" t="s">
        <v>7927</v>
      </c>
      <c r="B2104" t="s">
        <v>7928</v>
      </c>
      <c r="C2104" t="s">
        <v>7865</v>
      </c>
      <c r="D2104" t="s">
        <v>67</v>
      </c>
      <c r="E2104">
        <v>4</v>
      </c>
      <c r="F2104">
        <v>0</v>
      </c>
      <c r="G2104">
        <v>9</v>
      </c>
      <c r="H2104">
        <v>2</v>
      </c>
      <c r="I2104">
        <v>0.99</v>
      </c>
      <c r="J2104">
        <v>11</v>
      </c>
      <c r="K2104">
        <v>0.18181818181818182</v>
      </c>
      <c r="L2104" t="s">
        <v>18195</v>
      </c>
      <c r="M2104" t="s">
        <v>17970</v>
      </c>
      <c r="N2104" cm="1">
        <f t="array" ref="N2104">_xlfn.LET(_xlpm.k,finalData[[#This Row],[peer_group_key]],
     MEDIAN(_xlfn._xlws.FILTER(finalData[score], (finalData[peer_group_key]=_xlpm.k)*(ISNUMBER(finalData[score]))))
)</f>
        <v>0.99</v>
      </c>
      <c r="O2104" cm="1">
        <f t="array" ref="O210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104" cm="1">
        <f t="array" ref="P210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2104">
        <f>finalData[[#This Row],[peerQ3]]-finalData[[#This Row],[peerQ1]]</f>
        <v>7.5000000000000178E-2</v>
      </c>
      <c r="R2104" cm="1">
        <f t="array" ref="R2104">_xlfn.LET(_xlpm.k,finalData[[#This Row],[peer_group_key]],
ROWS(_xlfn._xlws.FILTER(finalData[score], (finalData[peer_group_key]=_xlpm.k)*(ISNUMBER(finalData[score]))))
)</f>
        <v>3</v>
      </c>
      <c r="S2104">
        <f>IF(OR(NOT(ISNUMBER(finalData[[#This Row],[peerIQR]])),finalData[[#This Row],[peerIQR]]=0), NA(), finalData[[#This Row],[peerQ1]]-1.5*finalData[[#This Row],[peerIQR]])</f>
        <v>0.82749999999999968</v>
      </c>
      <c r="T2104">
        <f>IF(OR(NOT(ISNUMBER(finalData[[#This Row],[peerIQR]])),finalData[[#This Row],[peerIQR]]=0), NA(), finalData[[#This Row],[peerQ3]]+1.5*finalData[[#This Row],[peerIQR]])</f>
        <v>1.1275000000000004</v>
      </c>
      <c r="U210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104">
        <f>finalData[[#This Row],[score]]-finalData[[#This Row],[peerMedian]]</f>
        <v>0</v>
      </c>
    </row>
    <row r="2105" spans="1:22">
      <c r="A2105" t="s">
        <v>7930</v>
      </c>
      <c r="B2105" t="s">
        <v>7931</v>
      </c>
      <c r="C2105" t="s">
        <v>7865</v>
      </c>
      <c r="D2105" t="s">
        <v>32</v>
      </c>
      <c r="E2105">
        <v>3</v>
      </c>
      <c r="F2105">
        <v>0</v>
      </c>
      <c r="G2105">
        <v>10</v>
      </c>
      <c r="H2105">
        <v>0</v>
      </c>
      <c r="I2105">
        <v>1.0900000000000001</v>
      </c>
      <c r="J2105">
        <v>10</v>
      </c>
      <c r="K2105">
        <v>0</v>
      </c>
      <c r="L2105" t="s">
        <v>18193</v>
      </c>
      <c r="M2105" t="s">
        <v>17971</v>
      </c>
      <c r="N2105" cm="1">
        <f t="array" ref="N2105">_xlfn.LET(_xlpm.k,finalData[[#This Row],[peer_group_key]],
     MEDIAN(_xlfn._xlws.FILTER(finalData[score], (finalData[peer_group_key]=_xlpm.k)*(ISNUMBER(finalData[score]))))
)</f>
        <v>1.04</v>
      </c>
      <c r="O2105" cm="1">
        <f t="array" ref="O210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05" cm="1">
        <f t="array" ref="P210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05">
        <f>finalData[[#This Row],[peerQ3]]-finalData[[#This Row],[peerQ1]]</f>
        <v>9.000000000000008E-2</v>
      </c>
      <c r="R2105" cm="1">
        <f t="array" ref="R2105">_xlfn.LET(_xlpm.k,finalData[[#This Row],[peer_group_key]],
ROWS(_xlfn._xlws.FILTER(finalData[score], (finalData[peer_group_key]=_xlpm.k)*(ISNUMBER(finalData[score]))))
)</f>
        <v>71</v>
      </c>
      <c r="S2105">
        <f>IF(OR(NOT(ISNUMBER(finalData[[#This Row],[peerIQR]])),finalData[[#This Row],[peerIQR]]=0), NA(), finalData[[#This Row],[peerQ1]]-1.5*finalData[[#This Row],[peerIQR]])</f>
        <v>0.86499999999999988</v>
      </c>
      <c r="T2105">
        <f>IF(OR(NOT(ISNUMBER(finalData[[#This Row],[peerIQR]])),finalData[[#This Row],[peerIQR]]=0), NA(), finalData[[#This Row],[peerQ3]]+1.5*finalData[[#This Row],[peerIQR]])</f>
        <v>1.2250000000000001</v>
      </c>
      <c r="U210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05">
        <f>finalData[[#This Row],[score]]-finalData[[#This Row],[peerMedian]]</f>
        <v>5.0000000000000044E-2</v>
      </c>
    </row>
    <row r="2106" spans="1:22">
      <c r="A2106" t="s">
        <v>7934</v>
      </c>
      <c r="B2106" t="s">
        <v>7935</v>
      </c>
      <c r="C2106" t="s">
        <v>7865</v>
      </c>
      <c r="D2106" t="s">
        <v>87</v>
      </c>
      <c r="E2106">
        <v>3</v>
      </c>
      <c r="F2106">
        <v>0</v>
      </c>
      <c r="G2106">
        <v>8</v>
      </c>
      <c r="H2106">
        <v>0</v>
      </c>
      <c r="I2106">
        <v>1.03</v>
      </c>
      <c r="J2106">
        <v>8</v>
      </c>
      <c r="K2106">
        <v>0</v>
      </c>
      <c r="L2106" t="s">
        <v>18197</v>
      </c>
      <c r="M2106" t="s">
        <v>17971</v>
      </c>
      <c r="N2106" cm="1">
        <f t="array" ref="N2106">_xlfn.LET(_xlpm.k,finalData[[#This Row],[peer_group_key]],
     MEDIAN(_xlfn._xlws.FILTER(finalData[score], (finalData[peer_group_key]=_xlpm.k)*(ISNUMBER(finalData[score]))))
)</f>
        <v>1.04</v>
      </c>
      <c r="O2106" cm="1">
        <f t="array" ref="O210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</v>
      </c>
      <c r="P2106" cm="1">
        <f t="array" ref="P210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06">
        <f>finalData[[#This Row],[peerQ3]]-finalData[[#This Row],[peerQ1]]</f>
        <v>5.0000000000000044E-2</v>
      </c>
      <c r="R2106" cm="1">
        <f t="array" ref="R2106">_xlfn.LET(_xlpm.k,finalData[[#This Row],[peer_group_key]],
ROWS(_xlfn._xlws.FILTER(finalData[score], (finalData[peer_group_key]=_xlpm.k)*(ISNUMBER(finalData[score]))))
)</f>
        <v>7</v>
      </c>
      <c r="S2106">
        <f>IF(OR(NOT(ISNUMBER(finalData[[#This Row],[peerIQR]])),finalData[[#This Row],[peerIQR]]=0), NA(), finalData[[#This Row],[peerQ1]]-1.5*finalData[[#This Row],[peerIQR]])</f>
        <v>0.94499999999999995</v>
      </c>
      <c r="T2106">
        <f>IF(OR(NOT(ISNUMBER(finalData[[#This Row],[peerIQR]])),finalData[[#This Row],[peerIQR]]=0), NA(), finalData[[#This Row],[peerQ3]]+1.5*finalData[[#This Row],[peerIQR]])</f>
        <v>1.145</v>
      </c>
      <c r="U210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106">
        <f>finalData[[#This Row],[score]]-finalData[[#This Row],[peerMedian]]</f>
        <v>-1.0000000000000009E-2</v>
      </c>
    </row>
    <row r="2107" spans="1:22">
      <c r="A2107" t="s">
        <v>7937</v>
      </c>
      <c r="B2107" t="s">
        <v>7938</v>
      </c>
      <c r="C2107" t="s">
        <v>7865</v>
      </c>
      <c r="D2107" t="s">
        <v>32</v>
      </c>
      <c r="E2107">
        <v>4</v>
      </c>
      <c r="F2107">
        <v>1</v>
      </c>
      <c r="G2107">
        <v>10</v>
      </c>
      <c r="H2107">
        <v>0</v>
      </c>
      <c r="I2107">
        <v>0.97</v>
      </c>
      <c r="J2107">
        <v>11</v>
      </c>
      <c r="K2107">
        <v>0</v>
      </c>
      <c r="L2107" t="s">
        <v>18193</v>
      </c>
      <c r="M2107" t="s">
        <v>17970</v>
      </c>
      <c r="N2107" cm="1">
        <f t="array" ref="N2107">_xlfn.LET(_xlpm.k,finalData[[#This Row],[peer_group_key]],
     MEDIAN(_xlfn._xlws.FILTER(finalData[score], (finalData[peer_group_key]=_xlpm.k)*(ISNUMBER(finalData[score]))))
)</f>
        <v>1.04</v>
      </c>
      <c r="O2107" cm="1">
        <f t="array" ref="O210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07" cm="1">
        <f t="array" ref="P210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07">
        <f>finalData[[#This Row],[peerQ3]]-finalData[[#This Row],[peerQ1]]</f>
        <v>9.000000000000008E-2</v>
      </c>
      <c r="R2107" cm="1">
        <f t="array" ref="R2107">_xlfn.LET(_xlpm.k,finalData[[#This Row],[peer_group_key]],
ROWS(_xlfn._xlws.FILTER(finalData[score], (finalData[peer_group_key]=_xlpm.k)*(ISNUMBER(finalData[score]))))
)</f>
        <v>71</v>
      </c>
      <c r="S2107">
        <f>IF(OR(NOT(ISNUMBER(finalData[[#This Row],[peerIQR]])),finalData[[#This Row],[peerIQR]]=0), NA(), finalData[[#This Row],[peerQ1]]-1.5*finalData[[#This Row],[peerIQR]])</f>
        <v>0.86499999999999988</v>
      </c>
      <c r="T2107">
        <f>IF(OR(NOT(ISNUMBER(finalData[[#This Row],[peerIQR]])),finalData[[#This Row],[peerIQR]]=0), NA(), finalData[[#This Row],[peerQ3]]+1.5*finalData[[#This Row],[peerIQR]])</f>
        <v>1.2250000000000001</v>
      </c>
      <c r="U210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07">
        <f>finalData[[#This Row],[score]]-finalData[[#This Row],[peerMedian]]</f>
        <v>-7.0000000000000062E-2</v>
      </c>
    </row>
    <row r="2108" spans="1:22">
      <c r="A2108" t="s">
        <v>7940</v>
      </c>
      <c r="B2108" t="s">
        <v>7941</v>
      </c>
      <c r="C2108" t="s">
        <v>7865</v>
      </c>
      <c r="D2108" t="s">
        <v>32</v>
      </c>
      <c r="E2108">
        <v>4</v>
      </c>
      <c r="F2108">
        <v>0</v>
      </c>
      <c r="G2108">
        <v>10</v>
      </c>
      <c r="H2108">
        <v>1</v>
      </c>
      <c r="I2108">
        <v>1.07</v>
      </c>
      <c r="J2108">
        <v>11</v>
      </c>
      <c r="K2108">
        <v>9.0909090909090912E-2</v>
      </c>
      <c r="L2108" t="s">
        <v>18193</v>
      </c>
      <c r="M2108" t="s">
        <v>17970</v>
      </c>
      <c r="N2108" cm="1">
        <f t="array" ref="N2108">_xlfn.LET(_xlpm.k,finalData[[#This Row],[peer_group_key]],
     MEDIAN(_xlfn._xlws.FILTER(finalData[score], (finalData[peer_group_key]=_xlpm.k)*(ISNUMBER(finalData[score]))))
)</f>
        <v>1.04</v>
      </c>
      <c r="O2108" cm="1">
        <f t="array" ref="O210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08" cm="1">
        <f t="array" ref="P210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08">
        <f>finalData[[#This Row],[peerQ3]]-finalData[[#This Row],[peerQ1]]</f>
        <v>9.000000000000008E-2</v>
      </c>
      <c r="R2108" cm="1">
        <f t="array" ref="R2108">_xlfn.LET(_xlpm.k,finalData[[#This Row],[peer_group_key]],
ROWS(_xlfn._xlws.FILTER(finalData[score], (finalData[peer_group_key]=_xlpm.k)*(ISNUMBER(finalData[score]))))
)</f>
        <v>71</v>
      </c>
      <c r="S2108">
        <f>IF(OR(NOT(ISNUMBER(finalData[[#This Row],[peerIQR]])),finalData[[#This Row],[peerIQR]]=0), NA(), finalData[[#This Row],[peerQ1]]-1.5*finalData[[#This Row],[peerIQR]])</f>
        <v>0.86499999999999988</v>
      </c>
      <c r="T2108">
        <f>IF(OR(NOT(ISNUMBER(finalData[[#This Row],[peerIQR]])),finalData[[#This Row],[peerIQR]]=0), NA(), finalData[[#This Row],[peerQ3]]+1.5*finalData[[#This Row],[peerIQR]])</f>
        <v>1.2250000000000001</v>
      </c>
      <c r="U210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08">
        <f>finalData[[#This Row],[score]]-finalData[[#This Row],[peerMedian]]</f>
        <v>3.0000000000000027E-2</v>
      </c>
    </row>
    <row r="2109" spans="1:22">
      <c r="A2109" t="s">
        <v>7944</v>
      </c>
      <c r="B2109" t="s">
        <v>7945</v>
      </c>
      <c r="C2109" t="s">
        <v>7865</v>
      </c>
      <c r="D2109" t="s">
        <v>27</v>
      </c>
      <c r="E2109">
        <v>3</v>
      </c>
      <c r="F2109">
        <v>1</v>
      </c>
      <c r="G2109">
        <v>8</v>
      </c>
      <c r="H2109">
        <v>0</v>
      </c>
      <c r="I2109">
        <v>1.06</v>
      </c>
      <c r="J2109">
        <v>9</v>
      </c>
      <c r="K2109">
        <v>0</v>
      </c>
      <c r="L2109" t="s">
        <v>18192</v>
      </c>
      <c r="M2109" t="s">
        <v>17971</v>
      </c>
      <c r="N2109" cm="1">
        <f t="array" ref="N2109">_xlfn.LET(_xlpm.k,finalData[[#This Row],[peer_group_key]],
     MEDIAN(_xlfn._xlws.FILTER(finalData[score], (finalData[peer_group_key]=_xlpm.k)*(ISNUMBER(finalData[score]))))
)</f>
        <v>1.05</v>
      </c>
      <c r="O2109" cm="1">
        <f t="array" ref="O210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09" cm="1">
        <f t="array" ref="P210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09">
        <f>finalData[[#This Row],[peerQ3]]-finalData[[#This Row],[peerQ1]]</f>
        <v>5.2499999999999991E-2</v>
      </c>
      <c r="R2109" cm="1">
        <f t="array" ref="R2109">_xlfn.LET(_xlpm.k,finalData[[#This Row],[peer_group_key]],
ROWS(_xlfn._xlws.FILTER(finalData[score], (finalData[peer_group_key]=_xlpm.k)*(ISNUMBER(finalData[score]))))
)</f>
        <v>70</v>
      </c>
      <c r="S2109">
        <f>IF(OR(NOT(ISNUMBER(finalData[[#This Row],[peerIQR]])),finalData[[#This Row],[peerIQR]]=0), NA(), finalData[[#This Row],[peerQ1]]-1.5*finalData[[#This Row],[peerIQR]])</f>
        <v>0.93875000000000008</v>
      </c>
      <c r="T2109">
        <f>IF(OR(NOT(ISNUMBER(finalData[[#This Row],[peerIQR]])),finalData[[#This Row],[peerIQR]]=0), NA(), finalData[[#This Row],[peerQ3]]+1.5*finalData[[#This Row],[peerIQR]])</f>
        <v>1.1487500000000002</v>
      </c>
      <c r="U210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09">
        <f>finalData[[#This Row],[score]]-finalData[[#This Row],[peerMedian]]</f>
        <v>1.0000000000000009E-2</v>
      </c>
    </row>
    <row r="2110" spans="1:22">
      <c r="A2110" t="s">
        <v>7948</v>
      </c>
      <c r="B2110" t="s">
        <v>7949</v>
      </c>
      <c r="C2110" t="s">
        <v>7865</v>
      </c>
      <c r="D2110" t="s">
        <v>32</v>
      </c>
      <c r="E2110">
        <v>2</v>
      </c>
      <c r="F2110">
        <v>0</v>
      </c>
      <c r="G2110">
        <v>6</v>
      </c>
      <c r="H2110">
        <v>0</v>
      </c>
      <c r="I2110">
        <v>1.04</v>
      </c>
      <c r="J2110">
        <v>6</v>
      </c>
      <c r="K2110">
        <v>0</v>
      </c>
      <c r="L2110" t="s">
        <v>18193</v>
      </c>
      <c r="M2110" t="s">
        <v>17973</v>
      </c>
      <c r="N2110" cm="1">
        <f t="array" ref="N2110">_xlfn.LET(_xlpm.k,finalData[[#This Row],[peer_group_key]],
     MEDIAN(_xlfn._xlws.FILTER(finalData[score], (finalData[peer_group_key]=_xlpm.k)*(ISNUMBER(finalData[score]))))
)</f>
        <v>1.04</v>
      </c>
      <c r="O2110" cm="1">
        <f t="array" ref="O211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10" cm="1">
        <f t="array" ref="P211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10">
        <f>finalData[[#This Row],[peerQ3]]-finalData[[#This Row],[peerQ1]]</f>
        <v>9.000000000000008E-2</v>
      </c>
      <c r="R2110" cm="1">
        <f t="array" ref="R2110">_xlfn.LET(_xlpm.k,finalData[[#This Row],[peer_group_key]],
ROWS(_xlfn._xlws.FILTER(finalData[score], (finalData[peer_group_key]=_xlpm.k)*(ISNUMBER(finalData[score]))))
)</f>
        <v>71</v>
      </c>
      <c r="S2110">
        <f>IF(OR(NOT(ISNUMBER(finalData[[#This Row],[peerIQR]])),finalData[[#This Row],[peerIQR]]=0), NA(), finalData[[#This Row],[peerQ1]]-1.5*finalData[[#This Row],[peerIQR]])</f>
        <v>0.86499999999999988</v>
      </c>
      <c r="T2110">
        <f>IF(OR(NOT(ISNUMBER(finalData[[#This Row],[peerIQR]])),finalData[[#This Row],[peerIQR]]=0), NA(), finalData[[#This Row],[peerQ3]]+1.5*finalData[[#This Row],[peerIQR]])</f>
        <v>1.2250000000000001</v>
      </c>
      <c r="U211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10">
        <f>finalData[[#This Row],[score]]-finalData[[#This Row],[peerMedian]]</f>
        <v>0</v>
      </c>
    </row>
    <row r="2111" spans="1:22">
      <c r="A2111" t="s">
        <v>7951</v>
      </c>
      <c r="B2111" t="s">
        <v>7952</v>
      </c>
      <c r="C2111" t="s">
        <v>7865</v>
      </c>
      <c r="D2111" t="s">
        <v>32</v>
      </c>
      <c r="E2111">
        <v>3</v>
      </c>
      <c r="F2111">
        <v>1</v>
      </c>
      <c r="G2111">
        <v>9</v>
      </c>
      <c r="H2111">
        <v>0</v>
      </c>
      <c r="I2111">
        <v>1.03</v>
      </c>
      <c r="J2111">
        <v>10</v>
      </c>
      <c r="K2111">
        <v>0</v>
      </c>
      <c r="L2111" t="s">
        <v>18193</v>
      </c>
      <c r="M2111" t="s">
        <v>17971</v>
      </c>
      <c r="N2111" cm="1">
        <f t="array" ref="N2111">_xlfn.LET(_xlpm.k,finalData[[#This Row],[peer_group_key]],
     MEDIAN(_xlfn._xlws.FILTER(finalData[score], (finalData[peer_group_key]=_xlpm.k)*(ISNUMBER(finalData[score]))))
)</f>
        <v>1.04</v>
      </c>
      <c r="O2111" cm="1">
        <f t="array" ref="O211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11" cm="1">
        <f t="array" ref="P211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11">
        <f>finalData[[#This Row],[peerQ3]]-finalData[[#This Row],[peerQ1]]</f>
        <v>9.000000000000008E-2</v>
      </c>
      <c r="R2111" cm="1">
        <f t="array" ref="R2111">_xlfn.LET(_xlpm.k,finalData[[#This Row],[peer_group_key]],
ROWS(_xlfn._xlws.FILTER(finalData[score], (finalData[peer_group_key]=_xlpm.k)*(ISNUMBER(finalData[score]))))
)</f>
        <v>71</v>
      </c>
      <c r="S2111">
        <f>IF(OR(NOT(ISNUMBER(finalData[[#This Row],[peerIQR]])),finalData[[#This Row],[peerIQR]]=0), NA(), finalData[[#This Row],[peerQ1]]-1.5*finalData[[#This Row],[peerIQR]])</f>
        <v>0.86499999999999988</v>
      </c>
      <c r="T2111">
        <f>IF(OR(NOT(ISNUMBER(finalData[[#This Row],[peerIQR]])),finalData[[#This Row],[peerIQR]]=0), NA(), finalData[[#This Row],[peerQ3]]+1.5*finalData[[#This Row],[peerIQR]])</f>
        <v>1.2250000000000001</v>
      </c>
      <c r="U211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11">
        <f>finalData[[#This Row],[score]]-finalData[[#This Row],[peerMedian]]</f>
        <v>-1.0000000000000009E-2</v>
      </c>
    </row>
    <row r="2112" spans="1:22">
      <c r="A2112" t="s">
        <v>7954</v>
      </c>
      <c r="B2112" t="s">
        <v>7955</v>
      </c>
      <c r="C2112" t="s">
        <v>7865</v>
      </c>
      <c r="D2112" t="s">
        <v>32</v>
      </c>
      <c r="E2112">
        <v>4</v>
      </c>
      <c r="F2112">
        <v>0</v>
      </c>
      <c r="G2112">
        <v>7</v>
      </c>
      <c r="H2112">
        <v>1</v>
      </c>
      <c r="I2112">
        <v>1.01</v>
      </c>
      <c r="J2112">
        <v>8</v>
      </c>
      <c r="K2112">
        <v>0.125</v>
      </c>
      <c r="L2112" t="s">
        <v>18193</v>
      </c>
      <c r="M2112" t="s">
        <v>17970</v>
      </c>
      <c r="N2112" cm="1">
        <f t="array" ref="N2112">_xlfn.LET(_xlpm.k,finalData[[#This Row],[peer_group_key]],
     MEDIAN(_xlfn._xlws.FILTER(finalData[score], (finalData[peer_group_key]=_xlpm.k)*(ISNUMBER(finalData[score]))))
)</f>
        <v>1.04</v>
      </c>
      <c r="O2112" cm="1">
        <f t="array" ref="O211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12" cm="1">
        <f t="array" ref="P211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12">
        <f>finalData[[#This Row],[peerQ3]]-finalData[[#This Row],[peerQ1]]</f>
        <v>9.000000000000008E-2</v>
      </c>
      <c r="R2112" cm="1">
        <f t="array" ref="R2112">_xlfn.LET(_xlpm.k,finalData[[#This Row],[peer_group_key]],
ROWS(_xlfn._xlws.FILTER(finalData[score], (finalData[peer_group_key]=_xlpm.k)*(ISNUMBER(finalData[score]))))
)</f>
        <v>71</v>
      </c>
      <c r="S2112">
        <f>IF(OR(NOT(ISNUMBER(finalData[[#This Row],[peerIQR]])),finalData[[#This Row],[peerIQR]]=0), NA(), finalData[[#This Row],[peerQ1]]-1.5*finalData[[#This Row],[peerIQR]])</f>
        <v>0.86499999999999988</v>
      </c>
      <c r="T2112">
        <f>IF(OR(NOT(ISNUMBER(finalData[[#This Row],[peerIQR]])),finalData[[#This Row],[peerIQR]]=0), NA(), finalData[[#This Row],[peerQ3]]+1.5*finalData[[#This Row],[peerIQR]])</f>
        <v>1.2250000000000001</v>
      </c>
      <c r="U211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12">
        <f>finalData[[#This Row],[score]]-finalData[[#This Row],[peerMedian]]</f>
        <v>-3.0000000000000027E-2</v>
      </c>
    </row>
    <row r="2113" spans="1:22">
      <c r="A2113" t="s">
        <v>7958</v>
      </c>
      <c r="B2113" t="s">
        <v>7959</v>
      </c>
      <c r="C2113" t="s">
        <v>7865</v>
      </c>
      <c r="D2113" t="s">
        <v>32</v>
      </c>
      <c r="E2113">
        <v>5</v>
      </c>
      <c r="F2113">
        <v>0</v>
      </c>
      <c r="G2113">
        <v>7</v>
      </c>
      <c r="H2113">
        <v>0</v>
      </c>
      <c r="I2113">
        <v>0.99</v>
      </c>
      <c r="J2113">
        <v>7</v>
      </c>
      <c r="K2113">
        <v>0</v>
      </c>
      <c r="L2113" t="s">
        <v>18193</v>
      </c>
      <c r="M2113" t="s">
        <v>17970</v>
      </c>
      <c r="N2113" cm="1">
        <f t="array" ref="N2113">_xlfn.LET(_xlpm.k,finalData[[#This Row],[peer_group_key]],
     MEDIAN(_xlfn._xlws.FILTER(finalData[score], (finalData[peer_group_key]=_xlpm.k)*(ISNUMBER(finalData[score]))))
)</f>
        <v>1.04</v>
      </c>
      <c r="O2113" cm="1">
        <f t="array" ref="O211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13" cm="1">
        <f t="array" ref="P211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13">
        <f>finalData[[#This Row],[peerQ3]]-finalData[[#This Row],[peerQ1]]</f>
        <v>9.000000000000008E-2</v>
      </c>
      <c r="R2113" cm="1">
        <f t="array" ref="R2113">_xlfn.LET(_xlpm.k,finalData[[#This Row],[peer_group_key]],
ROWS(_xlfn._xlws.FILTER(finalData[score], (finalData[peer_group_key]=_xlpm.k)*(ISNUMBER(finalData[score]))))
)</f>
        <v>71</v>
      </c>
      <c r="S2113">
        <f>IF(OR(NOT(ISNUMBER(finalData[[#This Row],[peerIQR]])),finalData[[#This Row],[peerIQR]]=0), NA(), finalData[[#This Row],[peerQ1]]-1.5*finalData[[#This Row],[peerIQR]])</f>
        <v>0.86499999999999988</v>
      </c>
      <c r="T2113">
        <f>IF(OR(NOT(ISNUMBER(finalData[[#This Row],[peerIQR]])),finalData[[#This Row],[peerIQR]]=0), NA(), finalData[[#This Row],[peerQ3]]+1.5*finalData[[#This Row],[peerIQR]])</f>
        <v>1.2250000000000001</v>
      </c>
      <c r="U211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13">
        <f>finalData[[#This Row],[score]]-finalData[[#This Row],[peerMedian]]</f>
        <v>-5.0000000000000044E-2</v>
      </c>
    </row>
    <row r="2114" spans="1:22">
      <c r="A2114" t="s">
        <v>7961</v>
      </c>
      <c r="B2114" t="s">
        <v>7962</v>
      </c>
      <c r="C2114" t="s">
        <v>7865</v>
      </c>
      <c r="D2114" t="s">
        <v>18</v>
      </c>
      <c r="E2114">
        <v>3</v>
      </c>
      <c r="F2114">
        <v>1</v>
      </c>
      <c r="G2114">
        <v>5</v>
      </c>
      <c r="H2114">
        <v>1</v>
      </c>
      <c r="I2114">
        <v>1.01</v>
      </c>
      <c r="J2114">
        <v>7</v>
      </c>
      <c r="K2114">
        <v>0.14285714285714285</v>
      </c>
      <c r="L2114" t="s">
        <v>18194</v>
      </c>
      <c r="M2114" t="s">
        <v>17971</v>
      </c>
      <c r="N2114" cm="1">
        <f t="array" ref="N2114">_xlfn.LET(_xlpm.k,finalData[[#This Row],[peer_group_key]],
     MEDIAN(_xlfn._xlws.FILTER(finalData[score], (finalData[peer_group_key]=_xlpm.k)*(ISNUMBER(finalData[score]))))
)</f>
        <v>1.0649999999999999</v>
      </c>
      <c r="O2114" cm="1">
        <f t="array" ref="O211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2114" cm="1">
        <f t="array" ref="P211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1.1324999999999998</v>
      </c>
      <c r="Q2114">
        <f>finalData[[#This Row],[peerQ3]]-finalData[[#This Row],[peerQ1]]</f>
        <v>0.15249999999999986</v>
      </c>
      <c r="R2114" cm="1">
        <f t="array" ref="R2114">_xlfn.LET(_xlpm.k,finalData[[#This Row],[peer_group_key]],
ROWS(_xlfn._xlws.FILTER(finalData[score], (finalData[peer_group_key]=_xlpm.k)*(ISNUMBER(finalData[score]))))
)</f>
        <v>16</v>
      </c>
      <c r="S2114">
        <f>IF(OR(NOT(ISNUMBER(finalData[[#This Row],[peerIQR]])),finalData[[#This Row],[peerIQR]]=0), NA(), finalData[[#This Row],[peerQ1]]-1.5*finalData[[#This Row],[peerIQR]])</f>
        <v>0.7512500000000002</v>
      </c>
      <c r="T2114">
        <f>IF(OR(NOT(ISNUMBER(finalData[[#This Row],[peerIQR]])),finalData[[#This Row],[peerIQR]]=0), NA(), finalData[[#This Row],[peerQ3]]+1.5*finalData[[#This Row],[peerIQR]])</f>
        <v>1.3612499999999996</v>
      </c>
      <c r="U211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14">
        <f>finalData[[#This Row],[score]]-finalData[[#This Row],[peerMedian]]</f>
        <v>-5.4999999999999938E-2</v>
      </c>
    </row>
    <row r="2115" spans="1:22">
      <c r="A2115" t="s">
        <v>7965</v>
      </c>
      <c r="B2115" t="s">
        <v>7966</v>
      </c>
      <c r="C2115" t="s">
        <v>7865</v>
      </c>
      <c r="D2115" t="s">
        <v>27</v>
      </c>
      <c r="E2115">
        <v>1</v>
      </c>
      <c r="F2115">
        <v>0</v>
      </c>
      <c r="G2115">
        <v>7</v>
      </c>
      <c r="H2115">
        <v>4</v>
      </c>
      <c r="I2115">
        <v>1.06</v>
      </c>
      <c r="J2115">
        <v>11</v>
      </c>
      <c r="K2115">
        <v>0.36363636363636365</v>
      </c>
      <c r="L2115" t="s">
        <v>18192</v>
      </c>
      <c r="M2115" t="s">
        <v>17973</v>
      </c>
      <c r="N2115" cm="1">
        <f t="array" ref="N2115">_xlfn.LET(_xlpm.k,finalData[[#This Row],[peer_group_key]],
     MEDIAN(_xlfn._xlws.FILTER(finalData[score], (finalData[peer_group_key]=_xlpm.k)*(ISNUMBER(finalData[score]))))
)</f>
        <v>1.05</v>
      </c>
      <c r="O2115" cm="1">
        <f t="array" ref="O211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15" cm="1">
        <f t="array" ref="P211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15">
        <f>finalData[[#This Row],[peerQ3]]-finalData[[#This Row],[peerQ1]]</f>
        <v>5.2499999999999991E-2</v>
      </c>
      <c r="R2115" cm="1">
        <f t="array" ref="R2115">_xlfn.LET(_xlpm.k,finalData[[#This Row],[peer_group_key]],
ROWS(_xlfn._xlws.FILTER(finalData[score], (finalData[peer_group_key]=_xlpm.k)*(ISNUMBER(finalData[score]))))
)</f>
        <v>70</v>
      </c>
      <c r="S2115">
        <f>IF(OR(NOT(ISNUMBER(finalData[[#This Row],[peerIQR]])),finalData[[#This Row],[peerIQR]]=0), NA(), finalData[[#This Row],[peerQ1]]-1.5*finalData[[#This Row],[peerIQR]])</f>
        <v>0.93875000000000008</v>
      </c>
      <c r="T2115">
        <f>IF(OR(NOT(ISNUMBER(finalData[[#This Row],[peerIQR]])),finalData[[#This Row],[peerIQR]]=0), NA(), finalData[[#This Row],[peerQ3]]+1.5*finalData[[#This Row],[peerIQR]])</f>
        <v>1.1487500000000002</v>
      </c>
      <c r="U211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15">
        <f>finalData[[#This Row],[score]]-finalData[[#This Row],[peerMedian]]</f>
        <v>1.0000000000000009E-2</v>
      </c>
    </row>
    <row r="2116" spans="1:22">
      <c r="A2116" t="s">
        <v>7968</v>
      </c>
      <c r="B2116" t="s">
        <v>7969</v>
      </c>
      <c r="C2116" t="s">
        <v>7865</v>
      </c>
      <c r="D2116" t="s">
        <v>27</v>
      </c>
      <c r="E2116">
        <v>2</v>
      </c>
      <c r="F2116">
        <v>0</v>
      </c>
      <c r="G2116">
        <v>7</v>
      </c>
      <c r="H2116">
        <v>1</v>
      </c>
      <c r="I2116">
        <v>1.04</v>
      </c>
      <c r="J2116">
        <v>8</v>
      </c>
      <c r="K2116">
        <v>0.125</v>
      </c>
      <c r="L2116" t="s">
        <v>18192</v>
      </c>
      <c r="M2116" t="s">
        <v>17973</v>
      </c>
      <c r="N2116" cm="1">
        <f t="array" ref="N2116">_xlfn.LET(_xlpm.k,finalData[[#This Row],[peer_group_key]],
     MEDIAN(_xlfn._xlws.FILTER(finalData[score], (finalData[peer_group_key]=_xlpm.k)*(ISNUMBER(finalData[score]))))
)</f>
        <v>1.05</v>
      </c>
      <c r="O2116" cm="1">
        <f t="array" ref="O211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16" cm="1">
        <f t="array" ref="P211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16">
        <f>finalData[[#This Row],[peerQ3]]-finalData[[#This Row],[peerQ1]]</f>
        <v>5.2499999999999991E-2</v>
      </c>
      <c r="R2116" cm="1">
        <f t="array" ref="R2116">_xlfn.LET(_xlpm.k,finalData[[#This Row],[peer_group_key]],
ROWS(_xlfn._xlws.FILTER(finalData[score], (finalData[peer_group_key]=_xlpm.k)*(ISNUMBER(finalData[score]))))
)</f>
        <v>70</v>
      </c>
      <c r="S2116">
        <f>IF(OR(NOT(ISNUMBER(finalData[[#This Row],[peerIQR]])),finalData[[#This Row],[peerIQR]]=0), NA(), finalData[[#This Row],[peerQ1]]-1.5*finalData[[#This Row],[peerIQR]])</f>
        <v>0.93875000000000008</v>
      </c>
      <c r="T2116">
        <f>IF(OR(NOT(ISNUMBER(finalData[[#This Row],[peerIQR]])),finalData[[#This Row],[peerIQR]]=0), NA(), finalData[[#This Row],[peerQ3]]+1.5*finalData[[#This Row],[peerIQR]])</f>
        <v>1.1487500000000002</v>
      </c>
      <c r="U211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16">
        <f>finalData[[#This Row],[score]]-finalData[[#This Row],[peerMedian]]</f>
        <v>-1.0000000000000009E-2</v>
      </c>
    </row>
    <row r="2117" spans="1:22">
      <c r="A2117" t="s">
        <v>7971</v>
      </c>
      <c r="B2117" t="s">
        <v>7972</v>
      </c>
      <c r="C2117" t="s">
        <v>7865</v>
      </c>
      <c r="D2117" t="s">
        <v>18</v>
      </c>
      <c r="E2117">
        <v>4</v>
      </c>
      <c r="F2117">
        <v>1</v>
      </c>
      <c r="G2117">
        <v>6</v>
      </c>
      <c r="H2117">
        <v>0</v>
      </c>
      <c r="I2117">
        <v>1.0900000000000001</v>
      </c>
      <c r="J2117">
        <v>7</v>
      </c>
      <c r="K2117">
        <v>0</v>
      </c>
      <c r="L2117" t="s">
        <v>18194</v>
      </c>
      <c r="M2117" t="s">
        <v>17970</v>
      </c>
      <c r="N2117" cm="1">
        <f t="array" ref="N2117">_xlfn.LET(_xlpm.k,finalData[[#This Row],[peer_group_key]],
     MEDIAN(_xlfn._xlws.FILTER(finalData[score], (finalData[peer_group_key]=_xlpm.k)*(ISNUMBER(finalData[score]))))
)</f>
        <v>1.0649999999999999</v>
      </c>
      <c r="O2117" cm="1">
        <f t="array" ref="O211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2117" cm="1">
        <f t="array" ref="P211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1.1324999999999998</v>
      </c>
      <c r="Q2117">
        <f>finalData[[#This Row],[peerQ3]]-finalData[[#This Row],[peerQ1]]</f>
        <v>0.15249999999999986</v>
      </c>
      <c r="R2117" cm="1">
        <f t="array" ref="R2117">_xlfn.LET(_xlpm.k,finalData[[#This Row],[peer_group_key]],
ROWS(_xlfn._xlws.FILTER(finalData[score], (finalData[peer_group_key]=_xlpm.k)*(ISNUMBER(finalData[score]))))
)</f>
        <v>16</v>
      </c>
      <c r="S2117">
        <f>IF(OR(NOT(ISNUMBER(finalData[[#This Row],[peerIQR]])),finalData[[#This Row],[peerIQR]]=0), NA(), finalData[[#This Row],[peerQ1]]-1.5*finalData[[#This Row],[peerIQR]])</f>
        <v>0.7512500000000002</v>
      </c>
      <c r="T2117">
        <f>IF(OR(NOT(ISNUMBER(finalData[[#This Row],[peerIQR]])),finalData[[#This Row],[peerIQR]]=0), NA(), finalData[[#This Row],[peerQ3]]+1.5*finalData[[#This Row],[peerIQR]])</f>
        <v>1.3612499999999996</v>
      </c>
      <c r="U211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17">
        <f>finalData[[#This Row],[score]]-finalData[[#This Row],[peerMedian]]</f>
        <v>2.5000000000000133E-2</v>
      </c>
    </row>
    <row r="2118" spans="1:22">
      <c r="A2118" t="s">
        <v>7975</v>
      </c>
      <c r="B2118" t="s">
        <v>7976</v>
      </c>
      <c r="C2118" t="s">
        <v>7865</v>
      </c>
      <c r="D2118" t="s">
        <v>27</v>
      </c>
      <c r="E2118">
        <v>3</v>
      </c>
      <c r="F2118">
        <v>1</v>
      </c>
      <c r="G2118">
        <v>3</v>
      </c>
      <c r="H2118">
        <v>0</v>
      </c>
      <c r="I2118">
        <v>1.07</v>
      </c>
      <c r="J2118">
        <v>4</v>
      </c>
      <c r="K2118">
        <v>0</v>
      </c>
      <c r="L2118" t="s">
        <v>18192</v>
      </c>
      <c r="M2118" t="s">
        <v>17971</v>
      </c>
      <c r="N2118" cm="1">
        <f t="array" ref="N2118">_xlfn.LET(_xlpm.k,finalData[[#This Row],[peer_group_key]],
     MEDIAN(_xlfn._xlws.FILTER(finalData[score], (finalData[peer_group_key]=_xlpm.k)*(ISNUMBER(finalData[score]))))
)</f>
        <v>1.05</v>
      </c>
      <c r="O2118" cm="1">
        <f t="array" ref="O211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18" cm="1">
        <f t="array" ref="P211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18">
        <f>finalData[[#This Row],[peerQ3]]-finalData[[#This Row],[peerQ1]]</f>
        <v>5.2499999999999991E-2</v>
      </c>
      <c r="R2118" cm="1">
        <f t="array" ref="R2118">_xlfn.LET(_xlpm.k,finalData[[#This Row],[peer_group_key]],
ROWS(_xlfn._xlws.FILTER(finalData[score], (finalData[peer_group_key]=_xlpm.k)*(ISNUMBER(finalData[score]))))
)</f>
        <v>70</v>
      </c>
      <c r="S2118">
        <f>IF(OR(NOT(ISNUMBER(finalData[[#This Row],[peerIQR]])),finalData[[#This Row],[peerIQR]]=0), NA(), finalData[[#This Row],[peerQ1]]-1.5*finalData[[#This Row],[peerIQR]])</f>
        <v>0.93875000000000008</v>
      </c>
      <c r="T2118">
        <f>IF(OR(NOT(ISNUMBER(finalData[[#This Row],[peerIQR]])),finalData[[#This Row],[peerIQR]]=0), NA(), finalData[[#This Row],[peerQ3]]+1.5*finalData[[#This Row],[peerIQR]])</f>
        <v>1.1487500000000002</v>
      </c>
      <c r="U211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18">
        <f>finalData[[#This Row],[score]]-finalData[[#This Row],[peerMedian]]</f>
        <v>2.0000000000000018E-2</v>
      </c>
    </row>
    <row r="2119" spans="1:22">
      <c r="A2119" t="s">
        <v>7979</v>
      </c>
      <c r="B2119" t="s">
        <v>7980</v>
      </c>
      <c r="C2119" t="s">
        <v>7865</v>
      </c>
      <c r="D2119" t="s">
        <v>27</v>
      </c>
      <c r="E2119">
        <v>3</v>
      </c>
      <c r="F2119">
        <v>0</v>
      </c>
      <c r="G2119">
        <v>6</v>
      </c>
      <c r="H2119">
        <v>0</v>
      </c>
      <c r="I2119">
        <v>1.03</v>
      </c>
      <c r="J2119">
        <v>6</v>
      </c>
      <c r="K2119">
        <v>0</v>
      </c>
      <c r="L2119" t="s">
        <v>18192</v>
      </c>
      <c r="M2119" t="s">
        <v>17971</v>
      </c>
      <c r="N2119" cm="1">
        <f t="array" ref="N2119">_xlfn.LET(_xlpm.k,finalData[[#This Row],[peer_group_key]],
     MEDIAN(_xlfn._xlws.FILTER(finalData[score], (finalData[peer_group_key]=_xlpm.k)*(ISNUMBER(finalData[score]))))
)</f>
        <v>1.05</v>
      </c>
      <c r="O2119" cm="1">
        <f t="array" ref="O211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19" cm="1">
        <f t="array" ref="P211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19">
        <f>finalData[[#This Row],[peerQ3]]-finalData[[#This Row],[peerQ1]]</f>
        <v>5.2499999999999991E-2</v>
      </c>
      <c r="R2119" cm="1">
        <f t="array" ref="R2119">_xlfn.LET(_xlpm.k,finalData[[#This Row],[peer_group_key]],
ROWS(_xlfn._xlws.FILTER(finalData[score], (finalData[peer_group_key]=_xlpm.k)*(ISNUMBER(finalData[score]))))
)</f>
        <v>70</v>
      </c>
      <c r="S2119">
        <f>IF(OR(NOT(ISNUMBER(finalData[[#This Row],[peerIQR]])),finalData[[#This Row],[peerIQR]]=0), NA(), finalData[[#This Row],[peerQ1]]-1.5*finalData[[#This Row],[peerIQR]])</f>
        <v>0.93875000000000008</v>
      </c>
      <c r="T2119">
        <f>IF(OR(NOT(ISNUMBER(finalData[[#This Row],[peerIQR]])),finalData[[#This Row],[peerIQR]]=0), NA(), finalData[[#This Row],[peerQ3]]+1.5*finalData[[#This Row],[peerIQR]])</f>
        <v>1.1487500000000002</v>
      </c>
      <c r="U211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19">
        <f>finalData[[#This Row],[score]]-finalData[[#This Row],[peerMedian]]</f>
        <v>-2.0000000000000018E-2</v>
      </c>
    </row>
    <row r="2120" spans="1:22">
      <c r="A2120" t="s">
        <v>7982</v>
      </c>
      <c r="B2120" t="s">
        <v>7983</v>
      </c>
      <c r="C2120" t="s">
        <v>7865</v>
      </c>
      <c r="D2120" t="s">
        <v>32</v>
      </c>
      <c r="E2120">
        <v>4</v>
      </c>
      <c r="F2120">
        <v>0</v>
      </c>
      <c r="G2120">
        <v>10</v>
      </c>
      <c r="H2120">
        <v>0</v>
      </c>
      <c r="I2120">
        <v>1.06</v>
      </c>
      <c r="J2120">
        <v>10</v>
      </c>
      <c r="K2120">
        <v>0</v>
      </c>
      <c r="L2120" t="s">
        <v>18193</v>
      </c>
      <c r="M2120" t="s">
        <v>17970</v>
      </c>
      <c r="N2120" cm="1">
        <f t="array" ref="N2120">_xlfn.LET(_xlpm.k,finalData[[#This Row],[peer_group_key]],
     MEDIAN(_xlfn._xlws.FILTER(finalData[score], (finalData[peer_group_key]=_xlpm.k)*(ISNUMBER(finalData[score]))))
)</f>
        <v>1.04</v>
      </c>
      <c r="O2120" cm="1">
        <f t="array" ref="O212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20" cm="1">
        <f t="array" ref="P212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20">
        <f>finalData[[#This Row],[peerQ3]]-finalData[[#This Row],[peerQ1]]</f>
        <v>9.000000000000008E-2</v>
      </c>
      <c r="R2120" cm="1">
        <f t="array" ref="R2120">_xlfn.LET(_xlpm.k,finalData[[#This Row],[peer_group_key]],
ROWS(_xlfn._xlws.FILTER(finalData[score], (finalData[peer_group_key]=_xlpm.k)*(ISNUMBER(finalData[score]))))
)</f>
        <v>71</v>
      </c>
      <c r="S2120">
        <f>IF(OR(NOT(ISNUMBER(finalData[[#This Row],[peerIQR]])),finalData[[#This Row],[peerIQR]]=0), NA(), finalData[[#This Row],[peerQ1]]-1.5*finalData[[#This Row],[peerIQR]])</f>
        <v>0.86499999999999988</v>
      </c>
      <c r="T2120">
        <f>IF(OR(NOT(ISNUMBER(finalData[[#This Row],[peerIQR]])),finalData[[#This Row],[peerIQR]]=0), NA(), finalData[[#This Row],[peerQ3]]+1.5*finalData[[#This Row],[peerIQR]])</f>
        <v>1.2250000000000001</v>
      </c>
      <c r="U212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20">
        <f>finalData[[#This Row],[score]]-finalData[[#This Row],[peerMedian]]</f>
        <v>2.0000000000000018E-2</v>
      </c>
    </row>
    <row r="2121" spans="1:22">
      <c r="A2121" t="s">
        <v>7984</v>
      </c>
      <c r="B2121" t="s">
        <v>7985</v>
      </c>
      <c r="C2121" t="s">
        <v>7865</v>
      </c>
      <c r="D2121" t="s">
        <v>32</v>
      </c>
      <c r="E2121">
        <v>4</v>
      </c>
      <c r="F2121">
        <v>3</v>
      </c>
      <c r="G2121">
        <v>7</v>
      </c>
      <c r="H2121">
        <v>1</v>
      </c>
      <c r="I2121">
        <v>1.0900000000000001</v>
      </c>
      <c r="J2121">
        <v>11</v>
      </c>
      <c r="K2121">
        <v>9.0909090909090912E-2</v>
      </c>
      <c r="L2121" t="s">
        <v>18193</v>
      </c>
      <c r="M2121" t="s">
        <v>17970</v>
      </c>
      <c r="N2121" cm="1">
        <f t="array" ref="N2121">_xlfn.LET(_xlpm.k,finalData[[#This Row],[peer_group_key]],
     MEDIAN(_xlfn._xlws.FILTER(finalData[score], (finalData[peer_group_key]=_xlpm.k)*(ISNUMBER(finalData[score]))))
)</f>
        <v>1.04</v>
      </c>
      <c r="O2121" cm="1">
        <f t="array" ref="O212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21" cm="1">
        <f t="array" ref="P212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21">
        <f>finalData[[#This Row],[peerQ3]]-finalData[[#This Row],[peerQ1]]</f>
        <v>9.000000000000008E-2</v>
      </c>
      <c r="R2121" cm="1">
        <f t="array" ref="R2121">_xlfn.LET(_xlpm.k,finalData[[#This Row],[peer_group_key]],
ROWS(_xlfn._xlws.FILTER(finalData[score], (finalData[peer_group_key]=_xlpm.k)*(ISNUMBER(finalData[score]))))
)</f>
        <v>71</v>
      </c>
      <c r="S2121">
        <f>IF(OR(NOT(ISNUMBER(finalData[[#This Row],[peerIQR]])),finalData[[#This Row],[peerIQR]]=0), NA(), finalData[[#This Row],[peerQ1]]-1.5*finalData[[#This Row],[peerIQR]])</f>
        <v>0.86499999999999988</v>
      </c>
      <c r="T2121">
        <f>IF(OR(NOT(ISNUMBER(finalData[[#This Row],[peerIQR]])),finalData[[#This Row],[peerIQR]]=0), NA(), finalData[[#This Row],[peerQ3]]+1.5*finalData[[#This Row],[peerIQR]])</f>
        <v>1.2250000000000001</v>
      </c>
      <c r="U212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21">
        <f>finalData[[#This Row],[score]]-finalData[[#This Row],[peerMedian]]</f>
        <v>5.0000000000000044E-2</v>
      </c>
    </row>
    <row r="2122" spans="1:22">
      <c r="A2122" t="s">
        <v>7986</v>
      </c>
      <c r="B2122" t="s">
        <v>7987</v>
      </c>
      <c r="C2122" t="s">
        <v>7865</v>
      </c>
      <c r="D2122" t="s">
        <v>113</v>
      </c>
      <c r="E2122">
        <v>2</v>
      </c>
      <c r="F2122">
        <v>0</v>
      </c>
      <c r="G2122">
        <v>6</v>
      </c>
      <c r="H2122">
        <v>1</v>
      </c>
      <c r="I2122">
        <v>1.04</v>
      </c>
      <c r="J2122">
        <v>7</v>
      </c>
      <c r="K2122">
        <v>0.14285714285714285</v>
      </c>
      <c r="L2122" t="s">
        <v>18199</v>
      </c>
      <c r="M2122" t="s">
        <v>17973</v>
      </c>
      <c r="N2122" cm="1">
        <f t="array" ref="N2122">_xlfn.LET(_xlpm.k,finalData[[#This Row],[peer_group_key]],
     MEDIAN(_xlfn._xlws.FILTER(finalData[score], (finalData[peer_group_key]=_xlpm.k)*(ISNUMBER(finalData[score]))))
)</f>
        <v>1.04</v>
      </c>
      <c r="O2122" cm="1">
        <f t="array" ref="O212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1.04</v>
      </c>
      <c r="P2122" cm="1">
        <f t="array" ref="P212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</v>
      </c>
      <c r="Q2122">
        <f>finalData[[#This Row],[peerQ3]]-finalData[[#This Row],[peerQ1]]</f>
        <v>0</v>
      </c>
      <c r="R2122" cm="1">
        <f t="array" ref="R2122">_xlfn.LET(_xlpm.k,finalData[[#This Row],[peer_group_key]],
ROWS(_xlfn._xlws.FILTER(finalData[score], (finalData[peer_group_key]=_xlpm.k)*(ISNUMBER(finalData[score]))))
)</f>
        <v>1</v>
      </c>
      <c r="S2122" t="e">
        <f>IF(OR(NOT(ISNUMBER(finalData[[#This Row],[peerIQR]])),finalData[[#This Row],[peerIQR]]=0), NA(), finalData[[#This Row],[peerQ1]]-1.5*finalData[[#This Row],[peerIQR]])</f>
        <v>#N/A</v>
      </c>
      <c r="T2122" t="e">
        <f>IF(OR(NOT(ISNUMBER(finalData[[#This Row],[peerIQR]])),finalData[[#This Row],[peerIQR]]=0), NA(), finalData[[#This Row],[peerQ3]]+1.5*finalData[[#This Row],[peerIQR]])</f>
        <v>#N/A</v>
      </c>
      <c r="U212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122">
        <f>finalData[[#This Row],[score]]-finalData[[#This Row],[peerMedian]]</f>
        <v>0</v>
      </c>
    </row>
    <row r="2123" spans="1:22">
      <c r="A2123" t="s">
        <v>7990</v>
      </c>
      <c r="B2123" t="s">
        <v>7991</v>
      </c>
      <c r="C2123" t="s">
        <v>7865</v>
      </c>
      <c r="D2123" t="s">
        <v>27</v>
      </c>
      <c r="E2123">
        <v>1</v>
      </c>
      <c r="F2123">
        <v>0</v>
      </c>
      <c r="G2123">
        <v>6</v>
      </c>
      <c r="H2123">
        <v>3</v>
      </c>
      <c r="I2123">
        <v>1.06</v>
      </c>
      <c r="J2123">
        <v>9</v>
      </c>
      <c r="K2123">
        <v>0.33333333333333331</v>
      </c>
      <c r="L2123" t="s">
        <v>18192</v>
      </c>
      <c r="M2123" t="s">
        <v>17973</v>
      </c>
      <c r="N2123" cm="1">
        <f t="array" ref="N2123">_xlfn.LET(_xlpm.k,finalData[[#This Row],[peer_group_key]],
     MEDIAN(_xlfn._xlws.FILTER(finalData[score], (finalData[peer_group_key]=_xlpm.k)*(ISNUMBER(finalData[score]))))
)</f>
        <v>1.05</v>
      </c>
      <c r="O2123" cm="1">
        <f t="array" ref="O212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23" cm="1">
        <f t="array" ref="P212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23">
        <f>finalData[[#This Row],[peerQ3]]-finalData[[#This Row],[peerQ1]]</f>
        <v>5.2499999999999991E-2</v>
      </c>
      <c r="R2123" cm="1">
        <f t="array" ref="R2123">_xlfn.LET(_xlpm.k,finalData[[#This Row],[peer_group_key]],
ROWS(_xlfn._xlws.FILTER(finalData[score], (finalData[peer_group_key]=_xlpm.k)*(ISNUMBER(finalData[score]))))
)</f>
        <v>70</v>
      </c>
      <c r="S2123">
        <f>IF(OR(NOT(ISNUMBER(finalData[[#This Row],[peerIQR]])),finalData[[#This Row],[peerIQR]]=0), NA(), finalData[[#This Row],[peerQ1]]-1.5*finalData[[#This Row],[peerIQR]])</f>
        <v>0.93875000000000008</v>
      </c>
      <c r="T2123">
        <f>IF(OR(NOT(ISNUMBER(finalData[[#This Row],[peerIQR]])),finalData[[#This Row],[peerIQR]]=0), NA(), finalData[[#This Row],[peerQ3]]+1.5*finalData[[#This Row],[peerIQR]])</f>
        <v>1.1487500000000002</v>
      </c>
      <c r="U212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23">
        <f>finalData[[#This Row],[score]]-finalData[[#This Row],[peerMedian]]</f>
        <v>1.0000000000000009E-2</v>
      </c>
    </row>
    <row r="2124" spans="1:22">
      <c r="A2124" t="s">
        <v>7992</v>
      </c>
      <c r="B2124" t="s">
        <v>7993</v>
      </c>
      <c r="C2124" t="s">
        <v>7865</v>
      </c>
      <c r="D2124" t="s">
        <v>27</v>
      </c>
      <c r="E2124">
        <v>4</v>
      </c>
      <c r="F2124">
        <v>0</v>
      </c>
      <c r="G2124">
        <v>8</v>
      </c>
      <c r="H2124">
        <v>0</v>
      </c>
      <c r="I2124">
        <v>0.99</v>
      </c>
      <c r="J2124">
        <v>8</v>
      </c>
      <c r="K2124">
        <v>0</v>
      </c>
      <c r="L2124" t="s">
        <v>18192</v>
      </c>
      <c r="M2124" t="s">
        <v>17970</v>
      </c>
      <c r="N2124" cm="1">
        <f t="array" ref="N2124">_xlfn.LET(_xlpm.k,finalData[[#This Row],[peer_group_key]],
     MEDIAN(_xlfn._xlws.FILTER(finalData[score], (finalData[peer_group_key]=_xlpm.k)*(ISNUMBER(finalData[score]))))
)</f>
        <v>1.05</v>
      </c>
      <c r="O2124" cm="1">
        <f t="array" ref="O212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24" cm="1">
        <f t="array" ref="P212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24">
        <f>finalData[[#This Row],[peerQ3]]-finalData[[#This Row],[peerQ1]]</f>
        <v>5.2499999999999991E-2</v>
      </c>
      <c r="R2124" cm="1">
        <f t="array" ref="R2124">_xlfn.LET(_xlpm.k,finalData[[#This Row],[peer_group_key]],
ROWS(_xlfn._xlws.FILTER(finalData[score], (finalData[peer_group_key]=_xlpm.k)*(ISNUMBER(finalData[score]))))
)</f>
        <v>70</v>
      </c>
      <c r="S2124">
        <f>IF(OR(NOT(ISNUMBER(finalData[[#This Row],[peerIQR]])),finalData[[#This Row],[peerIQR]]=0), NA(), finalData[[#This Row],[peerQ1]]-1.5*finalData[[#This Row],[peerIQR]])</f>
        <v>0.93875000000000008</v>
      </c>
      <c r="T2124">
        <f>IF(OR(NOT(ISNUMBER(finalData[[#This Row],[peerIQR]])),finalData[[#This Row],[peerIQR]]=0), NA(), finalData[[#This Row],[peerQ3]]+1.5*finalData[[#This Row],[peerIQR]])</f>
        <v>1.1487500000000002</v>
      </c>
      <c r="U212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24">
        <f>finalData[[#This Row],[score]]-finalData[[#This Row],[peerMedian]]</f>
        <v>-6.0000000000000053E-2</v>
      </c>
    </row>
    <row r="2125" spans="1:22">
      <c r="A2125" t="s">
        <v>7996</v>
      </c>
      <c r="B2125" t="s">
        <v>7997</v>
      </c>
      <c r="C2125" t="s">
        <v>7865</v>
      </c>
      <c r="D2125" t="s">
        <v>32</v>
      </c>
      <c r="E2125">
        <v>2</v>
      </c>
      <c r="F2125">
        <v>0</v>
      </c>
      <c r="G2125">
        <v>5</v>
      </c>
      <c r="H2125">
        <v>1</v>
      </c>
      <c r="I2125">
        <v>1.0900000000000001</v>
      </c>
      <c r="J2125">
        <v>6</v>
      </c>
      <c r="K2125">
        <v>0.16666666666666666</v>
      </c>
      <c r="L2125" t="s">
        <v>18193</v>
      </c>
      <c r="M2125" t="s">
        <v>17973</v>
      </c>
      <c r="N2125" cm="1">
        <f t="array" ref="N2125">_xlfn.LET(_xlpm.k,finalData[[#This Row],[peer_group_key]],
     MEDIAN(_xlfn._xlws.FILTER(finalData[score], (finalData[peer_group_key]=_xlpm.k)*(ISNUMBER(finalData[score]))))
)</f>
        <v>1.04</v>
      </c>
      <c r="O2125" cm="1">
        <f t="array" ref="O212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25" cm="1">
        <f t="array" ref="P212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25">
        <f>finalData[[#This Row],[peerQ3]]-finalData[[#This Row],[peerQ1]]</f>
        <v>9.000000000000008E-2</v>
      </c>
      <c r="R2125" cm="1">
        <f t="array" ref="R2125">_xlfn.LET(_xlpm.k,finalData[[#This Row],[peer_group_key]],
ROWS(_xlfn._xlws.FILTER(finalData[score], (finalData[peer_group_key]=_xlpm.k)*(ISNUMBER(finalData[score]))))
)</f>
        <v>71</v>
      </c>
      <c r="S2125">
        <f>IF(OR(NOT(ISNUMBER(finalData[[#This Row],[peerIQR]])),finalData[[#This Row],[peerIQR]]=0), NA(), finalData[[#This Row],[peerQ1]]-1.5*finalData[[#This Row],[peerIQR]])</f>
        <v>0.86499999999999988</v>
      </c>
      <c r="T2125">
        <f>IF(OR(NOT(ISNUMBER(finalData[[#This Row],[peerIQR]])),finalData[[#This Row],[peerIQR]]=0), NA(), finalData[[#This Row],[peerQ3]]+1.5*finalData[[#This Row],[peerIQR]])</f>
        <v>1.2250000000000001</v>
      </c>
      <c r="U212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25">
        <f>finalData[[#This Row],[score]]-finalData[[#This Row],[peerMedian]]</f>
        <v>5.0000000000000044E-2</v>
      </c>
    </row>
    <row r="2126" spans="1:22">
      <c r="A2126" t="s">
        <v>7999</v>
      </c>
      <c r="B2126" t="s">
        <v>8000</v>
      </c>
      <c r="C2126" t="s">
        <v>7865</v>
      </c>
      <c r="D2126" t="s">
        <v>32</v>
      </c>
      <c r="E2126">
        <v>4</v>
      </c>
      <c r="F2126">
        <v>0</v>
      </c>
      <c r="G2126">
        <v>5</v>
      </c>
      <c r="H2126">
        <v>0</v>
      </c>
      <c r="I2126">
        <v>0.96</v>
      </c>
      <c r="J2126">
        <v>5</v>
      </c>
      <c r="K2126">
        <v>0</v>
      </c>
      <c r="L2126" t="s">
        <v>18193</v>
      </c>
      <c r="M2126" t="s">
        <v>17970</v>
      </c>
      <c r="N2126" cm="1">
        <f t="array" ref="N2126">_xlfn.LET(_xlpm.k,finalData[[#This Row],[peer_group_key]],
     MEDIAN(_xlfn._xlws.FILTER(finalData[score], (finalData[peer_group_key]=_xlpm.k)*(ISNUMBER(finalData[score]))))
)</f>
        <v>1.04</v>
      </c>
      <c r="O2126" cm="1">
        <f t="array" ref="O212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26" cm="1">
        <f t="array" ref="P212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26">
        <f>finalData[[#This Row],[peerQ3]]-finalData[[#This Row],[peerQ1]]</f>
        <v>9.000000000000008E-2</v>
      </c>
      <c r="R2126" cm="1">
        <f t="array" ref="R2126">_xlfn.LET(_xlpm.k,finalData[[#This Row],[peer_group_key]],
ROWS(_xlfn._xlws.FILTER(finalData[score], (finalData[peer_group_key]=_xlpm.k)*(ISNUMBER(finalData[score]))))
)</f>
        <v>71</v>
      </c>
      <c r="S2126">
        <f>IF(OR(NOT(ISNUMBER(finalData[[#This Row],[peerIQR]])),finalData[[#This Row],[peerIQR]]=0), NA(), finalData[[#This Row],[peerQ1]]-1.5*finalData[[#This Row],[peerIQR]])</f>
        <v>0.86499999999999988</v>
      </c>
      <c r="T2126">
        <f>IF(OR(NOT(ISNUMBER(finalData[[#This Row],[peerIQR]])),finalData[[#This Row],[peerIQR]]=0), NA(), finalData[[#This Row],[peerQ3]]+1.5*finalData[[#This Row],[peerIQR]])</f>
        <v>1.2250000000000001</v>
      </c>
      <c r="U212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26">
        <f>finalData[[#This Row],[score]]-finalData[[#This Row],[peerMedian]]</f>
        <v>-8.0000000000000071E-2</v>
      </c>
    </row>
    <row r="2127" spans="1:22">
      <c r="A2127" t="s">
        <v>8002</v>
      </c>
      <c r="B2127" t="s">
        <v>8003</v>
      </c>
      <c r="C2127" t="s">
        <v>7865</v>
      </c>
      <c r="D2127" t="s">
        <v>18</v>
      </c>
      <c r="E2127">
        <v>2</v>
      </c>
      <c r="F2127">
        <v>0</v>
      </c>
      <c r="G2127">
        <v>9</v>
      </c>
      <c r="H2127">
        <v>0</v>
      </c>
      <c r="I2127">
        <v>1.1399999999999999</v>
      </c>
      <c r="J2127">
        <v>9</v>
      </c>
      <c r="K2127">
        <v>0</v>
      </c>
      <c r="L2127" t="s">
        <v>18194</v>
      </c>
      <c r="M2127" t="s">
        <v>17973</v>
      </c>
      <c r="N2127" cm="1">
        <f t="array" ref="N2127">_xlfn.LET(_xlpm.k,finalData[[#This Row],[peer_group_key]],
     MEDIAN(_xlfn._xlws.FILTER(finalData[score], (finalData[peer_group_key]=_xlpm.k)*(ISNUMBER(finalData[score]))))
)</f>
        <v>1.0649999999999999</v>
      </c>
      <c r="O2127" cm="1">
        <f t="array" ref="O212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2127" cm="1">
        <f t="array" ref="P212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1.1324999999999998</v>
      </c>
      <c r="Q2127">
        <f>finalData[[#This Row],[peerQ3]]-finalData[[#This Row],[peerQ1]]</f>
        <v>0.15249999999999986</v>
      </c>
      <c r="R2127" cm="1">
        <f t="array" ref="R2127">_xlfn.LET(_xlpm.k,finalData[[#This Row],[peer_group_key]],
ROWS(_xlfn._xlws.FILTER(finalData[score], (finalData[peer_group_key]=_xlpm.k)*(ISNUMBER(finalData[score]))))
)</f>
        <v>16</v>
      </c>
      <c r="S2127">
        <f>IF(OR(NOT(ISNUMBER(finalData[[#This Row],[peerIQR]])),finalData[[#This Row],[peerIQR]]=0), NA(), finalData[[#This Row],[peerQ1]]-1.5*finalData[[#This Row],[peerIQR]])</f>
        <v>0.7512500000000002</v>
      </c>
      <c r="T2127">
        <f>IF(OR(NOT(ISNUMBER(finalData[[#This Row],[peerIQR]])),finalData[[#This Row],[peerIQR]]=0), NA(), finalData[[#This Row],[peerQ3]]+1.5*finalData[[#This Row],[peerIQR]])</f>
        <v>1.3612499999999996</v>
      </c>
      <c r="U212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27">
        <f>finalData[[#This Row],[score]]-finalData[[#This Row],[peerMedian]]</f>
        <v>7.4999999999999956E-2</v>
      </c>
    </row>
    <row r="2128" spans="1:22">
      <c r="A2128" t="s">
        <v>8006</v>
      </c>
      <c r="B2128" t="s">
        <v>8007</v>
      </c>
      <c r="C2128" t="s">
        <v>7865</v>
      </c>
      <c r="D2128" t="s">
        <v>18</v>
      </c>
      <c r="E2128">
        <v>1</v>
      </c>
      <c r="F2128">
        <v>1</v>
      </c>
      <c r="G2128">
        <v>5</v>
      </c>
      <c r="H2128">
        <v>2</v>
      </c>
      <c r="I2128">
        <v>1.1100000000000001</v>
      </c>
      <c r="J2128">
        <v>8</v>
      </c>
      <c r="K2128">
        <v>0.25</v>
      </c>
      <c r="L2128" t="s">
        <v>18194</v>
      </c>
      <c r="M2128" t="s">
        <v>17973</v>
      </c>
      <c r="N2128" cm="1">
        <f t="array" ref="N2128">_xlfn.LET(_xlpm.k,finalData[[#This Row],[peer_group_key]],
     MEDIAN(_xlfn._xlws.FILTER(finalData[score], (finalData[peer_group_key]=_xlpm.k)*(ISNUMBER(finalData[score]))))
)</f>
        <v>1.0649999999999999</v>
      </c>
      <c r="O2128" cm="1">
        <f t="array" ref="O212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2128" cm="1">
        <f t="array" ref="P212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1.1324999999999998</v>
      </c>
      <c r="Q2128">
        <f>finalData[[#This Row],[peerQ3]]-finalData[[#This Row],[peerQ1]]</f>
        <v>0.15249999999999986</v>
      </c>
      <c r="R2128" cm="1">
        <f t="array" ref="R2128">_xlfn.LET(_xlpm.k,finalData[[#This Row],[peer_group_key]],
ROWS(_xlfn._xlws.FILTER(finalData[score], (finalData[peer_group_key]=_xlpm.k)*(ISNUMBER(finalData[score]))))
)</f>
        <v>16</v>
      </c>
      <c r="S2128">
        <f>IF(OR(NOT(ISNUMBER(finalData[[#This Row],[peerIQR]])),finalData[[#This Row],[peerIQR]]=0), NA(), finalData[[#This Row],[peerQ1]]-1.5*finalData[[#This Row],[peerIQR]])</f>
        <v>0.7512500000000002</v>
      </c>
      <c r="T2128">
        <f>IF(OR(NOT(ISNUMBER(finalData[[#This Row],[peerIQR]])),finalData[[#This Row],[peerIQR]]=0), NA(), finalData[[#This Row],[peerQ3]]+1.5*finalData[[#This Row],[peerIQR]])</f>
        <v>1.3612499999999996</v>
      </c>
      <c r="U212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28">
        <f>finalData[[#This Row],[score]]-finalData[[#This Row],[peerMedian]]</f>
        <v>4.5000000000000151E-2</v>
      </c>
    </row>
    <row r="2129" spans="1:22">
      <c r="A2129" t="s">
        <v>8009</v>
      </c>
      <c r="B2129" t="s">
        <v>8010</v>
      </c>
      <c r="C2129" t="s">
        <v>7865</v>
      </c>
      <c r="D2129" t="s">
        <v>140</v>
      </c>
      <c r="E2129">
        <v>4</v>
      </c>
      <c r="F2129">
        <v>0</v>
      </c>
      <c r="G2129">
        <v>8</v>
      </c>
      <c r="H2129">
        <v>0</v>
      </c>
      <c r="I2129">
        <v>1.04</v>
      </c>
      <c r="J2129">
        <v>8</v>
      </c>
      <c r="K2129">
        <v>0</v>
      </c>
      <c r="L2129" t="s">
        <v>18196</v>
      </c>
      <c r="M2129" t="s">
        <v>17970</v>
      </c>
      <c r="N2129" cm="1">
        <f t="array" ref="N2129">_xlfn.LET(_xlpm.k,finalData[[#This Row],[peer_group_key]],
     MEDIAN(_xlfn._xlws.FILTER(finalData[score], (finalData[peer_group_key]=_xlpm.k)*(ISNUMBER(finalData[score]))))
)</f>
        <v>1.06</v>
      </c>
      <c r="O2129" cm="1">
        <f t="array" ref="O212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1.0150000000000001</v>
      </c>
      <c r="P2129" cm="1">
        <f t="array" ref="P212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129">
        <f>finalData[[#This Row],[peerQ3]]-finalData[[#This Row],[peerQ1]]</f>
        <v>6.0000000000000053E-2</v>
      </c>
      <c r="R2129" cm="1">
        <f t="array" ref="R2129">_xlfn.LET(_xlpm.k,finalData[[#This Row],[peer_group_key]],
ROWS(_xlfn._xlws.FILTER(finalData[score], (finalData[peer_group_key]=_xlpm.k)*(ISNUMBER(finalData[score]))))
)</f>
        <v>9</v>
      </c>
      <c r="S2129">
        <f>IF(OR(NOT(ISNUMBER(finalData[[#This Row],[peerIQR]])),finalData[[#This Row],[peerIQR]]=0), NA(), finalData[[#This Row],[peerQ1]]-1.5*finalData[[#This Row],[peerIQR]])</f>
        <v>0.92500000000000004</v>
      </c>
      <c r="T2129">
        <f>IF(OR(NOT(ISNUMBER(finalData[[#This Row],[peerIQR]])),finalData[[#This Row],[peerIQR]]=0), NA(), finalData[[#This Row],[peerQ3]]+1.5*finalData[[#This Row],[peerIQR]])</f>
        <v>1.1650000000000003</v>
      </c>
      <c r="U212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29">
        <f>finalData[[#This Row],[score]]-finalData[[#This Row],[peerMedian]]</f>
        <v>-2.0000000000000018E-2</v>
      </c>
    </row>
    <row r="2130" spans="1:22">
      <c r="A2130" t="s">
        <v>8011</v>
      </c>
      <c r="B2130" t="s">
        <v>8012</v>
      </c>
      <c r="C2130" t="s">
        <v>7865</v>
      </c>
      <c r="D2130" t="s">
        <v>32</v>
      </c>
      <c r="E2130">
        <v>4</v>
      </c>
      <c r="F2130">
        <v>0</v>
      </c>
      <c r="G2130">
        <v>9</v>
      </c>
      <c r="H2130">
        <v>1</v>
      </c>
      <c r="I2130">
        <v>1.03</v>
      </c>
      <c r="J2130">
        <v>10</v>
      </c>
      <c r="K2130">
        <v>0.1</v>
      </c>
      <c r="L2130" t="s">
        <v>18193</v>
      </c>
      <c r="M2130" t="s">
        <v>17970</v>
      </c>
      <c r="N2130" cm="1">
        <f t="array" ref="N2130">_xlfn.LET(_xlpm.k,finalData[[#This Row],[peer_group_key]],
     MEDIAN(_xlfn._xlws.FILTER(finalData[score], (finalData[peer_group_key]=_xlpm.k)*(ISNUMBER(finalData[score]))))
)</f>
        <v>1.04</v>
      </c>
      <c r="O2130" cm="1">
        <f t="array" ref="O213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30" cm="1">
        <f t="array" ref="P213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30">
        <f>finalData[[#This Row],[peerQ3]]-finalData[[#This Row],[peerQ1]]</f>
        <v>9.000000000000008E-2</v>
      </c>
      <c r="R2130" cm="1">
        <f t="array" ref="R2130">_xlfn.LET(_xlpm.k,finalData[[#This Row],[peer_group_key]],
ROWS(_xlfn._xlws.FILTER(finalData[score], (finalData[peer_group_key]=_xlpm.k)*(ISNUMBER(finalData[score]))))
)</f>
        <v>71</v>
      </c>
      <c r="S2130">
        <f>IF(OR(NOT(ISNUMBER(finalData[[#This Row],[peerIQR]])),finalData[[#This Row],[peerIQR]]=0), NA(), finalData[[#This Row],[peerQ1]]-1.5*finalData[[#This Row],[peerIQR]])</f>
        <v>0.86499999999999988</v>
      </c>
      <c r="T2130">
        <f>IF(OR(NOT(ISNUMBER(finalData[[#This Row],[peerIQR]])),finalData[[#This Row],[peerIQR]]=0), NA(), finalData[[#This Row],[peerQ3]]+1.5*finalData[[#This Row],[peerIQR]])</f>
        <v>1.2250000000000001</v>
      </c>
      <c r="U213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30">
        <f>finalData[[#This Row],[score]]-finalData[[#This Row],[peerMedian]]</f>
        <v>-1.0000000000000009E-2</v>
      </c>
    </row>
    <row r="2131" spans="1:22">
      <c r="A2131" t="s">
        <v>8013</v>
      </c>
      <c r="B2131" t="s">
        <v>8014</v>
      </c>
      <c r="C2131" t="s">
        <v>7865</v>
      </c>
      <c r="D2131" t="s">
        <v>27</v>
      </c>
      <c r="E2131">
        <v>4</v>
      </c>
      <c r="F2131">
        <v>1</v>
      </c>
      <c r="G2131">
        <v>8</v>
      </c>
      <c r="H2131">
        <v>0</v>
      </c>
      <c r="I2131">
        <v>1.26</v>
      </c>
      <c r="J2131">
        <v>9</v>
      </c>
      <c r="K2131">
        <v>0</v>
      </c>
      <c r="L2131" t="s">
        <v>18192</v>
      </c>
      <c r="M2131" t="s">
        <v>17970</v>
      </c>
      <c r="N2131" cm="1">
        <f t="array" ref="N2131">_xlfn.LET(_xlpm.k,finalData[[#This Row],[peer_group_key]],
     MEDIAN(_xlfn._xlws.FILTER(finalData[score], (finalData[peer_group_key]=_xlpm.k)*(ISNUMBER(finalData[score]))))
)</f>
        <v>1.05</v>
      </c>
      <c r="O2131" cm="1">
        <f t="array" ref="O213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31" cm="1">
        <f t="array" ref="P213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31">
        <f>finalData[[#This Row],[peerQ3]]-finalData[[#This Row],[peerQ1]]</f>
        <v>5.2499999999999991E-2</v>
      </c>
      <c r="R2131" cm="1">
        <f t="array" ref="R2131">_xlfn.LET(_xlpm.k,finalData[[#This Row],[peer_group_key]],
ROWS(_xlfn._xlws.FILTER(finalData[score], (finalData[peer_group_key]=_xlpm.k)*(ISNUMBER(finalData[score]))))
)</f>
        <v>70</v>
      </c>
      <c r="S2131">
        <f>IF(OR(NOT(ISNUMBER(finalData[[#This Row],[peerIQR]])),finalData[[#This Row],[peerIQR]]=0), NA(), finalData[[#This Row],[peerQ1]]-1.5*finalData[[#This Row],[peerIQR]])</f>
        <v>0.93875000000000008</v>
      </c>
      <c r="T2131">
        <f>IF(OR(NOT(ISNUMBER(finalData[[#This Row],[peerIQR]])),finalData[[#This Row],[peerIQR]]=0), NA(), finalData[[#This Row],[peerQ3]]+1.5*finalData[[#This Row],[peerIQR]])</f>
        <v>1.1487500000000002</v>
      </c>
      <c r="U213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2131">
        <f>finalData[[#This Row],[score]]-finalData[[#This Row],[peerMedian]]</f>
        <v>0.20999999999999996</v>
      </c>
    </row>
    <row r="2132" spans="1:22">
      <c r="A2132" t="s">
        <v>8015</v>
      </c>
      <c r="B2132" t="s">
        <v>8016</v>
      </c>
      <c r="C2132" t="s">
        <v>7865</v>
      </c>
      <c r="D2132" t="s">
        <v>140</v>
      </c>
      <c r="E2132">
        <v>3</v>
      </c>
      <c r="F2132">
        <v>1</v>
      </c>
      <c r="G2132">
        <v>5</v>
      </c>
      <c r="H2132">
        <v>0</v>
      </c>
      <c r="I2132">
        <v>1.1000000000000001</v>
      </c>
      <c r="J2132">
        <v>6</v>
      </c>
      <c r="K2132">
        <v>0</v>
      </c>
      <c r="L2132" t="s">
        <v>18196</v>
      </c>
      <c r="M2132" t="s">
        <v>17971</v>
      </c>
      <c r="N2132" cm="1">
        <f t="array" ref="N2132">_xlfn.LET(_xlpm.k,finalData[[#This Row],[peer_group_key]],
     MEDIAN(_xlfn._xlws.FILTER(finalData[score], (finalData[peer_group_key]=_xlpm.k)*(ISNUMBER(finalData[score]))))
)</f>
        <v>1.06</v>
      </c>
      <c r="O2132" cm="1">
        <f t="array" ref="O213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1.0150000000000001</v>
      </c>
      <c r="P2132" cm="1">
        <f t="array" ref="P213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132">
        <f>finalData[[#This Row],[peerQ3]]-finalData[[#This Row],[peerQ1]]</f>
        <v>6.0000000000000053E-2</v>
      </c>
      <c r="R2132" cm="1">
        <f t="array" ref="R2132">_xlfn.LET(_xlpm.k,finalData[[#This Row],[peer_group_key]],
ROWS(_xlfn._xlws.FILTER(finalData[score], (finalData[peer_group_key]=_xlpm.k)*(ISNUMBER(finalData[score]))))
)</f>
        <v>9</v>
      </c>
      <c r="S2132">
        <f>IF(OR(NOT(ISNUMBER(finalData[[#This Row],[peerIQR]])),finalData[[#This Row],[peerIQR]]=0), NA(), finalData[[#This Row],[peerQ1]]-1.5*finalData[[#This Row],[peerIQR]])</f>
        <v>0.92500000000000004</v>
      </c>
      <c r="T2132">
        <f>IF(OR(NOT(ISNUMBER(finalData[[#This Row],[peerIQR]])),finalData[[#This Row],[peerIQR]]=0), NA(), finalData[[#This Row],[peerQ3]]+1.5*finalData[[#This Row],[peerIQR]])</f>
        <v>1.1650000000000003</v>
      </c>
      <c r="U213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32">
        <f>finalData[[#This Row],[score]]-finalData[[#This Row],[peerMedian]]</f>
        <v>4.0000000000000036E-2</v>
      </c>
    </row>
    <row r="2133" spans="1:22">
      <c r="A2133" t="s">
        <v>8018</v>
      </c>
      <c r="B2133" t="s">
        <v>8019</v>
      </c>
      <c r="C2133" t="s">
        <v>7865</v>
      </c>
      <c r="D2133" t="s">
        <v>140</v>
      </c>
      <c r="E2133">
        <v>3</v>
      </c>
      <c r="F2133">
        <v>0</v>
      </c>
      <c r="G2133">
        <v>6</v>
      </c>
      <c r="H2133">
        <v>1</v>
      </c>
      <c r="I2133">
        <v>1</v>
      </c>
      <c r="J2133">
        <v>7</v>
      </c>
      <c r="K2133">
        <v>0.14285714285714285</v>
      </c>
      <c r="L2133" t="s">
        <v>18196</v>
      </c>
      <c r="M2133" t="s">
        <v>17971</v>
      </c>
      <c r="N2133" cm="1">
        <f t="array" ref="N2133">_xlfn.LET(_xlpm.k,finalData[[#This Row],[peer_group_key]],
     MEDIAN(_xlfn._xlws.FILTER(finalData[score], (finalData[peer_group_key]=_xlpm.k)*(ISNUMBER(finalData[score]))))
)</f>
        <v>1.06</v>
      </c>
      <c r="O2133" cm="1">
        <f t="array" ref="O213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1.0150000000000001</v>
      </c>
      <c r="P2133" cm="1">
        <f t="array" ref="P213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133">
        <f>finalData[[#This Row],[peerQ3]]-finalData[[#This Row],[peerQ1]]</f>
        <v>6.0000000000000053E-2</v>
      </c>
      <c r="R2133" cm="1">
        <f t="array" ref="R2133">_xlfn.LET(_xlpm.k,finalData[[#This Row],[peer_group_key]],
ROWS(_xlfn._xlws.FILTER(finalData[score], (finalData[peer_group_key]=_xlpm.k)*(ISNUMBER(finalData[score]))))
)</f>
        <v>9</v>
      </c>
      <c r="S2133">
        <f>IF(OR(NOT(ISNUMBER(finalData[[#This Row],[peerIQR]])),finalData[[#This Row],[peerIQR]]=0), NA(), finalData[[#This Row],[peerQ1]]-1.5*finalData[[#This Row],[peerIQR]])</f>
        <v>0.92500000000000004</v>
      </c>
      <c r="T2133">
        <f>IF(OR(NOT(ISNUMBER(finalData[[#This Row],[peerIQR]])),finalData[[#This Row],[peerIQR]]=0), NA(), finalData[[#This Row],[peerQ3]]+1.5*finalData[[#This Row],[peerIQR]])</f>
        <v>1.1650000000000003</v>
      </c>
      <c r="U213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33">
        <f>finalData[[#This Row],[score]]-finalData[[#This Row],[peerMedian]]</f>
        <v>-6.0000000000000053E-2</v>
      </c>
    </row>
    <row r="2134" spans="1:22">
      <c r="A2134" t="s">
        <v>8021</v>
      </c>
      <c r="B2134" t="s">
        <v>8022</v>
      </c>
      <c r="C2134" t="s">
        <v>7865</v>
      </c>
      <c r="D2134" t="s">
        <v>32</v>
      </c>
      <c r="E2134">
        <v>3</v>
      </c>
      <c r="F2134">
        <v>0</v>
      </c>
      <c r="G2134">
        <v>4</v>
      </c>
      <c r="H2134">
        <v>0</v>
      </c>
      <c r="I2134">
        <v>0.99</v>
      </c>
      <c r="J2134">
        <v>4</v>
      </c>
      <c r="K2134">
        <v>0</v>
      </c>
      <c r="L2134" t="s">
        <v>18193</v>
      </c>
      <c r="M2134" t="s">
        <v>17971</v>
      </c>
      <c r="N2134" cm="1">
        <f t="array" ref="N2134">_xlfn.LET(_xlpm.k,finalData[[#This Row],[peer_group_key]],
     MEDIAN(_xlfn._xlws.FILTER(finalData[score], (finalData[peer_group_key]=_xlpm.k)*(ISNUMBER(finalData[score]))))
)</f>
        <v>1.04</v>
      </c>
      <c r="O2134" cm="1">
        <f t="array" ref="O213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34" cm="1">
        <f t="array" ref="P213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34">
        <f>finalData[[#This Row],[peerQ3]]-finalData[[#This Row],[peerQ1]]</f>
        <v>9.000000000000008E-2</v>
      </c>
      <c r="R2134" cm="1">
        <f t="array" ref="R2134">_xlfn.LET(_xlpm.k,finalData[[#This Row],[peer_group_key]],
ROWS(_xlfn._xlws.FILTER(finalData[score], (finalData[peer_group_key]=_xlpm.k)*(ISNUMBER(finalData[score]))))
)</f>
        <v>71</v>
      </c>
      <c r="S2134">
        <f>IF(OR(NOT(ISNUMBER(finalData[[#This Row],[peerIQR]])),finalData[[#This Row],[peerIQR]]=0), NA(), finalData[[#This Row],[peerQ1]]-1.5*finalData[[#This Row],[peerIQR]])</f>
        <v>0.86499999999999988</v>
      </c>
      <c r="T2134">
        <f>IF(OR(NOT(ISNUMBER(finalData[[#This Row],[peerIQR]])),finalData[[#This Row],[peerIQR]]=0), NA(), finalData[[#This Row],[peerQ3]]+1.5*finalData[[#This Row],[peerIQR]])</f>
        <v>1.2250000000000001</v>
      </c>
      <c r="U213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34">
        <f>finalData[[#This Row],[score]]-finalData[[#This Row],[peerMedian]]</f>
        <v>-5.0000000000000044E-2</v>
      </c>
    </row>
    <row r="2135" spans="1:22">
      <c r="A2135" t="s">
        <v>8024</v>
      </c>
      <c r="B2135" t="s">
        <v>8025</v>
      </c>
      <c r="C2135" t="s">
        <v>7865</v>
      </c>
      <c r="D2135" t="s">
        <v>32</v>
      </c>
      <c r="E2135">
        <v>2</v>
      </c>
      <c r="F2135">
        <v>0</v>
      </c>
      <c r="G2135">
        <v>4</v>
      </c>
      <c r="H2135">
        <v>0</v>
      </c>
      <c r="I2135">
        <v>1.1499999999999999</v>
      </c>
      <c r="J2135">
        <v>4</v>
      </c>
      <c r="K2135">
        <v>0</v>
      </c>
      <c r="L2135" t="s">
        <v>18193</v>
      </c>
      <c r="M2135" t="s">
        <v>17973</v>
      </c>
      <c r="N2135" cm="1">
        <f t="array" ref="N2135">_xlfn.LET(_xlpm.k,finalData[[#This Row],[peer_group_key]],
     MEDIAN(_xlfn._xlws.FILTER(finalData[score], (finalData[peer_group_key]=_xlpm.k)*(ISNUMBER(finalData[score]))))
)</f>
        <v>1.04</v>
      </c>
      <c r="O2135" cm="1">
        <f t="array" ref="O213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35" cm="1">
        <f t="array" ref="P213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35">
        <f>finalData[[#This Row],[peerQ3]]-finalData[[#This Row],[peerQ1]]</f>
        <v>9.000000000000008E-2</v>
      </c>
      <c r="R2135" cm="1">
        <f t="array" ref="R2135">_xlfn.LET(_xlpm.k,finalData[[#This Row],[peer_group_key]],
ROWS(_xlfn._xlws.FILTER(finalData[score], (finalData[peer_group_key]=_xlpm.k)*(ISNUMBER(finalData[score]))))
)</f>
        <v>71</v>
      </c>
      <c r="S2135">
        <f>IF(OR(NOT(ISNUMBER(finalData[[#This Row],[peerIQR]])),finalData[[#This Row],[peerIQR]]=0), NA(), finalData[[#This Row],[peerQ1]]-1.5*finalData[[#This Row],[peerIQR]])</f>
        <v>0.86499999999999988</v>
      </c>
      <c r="T2135">
        <f>IF(OR(NOT(ISNUMBER(finalData[[#This Row],[peerIQR]])),finalData[[#This Row],[peerIQR]]=0), NA(), finalData[[#This Row],[peerQ3]]+1.5*finalData[[#This Row],[peerIQR]])</f>
        <v>1.2250000000000001</v>
      </c>
      <c r="U213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35">
        <f>finalData[[#This Row],[score]]-finalData[[#This Row],[peerMedian]]</f>
        <v>0.10999999999999988</v>
      </c>
    </row>
    <row r="2136" spans="1:22">
      <c r="A2136" t="s">
        <v>8028</v>
      </c>
      <c r="B2136" t="s">
        <v>8029</v>
      </c>
      <c r="C2136" t="s">
        <v>7865</v>
      </c>
      <c r="D2136" t="s">
        <v>32</v>
      </c>
      <c r="E2136">
        <v>3</v>
      </c>
      <c r="F2136">
        <v>0</v>
      </c>
      <c r="G2136">
        <v>6</v>
      </c>
      <c r="H2136">
        <v>1</v>
      </c>
      <c r="I2136">
        <v>0.98</v>
      </c>
      <c r="J2136">
        <v>7</v>
      </c>
      <c r="K2136">
        <v>0.14285714285714285</v>
      </c>
      <c r="L2136" t="s">
        <v>18193</v>
      </c>
      <c r="M2136" t="s">
        <v>17971</v>
      </c>
      <c r="N2136" cm="1">
        <f t="array" ref="N2136">_xlfn.LET(_xlpm.k,finalData[[#This Row],[peer_group_key]],
     MEDIAN(_xlfn._xlws.FILTER(finalData[score], (finalData[peer_group_key]=_xlpm.k)*(ISNUMBER(finalData[score]))))
)</f>
        <v>1.04</v>
      </c>
      <c r="O2136" cm="1">
        <f t="array" ref="O213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36" cm="1">
        <f t="array" ref="P213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36">
        <f>finalData[[#This Row],[peerQ3]]-finalData[[#This Row],[peerQ1]]</f>
        <v>9.000000000000008E-2</v>
      </c>
      <c r="R2136" cm="1">
        <f t="array" ref="R2136">_xlfn.LET(_xlpm.k,finalData[[#This Row],[peer_group_key]],
ROWS(_xlfn._xlws.FILTER(finalData[score], (finalData[peer_group_key]=_xlpm.k)*(ISNUMBER(finalData[score]))))
)</f>
        <v>71</v>
      </c>
      <c r="S2136">
        <f>IF(OR(NOT(ISNUMBER(finalData[[#This Row],[peerIQR]])),finalData[[#This Row],[peerIQR]]=0), NA(), finalData[[#This Row],[peerQ1]]-1.5*finalData[[#This Row],[peerIQR]])</f>
        <v>0.86499999999999988</v>
      </c>
      <c r="T2136">
        <f>IF(OR(NOT(ISNUMBER(finalData[[#This Row],[peerIQR]])),finalData[[#This Row],[peerIQR]]=0), NA(), finalData[[#This Row],[peerQ3]]+1.5*finalData[[#This Row],[peerIQR]])</f>
        <v>1.2250000000000001</v>
      </c>
      <c r="U213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36">
        <f>finalData[[#This Row],[score]]-finalData[[#This Row],[peerMedian]]</f>
        <v>-6.0000000000000053E-2</v>
      </c>
    </row>
    <row r="2137" spans="1:22">
      <c r="A2137" t="s">
        <v>8031</v>
      </c>
      <c r="B2137" t="s">
        <v>8032</v>
      </c>
      <c r="C2137" t="s">
        <v>7865</v>
      </c>
      <c r="D2137" t="s">
        <v>32</v>
      </c>
      <c r="E2137">
        <v>3</v>
      </c>
      <c r="F2137">
        <v>1</v>
      </c>
      <c r="G2137">
        <v>5</v>
      </c>
      <c r="H2137">
        <v>3</v>
      </c>
      <c r="I2137">
        <v>0.99</v>
      </c>
      <c r="J2137">
        <v>9</v>
      </c>
      <c r="K2137">
        <v>0.33333333333333331</v>
      </c>
      <c r="L2137" t="s">
        <v>18193</v>
      </c>
      <c r="M2137" t="s">
        <v>17971</v>
      </c>
      <c r="N2137" cm="1">
        <f t="array" ref="N2137">_xlfn.LET(_xlpm.k,finalData[[#This Row],[peer_group_key]],
     MEDIAN(_xlfn._xlws.FILTER(finalData[score], (finalData[peer_group_key]=_xlpm.k)*(ISNUMBER(finalData[score]))))
)</f>
        <v>1.04</v>
      </c>
      <c r="O2137" cm="1">
        <f t="array" ref="O213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37" cm="1">
        <f t="array" ref="P213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37">
        <f>finalData[[#This Row],[peerQ3]]-finalData[[#This Row],[peerQ1]]</f>
        <v>9.000000000000008E-2</v>
      </c>
      <c r="R2137" cm="1">
        <f t="array" ref="R2137">_xlfn.LET(_xlpm.k,finalData[[#This Row],[peer_group_key]],
ROWS(_xlfn._xlws.FILTER(finalData[score], (finalData[peer_group_key]=_xlpm.k)*(ISNUMBER(finalData[score]))))
)</f>
        <v>71</v>
      </c>
      <c r="S2137">
        <f>IF(OR(NOT(ISNUMBER(finalData[[#This Row],[peerIQR]])),finalData[[#This Row],[peerIQR]]=0), NA(), finalData[[#This Row],[peerQ1]]-1.5*finalData[[#This Row],[peerIQR]])</f>
        <v>0.86499999999999988</v>
      </c>
      <c r="T2137">
        <f>IF(OR(NOT(ISNUMBER(finalData[[#This Row],[peerIQR]])),finalData[[#This Row],[peerIQR]]=0), NA(), finalData[[#This Row],[peerQ3]]+1.5*finalData[[#This Row],[peerIQR]])</f>
        <v>1.2250000000000001</v>
      </c>
      <c r="U213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37">
        <f>finalData[[#This Row],[score]]-finalData[[#This Row],[peerMedian]]</f>
        <v>-5.0000000000000044E-2</v>
      </c>
    </row>
    <row r="2138" spans="1:22">
      <c r="A2138" t="s">
        <v>8034</v>
      </c>
      <c r="B2138" t="s">
        <v>8035</v>
      </c>
      <c r="C2138" t="s">
        <v>7865</v>
      </c>
      <c r="D2138" t="s">
        <v>140</v>
      </c>
      <c r="E2138">
        <v>3</v>
      </c>
      <c r="F2138">
        <v>0</v>
      </c>
      <c r="G2138">
        <v>8</v>
      </c>
      <c r="H2138">
        <v>2</v>
      </c>
      <c r="I2138">
        <v>1.01</v>
      </c>
      <c r="J2138">
        <v>10</v>
      </c>
      <c r="K2138">
        <v>0.2</v>
      </c>
      <c r="L2138" t="s">
        <v>18196</v>
      </c>
      <c r="M2138" t="s">
        <v>17971</v>
      </c>
      <c r="N2138" cm="1">
        <f t="array" ref="N2138">_xlfn.LET(_xlpm.k,finalData[[#This Row],[peer_group_key]],
     MEDIAN(_xlfn._xlws.FILTER(finalData[score], (finalData[peer_group_key]=_xlpm.k)*(ISNUMBER(finalData[score]))))
)</f>
        <v>1.06</v>
      </c>
      <c r="O2138" cm="1">
        <f t="array" ref="O213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1.0150000000000001</v>
      </c>
      <c r="P2138" cm="1">
        <f t="array" ref="P213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138">
        <f>finalData[[#This Row],[peerQ3]]-finalData[[#This Row],[peerQ1]]</f>
        <v>6.0000000000000053E-2</v>
      </c>
      <c r="R2138" cm="1">
        <f t="array" ref="R2138">_xlfn.LET(_xlpm.k,finalData[[#This Row],[peer_group_key]],
ROWS(_xlfn._xlws.FILTER(finalData[score], (finalData[peer_group_key]=_xlpm.k)*(ISNUMBER(finalData[score]))))
)</f>
        <v>9</v>
      </c>
      <c r="S2138">
        <f>IF(OR(NOT(ISNUMBER(finalData[[#This Row],[peerIQR]])),finalData[[#This Row],[peerIQR]]=0), NA(), finalData[[#This Row],[peerQ1]]-1.5*finalData[[#This Row],[peerIQR]])</f>
        <v>0.92500000000000004</v>
      </c>
      <c r="T2138">
        <f>IF(OR(NOT(ISNUMBER(finalData[[#This Row],[peerIQR]])),finalData[[#This Row],[peerIQR]]=0), NA(), finalData[[#This Row],[peerQ3]]+1.5*finalData[[#This Row],[peerIQR]])</f>
        <v>1.1650000000000003</v>
      </c>
      <c r="U213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38">
        <f>finalData[[#This Row],[score]]-finalData[[#This Row],[peerMedian]]</f>
        <v>-5.0000000000000044E-2</v>
      </c>
    </row>
    <row r="2139" spans="1:22">
      <c r="A2139" t="s">
        <v>8036</v>
      </c>
      <c r="B2139" t="s">
        <v>8037</v>
      </c>
      <c r="C2139" t="s">
        <v>7865</v>
      </c>
      <c r="D2139" t="s">
        <v>27</v>
      </c>
      <c r="E2139">
        <v>1</v>
      </c>
      <c r="F2139">
        <v>0</v>
      </c>
      <c r="G2139">
        <v>8</v>
      </c>
      <c r="H2139">
        <v>0</v>
      </c>
      <c r="I2139">
        <v>1.0900000000000001</v>
      </c>
      <c r="J2139">
        <v>8</v>
      </c>
      <c r="K2139">
        <v>0</v>
      </c>
      <c r="L2139" t="s">
        <v>18192</v>
      </c>
      <c r="M2139" t="s">
        <v>17973</v>
      </c>
      <c r="N2139" cm="1">
        <f t="array" ref="N2139">_xlfn.LET(_xlpm.k,finalData[[#This Row],[peer_group_key]],
     MEDIAN(_xlfn._xlws.FILTER(finalData[score], (finalData[peer_group_key]=_xlpm.k)*(ISNUMBER(finalData[score]))))
)</f>
        <v>1.05</v>
      </c>
      <c r="O2139" cm="1">
        <f t="array" ref="O213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39" cm="1">
        <f t="array" ref="P213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39">
        <f>finalData[[#This Row],[peerQ3]]-finalData[[#This Row],[peerQ1]]</f>
        <v>5.2499999999999991E-2</v>
      </c>
      <c r="R2139" cm="1">
        <f t="array" ref="R2139">_xlfn.LET(_xlpm.k,finalData[[#This Row],[peer_group_key]],
ROWS(_xlfn._xlws.FILTER(finalData[score], (finalData[peer_group_key]=_xlpm.k)*(ISNUMBER(finalData[score]))))
)</f>
        <v>70</v>
      </c>
      <c r="S2139">
        <f>IF(OR(NOT(ISNUMBER(finalData[[#This Row],[peerIQR]])),finalData[[#This Row],[peerIQR]]=0), NA(), finalData[[#This Row],[peerQ1]]-1.5*finalData[[#This Row],[peerIQR]])</f>
        <v>0.93875000000000008</v>
      </c>
      <c r="T2139">
        <f>IF(OR(NOT(ISNUMBER(finalData[[#This Row],[peerIQR]])),finalData[[#This Row],[peerIQR]]=0), NA(), finalData[[#This Row],[peerQ3]]+1.5*finalData[[#This Row],[peerIQR]])</f>
        <v>1.1487500000000002</v>
      </c>
      <c r="U213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39">
        <f>finalData[[#This Row],[score]]-finalData[[#This Row],[peerMedian]]</f>
        <v>4.0000000000000036E-2</v>
      </c>
    </row>
    <row r="2140" spans="1:22">
      <c r="A2140" t="s">
        <v>8039</v>
      </c>
      <c r="B2140" t="s">
        <v>8040</v>
      </c>
      <c r="C2140" t="s">
        <v>7865</v>
      </c>
      <c r="D2140" t="s">
        <v>27</v>
      </c>
      <c r="E2140">
        <v>2</v>
      </c>
      <c r="F2140">
        <v>0</v>
      </c>
      <c r="G2140">
        <v>7</v>
      </c>
      <c r="H2140">
        <v>1</v>
      </c>
      <c r="I2140">
        <v>1.05</v>
      </c>
      <c r="J2140">
        <v>8</v>
      </c>
      <c r="K2140">
        <v>0.125</v>
      </c>
      <c r="L2140" t="s">
        <v>18192</v>
      </c>
      <c r="M2140" t="s">
        <v>17973</v>
      </c>
      <c r="N2140" cm="1">
        <f t="array" ref="N2140">_xlfn.LET(_xlpm.k,finalData[[#This Row],[peer_group_key]],
     MEDIAN(_xlfn._xlws.FILTER(finalData[score], (finalData[peer_group_key]=_xlpm.k)*(ISNUMBER(finalData[score]))))
)</f>
        <v>1.05</v>
      </c>
      <c r="O2140" cm="1">
        <f t="array" ref="O214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40" cm="1">
        <f t="array" ref="P214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40">
        <f>finalData[[#This Row],[peerQ3]]-finalData[[#This Row],[peerQ1]]</f>
        <v>5.2499999999999991E-2</v>
      </c>
      <c r="R2140" cm="1">
        <f t="array" ref="R2140">_xlfn.LET(_xlpm.k,finalData[[#This Row],[peer_group_key]],
ROWS(_xlfn._xlws.FILTER(finalData[score], (finalData[peer_group_key]=_xlpm.k)*(ISNUMBER(finalData[score]))))
)</f>
        <v>70</v>
      </c>
      <c r="S2140">
        <f>IF(OR(NOT(ISNUMBER(finalData[[#This Row],[peerIQR]])),finalData[[#This Row],[peerIQR]]=0), NA(), finalData[[#This Row],[peerQ1]]-1.5*finalData[[#This Row],[peerIQR]])</f>
        <v>0.93875000000000008</v>
      </c>
      <c r="T2140">
        <f>IF(OR(NOT(ISNUMBER(finalData[[#This Row],[peerIQR]])),finalData[[#This Row],[peerIQR]]=0), NA(), finalData[[#This Row],[peerQ3]]+1.5*finalData[[#This Row],[peerIQR]])</f>
        <v>1.1487500000000002</v>
      </c>
      <c r="U214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40">
        <f>finalData[[#This Row],[score]]-finalData[[#This Row],[peerMedian]]</f>
        <v>0</v>
      </c>
    </row>
    <row r="2141" spans="1:22">
      <c r="A2141" t="s">
        <v>8043</v>
      </c>
      <c r="B2141" t="s">
        <v>8044</v>
      </c>
      <c r="C2141" t="s">
        <v>7865</v>
      </c>
      <c r="D2141" t="s">
        <v>32</v>
      </c>
      <c r="E2141">
        <v>3</v>
      </c>
      <c r="F2141">
        <v>2</v>
      </c>
      <c r="G2141">
        <v>6</v>
      </c>
      <c r="H2141">
        <v>0</v>
      </c>
      <c r="I2141">
        <v>1.1100000000000001</v>
      </c>
      <c r="J2141">
        <v>8</v>
      </c>
      <c r="K2141">
        <v>0</v>
      </c>
      <c r="L2141" t="s">
        <v>18193</v>
      </c>
      <c r="M2141" t="s">
        <v>17971</v>
      </c>
      <c r="N2141" cm="1">
        <f t="array" ref="N2141">_xlfn.LET(_xlpm.k,finalData[[#This Row],[peer_group_key]],
     MEDIAN(_xlfn._xlws.FILTER(finalData[score], (finalData[peer_group_key]=_xlpm.k)*(ISNUMBER(finalData[score]))))
)</f>
        <v>1.04</v>
      </c>
      <c r="O2141" cm="1">
        <f t="array" ref="O214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41" cm="1">
        <f t="array" ref="P214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41">
        <f>finalData[[#This Row],[peerQ3]]-finalData[[#This Row],[peerQ1]]</f>
        <v>9.000000000000008E-2</v>
      </c>
      <c r="R2141" cm="1">
        <f t="array" ref="R2141">_xlfn.LET(_xlpm.k,finalData[[#This Row],[peer_group_key]],
ROWS(_xlfn._xlws.FILTER(finalData[score], (finalData[peer_group_key]=_xlpm.k)*(ISNUMBER(finalData[score]))))
)</f>
        <v>71</v>
      </c>
      <c r="S2141">
        <f>IF(OR(NOT(ISNUMBER(finalData[[#This Row],[peerIQR]])),finalData[[#This Row],[peerIQR]]=0), NA(), finalData[[#This Row],[peerQ1]]-1.5*finalData[[#This Row],[peerIQR]])</f>
        <v>0.86499999999999988</v>
      </c>
      <c r="T2141">
        <f>IF(OR(NOT(ISNUMBER(finalData[[#This Row],[peerIQR]])),finalData[[#This Row],[peerIQR]]=0), NA(), finalData[[#This Row],[peerQ3]]+1.5*finalData[[#This Row],[peerIQR]])</f>
        <v>1.2250000000000001</v>
      </c>
      <c r="U214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41">
        <f>finalData[[#This Row],[score]]-finalData[[#This Row],[peerMedian]]</f>
        <v>7.0000000000000062E-2</v>
      </c>
    </row>
    <row r="2142" spans="1:22">
      <c r="A2142" t="s">
        <v>8046</v>
      </c>
      <c r="B2142" t="s">
        <v>8047</v>
      </c>
      <c r="C2142" t="s">
        <v>7865</v>
      </c>
      <c r="D2142" t="s">
        <v>32</v>
      </c>
      <c r="E2142">
        <v>3</v>
      </c>
      <c r="F2142">
        <v>0</v>
      </c>
      <c r="G2142">
        <v>7</v>
      </c>
      <c r="H2142">
        <v>1</v>
      </c>
      <c r="I2142">
        <v>1</v>
      </c>
      <c r="J2142">
        <v>8</v>
      </c>
      <c r="K2142">
        <v>0.125</v>
      </c>
      <c r="L2142" t="s">
        <v>18193</v>
      </c>
      <c r="M2142" t="s">
        <v>17971</v>
      </c>
      <c r="N2142" cm="1">
        <f t="array" ref="N2142">_xlfn.LET(_xlpm.k,finalData[[#This Row],[peer_group_key]],
     MEDIAN(_xlfn._xlws.FILTER(finalData[score], (finalData[peer_group_key]=_xlpm.k)*(ISNUMBER(finalData[score]))))
)</f>
        <v>1.04</v>
      </c>
      <c r="O2142" cm="1">
        <f t="array" ref="O214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42" cm="1">
        <f t="array" ref="P214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42">
        <f>finalData[[#This Row],[peerQ3]]-finalData[[#This Row],[peerQ1]]</f>
        <v>9.000000000000008E-2</v>
      </c>
      <c r="R2142" cm="1">
        <f t="array" ref="R2142">_xlfn.LET(_xlpm.k,finalData[[#This Row],[peer_group_key]],
ROWS(_xlfn._xlws.FILTER(finalData[score], (finalData[peer_group_key]=_xlpm.k)*(ISNUMBER(finalData[score]))))
)</f>
        <v>71</v>
      </c>
      <c r="S2142">
        <f>IF(OR(NOT(ISNUMBER(finalData[[#This Row],[peerIQR]])),finalData[[#This Row],[peerIQR]]=0), NA(), finalData[[#This Row],[peerQ1]]-1.5*finalData[[#This Row],[peerIQR]])</f>
        <v>0.86499999999999988</v>
      </c>
      <c r="T2142">
        <f>IF(OR(NOT(ISNUMBER(finalData[[#This Row],[peerIQR]])),finalData[[#This Row],[peerIQR]]=0), NA(), finalData[[#This Row],[peerQ3]]+1.5*finalData[[#This Row],[peerIQR]])</f>
        <v>1.2250000000000001</v>
      </c>
      <c r="U214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42">
        <f>finalData[[#This Row],[score]]-finalData[[#This Row],[peerMedian]]</f>
        <v>-4.0000000000000036E-2</v>
      </c>
    </row>
    <row r="2143" spans="1:22">
      <c r="A2143" t="s">
        <v>8050</v>
      </c>
      <c r="B2143" t="s">
        <v>8051</v>
      </c>
      <c r="C2143" t="s">
        <v>7865</v>
      </c>
      <c r="D2143" t="s">
        <v>18</v>
      </c>
      <c r="E2143">
        <v>3</v>
      </c>
      <c r="F2143">
        <v>0</v>
      </c>
      <c r="G2143">
        <v>10</v>
      </c>
      <c r="H2143">
        <v>0</v>
      </c>
      <c r="I2143">
        <v>1.03</v>
      </c>
      <c r="J2143">
        <v>10</v>
      </c>
      <c r="K2143">
        <v>0</v>
      </c>
      <c r="L2143" t="s">
        <v>18194</v>
      </c>
      <c r="M2143" t="s">
        <v>17971</v>
      </c>
      <c r="N2143" cm="1">
        <f t="array" ref="N2143">_xlfn.LET(_xlpm.k,finalData[[#This Row],[peer_group_key]],
     MEDIAN(_xlfn._xlws.FILTER(finalData[score], (finalData[peer_group_key]=_xlpm.k)*(ISNUMBER(finalData[score]))))
)</f>
        <v>1.0649999999999999</v>
      </c>
      <c r="O2143" cm="1">
        <f t="array" ref="O214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2143" cm="1">
        <f t="array" ref="P214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1.1324999999999998</v>
      </c>
      <c r="Q2143">
        <f>finalData[[#This Row],[peerQ3]]-finalData[[#This Row],[peerQ1]]</f>
        <v>0.15249999999999986</v>
      </c>
      <c r="R2143" cm="1">
        <f t="array" ref="R2143">_xlfn.LET(_xlpm.k,finalData[[#This Row],[peer_group_key]],
ROWS(_xlfn._xlws.FILTER(finalData[score], (finalData[peer_group_key]=_xlpm.k)*(ISNUMBER(finalData[score]))))
)</f>
        <v>16</v>
      </c>
      <c r="S2143">
        <f>IF(OR(NOT(ISNUMBER(finalData[[#This Row],[peerIQR]])),finalData[[#This Row],[peerIQR]]=0), NA(), finalData[[#This Row],[peerQ1]]-1.5*finalData[[#This Row],[peerIQR]])</f>
        <v>0.7512500000000002</v>
      </c>
      <c r="T2143">
        <f>IF(OR(NOT(ISNUMBER(finalData[[#This Row],[peerIQR]])),finalData[[#This Row],[peerIQR]]=0), NA(), finalData[[#This Row],[peerQ3]]+1.5*finalData[[#This Row],[peerIQR]])</f>
        <v>1.3612499999999996</v>
      </c>
      <c r="U214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43">
        <f>finalData[[#This Row],[score]]-finalData[[#This Row],[peerMedian]]</f>
        <v>-3.499999999999992E-2</v>
      </c>
    </row>
    <row r="2144" spans="1:22">
      <c r="A2144" t="s">
        <v>8053</v>
      </c>
      <c r="B2144" t="s">
        <v>8054</v>
      </c>
      <c r="C2144" t="s">
        <v>7865</v>
      </c>
      <c r="D2144" t="s">
        <v>27</v>
      </c>
      <c r="E2144">
        <v>2</v>
      </c>
      <c r="F2144">
        <v>0</v>
      </c>
      <c r="G2144">
        <v>7</v>
      </c>
      <c r="H2144">
        <v>2</v>
      </c>
      <c r="I2144">
        <v>1.06</v>
      </c>
      <c r="J2144">
        <v>9</v>
      </c>
      <c r="K2144">
        <v>0.22222222222222221</v>
      </c>
      <c r="L2144" t="s">
        <v>18192</v>
      </c>
      <c r="M2144" t="s">
        <v>17973</v>
      </c>
      <c r="N2144" cm="1">
        <f t="array" ref="N2144">_xlfn.LET(_xlpm.k,finalData[[#This Row],[peer_group_key]],
     MEDIAN(_xlfn._xlws.FILTER(finalData[score], (finalData[peer_group_key]=_xlpm.k)*(ISNUMBER(finalData[score]))))
)</f>
        <v>1.05</v>
      </c>
      <c r="O2144" cm="1">
        <f t="array" ref="O214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44" cm="1">
        <f t="array" ref="P214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44">
        <f>finalData[[#This Row],[peerQ3]]-finalData[[#This Row],[peerQ1]]</f>
        <v>5.2499999999999991E-2</v>
      </c>
      <c r="R2144" cm="1">
        <f t="array" ref="R2144">_xlfn.LET(_xlpm.k,finalData[[#This Row],[peer_group_key]],
ROWS(_xlfn._xlws.FILTER(finalData[score], (finalData[peer_group_key]=_xlpm.k)*(ISNUMBER(finalData[score]))))
)</f>
        <v>70</v>
      </c>
      <c r="S2144">
        <f>IF(OR(NOT(ISNUMBER(finalData[[#This Row],[peerIQR]])),finalData[[#This Row],[peerIQR]]=0), NA(), finalData[[#This Row],[peerQ1]]-1.5*finalData[[#This Row],[peerIQR]])</f>
        <v>0.93875000000000008</v>
      </c>
      <c r="T2144">
        <f>IF(OR(NOT(ISNUMBER(finalData[[#This Row],[peerIQR]])),finalData[[#This Row],[peerIQR]]=0), NA(), finalData[[#This Row],[peerQ3]]+1.5*finalData[[#This Row],[peerIQR]])</f>
        <v>1.1487500000000002</v>
      </c>
      <c r="U214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44">
        <f>finalData[[#This Row],[score]]-finalData[[#This Row],[peerMedian]]</f>
        <v>1.0000000000000009E-2</v>
      </c>
    </row>
    <row r="2145" spans="1:22">
      <c r="A2145" t="s">
        <v>8056</v>
      </c>
      <c r="B2145" t="s">
        <v>8057</v>
      </c>
      <c r="C2145" t="s">
        <v>7865</v>
      </c>
      <c r="D2145" t="s">
        <v>32</v>
      </c>
      <c r="E2145">
        <v>2</v>
      </c>
      <c r="F2145">
        <v>1</v>
      </c>
      <c r="G2145">
        <v>10</v>
      </c>
      <c r="H2145">
        <v>0</v>
      </c>
      <c r="I2145">
        <v>1.1100000000000001</v>
      </c>
      <c r="J2145">
        <v>11</v>
      </c>
      <c r="K2145">
        <v>0</v>
      </c>
      <c r="L2145" t="s">
        <v>18193</v>
      </c>
      <c r="M2145" t="s">
        <v>17973</v>
      </c>
      <c r="N2145" cm="1">
        <f t="array" ref="N2145">_xlfn.LET(_xlpm.k,finalData[[#This Row],[peer_group_key]],
     MEDIAN(_xlfn._xlws.FILTER(finalData[score], (finalData[peer_group_key]=_xlpm.k)*(ISNUMBER(finalData[score]))))
)</f>
        <v>1.04</v>
      </c>
      <c r="O2145" cm="1">
        <f t="array" ref="O214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45" cm="1">
        <f t="array" ref="P214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45">
        <f>finalData[[#This Row],[peerQ3]]-finalData[[#This Row],[peerQ1]]</f>
        <v>9.000000000000008E-2</v>
      </c>
      <c r="R2145" cm="1">
        <f t="array" ref="R2145">_xlfn.LET(_xlpm.k,finalData[[#This Row],[peer_group_key]],
ROWS(_xlfn._xlws.FILTER(finalData[score], (finalData[peer_group_key]=_xlpm.k)*(ISNUMBER(finalData[score]))))
)</f>
        <v>71</v>
      </c>
      <c r="S2145">
        <f>IF(OR(NOT(ISNUMBER(finalData[[#This Row],[peerIQR]])),finalData[[#This Row],[peerIQR]]=0), NA(), finalData[[#This Row],[peerQ1]]-1.5*finalData[[#This Row],[peerIQR]])</f>
        <v>0.86499999999999988</v>
      </c>
      <c r="T2145">
        <f>IF(OR(NOT(ISNUMBER(finalData[[#This Row],[peerIQR]])),finalData[[#This Row],[peerIQR]]=0), NA(), finalData[[#This Row],[peerQ3]]+1.5*finalData[[#This Row],[peerIQR]])</f>
        <v>1.2250000000000001</v>
      </c>
      <c r="U214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45">
        <f>finalData[[#This Row],[score]]-finalData[[#This Row],[peerMedian]]</f>
        <v>7.0000000000000062E-2</v>
      </c>
    </row>
    <row r="2146" spans="1:22">
      <c r="A2146" t="s">
        <v>8059</v>
      </c>
      <c r="B2146" t="s">
        <v>8060</v>
      </c>
      <c r="C2146" t="s">
        <v>7865</v>
      </c>
      <c r="D2146" t="s">
        <v>27</v>
      </c>
      <c r="E2146">
        <v>2</v>
      </c>
      <c r="F2146">
        <v>0</v>
      </c>
      <c r="G2146">
        <v>10</v>
      </c>
      <c r="H2146">
        <v>1</v>
      </c>
      <c r="I2146">
        <v>1.08</v>
      </c>
      <c r="J2146">
        <v>11</v>
      </c>
      <c r="K2146">
        <v>9.0909090909090912E-2</v>
      </c>
      <c r="L2146" t="s">
        <v>18192</v>
      </c>
      <c r="M2146" t="s">
        <v>17973</v>
      </c>
      <c r="N2146" cm="1">
        <f t="array" ref="N2146">_xlfn.LET(_xlpm.k,finalData[[#This Row],[peer_group_key]],
     MEDIAN(_xlfn._xlws.FILTER(finalData[score], (finalData[peer_group_key]=_xlpm.k)*(ISNUMBER(finalData[score]))))
)</f>
        <v>1.05</v>
      </c>
      <c r="O2146" cm="1">
        <f t="array" ref="O214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46" cm="1">
        <f t="array" ref="P214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46">
        <f>finalData[[#This Row],[peerQ3]]-finalData[[#This Row],[peerQ1]]</f>
        <v>5.2499999999999991E-2</v>
      </c>
      <c r="R2146" cm="1">
        <f t="array" ref="R2146">_xlfn.LET(_xlpm.k,finalData[[#This Row],[peer_group_key]],
ROWS(_xlfn._xlws.FILTER(finalData[score], (finalData[peer_group_key]=_xlpm.k)*(ISNUMBER(finalData[score]))))
)</f>
        <v>70</v>
      </c>
      <c r="S2146">
        <f>IF(OR(NOT(ISNUMBER(finalData[[#This Row],[peerIQR]])),finalData[[#This Row],[peerIQR]]=0), NA(), finalData[[#This Row],[peerQ1]]-1.5*finalData[[#This Row],[peerIQR]])</f>
        <v>0.93875000000000008</v>
      </c>
      <c r="T2146">
        <f>IF(OR(NOT(ISNUMBER(finalData[[#This Row],[peerIQR]])),finalData[[#This Row],[peerIQR]]=0), NA(), finalData[[#This Row],[peerQ3]]+1.5*finalData[[#This Row],[peerIQR]])</f>
        <v>1.1487500000000002</v>
      </c>
      <c r="U214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46">
        <f>finalData[[#This Row],[score]]-finalData[[#This Row],[peerMedian]]</f>
        <v>3.0000000000000027E-2</v>
      </c>
    </row>
    <row r="2147" spans="1:22">
      <c r="A2147" t="s">
        <v>8061</v>
      </c>
      <c r="B2147" t="s">
        <v>8062</v>
      </c>
      <c r="C2147" t="s">
        <v>7865</v>
      </c>
      <c r="D2147" t="s">
        <v>32</v>
      </c>
      <c r="E2147">
        <v>4</v>
      </c>
      <c r="F2147">
        <v>0</v>
      </c>
      <c r="G2147">
        <v>9</v>
      </c>
      <c r="H2147">
        <v>0</v>
      </c>
      <c r="I2147">
        <v>1.02</v>
      </c>
      <c r="J2147">
        <v>9</v>
      </c>
      <c r="K2147">
        <v>0</v>
      </c>
      <c r="L2147" t="s">
        <v>18193</v>
      </c>
      <c r="M2147" t="s">
        <v>17970</v>
      </c>
      <c r="N2147" cm="1">
        <f t="array" ref="N2147">_xlfn.LET(_xlpm.k,finalData[[#This Row],[peer_group_key]],
     MEDIAN(_xlfn._xlws.FILTER(finalData[score], (finalData[peer_group_key]=_xlpm.k)*(ISNUMBER(finalData[score]))))
)</f>
        <v>1.04</v>
      </c>
      <c r="O2147" cm="1">
        <f t="array" ref="O214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47" cm="1">
        <f t="array" ref="P214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47">
        <f>finalData[[#This Row],[peerQ3]]-finalData[[#This Row],[peerQ1]]</f>
        <v>9.000000000000008E-2</v>
      </c>
      <c r="R2147" cm="1">
        <f t="array" ref="R2147">_xlfn.LET(_xlpm.k,finalData[[#This Row],[peer_group_key]],
ROWS(_xlfn._xlws.FILTER(finalData[score], (finalData[peer_group_key]=_xlpm.k)*(ISNUMBER(finalData[score]))))
)</f>
        <v>71</v>
      </c>
      <c r="S2147">
        <f>IF(OR(NOT(ISNUMBER(finalData[[#This Row],[peerIQR]])),finalData[[#This Row],[peerIQR]]=0), NA(), finalData[[#This Row],[peerQ1]]-1.5*finalData[[#This Row],[peerIQR]])</f>
        <v>0.86499999999999988</v>
      </c>
      <c r="T2147">
        <f>IF(OR(NOT(ISNUMBER(finalData[[#This Row],[peerIQR]])),finalData[[#This Row],[peerIQR]]=0), NA(), finalData[[#This Row],[peerQ3]]+1.5*finalData[[#This Row],[peerIQR]])</f>
        <v>1.2250000000000001</v>
      </c>
      <c r="U214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47">
        <f>finalData[[#This Row],[score]]-finalData[[#This Row],[peerMedian]]</f>
        <v>-2.0000000000000018E-2</v>
      </c>
    </row>
    <row r="2148" spans="1:22">
      <c r="A2148" t="s">
        <v>8064</v>
      </c>
      <c r="B2148" t="s">
        <v>8065</v>
      </c>
      <c r="C2148" t="s">
        <v>7865</v>
      </c>
      <c r="D2148" t="s">
        <v>140</v>
      </c>
      <c r="E2148">
        <v>3</v>
      </c>
      <c r="F2148">
        <v>0</v>
      </c>
      <c r="G2148">
        <v>11</v>
      </c>
      <c r="H2148">
        <v>0</v>
      </c>
      <c r="I2148">
        <v>1.07</v>
      </c>
      <c r="J2148">
        <v>11</v>
      </c>
      <c r="K2148">
        <v>0</v>
      </c>
      <c r="L2148" t="s">
        <v>18196</v>
      </c>
      <c r="M2148" t="s">
        <v>17971</v>
      </c>
      <c r="N2148" cm="1">
        <f t="array" ref="N2148">_xlfn.LET(_xlpm.k,finalData[[#This Row],[peer_group_key]],
     MEDIAN(_xlfn._xlws.FILTER(finalData[score], (finalData[peer_group_key]=_xlpm.k)*(ISNUMBER(finalData[score]))))
)</f>
        <v>1.06</v>
      </c>
      <c r="O2148" cm="1">
        <f t="array" ref="O214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1.0150000000000001</v>
      </c>
      <c r="P2148" cm="1">
        <f t="array" ref="P214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148">
        <f>finalData[[#This Row],[peerQ3]]-finalData[[#This Row],[peerQ1]]</f>
        <v>6.0000000000000053E-2</v>
      </c>
      <c r="R2148" cm="1">
        <f t="array" ref="R2148">_xlfn.LET(_xlpm.k,finalData[[#This Row],[peer_group_key]],
ROWS(_xlfn._xlws.FILTER(finalData[score], (finalData[peer_group_key]=_xlpm.k)*(ISNUMBER(finalData[score]))))
)</f>
        <v>9</v>
      </c>
      <c r="S2148">
        <f>IF(OR(NOT(ISNUMBER(finalData[[#This Row],[peerIQR]])),finalData[[#This Row],[peerIQR]]=0), NA(), finalData[[#This Row],[peerQ1]]-1.5*finalData[[#This Row],[peerIQR]])</f>
        <v>0.92500000000000004</v>
      </c>
      <c r="T2148">
        <f>IF(OR(NOT(ISNUMBER(finalData[[#This Row],[peerIQR]])),finalData[[#This Row],[peerIQR]]=0), NA(), finalData[[#This Row],[peerQ3]]+1.5*finalData[[#This Row],[peerIQR]])</f>
        <v>1.1650000000000003</v>
      </c>
      <c r="U214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48">
        <f>finalData[[#This Row],[score]]-finalData[[#This Row],[peerMedian]]</f>
        <v>1.0000000000000009E-2</v>
      </c>
    </row>
    <row r="2149" spans="1:22">
      <c r="A2149" t="s">
        <v>8066</v>
      </c>
      <c r="B2149" t="s">
        <v>8067</v>
      </c>
      <c r="C2149" t="s">
        <v>7865</v>
      </c>
      <c r="D2149" t="s">
        <v>140</v>
      </c>
      <c r="E2149">
        <v>4</v>
      </c>
      <c r="F2149">
        <v>0</v>
      </c>
      <c r="G2149">
        <v>5</v>
      </c>
      <c r="H2149">
        <v>1</v>
      </c>
      <c r="I2149">
        <v>1.08</v>
      </c>
      <c r="J2149">
        <v>6</v>
      </c>
      <c r="K2149">
        <v>0.16666666666666666</v>
      </c>
      <c r="L2149" t="s">
        <v>18196</v>
      </c>
      <c r="M2149" t="s">
        <v>17970</v>
      </c>
      <c r="N2149" cm="1">
        <f t="array" ref="N2149">_xlfn.LET(_xlpm.k,finalData[[#This Row],[peer_group_key]],
     MEDIAN(_xlfn._xlws.FILTER(finalData[score], (finalData[peer_group_key]=_xlpm.k)*(ISNUMBER(finalData[score]))))
)</f>
        <v>1.06</v>
      </c>
      <c r="O2149" cm="1">
        <f t="array" ref="O214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1.0150000000000001</v>
      </c>
      <c r="P2149" cm="1">
        <f t="array" ref="P214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149">
        <f>finalData[[#This Row],[peerQ3]]-finalData[[#This Row],[peerQ1]]</f>
        <v>6.0000000000000053E-2</v>
      </c>
      <c r="R2149" cm="1">
        <f t="array" ref="R2149">_xlfn.LET(_xlpm.k,finalData[[#This Row],[peer_group_key]],
ROWS(_xlfn._xlws.FILTER(finalData[score], (finalData[peer_group_key]=_xlpm.k)*(ISNUMBER(finalData[score]))))
)</f>
        <v>9</v>
      </c>
      <c r="S2149">
        <f>IF(OR(NOT(ISNUMBER(finalData[[#This Row],[peerIQR]])),finalData[[#This Row],[peerIQR]]=0), NA(), finalData[[#This Row],[peerQ1]]-1.5*finalData[[#This Row],[peerIQR]])</f>
        <v>0.92500000000000004</v>
      </c>
      <c r="T2149">
        <f>IF(OR(NOT(ISNUMBER(finalData[[#This Row],[peerIQR]])),finalData[[#This Row],[peerIQR]]=0), NA(), finalData[[#This Row],[peerQ3]]+1.5*finalData[[#This Row],[peerIQR]])</f>
        <v>1.1650000000000003</v>
      </c>
      <c r="U214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49">
        <f>finalData[[#This Row],[score]]-finalData[[#This Row],[peerMedian]]</f>
        <v>2.0000000000000018E-2</v>
      </c>
    </row>
    <row r="2150" spans="1:22">
      <c r="A2150" t="s">
        <v>8070</v>
      </c>
      <c r="B2150" t="s">
        <v>8071</v>
      </c>
      <c r="C2150" t="s">
        <v>7865</v>
      </c>
      <c r="D2150" t="s">
        <v>18</v>
      </c>
      <c r="E2150">
        <v>3</v>
      </c>
      <c r="F2150">
        <v>0</v>
      </c>
      <c r="G2150">
        <v>6</v>
      </c>
      <c r="H2150">
        <v>0</v>
      </c>
      <c r="I2150">
        <v>0.97</v>
      </c>
      <c r="J2150">
        <v>6</v>
      </c>
      <c r="K2150">
        <v>0</v>
      </c>
      <c r="L2150" t="s">
        <v>18194</v>
      </c>
      <c r="M2150" t="s">
        <v>17971</v>
      </c>
      <c r="N2150" cm="1">
        <f t="array" ref="N2150">_xlfn.LET(_xlpm.k,finalData[[#This Row],[peer_group_key]],
     MEDIAN(_xlfn._xlws.FILTER(finalData[score], (finalData[peer_group_key]=_xlpm.k)*(ISNUMBER(finalData[score]))))
)</f>
        <v>1.0649999999999999</v>
      </c>
      <c r="O2150" cm="1">
        <f t="array" ref="O215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2150" cm="1">
        <f t="array" ref="P215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1.1324999999999998</v>
      </c>
      <c r="Q2150">
        <f>finalData[[#This Row],[peerQ3]]-finalData[[#This Row],[peerQ1]]</f>
        <v>0.15249999999999986</v>
      </c>
      <c r="R2150" cm="1">
        <f t="array" ref="R2150">_xlfn.LET(_xlpm.k,finalData[[#This Row],[peer_group_key]],
ROWS(_xlfn._xlws.FILTER(finalData[score], (finalData[peer_group_key]=_xlpm.k)*(ISNUMBER(finalData[score]))))
)</f>
        <v>16</v>
      </c>
      <c r="S2150">
        <f>IF(OR(NOT(ISNUMBER(finalData[[#This Row],[peerIQR]])),finalData[[#This Row],[peerIQR]]=0), NA(), finalData[[#This Row],[peerQ1]]-1.5*finalData[[#This Row],[peerIQR]])</f>
        <v>0.7512500000000002</v>
      </c>
      <c r="T2150">
        <f>IF(OR(NOT(ISNUMBER(finalData[[#This Row],[peerIQR]])),finalData[[#This Row],[peerIQR]]=0), NA(), finalData[[#This Row],[peerQ3]]+1.5*finalData[[#This Row],[peerIQR]])</f>
        <v>1.3612499999999996</v>
      </c>
      <c r="U215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50">
        <f>finalData[[#This Row],[score]]-finalData[[#This Row],[peerMedian]]</f>
        <v>-9.4999999999999973E-2</v>
      </c>
    </row>
    <row r="2151" spans="1:22">
      <c r="A2151" t="s">
        <v>8073</v>
      </c>
      <c r="B2151" t="s">
        <v>8074</v>
      </c>
      <c r="C2151" t="s">
        <v>7865</v>
      </c>
      <c r="D2151" t="s">
        <v>27</v>
      </c>
      <c r="E2151">
        <v>3</v>
      </c>
      <c r="F2151">
        <v>0</v>
      </c>
      <c r="G2151">
        <v>7</v>
      </c>
      <c r="H2151">
        <v>2</v>
      </c>
      <c r="I2151">
        <v>1.01</v>
      </c>
      <c r="J2151">
        <v>9</v>
      </c>
      <c r="K2151">
        <v>0.22222222222222221</v>
      </c>
      <c r="L2151" t="s">
        <v>18192</v>
      </c>
      <c r="M2151" t="s">
        <v>17971</v>
      </c>
      <c r="N2151" cm="1">
        <f t="array" ref="N2151">_xlfn.LET(_xlpm.k,finalData[[#This Row],[peer_group_key]],
     MEDIAN(_xlfn._xlws.FILTER(finalData[score], (finalData[peer_group_key]=_xlpm.k)*(ISNUMBER(finalData[score]))))
)</f>
        <v>1.05</v>
      </c>
      <c r="O2151" cm="1">
        <f t="array" ref="O215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51" cm="1">
        <f t="array" ref="P215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51">
        <f>finalData[[#This Row],[peerQ3]]-finalData[[#This Row],[peerQ1]]</f>
        <v>5.2499999999999991E-2</v>
      </c>
      <c r="R2151" cm="1">
        <f t="array" ref="R2151">_xlfn.LET(_xlpm.k,finalData[[#This Row],[peer_group_key]],
ROWS(_xlfn._xlws.FILTER(finalData[score], (finalData[peer_group_key]=_xlpm.k)*(ISNUMBER(finalData[score]))))
)</f>
        <v>70</v>
      </c>
      <c r="S2151">
        <f>IF(OR(NOT(ISNUMBER(finalData[[#This Row],[peerIQR]])),finalData[[#This Row],[peerIQR]]=0), NA(), finalData[[#This Row],[peerQ1]]-1.5*finalData[[#This Row],[peerIQR]])</f>
        <v>0.93875000000000008</v>
      </c>
      <c r="T2151">
        <f>IF(OR(NOT(ISNUMBER(finalData[[#This Row],[peerIQR]])),finalData[[#This Row],[peerIQR]]=0), NA(), finalData[[#This Row],[peerQ3]]+1.5*finalData[[#This Row],[peerIQR]])</f>
        <v>1.1487500000000002</v>
      </c>
      <c r="U215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51">
        <f>finalData[[#This Row],[score]]-finalData[[#This Row],[peerMedian]]</f>
        <v>-4.0000000000000036E-2</v>
      </c>
    </row>
    <row r="2152" spans="1:22">
      <c r="A2152" t="s">
        <v>8076</v>
      </c>
      <c r="B2152" t="s">
        <v>8077</v>
      </c>
      <c r="C2152" t="s">
        <v>7865</v>
      </c>
      <c r="D2152" t="s">
        <v>18</v>
      </c>
      <c r="E2152">
        <v>2</v>
      </c>
      <c r="F2152">
        <v>0</v>
      </c>
      <c r="G2152">
        <v>6</v>
      </c>
      <c r="H2152">
        <v>0</v>
      </c>
      <c r="I2152">
        <v>1.32</v>
      </c>
      <c r="J2152">
        <v>6</v>
      </c>
      <c r="K2152">
        <v>0</v>
      </c>
      <c r="L2152" t="s">
        <v>18194</v>
      </c>
      <c r="M2152" t="s">
        <v>17973</v>
      </c>
      <c r="N2152" cm="1">
        <f t="array" ref="N2152">_xlfn.LET(_xlpm.k,finalData[[#This Row],[peer_group_key]],
     MEDIAN(_xlfn._xlws.FILTER(finalData[score], (finalData[peer_group_key]=_xlpm.k)*(ISNUMBER(finalData[score]))))
)</f>
        <v>1.0649999999999999</v>
      </c>
      <c r="O2152" cm="1">
        <f t="array" ref="O215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2152" cm="1">
        <f t="array" ref="P215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1.1324999999999998</v>
      </c>
      <c r="Q2152">
        <f>finalData[[#This Row],[peerQ3]]-finalData[[#This Row],[peerQ1]]</f>
        <v>0.15249999999999986</v>
      </c>
      <c r="R2152" cm="1">
        <f t="array" ref="R2152">_xlfn.LET(_xlpm.k,finalData[[#This Row],[peer_group_key]],
ROWS(_xlfn._xlws.FILTER(finalData[score], (finalData[peer_group_key]=_xlpm.k)*(ISNUMBER(finalData[score]))))
)</f>
        <v>16</v>
      </c>
      <c r="S2152">
        <f>IF(OR(NOT(ISNUMBER(finalData[[#This Row],[peerIQR]])),finalData[[#This Row],[peerIQR]]=0), NA(), finalData[[#This Row],[peerQ1]]-1.5*finalData[[#This Row],[peerIQR]])</f>
        <v>0.7512500000000002</v>
      </c>
      <c r="T2152">
        <f>IF(OR(NOT(ISNUMBER(finalData[[#This Row],[peerIQR]])),finalData[[#This Row],[peerIQR]]=0), NA(), finalData[[#This Row],[peerQ3]]+1.5*finalData[[#This Row],[peerIQR]])</f>
        <v>1.3612499999999996</v>
      </c>
      <c r="U215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52">
        <f>finalData[[#This Row],[score]]-finalData[[#This Row],[peerMedian]]</f>
        <v>0.25500000000000012</v>
      </c>
    </row>
    <row r="2153" spans="1:22">
      <c r="A2153" t="s">
        <v>8080</v>
      </c>
      <c r="B2153" t="s">
        <v>8081</v>
      </c>
      <c r="C2153" t="s">
        <v>7865</v>
      </c>
      <c r="D2153" t="s">
        <v>32</v>
      </c>
      <c r="E2153">
        <v>2</v>
      </c>
      <c r="F2153">
        <v>0</v>
      </c>
      <c r="G2153">
        <v>8</v>
      </c>
      <c r="H2153">
        <v>2</v>
      </c>
      <c r="I2153">
        <v>1.04</v>
      </c>
      <c r="J2153">
        <v>10</v>
      </c>
      <c r="K2153">
        <v>0.2</v>
      </c>
      <c r="L2153" t="s">
        <v>18193</v>
      </c>
      <c r="M2153" t="s">
        <v>17973</v>
      </c>
      <c r="N2153" cm="1">
        <f t="array" ref="N2153">_xlfn.LET(_xlpm.k,finalData[[#This Row],[peer_group_key]],
     MEDIAN(_xlfn._xlws.FILTER(finalData[score], (finalData[peer_group_key]=_xlpm.k)*(ISNUMBER(finalData[score]))))
)</f>
        <v>1.04</v>
      </c>
      <c r="O2153" cm="1">
        <f t="array" ref="O215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53" cm="1">
        <f t="array" ref="P215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53">
        <f>finalData[[#This Row],[peerQ3]]-finalData[[#This Row],[peerQ1]]</f>
        <v>9.000000000000008E-2</v>
      </c>
      <c r="R2153" cm="1">
        <f t="array" ref="R2153">_xlfn.LET(_xlpm.k,finalData[[#This Row],[peer_group_key]],
ROWS(_xlfn._xlws.FILTER(finalData[score], (finalData[peer_group_key]=_xlpm.k)*(ISNUMBER(finalData[score]))))
)</f>
        <v>71</v>
      </c>
      <c r="S2153">
        <f>IF(OR(NOT(ISNUMBER(finalData[[#This Row],[peerIQR]])),finalData[[#This Row],[peerIQR]]=0), NA(), finalData[[#This Row],[peerQ1]]-1.5*finalData[[#This Row],[peerIQR]])</f>
        <v>0.86499999999999988</v>
      </c>
      <c r="T2153">
        <f>IF(OR(NOT(ISNUMBER(finalData[[#This Row],[peerIQR]])),finalData[[#This Row],[peerIQR]]=0), NA(), finalData[[#This Row],[peerQ3]]+1.5*finalData[[#This Row],[peerIQR]])</f>
        <v>1.2250000000000001</v>
      </c>
      <c r="U215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53">
        <f>finalData[[#This Row],[score]]-finalData[[#This Row],[peerMedian]]</f>
        <v>0</v>
      </c>
    </row>
    <row r="2154" spans="1:22">
      <c r="A2154" t="s">
        <v>8083</v>
      </c>
      <c r="B2154" t="s">
        <v>8084</v>
      </c>
      <c r="C2154" t="s">
        <v>7865</v>
      </c>
      <c r="D2154" t="s">
        <v>32</v>
      </c>
      <c r="E2154">
        <v>3</v>
      </c>
      <c r="F2154">
        <v>0</v>
      </c>
      <c r="G2154">
        <v>6</v>
      </c>
      <c r="H2154">
        <v>0</v>
      </c>
      <c r="I2154">
        <v>1.1000000000000001</v>
      </c>
      <c r="J2154">
        <v>6</v>
      </c>
      <c r="K2154">
        <v>0</v>
      </c>
      <c r="L2154" t="s">
        <v>18193</v>
      </c>
      <c r="M2154" t="s">
        <v>17971</v>
      </c>
      <c r="N2154" cm="1">
        <f t="array" ref="N2154">_xlfn.LET(_xlpm.k,finalData[[#This Row],[peer_group_key]],
     MEDIAN(_xlfn._xlws.FILTER(finalData[score], (finalData[peer_group_key]=_xlpm.k)*(ISNUMBER(finalData[score]))))
)</f>
        <v>1.04</v>
      </c>
      <c r="O2154" cm="1">
        <f t="array" ref="O215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54" cm="1">
        <f t="array" ref="P215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54">
        <f>finalData[[#This Row],[peerQ3]]-finalData[[#This Row],[peerQ1]]</f>
        <v>9.000000000000008E-2</v>
      </c>
      <c r="R2154" cm="1">
        <f t="array" ref="R2154">_xlfn.LET(_xlpm.k,finalData[[#This Row],[peer_group_key]],
ROWS(_xlfn._xlws.FILTER(finalData[score], (finalData[peer_group_key]=_xlpm.k)*(ISNUMBER(finalData[score]))))
)</f>
        <v>71</v>
      </c>
      <c r="S2154">
        <f>IF(OR(NOT(ISNUMBER(finalData[[#This Row],[peerIQR]])),finalData[[#This Row],[peerIQR]]=0), NA(), finalData[[#This Row],[peerQ1]]-1.5*finalData[[#This Row],[peerIQR]])</f>
        <v>0.86499999999999988</v>
      </c>
      <c r="T2154">
        <f>IF(OR(NOT(ISNUMBER(finalData[[#This Row],[peerIQR]])),finalData[[#This Row],[peerIQR]]=0), NA(), finalData[[#This Row],[peerQ3]]+1.5*finalData[[#This Row],[peerIQR]])</f>
        <v>1.2250000000000001</v>
      </c>
      <c r="U215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54">
        <f>finalData[[#This Row],[score]]-finalData[[#This Row],[peerMedian]]</f>
        <v>6.0000000000000053E-2</v>
      </c>
    </row>
    <row r="2155" spans="1:22">
      <c r="A2155" t="s">
        <v>8086</v>
      </c>
      <c r="B2155" t="s">
        <v>8087</v>
      </c>
      <c r="C2155" t="s">
        <v>7865</v>
      </c>
      <c r="D2155" t="s">
        <v>18</v>
      </c>
      <c r="E2155">
        <v>3</v>
      </c>
      <c r="F2155">
        <v>0</v>
      </c>
      <c r="G2155">
        <v>7</v>
      </c>
      <c r="H2155">
        <v>1</v>
      </c>
      <c r="I2155">
        <v>1.07</v>
      </c>
      <c r="J2155">
        <v>8</v>
      </c>
      <c r="K2155">
        <v>0.125</v>
      </c>
      <c r="L2155" t="s">
        <v>18194</v>
      </c>
      <c r="M2155" t="s">
        <v>17971</v>
      </c>
      <c r="N2155" cm="1">
        <f t="array" ref="N2155">_xlfn.LET(_xlpm.k,finalData[[#This Row],[peer_group_key]],
     MEDIAN(_xlfn._xlws.FILTER(finalData[score], (finalData[peer_group_key]=_xlpm.k)*(ISNUMBER(finalData[score]))))
)</f>
        <v>1.0649999999999999</v>
      </c>
      <c r="O2155" cm="1">
        <f t="array" ref="O215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2155" cm="1">
        <f t="array" ref="P215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1.1324999999999998</v>
      </c>
      <c r="Q2155">
        <f>finalData[[#This Row],[peerQ3]]-finalData[[#This Row],[peerQ1]]</f>
        <v>0.15249999999999986</v>
      </c>
      <c r="R2155" cm="1">
        <f t="array" ref="R2155">_xlfn.LET(_xlpm.k,finalData[[#This Row],[peer_group_key]],
ROWS(_xlfn._xlws.FILTER(finalData[score], (finalData[peer_group_key]=_xlpm.k)*(ISNUMBER(finalData[score]))))
)</f>
        <v>16</v>
      </c>
      <c r="S2155">
        <f>IF(OR(NOT(ISNUMBER(finalData[[#This Row],[peerIQR]])),finalData[[#This Row],[peerIQR]]=0), NA(), finalData[[#This Row],[peerQ1]]-1.5*finalData[[#This Row],[peerIQR]])</f>
        <v>0.7512500000000002</v>
      </c>
      <c r="T2155">
        <f>IF(OR(NOT(ISNUMBER(finalData[[#This Row],[peerIQR]])),finalData[[#This Row],[peerIQR]]=0), NA(), finalData[[#This Row],[peerQ3]]+1.5*finalData[[#This Row],[peerIQR]])</f>
        <v>1.3612499999999996</v>
      </c>
      <c r="U215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55">
        <f>finalData[[#This Row],[score]]-finalData[[#This Row],[peerMedian]]</f>
        <v>5.0000000000001155E-3</v>
      </c>
    </row>
    <row r="2156" spans="1:22">
      <c r="A2156" t="s">
        <v>8090</v>
      </c>
      <c r="B2156" t="s">
        <v>8091</v>
      </c>
      <c r="C2156" t="s">
        <v>7865</v>
      </c>
      <c r="D2156" t="s">
        <v>32</v>
      </c>
      <c r="E2156">
        <v>5</v>
      </c>
      <c r="F2156">
        <v>1</v>
      </c>
      <c r="G2156">
        <v>8</v>
      </c>
      <c r="H2156">
        <v>2</v>
      </c>
      <c r="I2156">
        <v>0.99</v>
      </c>
      <c r="J2156">
        <v>11</v>
      </c>
      <c r="K2156">
        <v>0.18181818181818182</v>
      </c>
      <c r="L2156" t="s">
        <v>18193</v>
      </c>
      <c r="M2156" t="s">
        <v>17970</v>
      </c>
      <c r="N2156" cm="1">
        <f t="array" ref="N2156">_xlfn.LET(_xlpm.k,finalData[[#This Row],[peer_group_key]],
     MEDIAN(_xlfn._xlws.FILTER(finalData[score], (finalData[peer_group_key]=_xlpm.k)*(ISNUMBER(finalData[score]))))
)</f>
        <v>1.04</v>
      </c>
      <c r="O2156" cm="1">
        <f t="array" ref="O215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56" cm="1">
        <f t="array" ref="P215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56">
        <f>finalData[[#This Row],[peerQ3]]-finalData[[#This Row],[peerQ1]]</f>
        <v>9.000000000000008E-2</v>
      </c>
      <c r="R2156" cm="1">
        <f t="array" ref="R2156">_xlfn.LET(_xlpm.k,finalData[[#This Row],[peer_group_key]],
ROWS(_xlfn._xlws.FILTER(finalData[score], (finalData[peer_group_key]=_xlpm.k)*(ISNUMBER(finalData[score]))))
)</f>
        <v>71</v>
      </c>
      <c r="S2156">
        <f>IF(OR(NOT(ISNUMBER(finalData[[#This Row],[peerIQR]])),finalData[[#This Row],[peerIQR]]=0), NA(), finalData[[#This Row],[peerQ1]]-1.5*finalData[[#This Row],[peerIQR]])</f>
        <v>0.86499999999999988</v>
      </c>
      <c r="T2156">
        <f>IF(OR(NOT(ISNUMBER(finalData[[#This Row],[peerIQR]])),finalData[[#This Row],[peerIQR]]=0), NA(), finalData[[#This Row],[peerQ3]]+1.5*finalData[[#This Row],[peerIQR]])</f>
        <v>1.2250000000000001</v>
      </c>
      <c r="U215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56">
        <f>finalData[[#This Row],[score]]-finalData[[#This Row],[peerMedian]]</f>
        <v>-5.0000000000000044E-2</v>
      </c>
    </row>
    <row r="2157" spans="1:22">
      <c r="A2157" t="s">
        <v>8092</v>
      </c>
      <c r="B2157" t="s">
        <v>8093</v>
      </c>
      <c r="C2157" t="s">
        <v>7865</v>
      </c>
      <c r="D2157" t="s">
        <v>32</v>
      </c>
      <c r="E2157">
        <v>5</v>
      </c>
      <c r="F2157">
        <v>0</v>
      </c>
      <c r="G2157">
        <v>8</v>
      </c>
      <c r="H2157">
        <v>0</v>
      </c>
      <c r="I2157">
        <v>1.0900000000000001</v>
      </c>
      <c r="J2157">
        <v>8</v>
      </c>
      <c r="K2157">
        <v>0</v>
      </c>
      <c r="L2157" t="s">
        <v>18193</v>
      </c>
      <c r="M2157" t="s">
        <v>17970</v>
      </c>
      <c r="N2157" cm="1">
        <f t="array" ref="N2157">_xlfn.LET(_xlpm.k,finalData[[#This Row],[peer_group_key]],
     MEDIAN(_xlfn._xlws.FILTER(finalData[score], (finalData[peer_group_key]=_xlpm.k)*(ISNUMBER(finalData[score]))))
)</f>
        <v>1.04</v>
      </c>
      <c r="O2157" cm="1">
        <f t="array" ref="O215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57" cm="1">
        <f t="array" ref="P215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57">
        <f>finalData[[#This Row],[peerQ3]]-finalData[[#This Row],[peerQ1]]</f>
        <v>9.000000000000008E-2</v>
      </c>
      <c r="R2157" cm="1">
        <f t="array" ref="R2157">_xlfn.LET(_xlpm.k,finalData[[#This Row],[peer_group_key]],
ROWS(_xlfn._xlws.FILTER(finalData[score], (finalData[peer_group_key]=_xlpm.k)*(ISNUMBER(finalData[score]))))
)</f>
        <v>71</v>
      </c>
      <c r="S2157">
        <f>IF(OR(NOT(ISNUMBER(finalData[[#This Row],[peerIQR]])),finalData[[#This Row],[peerIQR]]=0), NA(), finalData[[#This Row],[peerQ1]]-1.5*finalData[[#This Row],[peerIQR]])</f>
        <v>0.86499999999999988</v>
      </c>
      <c r="T2157">
        <f>IF(OR(NOT(ISNUMBER(finalData[[#This Row],[peerIQR]])),finalData[[#This Row],[peerIQR]]=0), NA(), finalData[[#This Row],[peerQ3]]+1.5*finalData[[#This Row],[peerIQR]])</f>
        <v>1.2250000000000001</v>
      </c>
      <c r="U215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57">
        <f>finalData[[#This Row],[score]]-finalData[[#This Row],[peerMedian]]</f>
        <v>5.0000000000000044E-2</v>
      </c>
    </row>
    <row r="2158" spans="1:22">
      <c r="A2158" t="s">
        <v>8095</v>
      </c>
      <c r="B2158" t="s">
        <v>8096</v>
      </c>
      <c r="C2158" t="s">
        <v>7865</v>
      </c>
      <c r="D2158" t="s">
        <v>27</v>
      </c>
      <c r="E2158">
        <v>3</v>
      </c>
      <c r="F2158">
        <v>0</v>
      </c>
      <c r="G2158">
        <v>8</v>
      </c>
      <c r="H2158">
        <v>3</v>
      </c>
      <c r="I2158">
        <v>1.04</v>
      </c>
      <c r="J2158">
        <v>11</v>
      </c>
      <c r="K2158">
        <v>0.27272727272727271</v>
      </c>
      <c r="L2158" t="s">
        <v>18192</v>
      </c>
      <c r="M2158" t="s">
        <v>17971</v>
      </c>
      <c r="N2158" cm="1">
        <f t="array" ref="N2158">_xlfn.LET(_xlpm.k,finalData[[#This Row],[peer_group_key]],
     MEDIAN(_xlfn._xlws.FILTER(finalData[score], (finalData[peer_group_key]=_xlpm.k)*(ISNUMBER(finalData[score]))))
)</f>
        <v>1.05</v>
      </c>
      <c r="O2158" cm="1">
        <f t="array" ref="O215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58" cm="1">
        <f t="array" ref="P215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58">
        <f>finalData[[#This Row],[peerQ3]]-finalData[[#This Row],[peerQ1]]</f>
        <v>5.2499999999999991E-2</v>
      </c>
      <c r="R2158" cm="1">
        <f t="array" ref="R2158">_xlfn.LET(_xlpm.k,finalData[[#This Row],[peer_group_key]],
ROWS(_xlfn._xlws.FILTER(finalData[score], (finalData[peer_group_key]=_xlpm.k)*(ISNUMBER(finalData[score]))))
)</f>
        <v>70</v>
      </c>
      <c r="S2158">
        <f>IF(OR(NOT(ISNUMBER(finalData[[#This Row],[peerIQR]])),finalData[[#This Row],[peerIQR]]=0), NA(), finalData[[#This Row],[peerQ1]]-1.5*finalData[[#This Row],[peerIQR]])</f>
        <v>0.93875000000000008</v>
      </c>
      <c r="T2158">
        <f>IF(OR(NOT(ISNUMBER(finalData[[#This Row],[peerIQR]])),finalData[[#This Row],[peerIQR]]=0), NA(), finalData[[#This Row],[peerQ3]]+1.5*finalData[[#This Row],[peerIQR]])</f>
        <v>1.1487500000000002</v>
      </c>
      <c r="U215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58">
        <f>finalData[[#This Row],[score]]-finalData[[#This Row],[peerMedian]]</f>
        <v>-1.0000000000000009E-2</v>
      </c>
    </row>
    <row r="2159" spans="1:22">
      <c r="A2159" t="s">
        <v>8097</v>
      </c>
      <c r="B2159" t="s">
        <v>8098</v>
      </c>
      <c r="C2159" t="s">
        <v>7865</v>
      </c>
      <c r="D2159" t="s">
        <v>27</v>
      </c>
      <c r="E2159">
        <v>3</v>
      </c>
      <c r="F2159">
        <v>0</v>
      </c>
      <c r="G2159">
        <v>7</v>
      </c>
      <c r="H2159">
        <v>0</v>
      </c>
      <c r="I2159">
        <v>0.99</v>
      </c>
      <c r="J2159">
        <v>7</v>
      </c>
      <c r="K2159">
        <v>0</v>
      </c>
      <c r="L2159" t="s">
        <v>18192</v>
      </c>
      <c r="M2159" t="s">
        <v>17971</v>
      </c>
      <c r="N2159" cm="1">
        <f t="array" ref="N2159">_xlfn.LET(_xlpm.k,finalData[[#This Row],[peer_group_key]],
     MEDIAN(_xlfn._xlws.FILTER(finalData[score], (finalData[peer_group_key]=_xlpm.k)*(ISNUMBER(finalData[score]))))
)</f>
        <v>1.05</v>
      </c>
      <c r="O2159" cm="1">
        <f t="array" ref="O215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59" cm="1">
        <f t="array" ref="P215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59">
        <f>finalData[[#This Row],[peerQ3]]-finalData[[#This Row],[peerQ1]]</f>
        <v>5.2499999999999991E-2</v>
      </c>
      <c r="R2159" cm="1">
        <f t="array" ref="R2159">_xlfn.LET(_xlpm.k,finalData[[#This Row],[peer_group_key]],
ROWS(_xlfn._xlws.FILTER(finalData[score], (finalData[peer_group_key]=_xlpm.k)*(ISNUMBER(finalData[score]))))
)</f>
        <v>70</v>
      </c>
      <c r="S2159">
        <f>IF(OR(NOT(ISNUMBER(finalData[[#This Row],[peerIQR]])),finalData[[#This Row],[peerIQR]]=0), NA(), finalData[[#This Row],[peerQ1]]-1.5*finalData[[#This Row],[peerIQR]])</f>
        <v>0.93875000000000008</v>
      </c>
      <c r="T2159">
        <f>IF(OR(NOT(ISNUMBER(finalData[[#This Row],[peerIQR]])),finalData[[#This Row],[peerIQR]]=0), NA(), finalData[[#This Row],[peerQ3]]+1.5*finalData[[#This Row],[peerIQR]])</f>
        <v>1.1487500000000002</v>
      </c>
      <c r="U215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59">
        <f>finalData[[#This Row],[score]]-finalData[[#This Row],[peerMedian]]</f>
        <v>-6.0000000000000053E-2</v>
      </c>
    </row>
    <row r="2160" spans="1:22">
      <c r="A2160" t="s">
        <v>8100</v>
      </c>
      <c r="B2160" t="s">
        <v>8101</v>
      </c>
      <c r="C2160" t="s">
        <v>7865</v>
      </c>
      <c r="D2160" t="s">
        <v>32</v>
      </c>
      <c r="E2160">
        <v>4</v>
      </c>
      <c r="F2160">
        <v>0</v>
      </c>
      <c r="G2160">
        <v>6</v>
      </c>
      <c r="H2160">
        <v>0</v>
      </c>
      <c r="I2160">
        <v>1.05</v>
      </c>
      <c r="J2160">
        <v>6</v>
      </c>
      <c r="K2160">
        <v>0</v>
      </c>
      <c r="L2160" t="s">
        <v>18193</v>
      </c>
      <c r="M2160" t="s">
        <v>17970</v>
      </c>
      <c r="N2160" cm="1">
        <f t="array" ref="N2160">_xlfn.LET(_xlpm.k,finalData[[#This Row],[peer_group_key]],
     MEDIAN(_xlfn._xlws.FILTER(finalData[score], (finalData[peer_group_key]=_xlpm.k)*(ISNUMBER(finalData[score]))))
)</f>
        <v>1.04</v>
      </c>
      <c r="O2160" cm="1">
        <f t="array" ref="O216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60" cm="1">
        <f t="array" ref="P216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60">
        <f>finalData[[#This Row],[peerQ3]]-finalData[[#This Row],[peerQ1]]</f>
        <v>9.000000000000008E-2</v>
      </c>
      <c r="R2160" cm="1">
        <f t="array" ref="R2160">_xlfn.LET(_xlpm.k,finalData[[#This Row],[peer_group_key]],
ROWS(_xlfn._xlws.FILTER(finalData[score], (finalData[peer_group_key]=_xlpm.k)*(ISNUMBER(finalData[score]))))
)</f>
        <v>71</v>
      </c>
      <c r="S2160">
        <f>IF(OR(NOT(ISNUMBER(finalData[[#This Row],[peerIQR]])),finalData[[#This Row],[peerIQR]]=0), NA(), finalData[[#This Row],[peerQ1]]-1.5*finalData[[#This Row],[peerIQR]])</f>
        <v>0.86499999999999988</v>
      </c>
      <c r="T2160">
        <f>IF(OR(NOT(ISNUMBER(finalData[[#This Row],[peerIQR]])),finalData[[#This Row],[peerIQR]]=0), NA(), finalData[[#This Row],[peerQ3]]+1.5*finalData[[#This Row],[peerIQR]])</f>
        <v>1.2250000000000001</v>
      </c>
      <c r="U216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60">
        <f>finalData[[#This Row],[score]]-finalData[[#This Row],[peerMedian]]</f>
        <v>1.0000000000000009E-2</v>
      </c>
    </row>
    <row r="2161" spans="1:22">
      <c r="A2161" t="s">
        <v>8103</v>
      </c>
      <c r="B2161" t="s">
        <v>8104</v>
      </c>
      <c r="C2161" t="s">
        <v>7865</v>
      </c>
      <c r="D2161" t="s">
        <v>27</v>
      </c>
      <c r="E2161">
        <v>3</v>
      </c>
      <c r="F2161">
        <v>0</v>
      </c>
      <c r="G2161">
        <v>7</v>
      </c>
      <c r="H2161">
        <v>1</v>
      </c>
      <c r="I2161">
        <v>1.07</v>
      </c>
      <c r="J2161">
        <v>8</v>
      </c>
      <c r="K2161">
        <v>0.125</v>
      </c>
      <c r="L2161" t="s">
        <v>18192</v>
      </c>
      <c r="M2161" t="s">
        <v>17971</v>
      </c>
      <c r="N2161" cm="1">
        <f t="array" ref="N2161">_xlfn.LET(_xlpm.k,finalData[[#This Row],[peer_group_key]],
     MEDIAN(_xlfn._xlws.FILTER(finalData[score], (finalData[peer_group_key]=_xlpm.k)*(ISNUMBER(finalData[score]))))
)</f>
        <v>1.05</v>
      </c>
      <c r="O2161" cm="1">
        <f t="array" ref="O216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61" cm="1">
        <f t="array" ref="P216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61">
        <f>finalData[[#This Row],[peerQ3]]-finalData[[#This Row],[peerQ1]]</f>
        <v>5.2499999999999991E-2</v>
      </c>
      <c r="R2161" cm="1">
        <f t="array" ref="R2161">_xlfn.LET(_xlpm.k,finalData[[#This Row],[peer_group_key]],
ROWS(_xlfn._xlws.FILTER(finalData[score], (finalData[peer_group_key]=_xlpm.k)*(ISNUMBER(finalData[score]))))
)</f>
        <v>70</v>
      </c>
      <c r="S2161">
        <f>IF(OR(NOT(ISNUMBER(finalData[[#This Row],[peerIQR]])),finalData[[#This Row],[peerIQR]]=0), NA(), finalData[[#This Row],[peerQ1]]-1.5*finalData[[#This Row],[peerIQR]])</f>
        <v>0.93875000000000008</v>
      </c>
      <c r="T2161">
        <f>IF(OR(NOT(ISNUMBER(finalData[[#This Row],[peerIQR]])),finalData[[#This Row],[peerIQR]]=0), NA(), finalData[[#This Row],[peerQ3]]+1.5*finalData[[#This Row],[peerIQR]])</f>
        <v>1.1487500000000002</v>
      </c>
      <c r="U216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61">
        <f>finalData[[#This Row],[score]]-finalData[[#This Row],[peerMedian]]</f>
        <v>2.0000000000000018E-2</v>
      </c>
    </row>
    <row r="2162" spans="1:22">
      <c r="A2162" t="s">
        <v>8107</v>
      </c>
      <c r="B2162" t="s">
        <v>8108</v>
      </c>
      <c r="C2162" t="s">
        <v>7865</v>
      </c>
      <c r="D2162" t="s">
        <v>32</v>
      </c>
      <c r="E2162">
        <v>5</v>
      </c>
      <c r="F2162">
        <v>0</v>
      </c>
      <c r="G2162">
        <v>10</v>
      </c>
      <c r="H2162">
        <v>0</v>
      </c>
      <c r="I2162">
        <v>1.01</v>
      </c>
      <c r="J2162">
        <v>10</v>
      </c>
      <c r="K2162">
        <v>0</v>
      </c>
      <c r="L2162" t="s">
        <v>18193</v>
      </c>
      <c r="M2162" t="s">
        <v>17970</v>
      </c>
      <c r="N2162" cm="1">
        <f t="array" ref="N2162">_xlfn.LET(_xlpm.k,finalData[[#This Row],[peer_group_key]],
     MEDIAN(_xlfn._xlws.FILTER(finalData[score], (finalData[peer_group_key]=_xlpm.k)*(ISNUMBER(finalData[score]))))
)</f>
        <v>1.04</v>
      </c>
      <c r="O2162" cm="1">
        <f t="array" ref="O216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62" cm="1">
        <f t="array" ref="P216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62">
        <f>finalData[[#This Row],[peerQ3]]-finalData[[#This Row],[peerQ1]]</f>
        <v>9.000000000000008E-2</v>
      </c>
      <c r="R2162" cm="1">
        <f t="array" ref="R2162">_xlfn.LET(_xlpm.k,finalData[[#This Row],[peer_group_key]],
ROWS(_xlfn._xlws.FILTER(finalData[score], (finalData[peer_group_key]=_xlpm.k)*(ISNUMBER(finalData[score]))))
)</f>
        <v>71</v>
      </c>
      <c r="S2162">
        <f>IF(OR(NOT(ISNUMBER(finalData[[#This Row],[peerIQR]])),finalData[[#This Row],[peerIQR]]=0), NA(), finalData[[#This Row],[peerQ1]]-1.5*finalData[[#This Row],[peerIQR]])</f>
        <v>0.86499999999999988</v>
      </c>
      <c r="T2162">
        <f>IF(OR(NOT(ISNUMBER(finalData[[#This Row],[peerIQR]])),finalData[[#This Row],[peerIQR]]=0), NA(), finalData[[#This Row],[peerQ3]]+1.5*finalData[[#This Row],[peerIQR]])</f>
        <v>1.2250000000000001</v>
      </c>
      <c r="U216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62">
        <f>finalData[[#This Row],[score]]-finalData[[#This Row],[peerMedian]]</f>
        <v>-3.0000000000000027E-2</v>
      </c>
    </row>
    <row r="2163" spans="1:22">
      <c r="A2163" t="s">
        <v>8110</v>
      </c>
      <c r="B2163" t="s">
        <v>8111</v>
      </c>
      <c r="C2163" t="s">
        <v>7865</v>
      </c>
      <c r="D2163" t="s">
        <v>32</v>
      </c>
      <c r="E2163">
        <v>5</v>
      </c>
      <c r="F2163">
        <v>1</v>
      </c>
      <c r="G2163">
        <v>8</v>
      </c>
      <c r="H2163">
        <v>0</v>
      </c>
      <c r="I2163">
        <v>1.04</v>
      </c>
      <c r="J2163">
        <v>9</v>
      </c>
      <c r="K2163">
        <v>0</v>
      </c>
      <c r="L2163" t="s">
        <v>18193</v>
      </c>
      <c r="M2163" t="s">
        <v>17970</v>
      </c>
      <c r="N2163" cm="1">
        <f t="array" ref="N2163">_xlfn.LET(_xlpm.k,finalData[[#This Row],[peer_group_key]],
     MEDIAN(_xlfn._xlws.FILTER(finalData[score], (finalData[peer_group_key]=_xlpm.k)*(ISNUMBER(finalData[score]))))
)</f>
        <v>1.04</v>
      </c>
      <c r="O2163" cm="1">
        <f t="array" ref="O216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63" cm="1">
        <f t="array" ref="P216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63">
        <f>finalData[[#This Row],[peerQ3]]-finalData[[#This Row],[peerQ1]]</f>
        <v>9.000000000000008E-2</v>
      </c>
      <c r="R2163" cm="1">
        <f t="array" ref="R2163">_xlfn.LET(_xlpm.k,finalData[[#This Row],[peer_group_key]],
ROWS(_xlfn._xlws.FILTER(finalData[score], (finalData[peer_group_key]=_xlpm.k)*(ISNUMBER(finalData[score]))))
)</f>
        <v>71</v>
      </c>
      <c r="S2163">
        <f>IF(OR(NOT(ISNUMBER(finalData[[#This Row],[peerIQR]])),finalData[[#This Row],[peerIQR]]=0), NA(), finalData[[#This Row],[peerQ1]]-1.5*finalData[[#This Row],[peerIQR]])</f>
        <v>0.86499999999999988</v>
      </c>
      <c r="T2163">
        <f>IF(OR(NOT(ISNUMBER(finalData[[#This Row],[peerIQR]])),finalData[[#This Row],[peerIQR]]=0), NA(), finalData[[#This Row],[peerQ3]]+1.5*finalData[[#This Row],[peerIQR]])</f>
        <v>1.2250000000000001</v>
      </c>
      <c r="U216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63">
        <f>finalData[[#This Row],[score]]-finalData[[#This Row],[peerMedian]]</f>
        <v>0</v>
      </c>
    </row>
    <row r="2164" spans="1:22">
      <c r="A2164" t="s">
        <v>8112</v>
      </c>
      <c r="B2164" t="s">
        <v>8113</v>
      </c>
      <c r="C2164" t="s">
        <v>7865</v>
      </c>
      <c r="D2164" t="s">
        <v>18</v>
      </c>
      <c r="E2164">
        <v>2</v>
      </c>
      <c r="F2164">
        <v>1</v>
      </c>
      <c r="G2164">
        <v>5</v>
      </c>
      <c r="H2164">
        <v>0</v>
      </c>
      <c r="I2164">
        <v>0.94</v>
      </c>
      <c r="J2164">
        <v>6</v>
      </c>
      <c r="K2164">
        <v>0</v>
      </c>
      <c r="L2164" t="s">
        <v>18194</v>
      </c>
      <c r="M2164" t="s">
        <v>17973</v>
      </c>
      <c r="N2164" cm="1">
        <f t="array" ref="N2164">_xlfn.LET(_xlpm.k,finalData[[#This Row],[peer_group_key]],
     MEDIAN(_xlfn._xlws.FILTER(finalData[score], (finalData[peer_group_key]=_xlpm.k)*(ISNUMBER(finalData[score]))))
)</f>
        <v>1.0649999999999999</v>
      </c>
      <c r="O2164" cm="1">
        <f t="array" ref="O216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2164" cm="1">
        <f t="array" ref="P216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1.1324999999999998</v>
      </c>
      <c r="Q2164">
        <f>finalData[[#This Row],[peerQ3]]-finalData[[#This Row],[peerQ1]]</f>
        <v>0.15249999999999986</v>
      </c>
      <c r="R2164" cm="1">
        <f t="array" ref="R2164">_xlfn.LET(_xlpm.k,finalData[[#This Row],[peer_group_key]],
ROWS(_xlfn._xlws.FILTER(finalData[score], (finalData[peer_group_key]=_xlpm.k)*(ISNUMBER(finalData[score]))))
)</f>
        <v>16</v>
      </c>
      <c r="S2164">
        <f>IF(OR(NOT(ISNUMBER(finalData[[#This Row],[peerIQR]])),finalData[[#This Row],[peerIQR]]=0), NA(), finalData[[#This Row],[peerQ1]]-1.5*finalData[[#This Row],[peerIQR]])</f>
        <v>0.7512500000000002</v>
      </c>
      <c r="T2164">
        <f>IF(OR(NOT(ISNUMBER(finalData[[#This Row],[peerIQR]])),finalData[[#This Row],[peerIQR]]=0), NA(), finalData[[#This Row],[peerQ3]]+1.5*finalData[[#This Row],[peerIQR]])</f>
        <v>1.3612499999999996</v>
      </c>
      <c r="U216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64">
        <f>finalData[[#This Row],[score]]-finalData[[#This Row],[peerMedian]]</f>
        <v>-0.125</v>
      </c>
    </row>
    <row r="2165" spans="1:22">
      <c r="A2165" t="s">
        <v>8116</v>
      </c>
      <c r="B2165" t="s">
        <v>8117</v>
      </c>
      <c r="C2165" t="s">
        <v>7865</v>
      </c>
      <c r="D2165" t="s">
        <v>32</v>
      </c>
      <c r="E2165">
        <v>4</v>
      </c>
      <c r="F2165">
        <v>3</v>
      </c>
      <c r="G2165">
        <v>5</v>
      </c>
      <c r="H2165">
        <v>1</v>
      </c>
      <c r="I2165">
        <v>1.05</v>
      </c>
      <c r="J2165">
        <v>9</v>
      </c>
      <c r="K2165">
        <v>0.1111111111111111</v>
      </c>
      <c r="L2165" t="s">
        <v>18193</v>
      </c>
      <c r="M2165" t="s">
        <v>17970</v>
      </c>
      <c r="N2165" cm="1">
        <f t="array" ref="N2165">_xlfn.LET(_xlpm.k,finalData[[#This Row],[peer_group_key]],
     MEDIAN(_xlfn._xlws.FILTER(finalData[score], (finalData[peer_group_key]=_xlpm.k)*(ISNUMBER(finalData[score]))))
)</f>
        <v>1.04</v>
      </c>
      <c r="O2165" cm="1">
        <f t="array" ref="O216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65" cm="1">
        <f t="array" ref="P216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65">
        <f>finalData[[#This Row],[peerQ3]]-finalData[[#This Row],[peerQ1]]</f>
        <v>9.000000000000008E-2</v>
      </c>
      <c r="R2165" cm="1">
        <f t="array" ref="R2165">_xlfn.LET(_xlpm.k,finalData[[#This Row],[peer_group_key]],
ROWS(_xlfn._xlws.FILTER(finalData[score], (finalData[peer_group_key]=_xlpm.k)*(ISNUMBER(finalData[score]))))
)</f>
        <v>71</v>
      </c>
      <c r="S2165">
        <f>IF(OR(NOT(ISNUMBER(finalData[[#This Row],[peerIQR]])),finalData[[#This Row],[peerIQR]]=0), NA(), finalData[[#This Row],[peerQ1]]-1.5*finalData[[#This Row],[peerIQR]])</f>
        <v>0.86499999999999988</v>
      </c>
      <c r="T2165">
        <f>IF(OR(NOT(ISNUMBER(finalData[[#This Row],[peerIQR]])),finalData[[#This Row],[peerIQR]]=0), NA(), finalData[[#This Row],[peerQ3]]+1.5*finalData[[#This Row],[peerIQR]])</f>
        <v>1.2250000000000001</v>
      </c>
      <c r="U216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65">
        <f>finalData[[#This Row],[score]]-finalData[[#This Row],[peerMedian]]</f>
        <v>1.0000000000000009E-2</v>
      </c>
    </row>
    <row r="2166" spans="1:22">
      <c r="A2166" t="s">
        <v>8119</v>
      </c>
      <c r="B2166" t="s">
        <v>8120</v>
      </c>
      <c r="C2166" t="s">
        <v>7865</v>
      </c>
      <c r="D2166" t="s">
        <v>18</v>
      </c>
      <c r="E2166">
        <v>4</v>
      </c>
      <c r="F2166">
        <v>0</v>
      </c>
      <c r="G2166">
        <v>6</v>
      </c>
      <c r="H2166">
        <v>0</v>
      </c>
      <c r="I2166">
        <v>1.06</v>
      </c>
      <c r="J2166">
        <v>6</v>
      </c>
      <c r="K2166">
        <v>0</v>
      </c>
      <c r="L2166" t="s">
        <v>18194</v>
      </c>
      <c r="M2166" t="s">
        <v>17970</v>
      </c>
      <c r="N2166" cm="1">
        <f t="array" ref="N2166">_xlfn.LET(_xlpm.k,finalData[[#This Row],[peer_group_key]],
     MEDIAN(_xlfn._xlws.FILTER(finalData[score], (finalData[peer_group_key]=_xlpm.k)*(ISNUMBER(finalData[score]))))
)</f>
        <v>1.0649999999999999</v>
      </c>
      <c r="O2166" cm="1">
        <f t="array" ref="O216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2166" cm="1">
        <f t="array" ref="P216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1.1324999999999998</v>
      </c>
      <c r="Q2166">
        <f>finalData[[#This Row],[peerQ3]]-finalData[[#This Row],[peerQ1]]</f>
        <v>0.15249999999999986</v>
      </c>
      <c r="R2166" cm="1">
        <f t="array" ref="R2166">_xlfn.LET(_xlpm.k,finalData[[#This Row],[peer_group_key]],
ROWS(_xlfn._xlws.FILTER(finalData[score], (finalData[peer_group_key]=_xlpm.k)*(ISNUMBER(finalData[score]))))
)</f>
        <v>16</v>
      </c>
      <c r="S2166">
        <f>IF(OR(NOT(ISNUMBER(finalData[[#This Row],[peerIQR]])),finalData[[#This Row],[peerIQR]]=0), NA(), finalData[[#This Row],[peerQ1]]-1.5*finalData[[#This Row],[peerIQR]])</f>
        <v>0.7512500000000002</v>
      </c>
      <c r="T2166">
        <f>IF(OR(NOT(ISNUMBER(finalData[[#This Row],[peerIQR]])),finalData[[#This Row],[peerIQR]]=0), NA(), finalData[[#This Row],[peerQ3]]+1.5*finalData[[#This Row],[peerIQR]])</f>
        <v>1.3612499999999996</v>
      </c>
      <c r="U216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66">
        <f>finalData[[#This Row],[score]]-finalData[[#This Row],[peerMedian]]</f>
        <v>-4.9999999999998934E-3</v>
      </c>
    </row>
    <row r="2167" spans="1:22">
      <c r="A2167" t="s">
        <v>8123</v>
      </c>
      <c r="B2167" t="s">
        <v>8124</v>
      </c>
      <c r="C2167" t="s">
        <v>7865</v>
      </c>
      <c r="D2167" t="s">
        <v>27</v>
      </c>
      <c r="E2167">
        <v>4</v>
      </c>
      <c r="F2167">
        <v>0</v>
      </c>
      <c r="G2167">
        <v>4</v>
      </c>
      <c r="H2167">
        <v>1</v>
      </c>
      <c r="I2167">
        <v>1.06</v>
      </c>
      <c r="J2167">
        <v>5</v>
      </c>
      <c r="K2167">
        <v>0.2</v>
      </c>
      <c r="L2167" t="s">
        <v>18192</v>
      </c>
      <c r="M2167" t="s">
        <v>17970</v>
      </c>
      <c r="N2167" cm="1">
        <f t="array" ref="N2167">_xlfn.LET(_xlpm.k,finalData[[#This Row],[peer_group_key]],
     MEDIAN(_xlfn._xlws.FILTER(finalData[score], (finalData[peer_group_key]=_xlpm.k)*(ISNUMBER(finalData[score]))))
)</f>
        <v>1.05</v>
      </c>
      <c r="O2167" cm="1">
        <f t="array" ref="O216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67" cm="1">
        <f t="array" ref="P216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67">
        <f>finalData[[#This Row],[peerQ3]]-finalData[[#This Row],[peerQ1]]</f>
        <v>5.2499999999999991E-2</v>
      </c>
      <c r="R2167" cm="1">
        <f t="array" ref="R2167">_xlfn.LET(_xlpm.k,finalData[[#This Row],[peer_group_key]],
ROWS(_xlfn._xlws.FILTER(finalData[score], (finalData[peer_group_key]=_xlpm.k)*(ISNUMBER(finalData[score]))))
)</f>
        <v>70</v>
      </c>
      <c r="S2167">
        <f>IF(OR(NOT(ISNUMBER(finalData[[#This Row],[peerIQR]])),finalData[[#This Row],[peerIQR]]=0), NA(), finalData[[#This Row],[peerQ1]]-1.5*finalData[[#This Row],[peerIQR]])</f>
        <v>0.93875000000000008</v>
      </c>
      <c r="T2167">
        <f>IF(OR(NOT(ISNUMBER(finalData[[#This Row],[peerIQR]])),finalData[[#This Row],[peerIQR]]=0), NA(), finalData[[#This Row],[peerQ3]]+1.5*finalData[[#This Row],[peerIQR]])</f>
        <v>1.1487500000000002</v>
      </c>
      <c r="U216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67">
        <f>finalData[[#This Row],[score]]-finalData[[#This Row],[peerMedian]]</f>
        <v>1.0000000000000009E-2</v>
      </c>
    </row>
    <row r="2168" spans="1:22">
      <c r="A2168" t="s">
        <v>8126</v>
      </c>
      <c r="B2168" t="s">
        <v>8127</v>
      </c>
      <c r="C2168" t="s">
        <v>7865</v>
      </c>
      <c r="D2168" t="s">
        <v>27</v>
      </c>
      <c r="E2168">
        <v>3</v>
      </c>
      <c r="F2168">
        <v>0</v>
      </c>
      <c r="G2168">
        <v>9</v>
      </c>
      <c r="H2168">
        <v>0</v>
      </c>
      <c r="I2168">
        <v>1</v>
      </c>
      <c r="J2168">
        <v>9</v>
      </c>
      <c r="K2168">
        <v>0</v>
      </c>
      <c r="L2168" t="s">
        <v>18192</v>
      </c>
      <c r="M2168" t="s">
        <v>17971</v>
      </c>
      <c r="N2168" cm="1">
        <f t="array" ref="N2168">_xlfn.LET(_xlpm.k,finalData[[#This Row],[peer_group_key]],
     MEDIAN(_xlfn._xlws.FILTER(finalData[score], (finalData[peer_group_key]=_xlpm.k)*(ISNUMBER(finalData[score]))))
)</f>
        <v>1.05</v>
      </c>
      <c r="O2168" cm="1">
        <f t="array" ref="O216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68" cm="1">
        <f t="array" ref="P216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68">
        <f>finalData[[#This Row],[peerQ3]]-finalData[[#This Row],[peerQ1]]</f>
        <v>5.2499999999999991E-2</v>
      </c>
      <c r="R2168" cm="1">
        <f t="array" ref="R2168">_xlfn.LET(_xlpm.k,finalData[[#This Row],[peer_group_key]],
ROWS(_xlfn._xlws.FILTER(finalData[score], (finalData[peer_group_key]=_xlpm.k)*(ISNUMBER(finalData[score]))))
)</f>
        <v>70</v>
      </c>
      <c r="S2168">
        <f>IF(OR(NOT(ISNUMBER(finalData[[#This Row],[peerIQR]])),finalData[[#This Row],[peerIQR]]=0), NA(), finalData[[#This Row],[peerQ1]]-1.5*finalData[[#This Row],[peerIQR]])</f>
        <v>0.93875000000000008</v>
      </c>
      <c r="T2168">
        <f>IF(OR(NOT(ISNUMBER(finalData[[#This Row],[peerIQR]])),finalData[[#This Row],[peerIQR]]=0), NA(), finalData[[#This Row],[peerQ3]]+1.5*finalData[[#This Row],[peerIQR]])</f>
        <v>1.1487500000000002</v>
      </c>
      <c r="U216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68">
        <f>finalData[[#This Row],[score]]-finalData[[#This Row],[peerMedian]]</f>
        <v>-5.0000000000000044E-2</v>
      </c>
    </row>
    <row r="2169" spans="1:22">
      <c r="A2169" t="s">
        <v>8129</v>
      </c>
      <c r="B2169" t="s">
        <v>8130</v>
      </c>
      <c r="C2169" t="s">
        <v>7865</v>
      </c>
      <c r="D2169" t="s">
        <v>27</v>
      </c>
      <c r="E2169">
        <v>1</v>
      </c>
      <c r="F2169">
        <v>0</v>
      </c>
      <c r="G2169">
        <v>5</v>
      </c>
      <c r="H2169">
        <v>1</v>
      </c>
      <c r="I2169">
        <v>1.05</v>
      </c>
      <c r="J2169">
        <v>6</v>
      </c>
      <c r="K2169">
        <v>0.16666666666666666</v>
      </c>
      <c r="L2169" t="s">
        <v>18192</v>
      </c>
      <c r="M2169" t="s">
        <v>17973</v>
      </c>
      <c r="N2169" cm="1">
        <f t="array" ref="N2169">_xlfn.LET(_xlpm.k,finalData[[#This Row],[peer_group_key]],
     MEDIAN(_xlfn._xlws.FILTER(finalData[score], (finalData[peer_group_key]=_xlpm.k)*(ISNUMBER(finalData[score]))))
)</f>
        <v>1.05</v>
      </c>
      <c r="O2169" cm="1">
        <f t="array" ref="O216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69" cm="1">
        <f t="array" ref="P216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69">
        <f>finalData[[#This Row],[peerQ3]]-finalData[[#This Row],[peerQ1]]</f>
        <v>5.2499999999999991E-2</v>
      </c>
      <c r="R2169" cm="1">
        <f t="array" ref="R2169">_xlfn.LET(_xlpm.k,finalData[[#This Row],[peer_group_key]],
ROWS(_xlfn._xlws.FILTER(finalData[score], (finalData[peer_group_key]=_xlpm.k)*(ISNUMBER(finalData[score]))))
)</f>
        <v>70</v>
      </c>
      <c r="S2169">
        <f>IF(OR(NOT(ISNUMBER(finalData[[#This Row],[peerIQR]])),finalData[[#This Row],[peerIQR]]=0), NA(), finalData[[#This Row],[peerQ1]]-1.5*finalData[[#This Row],[peerIQR]])</f>
        <v>0.93875000000000008</v>
      </c>
      <c r="T2169">
        <f>IF(OR(NOT(ISNUMBER(finalData[[#This Row],[peerIQR]])),finalData[[#This Row],[peerIQR]]=0), NA(), finalData[[#This Row],[peerQ3]]+1.5*finalData[[#This Row],[peerIQR]])</f>
        <v>1.1487500000000002</v>
      </c>
      <c r="U216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69">
        <f>finalData[[#This Row],[score]]-finalData[[#This Row],[peerMedian]]</f>
        <v>0</v>
      </c>
    </row>
    <row r="2170" spans="1:22">
      <c r="A2170" t="s">
        <v>8133</v>
      </c>
      <c r="B2170" t="s">
        <v>8134</v>
      </c>
      <c r="C2170" t="s">
        <v>7865</v>
      </c>
      <c r="D2170" t="s">
        <v>282</v>
      </c>
      <c r="E2170">
        <v>3</v>
      </c>
      <c r="F2170">
        <v>0</v>
      </c>
      <c r="G2170">
        <v>8</v>
      </c>
      <c r="H2170">
        <v>0</v>
      </c>
      <c r="I2170">
        <v>1.1399999999999999</v>
      </c>
      <c r="J2170">
        <v>8</v>
      </c>
      <c r="K2170">
        <v>0</v>
      </c>
      <c r="L2170" t="s">
        <v>18198</v>
      </c>
      <c r="M2170" t="s">
        <v>17971</v>
      </c>
      <c r="N2170" cm="1">
        <f t="array" ref="N2170">_xlfn.LET(_xlpm.k,finalData[[#This Row],[peer_group_key]],
     MEDIAN(_xlfn._xlws.FILTER(finalData[score], (finalData[peer_group_key]=_xlpm.k)*(ISNUMBER(finalData[score]))))
)</f>
        <v>1.0350000000000001</v>
      </c>
      <c r="O2170" cm="1">
        <f t="array" ref="O217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2170" cm="1">
        <f t="array" ref="P217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1.0975000000000001</v>
      </c>
      <c r="Q2170">
        <f>finalData[[#This Row],[peerQ3]]-finalData[[#This Row],[peerQ1]]</f>
        <v>0.12500000000000022</v>
      </c>
      <c r="R2170" cm="1">
        <f t="array" ref="R2170">_xlfn.LET(_xlpm.k,finalData[[#This Row],[peer_group_key]],
ROWS(_xlfn._xlws.FILTER(finalData[score], (finalData[peer_group_key]=_xlpm.k)*(ISNUMBER(finalData[score]))))
)</f>
        <v>8</v>
      </c>
      <c r="S2170">
        <f>IF(OR(NOT(ISNUMBER(finalData[[#This Row],[peerIQR]])),finalData[[#This Row],[peerIQR]]=0), NA(), finalData[[#This Row],[peerQ1]]-1.5*finalData[[#This Row],[peerIQR]])</f>
        <v>0.78499999999999959</v>
      </c>
      <c r="T2170">
        <f>IF(OR(NOT(ISNUMBER(finalData[[#This Row],[peerIQR]])),finalData[[#This Row],[peerIQR]]=0), NA(), finalData[[#This Row],[peerQ3]]+1.5*finalData[[#This Row],[peerIQR]])</f>
        <v>1.2850000000000006</v>
      </c>
      <c r="U217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70">
        <f>finalData[[#This Row],[score]]-finalData[[#This Row],[peerMedian]]</f>
        <v>0.10499999999999976</v>
      </c>
    </row>
    <row r="2171" spans="1:22">
      <c r="A2171" t="s">
        <v>8136</v>
      </c>
      <c r="B2171" t="s">
        <v>8137</v>
      </c>
      <c r="C2171" t="s">
        <v>7865</v>
      </c>
      <c r="D2171" t="s">
        <v>18</v>
      </c>
      <c r="E2171">
        <v>4</v>
      </c>
      <c r="F2171">
        <v>0</v>
      </c>
      <c r="G2171">
        <v>9</v>
      </c>
      <c r="H2171">
        <v>1</v>
      </c>
      <c r="I2171">
        <v>1.2</v>
      </c>
      <c r="J2171">
        <v>10</v>
      </c>
      <c r="K2171">
        <v>0.1</v>
      </c>
      <c r="L2171" t="s">
        <v>18194</v>
      </c>
      <c r="M2171" t="s">
        <v>17970</v>
      </c>
      <c r="N2171" cm="1">
        <f t="array" ref="N2171">_xlfn.LET(_xlpm.k,finalData[[#This Row],[peer_group_key]],
     MEDIAN(_xlfn._xlws.FILTER(finalData[score], (finalData[peer_group_key]=_xlpm.k)*(ISNUMBER(finalData[score]))))
)</f>
        <v>1.0649999999999999</v>
      </c>
      <c r="O2171" cm="1">
        <f t="array" ref="O217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2171" cm="1">
        <f t="array" ref="P217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1.1324999999999998</v>
      </c>
      <c r="Q2171">
        <f>finalData[[#This Row],[peerQ3]]-finalData[[#This Row],[peerQ1]]</f>
        <v>0.15249999999999986</v>
      </c>
      <c r="R2171" cm="1">
        <f t="array" ref="R2171">_xlfn.LET(_xlpm.k,finalData[[#This Row],[peer_group_key]],
ROWS(_xlfn._xlws.FILTER(finalData[score], (finalData[peer_group_key]=_xlpm.k)*(ISNUMBER(finalData[score]))))
)</f>
        <v>16</v>
      </c>
      <c r="S2171">
        <f>IF(OR(NOT(ISNUMBER(finalData[[#This Row],[peerIQR]])),finalData[[#This Row],[peerIQR]]=0), NA(), finalData[[#This Row],[peerQ1]]-1.5*finalData[[#This Row],[peerIQR]])</f>
        <v>0.7512500000000002</v>
      </c>
      <c r="T2171">
        <f>IF(OR(NOT(ISNUMBER(finalData[[#This Row],[peerIQR]])),finalData[[#This Row],[peerIQR]]=0), NA(), finalData[[#This Row],[peerQ3]]+1.5*finalData[[#This Row],[peerIQR]])</f>
        <v>1.3612499999999996</v>
      </c>
      <c r="U217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71">
        <f>finalData[[#This Row],[score]]-finalData[[#This Row],[peerMedian]]</f>
        <v>0.13500000000000001</v>
      </c>
    </row>
    <row r="2172" spans="1:22">
      <c r="A2172" t="s">
        <v>8139</v>
      </c>
      <c r="B2172" t="s">
        <v>8140</v>
      </c>
      <c r="C2172" t="s">
        <v>7865</v>
      </c>
      <c r="D2172" t="s">
        <v>32</v>
      </c>
      <c r="E2172">
        <v>5</v>
      </c>
      <c r="F2172">
        <v>1</v>
      </c>
      <c r="G2172">
        <v>6</v>
      </c>
      <c r="H2172">
        <v>1</v>
      </c>
      <c r="I2172">
        <v>1.03</v>
      </c>
      <c r="J2172">
        <v>8</v>
      </c>
      <c r="K2172">
        <v>0.125</v>
      </c>
      <c r="L2172" t="s">
        <v>18193</v>
      </c>
      <c r="M2172" t="s">
        <v>17970</v>
      </c>
      <c r="N2172" cm="1">
        <f t="array" ref="N2172">_xlfn.LET(_xlpm.k,finalData[[#This Row],[peer_group_key]],
     MEDIAN(_xlfn._xlws.FILTER(finalData[score], (finalData[peer_group_key]=_xlpm.k)*(ISNUMBER(finalData[score]))))
)</f>
        <v>1.04</v>
      </c>
      <c r="O2172" cm="1">
        <f t="array" ref="O217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72" cm="1">
        <f t="array" ref="P217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72">
        <f>finalData[[#This Row],[peerQ3]]-finalData[[#This Row],[peerQ1]]</f>
        <v>9.000000000000008E-2</v>
      </c>
      <c r="R2172" cm="1">
        <f t="array" ref="R2172">_xlfn.LET(_xlpm.k,finalData[[#This Row],[peer_group_key]],
ROWS(_xlfn._xlws.FILTER(finalData[score], (finalData[peer_group_key]=_xlpm.k)*(ISNUMBER(finalData[score]))))
)</f>
        <v>71</v>
      </c>
      <c r="S2172">
        <f>IF(OR(NOT(ISNUMBER(finalData[[#This Row],[peerIQR]])),finalData[[#This Row],[peerIQR]]=0), NA(), finalData[[#This Row],[peerQ1]]-1.5*finalData[[#This Row],[peerIQR]])</f>
        <v>0.86499999999999988</v>
      </c>
      <c r="T2172">
        <f>IF(OR(NOT(ISNUMBER(finalData[[#This Row],[peerIQR]])),finalData[[#This Row],[peerIQR]]=0), NA(), finalData[[#This Row],[peerQ3]]+1.5*finalData[[#This Row],[peerIQR]])</f>
        <v>1.2250000000000001</v>
      </c>
      <c r="U217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72">
        <f>finalData[[#This Row],[score]]-finalData[[#This Row],[peerMedian]]</f>
        <v>-1.0000000000000009E-2</v>
      </c>
    </row>
    <row r="2173" spans="1:22">
      <c r="A2173" t="s">
        <v>8142</v>
      </c>
      <c r="B2173" t="s">
        <v>8143</v>
      </c>
      <c r="C2173" t="s">
        <v>7865</v>
      </c>
      <c r="D2173" t="s">
        <v>18</v>
      </c>
      <c r="E2173">
        <v>3</v>
      </c>
      <c r="F2173">
        <v>0</v>
      </c>
      <c r="G2173">
        <v>6</v>
      </c>
      <c r="H2173">
        <v>0</v>
      </c>
      <c r="I2173">
        <v>0.96</v>
      </c>
      <c r="J2173">
        <v>6</v>
      </c>
      <c r="K2173">
        <v>0</v>
      </c>
      <c r="L2173" t="s">
        <v>18194</v>
      </c>
      <c r="M2173" t="s">
        <v>17971</v>
      </c>
      <c r="N2173" cm="1">
        <f t="array" ref="N2173">_xlfn.LET(_xlpm.k,finalData[[#This Row],[peer_group_key]],
     MEDIAN(_xlfn._xlws.FILTER(finalData[score], (finalData[peer_group_key]=_xlpm.k)*(ISNUMBER(finalData[score]))))
)</f>
        <v>1.0649999999999999</v>
      </c>
      <c r="O2173" cm="1">
        <f t="array" ref="O217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2173" cm="1">
        <f t="array" ref="P217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1.1324999999999998</v>
      </c>
      <c r="Q2173">
        <f>finalData[[#This Row],[peerQ3]]-finalData[[#This Row],[peerQ1]]</f>
        <v>0.15249999999999986</v>
      </c>
      <c r="R2173" cm="1">
        <f t="array" ref="R2173">_xlfn.LET(_xlpm.k,finalData[[#This Row],[peer_group_key]],
ROWS(_xlfn._xlws.FILTER(finalData[score], (finalData[peer_group_key]=_xlpm.k)*(ISNUMBER(finalData[score]))))
)</f>
        <v>16</v>
      </c>
      <c r="S2173">
        <f>IF(OR(NOT(ISNUMBER(finalData[[#This Row],[peerIQR]])),finalData[[#This Row],[peerIQR]]=0), NA(), finalData[[#This Row],[peerQ1]]-1.5*finalData[[#This Row],[peerIQR]])</f>
        <v>0.7512500000000002</v>
      </c>
      <c r="T2173">
        <f>IF(OR(NOT(ISNUMBER(finalData[[#This Row],[peerIQR]])),finalData[[#This Row],[peerIQR]]=0), NA(), finalData[[#This Row],[peerQ3]]+1.5*finalData[[#This Row],[peerIQR]])</f>
        <v>1.3612499999999996</v>
      </c>
      <c r="U217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73">
        <f>finalData[[#This Row],[score]]-finalData[[#This Row],[peerMedian]]</f>
        <v>-0.10499999999999998</v>
      </c>
    </row>
    <row r="2174" spans="1:22">
      <c r="A2174" t="s">
        <v>8146</v>
      </c>
      <c r="B2174" t="s">
        <v>8147</v>
      </c>
      <c r="C2174" t="s">
        <v>7865</v>
      </c>
      <c r="D2174" t="s">
        <v>32</v>
      </c>
      <c r="E2174">
        <v>3</v>
      </c>
      <c r="F2174">
        <v>0</v>
      </c>
      <c r="G2174">
        <v>11</v>
      </c>
      <c r="H2174">
        <v>0</v>
      </c>
      <c r="I2174">
        <v>1.05</v>
      </c>
      <c r="J2174">
        <v>11</v>
      </c>
      <c r="K2174">
        <v>0</v>
      </c>
      <c r="L2174" t="s">
        <v>18193</v>
      </c>
      <c r="M2174" t="s">
        <v>17971</v>
      </c>
      <c r="N2174" cm="1">
        <f t="array" ref="N2174">_xlfn.LET(_xlpm.k,finalData[[#This Row],[peer_group_key]],
     MEDIAN(_xlfn._xlws.FILTER(finalData[score], (finalData[peer_group_key]=_xlpm.k)*(ISNUMBER(finalData[score]))))
)</f>
        <v>1.04</v>
      </c>
      <c r="O2174" cm="1">
        <f t="array" ref="O217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74" cm="1">
        <f t="array" ref="P217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74">
        <f>finalData[[#This Row],[peerQ3]]-finalData[[#This Row],[peerQ1]]</f>
        <v>9.000000000000008E-2</v>
      </c>
      <c r="R2174" cm="1">
        <f t="array" ref="R2174">_xlfn.LET(_xlpm.k,finalData[[#This Row],[peer_group_key]],
ROWS(_xlfn._xlws.FILTER(finalData[score], (finalData[peer_group_key]=_xlpm.k)*(ISNUMBER(finalData[score]))))
)</f>
        <v>71</v>
      </c>
      <c r="S2174">
        <f>IF(OR(NOT(ISNUMBER(finalData[[#This Row],[peerIQR]])),finalData[[#This Row],[peerIQR]]=0), NA(), finalData[[#This Row],[peerQ1]]-1.5*finalData[[#This Row],[peerIQR]])</f>
        <v>0.86499999999999988</v>
      </c>
      <c r="T2174">
        <f>IF(OR(NOT(ISNUMBER(finalData[[#This Row],[peerIQR]])),finalData[[#This Row],[peerIQR]]=0), NA(), finalData[[#This Row],[peerQ3]]+1.5*finalData[[#This Row],[peerIQR]])</f>
        <v>1.2250000000000001</v>
      </c>
      <c r="U217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74">
        <f>finalData[[#This Row],[score]]-finalData[[#This Row],[peerMedian]]</f>
        <v>1.0000000000000009E-2</v>
      </c>
    </row>
    <row r="2175" spans="1:22">
      <c r="A2175" t="s">
        <v>8150</v>
      </c>
      <c r="B2175" t="s">
        <v>8151</v>
      </c>
      <c r="C2175" t="s">
        <v>7865</v>
      </c>
      <c r="D2175" t="s">
        <v>32</v>
      </c>
      <c r="E2175">
        <v>5</v>
      </c>
      <c r="F2175">
        <v>0</v>
      </c>
      <c r="G2175">
        <v>4</v>
      </c>
      <c r="H2175">
        <v>0</v>
      </c>
      <c r="I2175">
        <v>0.99</v>
      </c>
      <c r="J2175">
        <v>4</v>
      </c>
      <c r="K2175">
        <v>0</v>
      </c>
      <c r="L2175" t="s">
        <v>18193</v>
      </c>
      <c r="M2175" t="s">
        <v>17970</v>
      </c>
      <c r="N2175" cm="1">
        <f t="array" ref="N2175">_xlfn.LET(_xlpm.k,finalData[[#This Row],[peer_group_key]],
     MEDIAN(_xlfn._xlws.FILTER(finalData[score], (finalData[peer_group_key]=_xlpm.k)*(ISNUMBER(finalData[score]))))
)</f>
        <v>1.04</v>
      </c>
      <c r="O2175" cm="1">
        <f t="array" ref="O217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75" cm="1">
        <f t="array" ref="P217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75">
        <f>finalData[[#This Row],[peerQ3]]-finalData[[#This Row],[peerQ1]]</f>
        <v>9.000000000000008E-2</v>
      </c>
      <c r="R2175" cm="1">
        <f t="array" ref="R2175">_xlfn.LET(_xlpm.k,finalData[[#This Row],[peer_group_key]],
ROWS(_xlfn._xlws.FILTER(finalData[score], (finalData[peer_group_key]=_xlpm.k)*(ISNUMBER(finalData[score]))))
)</f>
        <v>71</v>
      </c>
      <c r="S2175">
        <f>IF(OR(NOT(ISNUMBER(finalData[[#This Row],[peerIQR]])),finalData[[#This Row],[peerIQR]]=0), NA(), finalData[[#This Row],[peerQ1]]-1.5*finalData[[#This Row],[peerIQR]])</f>
        <v>0.86499999999999988</v>
      </c>
      <c r="T2175">
        <f>IF(OR(NOT(ISNUMBER(finalData[[#This Row],[peerIQR]])),finalData[[#This Row],[peerIQR]]=0), NA(), finalData[[#This Row],[peerQ3]]+1.5*finalData[[#This Row],[peerIQR]])</f>
        <v>1.2250000000000001</v>
      </c>
      <c r="U217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75">
        <f>finalData[[#This Row],[score]]-finalData[[#This Row],[peerMedian]]</f>
        <v>-5.0000000000000044E-2</v>
      </c>
    </row>
    <row r="2176" spans="1:22">
      <c r="A2176" t="s">
        <v>8153</v>
      </c>
      <c r="B2176" t="s">
        <v>8154</v>
      </c>
      <c r="C2176" t="s">
        <v>7865</v>
      </c>
      <c r="D2176" t="s">
        <v>27</v>
      </c>
      <c r="E2176">
        <v>1</v>
      </c>
      <c r="F2176">
        <v>0</v>
      </c>
      <c r="G2176">
        <v>9</v>
      </c>
      <c r="H2176">
        <v>0</v>
      </c>
      <c r="I2176">
        <v>1.1399999999999999</v>
      </c>
      <c r="J2176">
        <v>9</v>
      </c>
      <c r="K2176">
        <v>0</v>
      </c>
      <c r="L2176" t="s">
        <v>18192</v>
      </c>
      <c r="M2176" t="s">
        <v>17973</v>
      </c>
      <c r="N2176" cm="1">
        <f t="array" ref="N2176">_xlfn.LET(_xlpm.k,finalData[[#This Row],[peer_group_key]],
     MEDIAN(_xlfn._xlws.FILTER(finalData[score], (finalData[peer_group_key]=_xlpm.k)*(ISNUMBER(finalData[score]))))
)</f>
        <v>1.05</v>
      </c>
      <c r="O2176" cm="1">
        <f t="array" ref="O217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76" cm="1">
        <f t="array" ref="P217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76">
        <f>finalData[[#This Row],[peerQ3]]-finalData[[#This Row],[peerQ1]]</f>
        <v>5.2499999999999991E-2</v>
      </c>
      <c r="R2176" cm="1">
        <f t="array" ref="R2176">_xlfn.LET(_xlpm.k,finalData[[#This Row],[peer_group_key]],
ROWS(_xlfn._xlws.FILTER(finalData[score], (finalData[peer_group_key]=_xlpm.k)*(ISNUMBER(finalData[score]))))
)</f>
        <v>70</v>
      </c>
      <c r="S2176">
        <f>IF(OR(NOT(ISNUMBER(finalData[[#This Row],[peerIQR]])),finalData[[#This Row],[peerIQR]]=0), NA(), finalData[[#This Row],[peerQ1]]-1.5*finalData[[#This Row],[peerIQR]])</f>
        <v>0.93875000000000008</v>
      </c>
      <c r="T2176">
        <f>IF(OR(NOT(ISNUMBER(finalData[[#This Row],[peerIQR]])),finalData[[#This Row],[peerIQR]]=0), NA(), finalData[[#This Row],[peerQ3]]+1.5*finalData[[#This Row],[peerIQR]])</f>
        <v>1.1487500000000002</v>
      </c>
      <c r="U217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76">
        <f>finalData[[#This Row],[score]]-finalData[[#This Row],[peerMedian]]</f>
        <v>8.9999999999999858E-2</v>
      </c>
    </row>
    <row r="2177" spans="1:22">
      <c r="A2177" t="s">
        <v>8156</v>
      </c>
      <c r="B2177" t="s">
        <v>8157</v>
      </c>
      <c r="C2177" t="s">
        <v>7865</v>
      </c>
      <c r="D2177" t="s">
        <v>27</v>
      </c>
      <c r="E2177">
        <v>4</v>
      </c>
      <c r="F2177">
        <v>1</v>
      </c>
      <c r="G2177">
        <v>6</v>
      </c>
      <c r="H2177">
        <v>0</v>
      </c>
      <c r="I2177">
        <v>0.96</v>
      </c>
      <c r="J2177">
        <v>7</v>
      </c>
      <c r="K2177">
        <v>0</v>
      </c>
      <c r="L2177" t="s">
        <v>18192</v>
      </c>
      <c r="M2177" t="s">
        <v>17970</v>
      </c>
      <c r="N2177" cm="1">
        <f t="array" ref="N2177">_xlfn.LET(_xlpm.k,finalData[[#This Row],[peer_group_key]],
     MEDIAN(_xlfn._xlws.FILTER(finalData[score], (finalData[peer_group_key]=_xlpm.k)*(ISNUMBER(finalData[score]))))
)</f>
        <v>1.05</v>
      </c>
      <c r="O2177" cm="1">
        <f t="array" ref="O217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77" cm="1">
        <f t="array" ref="P217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77">
        <f>finalData[[#This Row],[peerQ3]]-finalData[[#This Row],[peerQ1]]</f>
        <v>5.2499999999999991E-2</v>
      </c>
      <c r="R2177" cm="1">
        <f t="array" ref="R2177">_xlfn.LET(_xlpm.k,finalData[[#This Row],[peer_group_key]],
ROWS(_xlfn._xlws.FILTER(finalData[score], (finalData[peer_group_key]=_xlpm.k)*(ISNUMBER(finalData[score]))))
)</f>
        <v>70</v>
      </c>
      <c r="S2177">
        <f>IF(OR(NOT(ISNUMBER(finalData[[#This Row],[peerIQR]])),finalData[[#This Row],[peerIQR]]=0), NA(), finalData[[#This Row],[peerQ1]]-1.5*finalData[[#This Row],[peerIQR]])</f>
        <v>0.93875000000000008</v>
      </c>
      <c r="T2177">
        <f>IF(OR(NOT(ISNUMBER(finalData[[#This Row],[peerIQR]])),finalData[[#This Row],[peerIQR]]=0), NA(), finalData[[#This Row],[peerQ3]]+1.5*finalData[[#This Row],[peerIQR]])</f>
        <v>1.1487500000000002</v>
      </c>
      <c r="U217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77">
        <f>finalData[[#This Row],[score]]-finalData[[#This Row],[peerMedian]]</f>
        <v>-9.000000000000008E-2</v>
      </c>
    </row>
    <row r="2178" spans="1:22">
      <c r="A2178" t="s">
        <v>8160</v>
      </c>
      <c r="B2178" t="s">
        <v>8161</v>
      </c>
      <c r="C2178" t="s">
        <v>7865</v>
      </c>
      <c r="D2178" t="s">
        <v>27</v>
      </c>
      <c r="E2178">
        <v>4</v>
      </c>
      <c r="F2178">
        <v>1</v>
      </c>
      <c r="G2178">
        <v>5</v>
      </c>
      <c r="H2178">
        <v>0</v>
      </c>
      <c r="I2178">
        <v>1</v>
      </c>
      <c r="J2178">
        <v>6</v>
      </c>
      <c r="K2178">
        <v>0</v>
      </c>
      <c r="L2178" t="s">
        <v>18192</v>
      </c>
      <c r="M2178" t="s">
        <v>17970</v>
      </c>
      <c r="N2178" cm="1">
        <f t="array" ref="N2178">_xlfn.LET(_xlpm.k,finalData[[#This Row],[peer_group_key]],
     MEDIAN(_xlfn._xlws.FILTER(finalData[score], (finalData[peer_group_key]=_xlpm.k)*(ISNUMBER(finalData[score]))))
)</f>
        <v>1.05</v>
      </c>
      <c r="O2178" cm="1">
        <f t="array" ref="O217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78" cm="1">
        <f t="array" ref="P217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78">
        <f>finalData[[#This Row],[peerQ3]]-finalData[[#This Row],[peerQ1]]</f>
        <v>5.2499999999999991E-2</v>
      </c>
      <c r="R2178" cm="1">
        <f t="array" ref="R2178">_xlfn.LET(_xlpm.k,finalData[[#This Row],[peer_group_key]],
ROWS(_xlfn._xlws.FILTER(finalData[score], (finalData[peer_group_key]=_xlpm.k)*(ISNUMBER(finalData[score]))))
)</f>
        <v>70</v>
      </c>
      <c r="S2178">
        <f>IF(OR(NOT(ISNUMBER(finalData[[#This Row],[peerIQR]])),finalData[[#This Row],[peerIQR]]=0), NA(), finalData[[#This Row],[peerQ1]]-1.5*finalData[[#This Row],[peerIQR]])</f>
        <v>0.93875000000000008</v>
      </c>
      <c r="T2178">
        <f>IF(OR(NOT(ISNUMBER(finalData[[#This Row],[peerIQR]])),finalData[[#This Row],[peerIQR]]=0), NA(), finalData[[#This Row],[peerQ3]]+1.5*finalData[[#This Row],[peerIQR]])</f>
        <v>1.1487500000000002</v>
      </c>
      <c r="U217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78">
        <f>finalData[[#This Row],[score]]-finalData[[#This Row],[peerMedian]]</f>
        <v>-5.0000000000000044E-2</v>
      </c>
    </row>
    <row r="2179" spans="1:22">
      <c r="A2179" t="s">
        <v>8166</v>
      </c>
      <c r="B2179" t="s">
        <v>8167</v>
      </c>
      <c r="C2179" t="s">
        <v>7865</v>
      </c>
      <c r="D2179" t="s">
        <v>32</v>
      </c>
      <c r="E2179">
        <v>3</v>
      </c>
      <c r="F2179">
        <v>1</v>
      </c>
      <c r="G2179">
        <v>6</v>
      </c>
      <c r="H2179">
        <v>1</v>
      </c>
      <c r="I2179">
        <v>0.99</v>
      </c>
      <c r="J2179">
        <v>8</v>
      </c>
      <c r="K2179">
        <v>0.125</v>
      </c>
      <c r="L2179" t="s">
        <v>18193</v>
      </c>
      <c r="M2179" t="s">
        <v>17971</v>
      </c>
      <c r="N2179" cm="1">
        <f t="array" ref="N2179">_xlfn.LET(_xlpm.k,finalData[[#This Row],[peer_group_key]],
     MEDIAN(_xlfn._xlws.FILTER(finalData[score], (finalData[peer_group_key]=_xlpm.k)*(ISNUMBER(finalData[score]))))
)</f>
        <v>1.04</v>
      </c>
      <c r="O2179" cm="1">
        <f t="array" ref="O217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79" cm="1">
        <f t="array" ref="P217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79">
        <f>finalData[[#This Row],[peerQ3]]-finalData[[#This Row],[peerQ1]]</f>
        <v>9.000000000000008E-2</v>
      </c>
      <c r="R2179" cm="1">
        <f t="array" ref="R2179">_xlfn.LET(_xlpm.k,finalData[[#This Row],[peer_group_key]],
ROWS(_xlfn._xlws.FILTER(finalData[score], (finalData[peer_group_key]=_xlpm.k)*(ISNUMBER(finalData[score]))))
)</f>
        <v>71</v>
      </c>
      <c r="S2179">
        <f>IF(OR(NOT(ISNUMBER(finalData[[#This Row],[peerIQR]])),finalData[[#This Row],[peerIQR]]=0), NA(), finalData[[#This Row],[peerQ1]]-1.5*finalData[[#This Row],[peerIQR]])</f>
        <v>0.86499999999999988</v>
      </c>
      <c r="T2179">
        <f>IF(OR(NOT(ISNUMBER(finalData[[#This Row],[peerIQR]])),finalData[[#This Row],[peerIQR]]=0), NA(), finalData[[#This Row],[peerQ3]]+1.5*finalData[[#This Row],[peerIQR]])</f>
        <v>1.2250000000000001</v>
      </c>
      <c r="U217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79">
        <f>finalData[[#This Row],[score]]-finalData[[#This Row],[peerMedian]]</f>
        <v>-5.0000000000000044E-2</v>
      </c>
    </row>
    <row r="2180" spans="1:22">
      <c r="A2180" t="s">
        <v>8169</v>
      </c>
      <c r="B2180" t="s">
        <v>8170</v>
      </c>
      <c r="C2180" t="s">
        <v>7865</v>
      </c>
      <c r="D2180" t="s">
        <v>27</v>
      </c>
      <c r="E2180">
        <v>3</v>
      </c>
      <c r="F2180">
        <v>0</v>
      </c>
      <c r="G2180">
        <v>7</v>
      </c>
      <c r="H2180">
        <v>2</v>
      </c>
      <c r="I2180">
        <v>1.1100000000000001</v>
      </c>
      <c r="J2180">
        <v>9</v>
      </c>
      <c r="K2180">
        <v>0.22222222222222221</v>
      </c>
      <c r="L2180" t="s">
        <v>18192</v>
      </c>
      <c r="M2180" t="s">
        <v>17971</v>
      </c>
      <c r="N2180" cm="1">
        <f t="array" ref="N2180">_xlfn.LET(_xlpm.k,finalData[[#This Row],[peer_group_key]],
     MEDIAN(_xlfn._xlws.FILTER(finalData[score], (finalData[peer_group_key]=_xlpm.k)*(ISNUMBER(finalData[score]))))
)</f>
        <v>1.05</v>
      </c>
      <c r="O2180" cm="1">
        <f t="array" ref="O218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80" cm="1">
        <f t="array" ref="P218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80">
        <f>finalData[[#This Row],[peerQ3]]-finalData[[#This Row],[peerQ1]]</f>
        <v>5.2499999999999991E-2</v>
      </c>
      <c r="R2180" cm="1">
        <f t="array" ref="R2180">_xlfn.LET(_xlpm.k,finalData[[#This Row],[peer_group_key]],
ROWS(_xlfn._xlws.FILTER(finalData[score], (finalData[peer_group_key]=_xlpm.k)*(ISNUMBER(finalData[score]))))
)</f>
        <v>70</v>
      </c>
      <c r="S2180">
        <f>IF(OR(NOT(ISNUMBER(finalData[[#This Row],[peerIQR]])),finalData[[#This Row],[peerIQR]]=0), NA(), finalData[[#This Row],[peerQ1]]-1.5*finalData[[#This Row],[peerIQR]])</f>
        <v>0.93875000000000008</v>
      </c>
      <c r="T2180">
        <f>IF(OR(NOT(ISNUMBER(finalData[[#This Row],[peerIQR]])),finalData[[#This Row],[peerIQR]]=0), NA(), finalData[[#This Row],[peerQ3]]+1.5*finalData[[#This Row],[peerIQR]])</f>
        <v>1.1487500000000002</v>
      </c>
      <c r="U218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80">
        <f>finalData[[#This Row],[score]]-finalData[[#This Row],[peerMedian]]</f>
        <v>6.0000000000000053E-2</v>
      </c>
    </row>
    <row r="2181" spans="1:22">
      <c r="A2181" t="s">
        <v>8172</v>
      </c>
      <c r="B2181" t="s">
        <v>8173</v>
      </c>
      <c r="C2181" t="s">
        <v>7865</v>
      </c>
      <c r="D2181" t="s">
        <v>27</v>
      </c>
      <c r="E2181">
        <v>4</v>
      </c>
      <c r="F2181">
        <v>0</v>
      </c>
      <c r="G2181">
        <v>5</v>
      </c>
      <c r="H2181">
        <v>3</v>
      </c>
      <c r="I2181">
        <v>1.03</v>
      </c>
      <c r="J2181">
        <v>8</v>
      </c>
      <c r="K2181">
        <v>0.375</v>
      </c>
      <c r="L2181" t="s">
        <v>18192</v>
      </c>
      <c r="M2181" t="s">
        <v>17970</v>
      </c>
      <c r="N2181" cm="1">
        <f t="array" ref="N2181">_xlfn.LET(_xlpm.k,finalData[[#This Row],[peer_group_key]],
     MEDIAN(_xlfn._xlws.FILTER(finalData[score], (finalData[peer_group_key]=_xlpm.k)*(ISNUMBER(finalData[score]))))
)</f>
        <v>1.05</v>
      </c>
      <c r="O2181" cm="1">
        <f t="array" ref="O218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81" cm="1">
        <f t="array" ref="P218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81">
        <f>finalData[[#This Row],[peerQ3]]-finalData[[#This Row],[peerQ1]]</f>
        <v>5.2499999999999991E-2</v>
      </c>
      <c r="R2181" cm="1">
        <f t="array" ref="R2181">_xlfn.LET(_xlpm.k,finalData[[#This Row],[peer_group_key]],
ROWS(_xlfn._xlws.FILTER(finalData[score], (finalData[peer_group_key]=_xlpm.k)*(ISNUMBER(finalData[score]))))
)</f>
        <v>70</v>
      </c>
      <c r="S2181">
        <f>IF(OR(NOT(ISNUMBER(finalData[[#This Row],[peerIQR]])),finalData[[#This Row],[peerIQR]]=0), NA(), finalData[[#This Row],[peerQ1]]-1.5*finalData[[#This Row],[peerIQR]])</f>
        <v>0.93875000000000008</v>
      </c>
      <c r="T2181">
        <f>IF(OR(NOT(ISNUMBER(finalData[[#This Row],[peerIQR]])),finalData[[#This Row],[peerIQR]]=0), NA(), finalData[[#This Row],[peerQ3]]+1.5*finalData[[#This Row],[peerIQR]])</f>
        <v>1.1487500000000002</v>
      </c>
      <c r="U218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81">
        <f>finalData[[#This Row],[score]]-finalData[[#This Row],[peerMedian]]</f>
        <v>-2.0000000000000018E-2</v>
      </c>
    </row>
    <row r="2182" spans="1:22">
      <c r="A2182" t="s">
        <v>8176</v>
      </c>
      <c r="B2182" t="s">
        <v>8177</v>
      </c>
      <c r="C2182" t="s">
        <v>7865</v>
      </c>
      <c r="D2182" t="s">
        <v>27</v>
      </c>
      <c r="E2182">
        <v>3</v>
      </c>
      <c r="F2182">
        <v>0</v>
      </c>
      <c r="G2182">
        <v>6</v>
      </c>
      <c r="H2182">
        <v>0</v>
      </c>
      <c r="I2182">
        <v>1.1200000000000001</v>
      </c>
      <c r="J2182">
        <v>6</v>
      </c>
      <c r="K2182">
        <v>0</v>
      </c>
      <c r="L2182" t="s">
        <v>18192</v>
      </c>
      <c r="M2182" t="s">
        <v>17971</v>
      </c>
      <c r="N2182" cm="1">
        <f t="array" ref="N2182">_xlfn.LET(_xlpm.k,finalData[[#This Row],[peer_group_key]],
     MEDIAN(_xlfn._xlws.FILTER(finalData[score], (finalData[peer_group_key]=_xlpm.k)*(ISNUMBER(finalData[score]))))
)</f>
        <v>1.05</v>
      </c>
      <c r="O2182" cm="1">
        <f t="array" ref="O218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82" cm="1">
        <f t="array" ref="P218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82">
        <f>finalData[[#This Row],[peerQ3]]-finalData[[#This Row],[peerQ1]]</f>
        <v>5.2499999999999991E-2</v>
      </c>
      <c r="R2182" cm="1">
        <f t="array" ref="R2182">_xlfn.LET(_xlpm.k,finalData[[#This Row],[peer_group_key]],
ROWS(_xlfn._xlws.FILTER(finalData[score], (finalData[peer_group_key]=_xlpm.k)*(ISNUMBER(finalData[score]))))
)</f>
        <v>70</v>
      </c>
      <c r="S2182">
        <f>IF(OR(NOT(ISNUMBER(finalData[[#This Row],[peerIQR]])),finalData[[#This Row],[peerIQR]]=0), NA(), finalData[[#This Row],[peerQ1]]-1.5*finalData[[#This Row],[peerIQR]])</f>
        <v>0.93875000000000008</v>
      </c>
      <c r="T2182">
        <f>IF(OR(NOT(ISNUMBER(finalData[[#This Row],[peerIQR]])),finalData[[#This Row],[peerIQR]]=0), NA(), finalData[[#This Row],[peerQ3]]+1.5*finalData[[#This Row],[peerIQR]])</f>
        <v>1.1487500000000002</v>
      </c>
      <c r="U218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82">
        <f>finalData[[#This Row],[score]]-finalData[[#This Row],[peerMedian]]</f>
        <v>7.0000000000000062E-2</v>
      </c>
    </row>
    <row r="2183" spans="1:22">
      <c r="A2183" t="s">
        <v>8179</v>
      </c>
      <c r="B2183" t="s">
        <v>8180</v>
      </c>
      <c r="C2183" t="s">
        <v>7865</v>
      </c>
      <c r="D2183" t="s">
        <v>32</v>
      </c>
      <c r="E2183">
        <v>3</v>
      </c>
      <c r="F2183">
        <v>0</v>
      </c>
      <c r="G2183">
        <v>8</v>
      </c>
      <c r="H2183">
        <v>0</v>
      </c>
      <c r="I2183">
        <v>1.04</v>
      </c>
      <c r="J2183">
        <v>8</v>
      </c>
      <c r="K2183">
        <v>0</v>
      </c>
      <c r="L2183" t="s">
        <v>18193</v>
      </c>
      <c r="M2183" t="s">
        <v>17971</v>
      </c>
      <c r="N2183" cm="1">
        <f t="array" ref="N2183">_xlfn.LET(_xlpm.k,finalData[[#This Row],[peer_group_key]],
     MEDIAN(_xlfn._xlws.FILTER(finalData[score], (finalData[peer_group_key]=_xlpm.k)*(ISNUMBER(finalData[score]))))
)</f>
        <v>1.04</v>
      </c>
      <c r="O2183" cm="1">
        <f t="array" ref="O218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83" cm="1">
        <f t="array" ref="P218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83">
        <f>finalData[[#This Row],[peerQ3]]-finalData[[#This Row],[peerQ1]]</f>
        <v>9.000000000000008E-2</v>
      </c>
      <c r="R2183" cm="1">
        <f t="array" ref="R2183">_xlfn.LET(_xlpm.k,finalData[[#This Row],[peer_group_key]],
ROWS(_xlfn._xlws.FILTER(finalData[score], (finalData[peer_group_key]=_xlpm.k)*(ISNUMBER(finalData[score]))))
)</f>
        <v>71</v>
      </c>
      <c r="S2183">
        <f>IF(OR(NOT(ISNUMBER(finalData[[#This Row],[peerIQR]])),finalData[[#This Row],[peerIQR]]=0), NA(), finalData[[#This Row],[peerQ1]]-1.5*finalData[[#This Row],[peerIQR]])</f>
        <v>0.86499999999999988</v>
      </c>
      <c r="T2183">
        <f>IF(OR(NOT(ISNUMBER(finalData[[#This Row],[peerIQR]])),finalData[[#This Row],[peerIQR]]=0), NA(), finalData[[#This Row],[peerQ3]]+1.5*finalData[[#This Row],[peerIQR]])</f>
        <v>1.2250000000000001</v>
      </c>
      <c r="U218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83">
        <f>finalData[[#This Row],[score]]-finalData[[#This Row],[peerMedian]]</f>
        <v>0</v>
      </c>
    </row>
    <row r="2184" spans="1:22">
      <c r="A2184" t="s">
        <v>8182</v>
      </c>
      <c r="B2184" t="s">
        <v>8183</v>
      </c>
      <c r="C2184" t="s">
        <v>7865</v>
      </c>
      <c r="D2184" t="s">
        <v>27</v>
      </c>
      <c r="E2184">
        <v>3</v>
      </c>
      <c r="F2184">
        <v>1</v>
      </c>
      <c r="G2184">
        <v>5</v>
      </c>
      <c r="H2184">
        <v>1</v>
      </c>
      <c r="I2184">
        <v>0.94</v>
      </c>
      <c r="J2184">
        <v>7</v>
      </c>
      <c r="K2184">
        <v>0.14285714285714285</v>
      </c>
      <c r="L2184" t="s">
        <v>18192</v>
      </c>
      <c r="M2184" t="s">
        <v>17971</v>
      </c>
      <c r="N2184" cm="1">
        <f t="array" ref="N2184">_xlfn.LET(_xlpm.k,finalData[[#This Row],[peer_group_key]],
     MEDIAN(_xlfn._xlws.FILTER(finalData[score], (finalData[peer_group_key]=_xlpm.k)*(ISNUMBER(finalData[score]))))
)</f>
        <v>1.05</v>
      </c>
      <c r="O2184" cm="1">
        <f t="array" ref="O218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84" cm="1">
        <f t="array" ref="P218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84">
        <f>finalData[[#This Row],[peerQ3]]-finalData[[#This Row],[peerQ1]]</f>
        <v>5.2499999999999991E-2</v>
      </c>
      <c r="R2184" cm="1">
        <f t="array" ref="R2184">_xlfn.LET(_xlpm.k,finalData[[#This Row],[peer_group_key]],
ROWS(_xlfn._xlws.FILTER(finalData[score], (finalData[peer_group_key]=_xlpm.k)*(ISNUMBER(finalData[score]))))
)</f>
        <v>70</v>
      </c>
      <c r="S2184">
        <f>IF(OR(NOT(ISNUMBER(finalData[[#This Row],[peerIQR]])),finalData[[#This Row],[peerIQR]]=0), NA(), finalData[[#This Row],[peerQ1]]-1.5*finalData[[#This Row],[peerIQR]])</f>
        <v>0.93875000000000008</v>
      </c>
      <c r="T2184">
        <f>IF(OR(NOT(ISNUMBER(finalData[[#This Row],[peerIQR]])),finalData[[#This Row],[peerIQR]]=0), NA(), finalData[[#This Row],[peerQ3]]+1.5*finalData[[#This Row],[peerIQR]])</f>
        <v>1.1487500000000002</v>
      </c>
      <c r="U218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84">
        <f>finalData[[#This Row],[score]]-finalData[[#This Row],[peerMedian]]</f>
        <v>-0.1100000000000001</v>
      </c>
    </row>
    <row r="2185" spans="1:22">
      <c r="A2185" t="s">
        <v>8185</v>
      </c>
      <c r="B2185" t="s">
        <v>8186</v>
      </c>
      <c r="C2185" t="s">
        <v>7865</v>
      </c>
      <c r="D2185" t="s">
        <v>27</v>
      </c>
      <c r="E2185">
        <v>2</v>
      </c>
      <c r="F2185">
        <v>0</v>
      </c>
      <c r="G2185">
        <v>5</v>
      </c>
      <c r="H2185">
        <v>1</v>
      </c>
      <c r="I2185">
        <v>1.06</v>
      </c>
      <c r="J2185">
        <v>6</v>
      </c>
      <c r="K2185">
        <v>0.16666666666666666</v>
      </c>
      <c r="L2185" t="s">
        <v>18192</v>
      </c>
      <c r="M2185" t="s">
        <v>17973</v>
      </c>
      <c r="N2185" cm="1">
        <f t="array" ref="N2185">_xlfn.LET(_xlpm.k,finalData[[#This Row],[peer_group_key]],
     MEDIAN(_xlfn._xlws.FILTER(finalData[score], (finalData[peer_group_key]=_xlpm.k)*(ISNUMBER(finalData[score]))))
)</f>
        <v>1.05</v>
      </c>
      <c r="O2185" cm="1">
        <f t="array" ref="O218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85" cm="1">
        <f t="array" ref="P218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85">
        <f>finalData[[#This Row],[peerQ3]]-finalData[[#This Row],[peerQ1]]</f>
        <v>5.2499999999999991E-2</v>
      </c>
      <c r="R2185" cm="1">
        <f t="array" ref="R2185">_xlfn.LET(_xlpm.k,finalData[[#This Row],[peer_group_key]],
ROWS(_xlfn._xlws.FILTER(finalData[score], (finalData[peer_group_key]=_xlpm.k)*(ISNUMBER(finalData[score]))))
)</f>
        <v>70</v>
      </c>
      <c r="S2185">
        <f>IF(OR(NOT(ISNUMBER(finalData[[#This Row],[peerIQR]])),finalData[[#This Row],[peerIQR]]=0), NA(), finalData[[#This Row],[peerQ1]]-1.5*finalData[[#This Row],[peerIQR]])</f>
        <v>0.93875000000000008</v>
      </c>
      <c r="T2185">
        <f>IF(OR(NOT(ISNUMBER(finalData[[#This Row],[peerIQR]])),finalData[[#This Row],[peerIQR]]=0), NA(), finalData[[#This Row],[peerQ3]]+1.5*finalData[[#This Row],[peerIQR]])</f>
        <v>1.1487500000000002</v>
      </c>
      <c r="U218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85">
        <f>finalData[[#This Row],[score]]-finalData[[#This Row],[peerMedian]]</f>
        <v>1.0000000000000009E-2</v>
      </c>
    </row>
    <row r="2186" spans="1:22">
      <c r="A2186" t="s">
        <v>8188</v>
      </c>
      <c r="B2186" t="s">
        <v>8189</v>
      </c>
      <c r="C2186" t="s">
        <v>7865</v>
      </c>
      <c r="D2186" t="s">
        <v>27</v>
      </c>
      <c r="E2186">
        <v>3</v>
      </c>
      <c r="F2186">
        <v>0</v>
      </c>
      <c r="G2186">
        <v>10</v>
      </c>
      <c r="H2186">
        <v>1</v>
      </c>
      <c r="I2186">
        <v>1.02</v>
      </c>
      <c r="J2186">
        <v>11</v>
      </c>
      <c r="K2186">
        <v>9.0909090909090912E-2</v>
      </c>
      <c r="L2186" t="s">
        <v>18192</v>
      </c>
      <c r="M2186" t="s">
        <v>17971</v>
      </c>
      <c r="N2186" cm="1">
        <f t="array" ref="N2186">_xlfn.LET(_xlpm.k,finalData[[#This Row],[peer_group_key]],
     MEDIAN(_xlfn._xlws.FILTER(finalData[score], (finalData[peer_group_key]=_xlpm.k)*(ISNUMBER(finalData[score]))))
)</f>
        <v>1.05</v>
      </c>
      <c r="O2186" cm="1">
        <f t="array" ref="O218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86" cm="1">
        <f t="array" ref="P218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86">
        <f>finalData[[#This Row],[peerQ3]]-finalData[[#This Row],[peerQ1]]</f>
        <v>5.2499999999999991E-2</v>
      </c>
      <c r="R2186" cm="1">
        <f t="array" ref="R2186">_xlfn.LET(_xlpm.k,finalData[[#This Row],[peer_group_key]],
ROWS(_xlfn._xlws.FILTER(finalData[score], (finalData[peer_group_key]=_xlpm.k)*(ISNUMBER(finalData[score]))))
)</f>
        <v>70</v>
      </c>
      <c r="S2186">
        <f>IF(OR(NOT(ISNUMBER(finalData[[#This Row],[peerIQR]])),finalData[[#This Row],[peerIQR]]=0), NA(), finalData[[#This Row],[peerQ1]]-1.5*finalData[[#This Row],[peerIQR]])</f>
        <v>0.93875000000000008</v>
      </c>
      <c r="T2186">
        <f>IF(OR(NOT(ISNUMBER(finalData[[#This Row],[peerIQR]])),finalData[[#This Row],[peerIQR]]=0), NA(), finalData[[#This Row],[peerQ3]]+1.5*finalData[[#This Row],[peerIQR]])</f>
        <v>1.1487500000000002</v>
      </c>
      <c r="U218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86">
        <f>finalData[[#This Row],[score]]-finalData[[#This Row],[peerMedian]]</f>
        <v>-3.0000000000000027E-2</v>
      </c>
    </row>
    <row r="2187" spans="1:22">
      <c r="A2187" t="s">
        <v>8191</v>
      </c>
      <c r="B2187" t="s">
        <v>8192</v>
      </c>
      <c r="C2187" t="s">
        <v>7865</v>
      </c>
      <c r="D2187" t="s">
        <v>27</v>
      </c>
      <c r="E2187">
        <v>2</v>
      </c>
      <c r="F2187">
        <v>0</v>
      </c>
      <c r="G2187">
        <v>7</v>
      </c>
      <c r="H2187">
        <v>2</v>
      </c>
      <c r="I2187">
        <v>1.1399999999999999</v>
      </c>
      <c r="J2187">
        <v>9</v>
      </c>
      <c r="K2187">
        <v>0.22222222222222221</v>
      </c>
      <c r="L2187" t="s">
        <v>18192</v>
      </c>
      <c r="M2187" t="s">
        <v>17973</v>
      </c>
      <c r="N2187" cm="1">
        <f t="array" ref="N2187">_xlfn.LET(_xlpm.k,finalData[[#This Row],[peer_group_key]],
     MEDIAN(_xlfn._xlws.FILTER(finalData[score], (finalData[peer_group_key]=_xlpm.k)*(ISNUMBER(finalData[score]))))
)</f>
        <v>1.05</v>
      </c>
      <c r="O2187" cm="1">
        <f t="array" ref="O218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87" cm="1">
        <f t="array" ref="P218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87">
        <f>finalData[[#This Row],[peerQ3]]-finalData[[#This Row],[peerQ1]]</f>
        <v>5.2499999999999991E-2</v>
      </c>
      <c r="R2187" cm="1">
        <f t="array" ref="R2187">_xlfn.LET(_xlpm.k,finalData[[#This Row],[peer_group_key]],
ROWS(_xlfn._xlws.FILTER(finalData[score], (finalData[peer_group_key]=_xlpm.k)*(ISNUMBER(finalData[score]))))
)</f>
        <v>70</v>
      </c>
      <c r="S2187">
        <f>IF(OR(NOT(ISNUMBER(finalData[[#This Row],[peerIQR]])),finalData[[#This Row],[peerIQR]]=0), NA(), finalData[[#This Row],[peerQ1]]-1.5*finalData[[#This Row],[peerIQR]])</f>
        <v>0.93875000000000008</v>
      </c>
      <c r="T2187">
        <f>IF(OR(NOT(ISNUMBER(finalData[[#This Row],[peerIQR]])),finalData[[#This Row],[peerIQR]]=0), NA(), finalData[[#This Row],[peerQ3]]+1.5*finalData[[#This Row],[peerIQR]])</f>
        <v>1.1487500000000002</v>
      </c>
      <c r="U218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87">
        <f>finalData[[#This Row],[score]]-finalData[[#This Row],[peerMedian]]</f>
        <v>8.9999999999999858E-2</v>
      </c>
    </row>
    <row r="2188" spans="1:22">
      <c r="A2188" t="s">
        <v>8194</v>
      </c>
      <c r="B2188" t="s">
        <v>8195</v>
      </c>
      <c r="C2188" t="s">
        <v>7865</v>
      </c>
      <c r="D2188" t="s">
        <v>87</v>
      </c>
      <c r="E2188">
        <v>3</v>
      </c>
      <c r="F2188">
        <v>0</v>
      </c>
      <c r="G2188">
        <v>9</v>
      </c>
      <c r="H2188">
        <v>0</v>
      </c>
      <c r="I2188">
        <v>0.97</v>
      </c>
      <c r="J2188">
        <v>9</v>
      </c>
      <c r="K2188">
        <v>0</v>
      </c>
      <c r="L2188" t="s">
        <v>18197</v>
      </c>
      <c r="M2188" t="s">
        <v>17971</v>
      </c>
      <c r="N2188" cm="1">
        <f t="array" ref="N2188">_xlfn.LET(_xlpm.k,finalData[[#This Row],[peer_group_key]],
     MEDIAN(_xlfn._xlws.FILTER(finalData[score], (finalData[peer_group_key]=_xlpm.k)*(ISNUMBER(finalData[score]))))
)</f>
        <v>1.04</v>
      </c>
      <c r="O2188" cm="1">
        <f t="array" ref="O218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</v>
      </c>
      <c r="P2188" cm="1">
        <f t="array" ref="P218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88">
        <f>finalData[[#This Row],[peerQ3]]-finalData[[#This Row],[peerQ1]]</f>
        <v>5.0000000000000044E-2</v>
      </c>
      <c r="R2188" cm="1">
        <f t="array" ref="R2188">_xlfn.LET(_xlpm.k,finalData[[#This Row],[peer_group_key]],
ROWS(_xlfn._xlws.FILTER(finalData[score], (finalData[peer_group_key]=_xlpm.k)*(ISNUMBER(finalData[score]))))
)</f>
        <v>7</v>
      </c>
      <c r="S2188">
        <f>IF(OR(NOT(ISNUMBER(finalData[[#This Row],[peerIQR]])),finalData[[#This Row],[peerIQR]]=0), NA(), finalData[[#This Row],[peerQ1]]-1.5*finalData[[#This Row],[peerIQR]])</f>
        <v>0.94499999999999995</v>
      </c>
      <c r="T2188">
        <f>IF(OR(NOT(ISNUMBER(finalData[[#This Row],[peerIQR]])),finalData[[#This Row],[peerIQR]]=0), NA(), finalData[[#This Row],[peerQ3]]+1.5*finalData[[#This Row],[peerIQR]])</f>
        <v>1.145</v>
      </c>
      <c r="U218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188">
        <f>finalData[[#This Row],[score]]-finalData[[#This Row],[peerMedian]]</f>
        <v>-7.0000000000000062E-2</v>
      </c>
    </row>
    <row r="2189" spans="1:22">
      <c r="A2189" t="s">
        <v>8197</v>
      </c>
      <c r="B2189" t="s">
        <v>8198</v>
      </c>
      <c r="C2189" t="s">
        <v>7865</v>
      </c>
      <c r="D2189" t="s">
        <v>27</v>
      </c>
      <c r="E2189">
        <v>4</v>
      </c>
      <c r="F2189">
        <v>0</v>
      </c>
      <c r="G2189">
        <v>5</v>
      </c>
      <c r="H2189">
        <v>0</v>
      </c>
      <c r="I2189">
        <v>1.02</v>
      </c>
      <c r="J2189">
        <v>5</v>
      </c>
      <c r="K2189">
        <v>0</v>
      </c>
      <c r="L2189" t="s">
        <v>18192</v>
      </c>
      <c r="M2189" t="s">
        <v>17970</v>
      </c>
      <c r="N2189" cm="1">
        <f t="array" ref="N2189">_xlfn.LET(_xlpm.k,finalData[[#This Row],[peer_group_key]],
     MEDIAN(_xlfn._xlws.FILTER(finalData[score], (finalData[peer_group_key]=_xlpm.k)*(ISNUMBER(finalData[score]))))
)</f>
        <v>1.05</v>
      </c>
      <c r="O2189" cm="1">
        <f t="array" ref="O218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89" cm="1">
        <f t="array" ref="P218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89">
        <f>finalData[[#This Row],[peerQ3]]-finalData[[#This Row],[peerQ1]]</f>
        <v>5.2499999999999991E-2</v>
      </c>
      <c r="R2189" cm="1">
        <f t="array" ref="R2189">_xlfn.LET(_xlpm.k,finalData[[#This Row],[peer_group_key]],
ROWS(_xlfn._xlws.FILTER(finalData[score], (finalData[peer_group_key]=_xlpm.k)*(ISNUMBER(finalData[score]))))
)</f>
        <v>70</v>
      </c>
      <c r="S2189">
        <f>IF(OR(NOT(ISNUMBER(finalData[[#This Row],[peerIQR]])),finalData[[#This Row],[peerIQR]]=0), NA(), finalData[[#This Row],[peerQ1]]-1.5*finalData[[#This Row],[peerIQR]])</f>
        <v>0.93875000000000008</v>
      </c>
      <c r="T2189">
        <f>IF(OR(NOT(ISNUMBER(finalData[[#This Row],[peerIQR]])),finalData[[#This Row],[peerIQR]]=0), NA(), finalData[[#This Row],[peerQ3]]+1.5*finalData[[#This Row],[peerIQR]])</f>
        <v>1.1487500000000002</v>
      </c>
      <c r="U218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89">
        <f>finalData[[#This Row],[score]]-finalData[[#This Row],[peerMedian]]</f>
        <v>-3.0000000000000027E-2</v>
      </c>
    </row>
    <row r="2190" spans="1:22">
      <c r="A2190" t="s">
        <v>8200</v>
      </c>
      <c r="B2190" t="s">
        <v>8201</v>
      </c>
      <c r="C2190" t="s">
        <v>7865</v>
      </c>
      <c r="D2190" t="s">
        <v>27</v>
      </c>
      <c r="E2190">
        <v>3</v>
      </c>
      <c r="F2190">
        <v>1</v>
      </c>
      <c r="G2190">
        <v>7</v>
      </c>
      <c r="H2190">
        <v>0</v>
      </c>
      <c r="I2190">
        <v>1.05</v>
      </c>
      <c r="J2190">
        <v>8</v>
      </c>
      <c r="K2190">
        <v>0</v>
      </c>
      <c r="L2190" t="s">
        <v>18192</v>
      </c>
      <c r="M2190" t="s">
        <v>17971</v>
      </c>
      <c r="N2190" cm="1">
        <f t="array" ref="N2190">_xlfn.LET(_xlpm.k,finalData[[#This Row],[peer_group_key]],
     MEDIAN(_xlfn._xlws.FILTER(finalData[score], (finalData[peer_group_key]=_xlpm.k)*(ISNUMBER(finalData[score]))))
)</f>
        <v>1.05</v>
      </c>
      <c r="O2190" cm="1">
        <f t="array" ref="O219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90" cm="1">
        <f t="array" ref="P219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90">
        <f>finalData[[#This Row],[peerQ3]]-finalData[[#This Row],[peerQ1]]</f>
        <v>5.2499999999999991E-2</v>
      </c>
      <c r="R2190" cm="1">
        <f t="array" ref="R2190">_xlfn.LET(_xlpm.k,finalData[[#This Row],[peer_group_key]],
ROWS(_xlfn._xlws.FILTER(finalData[score], (finalData[peer_group_key]=_xlpm.k)*(ISNUMBER(finalData[score]))))
)</f>
        <v>70</v>
      </c>
      <c r="S2190">
        <f>IF(OR(NOT(ISNUMBER(finalData[[#This Row],[peerIQR]])),finalData[[#This Row],[peerIQR]]=0), NA(), finalData[[#This Row],[peerQ1]]-1.5*finalData[[#This Row],[peerIQR]])</f>
        <v>0.93875000000000008</v>
      </c>
      <c r="T2190">
        <f>IF(OR(NOT(ISNUMBER(finalData[[#This Row],[peerIQR]])),finalData[[#This Row],[peerIQR]]=0), NA(), finalData[[#This Row],[peerQ3]]+1.5*finalData[[#This Row],[peerIQR]])</f>
        <v>1.1487500000000002</v>
      </c>
      <c r="U219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90">
        <f>finalData[[#This Row],[score]]-finalData[[#This Row],[peerMedian]]</f>
        <v>0</v>
      </c>
    </row>
    <row r="2191" spans="1:22">
      <c r="A2191" t="s">
        <v>8202</v>
      </c>
      <c r="B2191" t="s">
        <v>8203</v>
      </c>
      <c r="C2191" t="s">
        <v>7865</v>
      </c>
      <c r="D2191" t="s">
        <v>27</v>
      </c>
      <c r="E2191">
        <v>2</v>
      </c>
      <c r="F2191">
        <v>0</v>
      </c>
      <c r="G2191">
        <v>4</v>
      </c>
      <c r="H2191">
        <v>2</v>
      </c>
      <c r="I2191">
        <v>1.02</v>
      </c>
      <c r="J2191">
        <v>6</v>
      </c>
      <c r="K2191">
        <v>0.33333333333333331</v>
      </c>
      <c r="L2191" t="s">
        <v>18192</v>
      </c>
      <c r="M2191" t="s">
        <v>17973</v>
      </c>
      <c r="N2191" cm="1">
        <f t="array" ref="N2191">_xlfn.LET(_xlpm.k,finalData[[#This Row],[peer_group_key]],
     MEDIAN(_xlfn._xlws.FILTER(finalData[score], (finalData[peer_group_key]=_xlpm.k)*(ISNUMBER(finalData[score]))))
)</f>
        <v>1.05</v>
      </c>
      <c r="O2191" cm="1">
        <f t="array" ref="O219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91" cm="1">
        <f t="array" ref="P219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91">
        <f>finalData[[#This Row],[peerQ3]]-finalData[[#This Row],[peerQ1]]</f>
        <v>5.2499999999999991E-2</v>
      </c>
      <c r="R2191" cm="1">
        <f t="array" ref="R2191">_xlfn.LET(_xlpm.k,finalData[[#This Row],[peer_group_key]],
ROWS(_xlfn._xlws.FILTER(finalData[score], (finalData[peer_group_key]=_xlpm.k)*(ISNUMBER(finalData[score]))))
)</f>
        <v>70</v>
      </c>
      <c r="S2191">
        <f>IF(OR(NOT(ISNUMBER(finalData[[#This Row],[peerIQR]])),finalData[[#This Row],[peerIQR]]=0), NA(), finalData[[#This Row],[peerQ1]]-1.5*finalData[[#This Row],[peerIQR]])</f>
        <v>0.93875000000000008</v>
      </c>
      <c r="T2191">
        <f>IF(OR(NOT(ISNUMBER(finalData[[#This Row],[peerIQR]])),finalData[[#This Row],[peerIQR]]=0), NA(), finalData[[#This Row],[peerQ3]]+1.5*finalData[[#This Row],[peerIQR]])</f>
        <v>1.1487500000000002</v>
      </c>
      <c r="U219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91">
        <f>finalData[[#This Row],[score]]-finalData[[#This Row],[peerMedian]]</f>
        <v>-3.0000000000000027E-2</v>
      </c>
    </row>
    <row r="2192" spans="1:22">
      <c r="A2192" t="s">
        <v>8205</v>
      </c>
      <c r="B2192" t="s">
        <v>8206</v>
      </c>
      <c r="C2192" t="s">
        <v>7865</v>
      </c>
      <c r="D2192" t="s">
        <v>27</v>
      </c>
      <c r="E2192">
        <v>2</v>
      </c>
      <c r="F2192">
        <v>0</v>
      </c>
      <c r="G2192">
        <v>8</v>
      </c>
      <c r="H2192">
        <v>0</v>
      </c>
      <c r="I2192">
        <v>1.02</v>
      </c>
      <c r="J2192">
        <v>8</v>
      </c>
      <c r="K2192">
        <v>0</v>
      </c>
      <c r="L2192" t="s">
        <v>18192</v>
      </c>
      <c r="M2192" t="s">
        <v>17973</v>
      </c>
      <c r="N2192" cm="1">
        <f t="array" ref="N2192">_xlfn.LET(_xlpm.k,finalData[[#This Row],[peer_group_key]],
     MEDIAN(_xlfn._xlws.FILTER(finalData[score], (finalData[peer_group_key]=_xlpm.k)*(ISNUMBER(finalData[score]))))
)</f>
        <v>1.05</v>
      </c>
      <c r="O2192" cm="1">
        <f t="array" ref="O219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92" cm="1">
        <f t="array" ref="P219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92">
        <f>finalData[[#This Row],[peerQ3]]-finalData[[#This Row],[peerQ1]]</f>
        <v>5.2499999999999991E-2</v>
      </c>
      <c r="R2192" cm="1">
        <f t="array" ref="R2192">_xlfn.LET(_xlpm.k,finalData[[#This Row],[peer_group_key]],
ROWS(_xlfn._xlws.FILTER(finalData[score], (finalData[peer_group_key]=_xlpm.k)*(ISNUMBER(finalData[score]))))
)</f>
        <v>70</v>
      </c>
      <c r="S2192">
        <f>IF(OR(NOT(ISNUMBER(finalData[[#This Row],[peerIQR]])),finalData[[#This Row],[peerIQR]]=0), NA(), finalData[[#This Row],[peerQ1]]-1.5*finalData[[#This Row],[peerIQR]])</f>
        <v>0.93875000000000008</v>
      </c>
      <c r="T2192">
        <f>IF(OR(NOT(ISNUMBER(finalData[[#This Row],[peerIQR]])),finalData[[#This Row],[peerIQR]]=0), NA(), finalData[[#This Row],[peerQ3]]+1.5*finalData[[#This Row],[peerIQR]])</f>
        <v>1.1487500000000002</v>
      </c>
      <c r="U219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92">
        <f>finalData[[#This Row],[score]]-finalData[[#This Row],[peerMedian]]</f>
        <v>-3.0000000000000027E-2</v>
      </c>
    </row>
    <row r="2193" spans="1:22">
      <c r="A2193" t="s">
        <v>8207</v>
      </c>
      <c r="B2193" t="s">
        <v>8208</v>
      </c>
      <c r="C2193" t="s">
        <v>7865</v>
      </c>
      <c r="D2193" t="s">
        <v>32</v>
      </c>
      <c r="E2193">
        <v>4</v>
      </c>
      <c r="F2193">
        <v>0</v>
      </c>
      <c r="G2193">
        <v>7</v>
      </c>
      <c r="H2193">
        <v>0</v>
      </c>
      <c r="I2193">
        <v>1.0900000000000001</v>
      </c>
      <c r="J2193">
        <v>7</v>
      </c>
      <c r="K2193">
        <v>0</v>
      </c>
      <c r="L2193" t="s">
        <v>18193</v>
      </c>
      <c r="M2193" t="s">
        <v>17970</v>
      </c>
      <c r="N2193" cm="1">
        <f t="array" ref="N2193">_xlfn.LET(_xlpm.k,finalData[[#This Row],[peer_group_key]],
     MEDIAN(_xlfn._xlws.FILTER(finalData[score], (finalData[peer_group_key]=_xlpm.k)*(ISNUMBER(finalData[score]))))
)</f>
        <v>1.04</v>
      </c>
      <c r="O2193" cm="1">
        <f t="array" ref="O219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193" cm="1">
        <f t="array" ref="P219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193">
        <f>finalData[[#This Row],[peerQ3]]-finalData[[#This Row],[peerQ1]]</f>
        <v>9.000000000000008E-2</v>
      </c>
      <c r="R2193" cm="1">
        <f t="array" ref="R2193">_xlfn.LET(_xlpm.k,finalData[[#This Row],[peer_group_key]],
ROWS(_xlfn._xlws.FILTER(finalData[score], (finalData[peer_group_key]=_xlpm.k)*(ISNUMBER(finalData[score]))))
)</f>
        <v>71</v>
      </c>
      <c r="S2193">
        <f>IF(OR(NOT(ISNUMBER(finalData[[#This Row],[peerIQR]])),finalData[[#This Row],[peerIQR]]=0), NA(), finalData[[#This Row],[peerQ1]]-1.5*finalData[[#This Row],[peerIQR]])</f>
        <v>0.86499999999999988</v>
      </c>
      <c r="T2193">
        <f>IF(OR(NOT(ISNUMBER(finalData[[#This Row],[peerIQR]])),finalData[[#This Row],[peerIQR]]=0), NA(), finalData[[#This Row],[peerQ3]]+1.5*finalData[[#This Row],[peerIQR]])</f>
        <v>1.2250000000000001</v>
      </c>
      <c r="U219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93">
        <f>finalData[[#This Row],[score]]-finalData[[#This Row],[peerMedian]]</f>
        <v>5.0000000000000044E-2</v>
      </c>
    </row>
    <row r="2194" spans="1:22">
      <c r="A2194" t="s">
        <v>8213</v>
      </c>
      <c r="B2194" t="s">
        <v>8214</v>
      </c>
      <c r="C2194" t="s">
        <v>7865</v>
      </c>
      <c r="D2194" t="s">
        <v>27</v>
      </c>
      <c r="E2194">
        <v>2</v>
      </c>
      <c r="F2194">
        <v>0</v>
      </c>
      <c r="G2194">
        <v>6</v>
      </c>
      <c r="H2194">
        <v>2</v>
      </c>
      <c r="I2194">
        <v>1.1200000000000001</v>
      </c>
      <c r="J2194">
        <v>8</v>
      </c>
      <c r="K2194">
        <v>0.25</v>
      </c>
      <c r="L2194" t="s">
        <v>18192</v>
      </c>
      <c r="M2194" t="s">
        <v>17973</v>
      </c>
      <c r="N2194" cm="1">
        <f t="array" ref="N2194">_xlfn.LET(_xlpm.k,finalData[[#This Row],[peer_group_key]],
     MEDIAN(_xlfn._xlws.FILTER(finalData[score], (finalData[peer_group_key]=_xlpm.k)*(ISNUMBER(finalData[score]))))
)</f>
        <v>1.05</v>
      </c>
      <c r="O2194" cm="1">
        <f t="array" ref="O219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94" cm="1">
        <f t="array" ref="P219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94">
        <f>finalData[[#This Row],[peerQ3]]-finalData[[#This Row],[peerQ1]]</f>
        <v>5.2499999999999991E-2</v>
      </c>
      <c r="R2194" cm="1">
        <f t="array" ref="R2194">_xlfn.LET(_xlpm.k,finalData[[#This Row],[peer_group_key]],
ROWS(_xlfn._xlws.FILTER(finalData[score], (finalData[peer_group_key]=_xlpm.k)*(ISNUMBER(finalData[score]))))
)</f>
        <v>70</v>
      </c>
      <c r="S2194">
        <f>IF(OR(NOT(ISNUMBER(finalData[[#This Row],[peerIQR]])),finalData[[#This Row],[peerIQR]]=0), NA(), finalData[[#This Row],[peerQ1]]-1.5*finalData[[#This Row],[peerIQR]])</f>
        <v>0.93875000000000008</v>
      </c>
      <c r="T2194">
        <f>IF(OR(NOT(ISNUMBER(finalData[[#This Row],[peerIQR]])),finalData[[#This Row],[peerIQR]]=0), NA(), finalData[[#This Row],[peerQ3]]+1.5*finalData[[#This Row],[peerIQR]])</f>
        <v>1.1487500000000002</v>
      </c>
      <c r="U219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94">
        <f>finalData[[#This Row],[score]]-finalData[[#This Row],[peerMedian]]</f>
        <v>7.0000000000000062E-2</v>
      </c>
    </row>
    <row r="2195" spans="1:22">
      <c r="A2195" t="s">
        <v>8216</v>
      </c>
      <c r="B2195" t="s">
        <v>8217</v>
      </c>
      <c r="C2195" t="s">
        <v>7865</v>
      </c>
      <c r="D2195" t="s">
        <v>27</v>
      </c>
      <c r="E2195">
        <v>2</v>
      </c>
      <c r="F2195">
        <v>0</v>
      </c>
      <c r="G2195">
        <v>7</v>
      </c>
      <c r="H2195">
        <v>2</v>
      </c>
      <c r="I2195">
        <v>1.08</v>
      </c>
      <c r="J2195">
        <v>9</v>
      </c>
      <c r="K2195">
        <v>0.22222222222222221</v>
      </c>
      <c r="L2195" t="s">
        <v>18192</v>
      </c>
      <c r="M2195" t="s">
        <v>17973</v>
      </c>
      <c r="N2195" cm="1">
        <f t="array" ref="N2195">_xlfn.LET(_xlpm.k,finalData[[#This Row],[peer_group_key]],
     MEDIAN(_xlfn._xlws.FILTER(finalData[score], (finalData[peer_group_key]=_xlpm.k)*(ISNUMBER(finalData[score]))))
)</f>
        <v>1.05</v>
      </c>
      <c r="O2195" cm="1">
        <f t="array" ref="O219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95" cm="1">
        <f t="array" ref="P219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95">
        <f>finalData[[#This Row],[peerQ3]]-finalData[[#This Row],[peerQ1]]</f>
        <v>5.2499999999999991E-2</v>
      </c>
      <c r="R2195" cm="1">
        <f t="array" ref="R2195">_xlfn.LET(_xlpm.k,finalData[[#This Row],[peer_group_key]],
ROWS(_xlfn._xlws.FILTER(finalData[score], (finalData[peer_group_key]=_xlpm.k)*(ISNUMBER(finalData[score]))))
)</f>
        <v>70</v>
      </c>
      <c r="S2195">
        <f>IF(OR(NOT(ISNUMBER(finalData[[#This Row],[peerIQR]])),finalData[[#This Row],[peerIQR]]=0), NA(), finalData[[#This Row],[peerQ1]]-1.5*finalData[[#This Row],[peerIQR]])</f>
        <v>0.93875000000000008</v>
      </c>
      <c r="T2195">
        <f>IF(OR(NOT(ISNUMBER(finalData[[#This Row],[peerIQR]])),finalData[[#This Row],[peerIQR]]=0), NA(), finalData[[#This Row],[peerQ3]]+1.5*finalData[[#This Row],[peerIQR]])</f>
        <v>1.1487500000000002</v>
      </c>
      <c r="U219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95">
        <f>finalData[[#This Row],[score]]-finalData[[#This Row],[peerMedian]]</f>
        <v>3.0000000000000027E-2</v>
      </c>
    </row>
    <row r="2196" spans="1:22">
      <c r="A2196" t="s">
        <v>8218</v>
      </c>
      <c r="B2196" t="s">
        <v>8219</v>
      </c>
      <c r="C2196" t="s">
        <v>7865</v>
      </c>
      <c r="D2196" t="s">
        <v>27</v>
      </c>
      <c r="E2196">
        <v>3</v>
      </c>
      <c r="F2196">
        <v>0</v>
      </c>
      <c r="G2196">
        <v>2</v>
      </c>
      <c r="H2196">
        <v>0</v>
      </c>
      <c r="I2196">
        <v>0.91</v>
      </c>
      <c r="J2196">
        <v>2</v>
      </c>
      <c r="K2196">
        <v>0</v>
      </c>
      <c r="L2196" t="s">
        <v>18192</v>
      </c>
      <c r="M2196" t="s">
        <v>17971</v>
      </c>
      <c r="N2196" cm="1">
        <f t="array" ref="N2196">_xlfn.LET(_xlpm.k,finalData[[#This Row],[peer_group_key]],
     MEDIAN(_xlfn._xlws.FILTER(finalData[score], (finalData[peer_group_key]=_xlpm.k)*(ISNUMBER(finalData[score]))))
)</f>
        <v>1.05</v>
      </c>
      <c r="O2196" cm="1">
        <f t="array" ref="O219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96" cm="1">
        <f t="array" ref="P219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96">
        <f>finalData[[#This Row],[peerQ3]]-finalData[[#This Row],[peerQ1]]</f>
        <v>5.2499999999999991E-2</v>
      </c>
      <c r="R2196" cm="1">
        <f t="array" ref="R2196">_xlfn.LET(_xlpm.k,finalData[[#This Row],[peer_group_key]],
ROWS(_xlfn._xlws.FILTER(finalData[score], (finalData[peer_group_key]=_xlpm.k)*(ISNUMBER(finalData[score]))))
)</f>
        <v>70</v>
      </c>
      <c r="S2196">
        <f>IF(OR(NOT(ISNUMBER(finalData[[#This Row],[peerIQR]])),finalData[[#This Row],[peerIQR]]=0), NA(), finalData[[#This Row],[peerQ1]]-1.5*finalData[[#This Row],[peerIQR]])</f>
        <v>0.93875000000000008</v>
      </c>
      <c r="T2196">
        <f>IF(OR(NOT(ISNUMBER(finalData[[#This Row],[peerIQR]])),finalData[[#This Row],[peerIQR]]=0), NA(), finalData[[#This Row],[peerQ3]]+1.5*finalData[[#This Row],[peerIQR]])</f>
        <v>1.1487500000000002</v>
      </c>
      <c r="U219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Low Outlier</v>
      </c>
      <c r="V2196">
        <f>finalData[[#This Row],[score]]-finalData[[#This Row],[peerMedian]]</f>
        <v>-0.14000000000000001</v>
      </c>
    </row>
    <row r="2197" spans="1:22">
      <c r="A2197" t="s">
        <v>8220</v>
      </c>
      <c r="B2197" t="s">
        <v>8221</v>
      </c>
      <c r="C2197" t="s">
        <v>7865</v>
      </c>
      <c r="D2197" t="s">
        <v>27</v>
      </c>
      <c r="E2197">
        <v>2</v>
      </c>
      <c r="F2197">
        <v>0</v>
      </c>
      <c r="G2197">
        <v>6</v>
      </c>
      <c r="H2197">
        <v>2</v>
      </c>
      <c r="I2197">
        <v>1.03</v>
      </c>
      <c r="J2197">
        <v>8</v>
      </c>
      <c r="K2197">
        <v>0.25</v>
      </c>
      <c r="L2197" t="s">
        <v>18192</v>
      </c>
      <c r="M2197" t="s">
        <v>17973</v>
      </c>
      <c r="N2197" cm="1">
        <f t="array" ref="N2197">_xlfn.LET(_xlpm.k,finalData[[#This Row],[peer_group_key]],
     MEDIAN(_xlfn._xlws.FILTER(finalData[score], (finalData[peer_group_key]=_xlpm.k)*(ISNUMBER(finalData[score]))))
)</f>
        <v>1.05</v>
      </c>
      <c r="O2197" cm="1">
        <f t="array" ref="O219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97" cm="1">
        <f t="array" ref="P219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97">
        <f>finalData[[#This Row],[peerQ3]]-finalData[[#This Row],[peerQ1]]</f>
        <v>5.2499999999999991E-2</v>
      </c>
      <c r="R2197" cm="1">
        <f t="array" ref="R2197">_xlfn.LET(_xlpm.k,finalData[[#This Row],[peer_group_key]],
ROWS(_xlfn._xlws.FILTER(finalData[score], (finalData[peer_group_key]=_xlpm.k)*(ISNUMBER(finalData[score]))))
)</f>
        <v>70</v>
      </c>
      <c r="S2197">
        <f>IF(OR(NOT(ISNUMBER(finalData[[#This Row],[peerIQR]])),finalData[[#This Row],[peerIQR]]=0), NA(), finalData[[#This Row],[peerQ1]]-1.5*finalData[[#This Row],[peerIQR]])</f>
        <v>0.93875000000000008</v>
      </c>
      <c r="T2197">
        <f>IF(OR(NOT(ISNUMBER(finalData[[#This Row],[peerIQR]])),finalData[[#This Row],[peerIQR]]=0), NA(), finalData[[#This Row],[peerQ3]]+1.5*finalData[[#This Row],[peerIQR]])</f>
        <v>1.1487500000000002</v>
      </c>
      <c r="U219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97">
        <f>finalData[[#This Row],[score]]-finalData[[#This Row],[peerMedian]]</f>
        <v>-2.0000000000000018E-2</v>
      </c>
    </row>
    <row r="2198" spans="1:22">
      <c r="A2198" t="s">
        <v>8223</v>
      </c>
      <c r="B2198" t="s">
        <v>8224</v>
      </c>
      <c r="C2198" t="s">
        <v>7865</v>
      </c>
      <c r="D2198" t="s">
        <v>140</v>
      </c>
      <c r="E2198">
        <v>3</v>
      </c>
      <c r="F2198">
        <v>0</v>
      </c>
      <c r="G2198">
        <v>6</v>
      </c>
      <c r="H2198">
        <v>1</v>
      </c>
      <c r="I2198">
        <v>1.06</v>
      </c>
      <c r="J2198">
        <v>7</v>
      </c>
      <c r="K2198">
        <v>0.14285714285714285</v>
      </c>
      <c r="L2198" t="s">
        <v>18196</v>
      </c>
      <c r="M2198" t="s">
        <v>17971</v>
      </c>
      <c r="N2198" cm="1">
        <f t="array" ref="N2198">_xlfn.LET(_xlpm.k,finalData[[#This Row],[peer_group_key]],
     MEDIAN(_xlfn._xlws.FILTER(finalData[score], (finalData[peer_group_key]=_xlpm.k)*(ISNUMBER(finalData[score]))))
)</f>
        <v>1.06</v>
      </c>
      <c r="O2198" cm="1">
        <f t="array" ref="O219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1.0150000000000001</v>
      </c>
      <c r="P2198" cm="1">
        <f t="array" ref="P219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198">
        <f>finalData[[#This Row],[peerQ3]]-finalData[[#This Row],[peerQ1]]</f>
        <v>6.0000000000000053E-2</v>
      </c>
      <c r="R2198" cm="1">
        <f t="array" ref="R2198">_xlfn.LET(_xlpm.k,finalData[[#This Row],[peer_group_key]],
ROWS(_xlfn._xlws.FILTER(finalData[score], (finalData[peer_group_key]=_xlpm.k)*(ISNUMBER(finalData[score]))))
)</f>
        <v>9</v>
      </c>
      <c r="S2198">
        <f>IF(OR(NOT(ISNUMBER(finalData[[#This Row],[peerIQR]])),finalData[[#This Row],[peerIQR]]=0), NA(), finalData[[#This Row],[peerQ1]]-1.5*finalData[[#This Row],[peerIQR]])</f>
        <v>0.92500000000000004</v>
      </c>
      <c r="T2198">
        <f>IF(OR(NOT(ISNUMBER(finalData[[#This Row],[peerIQR]])),finalData[[#This Row],[peerIQR]]=0), NA(), finalData[[#This Row],[peerQ3]]+1.5*finalData[[#This Row],[peerIQR]])</f>
        <v>1.1650000000000003</v>
      </c>
      <c r="U219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98">
        <f>finalData[[#This Row],[score]]-finalData[[#This Row],[peerMedian]]</f>
        <v>0</v>
      </c>
    </row>
    <row r="2199" spans="1:22">
      <c r="A2199" t="s">
        <v>8226</v>
      </c>
      <c r="B2199" t="s">
        <v>8227</v>
      </c>
      <c r="C2199" t="s">
        <v>7865</v>
      </c>
      <c r="D2199" t="s">
        <v>27</v>
      </c>
      <c r="E2199">
        <v>2</v>
      </c>
      <c r="F2199">
        <v>0</v>
      </c>
      <c r="G2199">
        <v>5</v>
      </c>
      <c r="H2199">
        <v>0</v>
      </c>
      <c r="I2199">
        <v>1.06</v>
      </c>
      <c r="J2199">
        <v>5</v>
      </c>
      <c r="K2199">
        <v>0</v>
      </c>
      <c r="L2199" t="s">
        <v>18192</v>
      </c>
      <c r="M2199" t="s">
        <v>17973</v>
      </c>
      <c r="N2199" cm="1">
        <f t="array" ref="N2199">_xlfn.LET(_xlpm.k,finalData[[#This Row],[peer_group_key]],
     MEDIAN(_xlfn._xlws.FILTER(finalData[score], (finalData[peer_group_key]=_xlpm.k)*(ISNUMBER(finalData[score]))))
)</f>
        <v>1.05</v>
      </c>
      <c r="O2199" cm="1">
        <f t="array" ref="O219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199" cm="1">
        <f t="array" ref="P219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199">
        <f>finalData[[#This Row],[peerQ3]]-finalData[[#This Row],[peerQ1]]</f>
        <v>5.2499999999999991E-2</v>
      </c>
      <c r="R2199" cm="1">
        <f t="array" ref="R2199">_xlfn.LET(_xlpm.k,finalData[[#This Row],[peer_group_key]],
ROWS(_xlfn._xlws.FILTER(finalData[score], (finalData[peer_group_key]=_xlpm.k)*(ISNUMBER(finalData[score]))))
)</f>
        <v>70</v>
      </c>
      <c r="S2199">
        <f>IF(OR(NOT(ISNUMBER(finalData[[#This Row],[peerIQR]])),finalData[[#This Row],[peerIQR]]=0), NA(), finalData[[#This Row],[peerQ1]]-1.5*finalData[[#This Row],[peerIQR]])</f>
        <v>0.93875000000000008</v>
      </c>
      <c r="T2199">
        <f>IF(OR(NOT(ISNUMBER(finalData[[#This Row],[peerIQR]])),finalData[[#This Row],[peerIQR]]=0), NA(), finalData[[#This Row],[peerQ3]]+1.5*finalData[[#This Row],[peerIQR]])</f>
        <v>1.1487500000000002</v>
      </c>
      <c r="U219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199">
        <f>finalData[[#This Row],[score]]-finalData[[#This Row],[peerMedian]]</f>
        <v>1.0000000000000009E-2</v>
      </c>
    </row>
    <row r="2200" spans="1:22">
      <c r="A2200" t="s">
        <v>8229</v>
      </c>
      <c r="B2200" t="s">
        <v>8230</v>
      </c>
      <c r="C2200" t="s">
        <v>7865</v>
      </c>
      <c r="D2200" t="s">
        <v>32</v>
      </c>
      <c r="E2200">
        <v>3</v>
      </c>
      <c r="F2200">
        <v>0</v>
      </c>
      <c r="G2200">
        <v>8</v>
      </c>
      <c r="H2200">
        <v>1</v>
      </c>
      <c r="I2200">
        <v>1.01</v>
      </c>
      <c r="J2200">
        <v>9</v>
      </c>
      <c r="K2200">
        <v>0.1111111111111111</v>
      </c>
      <c r="L2200" t="s">
        <v>18193</v>
      </c>
      <c r="M2200" t="s">
        <v>17971</v>
      </c>
      <c r="N2200" cm="1">
        <f t="array" ref="N2200">_xlfn.LET(_xlpm.k,finalData[[#This Row],[peer_group_key]],
     MEDIAN(_xlfn._xlws.FILTER(finalData[score], (finalData[peer_group_key]=_xlpm.k)*(ISNUMBER(finalData[score]))))
)</f>
        <v>1.04</v>
      </c>
      <c r="O2200" cm="1">
        <f t="array" ref="O220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200" cm="1">
        <f t="array" ref="P220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200">
        <f>finalData[[#This Row],[peerQ3]]-finalData[[#This Row],[peerQ1]]</f>
        <v>9.000000000000008E-2</v>
      </c>
      <c r="R2200" cm="1">
        <f t="array" ref="R2200">_xlfn.LET(_xlpm.k,finalData[[#This Row],[peer_group_key]],
ROWS(_xlfn._xlws.FILTER(finalData[score], (finalData[peer_group_key]=_xlpm.k)*(ISNUMBER(finalData[score]))))
)</f>
        <v>71</v>
      </c>
      <c r="S2200">
        <f>IF(OR(NOT(ISNUMBER(finalData[[#This Row],[peerIQR]])),finalData[[#This Row],[peerIQR]]=0), NA(), finalData[[#This Row],[peerQ1]]-1.5*finalData[[#This Row],[peerIQR]])</f>
        <v>0.86499999999999988</v>
      </c>
      <c r="T2200">
        <f>IF(OR(NOT(ISNUMBER(finalData[[#This Row],[peerIQR]])),finalData[[#This Row],[peerIQR]]=0), NA(), finalData[[#This Row],[peerQ3]]+1.5*finalData[[#This Row],[peerIQR]])</f>
        <v>1.2250000000000001</v>
      </c>
      <c r="U220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00">
        <f>finalData[[#This Row],[score]]-finalData[[#This Row],[peerMedian]]</f>
        <v>-3.0000000000000027E-2</v>
      </c>
    </row>
    <row r="2201" spans="1:22">
      <c r="A2201" t="s">
        <v>8232</v>
      </c>
      <c r="B2201" t="s">
        <v>5176</v>
      </c>
      <c r="C2201" t="s">
        <v>7865</v>
      </c>
      <c r="D2201" t="s">
        <v>18</v>
      </c>
      <c r="E2201">
        <v>3</v>
      </c>
      <c r="F2201">
        <v>0</v>
      </c>
      <c r="G2201">
        <v>8</v>
      </c>
      <c r="H2201">
        <v>2</v>
      </c>
      <c r="I2201">
        <v>1.1399999999999999</v>
      </c>
      <c r="J2201">
        <v>10</v>
      </c>
      <c r="K2201">
        <v>0.2</v>
      </c>
      <c r="L2201" t="s">
        <v>18194</v>
      </c>
      <c r="M2201" t="s">
        <v>17971</v>
      </c>
      <c r="N2201" cm="1">
        <f t="array" ref="N2201">_xlfn.LET(_xlpm.k,finalData[[#This Row],[peer_group_key]],
     MEDIAN(_xlfn._xlws.FILTER(finalData[score], (finalData[peer_group_key]=_xlpm.k)*(ISNUMBER(finalData[score]))))
)</f>
        <v>1.0649999999999999</v>
      </c>
      <c r="O2201" cm="1">
        <f t="array" ref="O220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2201" cm="1">
        <f t="array" ref="P220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1.1324999999999998</v>
      </c>
      <c r="Q2201">
        <f>finalData[[#This Row],[peerQ3]]-finalData[[#This Row],[peerQ1]]</f>
        <v>0.15249999999999986</v>
      </c>
      <c r="R2201" cm="1">
        <f t="array" ref="R2201">_xlfn.LET(_xlpm.k,finalData[[#This Row],[peer_group_key]],
ROWS(_xlfn._xlws.FILTER(finalData[score], (finalData[peer_group_key]=_xlpm.k)*(ISNUMBER(finalData[score]))))
)</f>
        <v>16</v>
      </c>
      <c r="S2201">
        <f>IF(OR(NOT(ISNUMBER(finalData[[#This Row],[peerIQR]])),finalData[[#This Row],[peerIQR]]=0), NA(), finalData[[#This Row],[peerQ1]]-1.5*finalData[[#This Row],[peerIQR]])</f>
        <v>0.7512500000000002</v>
      </c>
      <c r="T2201">
        <f>IF(OR(NOT(ISNUMBER(finalData[[#This Row],[peerIQR]])),finalData[[#This Row],[peerIQR]]=0), NA(), finalData[[#This Row],[peerQ3]]+1.5*finalData[[#This Row],[peerIQR]])</f>
        <v>1.3612499999999996</v>
      </c>
      <c r="U220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01">
        <f>finalData[[#This Row],[score]]-finalData[[#This Row],[peerMedian]]</f>
        <v>7.4999999999999956E-2</v>
      </c>
    </row>
    <row r="2202" spans="1:22">
      <c r="A2202" t="s">
        <v>8234</v>
      </c>
      <c r="B2202" t="s">
        <v>8235</v>
      </c>
      <c r="C2202" t="s">
        <v>7865</v>
      </c>
      <c r="D2202" t="s">
        <v>27</v>
      </c>
      <c r="E2202">
        <v>2</v>
      </c>
      <c r="F2202">
        <v>0</v>
      </c>
      <c r="G2202">
        <v>4</v>
      </c>
      <c r="H2202">
        <v>1</v>
      </c>
      <c r="I2202">
        <v>1.05</v>
      </c>
      <c r="J2202">
        <v>5</v>
      </c>
      <c r="K2202">
        <v>0.2</v>
      </c>
      <c r="L2202" t="s">
        <v>18192</v>
      </c>
      <c r="M2202" t="s">
        <v>17973</v>
      </c>
      <c r="N2202" cm="1">
        <f t="array" ref="N2202">_xlfn.LET(_xlpm.k,finalData[[#This Row],[peer_group_key]],
     MEDIAN(_xlfn._xlws.FILTER(finalData[score], (finalData[peer_group_key]=_xlpm.k)*(ISNUMBER(finalData[score]))))
)</f>
        <v>1.05</v>
      </c>
      <c r="O2202" cm="1">
        <f t="array" ref="O220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202" cm="1">
        <f t="array" ref="P220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202">
        <f>finalData[[#This Row],[peerQ3]]-finalData[[#This Row],[peerQ1]]</f>
        <v>5.2499999999999991E-2</v>
      </c>
      <c r="R2202" cm="1">
        <f t="array" ref="R2202">_xlfn.LET(_xlpm.k,finalData[[#This Row],[peer_group_key]],
ROWS(_xlfn._xlws.FILTER(finalData[score], (finalData[peer_group_key]=_xlpm.k)*(ISNUMBER(finalData[score]))))
)</f>
        <v>70</v>
      </c>
      <c r="S2202">
        <f>IF(OR(NOT(ISNUMBER(finalData[[#This Row],[peerIQR]])),finalData[[#This Row],[peerIQR]]=0), NA(), finalData[[#This Row],[peerQ1]]-1.5*finalData[[#This Row],[peerIQR]])</f>
        <v>0.93875000000000008</v>
      </c>
      <c r="T2202">
        <f>IF(OR(NOT(ISNUMBER(finalData[[#This Row],[peerIQR]])),finalData[[#This Row],[peerIQR]]=0), NA(), finalData[[#This Row],[peerQ3]]+1.5*finalData[[#This Row],[peerIQR]])</f>
        <v>1.1487500000000002</v>
      </c>
      <c r="U220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02">
        <f>finalData[[#This Row],[score]]-finalData[[#This Row],[peerMedian]]</f>
        <v>0</v>
      </c>
    </row>
    <row r="2203" spans="1:22">
      <c r="A2203" t="s">
        <v>8237</v>
      </c>
      <c r="B2203" t="s">
        <v>8238</v>
      </c>
      <c r="C2203" t="s">
        <v>7865</v>
      </c>
      <c r="D2203" t="s">
        <v>67</v>
      </c>
      <c r="E2203">
        <v>3</v>
      </c>
      <c r="F2203">
        <v>0</v>
      </c>
      <c r="G2203">
        <v>6</v>
      </c>
      <c r="H2203">
        <v>1</v>
      </c>
      <c r="I2203">
        <v>0.89</v>
      </c>
      <c r="J2203">
        <v>7</v>
      </c>
      <c r="K2203">
        <v>0.14285714285714285</v>
      </c>
      <c r="L2203" t="s">
        <v>18195</v>
      </c>
      <c r="M2203" t="s">
        <v>17971</v>
      </c>
      <c r="N2203" cm="1">
        <f t="array" ref="N2203">_xlfn.LET(_xlpm.k,finalData[[#This Row],[peer_group_key]],
     MEDIAN(_xlfn._xlws.FILTER(finalData[score], (finalData[peer_group_key]=_xlpm.k)*(ISNUMBER(finalData[score]))))
)</f>
        <v>0.99</v>
      </c>
      <c r="O2203" cm="1">
        <f t="array" ref="O220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203" cm="1">
        <f t="array" ref="P220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1.0150000000000001</v>
      </c>
      <c r="Q2203">
        <f>finalData[[#This Row],[peerQ3]]-finalData[[#This Row],[peerQ1]]</f>
        <v>7.5000000000000178E-2</v>
      </c>
      <c r="R2203" cm="1">
        <f t="array" ref="R2203">_xlfn.LET(_xlpm.k,finalData[[#This Row],[peer_group_key]],
ROWS(_xlfn._xlws.FILTER(finalData[score], (finalData[peer_group_key]=_xlpm.k)*(ISNUMBER(finalData[score]))))
)</f>
        <v>3</v>
      </c>
      <c r="S2203">
        <f>IF(OR(NOT(ISNUMBER(finalData[[#This Row],[peerIQR]])),finalData[[#This Row],[peerIQR]]=0), NA(), finalData[[#This Row],[peerQ1]]-1.5*finalData[[#This Row],[peerIQR]])</f>
        <v>0.82749999999999968</v>
      </c>
      <c r="T2203">
        <f>IF(OR(NOT(ISNUMBER(finalData[[#This Row],[peerIQR]])),finalData[[#This Row],[peerIQR]]=0), NA(), finalData[[#This Row],[peerQ3]]+1.5*finalData[[#This Row],[peerIQR]])</f>
        <v>1.1275000000000004</v>
      </c>
      <c r="U220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203">
        <f>finalData[[#This Row],[score]]-finalData[[#This Row],[peerMedian]]</f>
        <v>-9.9999999999999978E-2</v>
      </c>
    </row>
    <row r="2204" spans="1:22">
      <c r="A2204" t="s">
        <v>8240</v>
      </c>
      <c r="B2204" t="s">
        <v>8241</v>
      </c>
      <c r="C2204" t="s">
        <v>7865</v>
      </c>
      <c r="D2204" t="s">
        <v>27</v>
      </c>
      <c r="E2204">
        <v>3</v>
      </c>
      <c r="F2204">
        <v>0</v>
      </c>
      <c r="G2204">
        <v>8</v>
      </c>
      <c r="H2204">
        <v>1</v>
      </c>
      <c r="I2204">
        <v>1.05</v>
      </c>
      <c r="J2204">
        <v>9</v>
      </c>
      <c r="K2204">
        <v>0.1111111111111111</v>
      </c>
      <c r="L2204" t="s">
        <v>18192</v>
      </c>
      <c r="M2204" t="s">
        <v>17971</v>
      </c>
      <c r="N2204" cm="1">
        <f t="array" ref="N2204">_xlfn.LET(_xlpm.k,finalData[[#This Row],[peer_group_key]],
     MEDIAN(_xlfn._xlws.FILTER(finalData[score], (finalData[peer_group_key]=_xlpm.k)*(ISNUMBER(finalData[score]))))
)</f>
        <v>1.05</v>
      </c>
      <c r="O2204" cm="1">
        <f t="array" ref="O220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204" cm="1">
        <f t="array" ref="P220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204">
        <f>finalData[[#This Row],[peerQ3]]-finalData[[#This Row],[peerQ1]]</f>
        <v>5.2499999999999991E-2</v>
      </c>
      <c r="R2204" cm="1">
        <f t="array" ref="R2204">_xlfn.LET(_xlpm.k,finalData[[#This Row],[peer_group_key]],
ROWS(_xlfn._xlws.FILTER(finalData[score], (finalData[peer_group_key]=_xlpm.k)*(ISNUMBER(finalData[score]))))
)</f>
        <v>70</v>
      </c>
      <c r="S2204">
        <f>IF(OR(NOT(ISNUMBER(finalData[[#This Row],[peerIQR]])),finalData[[#This Row],[peerIQR]]=0), NA(), finalData[[#This Row],[peerQ1]]-1.5*finalData[[#This Row],[peerIQR]])</f>
        <v>0.93875000000000008</v>
      </c>
      <c r="T2204">
        <f>IF(OR(NOT(ISNUMBER(finalData[[#This Row],[peerIQR]])),finalData[[#This Row],[peerIQR]]=0), NA(), finalData[[#This Row],[peerQ3]]+1.5*finalData[[#This Row],[peerIQR]])</f>
        <v>1.1487500000000002</v>
      </c>
      <c r="U220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04">
        <f>finalData[[#This Row],[score]]-finalData[[#This Row],[peerMedian]]</f>
        <v>0</v>
      </c>
    </row>
    <row r="2205" spans="1:22">
      <c r="A2205" t="s">
        <v>8243</v>
      </c>
      <c r="B2205" t="s">
        <v>8244</v>
      </c>
      <c r="C2205" t="s">
        <v>7865</v>
      </c>
      <c r="D2205" t="s">
        <v>32</v>
      </c>
      <c r="E2205">
        <v>5</v>
      </c>
      <c r="F2205">
        <v>0</v>
      </c>
      <c r="G2205">
        <v>9</v>
      </c>
      <c r="H2205">
        <v>0</v>
      </c>
      <c r="I2205">
        <v>1.06</v>
      </c>
      <c r="J2205">
        <v>9</v>
      </c>
      <c r="K2205">
        <v>0</v>
      </c>
      <c r="L2205" t="s">
        <v>18193</v>
      </c>
      <c r="M2205" t="s">
        <v>17970</v>
      </c>
      <c r="N2205" cm="1">
        <f t="array" ref="N2205">_xlfn.LET(_xlpm.k,finalData[[#This Row],[peer_group_key]],
     MEDIAN(_xlfn._xlws.FILTER(finalData[score], (finalData[peer_group_key]=_xlpm.k)*(ISNUMBER(finalData[score]))))
)</f>
        <v>1.04</v>
      </c>
      <c r="O2205" cm="1">
        <f t="array" ref="O220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205" cm="1">
        <f t="array" ref="P220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205">
        <f>finalData[[#This Row],[peerQ3]]-finalData[[#This Row],[peerQ1]]</f>
        <v>9.000000000000008E-2</v>
      </c>
      <c r="R2205" cm="1">
        <f t="array" ref="R2205">_xlfn.LET(_xlpm.k,finalData[[#This Row],[peer_group_key]],
ROWS(_xlfn._xlws.FILTER(finalData[score], (finalData[peer_group_key]=_xlpm.k)*(ISNUMBER(finalData[score]))))
)</f>
        <v>71</v>
      </c>
      <c r="S2205">
        <f>IF(OR(NOT(ISNUMBER(finalData[[#This Row],[peerIQR]])),finalData[[#This Row],[peerIQR]]=0), NA(), finalData[[#This Row],[peerQ1]]-1.5*finalData[[#This Row],[peerIQR]])</f>
        <v>0.86499999999999988</v>
      </c>
      <c r="T2205">
        <f>IF(OR(NOT(ISNUMBER(finalData[[#This Row],[peerIQR]])),finalData[[#This Row],[peerIQR]]=0), NA(), finalData[[#This Row],[peerQ3]]+1.5*finalData[[#This Row],[peerIQR]])</f>
        <v>1.2250000000000001</v>
      </c>
      <c r="U220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05">
        <f>finalData[[#This Row],[score]]-finalData[[#This Row],[peerMedian]]</f>
        <v>2.0000000000000018E-2</v>
      </c>
    </row>
    <row r="2206" spans="1:22">
      <c r="A2206" t="s">
        <v>8246</v>
      </c>
      <c r="B2206" t="s">
        <v>8247</v>
      </c>
      <c r="C2206" t="s">
        <v>7865</v>
      </c>
      <c r="D2206" t="s">
        <v>27</v>
      </c>
      <c r="E2206">
        <v>4</v>
      </c>
      <c r="F2206">
        <v>0</v>
      </c>
      <c r="G2206">
        <v>6</v>
      </c>
      <c r="H2206">
        <v>1</v>
      </c>
      <c r="I2206">
        <v>0.96</v>
      </c>
      <c r="J2206">
        <v>7</v>
      </c>
      <c r="K2206">
        <v>0.14285714285714285</v>
      </c>
      <c r="L2206" t="s">
        <v>18192</v>
      </c>
      <c r="M2206" t="s">
        <v>17970</v>
      </c>
      <c r="N2206" cm="1">
        <f t="array" ref="N2206">_xlfn.LET(_xlpm.k,finalData[[#This Row],[peer_group_key]],
     MEDIAN(_xlfn._xlws.FILTER(finalData[score], (finalData[peer_group_key]=_xlpm.k)*(ISNUMBER(finalData[score]))))
)</f>
        <v>1.05</v>
      </c>
      <c r="O2206" cm="1">
        <f t="array" ref="O220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206" cm="1">
        <f t="array" ref="P220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206">
        <f>finalData[[#This Row],[peerQ3]]-finalData[[#This Row],[peerQ1]]</f>
        <v>5.2499999999999991E-2</v>
      </c>
      <c r="R2206" cm="1">
        <f t="array" ref="R2206">_xlfn.LET(_xlpm.k,finalData[[#This Row],[peer_group_key]],
ROWS(_xlfn._xlws.FILTER(finalData[score], (finalData[peer_group_key]=_xlpm.k)*(ISNUMBER(finalData[score]))))
)</f>
        <v>70</v>
      </c>
      <c r="S2206">
        <f>IF(OR(NOT(ISNUMBER(finalData[[#This Row],[peerIQR]])),finalData[[#This Row],[peerIQR]]=0), NA(), finalData[[#This Row],[peerQ1]]-1.5*finalData[[#This Row],[peerIQR]])</f>
        <v>0.93875000000000008</v>
      </c>
      <c r="T2206">
        <f>IF(OR(NOT(ISNUMBER(finalData[[#This Row],[peerIQR]])),finalData[[#This Row],[peerIQR]]=0), NA(), finalData[[#This Row],[peerQ3]]+1.5*finalData[[#This Row],[peerIQR]])</f>
        <v>1.1487500000000002</v>
      </c>
      <c r="U220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06">
        <f>finalData[[#This Row],[score]]-finalData[[#This Row],[peerMedian]]</f>
        <v>-9.000000000000008E-2</v>
      </c>
    </row>
    <row r="2207" spans="1:22">
      <c r="A2207" t="s">
        <v>8249</v>
      </c>
      <c r="B2207" t="s">
        <v>8250</v>
      </c>
      <c r="C2207" t="s">
        <v>7865</v>
      </c>
      <c r="D2207" t="s">
        <v>27</v>
      </c>
      <c r="E2207">
        <v>4</v>
      </c>
      <c r="F2207">
        <v>1</v>
      </c>
      <c r="G2207">
        <v>7</v>
      </c>
      <c r="H2207">
        <v>1</v>
      </c>
      <c r="I2207">
        <v>1.08</v>
      </c>
      <c r="J2207">
        <v>9</v>
      </c>
      <c r="K2207">
        <v>0.1111111111111111</v>
      </c>
      <c r="L2207" t="s">
        <v>18192</v>
      </c>
      <c r="M2207" t="s">
        <v>17970</v>
      </c>
      <c r="N2207" cm="1">
        <f t="array" ref="N2207">_xlfn.LET(_xlpm.k,finalData[[#This Row],[peer_group_key]],
     MEDIAN(_xlfn._xlws.FILTER(finalData[score], (finalData[peer_group_key]=_xlpm.k)*(ISNUMBER(finalData[score]))))
)</f>
        <v>1.05</v>
      </c>
      <c r="O2207" cm="1">
        <f t="array" ref="O220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207" cm="1">
        <f t="array" ref="P220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207">
        <f>finalData[[#This Row],[peerQ3]]-finalData[[#This Row],[peerQ1]]</f>
        <v>5.2499999999999991E-2</v>
      </c>
      <c r="R2207" cm="1">
        <f t="array" ref="R2207">_xlfn.LET(_xlpm.k,finalData[[#This Row],[peer_group_key]],
ROWS(_xlfn._xlws.FILTER(finalData[score], (finalData[peer_group_key]=_xlpm.k)*(ISNUMBER(finalData[score]))))
)</f>
        <v>70</v>
      </c>
      <c r="S2207">
        <f>IF(OR(NOT(ISNUMBER(finalData[[#This Row],[peerIQR]])),finalData[[#This Row],[peerIQR]]=0), NA(), finalData[[#This Row],[peerQ1]]-1.5*finalData[[#This Row],[peerIQR]])</f>
        <v>0.93875000000000008</v>
      </c>
      <c r="T2207">
        <f>IF(OR(NOT(ISNUMBER(finalData[[#This Row],[peerIQR]])),finalData[[#This Row],[peerIQR]]=0), NA(), finalData[[#This Row],[peerQ3]]+1.5*finalData[[#This Row],[peerIQR]])</f>
        <v>1.1487500000000002</v>
      </c>
      <c r="U220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07">
        <f>finalData[[#This Row],[score]]-finalData[[#This Row],[peerMedian]]</f>
        <v>3.0000000000000027E-2</v>
      </c>
    </row>
    <row r="2208" spans="1:22">
      <c r="A2208" t="s">
        <v>8252</v>
      </c>
      <c r="B2208" t="s">
        <v>8253</v>
      </c>
      <c r="C2208" t="s">
        <v>7865</v>
      </c>
      <c r="D2208" t="s">
        <v>27</v>
      </c>
      <c r="E2208">
        <v>3</v>
      </c>
      <c r="F2208">
        <v>0</v>
      </c>
      <c r="G2208">
        <v>7</v>
      </c>
      <c r="H2208">
        <v>1</v>
      </c>
      <c r="I2208">
        <v>1.03</v>
      </c>
      <c r="J2208">
        <v>8</v>
      </c>
      <c r="K2208">
        <v>0.125</v>
      </c>
      <c r="L2208" t="s">
        <v>18192</v>
      </c>
      <c r="M2208" t="s">
        <v>17971</v>
      </c>
      <c r="N2208" cm="1">
        <f t="array" ref="N2208">_xlfn.LET(_xlpm.k,finalData[[#This Row],[peer_group_key]],
     MEDIAN(_xlfn._xlws.FILTER(finalData[score], (finalData[peer_group_key]=_xlpm.k)*(ISNUMBER(finalData[score]))))
)</f>
        <v>1.05</v>
      </c>
      <c r="O2208" cm="1">
        <f t="array" ref="O220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208" cm="1">
        <f t="array" ref="P220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208">
        <f>finalData[[#This Row],[peerQ3]]-finalData[[#This Row],[peerQ1]]</f>
        <v>5.2499999999999991E-2</v>
      </c>
      <c r="R2208" cm="1">
        <f t="array" ref="R2208">_xlfn.LET(_xlpm.k,finalData[[#This Row],[peer_group_key]],
ROWS(_xlfn._xlws.FILTER(finalData[score], (finalData[peer_group_key]=_xlpm.k)*(ISNUMBER(finalData[score]))))
)</f>
        <v>70</v>
      </c>
      <c r="S2208">
        <f>IF(OR(NOT(ISNUMBER(finalData[[#This Row],[peerIQR]])),finalData[[#This Row],[peerIQR]]=0), NA(), finalData[[#This Row],[peerQ1]]-1.5*finalData[[#This Row],[peerIQR]])</f>
        <v>0.93875000000000008</v>
      </c>
      <c r="T2208">
        <f>IF(OR(NOT(ISNUMBER(finalData[[#This Row],[peerIQR]])),finalData[[#This Row],[peerIQR]]=0), NA(), finalData[[#This Row],[peerQ3]]+1.5*finalData[[#This Row],[peerIQR]])</f>
        <v>1.1487500000000002</v>
      </c>
      <c r="U220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08">
        <f>finalData[[#This Row],[score]]-finalData[[#This Row],[peerMedian]]</f>
        <v>-2.0000000000000018E-2</v>
      </c>
    </row>
    <row r="2209" spans="1:22">
      <c r="A2209" t="s">
        <v>8255</v>
      </c>
      <c r="B2209" t="s">
        <v>8256</v>
      </c>
      <c r="C2209" t="s">
        <v>7865</v>
      </c>
      <c r="D2209" t="s">
        <v>32</v>
      </c>
      <c r="E2209">
        <v>3</v>
      </c>
      <c r="F2209">
        <v>0</v>
      </c>
      <c r="G2209">
        <v>7</v>
      </c>
      <c r="H2209">
        <v>1</v>
      </c>
      <c r="I2209">
        <v>1.1100000000000001</v>
      </c>
      <c r="J2209">
        <v>8</v>
      </c>
      <c r="K2209">
        <v>0.125</v>
      </c>
      <c r="L2209" t="s">
        <v>18193</v>
      </c>
      <c r="M2209" t="s">
        <v>17971</v>
      </c>
      <c r="N2209" cm="1">
        <f t="array" ref="N2209">_xlfn.LET(_xlpm.k,finalData[[#This Row],[peer_group_key]],
     MEDIAN(_xlfn._xlws.FILTER(finalData[score], (finalData[peer_group_key]=_xlpm.k)*(ISNUMBER(finalData[score]))))
)</f>
        <v>1.04</v>
      </c>
      <c r="O2209" cm="1">
        <f t="array" ref="O220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209" cm="1">
        <f t="array" ref="P220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209">
        <f>finalData[[#This Row],[peerQ3]]-finalData[[#This Row],[peerQ1]]</f>
        <v>9.000000000000008E-2</v>
      </c>
      <c r="R2209" cm="1">
        <f t="array" ref="R2209">_xlfn.LET(_xlpm.k,finalData[[#This Row],[peer_group_key]],
ROWS(_xlfn._xlws.FILTER(finalData[score], (finalData[peer_group_key]=_xlpm.k)*(ISNUMBER(finalData[score]))))
)</f>
        <v>71</v>
      </c>
      <c r="S2209">
        <f>IF(OR(NOT(ISNUMBER(finalData[[#This Row],[peerIQR]])),finalData[[#This Row],[peerIQR]]=0), NA(), finalData[[#This Row],[peerQ1]]-1.5*finalData[[#This Row],[peerIQR]])</f>
        <v>0.86499999999999988</v>
      </c>
      <c r="T2209">
        <f>IF(OR(NOT(ISNUMBER(finalData[[#This Row],[peerIQR]])),finalData[[#This Row],[peerIQR]]=0), NA(), finalData[[#This Row],[peerQ3]]+1.5*finalData[[#This Row],[peerIQR]])</f>
        <v>1.2250000000000001</v>
      </c>
      <c r="U220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09">
        <f>finalData[[#This Row],[score]]-finalData[[#This Row],[peerMedian]]</f>
        <v>7.0000000000000062E-2</v>
      </c>
    </row>
    <row r="2210" spans="1:22">
      <c r="A2210" t="s">
        <v>8258</v>
      </c>
      <c r="B2210" t="s">
        <v>8259</v>
      </c>
      <c r="C2210" t="s">
        <v>7865</v>
      </c>
      <c r="D2210" t="s">
        <v>27</v>
      </c>
      <c r="E2210">
        <v>2</v>
      </c>
      <c r="F2210">
        <v>0</v>
      </c>
      <c r="G2210">
        <v>4</v>
      </c>
      <c r="H2210">
        <v>1</v>
      </c>
      <c r="I2210">
        <v>1.06</v>
      </c>
      <c r="J2210">
        <v>5</v>
      </c>
      <c r="K2210">
        <v>0.2</v>
      </c>
      <c r="L2210" t="s">
        <v>18192</v>
      </c>
      <c r="M2210" t="s">
        <v>17973</v>
      </c>
      <c r="N2210" cm="1">
        <f t="array" ref="N2210">_xlfn.LET(_xlpm.k,finalData[[#This Row],[peer_group_key]],
     MEDIAN(_xlfn._xlws.FILTER(finalData[score], (finalData[peer_group_key]=_xlpm.k)*(ISNUMBER(finalData[score]))))
)</f>
        <v>1.05</v>
      </c>
      <c r="O2210" cm="1">
        <f t="array" ref="O221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210" cm="1">
        <f t="array" ref="P221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210">
        <f>finalData[[#This Row],[peerQ3]]-finalData[[#This Row],[peerQ1]]</f>
        <v>5.2499999999999991E-2</v>
      </c>
      <c r="R2210" cm="1">
        <f t="array" ref="R2210">_xlfn.LET(_xlpm.k,finalData[[#This Row],[peer_group_key]],
ROWS(_xlfn._xlws.FILTER(finalData[score], (finalData[peer_group_key]=_xlpm.k)*(ISNUMBER(finalData[score]))))
)</f>
        <v>70</v>
      </c>
      <c r="S2210">
        <f>IF(OR(NOT(ISNUMBER(finalData[[#This Row],[peerIQR]])),finalData[[#This Row],[peerIQR]]=0), NA(), finalData[[#This Row],[peerQ1]]-1.5*finalData[[#This Row],[peerIQR]])</f>
        <v>0.93875000000000008</v>
      </c>
      <c r="T2210">
        <f>IF(OR(NOT(ISNUMBER(finalData[[#This Row],[peerIQR]])),finalData[[#This Row],[peerIQR]]=0), NA(), finalData[[#This Row],[peerQ3]]+1.5*finalData[[#This Row],[peerIQR]])</f>
        <v>1.1487500000000002</v>
      </c>
      <c r="U221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10">
        <f>finalData[[#This Row],[score]]-finalData[[#This Row],[peerMedian]]</f>
        <v>1.0000000000000009E-2</v>
      </c>
    </row>
    <row r="2211" spans="1:22">
      <c r="A2211" t="s">
        <v>8261</v>
      </c>
      <c r="B2211" t="s">
        <v>8262</v>
      </c>
      <c r="C2211" t="s">
        <v>7865</v>
      </c>
      <c r="D2211" t="s">
        <v>32</v>
      </c>
      <c r="E2211">
        <v>3</v>
      </c>
      <c r="F2211">
        <v>0</v>
      </c>
      <c r="G2211">
        <v>7</v>
      </c>
      <c r="H2211">
        <v>0</v>
      </c>
      <c r="I2211">
        <v>1.04</v>
      </c>
      <c r="J2211">
        <v>7</v>
      </c>
      <c r="K2211">
        <v>0</v>
      </c>
      <c r="L2211" t="s">
        <v>18193</v>
      </c>
      <c r="M2211" t="s">
        <v>17971</v>
      </c>
      <c r="N2211" cm="1">
        <f t="array" ref="N2211">_xlfn.LET(_xlpm.k,finalData[[#This Row],[peer_group_key]],
     MEDIAN(_xlfn._xlws.FILTER(finalData[score], (finalData[peer_group_key]=_xlpm.k)*(ISNUMBER(finalData[score]))))
)</f>
        <v>1.04</v>
      </c>
      <c r="O2211" cm="1">
        <f t="array" ref="O221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211" cm="1">
        <f t="array" ref="P221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211">
        <f>finalData[[#This Row],[peerQ3]]-finalData[[#This Row],[peerQ1]]</f>
        <v>9.000000000000008E-2</v>
      </c>
      <c r="R2211" cm="1">
        <f t="array" ref="R2211">_xlfn.LET(_xlpm.k,finalData[[#This Row],[peer_group_key]],
ROWS(_xlfn._xlws.FILTER(finalData[score], (finalData[peer_group_key]=_xlpm.k)*(ISNUMBER(finalData[score]))))
)</f>
        <v>71</v>
      </c>
      <c r="S2211">
        <f>IF(OR(NOT(ISNUMBER(finalData[[#This Row],[peerIQR]])),finalData[[#This Row],[peerIQR]]=0), NA(), finalData[[#This Row],[peerQ1]]-1.5*finalData[[#This Row],[peerIQR]])</f>
        <v>0.86499999999999988</v>
      </c>
      <c r="T2211">
        <f>IF(OR(NOT(ISNUMBER(finalData[[#This Row],[peerIQR]])),finalData[[#This Row],[peerIQR]]=0), NA(), finalData[[#This Row],[peerQ3]]+1.5*finalData[[#This Row],[peerIQR]])</f>
        <v>1.2250000000000001</v>
      </c>
      <c r="U221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11">
        <f>finalData[[#This Row],[score]]-finalData[[#This Row],[peerMedian]]</f>
        <v>0</v>
      </c>
    </row>
    <row r="2212" spans="1:22">
      <c r="A2212" t="s">
        <v>8264</v>
      </c>
      <c r="B2212" t="s">
        <v>8265</v>
      </c>
      <c r="C2212" t="s">
        <v>7865</v>
      </c>
      <c r="D2212" t="s">
        <v>32</v>
      </c>
      <c r="E2212">
        <v>5</v>
      </c>
      <c r="F2212">
        <v>1</v>
      </c>
      <c r="G2212">
        <v>7</v>
      </c>
      <c r="H2212">
        <v>0</v>
      </c>
      <c r="I2212">
        <v>1.06</v>
      </c>
      <c r="J2212">
        <v>8</v>
      </c>
      <c r="K2212">
        <v>0</v>
      </c>
      <c r="L2212" t="s">
        <v>18193</v>
      </c>
      <c r="M2212" t="s">
        <v>17970</v>
      </c>
      <c r="N2212" cm="1">
        <f t="array" ref="N2212">_xlfn.LET(_xlpm.k,finalData[[#This Row],[peer_group_key]],
     MEDIAN(_xlfn._xlws.FILTER(finalData[score], (finalData[peer_group_key]=_xlpm.k)*(ISNUMBER(finalData[score]))))
)</f>
        <v>1.04</v>
      </c>
      <c r="O2212" cm="1">
        <f t="array" ref="O221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212" cm="1">
        <f t="array" ref="P221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212">
        <f>finalData[[#This Row],[peerQ3]]-finalData[[#This Row],[peerQ1]]</f>
        <v>9.000000000000008E-2</v>
      </c>
      <c r="R2212" cm="1">
        <f t="array" ref="R2212">_xlfn.LET(_xlpm.k,finalData[[#This Row],[peer_group_key]],
ROWS(_xlfn._xlws.FILTER(finalData[score], (finalData[peer_group_key]=_xlpm.k)*(ISNUMBER(finalData[score]))))
)</f>
        <v>71</v>
      </c>
      <c r="S2212">
        <f>IF(OR(NOT(ISNUMBER(finalData[[#This Row],[peerIQR]])),finalData[[#This Row],[peerIQR]]=0), NA(), finalData[[#This Row],[peerQ1]]-1.5*finalData[[#This Row],[peerIQR]])</f>
        <v>0.86499999999999988</v>
      </c>
      <c r="T2212">
        <f>IF(OR(NOT(ISNUMBER(finalData[[#This Row],[peerIQR]])),finalData[[#This Row],[peerIQR]]=0), NA(), finalData[[#This Row],[peerQ3]]+1.5*finalData[[#This Row],[peerIQR]])</f>
        <v>1.2250000000000001</v>
      </c>
      <c r="U221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12">
        <f>finalData[[#This Row],[score]]-finalData[[#This Row],[peerMedian]]</f>
        <v>2.0000000000000018E-2</v>
      </c>
    </row>
    <row r="2213" spans="1:22">
      <c r="A2213" t="s">
        <v>8267</v>
      </c>
      <c r="B2213" t="s">
        <v>8268</v>
      </c>
      <c r="C2213" t="s">
        <v>7865</v>
      </c>
      <c r="D2213" t="s">
        <v>27</v>
      </c>
      <c r="E2213">
        <v>2</v>
      </c>
      <c r="F2213">
        <v>0</v>
      </c>
      <c r="G2213">
        <v>6</v>
      </c>
      <c r="H2213">
        <v>0</v>
      </c>
      <c r="I2213">
        <v>1.08</v>
      </c>
      <c r="J2213">
        <v>6</v>
      </c>
      <c r="K2213">
        <v>0</v>
      </c>
      <c r="L2213" t="s">
        <v>18192</v>
      </c>
      <c r="M2213" t="s">
        <v>17973</v>
      </c>
      <c r="N2213" cm="1">
        <f t="array" ref="N2213">_xlfn.LET(_xlpm.k,finalData[[#This Row],[peer_group_key]],
     MEDIAN(_xlfn._xlws.FILTER(finalData[score], (finalData[peer_group_key]=_xlpm.k)*(ISNUMBER(finalData[score]))))
)</f>
        <v>1.05</v>
      </c>
      <c r="O2213" cm="1">
        <f t="array" ref="O221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213" cm="1">
        <f t="array" ref="P221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213">
        <f>finalData[[#This Row],[peerQ3]]-finalData[[#This Row],[peerQ1]]</f>
        <v>5.2499999999999991E-2</v>
      </c>
      <c r="R2213" cm="1">
        <f t="array" ref="R2213">_xlfn.LET(_xlpm.k,finalData[[#This Row],[peer_group_key]],
ROWS(_xlfn._xlws.FILTER(finalData[score], (finalData[peer_group_key]=_xlpm.k)*(ISNUMBER(finalData[score]))))
)</f>
        <v>70</v>
      </c>
      <c r="S2213">
        <f>IF(OR(NOT(ISNUMBER(finalData[[#This Row],[peerIQR]])),finalData[[#This Row],[peerIQR]]=0), NA(), finalData[[#This Row],[peerQ1]]-1.5*finalData[[#This Row],[peerIQR]])</f>
        <v>0.93875000000000008</v>
      </c>
      <c r="T2213">
        <f>IF(OR(NOT(ISNUMBER(finalData[[#This Row],[peerIQR]])),finalData[[#This Row],[peerIQR]]=0), NA(), finalData[[#This Row],[peerQ3]]+1.5*finalData[[#This Row],[peerIQR]])</f>
        <v>1.1487500000000002</v>
      </c>
      <c r="U221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13">
        <f>finalData[[#This Row],[score]]-finalData[[#This Row],[peerMedian]]</f>
        <v>3.0000000000000027E-2</v>
      </c>
    </row>
    <row r="2214" spans="1:22">
      <c r="A2214" t="s">
        <v>8272</v>
      </c>
      <c r="B2214" t="s">
        <v>8273</v>
      </c>
      <c r="C2214" t="s">
        <v>7865</v>
      </c>
      <c r="D2214" t="s">
        <v>32</v>
      </c>
      <c r="E2214">
        <v>3</v>
      </c>
      <c r="F2214">
        <v>0</v>
      </c>
      <c r="G2214">
        <v>8</v>
      </c>
      <c r="H2214">
        <v>1</v>
      </c>
      <c r="I2214">
        <v>1.07</v>
      </c>
      <c r="J2214">
        <v>9</v>
      </c>
      <c r="K2214">
        <v>0.1111111111111111</v>
      </c>
      <c r="L2214" t="s">
        <v>18193</v>
      </c>
      <c r="M2214" t="s">
        <v>17971</v>
      </c>
      <c r="N2214" cm="1">
        <f t="array" ref="N2214">_xlfn.LET(_xlpm.k,finalData[[#This Row],[peer_group_key]],
     MEDIAN(_xlfn._xlws.FILTER(finalData[score], (finalData[peer_group_key]=_xlpm.k)*(ISNUMBER(finalData[score]))))
)</f>
        <v>1.04</v>
      </c>
      <c r="O2214" cm="1">
        <f t="array" ref="O221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214" cm="1">
        <f t="array" ref="P221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214">
        <f>finalData[[#This Row],[peerQ3]]-finalData[[#This Row],[peerQ1]]</f>
        <v>9.000000000000008E-2</v>
      </c>
      <c r="R2214" cm="1">
        <f t="array" ref="R2214">_xlfn.LET(_xlpm.k,finalData[[#This Row],[peer_group_key]],
ROWS(_xlfn._xlws.FILTER(finalData[score], (finalData[peer_group_key]=_xlpm.k)*(ISNUMBER(finalData[score]))))
)</f>
        <v>71</v>
      </c>
      <c r="S2214">
        <f>IF(OR(NOT(ISNUMBER(finalData[[#This Row],[peerIQR]])),finalData[[#This Row],[peerIQR]]=0), NA(), finalData[[#This Row],[peerQ1]]-1.5*finalData[[#This Row],[peerIQR]])</f>
        <v>0.86499999999999988</v>
      </c>
      <c r="T2214">
        <f>IF(OR(NOT(ISNUMBER(finalData[[#This Row],[peerIQR]])),finalData[[#This Row],[peerIQR]]=0), NA(), finalData[[#This Row],[peerQ3]]+1.5*finalData[[#This Row],[peerIQR]])</f>
        <v>1.2250000000000001</v>
      </c>
      <c r="U221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14">
        <f>finalData[[#This Row],[score]]-finalData[[#This Row],[peerMedian]]</f>
        <v>3.0000000000000027E-2</v>
      </c>
    </row>
    <row r="2215" spans="1:22">
      <c r="A2215" t="s">
        <v>8275</v>
      </c>
      <c r="B2215" t="s">
        <v>8276</v>
      </c>
      <c r="C2215" t="s">
        <v>7865</v>
      </c>
      <c r="D2215" t="s">
        <v>27</v>
      </c>
      <c r="E2215">
        <v>2</v>
      </c>
      <c r="F2215">
        <v>0</v>
      </c>
      <c r="G2215">
        <v>8</v>
      </c>
      <c r="H2215">
        <v>1</v>
      </c>
      <c r="I2215">
        <v>1.1000000000000001</v>
      </c>
      <c r="J2215">
        <v>9</v>
      </c>
      <c r="K2215">
        <v>0.1111111111111111</v>
      </c>
      <c r="L2215" t="s">
        <v>18192</v>
      </c>
      <c r="M2215" t="s">
        <v>17973</v>
      </c>
      <c r="N2215" cm="1">
        <f t="array" ref="N2215">_xlfn.LET(_xlpm.k,finalData[[#This Row],[peer_group_key]],
     MEDIAN(_xlfn._xlws.FILTER(finalData[score], (finalData[peer_group_key]=_xlpm.k)*(ISNUMBER(finalData[score]))))
)</f>
        <v>1.05</v>
      </c>
      <c r="O2215" cm="1">
        <f t="array" ref="O221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215" cm="1">
        <f t="array" ref="P221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215">
        <f>finalData[[#This Row],[peerQ3]]-finalData[[#This Row],[peerQ1]]</f>
        <v>5.2499999999999991E-2</v>
      </c>
      <c r="R2215" cm="1">
        <f t="array" ref="R2215">_xlfn.LET(_xlpm.k,finalData[[#This Row],[peer_group_key]],
ROWS(_xlfn._xlws.FILTER(finalData[score], (finalData[peer_group_key]=_xlpm.k)*(ISNUMBER(finalData[score]))))
)</f>
        <v>70</v>
      </c>
      <c r="S2215">
        <f>IF(OR(NOT(ISNUMBER(finalData[[#This Row],[peerIQR]])),finalData[[#This Row],[peerIQR]]=0), NA(), finalData[[#This Row],[peerQ1]]-1.5*finalData[[#This Row],[peerIQR]])</f>
        <v>0.93875000000000008</v>
      </c>
      <c r="T2215">
        <f>IF(OR(NOT(ISNUMBER(finalData[[#This Row],[peerIQR]])),finalData[[#This Row],[peerIQR]]=0), NA(), finalData[[#This Row],[peerQ3]]+1.5*finalData[[#This Row],[peerIQR]])</f>
        <v>1.1487500000000002</v>
      </c>
      <c r="U221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15">
        <f>finalData[[#This Row],[score]]-finalData[[#This Row],[peerMedian]]</f>
        <v>5.0000000000000044E-2</v>
      </c>
    </row>
    <row r="2216" spans="1:22">
      <c r="A2216" t="s">
        <v>8278</v>
      </c>
      <c r="B2216" t="s">
        <v>8279</v>
      </c>
      <c r="C2216" t="s">
        <v>7865</v>
      </c>
      <c r="D2216" t="s">
        <v>32</v>
      </c>
      <c r="E2216">
        <v>4</v>
      </c>
      <c r="F2216">
        <v>1</v>
      </c>
      <c r="G2216">
        <v>7</v>
      </c>
      <c r="H2216">
        <v>0</v>
      </c>
      <c r="I2216">
        <v>1.03</v>
      </c>
      <c r="J2216">
        <v>8</v>
      </c>
      <c r="K2216">
        <v>0</v>
      </c>
      <c r="L2216" t="s">
        <v>18193</v>
      </c>
      <c r="M2216" t="s">
        <v>17970</v>
      </c>
      <c r="N2216" cm="1">
        <f t="array" ref="N2216">_xlfn.LET(_xlpm.k,finalData[[#This Row],[peer_group_key]],
     MEDIAN(_xlfn._xlws.FILTER(finalData[score], (finalData[peer_group_key]=_xlpm.k)*(ISNUMBER(finalData[score]))))
)</f>
        <v>1.04</v>
      </c>
      <c r="O2216" cm="1">
        <f t="array" ref="O221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216" cm="1">
        <f t="array" ref="P221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216">
        <f>finalData[[#This Row],[peerQ3]]-finalData[[#This Row],[peerQ1]]</f>
        <v>9.000000000000008E-2</v>
      </c>
      <c r="R2216" cm="1">
        <f t="array" ref="R2216">_xlfn.LET(_xlpm.k,finalData[[#This Row],[peer_group_key]],
ROWS(_xlfn._xlws.FILTER(finalData[score], (finalData[peer_group_key]=_xlpm.k)*(ISNUMBER(finalData[score]))))
)</f>
        <v>71</v>
      </c>
      <c r="S2216">
        <f>IF(OR(NOT(ISNUMBER(finalData[[#This Row],[peerIQR]])),finalData[[#This Row],[peerIQR]]=0), NA(), finalData[[#This Row],[peerQ1]]-1.5*finalData[[#This Row],[peerIQR]])</f>
        <v>0.86499999999999988</v>
      </c>
      <c r="T2216">
        <f>IF(OR(NOT(ISNUMBER(finalData[[#This Row],[peerIQR]])),finalData[[#This Row],[peerIQR]]=0), NA(), finalData[[#This Row],[peerQ3]]+1.5*finalData[[#This Row],[peerIQR]])</f>
        <v>1.2250000000000001</v>
      </c>
      <c r="U221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16">
        <f>finalData[[#This Row],[score]]-finalData[[#This Row],[peerMedian]]</f>
        <v>-1.0000000000000009E-2</v>
      </c>
    </row>
    <row r="2217" spans="1:22">
      <c r="A2217" t="s">
        <v>8281</v>
      </c>
      <c r="B2217" t="s">
        <v>8282</v>
      </c>
      <c r="C2217" t="s">
        <v>7865</v>
      </c>
      <c r="D2217" t="s">
        <v>87</v>
      </c>
      <c r="E2217">
        <v>4</v>
      </c>
      <c r="F2217">
        <v>0</v>
      </c>
      <c r="G2217">
        <v>8</v>
      </c>
      <c r="H2217">
        <v>0</v>
      </c>
      <c r="I2217">
        <v>1.04</v>
      </c>
      <c r="J2217">
        <v>8</v>
      </c>
      <c r="K2217">
        <v>0</v>
      </c>
      <c r="L2217" t="s">
        <v>18197</v>
      </c>
      <c r="M2217" t="s">
        <v>17970</v>
      </c>
      <c r="N2217" cm="1">
        <f t="array" ref="N2217">_xlfn.LET(_xlpm.k,finalData[[#This Row],[peer_group_key]],
     MEDIAN(_xlfn._xlws.FILTER(finalData[score], (finalData[peer_group_key]=_xlpm.k)*(ISNUMBER(finalData[score]))))
)</f>
        <v>1.04</v>
      </c>
      <c r="O2217" cm="1">
        <f t="array" ref="O221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</v>
      </c>
      <c r="P2217" cm="1">
        <f t="array" ref="P221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217">
        <f>finalData[[#This Row],[peerQ3]]-finalData[[#This Row],[peerQ1]]</f>
        <v>5.0000000000000044E-2</v>
      </c>
      <c r="R2217" cm="1">
        <f t="array" ref="R2217">_xlfn.LET(_xlpm.k,finalData[[#This Row],[peer_group_key]],
ROWS(_xlfn._xlws.FILTER(finalData[score], (finalData[peer_group_key]=_xlpm.k)*(ISNUMBER(finalData[score]))))
)</f>
        <v>7</v>
      </c>
      <c r="S2217">
        <f>IF(OR(NOT(ISNUMBER(finalData[[#This Row],[peerIQR]])),finalData[[#This Row],[peerIQR]]=0), NA(), finalData[[#This Row],[peerQ1]]-1.5*finalData[[#This Row],[peerIQR]])</f>
        <v>0.94499999999999995</v>
      </c>
      <c r="T2217">
        <f>IF(OR(NOT(ISNUMBER(finalData[[#This Row],[peerIQR]])),finalData[[#This Row],[peerIQR]]=0), NA(), finalData[[#This Row],[peerQ3]]+1.5*finalData[[#This Row],[peerIQR]])</f>
        <v>1.145</v>
      </c>
      <c r="U221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217">
        <f>finalData[[#This Row],[score]]-finalData[[#This Row],[peerMedian]]</f>
        <v>0</v>
      </c>
    </row>
    <row r="2218" spans="1:22">
      <c r="A2218" t="s">
        <v>8284</v>
      </c>
      <c r="B2218" t="s">
        <v>8285</v>
      </c>
      <c r="C2218" t="s">
        <v>7865</v>
      </c>
      <c r="D2218" t="s">
        <v>140</v>
      </c>
      <c r="E2218">
        <v>4</v>
      </c>
      <c r="F2218">
        <v>0</v>
      </c>
      <c r="G2218">
        <v>11</v>
      </c>
      <c r="H2218">
        <v>0</v>
      </c>
      <c r="I2218">
        <v>1.07</v>
      </c>
      <c r="J2218">
        <v>11</v>
      </c>
      <c r="K2218">
        <v>0</v>
      </c>
      <c r="L2218" t="s">
        <v>18196</v>
      </c>
      <c r="M2218" t="s">
        <v>17970</v>
      </c>
      <c r="N2218" cm="1">
        <f t="array" ref="N2218">_xlfn.LET(_xlpm.k,finalData[[#This Row],[peer_group_key]],
     MEDIAN(_xlfn._xlws.FILTER(finalData[score], (finalData[peer_group_key]=_xlpm.k)*(ISNUMBER(finalData[score]))))
)</f>
        <v>1.06</v>
      </c>
      <c r="O2218" cm="1">
        <f t="array" ref="O221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1.0150000000000001</v>
      </c>
      <c r="P2218" cm="1">
        <f t="array" ref="P221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218">
        <f>finalData[[#This Row],[peerQ3]]-finalData[[#This Row],[peerQ1]]</f>
        <v>6.0000000000000053E-2</v>
      </c>
      <c r="R2218" cm="1">
        <f t="array" ref="R2218">_xlfn.LET(_xlpm.k,finalData[[#This Row],[peer_group_key]],
ROWS(_xlfn._xlws.FILTER(finalData[score], (finalData[peer_group_key]=_xlpm.k)*(ISNUMBER(finalData[score]))))
)</f>
        <v>9</v>
      </c>
      <c r="S2218">
        <f>IF(OR(NOT(ISNUMBER(finalData[[#This Row],[peerIQR]])),finalData[[#This Row],[peerIQR]]=0), NA(), finalData[[#This Row],[peerQ1]]-1.5*finalData[[#This Row],[peerIQR]])</f>
        <v>0.92500000000000004</v>
      </c>
      <c r="T2218">
        <f>IF(OR(NOT(ISNUMBER(finalData[[#This Row],[peerIQR]])),finalData[[#This Row],[peerIQR]]=0), NA(), finalData[[#This Row],[peerQ3]]+1.5*finalData[[#This Row],[peerIQR]])</f>
        <v>1.1650000000000003</v>
      </c>
      <c r="U221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18">
        <f>finalData[[#This Row],[score]]-finalData[[#This Row],[peerMedian]]</f>
        <v>1.0000000000000009E-2</v>
      </c>
    </row>
    <row r="2219" spans="1:22">
      <c r="A2219" t="s">
        <v>8288</v>
      </c>
      <c r="B2219" t="s">
        <v>8289</v>
      </c>
      <c r="C2219" t="s">
        <v>7865</v>
      </c>
      <c r="D2219" t="s">
        <v>27</v>
      </c>
      <c r="E2219">
        <v>3</v>
      </c>
      <c r="F2219">
        <v>0</v>
      </c>
      <c r="G2219">
        <v>7</v>
      </c>
      <c r="H2219">
        <v>1</v>
      </c>
      <c r="I2219">
        <v>1.02</v>
      </c>
      <c r="J2219">
        <v>8</v>
      </c>
      <c r="K2219">
        <v>0.125</v>
      </c>
      <c r="L2219" t="s">
        <v>18192</v>
      </c>
      <c r="M2219" t="s">
        <v>17971</v>
      </c>
      <c r="N2219" cm="1">
        <f t="array" ref="N2219">_xlfn.LET(_xlpm.k,finalData[[#This Row],[peer_group_key]],
     MEDIAN(_xlfn._xlws.FILTER(finalData[score], (finalData[peer_group_key]=_xlpm.k)*(ISNUMBER(finalData[score]))))
)</f>
        <v>1.05</v>
      </c>
      <c r="O2219" cm="1">
        <f t="array" ref="O221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219" cm="1">
        <f t="array" ref="P221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219">
        <f>finalData[[#This Row],[peerQ3]]-finalData[[#This Row],[peerQ1]]</f>
        <v>5.2499999999999991E-2</v>
      </c>
      <c r="R2219" cm="1">
        <f t="array" ref="R2219">_xlfn.LET(_xlpm.k,finalData[[#This Row],[peer_group_key]],
ROWS(_xlfn._xlws.FILTER(finalData[score], (finalData[peer_group_key]=_xlpm.k)*(ISNUMBER(finalData[score]))))
)</f>
        <v>70</v>
      </c>
      <c r="S2219">
        <f>IF(OR(NOT(ISNUMBER(finalData[[#This Row],[peerIQR]])),finalData[[#This Row],[peerIQR]]=0), NA(), finalData[[#This Row],[peerQ1]]-1.5*finalData[[#This Row],[peerIQR]])</f>
        <v>0.93875000000000008</v>
      </c>
      <c r="T2219">
        <f>IF(OR(NOT(ISNUMBER(finalData[[#This Row],[peerIQR]])),finalData[[#This Row],[peerIQR]]=0), NA(), finalData[[#This Row],[peerQ3]]+1.5*finalData[[#This Row],[peerIQR]])</f>
        <v>1.1487500000000002</v>
      </c>
      <c r="U221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19">
        <f>finalData[[#This Row],[score]]-finalData[[#This Row],[peerMedian]]</f>
        <v>-3.0000000000000027E-2</v>
      </c>
    </row>
    <row r="2220" spans="1:22">
      <c r="A2220" t="s">
        <v>8291</v>
      </c>
      <c r="B2220" t="s">
        <v>8292</v>
      </c>
      <c r="C2220" t="s">
        <v>7865</v>
      </c>
      <c r="D2220" t="s">
        <v>32</v>
      </c>
      <c r="E2220">
        <v>4</v>
      </c>
      <c r="F2220">
        <v>1</v>
      </c>
      <c r="G2220">
        <v>7</v>
      </c>
      <c r="H2220">
        <v>3</v>
      </c>
      <c r="I2220">
        <v>1</v>
      </c>
      <c r="J2220">
        <v>11</v>
      </c>
      <c r="K2220">
        <v>0.27272727272727271</v>
      </c>
      <c r="L2220" t="s">
        <v>18193</v>
      </c>
      <c r="M2220" t="s">
        <v>17970</v>
      </c>
      <c r="N2220" cm="1">
        <f t="array" ref="N2220">_xlfn.LET(_xlpm.k,finalData[[#This Row],[peer_group_key]],
     MEDIAN(_xlfn._xlws.FILTER(finalData[score], (finalData[peer_group_key]=_xlpm.k)*(ISNUMBER(finalData[score]))))
)</f>
        <v>1.04</v>
      </c>
      <c r="O2220" cm="1">
        <f t="array" ref="O222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220" cm="1">
        <f t="array" ref="P222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220">
        <f>finalData[[#This Row],[peerQ3]]-finalData[[#This Row],[peerQ1]]</f>
        <v>9.000000000000008E-2</v>
      </c>
      <c r="R2220" cm="1">
        <f t="array" ref="R2220">_xlfn.LET(_xlpm.k,finalData[[#This Row],[peer_group_key]],
ROWS(_xlfn._xlws.FILTER(finalData[score], (finalData[peer_group_key]=_xlpm.k)*(ISNUMBER(finalData[score]))))
)</f>
        <v>71</v>
      </c>
      <c r="S2220">
        <f>IF(OR(NOT(ISNUMBER(finalData[[#This Row],[peerIQR]])),finalData[[#This Row],[peerIQR]]=0), NA(), finalData[[#This Row],[peerQ1]]-1.5*finalData[[#This Row],[peerIQR]])</f>
        <v>0.86499999999999988</v>
      </c>
      <c r="T2220">
        <f>IF(OR(NOT(ISNUMBER(finalData[[#This Row],[peerIQR]])),finalData[[#This Row],[peerIQR]]=0), NA(), finalData[[#This Row],[peerQ3]]+1.5*finalData[[#This Row],[peerIQR]])</f>
        <v>1.2250000000000001</v>
      </c>
      <c r="U222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20">
        <f>finalData[[#This Row],[score]]-finalData[[#This Row],[peerMedian]]</f>
        <v>-4.0000000000000036E-2</v>
      </c>
    </row>
    <row r="2221" spans="1:22">
      <c r="A2221" t="s">
        <v>8294</v>
      </c>
      <c r="B2221" t="s">
        <v>8295</v>
      </c>
      <c r="C2221" t="s">
        <v>7865</v>
      </c>
      <c r="D2221" t="s">
        <v>27</v>
      </c>
      <c r="E2221">
        <v>2</v>
      </c>
      <c r="F2221">
        <v>0</v>
      </c>
      <c r="G2221">
        <v>5</v>
      </c>
      <c r="H2221">
        <v>0</v>
      </c>
      <c r="I2221">
        <v>0.98</v>
      </c>
      <c r="J2221">
        <v>5</v>
      </c>
      <c r="K2221">
        <v>0</v>
      </c>
      <c r="L2221" t="s">
        <v>18192</v>
      </c>
      <c r="M2221" t="s">
        <v>17973</v>
      </c>
      <c r="N2221" cm="1">
        <f t="array" ref="N2221">_xlfn.LET(_xlpm.k,finalData[[#This Row],[peer_group_key]],
     MEDIAN(_xlfn._xlws.FILTER(finalData[score], (finalData[peer_group_key]=_xlpm.k)*(ISNUMBER(finalData[score]))))
)</f>
        <v>1.05</v>
      </c>
      <c r="O2221" cm="1">
        <f t="array" ref="O222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221" cm="1">
        <f t="array" ref="P222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221">
        <f>finalData[[#This Row],[peerQ3]]-finalData[[#This Row],[peerQ1]]</f>
        <v>5.2499999999999991E-2</v>
      </c>
      <c r="R2221" cm="1">
        <f t="array" ref="R2221">_xlfn.LET(_xlpm.k,finalData[[#This Row],[peer_group_key]],
ROWS(_xlfn._xlws.FILTER(finalData[score], (finalData[peer_group_key]=_xlpm.k)*(ISNUMBER(finalData[score]))))
)</f>
        <v>70</v>
      </c>
      <c r="S2221">
        <f>IF(OR(NOT(ISNUMBER(finalData[[#This Row],[peerIQR]])),finalData[[#This Row],[peerIQR]]=0), NA(), finalData[[#This Row],[peerQ1]]-1.5*finalData[[#This Row],[peerIQR]])</f>
        <v>0.93875000000000008</v>
      </c>
      <c r="T2221">
        <f>IF(OR(NOT(ISNUMBER(finalData[[#This Row],[peerIQR]])),finalData[[#This Row],[peerIQR]]=0), NA(), finalData[[#This Row],[peerQ3]]+1.5*finalData[[#This Row],[peerIQR]])</f>
        <v>1.1487500000000002</v>
      </c>
      <c r="U222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21">
        <f>finalData[[#This Row],[score]]-finalData[[#This Row],[peerMedian]]</f>
        <v>-7.0000000000000062E-2</v>
      </c>
    </row>
    <row r="2222" spans="1:22">
      <c r="A2222" t="s">
        <v>8297</v>
      </c>
      <c r="B2222" t="s">
        <v>8298</v>
      </c>
      <c r="C2222" t="s">
        <v>7865</v>
      </c>
      <c r="D2222" t="s">
        <v>32</v>
      </c>
      <c r="E2222">
        <v>5</v>
      </c>
      <c r="F2222">
        <v>1</v>
      </c>
      <c r="G2222">
        <v>2</v>
      </c>
      <c r="H2222">
        <v>0</v>
      </c>
      <c r="I2222">
        <v>0.98</v>
      </c>
      <c r="J2222">
        <v>3</v>
      </c>
      <c r="K2222">
        <v>0</v>
      </c>
      <c r="L2222" t="s">
        <v>18193</v>
      </c>
      <c r="M2222" t="s">
        <v>17970</v>
      </c>
      <c r="N2222" cm="1">
        <f t="array" ref="N2222">_xlfn.LET(_xlpm.k,finalData[[#This Row],[peer_group_key]],
     MEDIAN(_xlfn._xlws.FILTER(finalData[score], (finalData[peer_group_key]=_xlpm.k)*(ISNUMBER(finalData[score]))))
)</f>
        <v>1.04</v>
      </c>
      <c r="O2222" cm="1">
        <f t="array" ref="O222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222" cm="1">
        <f t="array" ref="P222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222">
        <f>finalData[[#This Row],[peerQ3]]-finalData[[#This Row],[peerQ1]]</f>
        <v>9.000000000000008E-2</v>
      </c>
      <c r="R2222" cm="1">
        <f t="array" ref="R2222">_xlfn.LET(_xlpm.k,finalData[[#This Row],[peer_group_key]],
ROWS(_xlfn._xlws.FILTER(finalData[score], (finalData[peer_group_key]=_xlpm.k)*(ISNUMBER(finalData[score]))))
)</f>
        <v>71</v>
      </c>
      <c r="S2222">
        <f>IF(OR(NOT(ISNUMBER(finalData[[#This Row],[peerIQR]])),finalData[[#This Row],[peerIQR]]=0), NA(), finalData[[#This Row],[peerQ1]]-1.5*finalData[[#This Row],[peerIQR]])</f>
        <v>0.86499999999999988</v>
      </c>
      <c r="T2222">
        <f>IF(OR(NOT(ISNUMBER(finalData[[#This Row],[peerIQR]])),finalData[[#This Row],[peerIQR]]=0), NA(), finalData[[#This Row],[peerQ3]]+1.5*finalData[[#This Row],[peerIQR]])</f>
        <v>1.2250000000000001</v>
      </c>
      <c r="U222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22">
        <f>finalData[[#This Row],[score]]-finalData[[#This Row],[peerMedian]]</f>
        <v>-6.0000000000000053E-2</v>
      </c>
    </row>
    <row r="2223" spans="1:22">
      <c r="A2223" t="s">
        <v>8301</v>
      </c>
      <c r="B2223" t="s">
        <v>8302</v>
      </c>
      <c r="C2223" t="s">
        <v>7865</v>
      </c>
      <c r="D2223" t="s">
        <v>230</v>
      </c>
      <c r="E2223">
        <v>5</v>
      </c>
      <c r="F2223">
        <v>1</v>
      </c>
      <c r="G2223">
        <v>7</v>
      </c>
      <c r="H2223">
        <v>0</v>
      </c>
      <c r="I2223">
        <v>1.05</v>
      </c>
      <c r="J2223">
        <v>8</v>
      </c>
      <c r="K2223">
        <v>0</v>
      </c>
      <c r="L2223" t="s">
        <v>18200</v>
      </c>
      <c r="M2223" t="s">
        <v>17970</v>
      </c>
      <c r="N2223" cm="1">
        <f t="array" ref="N2223">_xlfn.LET(_xlpm.k,finalData[[#This Row],[peer_group_key]],
     MEDIAN(_xlfn._xlws.FILTER(finalData[score], (finalData[peer_group_key]=_xlpm.k)*(ISNUMBER(finalData[score]))))
)</f>
        <v>1.05</v>
      </c>
      <c r="O2223" cm="1">
        <f t="array" ref="O222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1.05</v>
      </c>
      <c r="P2223" cm="1">
        <f t="array" ref="P222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1.05</v>
      </c>
      <c r="Q2223">
        <f>finalData[[#This Row],[peerQ3]]-finalData[[#This Row],[peerQ1]]</f>
        <v>0</v>
      </c>
      <c r="R2223" cm="1">
        <f t="array" ref="R2223">_xlfn.LET(_xlpm.k,finalData[[#This Row],[peer_group_key]],
ROWS(_xlfn._xlws.FILTER(finalData[score], (finalData[peer_group_key]=_xlpm.k)*(ISNUMBER(finalData[score]))))
)</f>
        <v>1</v>
      </c>
      <c r="S2223" t="e">
        <f>IF(OR(NOT(ISNUMBER(finalData[[#This Row],[peerIQR]])),finalData[[#This Row],[peerIQR]]=0), NA(), finalData[[#This Row],[peerQ1]]-1.5*finalData[[#This Row],[peerIQR]])</f>
        <v>#N/A</v>
      </c>
      <c r="T2223" t="e">
        <f>IF(OR(NOT(ISNUMBER(finalData[[#This Row],[peerIQR]])),finalData[[#This Row],[peerIQR]]=0), NA(), finalData[[#This Row],[peerQ3]]+1.5*finalData[[#This Row],[peerIQR]])</f>
        <v>#N/A</v>
      </c>
      <c r="U222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223">
        <f>finalData[[#This Row],[score]]-finalData[[#This Row],[peerMedian]]</f>
        <v>0</v>
      </c>
    </row>
    <row r="2224" spans="1:22">
      <c r="A2224" t="s">
        <v>8304</v>
      </c>
      <c r="B2224" t="s">
        <v>8305</v>
      </c>
      <c r="C2224" t="s">
        <v>7865</v>
      </c>
      <c r="D2224" t="s">
        <v>32</v>
      </c>
      <c r="E2224">
        <v>5</v>
      </c>
      <c r="F2224">
        <v>0</v>
      </c>
      <c r="G2224">
        <v>11</v>
      </c>
      <c r="H2224">
        <v>0</v>
      </c>
      <c r="I2224">
        <v>1.05</v>
      </c>
      <c r="J2224">
        <v>11</v>
      </c>
      <c r="K2224">
        <v>0</v>
      </c>
      <c r="L2224" t="s">
        <v>18193</v>
      </c>
      <c r="M2224" t="s">
        <v>17970</v>
      </c>
      <c r="N2224" cm="1">
        <f t="array" ref="N2224">_xlfn.LET(_xlpm.k,finalData[[#This Row],[peer_group_key]],
     MEDIAN(_xlfn._xlws.FILTER(finalData[score], (finalData[peer_group_key]=_xlpm.k)*(ISNUMBER(finalData[score]))))
)</f>
        <v>1.04</v>
      </c>
      <c r="O2224" cm="1">
        <f t="array" ref="O222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224" cm="1">
        <f t="array" ref="P222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224">
        <f>finalData[[#This Row],[peerQ3]]-finalData[[#This Row],[peerQ1]]</f>
        <v>9.000000000000008E-2</v>
      </c>
      <c r="R2224" cm="1">
        <f t="array" ref="R2224">_xlfn.LET(_xlpm.k,finalData[[#This Row],[peer_group_key]],
ROWS(_xlfn._xlws.FILTER(finalData[score], (finalData[peer_group_key]=_xlpm.k)*(ISNUMBER(finalData[score]))))
)</f>
        <v>71</v>
      </c>
      <c r="S2224">
        <f>IF(OR(NOT(ISNUMBER(finalData[[#This Row],[peerIQR]])),finalData[[#This Row],[peerIQR]]=0), NA(), finalData[[#This Row],[peerQ1]]-1.5*finalData[[#This Row],[peerIQR]])</f>
        <v>0.86499999999999988</v>
      </c>
      <c r="T2224">
        <f>IF(OR(NOT(ISNUMBER(finalData[[#This Row],[peerIQR]])),finalData[[#This Row],[peerIQR]]=0), NA(), finalData[[#This Row],[peerQ3]]+1.5*finalData[[#This Row],[peerIQR]])</f>
        <v>1.2250000000000001</v>
      </c>
      <c r="U222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24">
        <f>finalData[[#This Row],[score]]-finalData[[#This Row],[peerMedian]]</f>
        <v>1.0000000000000009E-2</v>
      </c>
    </row>
    <row r="2225" spans="1:22">
      <c r="A2225" t="s">
        <v>8307</v>
      </c>
      <c r="B2225" t="s">
        <v>8308</v>
      </c>
      <c r="C2225" t="s">
        <v>7865</v>
      </c>
      <c r="D2225" t="s">
        <v>32</v>
      </c>
      <c r="E2225">
        <v>3</v>
      </c>
      <c r="F2225">
        <v>0</v>
      </c>
      <c r="G2225">
        <v>7</v>
      </c>
      <c r="H2225">
        <v>0</v>
      </c>
      <c r="I2225">
        <v>1</v>
      </c>
      <c r="J2225">
        <v>7</v>
      </c>
      <c r="K2225">
        <v>0</v>
      </c>
      <c r="L2225" t="s">
        <v>18193</v>
      </c>
      <c r="M2225" t="s">
        <v>17971</v>
      </c>
      <c r="N2225" cm="1">
        <f t="array" ref="N2225">_xlfn.LET(_xlpm.k,finalData[[#This Row],[peer_group_key]],
     MEDIAN(_xlfn._xlws.FILTER(finalData[score], (finalData[peer_group_key]=_xlpm.k)*(ISNUMBER(finalData[score]))))
)</f>
        <v>1.04</v>
      </c>
      <c r="O2225" cm="1">
        <f t="array" ref="O222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225" cm="1">
        <f t="array" ref="P222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225">
        <f>finalData[[#This Row],[peerQ3]]-finalData[[#This Row],[peerQ1]]</f>
        <v>9.000000000000008E-2</v>
      </c>
      <c r="R2225" cm="1">
        <f t="array" ref="R2225">_xlfn.LET(_xlpm.k,finalData[[#This Row],[peer_group_key]],
ROWS(_xlfn._xlws.FILTER(finalData[score], (finalData[peer_group_key]=_xlpm.k)*(ISNUMBER(finalData[score]))))
)</f>
        <v>71</v>
      </c>
      <c r="S2225">
        <f>IF(OR(NOT(ISNUMBER(finalData[[#This Row],[peerIQR]])),finalData[[#This Row],[peerIQR]]=0), NA(), finalData[[#This Row],[peerQ1]]-1.5*finalData[[#This Row],[peerIQR]])</f>
        <v>0.86499999999999988</v>
      </c>
      <c r="T2225">
        <f>IF(OR(NOT(ISNUMBER(finalData[[#This Row],[peerIQR]])),finalData[[#This Row],[peerIQR]]=0), NA(), finalData[[#This Row],[peerQ3]]+1.5*finalData[[#This Row],[peerIQR]])</f>
        <v>1.2250000000000001</v>
      </c>
      <c r="U222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25">
        <f>finalData[[#This Row],[score]]-finalData[[#This Row],[peerMedian]]</f>
        <v>-4.0000000000000036E-2</v>
      </c>
    </row>
    <row r="2226" spans="1:22">
      <c r="A2226" t="s">
        <v>8310</v>
      </c>
      <c r="B2226" t="s">
        <v>8311</v>
      </c>
      <c r="C2226" t="s">
        <v>7865</v>
      </c>
      <c r="D2226" t="s">
        <v>32</v>
      </c>
      <c r="E2226">
        <v>3</v>
      </c>
      <c r="F2226">
        <v>0</v>
      </c>
      <c r="G2226">
        <v>7</v>
      </c>
      <c r="H2226">
        <v>0</v>
      </c>
      <c r="I2226">
        <v>0.94</v>
      </c>
      <c r="J2226">
        <v>7</v>
      </c>
      <c r="K2226">
        <v>0</v>
      </c>
      <c r="L2226" t="s">
        <v>18193</v>
      </c>
      <c r="M2226" t="s">
        <v>17971</v>
      </c>
      <c r="N2226" cm="1">
        <f t="array" ref="N2226">_xlfn.LET(_xlpm.k,finalData[[#This Row],[peer_group_key]],
     MEDIAN(_xlfn._xlws.FILTER(finalData[score], (finalData[peer_group_key]=_xlpm.k)*(ISNUMBER(finalData[score]))))
)</f>
        <v>1.04</v>
      </c>
      <c r="O2226" cm="1">
        <f t="array" ref="O222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226" cm="1">
        <f t="array" ref="P222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226">
        <f>finalData[[#This Row],[peerQ3]]-finalData[[#This Row],[peerQ1]]</f>
        <v>9.000000000000008E-2</v>
      </c>
      <c r="R2226" cm="1">
        <f t="array" ref="R2226">_xlfn.LET(_xlpm.k,finalData[[#This Row],[peer_group_key]],
ROWS(_xlfn._xlws.FILTER(finalData[score], (finalData[peer_group_key]=_xlpm.k)*(ISNUMBER(finalData[score]))))
)</f>
        <v>71</v>
      </c>
      <c r="S2226">
        <f>IF(OR(NOT(ISNUMBER(finalData[[#This Row],[peerIQR]])),finalData[[#This Row],[peerIQR]]=0), NA(), finalData[[#This Row],[peerQ1]]-1.5*finalData[[#This Row],[peerIQR]])</f>
        <v>0.86499999999999988</v>
      </c>
      <c r="T2226">
        <f>IF(OR(NOT(ISNUMBER(finalData[[#This Row],[peerIQR]])),finalData[[#This Row],[peerIQR]]=0), NA(), finalData[[#This Row],[peerQ3]]+1.5*finalData[[#This Row],[peerIQR]])</f>
        <v>1.2250000000000001</v>
      </c>
      <c r="U222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26">
        <f>finalData[[#This Row],[score]]-finalData[[#This Row],[peerMedian]]</f>
        <v>-0.10000000000000009</v>
      </c>
    </row>
    <row r="2227" spans="1:22">
      <c r="A2227" t="s">
        <v>8312</v>
      </c>
      <c r="B2227" t="s">
        <v>8313</v>
      </c>
      <c r="C2227" t="s">
        <v>7865</v>
      </c>
      <c r="D2227" t="s">
        <v>27</v>
      </c>
      <c r="E2227">
        <v>4</v>
      </c>
      <c r="F2227">
        <v>0</v>
      </c>
      <c r="G2227">
        <v>4</v>
      </c>
      <c r="H2227">
        <v>0</v>
      </c>
      <c r="I2227">
        <v>0.97</v>
      </c>
      <c r="J2227">
        <v>4</v>
      </c>
      <c r="K2227">
        <v>0</v>
      </c>
      <c r="L2227" t="s">
        <v>18192</v>
      </c>
      <c r="M2227" t="s">
        <v>17970</v>
      </c>
      <c r="N2227" cm="1">
        <f t="array" ref="N2227">_xlfn.LET(_xlpm.k,finalData[[#This Row],[peer_group_key]],
     MEDIAN(_xlfn._xlws.FILTER(finalData[score], (finalData[peer_group_key]=_xlpm.k)*(ISNUMBER(finalData[score]))))
)</f>
        <v>1.05</v>
      </c>
      <c r="O2227" cm="1">
        <f t="array" ref="O222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227" cm="1">
        <f t="array" ref="P222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227">
        <f>finalData[[#This Row],[peerQ3]]-finalData[[#This Row],[peerQ1]]</f>
        <v>5.2499999999999991E-2</v>
      </c>
      <c r="R2227" cm="1">
        <f t="array" ref="R2227">_xlfn.LET(_xlpm.k,finalData[[#This Row],[peer_group_key]],
ROWS(_xlfn._xlws.FILTER(finalData[score], (finalData[peer_group_key]=_xlpm.k)*(ISNUMBER(finalData[score]))))
)</f>
        <v>70</v>
      </c>
      <c r="S2227">
        <f>IF(OR(NOT(ISNUMBER(finalData[[#This Row],[peerIQR]])),finalData[[#This Row],[peerIQR]]=0), NA(), finalData[[#This Row],[peerQ1]]-1.5*finalData[[#This Row],[peerIQR]])</f>
        <v>0.93875000000000008</v>
      </c>
      <c r="T2227">
        <f>IF(OR(NOT(ISNUMBER(finalData[[#This Row],[peerIQR]])),finalData[[#This Row],[peerIQR]]=0), NA(), finalData[[#This Row],[peerQ3]]+1.5*finalData[[#This Row],[peerIQR]])</f>
        <v>1.1487500000000002</v>
      </c>
      <c r="U222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27">
        <f>finalData[[#This Row],[score]]-finalData[[#This Row],[peerMedian]]</f>
        <v>-8.0000000000000071E-2</v>
      </c>
    </row>
    <row r="2228" spans="1:22">
      <c r="A2228" t="s">
        <v>8315</v>
      </c>
      <c r="B2228" t="s">
        <v>8316</v>
      </c>
      <c r="C2228" t="s">
        <v>7865</v>
      </c>
      <c r="D2228" t="s">
        <v>27</v>
      </c>
      <c r="E2228">
        <v>2</v>
      </c>
      <c r="F2228">
        <v>0</v>
      </c>
      <c r="G2228">
        <v>4</v>
      </c>
      <c r="H2228">
        <v>0</v>
      </c>
      <c r="I2228">
        <v>1.03</v>
      </c>
      <c r="J2228">
        <v>4</v>
      </c>
      <c r="K2228">
        <v>0</v>
      </c>
      <c r="L2228" t="s">
        <v>18192</v>
      </c>
      <c r="M2228" t="s">
        <v>17973</v>
      </c>
      <c r="N2228" cm="1">
        <f t="array" ref="N2228">_xlfn.LET(_xlpm.k,finalData[[#This Row],[peer_group_key]],
     MEDIAN(_xlfn._xlws.FILTER(finalData[score], (finalData[peer_group_key]=_xlpm.k)*(ISNUMBER(finalData[score]))))
)</f>
        <v>1.05</v>
      </c>
      <c r="O2228" cm="1">
        <f t="array" ref="O222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228" cm="1">
        <f t="array" ref="P222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228">
        <f>finalData[[#This Row],[peerQ3]]-finalData[[#This Row],[peerQ1]]</f>
        <v>5.2499999999999991E-2</v>
      </c>
      <c r="R2228" cm="1">
        <f t="array" ref="R2228">_xlfn.LET(_xlpm.k,finalData[[#This Row],[peer_group_key]],
ROWS(_xlfn._xlws.FILTER(finalData[score], (finalData[peer_group_key]=_xlpm.k)*(ISNUMBER(finalData[score]))))
)</f>
        <v>70</v>
      </c>
      <c r="S2228">
        <f>IF(OR(NOT(ISNUMBER(finalData[[#This Row],[peerIQR]])),finalData[[#This Row],[peerIQR]]=0), NA(), finalData[[#This Row],[peerQ1]]-1.5*finalData[[#This Row],[peerIQR]])</f>
        <v>0.93875000000000008</v>
      </c>
      <c r="T2228">
        <f>IF(OR(NOT(ISNUMBER(finalData[[#This Row],[peerIQR]])),finalData[[#This Row],[peerIQR]]=0), NA(), finalData[[#This Row],[peerQ3]]+1.5*finalData[[#This Row],[peerIQR]])</f>
        <v>1.1487500000000002</v>
      </c>
      <c r="U222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28">
        <f>finalData[[#This Row],[score]]-finalData[[#This Row],[peerMedian]]</f>
        <v>-2.0000000000000018E-2</v>
      </c>
    </row>
    <row r="2229" spans="1:22">
      <c r="A2229" t="s">
        <v>8318</v>
      </c>
      <c r="B2229" t="s">
        <v>8319</v>
      </c>
      <c r="C2229" t="s">
        <v>7865</v>
      </c>
      <c r="D2229" t="s">
        <v>27</v>
      </c>
      <c r="E2229">
        <v>4</v>
      </c>
      <c r="F2229">
        <v>0</v>
      </c>
      <c r="G2229">
        <v>8</v>
      </c>
      <c r="H2229">
        <v>0</v>
      </c>
      <c r="I2229">
        <v>1.01</v>
      </c>
      <c r="J2229">
        <v>8</v>
      </c>
      <c r="K2229">
        <v>0</v>
      </c>
      <c r="L2229" t="s">
        <v>18192</v>
      </c>
      <c r="M2229" t="s">
        <v>17970</v>
      </c>
      <c r="N2229" cm="1">
        <f t="array" ref="N2229">_xlfn.LET(_xlpm.k,finalData[[#This Row],[peer_group_key]],
     MEDIAN(_xlfn._xlws.FILTER(finalData[score], (finalData[peer_group_key]=_xlpm.k)*(ISNUMBER(finalData[score]))))
)</f>
        <v>1.05</v>
      </c>
      <c r="O2229" cm="1">
        <f t="array" ref="O222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229" cm="1">
        <f t="array" ref="P222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229">
        <f>finalData[[#This Row],[peerQ3]]-finalData[[#This Row],[peerQ1]]</f>
        <v>5.2499999999999991E-2</v>
      </c>
      <c r="R2229" cm="1">
        <f t="array" ref="R2229">_xlfn.LET(_xlpm.k,finalData[[#This Row],[peer_group_key]],
ROWS(_xlfn._xlws.FILTER(finalData[score], (finalData[peer_group_key]=_xlpm.k)*(ISNUMBER(finalData[score]))))
)</f>
        <v>70</v>
      </c>
      <c r="S2229">
        <f>IF(OR(NOT(ISNUMBER(finalData[[#This Row],[peerIQR]])),finalData[[#This Row],[peerIQR]]=0), NA(), finalData[[#This Row],[peerQ1]]-1.5*finalData[[#This Row],[peerIQR]])</f>
        <v>0.93875000000000008</v>
      </c>
      <c r="T2229">
        <f>IF(OR(NOT(ISNUMBER(finalData[[#This Row],[peerIQR]])),finalData[[#This Row],[peerIQR]]=0), NA(), finalData[[#This Row],[peerQ3]]+1.5*finalData[[#This Row],[peerIQR]])</f>
        <v>1.1487500000000002</v>
      </c>
      <c r="U222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29">
        <f>finalData[[#This Row],[score]]-finalData[[#This Row],[peerMedian]]</f>
        <v>-4.0000000000000036E-2</v>
      </c>
    </row>
    <row r="2230" spans="1:22">
      <c r="A2230" t="s">
        <v>8320</v>
      </c>
      <c r="B2230" t="s">
        <v>8321</v>
      </c>
      <c r="C2230" t="s">
        <v>7865</v>
      </c>
      <c r="D2230" t="s">
        <v>32</v>
      </c>
      <c r="E2230">
        <v>4</v>
      </c>
      <c r="F2230">
        <v>0</v>
      </c>
      <c r="G2230">
        <v>10</v>
      </c>
      <c r="H2230">
        <v>0</v>
      </c>
      <c r="I2230">
        <v>1.08</v>
      </c>
      <c r="J2230">
        <v>10</v>
      </c>
      <c r="K2230">
        <v>0</v>
      </c>
      <c r="L2230" t="s">
        <v>18193</v>
      </c>
      <c r="M2230" t="s">
        <v>17970</v>
      </c>
      <c r="N2230" cm="1">
        <f t="array" ref="N2230">_xlfn.LET(_xlpm.k,finalData[[#This Row],[peer_group_key]],
     MEDIAN(_xlfn._xlws.FILTER(finalData[score], (finalData[peer_group_key]=_xlpm.k)*(ISNUMBER(finalData[score]))))
)</f>
        <v>1.04</v>
      </c>
      <c r="O2230" cm="1">
        <f t="array" ref="O223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230" cm="1">
        <f t="array" ref="P223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230">
        <f>finalData[[#This Row],[peerQ3]]-finalData[[#This Row],[peerQ1]]</f>
        <v>9.000000000000008E-2</v>
      </c>
      <c r="R2230" cm="1">
        <f t="array" ref="R2230">_xlfn.LET(_xlpm.k,finalData[[#This Row],[peer_group_key]],
ROWS(_xlfn._xlws.FILTER(finalData[score], (finalData[peer_group_key]=_xlpm.k)*(ISNUMBER(finalData[score]))))
)</f>
        <v>71</v>
      </c>
      <c r="S2230">
        <f>IF(OR(NOT(ISNUMBER(finalData[[#This Row],[peerIQR]])),finalData[[#This Row],[peerIQR]]=0), NA(), finalData[[#This Row],[peerQ1]]-1.5*finalData[[#This Row],[peerIQR]])</f>
        <v>0.86499999999999988</v>
      </c>
      <c r="T2230">
        <f>IF(OR(NOT(ISNUMBER(finalData[[#This Row],[peerIQR]])),finalData[[#This Row],[peerIQR]]=0), NA(), finalData[[#This Row],[peerQ3]]+1.5*finalData[[#This Row],[peerIQR]])</f>
        <v>1.2250000000000001</v>
      </c>
      <c r="U223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30">
        <f>finalData[[#This Row],[score]]-finalData[[#This Row],[peerMedian]]</f>
        <v>4.0000000000000036E-2</v>
      </c>
    </row>
    <row r="2231" spans="1:22">
      <c r="A2231" t="s">
        <v>8323</v>
      </c>
      <c r="B2231" t="s">
        <v>8324</v>
      </c>
      <c r="C2231" t="s">
        <v>7865</v>
      </c>
      <c r="D2231" t="s">
        <v>282</v>
      </c>
      <c r="E2231">
        <v>5</v>
      </c>
      <c r="F2231">
        <v>1</v>
      </c>
      <c r="G2231">
        <v>1</v>
      </c>
      <c r="H2231">
        <v>1</v>
      </c>
      <c r="I2231">
        <v>0.88</v>
      </c>
      <c r="J2231">
        <v>3</v>
      </c>
      <c r="K2231">
        <v>0.33333333333333331</v>
      </c>
      <c r="L2231" t="s">
        <v>18198</v>
      </c>
      <c r="M2231" t="s">
        <v>17970</v>
      </c>
      <c r="N2231" cm="1">
        <f t="array" ref="N2231">_xlfn.LET(_xlpm.k,finalData[[#This Row],[peer_group_key]],
     MEDIAN(_xlfn._xlws.FILTER(finalData[score], (finalData[peer_group_key]=_xlpm.k)*(ISNUMBER(finalData[score]))))
)</f>
        <v>1.0350000000000001</v>
      </c>
      <c r="O2231" cm="1">
        <f t="array" ref="O223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2231" cm="1">
        <f t="array" ref="P223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1.0975000000000001</v>
      </c>
      <c r="Q2231">
        <f>finalData[[#This Row],[peerQ3]]-finalData[[#This Row],[peerQ1]]</f>
        <v>0.12500000000000022</v>
      </c>
      <c r="R2231" cm="1">
        <f t="array" ref="R2231">_xlfn.LET(_xlpm.k,finalData[[#This Row],[peer_group_key]],
ROWS(_xlfn._xlws.FILTER(finalData[score], (finalData[peer_group_key]=_xlpm.k)*(ISNUMBER(finalData[score]))))
)</f>
        <v>8</v>
      </c>
      <c r="S2231">
        <f>IF(OR(NOT(ISNUMBER(finalData[[#This Row],[peerIQR]])),finalData[[#This Row],[peerIQR]]=0), NA(), finalData[[#This Row],[peerQ1]]-1.5*finalData[[#This Row],[peerIQR]])</f>
        <v>0.78499999999999959</v>
      </c>
      <c r="T2231">
        <f>IF(OR(NOT(ISNUMBER(finalData[[#This Row],[peerIQR]])),finalData[[#This Row],[peerIQR]]=0), NA(), finalData[[#This Row],[peerQ3]]+1.5*finalData[[#This Row],[peerIQR]])</f>
        <v>1.2850000000000006</v>
      </c>
      <c r="U223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31">
        <f>finalData[[#This Row],[score]]-finalData[[#This Row],[peerMedian]]</f>
        <v>-0.15500000000000014</v>
      </c>
    </row>
    <row r="2232" spans="1:22">
      <c r="A2232" t="s">
        <v>8325</v>
      </c>
      <c r="B2232" t="s">
        <v>8326</v>
      </c>
      <c r="C2232" t="s">
        <v>7865</v>
      </c>
      <c r="D2232" t="s">
        <v>32</v>
      </c>
      <c r="E2232">
        <v>4</v>
      </c>
      <c r="F2232">
        <v>0</v>
      </c>
      <c r="G2232">
        <v>7</v>
      </c>
      <c r="H2232">
        <v>0</v>
      </c>
      <c r="I2232">
        <v>1.01</v>
      </c>
      <c r="J2232">
        <v>7</v>
      </c>
      <c r="K2232">
        <v>0</v>
      </c>
      <c r="L2232" t="s">
        <v>18193</v>
      </c>
      <c r="M2232" t="s">
        <v>17970</v>
      </c>
      <c r="N2232" cm="1">
        <f t="array" ref="N2232">_xlfn.LET(_xlpm.k,finalData[[#This Row],[peer_group_key]],
     MEDIAN(_xlfn._xlws.FILTER(finalData[score], (finalData[peer_group_key]=_xlpm.k)*(ISNUMBER(finalData[score]))))
)</f>
        <v>1.04</v>
      </c>
      <c r="O2232" cm="1">
        <f t="array" ref="O223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232" cm="1">
        <f t="array" ref="P223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232">
        <f>finalData[[#This Row],[peerQ3]]-finalData[[#This Row],[peerQ1]]</f>
        <v>9.000000000000008E-2</v>
      </c>
      <c r="R2232" cm="1">
        <f t="array" ref="R2232">_xlfn.LET(_xlpm.k,finalData[[#This Row],[peer_group_key]],
ROWS(_xlfn._xlws.FILTER(finalData[score], (finalData[peer_group_key]=_xlpm.k)*(ISNUMBER(finalData[score]))))
)</f>
        <v>71</v>
      </c>
      <c r="S2232">
        <f>IF(OR(NOT(ISNUMBER(finalData[[#This Row],[peerIQR]])),finalData[[#This Row],[peerIQR]]=0), NA(), finalData[[#This Row],[peerQ1]]-1.5*finalData[[#This Row],[peerIQR]])</f>
        <v>0.86499999999999988</v>
      </c>
      <c r="T2232">
        <f>IF(OR(NOT(ISNUMBER(finalData[[#This Row],[peerIQR]])),finalData[[#This Row],[peerIQR]]=0), NA(), finalData[[#This Row],[peerQ3]]+1.5*finalData[[#This Row],[peerIQR]])</f>
        <v>1.2250000000000001</v>
      </c>
      <c r="U223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32">
        <f>finalData[[#This Row],[score]]-finalData[[#This Row],[peerMedian]]</f>
        <v>-3.0000000000000027E-2</v>
      </c>
    </row>
    <row r="2233" spans="1:22">
      <c r="A2233" t="s">
        <v>8328</v>
      </c>
      <c r="B2233" t="s">
        <v>8329</v>
      </c>
      <c r="C2233" t="s">
        <v>7865</v>
      </c>
      <c r="D2233" t="s">
        <v>282</v>
      </c>
      <c r="E2233">
        <v>3</v>
      </c>
      <c r="F2233">
        <v>0</v>
      </c>
      <c r="G2233">
        <v>10</v>
      </c>
      <c r="H2233">
        <v>1</v>
      </c>
      <c r="I2233">
        <v>1.03</v>
      </c>
      <c r="J2233">
        <v>11</v>
      </c>
      <c r="K2233">
        <v>9.0909090909090912E-2</v>
      </c>
      <c r="L2233" t="s">
        <v>18198</v>
      </c>
      <c r="M2233" t="s">
        <v>17971</v>
      </c>
      <c r="N2233" cm="1">
        <f t="array" ref="N2233">_xlfn.LET(_xlpm.k,finalData[[#This Row],[peer_group_key]],
     MEDIAN(_xlfn._xlws.FILTER(finalData[score], (finalData[peer_group_key]=_xlpm.k)*(ISNUMBER(finalData[score]))))
)</f>
        <v>1.0350000000000001</v>
      </c>
      <c r="O2233" cm="1">
        <f t="array" ref="O223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2233" cm="1">
        <f t="array" ref="P223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1.0975000000000001</v>
      </c>
      <c r="Q2233">
        <f>finalData[[#This Row],[peerQ3]]-finalData[[#This Row],[peerQ1]]</f>
        <v>0.12500000000000022</v>
      </c>
      <c r="R2233" cm="1">
        <f t="array" ref="R2233">_xlfn.LET(_xlpm.k,finalData[[#This Row],[peer_group_key]],
ROWS(_xlfn._xlws.FILTER(finalData[score], (finalData[peer_group_key]=_xlpm.k)*(ISNUMBER(finalData[score]))))
)</f>
        <v>8</v>
      </c>
      <c r="S2233">
        <f>IF(OR(NOT(ISNUMBER(finalData[[#This Row],[peerIQR]])),finalData[[#This Row],[peerIQR]]=0), NA(), finalData[[#This Row],[peerQ1]]-1.5*finalData[[#This Row],[peerIQR]])</f>
        <v>0.78499999999999959</v>
      </c>
      <c r="T2233">
        <f>IF(OR(NOT(ISNUMBER(finalData[[#This Row],[peerIQR]])),finalData[[#This Row],[peerIQR]]=0), NA(), finalData[[#This Row],[peerQ3]]+1.5*finalData[[#This Row],[peerIQR]])</f>
        <v>1.2850000000000006</v>
      </c>
      <c r="U223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33">
        <f>finalData[[#This Row],[score]]-finalData[[#This Row],[peerMedian]]</f>
        <v>-5.0000000000001155E-3</v>
      </c>
    </row>
    <row r="2234" spans="1:22">
      <c r="A2234" t="s">
        <v>8333</v>
      </c>
      <c r="B2234" t="s">
        <v>8334</v>
      </c>
      <c r="C2234" t="s">
        <v>7865</v>
      </c>
      <c r="D2234" t="s">
        <v>18</v>
      </c>
      <c r="E2234">
        <v>2</v>
      </c>
      <c r="F2234">
        <v>0</v>
      </c>
      <c r="G2234">
        <v>7</v>
      </c>
      <c r="H2234">
        <v>1</v>
      </c>
      <c r="I2234">
        <v>1.0900000000000001</v>
      </c>
      <c r="J2234">
        <v>8</v>
      </c>
      <c r="K2234">
        <v>0.125</v>
      </c>
      <c r="L2234" t="s">
        <v>18194</v>
      </c>
      <c r="M2234" t="s">
        <v>17973</v>
      </c>
      <c r="N2234" cm="1">
        <f t="array" ref="N2234">_xlfn.LET(_xlpm.k,finalData[[#This Row],[peer_group_key]],
     MEDIAN(_xlfn._xlws.FILTER(finalData[score], (finalData[peer_group_key]=_xlpm.k)*(ISNUMBER(finalData[score]))))
)</f>
        <v>1.0649999999999999</v>
      </c>
      <c r="O2234" cm="1">
        <f t="array" ref="O223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</v>
      </c>
      <c r="P2234" cm="1">
        <f t="array" ref="P223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1.1324999999999998</v>
      </c>
      <c r="Q2234">
        <f>finalData[[#This Row],[peerQ3]]-finalData[[#This Row],[peerQ1]]</f>
        <v>0.15249999999999986</v>
      </c>
      <c r="R2234" cm="1">
        <f t="array" ref="R2234">_xlfn.LET(_xlpm.k,finalData[[#This Row],[peer_group_key]],
ROWS(_xlfn._xlws.FILTER(finalData[score], (finalData[peer_group_key]=_xlpm.k)*(ISNUMBER(finalData[score]))))
)</f>
        <v>16</v>
      </c>
      <c r="S2234">
        <f>IF(OR(NOT(ISNUMBER(finalData[[#This Row],[peerIQR]])),finalData[[#This Row],[peerIQR]]=0), NA(), finalData[[#This Row],[peerQ1]]-1.5*finalData[[#This Row],[peerIQR]])</f>
        <v>0.7512500000000002</v>
      </c>
      <c r="T2234">
        <f>IF(OR(NOT(ISNUMBER(finalData[[#This Row],[peerIQR]])),finalData[[#This Row],[peerIQR]]=0), NA(), finalData[[#This Row],[peerQ3]]+1.5*finalData[[#This Row],[peerIQR]])</f>
        <v>1.3612499999999996</v>
      </c>
      <c r="U223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34">
        <f>finalData[[#This Row],[score]]-finalData[[#This Row],[peerMedian]]</f>
        <v>2.5000000000000133E-2</v>
      </c>
    </row>
    <row r="2235" spans="1:22">
      <c r="A2235" t="s">
        <v>8336</v>
      </c>
      <c r="B2235" t="s">
        <v>8337</v>
      </c>
      <c r="C2235" t="s">
        <v>7865</v>
      </c>
      <c r="D2235" t="s">
        <v>87</v>
      </c>
      <c r="E2235">
        <v>5</v>
      </c>
      <c r="F2235">
        <v>0</v>
      </c>
      <c r="G2235">
        <v>7</v>
      </c>
      <c r="H2235">
        <v>0</v>
      </c>
      <c r="I2235">
        <v>1.0900000000000001</v>
      </c>
      <c r="J2235">
        <v>7</v>
      </c>
      <c r="K2235">
        <v>0</v>
      </c>
      <c r="L2235" t="s">
        <v>18197</v>
      </c>
      <c r="M2235" t="s">
        <v>17970</v>
      </c>
      <c r="N2235" cm="1">
        <f t="array" ref="N2235">_xlfn.LET(_xlpm.k,finalData[[#This Row],[peer_group_key]],
     MEDIAN(_xlfn._xlws.FILTER(finalData[score], (finalData[peer_group_key]=_xlpm.k)*(ISNUMBER(finalData[score]))))
)</f>
        <v>1.04</v>
      </c>
      <c r="O2235" cm="1">
        <f t="array" ref="O223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</v>
      </c>
      <c r="P2235" cm="1">
        <f t="array" ref="P223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235">
        <f>finalData[[#This Row],[peerQ3]]-finalData[[#This Row],[peerQ1]]</f>
        <v>5.0000000000000044E-2</v>
      </c>
      <c r="R2235" cm="1">
        <f t="array" ref="R2235">_xlfn.LET(_xlpm.k,finalData[[#This Row],[peer_group_key]],
ROWS(_xlfn._xlws.FILTER(finalData[score], (finalData[peer_group_key]=_xlpm.k)*(ISNUMBER(finalData[score]))))
)</f>
        <v>7</v>
      </c>
      <c r="S2235">
        <f>IF(OR(NOT(ISNUMBER(finalData[[#This Row],[peerIQR]])),finalData[[#This Row],[peerIQR]]=0), NA(), finalData[[#This Row],[peerQ1]]-1.5*finalData[[#This Row],[peerIQR]])</f>
        <v>0.94499999999999995</v>
      </c>
      <c r="T2235">
        <f>IF(OR(NOT(ISNUMBER(finalData[[#This Row],[peerIQR]])),finalData[[#This Row],[peerIQR]]=0), NA(), finalData[[#This Row],[peerQ3]]+1.5*finalData[[#This Row],[peerIQR]])</f>
        <v>1.145</v>
      </c>
      <c r="U223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235">
        <f>finalData[[#This Row],[score]]-finalData[[#This Row],[peerMedian]]</f>
        <v>5.0000000000000044E-2</v>
      </c>
    </row>
    <row r="2236" spans="1:22">
      <c r="A2236" t="s">
        <v>8339</v>
      </c>
      <c r="B2236" t="s">
        <v>8340</v>
      </c>
      <c r="C2236" t="s">
        <v>7865</v>
      </c>
      <c r="D2236" t="s">
        <v>87</v>
      </c>
      <c r="E2236">
        <v>4</v>
      </c>
      <c r="F2236">
        <v>0</v>
      </c>
      <c r="G2236">
        <v>7</v>
      </c>
      <c r="H2236">
        <v>0</v>
      </c>
      <c r="I2236">
        <v>1.01</v>
      </c>
      <c r="J2236">
        <v>7</v>
      </c>
      <c r="K2236">
        <v>0</v>
      </c>
      <c r="L2236" t="s">
        <v>18197</v>
      </c>
      <c r="M2236" t="s">
        <v>17970</v>
      </c>
      <c r="N2236" cm="1">
        <f t="array" ref="N2236">_xlfn.LET(_xlpm.k,finalData[[#This Row],[peer_group_key]],
     MEDIAN(_xlfn._xlws.FILTER(finalData[score], (finalData[peer_group_key]=_xlpm.k)*(ISNUMBER(finalData[score]))))
)</f>
        <v>1.04</v>
      </c>
      <c r="O2236" cm="1">
        <f t="array" ref="O223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</v>
      </c>
      <c r="P2236" cm="1">
        <f t="array" ref="P223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236">
        <f>finalData[[#This Row],[peerQ3]]-finalData[[#This Row],[peerQ1]]</f>
        <v>5.0000000000000044E-2</v>
      </c>
      <c r="R2236" cm="1">
        <f t="array" ref="R2236">_xlfn.LET(_xlpm.k,finalData[[#This Row],[peer_group_key]],
ROWS(_xlfn._xlws.FILTER(finalData[score], (finalData[peer_group_key]=_xlpm.k)*(ISNUMBER(finalData[score]))))
)</f>
        <v>7</v>
      </c>
      <c r="S2236">
        <f>IF(OR(NOT(ISNUMBER(finalData[[#This Row],[peerIQR]])),finalData[[#This Row],[peerIQR]]=0), NA(), finalData[[#This Row],[peerQ1]]-1.5*finalData[[#This Row],[peerIQR]])</f>
        <v>0.94499999999999995</v>
      </c>
      <c r="T2236">
        <f>IF(OR(NOT(ISNUMBER(finalData[[#This Row],[peerIQR]])),finalData[[#This Row],[peerIQR]]=0), NA(), finalData[[#This Row],[peerQ3]]+1.5*finalData[[#This Row],[peerIQR]])</f>
        <v>1.145</v>
      </c>
      <c r="U223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236">
        <f>finalData[[#This Row],[score]]-finalData[[#This Row],[peerMedian]]</f>
        <v>-3.0000000000000027E-2</v>
      </c>
    </row>
    <row r="2237" spans="1:22">
      <c r="A2237" t="s">
        <v>8341</v>
      </c>
      <c r="B2237" t="s">
        <v>8342</v>
      </c>
      <c r="C2237" t="s">
        <v>7865</v>
      </c>
      <c r="D2237" t="s">
        <v>282</v>
      </c>
      <c r="E2237">
        <v>5</v>
      </c>
      <c r="F2237">
        <v>0</v>
      </c>
      <c r="G2237">
        <v>4</v>
      </c>
      <c r="H2237">
        <v>1</v>
      </c>
      <c r="I2237">
        <v>1.04</v>
      </c>
      <c r="J2237">
        <v>5</v>
      </c>
      <c r="K2237">
        <v>0.2</v>
      </c>
      <c r="L2237" t="s">
        <v>18198</v>
      </c>
      <c r="M2237" t="s">
        <v>17970</v>
      </c>
      <c r="N2237" cm="1">
        <f t="array" ref="N2237">_xlfn.LET(_xlpm.k,finalData[[#This Row],[peer_group_key]],
     MEDIAN(_xlfn._xlws.FILTER(finalData[score], (finalData[peer_group_key]=_xlpm.k)*(ISNUMBER(finalData[score]))))
)</f>
        <v>1.0350000000000001</v>
      </c>
      <c r="O2237" cm="1">
        <f t="array" ref="O223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2237" cm="1">
        <f t="array" ref="P223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1.0975000000000001</v>
      </c>
      <c r="Q2237">
        <f>finalData[[#This Row],[peerQ3]]-finalData[[#This Row],[peerQ1]]</f>
        <v>0.12500000000000022</v>
      </c>
      <c r="R2237" cm="1">
        <f t="array" ref="R2237">_xlfn.LET(_xlpm.k,finalData[[#This Row],[peer_group_key]],
ROWS(_xlfn._xlws.FILTER(finalData[score], (finalData[peer_group_key]=_xlpm.k)*(ISNUMBER(finalData[score]))))
)</f>
        <v>8</v>
      </c>
      <c r="S2237">
        <f>IF(OR(NOT(ISNUMBER(finalData[[#This Row],[peerIQR]])),finalData[[#This Row],[peerIQR]]=0), NA(), finalData[[#This Row],[peerQ1]]-1.5*finalData[[#This Row],[peerIQR]])</f>
        <v>0.78499999999999959</v>
      </c>
      <c r="T2237">
        <f>IF(OR(NOT(ISNUMBER(finalData[[#This Row],[peerIQR]])),finalData[[#This Row],[peerIQR]]=0), NA(), finalData[[#This Row],[peerQ3]]+1.5*finalData[[#This Row],[peerIQR]])</f>
        <v>1.2850000000000006</v>
      </c>
      <c r="U223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37">
        <f>finalData[[#This Row],[score]]-finalData[[#This Row],[peerMedian]]</f>
        <v>4.9999999999998934E-3</v>
      </c>
    </row>
    <row r="2238" spans="1:22">
      <c r="A2238" t="s">
        <v>8364</v>
      </c>
      <c r="B2238" t="s">
        <v>8365</v>
      </c>
      <c r="C2238" t="s">
        <v>8366</v>
      </c>
      <c r="D2238" t="s">
        <v>32</v>
      </c>
      <c r="E2238">
        <v>5</v>
      </c>
      <c r="F2238">
        <v>2</v>
      </c>
      <c r="G2238">
        <v>8</v>
      </c>
      <c r="H2238">
        <v>0</v>
      </c>
      <c r="I2238">
        <v>0.98</v>
      </c>
      <c r="J2238">
        <v>10</v>
      </c>
      <c r="K2238">
        <v>0</v>
      </c>
      <c r="L2238" t="s">
        <v>18201</v>
      </c>
      <c r="M2238" t="s">
        <v>17970</v>
      </c>
      <c r="N2238" cm="1">
        <f t="array" ref="N2238">_xlfn.LET(_xlpm.k,finalData[[#This Row],[peer_group_key]],
     MEDIAN(_xlfn._xlws.FILTER(finalData[score], (finalData[peer_group_key]=_xlpm.k)*(ISNUMBER(finalData[score]))))
)</f>
        <v>0.95</v>
      </c>
      <c r="O2238" cm="1">
        <f t="array" ref="O223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238" cm="1">
        <f t="array" ref="P223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2238">
        <f>finalData[[#This Row],[peerQ3]]-finalData[[#This Row],[peerQ1]]</f>
        <v>4.0000000000000036E-2</v>
      </c>
      <c r="R2238" cm="1">
        <f t="array" ref="R2238">_xlfn.LET(_xlpm.k,finalData[[#This Row],[peer_group_key]],
ROWS(_xlfn._xlws.FILTER(finalData[score], (finalData[peer_group_key]=_xlpm.k)*(ISNUMBER(finalData[score]))))
)</f>
        <v>11</v>
      </c>
      <c r="S2238">
        <f>IF(OR(NOT(ISNUMBER(finalData[[#This Row],[peerIQR]])),finalData[[#This Row],[peerIQR]]=0), NA(), finalData[[#This Row],[peerQ1]]-1.5*finalData[[#This Row],[peerIQR]])</f>
        <v>0.87999999999999989</v>
      </c>
      <c r="T2238">
        <f>IF(OR(NOT(ISNUMBER(finalData[[#This Row],[peerIQR]])),finalData[[#This Row],[peerIQR]]=0), NA(), finalData[[#This Row],[peerQ3]]+1.5*finalData[[#This Row],[peerIQR]])</f>
        <v>1.04</v>
      </c>
      <c r="U223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38">
        <f>finalData[[#This Row],[score]]-finalData[[#This Row],[peerMedian]]</f>
        <v>3.0000000000000027E-2</v>
      </c>
    </row>
    <row r="2239" spans="1:22">
      <c r="A2239" t="s">
        <v>8369</v>
      </c>
      <c r="B2239" t="s">
        <v>8370</v>
      </c>
      <c r="C2239" t="s">
        <v>8366</v>
      </c>
      <c r="D2239" t="s">
        <v>27</v>
      </c>
      <c r="E2239">
        <v>2</v>
      </c>
      <c r="F2239">
        <v>0</v>
      </c>
      <c r="G2239">
        <v>7</v>
      </c>
      <c r="H2239">
        <v>0</v>
      </c>
      <c r="I2239">
        <v>1.03</v>
      </c>
      <c r="J2239">
        <v>7</v>
      </c>
      <c r="K2239">
        <v>0</v>
      </c>
      <c r="L2239" t="s">
        <v>18202</v>
      </c>
      <c r="M2239" t="s">
        <v>17973</v>
      </c>
      <c r="N2239" cm="1">
        <f t="array" ref="N2239">_xlfn.LET(_xlpm.k,finalData[[#This Row],[peer_group_key]],
     MEDIAN(_xlfn._xlws.FILTER(finalData[score], (finalData[peer_group_key]=_xlpm.k)*(ISNUMBER(finalData[score]))))
)</f>
        <v>1.0350000000000001</v>
      </c>
      <c r="O2239" cm="1">
        <f t="array" ref="O223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2239" cm="1">
        <f t="array" ref="P223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239">
        <f>finalData[[#This Row],[peerQ3]]-finalData[[#This Row],[peerQ1]]</f>
        <v>0.11250000000000027</v>
      </c>
      <c r="R2239" cm="1">
        <f t="array" ref="R2239">_xlfn.LET(_xlpm.k,finalData[[#This Row],[peer_group_key]],
ROWS(_xlfn._xlws.FILTER(finalData[score], (finalData[peer_group_key]=_xlpm.k)*(ISNUMBER(finalData[score]))))
)</f>
        <v>8</v>
      </c>
      <c r="S2239">
        <f>IF(OR(NOT(ISNUMBER(finalData[[#This Row],[peerIQR]])),finalData[[#This Row],[peerIQR]]=0), NA(), finalData[[#This Row],[peerQ1]]-1.5*finalData[[#This Row],[peerIQR]])</f>
        <v>0.79374999999999951</v>
      </c>
      <c r="T2239">
        <f>IF(OR(NOT(ISNUMBER(finalData[[#This Row],[peerIQR]])),finalData[[#This Row],[peerIQR]]=0), NA(), finalData[[#This Row],[peerQ3]]+1.5*finalData[[#This Row],[peerIQR]])</f>
        <v>1.2437500000000006</v>
      </c>
      <c r="U223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39">
        <f>finalData[[#This Row],[score]]-finalData[[#This Row],[peerMedian]]</f>
        <v>-5.0000000000001155E-3</v>
      </c>
    </row>
    <row r="2240" spans="1:22">
      <c r="A2240" t="s">
        <v>8373</v>
      </c>
      <c r="B2240" t="s">
        <v>8374</v>
      </c>
      <c r="C2240" t="s">
        <v>8366</v>
      </c>
      <c r="D2240" t="s">
        <v>32</v>
      </c>
      <c r="E2240">
        <v>5</v>
      </c>
      <c r="F2240">
        <v>4</v>
      </c>
      <c r="G2240">
        <v>7</v>
      </c>
      <c r="H2240">
        <v>0</v>
      </c>
      <c r="I2240">
        <v>0.95</v>
      </c>
      <c r="J2240">
        <v>11</v>
      </c>
      <c r="K2240">
        <v>0</v>
      </c>
      <c r="L2240" t="s">
        <v>18201</v>
      </c>
      <c r="M2240" t="s">
        <v>17970</v>
      </c>
      <c r="N2240" cm="1">
        <f t="array" ref="N2240">_xlfn.LET(_xlpm.k,finalData[[#This Row],[peer_group_key]],
     MEDIAN(_xlfn._xlws.FILTER(finalData[score], (finalData[peer_group_key]=_xlpm.k)*(ISNUMBER(finalData[score]))))
)</f>
        <v>0.95</v>
      </c>
      <c r="O2240" cm="1">
        <f t="array" ref="O224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240" cm="1">
        <f t="array" ref="P224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2240">
        <f>finalData[[#This Row],[peerQ3]]-finalData[[#This Row],[peerQ1]]</f>
        <v>4.0000000000000036E-2</v>
      </c>
      <c r="R2240" cm="1">
        <f t="array" ref="R2240">_xlfn.LET(_xlpm.k,finalData[[#This Row],[peer_group_key]],
ROWS(_xlfn._xlws.FILTER(finalData[score], (finalData[peer_group_key]=_xlpm.k)*(ISNUMBER(finalData[score]))))
)</f>
        <v>11</v>
      </c>
      <c r="S2240">
        <f>IF(OR(NOT(ISNUMBER(finalData[[#This Row],[peerIQR]])),finalData[[#This Row],[peerIQR]]=0), NA(), finalData[[#This Row],[peerQ1]]-1.5*finalData[[#This Row],[peerIQR]])</f>
        <v>0.87999999999999989</v>
      </c>
      <c r="T2240">
        <f>IF(OR(NOT(ISNUMBER(finalData[[#This Row],[peerIQR]])),finalData[[#This Row],[peerIQR]]=0), NA(), finalData[[#This Row],[peerQ3]]+1.5*finalData[[#This Row],[peerIQR]])</f>
        <v>1.04</v>
      </c>
      <c r="U224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40">
        <f>finalData[[#This Row],[score]]-finalData[[#This Row],[peerMedian]]</f>
        <v>0</v>
      </c>
    </row>
    <row r="2241" spans="1:22">
      <c r="A2241" t="s">
        <v>8377</v>
      </c>
      <c r="B2241" t="s">
        <v>8378</v>
      </c>
      <c r="C2241" t="s">
        <v>8366</v>
      </c>
      <c r="D2241" t="s">
        <v>27</v>
      </c>
      <c r="E2241">
        <v>3</v>
      </c>
      <c r="F2241">
        <v>0</v>
      </c>
      <c r="G2241">
        <v>7</v>
      </c>
      <c r="H2241">
        <v>0</v>
      </c>
      <c r="I2241">
        <v>1.08</v>
      </c>
      <c r="J2241">
        <v>7</v>
      </c>
      <c r="K2241">
        <v>0</v>
      </c>
      <c r="L2241" t="s">
        <v>18202</v>
      </c>
      <c r="M2241" t="s">
        <v>17971</v>
      </c>
      <c r="N2241" cm="1">
        <f t="array" ref="N2241">_xlfn.LET(_xlpm.k,finalData[[#This Row],[peer_group_key]],
     MEDIAN(_xlfn._xlws.FILTER(finalData[score], (finalData[peer_group_key]=_xlpm.k)*(ISNUMBER(finalData[score]))))
)</f>
        <v>1.0350000000000001</v>
      </c>
      <c r="O2241" cm="1">
        <f t="array" ref="O224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2241" cm="1">
        <f t="array" ref="P224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241">
        <f>finalData[[#This Row],[peerQ3]]-finalData[[#This Row],[peerQ1]]</f>
        <v>0.11250000000000027</v>
      </c>
      <c r="R2241" cm="1">
        <f t="array" ref="R2241">_xlfn.LET(_xlpm.k,finalData[[#This Row],[peer_group_key]],
ROWS(_xlfn._xlws.FILTER(finalData[score], (finalData[peer_group_key]=_xlpm.k)*(ISNUMBER(finalData[score]))))
)</f>
        <v>8</v>
      </c>
      <c r="S2241">
        <f>IF(OR(NOT(ISNUMBER(finalData[[#This Row],[peerIQR]])),finalData[[#This Row],[peerIQR]]=0), NA(), finalData[[#This Row],[peerQ1]]-1.5*finalData[[#This Row],[peerIQR]])</f>
        <v>0.79374999999999951</v>
      </c>
      <c r="T2241">
        <f>IF(OR(NOT(ISNUMBER(finalData[[#This Row],[peerIQR]])),finalData[[#This Row],[peerIQR]]=0), NA(), finalData[[#This Row],[peerQ3]]+1.5*finalData[[#This Row],[peerIQR]])</f>
        <v>1.2437500000000006</v>
      </c>
      <c r="U224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41">
        <f>finalData[[#This Row],[score]]-finalData[[#This Row],[peerMedian]]</f>
        <v>4.4999999999999929E-2</v>
      </c>
    </row>
    <row r="2242" spans="1:22">
      <c r="A2242" t="s">
        <v>8380</v>
      </c>
      <c r="B2242" t="s">
        <v>8381</v>
      </c>
      <c r="C2242" t="s">
        <v>8366</v>
      </c>
      <c r="D2242" t="s">
        <v>32</v>
      </c>
      <c r="E2242">
        <v>4</v>
      </c>
      <c r="F2242">
        <v>0</v>
      </c>
      <c r="G2242">
        <v>8</v>
      </c>
      <c r="H2242">
        <v>0</v>
      </c>
      <c r="I2242">
        <v>0.96</v>
      </c>
      <c r="J2242">
        <v>8</v>
      </c>
      <c r="K2242">
        <v>0</v>
      </c>
      <c r="L2242" t="s">
        <v>18201</v>
      </c>
      <c r="M2242" t="s">
        <v>17970</v>
      </c>
      <c r="N2242" cm="1">
        <f t="array" ref="N2242">_xlfn.LET(_xlpm.k,finalData[[#This Row],[peer_group_key]],
     MEDIAN(_xlfn._xlws.FILTER(finalData[score], (finalData[peer_group_key]=_xlpm.k)*(ISNUMBER(finalData[score]))))
)</f>
        <v>0.95</v>
      </c>
      <c r="O2242" cm="1">
        <f t="array" ref="O224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242" cm="1">
        <f t="array" ref="P224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2242">
        <f>finalData[[#This Row],[peerQ3]]-finalData[[#This Row],[peerQ1]]</f>
        <v>4.0000000000000036E-2</v>
      </c>
      <c r="R2242" cm="1">
        <f t="array" ref="R2242">_xlfn.LET(_xlpm.k,finalData[[#This Row],[peer_group_key]],
ROWS(_xlfn._xlws.FILTER(finalData[score], (finalData[peer_group_key]=_xlpm.k)*(ISNUMBER(finalData[score]))))
)</f>
        <v>11</v>
      </c>
      <c r="S2242">
        <f>IF(OR(NOT(ISNUMBER(finalData[[#This Row],[peerIQR]])),finalData[[#This Row],[peerIQR]]=0), NA(), finalData[[#This Row],[peerQ1]]-1.5*finalData[[#This Row],[peerIQR]])</f>
        <v>0.87999999999999989</v>
      </c>
      <c r="T2242">
        <f>IF(OR(NOT(ISNUMBER(finalData[[#This Row],[peerIQR]])),finalData[[#This Row],[peerIQR]]=0), NA(), finalData[[#This Row],[peerQ3]]+1.5*finalData[[#This Row],[peerIQR]])</f>
        <v>1.04</v>
      </c>
      <c r="U224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42">
        <f>finalData[[#This Row],[score]]-finalData[[#This Row],[peerMedian]]</f>
        <v>1.0000000000000009E-2</v>
      </c>
    </row>
    <row r="2243" spans="1:22">
      <c r="A2243" t="s">
        <v>8383</v>
      </c>
      <c r="B2243" t="s">
        <v>8384</v>
      </c>
      <c r="C2243" t="s">
        <v>8366</v>
      </c>
      <c r="D2243" t="s">
        <v>67</v>
      </c>
      <c r="E2243">
        <v>5</v>
      </c>
      <c r="F2243">
        <v>1</v>
      </c>
      <c r="G2243">
        <v>10</v>
      </c>
      <c r="H2243">
        <v>0</v>
      </c>
      <c r="I2243">
        <v>1.02</v>
      </c>
      <c r="J2243">
        <v>11</v>
      </c>
      <c r="K2243">
        <v>0</v>
      </c>
      <c r="L2243" t="s">
        <v>18203</v>
      </c>
      <c r="M2243" t="s">
        <v>17970</v>
      </c>
      <c r="N2243" cm="1">
        <f t="array" ref="N2243">_xlfn.LET(_xlpm.k,finalData[[#This Row],[peer_group_key]],
     MEDIAN(_xlfn._xlws.FILTER(finalData[score], (finalData[peer_group_key]=_xlpm.k)*(ISNUMBER(finalData[score]))))
)</f>
        <v>1.02</v>
      </c>
      <c r="O2243" cm="1">
        <f t="array" ref="O224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</v>
      </c>
      <c r="P2243" cm="1">
        <f t="array" ref="P224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243">
        <f>finalData[[#This Row],[peerQ3]]-finalData[[#This Row],[peerQ1]]</f>
        <v>0</v>
      </c>
      <c r="R2243" cm="1">
        <f t="array" ref="R2243">_xlfn.LET(_xlpm.k,finalData[[#This Row],[peer_group_key]],
ROWS(_xlfn._xlws.FILTER(finalData[score], (finalData[peer_group_key]=_xlpm.k)*(ISNUMBER(finalData[score]))))
)</f>
        <v>1</v>
      </c>
      <c r="S2243" t="e">
        <f>IF(OR(NOT(ISNUMBER(finalData[[#This Row],[peerIQR]])),finalData[[#This Row],[peerIQR]]=0), NA(), finalData[[#This Row],[peerQ1]]-1.5*finalData[[#This Row],[peerIQR]])</f>
        <v>#N/A</v>
      </c>
      <c r="T2243" t="e">
        <f>IF(OR(NOT(ISNUMBER(finalData[[#This Row],[peerIQR]])),finalData[[#This Row],[peerIQR]]=0), NA(), finalData[[#This Row],[peerQ3]]+1.5*finalData[[#This Row],[peerIQR]])</f>
        <v>#N/A</v>
      </c>
      <c r="U224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243">
        <f>finalData[[#This Row],[score]]-finalData[[#This Row],[peerMedian]]</f>
        <v>0</v>
      </c>
    </row>
    <row r="2244" spans="1:22">
      <c r="A2244" t="s">
        <v>8386</v>
      </c>
      <c r="B2244" t="s">
        <v>8387</v>
      </c>
      <c r="C2244" t="s">
        <v>8366</v>
      </c>
      <c r="D2244" t="s">
        <v>32</v>
      </c>
      <c r="E2244">
        <v>5</v>
      </c>
      <c r="F2244">
        <v>4</v>
      </c>
      <c r="G2244">
        <v>6</v>
      </c>
      <c r="H2244">
        <v>0</v>
      </c>
      <c r="I2244">
        <v>0.95</v>
      </c>
      <c r="J2244">
        <v>10</v>
      </c>
      <c r="K2244">
        <v>0</v>
      </c>
      <c r="L2244" t="s">
        <v>18201</v>
      </c>
      <c r="M2244" t="s">
        <v>17970</v>
      </c>
      <c r="N2244" cm="1">
        <f t="array" ref="N2244">_xlfn.LET(_xlpm.k,finalData[[#This Row],[peer_group_key]],
     MEDIAN(_xlfn._xlws.FILTER(finalData[score], (finalData[peer_group_key]=_xlpm.k)*(ISNUMBER(finalData[score]))))
)</f>
        <v>0.95</v>
      </c>
      <c r="O2244" cm="1">
        <f t="array" ref="O224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244" cm="1">
        <f t="array" ref="P224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2244">
        <f>finalData[[#This Row],[peerQ3]]-finalData[[#This Row],[peerQ1]]</f>
        <v>4.0000000000000036E-2</v>
      </c>
      <c r="R2244" cm="1">
        <f t="array" ref="R2244">_xlfn.LET(_xlpm.k,finalData[[#This Row],[peer_group_key]],
ROWS(_xlfn._xlws.FILTER(finalData[score], (finalData[peer_group_key]=_xlpm.k)*(ISNUMBER(finalData[score]))))
)</f>
        <v>11</v>
      </c>
      <c r="S2244">
        <f>IF(OR(NOT(ISNUMBER(finalData[[#This Row],[peerIQR]])),finalData[[#This Row],[peerIQR]]=0), NA(), finalData[[#This Row],[peerQ1]]-1.5*finalData[[#This Row],[peerIQR]])</f>
        <v>0.87999999999999989</v>
      </c>
      <c r="T2244">
        <f>IF(OR(NOT(ISNUMBER(finalData[[#This Row],[peerIQR]])),finalData[[#This Row],[peerIQR]]=0), NA(), finalData[[#This Row],[peerQ3]]+1.5*finalData[[#This Row],[peerIQR]])</f>
        <v>1.04</v>
      </c>
      <c r="U224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44">
        <f>finalData[[#This Row],[score]]-finalData[[#This Row],[peerMedian]]</f>
        <v>0</v>
      </c>
    </row>
    <row r="2245" spans="1:22">
      <c r="A2245" t="s">
        <v>8389</v>
      </c>
      <c r="B2245" t="s">
        <v>8390</v>
      </c>
      <c r="C2245" t="s">
        <v>8366</v>
      </c>
      <c r="D2245" t="s">
        <v>27</v>
      </c>
      <c r="E2245">
        <v>3</v>
      </c>
      <c r="F2245">
        <v>2</v>
      </c>
      <c r="G2245">
        <v>4</v>
      </c>
      <c r="H2245">
        <v>0</v>
      </c>
      <c r="I2245">
        <v>1.06</v>
      </c>
      <c r="J2245">
        <v>6</v>
      </c>
      <c r="K2245">
        <v>0</v>
      </c>
      <c r="L2245" t="s">
        <v>18202</v>
      </c>
      <c r="M2245" t="s">
        <v>17971</v>
      </c>
      <c r="N2245" cm="1">
        <f t="array" ref="N2245">_xlfn.LET(_xlpm.k,finalData[[#This Row],[peer_group_key]],
     MEDIAN(_xlfn._xlws.FILTER(finalData[score], (finalData[peer_group_key]=_xlpm.k)*(ISNUMBER(finalData[score]))))
)</f>
        <v>1.0350000000000001</v>
      </c>
      <c r="O2245" cm="1">
        <f t="array" ref="O224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2245" cm="1">
        <f t="array" ref="P224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245">
        <f>finalData[[#This Row],[peerQ3]]-finalData[[#This Row],[peerQ1]]</f>
        <v>0.11250000000000027</v>
      </c>
      <c r="R2245" cm="1">
        <f t="array" ref="R2245">_xlfn.LET(_xlpm.k,finalData[[#This Row],[peer_group_key]],
ROWS(_xlfn._xlws.FILTER(finalData[score], (finalData[peer_group_key]=_xlpm.k)*(ISNUMBER(finalData[score]))))
)</f>
        <v>8</v>
      </c>
      <c r="S2245">
        <f>IF(OR(NOT(ISNUMBER(finalData[[#This Row],[peerIQR]])),finalData[[#This Row],[peerIQR]]=0), NA(), finalData[[#This Row],[peerQ1]]-1.5*finalData[[#This Row],[peerIQR]])</f>
        <v>0.79374999999999951</v>
      </c>
      <c r="T2245">
        <f>IF(OR(NOT(ISNUMBER(finalData[[#This Row],[peerIQR]])),finalData[[#This Row],[peerIQR]]=0), NA(), finalData[[#This Row],[peerQ3]]+1.5*finalData[[#This Row],[peerIQR]])</f>
        <v>1.2437500000000006</v>
      </c>
      <c r="U224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45">
        <f>finalData[[#This Row],[score]]-finalData[[#This Row],[peerMedian]]</f>
        <v>2.4999999999999911E-2</v>
      </c>
    </row>
    <row r="2246" spans="1:22">
      <c r="A2246" t="s">
        <v>8392</v>
      </c>
      <c r="B2246" t="s">
        <v>2517</v>
      </c>
      <c r="C2246" t="s">
        <v>8366</v>
      </c>
      <c r="D2246" t="s">
        <v>27</v>
      </c>
      <c r="E2246">
        <v>5</v>
      </c>
      <c r="F2246">
        <v>0</v>
      </c>
      <c r="G2246">
        <v>5</v>
      </c>
      <c r="H2246">
        <v>1</v>
      </c>
      <c r="I2246">
        <v>1.04</v>
      </c>
      <c r="J2246">
        <v>6</v>
      </c>
      <c r="K2246">
        <v>0.16666666666666666</v>
      </c>
      <c r="L2246" t="s">
        <v>18202</v>
      </c>
      <c r="M2246" t="s">
        <v>17970</v>
      </c>
      <c r="N2246" cm="1">
        <f t="array" ref="N2246">_xlfn.LET(_xlpm.k,finalData[[#This Row],[peer_group_key]],
     MEDIAN(_xlfn._xlws.FILTER(finalData[score], (finalData[peer_group_key]=_xlpm.k)*(ISNUMBER(finalData[score]))))
)</f>
        <v>1.0350000000000001</v>
      </c>
      <c r="O2246" cm="1">
        <f t="array" ref="O224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2246" cm="1">
        <f t="array" ref="P224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246">
        <f>finalData[[#This Row],[peerQ3]]-finalData[[#This Row],[peerQ1]]</f>
        <v>0.11250000000000027</v>
      </c>
      <c r="R2246" cm="1">
        <f t="array" ref="R2246">_xlfn.LET(_xlpm.k,finalData[[#This Row],[peer_group_key]],
ROWS(_xlfn._xlws.FILTER(finalData[score], (finalData[peer_group_key]=_xlpm.k)*(ISNUMBER(finalData[score]))))
)</f>
        <v>8</v>
      </c>
      <c r="S2246">
        <f>IF(OR(NOT(ISNUMBER(finalData[[#This Row],[peerIQR]])),finalData[[#This Row],[peerIQR]]=0), NA(), finalData[[#This Row],[peerQ1]]-1.5*finalData[[#This Row],[peerIQR]])</f>
        <v>0.79374999999999951</v>
      </c>
      <c r="T2246">
        <f>IF(OR(NOT(ISNUMBER(finalData[[#This Row],[peerIQR]])),finalData[[#This Row],[peerIQR]]=0), NA(), finalData[[#This Row],[peerQ3]]+1.5*finalData[[#This Row],[peerIQR]])</f>
        <v>1.2437500000000006</v>
      </c>
      <c r="U224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46">
        <f>finalData[[#This Row],[score]]-finalData[[#This Row],[peerMedian]]</f>
        <v>4.9999999999998934E-3</v>
      </c>
    </row>
    <row r="2247" spans="1:22">
      <c r="A2247" t="s">
        <v>8394</v>
      </c>
      <c r="B2247" t="s">
        <v>8395</v>
      </c>
      <c r="C2247" t="s">
        <v>8366</v>
      </c>
      <c r="D2247" t="s">
        <v>32</v>
      </c>
      <c r="E2247">
        <v>5</v>
      </c>
      <c r="F2247">
        <v>2</v>
      </c>
      <c r="G2247">
        <v>5</v>
      </c>
      <c r="H2247">
        <v>0</v>
      </c>
      <c r="I2247">
        <v>0.87</v>
      </c>
      <c r="J2247">
        <v>7</v>
      </c>
      <c r="K2247">
        <v>0</v>
      </c>
      <c r="L2247" t="s">
        <v>18201</v>
      </c>
      <c r="M2247" t="s">
        <v>17970</v>
      </c>
      <c r="N2247" cm="1">
        <f t="array" ref="N2247">_xlfn.LET(_xlpm.k,finalData[[#This Row],[peer_group_key]],
     MEDIAN(_xlfn._xlws.FILTER(finalData[score], (finalData[peer_group_key]=_xlpm.k)*(ISNUMBER(finalData[score]))))
)</f>
        <v>0.95</v>
      </c>
      <c r="O2247" cm="1">
        <f t="array" ref="O224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247" cm="1">
        <f t="array" ref="P224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2247">
        <f>finalData[[#This Row],[peerQ3]]-finalData[[#This Row],[peerQ1]]</f>
        <v>4.0000000000000036E-2</v>
      </c>
      <c r="R2247" cm="1">
        <f t="array" ref="R2247">_xlfn.LET(_xlpm.k,finalData[[#This Row],[peer_group_key]],
ROWS(_xlfn._xlws.FILTER(finalData[score], (finalData[peer_group_key]=_xlpm.k)*(ISNUMBER(finalData[score]))))
)</f>
        <v>11</v>
      </c>
      <c r="S2247">
        <f>IF(OR(NOT(ISNUMBER(finalData[[#This Row],[peerIQR]])),finalData[[#This Row],[peerIQR]]=0), NA(), finalData[[#This Row],[peerQ1]]-1.5*finalData[[#This Row],[peerIQR]])</f>
        <v>0.87999999999999989</v>
      </c>
      <c r="T2247">
        <f>IF(OR(NOT(ISNUMBER(finalData[[#This Row],[peerIQR]])),finalData[[#This Row],[peerIQR]]=0), NA(), finalData[[#This Row],[peerQ3]]+1.5*finalData[[#This Row],[peerIQR]])</f>
        <v>1.04</v>
      </c>
      <c r="U224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Low Outlier</v>
      </c>
      <c r="V2247">
        <f>finalData[[#This Row],[score]]-finalData[[#This Row],[peerMedian]]</f>
        <v>-7.999999999999996E-2</v>
      </c>
    </row>
    <row r="2248" spans="1:22">
      <c r="A2248" t="s">
        <v>8398</v>
      </c>
      <c r="B2248" t="s">
        <v>8399</v>
      </c>
      <c r="C2248" t="s">
        <v>8366</v>
      </c>
      <c r="D2248" t="s">
        <v>87</v>
      </c>
      <c r="E2248">
        <v>2</v>
      </c>
      <c r="F2248">
        <v>1</v>
      </c>
      <c r="G2248">
        <v>5</v>
      </c>
      <c r="H2248">
        <v>0</v>
      </c>
      <c r="I2248">
        <v>0.82</v>
      </c>
      <c r="J2248">
        <v>6</v>
      </c>
      <c r="K2248">
        <v>0</v>
      </c>
      <c r="L2248" t="s">
        <v>18204</v>
      </c>
      <c r="M2248" t="s">
        <v>17973</v>
      </c>
      <c r="N2248" cm="1">
        <f t="array" ref="N2248">_xlfn.LET(_xlpm.k,finalData[[#This Row],[peer_group_key]],
     MEDIAN(_xlfn._xlws.FILTER(finalData[score], (finalData[peer_group_key]=_xlpm.k)*(ISNUMBER(finalData[score]))))
)</f>
        <v>0.88500000000000001</v>
      </c>
      <c r="O2248" cm="1">
        <f t="array" ref="O224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0.85249999999999992</v>
      </c>
      <c r="P2248" cm="1">
        <f t="array" ref="P224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0.91749999999999998</v>
      </c>
      <c r="Q2248">
        <f>finalData[[#This Row],[peerQ3]]-finalData[[#This Row],[peerQ1]]</f>
        <v>6.5000000000000058E-2</v>
      </c>
      <c r="R2248" cm="1">
        <f t="array" ref="R2248">_xlfn.LET(_xlpm.k,finalData[[#This Row],[peer_group_key]],
ROWS(_xlfn._xlws.FILTER(finalData[score], (finalData[peer_group_key]=_xlpm.k)*(ISNUMBER(finalData[score]))))
)</f>
        <v>2</v>
      </c>
      <c r="S2248">
        <f>IF(OR(NOT(ISNUMBER(finalData[[#This Row],[peerIQR]])),finalData[[#This Row],[peerIQR]]=0), NA(), finalData[[#This Row],[peerQ1]]-1.5*finalData[[#This Row],[peerIQR]])</f>
        <v>0.75499999999999989</v>
      </c>
      <c r="T2248">
        <f>IF(OR(NOT(ISNUMBER(finalData[[#This Row],[peerIQR]])),finalData[[#This Row],[peerIQR]]=0), NA(), finalData[[#This Row],[peerQ3]]+1.5*finalData[[#This Row],[peerIQR]])</f>
        <v>1.0150000000000001</v>
      </c>
      <c r="U224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248">
        <f>finalData[[#This Row],[score]]-finalData[[#This Row],[peerMedian]]</f>
        <v>-6.5000000000000058E-2</v>
      </c>
    </row>
    <row r="2249" spans="1:22">
      <c r="A2249" t="s">
        <v>8402</v>
      </c>
      <c r="B2249" t="s">
        <v>8403</v>
      </c>
      <c r="C2249" t="s">
        <v>8366</v>
      </c>
      <c r="D2249" t="s">
        <v>32</v>
      </c>
      <c r="E2249">
        <v>4</v>
      </c>
      <c r="F2249">
        <v>2</v>
      </c>
      <c r="G2249">
        <v>9</v>
      </c>
      <c r="H2249">
        <v>0</v>
      </c>
      <c r="I2249">
        <v>0.93</v>
      </c>
      <c r="J2249">
        <v>11</v>
      </c>
      <c r="K2249">
        <v>0</v>
      </c>
      <c r="L2249" t="s">
        <v>18201</v>
      </c>
      <c r="M2249" t="s">
        <v>17970</v>
      </c>
      <c r="N2249" cm="1">
        <f t="array" ref="N2249">_xlfn.LET(_xlpm.k,finalData[[#This Row],[peer_group_key]],
     MEDIAN(_xlfn._xlws.FILTER(finalData[score], (finalData[peer_group_key]=_xlpm.k)*(ISNUMBER(finalData[score]))))
)</f>
        <v>0.95</v>
      </c>
      <c r="O2249" cm="1">
        <f t="array" ref="O224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249" cm="1">
        <f t="array" ref="P224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2249">
        <f>finalData[[#This Row],[peerQ3]]-finalData[[#This Row],[peerQ1]]</f>
        <v>4.0000000000000036E-2</v>
      </c>
      <c r="R2249" cm="1">
        <f t="array" ref="R2249">_xlfn.LET(_xlpm.k,finalData[[#This Row],[peer_group_key]],
ROWS(_xlfn._xlws.FILTER(finalData[score], (finalData[peer_group_key]=_xlpm.k)*(ISNUMBER(finalData[score]))))
)</f>
        <v>11</v>
      </c>
      <c r="S2249">
        <f>IF(OR(NOT(ISNUMBER(finalData[[#This Row],[peerIQR]])),finalData[[#This Row],[peerIQR]]=0), NA(), finalData[[#This Row],[peerQ1]]-1.5*finalData[[#This Row],[peerIQR]])</f>
        <v>0.87999999999999989</v>
      </c>
      <c r="T2249">
        <f>IF(OR(NOT(ISNUMBER(finalData[[#This Row],[peerIQR]])),finalData[[#This Row],[peerIQR]]=0), NA(), finalData[[#This Row],[peerQ3]]+1.5*finalData[[#This Row],[peerIQR]])</f>
        <v>1.04</v>
      </c>
      <c r="U224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49">
        <f>finalData[[#This Row],[score]]-finalData[[#This Row],[peerMedian]]</f>
        <v>-1.9999999999999907E-2</v>
      </c>
    </row>
    <row r="2250" spans="1:22">
      <c r="A2250" t="s">
        <v>8405</v>
      </c>
      <c r="B2250" t="s">
        <v>8406</v>
      </c>
      <c r="C2250" t="s">
        <v>8366</v>
      </c>
      <c r="D2250" t="s">
        <v>32</v>
      </c>
      <c r="E2250">
        <v>4</v>
      </c>
      <c r="F2250">
        <v>2</v>
      </c>
      <c r="G2250">
        <v>3</v>
      </c>
      <c r="H2250">
        <v>0</v>
      </c>
      <c r="I2250">
        <v>0.94</v>
      </c>
      <c r="J2250">
        <v>5</v>
      </c>
      <c r="K2250">
        <v>0</v>
      </c>
      <c r="L2250" t="s">
        <v>18201</v>
      </c>
      <c r="M2250" t="s">
        <v>17970</v>
      </c>
      <c r="N2250" cm="1">
        <f t="array" ref="N2250">_xlfn.LET(_xlpm.k,finalData[[#This Row],[peer_group_key]],
     MEDIAN(_xlfn._xlws.FILTER(finalData[score], (finalData[peer_group_key]=_xlpm.k)*(ISNUMBER(finalData[score]))))
)</f>
        <v>0.95</v>
      </c>
      <c r="O2250" cm="1">
        <f t="array" ref="O225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250" cm="1">
        <f t="array" ref="P225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2250">
        <f>finalData[[#This Row],[peerQ3]]-finalData[[#This Row],[peerQ1]]</f>
        <v>4.0000000000000036E-2</v>
      </c>
      <c r="R2250" cm="1">
        <f t="array" ref="R2250">_xlfn.LET(_xlpm.k,finalData[[#This Row],[peer_group_key]],
ROWS(_xlfn._xlws.FILTER(finalData[score], (finalData[peer_group_key]=_xlpm.k)*(ISNUMBER(finalData[score]))))
)</f>
        <v>11</v>
      </c>
      <c r="S2250">
        <f>IF(OR(NOT(ISNUMBER(finalData[[#This Row],[peerIQR]])),finalData[[#This Row],[peerIQR]]=0), NA(), finalData[[#This Row],[peerQ1]]-1.5*finalData[[#This Row],[peerIQR]])</f>
        <v>0.87999999999999989</v>
      </c>
      <c r="T2250">
        <f>IF(OR(NOT(ISNUMBER(finalData[[#This Row],[peerIQR]])),finalData[[#This Row],[peerIQR]]=0), NA(), finalData[[#This Row],[peerQ3]]+1.5*finalData[[#This Row],[peerIQR]])</f>
        <v>1.04</v>
      </c>
      <c r="U225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50">
        <f>finalData[[#This Row],[score]]-finalData[[#This Row],[peerMedian]]</f>
        <v>-1.0000000000000009E-2</v>
      </c>
    </row>
    <row r="2251" spans="1:22">
      <c r="A2251" t="s">
        <v>8411</v>
      </c>
      <c r="B2251" t="s">
        <v>8412</v>
      </c>
      <c r="C2251" t="s">
        <v>8366</v>
      </c>
      <c r="D2251" t="s">
        <v>32</v>
      </c>
      <c r="E2251">
        <v>4</v>
      </c>
      <c r="F2251">
        <v>1</v>
      </c>
      <c r="G2251">
        <v>6</v>
      </c>
      <c r="H2251">
        <v>0</v>
      </c>
      <c r="I2251">
        <v>1</v>
      </c>
      <c r="J2251">
        <v>7</v>
      </c>
      <c r="K2251">
        <v>0</v>
      </c>
      <c r="L2251" t="s">
        <v>18201</v>
      </c>
      <c r="M2251" t="s">
        <v>17970</v>
      </c>
      <c r="N2251" cm="1">
        <f t="array" ref="N2251">_xlfn.LET(_xlpm.k,finalData[[#This Row],[peer_group_key]],
     MEDIAN(_xlfn._xlws.FILTER(finalData[score], (finalData[peer_group_key]=_xlpm.k)*(ISNUMBER(finalData[score]))))
)</f>
        <v>0.95</v>
      </c>
      <c r="O2251" cm="1">
        <f t="array" ref="O225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251" cm="1">
        <f t="array" ref="P225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2251">
        <f>finalData[[#This Row],[peerQ3]]-finalData[[#This Row],[peerQ1]]</f>
        <v>4.0000000000000036E-2</v>
      </c>
      <c r="R2251" cm="1">
        <f t="array" ref="R2251">_xlfn.LET(_xlpm.k,finalData[[#This Row],[peer_group_key]],
ROWS(_xlfn._xlws.FILTER(finalData[score], (finalData[peer_group_key]=_xlpm.k)*(ISNUMBER(finalData[score]))))
)</f>
        <v>11</v>
      </c>
      <c r="S2251">
        <f>IF(OR(NOT(ISNUMBER(finalData[[#This Row],[peerIQR]])),finalData[[#This Row],[peerIQR]]=0), NA(), finalData[[#This Row],[peerQ1]]-1.5*finalData[[#This Row],[peerIQR]])</f>
        <v>0.87999999999999989</v>
      </c>
      <c r="T2251">
        <f>IF(OR(NOT(ISNUMBER(finalData[[#This Row],[peerIQR]])),finalData[[#This Row],[peerIQR]]=0), NA(), finalData[[#This Row],[peerQ3]]+1.5*finalData[[#This Row],[peerIQR]])</f>
        <v>1.04</v>
      </c>
      <c r="U225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51">
        <f>finalData[[#This Row],[score]]-finalData[[#This Row],[peerMedian]]</f>
        <v>5.0000000000000044E-2</v>
      </c>
    </row>
    <row r="2252" spans="1:22">
      <c r="A2252" t="s">
        <v>8415</v>
      </c>
      <c r="B2252" t="s">
        <v>8416</v>
      </c>
      <c r="C2252" t="s">
        <v>8366</v>
      </c>
      <c r="D2252" t="s">
        <v>87</v>
      </c>
      <c r="E2252">
        <v>5</v>
      </c>
      <c r="F2252">
        <v>2</v>
      </c>
      <c r="G2252">
        <v>2</v>
      </c>
      <c r="H2252">
        <v>0</v>
      </c>
      <c r="I2252">
        <v>0.95</v>
      </c>
      <c r="J2252">
        <v>4</v>
      </c>
      <c r="K2252">
        <v>0</v>
      </c>
      <c r="L2252" t="s">
        <v>18204</v>
      </c>
      <c r="M2252" t="s">
        <v>17970</v>
      </c>
      <c r="N2252" cm="1">
        <f t="array" ref="N2252">_xlfn.LET(_xlpm.k,finalData[[#This Row],[peer_group_key]],
     MEDIAN(_xlfn._xlws.FILTER(finalData[score], (finalData[peer_group_key]=_xlpm.k)*(ISNUMBER(finalData[score]))))
)</f>
        <v>0.88500000000000001</v>
      </c>
      <c r="O2252" cm="1">
        <f t="array" ref="O225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0.85249999999999992</v>
      </c>
      <c r="P2252" cm="1">
        <f t="array" ref="P225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0.91749999999999998</v>
      </c>
      <c r="Q2252">
        <f>finalData[[#This Row],[peerQ3]]-finalData[[#This Row],[peerQ1]]</f>
        <v>6.5000000000000058E-2</v>
      </c>
      <c r="R2252" cm="1">
        <f t="array" ref="R2252">_xlfn.LET(_xlpm.k,finalData[[#This Row],[peer_group_key]],
ROWS(_xlfn._xlws.FILTER(finalData[score], (finalData[peer_group_key]=_xlpm.k)*(ISNUMBER(finalData[score]))))
)</f>
        <v>2</v>
      </c>
      <c r="S2252">
        <f>IF(OR(NOT(ISNUMBER(finalData[[#This Row],[peerIQR]])),finalData[[#This Row],[peerIQR]]=0), NA(), finalData[[#This Row],[peerQ1]]-1.5*finalData[[#This Row],[peerIQR]])</f>
        <v>0.75499999999999989</v>
      </c>
      <c r="T2252">
        <f>IF(OR(NOT(ISNUMBER(finalData[[#This Row],[peerIQR]])),finalData[[#This Row],[peerIQR]]=0), NA(), finalData[[#This Row],[peerQ3]]+1.5*finalData[[#This Row],[peerIQR]])</f>
        <v>1.0150000000000001</v>
      </c>
      <c r="U225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252">
        <f>finalData[[#This Row],[score]]-finalData[[#This Row],[peerMedian]]</f>
        <v>6.4999999999999947E-2</v>
      </c>
    </row>
    <row r="2253" spans="1:22">
      <c r="A2253" t="s">
        <v>8418</v>
      </c>
      <c r="B2253" t="s">
        <v>8419</v>
      </c>
      <c r="C2253" t="s">
        <v>8366</v>
      </c>
      <c r="D2253" t="s">
        <v>32</v>
      </c>
      <c r="E2253">
        <v>4</v>
      </c>
      <c r="F2253">
        <v>1</v>
      </c>
      <c r="G2253">
        <v>5</v>
      </c>
      <c r="H2253">
        <v>0</v>
      </c>
      <c r="I2253">
        <v>0.97</v>
      </c>
      <c r="J2253">
        <v>6</v>
      </c>
      <c r="K2253">
        <v>0</v>
      </c>
      <c r="L2253" t="s">
        <v>18201</v>
      </c>
      <c r="M2253" t="s">
        <v>17970</v>
      </c>
      <c r="N2253" cm="1">
        <f t="array" ref="N2253">_xlfn.LET(_xlpm.k,finalData[[#This Row],[peer_group_key]],
     MEDIAN(_xlfn._xlws.FILTER(finalData[score], (finalData[peer_group_key]=_xlpm.k)*(ISNUMBER(finalData[score]))))
)</f>
        <v>0.95</v>
      </c>
      <c r="O2253" cm="1">
        <f t="array" ref="O225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253" cm="1">
        <f t="array" ref="P225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2253">
        <f>finalData[[#This Row],[peerQ3]]-finalData[[#This Row],[peerQ1]]</f>
        <v>4.0000000000000036E-2</v>
      </c>
      <c r="R2253" cm="1">
        <f t="array" ref="R2253">_xlfn.LET(_xlpm.k,finalData[[#This Row],[peer_group_key]],
ROWS(_xlfn._xlws.FILTER(finalData[score], (finalData[peer_group_key]=_xlpm.k)*(ISNUMBER(finalData[score]))))
)</f>
        <v>11</v>
      </c>
      <c r="S2253">
        <f>IF(OR(NOT(ISNUMBER(finalData[[#This Row],[peerIQR]])),finalData[[#This Row],[peerIQR]]=0), NA(), finalData[[#This Row],[peerQ1]]-1.5*finalData[[#This Row],[peerIQR]])</f>
        <v>0.87999999999999989</v>
      </c>
      <c r="T2253">
        <f>IF(OR(NOT(ISNUMBER(finalData[[#This Row],[peerIQR]])),finalData[[#This Row],[peerIQR]]=0), NA(), finalData[[#This Row],[peerQ3]]+1.5*finalData[[#This Row],[peerIQR]])</f>
        <v>1.04</v>
      </c>
      <c r="U225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53">
        <f>finalData[[#This Row],[score]]-finalData[[#This Row],[peerMedian]]</f>
        <v>2.0000000000000018E-2</v>
      </c>
    </row>
    <row r="2254" spans="1:22">
      <c r="A2254" t="s">
        <v>8421</v>
      </c>
      <c r="B2254" t="s">
        <v>8422</v>
      </c>
      <c r="C2254" t="s">
        <v>8366</v>
      </c>
      <c r="D2254" t="s">
        <v>27</v>
      </c>
      <c r="E2254">
        <v>4</v>
      </c>
      <c r="F2254">
        <v>2</v>
      </c>
      <c r="G2254">
        <v>7</v>
      </c>
      <c r="H2254">
        <v>0</v>
      </c>
      <c r="I2254">
        <v>1.03</v>
      </c>
      <c r="J2254">
        <v>9</v>
      </c>
      <c r="K2254">
        <v>0</v>
      </c>
      <c r="L2254" t="s">
        <v>18202</v>
      </c>
      <c r="M2254" t="s">
        <v>17970</v>
      </c>
      <c r="N2254" cm="1">
        <f t="array" ref="N2254">_xlfn.LET(_xlpm.k,finalData[[#This Row],[peer_group_key]],
     MEDIAN(_xlfn._xlws.FILTER(finalData[score], (finalData[peer_group_key]=_xlpm.k)*(ISNUMBER(finalData[score]))))
)</f>
        <v>1.0350000000000001</v>
      </c>
      <c r="O2254" cm="1">
        <f t="array" ref="O225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2254" cm="1">
        <f t="array" ref="P225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254">
        <f>finalData[[#This Row],[peerQ3]]-finalData[[#This Row],[peerQ1]]</f>
        <v>0.11250000000000027</v>
      </c>
      <c r="R2254" cm="1">
        <f t="array" ref="R2254">_xlfn.LET(_xlpm.k,finalData[[#This Row],[peer_group_key]],
ROWS(_xlfn._xlws.FILTER(finalData[score], (finalData[peer_group_key]=_xlpm.k)*(ISNUMBER(finalData[score]))))
)</f>
        <v>8</v>
      </c>
      <c r="S2254">
        <f>IF(OR(NOT(ISNUMBER(finalData[[#This Row],[peerIQR]])),finalData[[#This Row],[peerIQR]]=0), NA(), finalData[[#This Row],[peerQ1]]-1.5*finalData[[#This Row],[peerIQR]])</f>
        <v>0.79374999999999951</v>
      </c>
      <c r="T2254">
        <f>IF(OR(NOT(ISNUMBER(finalData[[#This Row],[peerIQR]])),finalData[[#This Row],[peerIQR]]=0), NA(), finalData[[#This Row],[peerQ3]]+1.5*finalData[[#This Row],[peerIQR]])</f>
        <v>1.2437500000000006</v>
      </c>
      <c r="U225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54">
        <f>finalData[[#This Row],[score]]-finalData[[#This Row],[peerMedian]]</f>
        <v>-5.0000000000001155E-3</v>
      </c>
    </row>
    <row r="2255" spans="1:22">
      <c r="A2255" t="s">
        <v>8424</v>
      </c>
      <c r="B2255" t="s">
        <v>8425</v>
      </c>
      <c r="C2255" t="s">
        <v>8366</v>
      </c>
      <c r="D2255" t="s">
        <v>32</v>
      </c>
      <c r="E2255">
        <v>3</v>
      </c>
      <c r="F2255">
        <v>0</v>
      </c>
      <c r="G2255">
        <v>8</v>
      </c>
      <c r="H2255">
        <v>0</v>
      </c>
      <c r="I2255">
        <v>1.01</v>
      </c>
      <c r="J2255">
        <v>8</v>
      </c>
      <c r="K2255">
        <v>0</v>
      </c>
      <c r="L2255" t="s">
        <v>18201</v>
      </c>
      <c r="M2255" t="s">
        <v>17971</v>
      </c>
      <c r="N2255" cm="1">
        <f t="array" ref="N2255">_xlfn.LET(_xlpm.k,finalData[[#This Row],[peer_group_key]],
     MEDIAN(_xlfn._xlws.FILTER(finalData[score], (finalData[peer_group_key]=_xlpm.k)*(ISNUMBER(finalData[score]))))
)</f>
        <v>0.95</v>
      </c>
      <c r="O2255" cm="1">
        <f t="array" ref="O225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255" cm="1">
        <f t="array" ref="P225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2255">
        <f>finalData[[#This Row],[peerQ3]]-finalData[[#This Row],[peerQ1]]</f>
        <v>4.0000000000000036E-2</v>
      </c>
      <c r="R2255" cm="1">
        <f t="array" ref="R2255">_xlfn.LET(_xlpm.k,finalData[[#This Row],[peer_group_key]],
ROWS(_xlfn._xlws.FILTER(finalData[score], (finalData[peer_group_key]=_xlpm.k)*(ISNUMBER(finalData[score]))))
)</f>
        <v>11</v>
      </c>
      <c r="S2255">
        <f>IF(OR(NOT(ISNUMBER(finalData[[#This Row],[peerIQR]])),finalData[[#This Row],[peerIQR]]=0), NA(), finalData[[#This Row],[peerQ1]]-1.5*finalData[[#This Row],[peerIQR]])</f>
        <v>0.87999999999999989</v>
      </c>
      <c r="T2255">
        <f>IF(OR(NOT(ISNUMBER(finalData[[#This Row],[peerIQR]])),finalData[[#This Row],[peerIQR]]=0), NA(), finalData[[#This Row],[peerQ3]]+1.5*finalData[[#This Row],[peerIQR]])</f>
        <v>1.04</v>
      </c>
      <c r="U225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55">
        <f>finalData[[#This Row],[score]]-finalData[[#This Row],[peerMedian]]</f>
        <v>6.0000000000000053E-2</v>
      </c>
    </row>
    <row r="2256" spans="1:22">
      <c r="A2256" t="s">
        <v>8427</v>
      </c>
      <c r="B2256" t="s">
        <v>8428</v>
      </c>
      <c r="C2256" t="s">
        <v>8366</v>
      </c>
      <c r="D2256" t="s">
        <v>27</v>
      </c>
      <c r="E2256">
        <v>4</v>
      </c>
      <c r="F2256">
        <v>1</v>
      </c>
      <c r="G2256">
        <v>5</v>
      </c>
      <c r="H2256">
        <v>0</v>
      </c>
      <c r="I2256">
        <v>1.0900000000000001</v>
      </c>
      <c r="J2256">
        <v>6</v>
      </c>
      <c r="K2256">
        <v>0</v>
      </c>
      <c r="L2256" t="s">
        <v>18202</v>
      </c>
      <c r="M2256" t="s">
        <v>17970</v>
      </c>
      <c r="N2256" cm="1">
        <f t="array" ref="N2256">_xlfn.LET(_xlpm.k,finalData[[#This Row],[peer_group_key]],
     MEDIAN(_xlfn._xlws.FILTER(finalData[score], (finalData[peer_group_key]=_xlpm.k)*(ISNUMBER(finalData[score]))))
)</f>
        <v>1.0350000000000001</v>
      </c>
      <c r="O2256" cm="1">
        <f t="array" ref="O225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2256" cm="1">
        <f t="array" ref="P225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256">
        <f>finalData[[#This Row],[peerQ3]]-finalData[[#This Row],[peerQ1]]</f>
        <v>0.11250000000000027</v>
      </c>
      <c r="R2256" cm="1">
        <f t="array" ref="R2256">_xlfn.LET(_xlpm.k,finalData[[#This Row],[peer_group_key]],
ROWS(_xlfn._xlws.FILTER(finalData[score], (finalData[peer_group_key]=_xlpm.k)*(ISNUMBER(finalData[score]))))
)</f>
        <v>8</v>
      </c>
      <c r="S2256">
        <f>IF(OR(NOT(ISNUMBER(finalData[[#This Row],[peerIQR]])),finalData[[#This Row],[peerIQR]]=0), NA(), finalData[[#This Row],[peerQ1]]-1.5*finalData[[#This Row],[peerIQR]])</f>
        <v>0.79374999999999951</v>
      </c>
      <c r="T2256">
        <f>IF(OR(NOT(ISNUMBER(finalData[[#This Row],[peerIQR]])),finalData[[#This Row],[peerIQR]]=0), NA(), finalData[[#This Row],[peerQ3]]+1.5*finalData[[#This Row],[peerIQR]])</f>
        <v>1.2437500000000006</v>
      </c>
      <c r="U225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56">
        <f>finalData[[#This Row],[score]]-finalData[[#This Row],[peerMedian]]</f>
        <v>5.4999999999999938E-2</v>
      </c>
    </row>
    <row r="2257" spans="1:22">
      <c r="A2257" t="s">
        <v>8430</v>
      </c>
      <c r="B2257" t="s">
        <v>8431</v>
      </c>
      <c r="C2257" t="s">
        <v>8366</v>
      </c>
      <c r="D2257" t="s">
        <v>27</v>
      </c>
      <c r="E2257">
        <v>4</v>
      </c>
      <c r="F2257">
        <v>0</v>
      </c>
      <c r="G2257">
        <v>5</v>
      </c>
      <c r="H2257">
        <v>0</v>
      </c>
      <c r="I2257">
        <v>0.85</v>
      </c>
      <c r="J2257">
        <v>5</v>
      </c>
      <c r="K2257">
        <v>0</v>
      </c>
      <c r="L2257" t="s">
        <v>18202</v>
      </c>
      <c r="M2257" t="s">
        <v>17970</v>
      </c>
      <c r="N2257" cm="1">
        <f t="array" ref="N2257">_xlfn.LET(_xlpm.k,finalData[[#This Row],[peer_group_key]],
     MEDIAN(_xlfn._xlws.FILTER(finalData[score], (finalData[peer_group_key]=_xlpm.k)*(ISNUMBER(finalData[score]))))
)</f>
        <v>1.0350000000000001</v>
      </c>
      <c r="O2257" cm="1">
        <f t="array" ref="O225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2257" cm="1">
        <f t="array" ref="P225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257">
        <f>finalData[[#This Row],[peerQ3]]-finalData[[#This Row],[peerQ1]]</f>
        <v>0.11250000000000027</v>
      </c>
      <c r="R2257" cm="1">
        <f t="array" ref="R2257">_xlfn.LET(_xlpm.k,finalData[[#This Row],[peer_group_key]],
ROWS(_xlfn._xlws.FILTER(finalData[score], (finalData[peer_group_key]=_xlpm.k)*(ISNUMBER(finalData[score]))))
)</f>
        <v>8</v>
      </c>
      <c r="S2257">
        <f>IF(OR(NOT(ISNUMBER(finalData[[#This Row],[peerIQR]])),finalData[[#This Row],[peerIQR]]=0), NA(), finalData[[#This Row],[peerQ1]]-1.5*finalData[[#This Row],[peerIQR]])</f>
        <v>0.79374999999999951</v>
      </c>
      <c r="T2257">
        <f>IF(OR(NOT(ISNUMBER(finalData[[#This Row],[peerIQR]])),finalData[[#This Row],[peerIQR]]=0), NA(), finalData[[#This Row],[peerQ3]]+1.5*finalData[[#This Row],[peerIQR]])</f>
        <v>1.2437500000000006</v>
      </c>
      <c r="U225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57">
        <f>finalData[[#This Row],[score]]-finalData[[#This Row],[peerMedian]]</f>
        <v>-0.18500000000000016</v>
      </c>
    </row>
    <row r="2258" spans="1:22">
      <c r="A2258" t="s">
        <v>8433</v>
      </c>
      <c r="B2258" t="s">
        <v>8434</v>
      </c>
      <c r="C2258" t="s">
        <v>8366</v>
      </c>
      <c r="D2258" t="s">
        <v>32</v>
      </c>
      <c r="E2258">
        <v>4</v>
      </c>
      <c r="F2258">
        <v>0</v>
      </c>
      <c r="G2258">
        <v>5</v>
      </c>
      <c r="H2258">
        <v>0</v>
      </c>
      <c r="I2258">
        <v>0.94</v>
      </c>
      <c r="J2258">
        <v>5</v>
      </c>
      <c r="K2258">
        <v>0</v>
      </c>
      <c r="L2258" t="s">
        <v>18201</v>
      </c>
      <c r="M2258" t="s">
        <v>17970</v>
      </c>
      <c r="N2258" cm="1">
        <f t="array" ref="N2258">_xlfn.LET(_xlpm.k,finalData[[#This Row],[peer_group_key]],
     MEDIAN(_xlfn._xlws.FILTER(finalData[score], (finalData[peer_group_key]=_xlpm.k)*(ISNUMBER(finalData[score]))))
)</f>
        <v>0.95</v>
      </c>
      <c r="O2258" cm="1">
        <f t="array" ref="O225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0.94</v>
      </c>
      <c r="P2258" cm="1">
        <f t="array" ref="P225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</v>
      </c>
      <c r="Q2258">
        <f>finalData[[#This Row],[peerQ3]]-finalData[[#This Row],[peerQ1]]</f>
        <v>4.0000000000000036E-2</v>
      </c>
      <c r="R2258" cm="1">
        <f t="array" ref="R2258">_xlfn.LET(_xlpm.k,finalData[[#This Row],[peer_group_key]],
ROWS(_xlfn._xlws.FILTER(finalData[score], (finalData[peer_group_key]=_xlpm.k)*(ISNUMBER(finalData[score]))))
)</f>
        <v>11</v>
      </c>
      <c r="S2258">
        <f>IF(OR(NOT(ISNUMBER(finalData[[#This Row],[peerIQR]])),finalData[[#This Row],[peerIQR]]=0), NA(), finalData[[#This Row],[peerQ1]]-1.5*finalData[[#This Row],[peerIQR]])</f>
        <v>0.87999999999999989</v>
      </c>
      <c r="T2258">
        <f>IF(OR(NOT(ISNUMBER(finalData[[#This Row],[peerIQR]])),finalData[[#This Row],[peerIQR]]=0), NA(), finalData[[#This Row],[peerQ3]]+1.5*finalData[[#This Row],[peerIQR]])</f>
        <v>1.04</v>
      </c>
      <c r="U225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58">
        <f>finalData[[#This Row],[score]]-finalData[[#This Row],[peerMedian]]</f>
        <v>-1.0000000000000009E-2</v>
      </c>
    </row>
    <row r="2259" spans="1:22">
      <c r="A2259" t="s">
        <v>8436</v>
      </c>
      <c r="B2259" t="s">
        <v>8437</v>
      </c>
      <c r="C2259" t="s">
        <v>8366</v>
      </c>
      <c r="D2259" t="s">
        <v>27</v>
      </c>
      <c r="E2259">
        <v>5</v>
      </c>
      <c r="F2259">
        <v>2</v>
      </c>
      <c r="G2259">
        <v>4</v>
      </c>
      <c r="H2259">
        <v>0</v>
      </c>
      <c r="I2259">
        <v>0.94</v>
      </c>
      <c r="J2259">
        <v>6</v>
      </c>
      <c r="K2259">
        <v>0</v>
      </c>
      <c r="L2259" t="s">
        <v>18202</v>
      </c>
      <c r="M2259" t="s">
        <v>17970</v>
      </c>
      <c r="N2259" cm="1">
        <f t="array" ref="N2259">_xlfn.LET(_xlpm.k,finalData[[#This Row],[peer_group_key]],
     MEDIAN(_xlfn._xlws.FILTER(finalData[score], (finalData[peer_group_key]=_xlpm.k)*(ISNUMBER(finalData[score]))))
)</f>
        <v>1.0350000000000001</v>
      </c>
      <c r="O2259" cm="1">
        <f t="array" ref="O225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0.96249999999999991</v>
      </c>
      <c r="P2259" cm="1">
        <f t="array" ref="P225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1.0750000000000002</v>
      </c>
      <c r="Q2259">
        <f>finalData[[#This Row],[peerQ3]]-finalData[[#This Row],[peerQ1]]</f>
        <v>0.11250000000000027</v>
      </c>
      <c r="R2259" cm="1">
        <f t="array" ref="R2259">_xlfn.LET(_xlpm.k,finalData[[#This Row],[peer_group_key]],
ROWS(_xlfn._xlws.FILTER(finalData[score], (finalData[peer_group_key]=_xlpm.k)*(ISNUMBER(finalData[score]))))
)</f>
        <v>8</v>
      </c>
      <c r="S2259">
        <f>IF(OR(NOT(ISNUMBER(finalData[[#This Row],[peerIQR]])),finalData[[#This Row],[peerIQR]]=0), NA(), finalData[[#This Row],[peerQ1]]-1.5*finalData[[#This Row],[peerIQR]])</f>
        <v>0.79374999999999951</v>
      </c>
      <c r="T2259">
        <f>IF(OR(NOT(ISNUMBER(finalData[[#This Row],[peerIQR]])),finalData[[#This Row],[peerIQR]]=0), NA(), finalData[[#This Row],[peerQ3]]+1.5*finalData[[#This Row],[peerIQR]])</f>
        <v>1.2437500000000006</v>
      </c>
      <c r="U225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59">
        <f>finalData[[#This Row],[score]]-finalData[[#This Row],[peerMedian]]</f>
        <v>-9.5000000000000195E-2</v>
      </c>
    </row>
    <row r="2260" spans="1:22">
      <c r="A2260" t="s">
        <v>8439</v>
      </c>
      <c r="B2260" t="s">
        <v>8440</v>
      </c>
      <c r="C2260" t="s">
        <v>8441</v>
      </c>
      <c r="D2260" t="s">
        <v>32</v>
      </c>
      <c r="E2260">
        <v>2</v>
      </c>
      <c r="F2260">
        <v>0</v>
      </c>
      <c r="G2260">
        <v>8</v>
      </c>
      <c r="H2260">
        <v>1</v>
      </c>
      <c r="I2260">
        <v>0.89</v>
      </c>
      <c r="J2260">
        <v>9</v>
      </c>
      <c r="K2260">
        <v>0.1111111111111111</v>
      </c>
      <c r="L2260" t="s">
        <v>18205</v>
      </c>
      <c r="M2260" t="s">
        <v>17973</v>
      </c>
      <c r="N2260" cm="1">
        <f t="array" ref="N2260">_xlfn.LET(_xlpm.k,finalData[[#This Row],[peer_group_key]],
     MEDIAN(_xlfn._xlws.FILTER(finalData[score], (finalData[peer_group_key]=_xlpm.k)*(ISNUMBER(finalData[score]))))
)</f>
        <v>0.94500000000000006</v>
      </c>
      <c r="O2260" cm="1">
        <f t="array" ref="O226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2260" cm="1">
        <f t="array" ref="P226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2260">
        <f>finalData[[#This Row],[peerQ3]]-finalData[[#This Row],[peerQ1]]</f>
        <v>7.999999999999996E-2</v>
      </c>
      <c r="R2260" cm="1">
        <f t="array" ref="R2260">_xlfn.LET(_xlpm.k,finalData[[#This Row],[peer_group_key]],
ROWS(_xlfn._xlws.FILTER(finalData[score], (finalData[peer_group_key]=_xlpm.k)*(ISNUMBER(finalData[score]))))
)</f>
        <v>4</v>
      </c>
      <c r="S2260">
        <f>IF(OR(NOT(ISNUMBER(finalData[[#This Row],[peerIQR]])),finalData[[#This Row],[peerIQR]]=0), NA(), finalData[[#This Row],[peerQ1]]-1.5*finalData[[#This Row],[peerIQR]])</f>
        <v>0.78500000000000014</v>
      </c>
      <c r="T2260">
        <f>IF(OR(NOT(ISNUMBER(finalData[[#This Row],[peerIQR]])),finalData[[#This Row],[peerIQR]]=0), NA(), finalData[[#This Row],[peerQ3]]+1.5*finalData[[#This Row],[peerIQR]])</f>
        <v>1.105</v>
      </c>
      <c r="U226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260">
        <f>finalData[[#This Row],[score]]-finalData[[#This Row],[peerMedian]]</f>
        <v>-5.5000000000000049E-2</v>
      </c>
    </row>
    <row r="2261" spans="1:22">
      <c r="A2261" t="s">
        <v>8443</v>
      </c>
      <c r="B2261" t="s">
        <v>8444</v>
      </c>
      <c r="C2261" t="s">
        <v>8441</v>
      </c>
      <c r="D2261" t="s">
        <v>87</v>
      </c>
      <c r="E2261">
        <v>3</v>
      </c>
      <c r="F2261">
        <v>1</v>
      </c>
      <c r="G2261">
        <v>9</v>
      </c>
      <c r="H2261">
        <v>1</v>
      </c>
      <c r="I2261">
        <v>0.98</v>
      </c>
      <c r="J2261">
        <v>11</v>
      </c>
      <c r="K2261">
        <v>9.0909090909090912E-2</v>
      </c>
      <c r="L2261" t="s">
        <v>18206</v>
      </c>
      <c r="M2261" t="s">
        <v>17971</v>
      </c>
      <c r="N2261" cm="1">
        <f t="array" ref="N2261">_xlfn.LET(_xlpm.k,finalData[[#This Row],[peer_group_key]],
     MEDIAN(_xlfn._xlws.FILTER(finalData[score], (finalData[peer_group_key]=_xlpm.k)*(ISNUMBER(finalData[score]))))
)</f>
        <v>0.94500000000000006</v>
      </c>
      <c r="O2261" cm="1">
        <f t="array" ref="O226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0.92749999999999999</v>
      </c>
      <c r="P2261" cm="1">
        <f t="array" ref="P226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0.96250000000000002</v>
      </c>
      <c r="Q2261">
        <f>finalData[[#This Row],[peerQ3]]-finalData[[#This Row],[peerQ1]]</f>
        <v>3.5000000000000031E-2</v>
      </c>
      <c r="R2261" cm="1">
        <f t="array" ref="R2261">_xlfn.LET(_xlpm.k,finalData[[#This Row],[peer_group_key]],
ROWS(_xlfn._xlws.FILTER(finalData[score], (finalData[peer_group_key]=_xlpm.k)*(ISNUMBER(finalData[score]))))
)</f>
        <v>2</v>
      </c>
      <c r="S2261">
        <f>IF(OR(NOT(ISNUMBER(finalData[[#This Row],[peerIQR]])),finalData[[#This Row],[peerIQR]]=0), NA(), finalData[[#This Row],[peerQ1]]-1.5*finalData[[#This Row],[peerIQR]])</f>
        <v>0.875</v>
      </c>
      <c r="T2261">
        <f>IF(OR(NOT(ISNUMBER(finalData[[#This Row],[peerIQR]])),finalData[[#This Row],[peerIQR]]=0), NA(), finalData[[#This Row],[peerQ3]]+1.5*finalData[[#This Row],[peerIQR]])</f>
        <v>1.0150000000000001</v>
      </c>
      <c r="U226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261">
        <f>finalData[[#This Row],[score]]-finalData[[#This Row],[peerMedian]]</f>
        <v>3.499999999999992E-2</v>
      </c>
    </row>
    <row r="2262" spans="1:22">
      <c r="A2262" t="s">
        <v>8447</v>
      </c>
      <c r="B2262" t="s">
        <v>8448</v>
      </c>
      <c r="C2262" t="s">
        <v>8441</v>
      </c>
      <c r="D2262" t="s">
        <v>32</v>
      </c>
      <c r="E2262">
        <v>1</v>
      </c>
      <c r="F2262">
        <v>2</v>
      </c>
      <c r="G2262">
        <v>7</v>
      </c>
      <c r="H2262">
        <v>0</v>
      </c>
      <c r="I2262">
        <v>1</v>
      </c>
      <c r="J2262">
        <v>9</v>
      </c>
      <c r="K2262">
        <v>0</v>
      </c>
      <c r="L2262" t="s">
        <v>18205</v>
      </c>
      <c r="M2262" t="s">
        <v>17973</v>
      </c>
      <c r="N2262" cm="1">
        <f t="array" ref="N2262">_xlfn.LET(_xlpm.k,finalData[[#This Row],[peer_group_key]],
     MEDIAN(_xlfn._xlws.FILTER(finalData[score], (finalData[peer_group_key]=_xlpm.k)*(ISNUMBER(finalData[score]))))
)</f>
        <v>0.94500000000000006</v>
      </c>
      <c r="O2262" cm="1">
        <f t="array" ref="O226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2262" cm="1">
        <f t="array" ref="P226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2262">
        <f>finalData[[#This Row],[peerQ3]]-finalData[[#This Row],[peerQ1]]</f>
        <v>7.999999999999996E-2</v>
      </c>
      <c r="R2262" cm="1">
        <f t="array" ref="R2262">_xlfn.LET(_xlpm.k,finalData[[#This Row],[peer_group_key]],
ROWS(_xlfn._xlws.FILTER(finalData[score], (finalData[peer_group_key]=_xlpm.k)*(ISNUMBER(finalData[score]))))
)</f>
        <v>4</v>
      </c>
      <c r="S2262">
        <f>IF(OR(NOT(ISNUMBER(finalData[[#This Row],[peerIQR]])),finalData[[#This Row],[peerIQR]]=0), NA(), finalData[[#This Row],[peerQ1]]-1.5*finalData[[#This Row],[peerIQR]])</f>
        <v>0.78500000000000014</v>
      </c>
      <c r="T2262">
        <f>IF(OR(NOT(ISNUMBER(finalData[[#This Row],[peerIQR]])),finalData[[#This Row],[peerIQR]]=0), NA(), finalData[[#This Row],[peerQ3]]+1.5*finalData[[#This Row],[peerIQR]])</f>
        <v>1.105</v>
      </c>
      <c r="U226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262">
        <f>finalData[[#This Row],[score]]-finalData[[#This Row],[peerMedian]]</f>
        <v>5.4999999999999938E-2</v>
      </c>
    </row>
    <row r="2263" spans="1:22">
      <c r="A2263" t="s">
        <v>8451</v>
      </c>
      <c r="B2263" t="s">
        <v>8452</v>
      </c>
      <c r="C2263" t="s">
        <v>8441</v>
      </c>
      <c r="D2263" t="s">
        <v>32</v>
      </c>
      <c r="E2263">
        <v>3</v>
      </c>
      <c r="F2263">
        <v>0</v>
      </c>
      <c r="G2263">
        <v>9</v>
      </c>
      <c r="H2263">
        <v>0</v>
      </c>
      <c r="I2263">
        <v>0.91</v>
      </c>
      <c r="J2263">
        <v>9</v>
      </c>
      <c r="K2263">
        <v>0</v>
      </c>
      <c r="L2263" t="s">
        <v>18205</v>
      </c>
      <c r="M2263" t="s">
        <v>17971</v>
      </c>
      <c r="N2263" cm="1">
        <f t="array" ref="N2263">_xlfn.LET(_xlpm.k,finalData[[#This Row],[peer_group_key]],
     MEDIAN(_xlfn._xlws.FILTER(finalData[score], (finalData[peer_group_key]=_xlpm.k)*(ISNUMBER(finalData[score]))))
)</f>
        <v>0.94500000000000006</v>
      </c>
      <c r="O2263" cm="1">
        <f t="array" ref="O226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2263" cm="1">
        <f t="array" ref="P226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2263">
        <f>finalData[[#This Row],[peerQ3]]-finalData[[#This Row],[peerQ1]]</f>
        <v>7.999999999999996E-2</v>
      </c>
      <c r="R2263" cm="1">
        <f t="array" ref="R2263">_xlfn.LET(_xlpm.k,finalData[[#This Row],[peer_group_key]],
ROWS(_xlfn._xlws.FILTER(finalData[score], (finalData[peer_group_key]=_xlpm.k)*(ISNUMBER(finalData[score]))))
)</f>
        <v>4</v>
      </c>
      <c r="S2263">
        <f>IF(OR(NOT(ISNUMBER(finalData[[#This Row],[peerIQR]])),finalData[[#This Row],[peerIQR]]=0), NA(), finalData[[#This Row],[peerQ1]]-1.5*finalData[[#This Row],[peerIQR]])</f>
        <v>0.78500000000000014</v>
      </c>
      <c r="T2263">
        <f>IF(OR(NOT(ISNUMBER(finalData[[#This Row],[peerIQR]])),finalData[[#This Row],[peerIQR]]=0), NA(), finalData[[#This Row],[peerQ3]]+1.5*finalData[[#This Row],[peerIQR]])</f>
        <v>1.105</v>
      </c>
      <c r="U226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263">
        <f>finalData[[#This Row],[score]]-finalData[[#This Row],[peerMedian]]</f>
        <v>-3.5000000000000031E-2</v>
      </c>
    </row>
    <row r="2264" spans="1:22">
      <c r="A2264" t="s">
        <v>8454</v>
      </c>
      <c r="B2264" t="s">
        <v>8455</v>
      </c>
      <c r="C2264" t="s">
        <v>8441</v>
      </c>
      <c r="D2264" t="s">
        <v>32</v>
      </c>
      <c r="E2264">
        <v>4</v>
      </c>
      <c r="F2264">
        <v>1</v>
      </c>
      <c r="G2264">
        <v>8</v>
      </c>
      <c r="H2264">
        <v>0</v>
      </c>
      <c r="I2264">
        <v>0.98</v>
      </c>
      <c r="J2264">
        <v>9</v>
      </c>
      <c r="K2264">
        <v>0</v>
      </c>
      <c r="L2264" t="s">
        <v>18205</v>
      </c>
      <c r="M2264" t="s">
        <v>17970</v>
      </c>
      <c r="N2264" cm="1">
        <f t="array" ref="N2264">_xlfn.LET(_xlpm.k,finalData[[#This Row],[peer_group_key]],
     MEDIAN(_xlfn._xlws.FILTER(finalData[score], (finalData[peer_group_key]=_xlpm.k)*(ISNUMBER(finalData[score]))))
)</f>
        <v>0.94500000000000006</v>
      </c>
      <c r="O2264" cm="1">
        <f t="array" ref="O226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0.90500000000000003</v>
      </c>
      <c r="P2264" cm="1">
        <f t="array" ref="P226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2264">
        <f>finalData[[#This Row],[peerQ3]]-finalData[[#This Row],[peerQ1]]</f>
        <v>7.999999999999996E-2</v>
      </c>
      <c r="R2264" cm="1">
        <f t="array" ref="R2264">_xlfn.LET(_xlpm.k,finalData[[#This Row],[peer_group_key]],
ROWS(_xlfn._xlws.FILTER(finalData[score], (finalData[peer_group_key]=_xlpm.k)*(ISNUMBER(finalData[score]))))
)</f>
        <v>4</v>
      </c>
      <c r="S2264">
        <f>IF(OR(NOT(ISNUMBER(finalData[[#This Row],[peerIQR]])),finalData[[#This Row],[peerIQR]]=0), NA(), finalData[[#This Row],[peerQ1]]-1.5*finalData[[#This Row],[peerIQR]])</f>
        <v>0.78500000000000014</v>
      </c>
      <c r="T2264">
        <f>IF(OR(NOT(ISNUMBER(finalData[[#This Row],[peerIQR]])),finalData[[#This Row],[peerIQR]]=0), NA(), finalData[[#This Row],[peerQ3]]+1.5*finalData[[#This Row],[peerIQR]])</f>
        <v>1.105</v>
      </c>
      <c r="U226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264">
        <f>finalData[[#This Row],[score]]-finalData[[#This Row],[peerMedian]]</f>
        <v>3.499999999999992E-2</v>
      </c>
    </row>
    <row r="2265" spans="1:22">
      <c r="A2265" t="s">
        <v>8462</v>
      </c>
      <c r="B2265" t="s">
        <v>8463</v>
      </c>
      <c r="C2265" t="s">
        <v>8441</v>
      </c>
      <c r="D2265" t="s">
        <v>87</v>
      </c>
      <c r="E2265">
        <v>3</v>
      </c>
      <c r="F2265">
        <v>1</v>
      </c>
      <c r="G2265">
        <v>6</v>
      </c>
      <c r="H2265">
        <v>0</v>
      </c>
      <c r="I2265">
        <v>0.91</v>
      </c>
      <c r="J2265">
        <v>7</v>
      </c>
      <c r="K2265">
        <v>0</v>
      </c>
      <c r="L2265" t="s">
        <v>18206</v>
      </c>
      <c r="M2265" t="s">
        <v>17971</v>
      </c>
      <c r="N2265" cm="1">
        <f t="array" ref="N2265">_xlfn.LET(_xlpm.k,finalData[[#This Row],[peer_group_key]],
     MEDIAN(_xlfn._xlws.FILTER(finalData[score], (finalData[peer_group_key]=_xlpm.k)*(ISNUMBER(finalData[score]))))
)</f>
        <v>0.94500000000000006</v>
      </c>
      <c r="O2265" cm="1">
        <f t="array" ref="O226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0.92749999999999999</v>
      </c>
      <c r="P2265" cm="1">
        <f t="array" ref="P226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0.96250000000000002</v>
      </c>
      <c r="Q2265">
        <f>finalData[[#This Row],[peerQ3]]-finalData[[#This Row],[peerQ1]]</f>
        <v>3.5000000000000031E-2</v>
      </c>
      <c r="R2265" cm="1">
        <f t="array" ref="R2265">_xlfn.LET(_xlpm.k,finalData[[#This Row],[peer_group_key]],
ROWS(_xlfn._xlws.FILTER(finalData[score], (finalData[peer_group_key]=_xlpm.k)*(ISNUMBER(finalData[score]))))
)</f>
        <v>2</v>
      </c>
      <c r="S2265">
        <f>IF(OR(NOT(ISNUMBER(finalData[[#This Row],[peerIQR]])),finalData[[#This Row],[peerIQR]]=0), NA(), finalData[[#This Row],[peerQ1]]-1.5*finalData[[#This Row],[peerIQR]])</f>
        <v>0.875</v>
      </c>
      <c r="T2265">
        <f>IF(OR(NOT(ISNUMBER(finalData[[#This Row],[peerIQR]])),finalData[[#This Row],[peerIQR]]=0), NA(), finalData[[#This Row],[peerQ3]]+1.5*finalData[[#This Row],[peerIQR]])</f>
        <v>1.0150000000000001</v>
      </c>
      <c r="U226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265">
        <f>finalData[[#This Row],[score]]-finalData[[#This Row],[peerMedian]]</f>
        <v>-3.5000000000000031E-2</v>
      </c>
    </row>
    <row r="2266" spans="1:22">
      <c r="A2266" t="s">
        <v>8495</v>
      </c>
      <c r="B2266" t="s">
        <v>8496</v>
      </c>
      <c r="C2266" t="s">
        <v>8497</v>
      </c>
      <c r="D2266" t="s">
        <v>32</v>
      </c>
      <c r="E2266">
        <v>3</v>
      </c>
      <c r="F2266">
        <v>0</v>
      </c>
      <c r="G2266">
        <v>4</v>
      </c>
      <c r="H2266">
        <v>0</v>
      </c>
      <c r="I2266">
        <v>0.94</v>
      </c>
      <c r="J2266">
        <v>4</v>
      </c>
      <c r="K2266">
        <v>0</v>
      </c>
      <c r="L2266" t="s">
        <v>18207</v>
      </c>
      <c r="M2266" t="s">
        <v>17971</v>
      </c>
      <c r="N2266" cm="1">
        <f t="array" ref="N2266">_xlfn.LET(_xlpm.k,finalData[[#This Row],[peer_group_key]],
     MEDIAN(_xlfn._xlws.FILTER(finalData[score], (finalData[peer_group_key]=_xlpm.k)*(ISNUMBER(finalData[score]))))
)</f>
        <v>0.95</v>
      </c>
      <c r="O2266" cm="1">
        <f t="array" ref="O226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266" cm="1">
        <f t="array" ref="P226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266">
        <f>finalData[[#This Row],[peerQ3]]-finalData[[#This Row],[peerQ1]]</f>
        <v>5.9999999999999942E-2</v>
      </c>
      <c r="R2266" cm="1">
        <f t="array" ref="R2266">_xlfn.LET(_xlpm.k,finalData[[#This Row],[peer_group_key]],
ROWS(_xlfn._xlws.FILTER(finalData[score], (finalData[peer_group_key]=_xlpm.k)*(ISNUMBER(finalData[score]))))
)</f>
        <v>39</v>
      </c>
      <c r="S2266">
        <f>IF(OR(NOT(ISNUMBER(finalData[[#This Row],[peerIQR]])),finalData[[#This Row],[peerIQR]]=0), NA(), finalData[[#This Row],[peerQ1]]-1.5*finalData[[#This Row],[peerIQR]])</f>
        <v>0.84000000000000008</v>
      </c>
      <c r="T2266">
        <f>IF(OR(NOT(ISNUMBER(finalData[[#This Row],[peerIQR]])),finalData[[#This Row],[peerIQR]]=0), NA(), finalData[[#This Row],[peerQ3]]+1.5*finalData[[#This Row],[peerIQR]])</f>
        <v>1.0799999999999998</v>
      </c>
      <c r="U226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66">
        <f>finalData[[#This Row],[score]]-finalData[[#This Row],[peerMedian]]</f>
        <v>-1.0000000000000009E-2</v>
      </c>
    </row>
    <row r="2267" spans="1:22">
      <c r="A2267" t="s">
        <v>8500</v>
      </c>
      <c r="B2267" t="s">
        <v>8501</v>
      </c>
      <c r="C2267" t="s">
        <v>8497</v>
      </c>
      <c r="D2267" t="s">
        <v>32</v>
      </c>
      <c r="E2267">
        <v>4</v>
      </c>
      <c r="F2267">
        <v>0</v>
      </c>
      <c r="G2267">
        <v>11</v>
      </c>
      <c r="H2267">
        <v>0</v>
      </c>
      <c r="I2267">
        <v>0.94</v>
      </c>
      <c r="J2267">
        <v>11</v>
      </c>
      <c r="K2267">
        <v>0</v>
      </c>
      <c r="L2267" t="s">
        <v>18207</v>
      </c>
      <c r="M2267" t="s">
        <v>17970</v>
      </c>
      <c r="N2267" cm="1">
        <f t="array" ref="N2267">_xlfn.LET(_xlpm.k,finalData[[#This Row],[peer_group_key]],
     MEDIAN(_xlfn._xlws.FILTER(finalData[score], (finalData[peer_group_key]=_xlpm.k)*(ISNUMBER(finalData[score]))))
)</f>
        <v>0.95</v>
      </c>
      <c r="O2267" cm="1">
        <f t="array" ref="O226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267" cm="1">
        <f t="array" ref="P226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267">
        <f>finalData[[#This Row],[peerQ3]]-finalData[[#This Row],[peerQ1]]</f>
        <v>5.9999999999999942E-2</v>
      </c>
      <c r="R2267" cm="1">
        <f t="array" ref="R2267">_xlfn.LET(_xlpm.k,finalData[[#This Row],[peer_group_key]],
ROWS(_xlfn._xlws.FILTER(finalData[score], (finalData[peer_group_key]=_xlpm.k)*(ISNUMBER(finalData[score]))))
)</f>
        <v>39</v>
      </c>
      <c r="S2267">
        <f>IF(OR(NOT(ISNUMBER(finalData[[#This Row],[peerIQR]])),finalData[[#This Row],[peerIQR]]=0), NA(), finalData[[#This Row],[peerQ1]]-1.5*finalData[[#This Row],[peerIQR]])</f>
        <v>0.84000000000000008</v>
      </c>
      <c r="T2267">
        <f>IF(OR(NOT(ISNUMBER(finalData[[#This Row],[peerIQR]])),finalData[[#This Row],[peerIQR]]=0), NA(), finalData[[#This Row],[peerQ3]]+1.5*finalData[[#This Row],[peerIQR]])</f>
        <v>1.0799999999999998</v>
      </c>
      <c r="U226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67">
        <f>finalData[[#This Row],[score]]-finalData[[#This Row],[peerMedian]]</f>
        <v>-1.0000000000000009E-2</v>
      </c>
    </row>
    <row r="2268" spans="1:22">
      <c r="A2268" t="s">
        <v>8504</v>
      </c>
      <c r="B2268" t="s">
        <v>8505</v>
      </c>
      <c r="C2268" t="s">
        <v>8497</v>
      </c>
      <c r="D2268" t="s">
        <v>32</v>
      </c>
      <c r="E2268">
        <v>4</v>
      </c>
      <c r="F2268">
        <v>0</v>
      </c>
      <c r="G2268">
        <v>9</v>
      </c>
      <c r="H2268">
        <v>2</v>
      </c>
      <c r="I2268">
        <v>0.95</v>
      </c>
      <c r="J2268">
        <v>11</v>
      </c>
      <c r="K2268">
        <v>0.18181818181818182</v>
      </c>
      <c r="L2268" t="s">
        <v>18207</v>
      </c>
      <c r="M2268" t="s">
        <v>17970</v>
      </c>
      <c r="N2268" cm="1">
        <f t="array" ref="N2268">_xlfn.LET(_xlpm.k,finalData[[#This Row],[peer_group_key]],
     MEDIAN(_xlfn._xlws.FILTER(finalData[score], (finalData[peer_group_key]=_xlpm.k)*(ISNUMBER(finalData[score]))))
)</f>
        <v>0.95</v>
      </c>
      <c r="O2268" cm="1">
        <f t="array" ref="O226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268" cm="1">
        <f t="array" ref="P226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268">
        <f>finalData[[#This Row],[peerQ3]]-finalData[[#This Row],[peerQ1]]</f>
        <v>5.9999999999999942E-2</v>
      </c>
      <c r="R2268" cm="1">
        <f t="array" ref="R2268">_xlfn.LET(_xlpm.k,finalData[[#This Row],[peer_group_key]],
ROWS(_xlfn._xlws.FILTER(finalData[score], (finalData[peer_group_key]=_xlpm.k)*(ISNUMBER(finalData[score]))))
)</f>
        <v>39</v>
      </c>
      <c r="S2268">
        <f>IF(OR(NOT(ISNUMBER(finalData[[#This Row],[peerIQR]])),finalData[[#This Row],[peerIQR]]=0), NA(), finalData[[#This Row],[peerQ1]]-1.5*finalData[[#This Row],[peerIQR]])</f>
        <v>0.84000000000000008</v>
      </c>
      <c r="T2268">
        <f>IF(OR(NOT(ISNUMBER(finalData[[#This Row],[peerIQR]])),finalData[[#This Row],[peerIQR]]=0), NA(), finalData[[#This Row],[peerQ3]]+1.5*finalData[[#This Row],[peerIQR]])</f>
        <v>1.0799999999999998</v>
      </c>
      <c r="U226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68">
        <f>finalData[[#This Row],[score]]-finalData[[#This Row],[peerMedian]]</f>
        <v>0</v>
      </c>
    </row>
    <row r="2269" spans="1:22">
      <c r="A2269" t="s">
        <v>8508</v>
      </c>
      <c r="B2269" t="s">
        <v>8509</v>
      </c>
      <c r="C2269" t="s">
        <v>8497</v>
      </c>
      <c r="D2269" t="s">
        <v>87</v>
      </c>
      <c r="E2269">
        <v>3</v>
      </c>
      <c r="F2269">
        <v>0</v>
      </c>
      <c r="G2269">
        <v>8</v>
      </c>
      <c r="H2269">
        <v>2</v>
      </c>
      <c r="I2269">
        <v>0.97</v>
      </c>
      <c r="J2269">
        <v>10</v>
      </c>
      <c r="K2269">
        <v>0.2</v>
      </c>
      <c r="L2269" t="s">
        <v>18208</v>
      </c>
      <c r="M2269" t="s">
        <v>17971</v>
      </c>
      <c r="N2269" cm="1">
        <f t="array" ref="N2269">_xlfn.LET(_xlpm.k,finalData[[#This Row],[peer_group_key]],
     MEDIAN(_xlfn._xlws.FILTER(finalData[score], (finalData[peer_group_key]=_xlpm.k)*(ISNUMBER(finalData[score]))))
)</f>
        <v>0.95</v>
      </c>
      <c r="O2269" cm="1">
        <f t="array" ref="O226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0.91749999999999998</v>
      </c>
      <c r="P2269" cm="1">
        <f t="array" ref="P226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2269">
        <f>finalData[[#This Row],[peerQ3]]-finalData[[#This Row],[peerQ1]]</f>
        <v>6.7500000000000004E-2</v>
      </c>
      <c r="R2269" cm="1">
        <f t="array" ref="R2269">_xlfn.LET(_xlpm.k,finalData[[#This Row],[peer_group_key]],
ROWS(_xlfn._xlws.FILTER(finalData[score], (finalData[peer_group_key]=_xlpm.k)*(ISNUMBER(finalData[score]))))
)</f>
        <v>8</v>
      </c>
      <c r="S2269">
        <f>IF(OR(NOT(ISNUMBER(finalData[[#This Row],[peerIQR]])),finalData[[#This Row],[peerIQR]]=0), NA(), finalData[[#This Row],[peerQ1]]-1.5*finalData[[#This Row],[peerIQR]])</f>
        <v>0.81624999999999992</v>
      </c>
      <c r="T2269">
        <f>IF(OR(NOT(ISNUMBER(finalData[[#This Row],[peerIQR]])),finalData[[#This Row],[peerIQR]]=0), NA(), finalData[[#This Row],[peerQ3]]+1.5*finalData[[#This Row],[peerIQR]])</f>
        <v>1.0862499999999999</v>
      </c>
      <c r="U226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69">
        <f>finalData[[#This Row],[score]]-finalData[[#This Row],[peerMedian]]</f>
        <v>2.0000000000000018E-2</v>
      </c>
    </row>
    <row r="2270" spans="1:22">
      <c r="A2270" t="s">
        <v>8512</v>
      </c>
      <c r="B2270" t="s">
        <v>8513</v>
      </c>
      <c r="C2270" t="s">
        <v>8497</v>
      </c>
      <c r="D2270" t="s">
        <v>67</v>
      </c>
      <c r="E2270">
        <v>4</v>
      </c>
      <c r="F2270">
        <v>4</v>
      </c>
      <c r="G2270">
        <v>5</v>
      </c>
      <c r="H2270">
        <v>2</v>
      </c>
      <c r="I2270">
        <v>1.02</v>
      </c>
      <c r="J2270">
        <v>11</v>
      </c>
      <c r="K2270">
        <v>0.18181818181818182</v>
      </c>
      <c r="L2270" t="s">
        <v>18209</v>
      </c>
      <c r="M2270" t="s">
        <v>17970</v>
      </c>
      <c r="N2270" cm="1">
        <f t="array" ref="N2270">_xlfn.LET(_xlpm.k,finalData[[#This Row],[peer_group_key]],
     MEDIAN(_xlfn._xlws.FILTER(finalData[score], (finalData[peer_group_key]=_xlpm.k)*(ISNUMBER(finalData[score]))))
)</f>
        <v>1.02</v>
      </c>
      <c r="O2270" cm="1">
        <f t="array" ref="O227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</v>
      </c>
      <c r="P2270" cm="1">
        <f t="array" ref="P227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</v>
      </c>
      <c r="Q2270">
        <f>finalData[[#This Row],[peerQ3]]-finalData[[#This Row],[peerQ1]]</f>
        <v>0</v>
      </c>
      <c r="R2270" cm="1">
        <f t="array" ref="R2270">_xlfn.LET(_xlpm.k,finalData[[#This Row],[peer_group_key]],
ROWS(_xlfn._xlws.FILTER(finalData[score], (finalData[peer_group_key]=_xlpm.k)*(ISNUMBER(finalData[score]))))
)</f>
        <v>1</v>
      </c>
      <c r="S2270" t="e">
        <f>IF(OR(NOT(ISNUMBER(finalData[[#This Row],[peerIQR]])),finalData[[#This Row],[peerIQR]]=0), NA(), finalData[[#This Row],[peerQ1]]-1.5*finalData[[#This Row],[peerIQR]])</f>
        <v>#N/A</v>
      </c>
      <c r="T2270" t="e">
        <f>IF(OR(NOT(ISNUMBER(finalData[[#This Row],[peerIQR]])),finalData[[#This Row],[peerIQR]]=0), NA(), finalData[[#This Row],[peerQ3]]+1.5*finalData[[#This Row],[peerIQR]])</f>
        <v>#N/A</v>
      </c>
      <c r="U227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270">
        <f>finalData[[#This Row],[score]]-finalData[[#This Row],[peerMedian]]</f>
        <v>0</v>
      </c>
    </row>
    <row r="2271" spans="1:22">
      <c r="A2271" t="s">
        <v>8516</v>
      </c>
      <c r="B2271" t="s">
        <v>8517</v>
      </c>
      <c r="C2271" t="s">
        <v>8497</v>
      </c>
      <c r="D2271" t="s">
        <v>32</v>
      </c>
      <c r="E2271">
        <v>3</v>
      </c>
      <c r="F2271">
        <v>0</v>
      </c>
      <c r="G2271">
        <v>8</v>
      </c>
      <c r="H2271">
        <v>0</v>
      </c>
      <c r="I2271">
        <v>0.92</v>
      </c>
      <c r="J2271">
        <v>8</v>
      </c>
      <c r="K2271">
        <v>0</v>
      </c>
      <c r="L2271" t="s">
        <v>18207</v>
      </c>
      <c r="M2271" t="s">
        <v>17971</v>
      </c>
      <c r="N2271" cm="1">
        <f t="array" ref="N2271">_xlfn.LET(_xlpm.k,finalData[[#This Row],[peer_group_key]],
     MEDIAN(_xlfn._xlws.FILTER(finalData[score], (finalData[peer_group_key]=_xlpm.k)*(ISNUMBER(finalData[score]))))
)</f>
        <v>0.95</v>
      </c>
      <c r="O2271" cm="1">
        <f t="array" ref="O227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271" cm="1">
        <f t="array" ref="P227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271">
        <f>finalData[[#This Row],[peerQ3]]-finalData[[#This Row],[peerQ1]]</f>
        <v>5.9999999999999942E-2</v>
      </c>
      <c r="R2271" cm="1">
        <f t="array" ref="R2271">_xlfn.LET(_xlpm.k,finalData[[#This Row],[peer_group_key]],
ROWS(_xlfn._xlws.FILTER(finalData[score], (finalData[peer_group_key]=_xlpm.k)*(ISNUMBER(finalData[score]))))
)</f>
        <v>39</v>
      </c>
      <c r="S2271">
        <f>IF(OR(NOT(ISNUMBER(finalData[[#This Row],[peerIQR]])),finalData[[#This Row],[peerIQR]]=0), NA(), finalData[[#This Row],[peerQ1]]-1.5*finalData[[#This Row],[peerIQR]])</f>
        <v>0.84000000000000008</v>
      </c>
      <c r="T2271">
        <f>IF(OR(NOT(ISNUMBER(finalData[[#This Row],[peerIQR]])),finalData[[#This Row],[peerIQR]]=0), NA(), finalData[[#This Row],[peerQ3]]+1.5*finalData[[#This Row],[peerIQR]])</f>
        <v>1.0799999999999998</v>
      </c>
      <c r="U227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71">
        <f>finalData[[#This Row],[score]]-finalData[[#This Row],[peerMedian]]</f>
        <v>-2.9999999999999916E-2</v>
      </c>
    </row>
    <row r="2272" spans="1:22">
      <c r="A2272" t="s">
        <v>8519</v>
      </c>
      <c r="B2272" t="s">
        <v>8520</v>
      </c>
      <c r="C2272" t="s">
        <v>8497</v>
      </c>
      <c r="D2272" t="s">
        <v>32</v>
      </c>
      <c r="E2272">
        <v>3</v>
      </c>
      <c r="F2272">
        <v>0</v>
      </c>
      <c r="G2272">
        <v>11</v>
      </c>
      <c r="H2272">
        <v>0</v>
      </c>
      <c r="I2272">
        <v>0.97</v>
      </c>
      <c r="J2272">
        <v>11</v>
      </c>
      <c r="K2272">
        <v>0</v>
      </c>
      <c r="L2272" t="s">
        <v>18207</v>
      </c>
      <c r="M2272" t="s">
        <v>17971</v>
      </c>
      <c r="N2272" cm="1">
        <f t="array" ref="N2272">_xlfn.LET(_xlpm.k,finalData[[#This Row],[peer_group_key]],
     MEDIAN(_xlfn._xlws.FILTER(finalData[score], (finalData[peer_group_key]=_xlpm.k)*(ISNUMBER(finalData[score]))))
)</f>
        <v>0.95</v>
      </c>
      <c r="O2272" cm="1">
        <f t="array" ref="O227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272" cm="1">
        <f t="array" ref="P227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272">
        <f>finalData[[#This Row],[peerQ3]]-finalData[[#This Row],[peerQ1]]</f>
        <v>5.9999999999999942E-2</v>
      </c>
      <c r="R2272" cm="1">
        <f t="array" ref="R2272">_xlfn.LET(_xlpm.k,finalData[[#This Row],[peer_group_key]],
ROWS(_xlfn._xlws.FILTER(finalData[score], (finalData[peer_group_key]=_xlpm.k)*(ISNUMBER(finalData[score]))))
)</f>
        <v>39</v>
      </c>
      <c r="S2272">
        <f>IF(OR(NOT(ISNUMBER(finalData[[#This Row],[peerIQR]])),finalData[[#This Row],[peerIQR]]=0), NA(), finalData[[#This Row],[peerQ1]]-1.5*finalData[[#This Row],[peerIQR]])</f>
        <v>0.84000000000000008</v>
      </c>
      <c r="T2272">
        <f>IF(OR(NOT(ISNUMBER(finalData[[#This Row],[peerIQR]])),finalData[[#This Row],[peerIQR]]=0), NA(), finalData[[#This Row],[peerQ3]]+1.5*finalData[[#This Row],[peerIQR]])</f>
        <v>1.0799999999999998</v>
      </c>
      <c r="U227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72">
        <f>finalData[[#This Row],[score]]-finalData[[#This Row],[peerMedian]]</f>
        <v>2.0000000000000018E-2</v>
      </c>
    </row>
    <row r="2273" spans="1:22">
      <c r="A2273" t="s">
        <v>8523</v>
      </c>
      <c r="B2273" t="s">
        <v>8524</v>
      </c>
      <c r="C2273" t="s">
        <v>8497</v>
      </c>
      <c r="D2273" t="s">
        <v>32</v>
      </c>
      <c r="E2273">
        <v>4</v>
      </c>
      <c r="F2273">
        <v>2</v>
      </c>
      <c r="G2273">
        <v>7</v>
      </c>
      <c r="H2273">
        <v>1</v>
      </c>
      <c r="I2273">
        <v>0.93</v>
      </c>
      <c r="J2273">
        <v>10</v>
      </c>
      <c r="K2273">
        <v>0.1</v>
      </c>
      <c r="L2273" t="s">
        <v>18207</v>
      </c>
      <c r="M2273" t="s">
        <v>17970</v>
      </c>
      <c r="N2273" cm="1">
        <f t="array" ref="N2273">_xlfn.LET(_xlpm.k,finalData[[#This Row],[peer_group_key]],
     MEDIAN(_xlfn._xlws.FILTER(finalData[score], (finalData[peer_group_key]=_xlpm.k)*(ISNUMBER(finalData[score]))))
)</f>
        <v>0.95</v>
      </c>
      <c r="O2273" cm="1">
        <f t="array" ref="O227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273" cm="1">
        <f t="array" ref="P227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273">
        <f>finalData[[#This Row],[peerQ3]]-finalData[[#This Row],[peerQ1]]</f>
        <v>5.9999999999999942E-2</v>
      </c>
      <c r="R2273" cm="1">
        <f t="array" ref="R2273">_xlfn.LET(_xlpm.k,finalData[[#This Row],[peer_group_key]],
ROWS(_xlfn._xlws.FILTER(finalData[score], (finalData[peer_group_key]=_xlpm.k)*(ISNUMBER(finalData[score]))))
)</f>
        <v>39</v>
      </c>
      <c r="S2273">
        <f>IF(OR(NOT(ISNUMBER(finalData[[#This Row],[peerIQR]])),finalData[[#This Row],[peerIQR]]=0), NA(), finalData[[#This Row],[peerQ1]]-1.5*finalData[[#This Row],[peerIQR]])</f>
        <v>0.84000000000000008</v>
      </c>
      <c r="T2273">
        <f>IF(OR(NOT(ISNUMBER(finalData[[#This Row],[peerIQR]])),finalData[[#This Row],[peerIQR]]=0), NA(), finalData[[#This Row],[peerQ3]]+1.5*finalData[[#This Row],[peerIQR]])</f>
        <v>1.0799999999999998</v>
      </c>
      <c r="U227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73">
        <f>finalData[[#This Row],[score]]-finalData[[#This Row],[peerMedian]]</f>
        <v>-1.9999999999999907E-2</v>
      </c>
    </row>
    <row r="2274" spans="1:22">
      <c r="A2274" t="s">
        <v>8527</v>
      </c>
      <c r="B2274" t="s">
        <v>8528</v>
      </c>
      <c r="C2274" t="s">
        <v>8497</v>
      </c>
      <c r="D2274" t="s">
        <v>87</v>
      </c>
      <c r="E2274">
        <v>3</v>
      </c>
      <c r="F2274">
        <v>0</v>
      </c>
      <c r="G2274">
        <v>8</v>
      </c>
      <c r="H2274">
        <v>0</v>
      </c>
      <c r="I2274">
        <v>0.99</v>
      </c>
      <c r="J2274">
        <v>8</v>
      </c>
      <c r="K2274">
        <v>0</v>
      </c>
      <c r="L2274" t="s">
        <v>18208</v>
      </c>
      <c r="M2274" t="s">
        <v>17971</v>
      </c>
      <c r="N2274" cm="1">
        <f t="array" ref="N2274">_xlfn.LET(_xlpm.k,finalData[[#This Row],[peer_group_key]],
     MEDIAN(_xlfn._xlws.FILTER(finalData[score], (finalData[peer_group_key]=_xlpm.k)*(ISNUMBER(finalData[score]))))
)</f>
        <v>0.95</v>
      </c>
      <c r="O2274" cm="1">
        <f t="array" ref="O227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0.91749999999999998</v>
      </c>
      <c r="P2274" cm="1">
        <f t="array" ref="P227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2274">
        <f>finalData[[#This Row],[peerQ3]]-finalData[[#This Row],[peerQ1]]</f>
        <v>6.7500000000000004E-2</v>
      </c>
      <c r="R2274" cm="1">
        <f t="array" ref="R2274">_xlfn.LET(_xlpm.k,finalData[[#This Row],[peer_group_key]],
ROWS(_xlfn._xlws.FILTER(finalData[score], (finalData[peer_group_key]=_xlpm.k)*(ISNUMBER(finalData[score]))))
)</f>
        <v>8</v>
      </c>
      <c r="S2274">
        <f>IF(OR(NOT(ISNUMBER(finalData[[#This Row],[peerIQR]])),finalData[[#This Row],[peerIQR]]=0), NA(), finalData[[#This Row],[peerQ1]]-1.5*finalData[[#This Row],[peerIQR]])</f>
        <v>0.81624999999999992</v>
      </c>
      <c r="T2274">
        <f>IF(OR(NOT(ISNUMBER(finalData[[#This Row],[peerIQR]])),finalData[[#This Row],[peerIQR]]=0), NA(), finalData[[#This Row],[peerQ3]]+1.5*finalData[[#This Row],[peerIQR]])</f>
        <v>1.0862499999999999</v>
      </c>
      <c r="U227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74">
        <f>finalData[[#This Row],[score]]-finalData[[#This Row],[peerMedian]]</f>
        <v>4.0000000000000036E-2</v>
      </c>
    </row>
    <row r="2275" spans="1:22">
      <c r="A2275" t="s">
        <v>8531</v>
      </c>
      <c r="B2275" t="s">
        <v>8532</v>
      </c>
      <c r="C2275" t="s">
        <v>8497</v>
      </c>
      <c r="D2275" t="s">
        <v>27</v>
      </c>
      <c r="E2275">
        <v>3</v>
      </c>
      <c r="F2275">
        <v>0</v>
      </c>
      <c r="G2275">
        <v>7</v>
      </c>
      <c r="H2275">
        <v>0</v>
      </c>
      <c r="I2275">
        <v>0.97</v>
      </c>
      <c r="J2275">
        <v>7</v>
      </c>
      <c r="K2275">
        <v>0</v>
      </c>
      <c r="L2275" t="s">
        <v>18210</v>
      </c>
      <c r="M2275" t="s">
        <v>17971</v>
      </c>
      <c r="N2275" cm="1">
        <f t="array" ref="N2275">_xlfn.LET(_xlpm.k,finalData[[#This Row],[peer_group_key]],
     MEDIAN(_xlfn._xlws.FILTER(finalData[score], (finalData[peer_group_key]=_xlpm.k)*(ISNUMBER(finalData[score]))))
)</f>
        <v>0.97499999999999998</v>
      </c>
      <c r="O2275" cm="1">
        <f t="array" ref="O227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2275" cm="1">
        <f t="array" ref="P227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2275">
        <f>finalData[[#This Row],[peerQ3]]-finalData[[#This Row],[peerQ1]]</f>
        <v>8.4999999999999964E-2</v>
      </c>
      <c r="R2275" cm="1">
        <f t="array" ref="R2275">_xlfn.LET(_xlpm.k,finalData[[#This Row],[peer_group_key]],
ROWS(_xlfn._xlws.FILTER(finalData[score], (finalData[peer_group_key]=_xlpm.k)*(ISNUMBER(finalData[score]))))
)</f>
        <v>14</v>
      </c>
      <c r="S2275">
        <f>IF(OR(NOT(ISNUMBER(finalData[[#This Row],[peerIQR]])),finalData[[#This Row],[peerIQR]]=0), NA(), finalData[[#This Row],[peerQ1]]-1.5*finalData[[#This Row],[peerIQR]])</f>
        <v>0.81</v>
      </c>
      <c r="T2275">
        <f>IF(OR(NOT(ISNUMBER(finalData[[#This Row],[peerIQR]])),finalData[[#This Row],[peerIQR]]=0), NA(), finalData[[#This Row],[peerQ3]]+1.5*finalData[[#This Row],[peerIQR]])</f>
        <v>1.1499999999999999</v>
      </c>
      <c r="U227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75">
        <f>finalData[[#This Row],[score]]-finalData[[#This Row],[peerMedian]]</f>
        <v>-5.0000000000000044E-3</v>
      </c>
    </row>
    <row r="2276" spans="1:22">
      <c r="A2276" t="s">
        <v>8535</v>
      </c>
      <c r="B2276" t="s">
        <v>8536</v>
      </c>
      <c r="C2276" t="s">
        <v>8497</v>
      </c>
      <c r="D2276" t="s">
        <v>32</v>
      </c>
      <c r="E2276">
        <v>3</v>
      </c>
      <c r="F2276">
        <v>1</v>
      </c>
      <c r="G2276">
        <v>8</v>
      </c>
      <c r="H2276">
        <v>2</v>
      </c>
      <c r="I2276">
        <v>1</v>
      </c>
      <c r="J2276">
        <v>11</v>
      </c>
      <c r="K2276">
        <v>0.18181818181818182</v>
      </c>
      <c r="L2276" t="s">
        <v>18207</v>
      </c>
      <c r="M2276" t="s">
        <v>17971</v>
      </c>
      <c r="N2276" cm="1">
        <f t="array" ref="N2276">_xlfn.LET(_xlpm.k,finalData[[#This Row],[peer_group_key]],
     MEDIAN(_xlfn._xlws.FILTER(finalData[score], (finalData[peer_group_key]=_xlpm.k)*(ISNUMBER(finalData[score]))))
)</f>
        <v>0.95</v>
      </c>
      <c r="O2276" cm="1">
        <f t="array" ref="O227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276" cm="1">
        <f t="array" ref="P227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276">
        <f>finalData[[#This Row],[peerQ3]]-finalData[[#This Row],[peerQ1]]</f>
        <v>5.9999999999999942E-2</v>
      </c>
      <c r="R2276" cm="1">
        <f t="array" ref="R2276">_xlfn.LET(_xlpm.k,finalData[[#This Row],[peer_group_key]],
ROWS(_xlfn._xlws.FILTER(finalData[score], (finalData[peer_group_key]=_xlpm.k)*(ISNUMBER(finalData[score]))))
)</f>
        <v>39</v>
      </c>
      <c r="S2276">
        <f>IF(OR(NOT(ISNUMBER(finalData[[#This Row],[peerIQR]])),finalData[[#This Row],[peerIQR]]=0), NA(), finalData[[#This Row],[peerQ1]]-1.5*finalData[[#This Row],[peerIQR]])</f>
        <v>0.84000000000000008</v>
      </c>
      <c r="T2276">
        <f>IF(OR(NOT(ISNUMBER(finalData[[#This Row],[peerIQR]])),finalData[[#This Row],[peerIQR]]=0), NA(), finalData[[#This Row],[peerQ3]]+1.5*finalData[[#This Row],[peerIQR]])</f>
        <v>1.0799999999999998</v>
      </c>
      <c r="U227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76">
        <f>finalData[[#This Row],[score]]-finalData[[#This Row],[peerMedian]]</f>
        <v>5.0000000000000044E-2</v>
      </c>
    </row>
    <row r="2277" spans="1:22">
      <c r="A2277" t="s">
        <v>8539</v>
      </c>
      <c r="B2277" t="s">
        <v>8540</v>
      </c>
      <c r="C2277" t="s">
        <v>8497</v>
      </c>
      <c r="D2277" t="s">
        <v>32</v>
      </c>
      <c r="E2277">
        <v>2</v>
      </c>
      <c r="F2277">
        <v>0</v>
      </c>
      <c r="G2277">
        <v>7</v>
      </c>
      <c r="H2277">
        <v>4</v>
      </c>
      <c r="I2277">
        <v>0.94</v>
      </c>
      <c r="J2277">
        <v>11</v>
      </c>
      <c r="K2277">
        <v>0.36363636363636365</v>
      </c>
      <c r="L2277" t="s">
        <v>18207</v>
      </c>
      <c r="M2277" t="s">
        <v>17973</v>
      </c>
      <c r="N2277" cm="1">
        <f t="array" ref="N2277">_xlfn.LET(_xlpm.k,finalData[[#This Row],[peer_group_key]],
     MEDIAN(_xlfn._xlws.FILTER(finalData[score], (finalData[peer_group_key]=_xlpm.k)*(ISNUMBER(finalData[score]))))
)</f>
        <v>0.95</v>
      </c>
      <c r="O2277" cm="1">
        <f t="array" ref="O227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277" cm="1">
        <f t="array" ref="P227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277">
        <f>finalData[[#This Row],[peerQ3]]-finalData[[#This Row],[peerQ1]]</f>
        <v>5.9999999999999942E-2</v>
      </c>
      <c r="R2277" cm="1">
        <f t="array" ref="R2277">_xlfn.LET(_xlpm.k,finalData[[#This Row],[peer_group_key]],
ROWS(_xlfn._xlws.FILTER(finalData[score], (finalData[peer_group_key]=_xlpm.k)*(ISNUMBER(finalData[score]))))
)</f>
        <v>39</v>
      </c>
      <c r="S2277">
        <f>IF(OR(NOT(ISNUMBER(finalData[[#This Row],[peerIQR]])),finalData[[#This Row],[peerIQR]]=0), NA(), finalData[[#This Row],[peerQ1]]-1.5*finalData[[#This Row],[peerIQR]])</f>
        <v>0.84000000000000008</v>
      </c>
      <c r="T2277">
        <f>IF(OR(NOT(ISNUMBER(finalData[[#This Row],[peerIQR]])),finalData[[#This Row],[peerIQR]]=0), NA(), finalData[[#This Row],[peerQ3]]+1.5*finalData[[#This Row],[peerIQR]])</f>
        <v>1.0799999999999998</v>
      </c>
      <c r="U227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77">
        <f>finalData[[#This Row],[score]]-finalData[[#This Row],[peerMedian]]</f>
        <v>-1.0000000000000009E-2</v>
      </c>
    </row>
    <row r="2278" spans="1:22">
      <c r="A2278" t="s">
        <v>8543</v>
      </c>
      <c r="B2278" t="s">
        <v>8544</v>
      </c>
      <c r="C2278" t="s">
        <v>8497</v>
      </c>
      <c r="D2278" t="s">
        <v>27</v>
      </c>
      <c r="E2278">
        <v>3</v>
      </c>
      <c r="F2278">
        <v>1</v>
      </c>
      <c r="G2278">
        <v>6</v>
      </c>
      <c r="H2278">
        <v>0</v>
      </c>
      <c r="I2278">
        <v>0.99</v>
      </c>
      <c r="J2278">
        <v>7</v>
      </c>
      <c r="K2278">
        <v>0</v>
      </c>
      <c r="L2278" t="s">
        <v>18210</v>
      </c>
      <c r="M2278" t="s">
        <v>17971</v>
      </c>
      <c r="N2278" cm="1">
        <f t="array" ref="N2278">_xlfn.LET(_xlpm.k,finalData[[#This Row],[peer_group_key]],
     MEDIAN(_xlfn._xlws.FILTER(finalData[score], (finalData[peer_group_key]=_xlpm.k)*(ISNUMBER(finalData[score]))))
)</f>
        <v>0.97499999999999998</v>
      </c>
      <c r="O2278" cm="1">
        <f t="array" ref="O227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2278" cm="1">
        <f t="array" ref="P227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2278">
        <f>finalData[[#This Row],[peerQ3]]-finalData[[#This Row],[peerQ1]]</f>
        <v>8.4999999999999964E-2</v>
      </c>
      <c r="R2278" cm="1">
        <f t="array" ref="R2278">_xlfn.LET(_xlpm.k,finalData[[#This Row],[peer_group_key]],
ROWS(_xlfn._xlws.FILTER(finalData[score], (finalData[peer_group_key]=_xlpm.k)*(ISNUMBER(finalData[score]))))
)</f>
        <v>14</v>
      </c>
      <c r="S2278">
        <f>IF(OR(NOT(ISNUMBER(finalData[[#This Row],[peerIQR]])),finalData[[#This Row],[peerIQR]]=0), NA(), finalData[[#This Row],[peerQ1]]-1.5*finalData[[#This Row],[peerIQR]])</f>
        <v>0.81</v>
      </c>
      <c r="T2278">
        <f>IF(OR(NOT(ISNUMBER(finalData[[#This Row],[peerIQR]])),finalData[[#This Row],[peerIQR]]=0), NA(), finalData[[#This Row],[peerQ3]]+1.5*finalData[[#This Row],[peerIQR]])</f>
        <v>1.1499999999999999</v>
      </c>
      <c r="U227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78">
        <f>finalData[[#This Row],[score]]-finalData[[#This Row],[peerMedian]]</f>
        <v>1.5000000000000013E-2</v>
      </c>
    </row>
    <row r="2279" spans="1:22">
      <c r="A2279" t="s">
        <v>8547</v>
      </c>
      <c r="B2279" t="s">
        <v>8548</v>
      </c>
      <c r="C2279" t="s">
        <v>8497</v>
      </c>
      <c r="D2279" t="s">
        <v>32</v>
      </c>
      <c r="E2279">
        <v>4</v>
      </c>
      <c r="F2279">
        <v>1</v>
      </c>
      <c r="G2279">
        <v>10</v>
      </c>
      <c r="H2279">
        <v>0</v>
      </c>
      <c r="I2279">
        <v>1.01</v>
      </c>
      <c r="J2279">
        <v>11</v>
      </c>
      <c r="K2279">
        <v>0</v>
      </c>
      <c r="L2279" t="s">
        <v>18207</v>
      </c>
      <c r="M2279" t="s">
        <v>17970</v>
      </c>
      <c r="N2279" cm="1">
        <f t="array" ref="N2279">_xlfn.LET(_xlpm.k,finalData[[#This Row],[peer_group_key]],
     MEDIAN(_xlfn._xlws.FILTER(finalData[score], (finalData[peer_group_key]=_xlpm.k)*(ISNUMBER(finalData[score]))))
)</f>
        <v>0.95</v>
      </c>
      <c r="O2279" cm="1">
        <f t="array" ref="O227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279" cm="1">
        <f t="array" ref="P227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279">
        <f>finalData[[#This Row],[peerQ3]]-finalData[[#This Row],[peerQ1]]</f>
        <v>5.9999999999999942E-2</v>
      </c>
      <c r="R2279" cm="1">
        <f t="array" ref="R2279">_xlfn.LET(_xlpm.k,finalData[[#This Row],[peer_group_key]],
ROWS(_xlfn._xlws.FILTER(finalData[score], (finalData[peer_group_key]=_xlpm.k)*(ISNUMBER(finalData[score]))))
)</f>
        <v>39</v>
      </c>
      <c r="S2279">
        <f>IF(OR(NOT(ISNUMBER(finalData[[#This Row],[peerIQR]])),finalData[[#This Row],[peerIQR]]=0), NA(), finalData[[#This Row],[peerQ1]]-1.5*finalData[[#This Row],[peerIQR]])</f>
        <v>0.84000000000000008</v>
      </c>
      <c r="T2279">
        <f>IF(OR(NOT(ISNUMBER(finalData[[#This Row],[peerIQR]])),finalData[[#This Row],[peerIQR]]=0), NA(), finalData[[#This Row],[peerQ3]]+1.5*finalData[[#This Row],[peerIQR]])</f>
        <v>1.0799999999999998</v>
      </c>
      <c r="U227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79">
        <f>finalData[[#This Row],[score]]-finalData[[#This Row],[peerMedian]]</f>
        <v>6.0000000000000053E-2</v>
      </c>
    </row>
    <row r="2280" spans="1:22">
      <c r="A2280" t="s">
        <v>8551</v>
      </c>
      <c r="B2280" t="s">
        <v>8552</v>
      </c>
      <c r="C2280" t="s">
        <v>8497</v>
      </c>
      <c r="D2280" t="s">
        <v>18</v>
      </c>
      <c r="E2280">
        <v>4</v>
      </c>
      <c r="F2280">
        <v>0</v>
      </c>
      <c r="G2280">
        <v>11</v>
      </c>
      <c r="H2280">
        <v>0</v>
      </c>
      <c r="I2280">
        <v>0.99</v>
      </c>
      <c r="J2280">
        <v>11</v>
      </c>
      <c r="K2280">
        <v>0</v>
      </c>
      <c r="L2280" t="s">
        <v>18211</v>
      </c>
      <c r="M2280" t="s">
        <v>17970</v>
      </c>
      <c r="N2280" cm="1">
        <f t="array" ref="N2280">_xlfn.LET(_xlpm.k,finalData[[#This Row],[peer_group_key]],
     MEDIAN(_xlfn._xlws.FILTER(finalData[score], (finalData[peer_group_key]=_xlpm.k)*(ISNUMBER(finalData[score]))))
)</f>
        <v>0.93</v>
      </c>
      <c r="O2280" cm="1">
        <f t="array" ref="O228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280" cm="1">
        <f t="array" ref="P228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280">
        <f>finalData[[#This Row],[peerQ3]]-finalData[[#This Row],[peerQ1]]</f>
        <v>2.9999999999999916E-2</v>
      </c>
      <c r="R2280" cm="1">
        <f t="array" ref="R2280">_xlfn.LET(_xlpm.k,finalData[[#This Row],[peer_group_key]],
ROWS(_xlfn._xlws.FILTER(finalData[score], (finalData[peer_group_key]=_xlpm.k)*(ISNUMBER(finalData[score]))))
)</f>
        <v>3</v>
      </c>
      <c r="S2280">
        <f>IF(OR(NOT(ISNUMBER(finalData[[#This Row],[peerIQR]])),finalData[[#This Row],[peerIQR]]=0), NA(), finalData[[#This Row],[peerQ1]]-1.5*finalData[[#This Row],[peerIQR]])</f>
        <v>0.88500000000000023</v>
      </c>
      <c r="T2280">
        <f>IF(OR(NOT(ISNUMBER(finalData[[#This Row],[peerIQR]])),finalData[[#This Row],[peerIQR]]=0), NA(), finalData[[#This Row],[peerQ3]]+1.5*finalData[[#This Row],[peerIQR]])</f>
        <v>1.0049999999999999</v>
      </c>
      <c r="U228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280">
        <f>finalData[[#This Row],[score]]-finalData[[#This Row],[peerMedian]]</f>
        <v>5.9999999999999942E-2</v>
      </c>
    </row>
    <row r="2281" spans="1:22">
      <c r="A2281" t="s">
        <v>8555</v>
      </c>
      <c r="B2281" t="s">
        <v>8556</v>
      </c>
      <c r="C2281" t="s">
        <v>8497</v>
      </c>
      <c r="D2281" t="s">
        <v>32</v>
      </c>
      <c r="E2281">
        <v>3</v>
      </c>
      <c r="F2281">
        <v>1</v>
      </c>
      <c r="G2281">
        <v>5</v>
      </c>
      <c r="H2281">
        <v>0</v>
      </c>
      <c r="I2281">
        <v>0.87</v>
      </c>
      <c r="J2281">
        <v>6</v>
      </c>
      <c r="K2281">
        <v>0</v>
      </c>
      <c r="L2281" t="s">
        <v>18207</v>
      </c>
      <c r="M2281" t="s">
        <v>17971</v>
      </c>
      <c r="N2281" cm="1">
        <f t="array" ref="N2281">_xlfn.LET(_xlpm.k,finalData[[#This Row],[peer_group_key]],
     MEDIAN(_xlfn._xlws.FILTER(finalData[score], (finalData[peer_group_key]=_xlpm.k)*(ISNUMBER(finalData[score]))))
)</f>
        <v>0.95</v>
      </c>
      <c r="O2281" cm="1">
        <f t="array" ref="O228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281" cm="1">
        <f t="array" ref="P228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281">
        <f>finalData[[#This Row],[peerQ3]]-finalData[[#This Row],[peerQ1]]</f>
        <v>5.9999999999999942E-2</v>
      </c>
      <c r="R2281" cm="1">
        <f t="array" ref="R2281">_xlfn.LET(_xlpm.k,finalData[[#This Row],[peer_group_key]],
ROWS(_xlfn._xlws.FILTER(finalData[score], (finalData[peer_group_key]=_xlpm.k)*(ISNUMBER(finalData[score]))))
)</f>
        <v>39</v>
      </c>
      <c r="S2281">
        <f>IF(OR(NOT(ISNUMBER(finalData[[#This Row],[peerIQR]])),finalData[[#This Row],[peerIQR]]=0), NA(), finalData[[#This Row],[peerQ1]]-1.5*finalData[[#This Row],[peerIQR]])</f>
        <v>0.84000000000000008</v>
      </c>
      <c r="T2281">
        <f>IF(OR(NOT(ISNUMBER(finalData[[#This Row],[peerIQR]])),finalData[[#This Row],[peerIQR]]=0), NA(), finalData[[#This Row],[peerQ3]]+1.5*finalData[[#This Row],[peerIQR]])</f>
        <v>1.0799999999999998</v>
      </c>
      <c r="U228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81">
        <f>finalData[[#This Row],[score]]-finalData[[#This Row],[peerMedian]]</f>
        <v>-7.999999999999996E-2</v>
      </c>
    </row>
    <row r="2282" spans="1:22">
      <c r="A2282" t="s">
        <v>8558</v>
      </c>
      <c r="B2282" t="s">
        <v>8559</v>
      </c>
      <c r="C2282" t="s">
        <v>8497</v>
      </c>
      <c r="D2282" t="s">
        <v>32</v>
      </c>
      <c r="E2282">
        <v>3</v>
      </c>
      <c r="F2282">
        <v>0</v>
      </c>
      <c r="G2282">
        <v>8</v>
      </c>
      <c r="H2282">
        <v>0</v>
      </c>
      <c r="I2282">
        <v>0.93</v>
      </c>
      <c r="J2282">
        <v>8</v>
      </c>
      <c r="K2282">
        <v>0</v>
      </c>
      <c r="L2282" t="s">
        <v>18207</v>
      </c>
      <c r="M2282" t="s">
        <v>17971</v>
      </c>
      <c r="N2282" cm="1">
        <f t="array" ref="N2282">_xlfn.LET(_xlpm.k,finalData[[#This Row],[peer_group_key]],
     MEDIAN(_xlfn._xlws.FILTER(finalData[score], (finalData[peer_group_key]=_xlpm.k)*(ISNUMBER(finalData[score]))))
)</f>
        <v>0.95</v>
      </c>
      <c r="O2282" cm="1">
        <f t="array" ref="O228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282" cm="1">
        <f t="array" ref="P228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282">
        <f>finalData[[#This Row],[peerQ3]]-finalData[[#This Row],[peerQ1]]</f>
        <v>5.9999999999999942E-2</v>
      </c>
      <c r="R2282" cm="1">
        <f t="array" ref="R2282">_xlfn.LET(_xlpm.k,finalData[[#This Row],[peer_group_key]],
ROWS(_xlfn._xlws.FILTER(finalData[score], (finalData[peer_group_key]=_xlpm.k)*(ISNUMBER(finalData[score]))))
)</f>
        <v>39</v>
      </c>
      <c r="S2282">
        <f>IF(OR(NOT(ISNUMBER(finalData[[#This Row],[peerIQR]])),finalData[[#This Row],[peerIQR]]=0), NA(), finalData[[#This Row],[peerQ1]]-1.5*finalData[[#This Row],[peerIQR]])</f>
        <v>0.84000000000000008</v>
      </c>
      <c r="T2282">
        <f>IF(OR(NOT(ISNUMBER(finalData[[#This Row],[peerIQR]])),finalData[[#This Row],[peerIQR]]=0), NA(), finalData[[#This Row],[peerQ3]]+1.5*finalData[[#This Row],[peerIQR]])</f>
        <v>1.0799999999999998</v>
      </c>
      <c r="U228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82">
        <f>finalData[[#This Row],[score]]-finalData[[#This Row],[peerMedian]]</f>
        <v>-1.9999999999999907E-2</v>
      </c>
    </row>
    <row r="2283" spans="1:22">
      <c r="A2283" t="s">
        <v>8562</v>
      </c>
      <c r="B2283" t="s">
        <v>8563</v>
      </c>
      <c r="C2283" t="s">
        <v>8497</v>
      </c>
      <c r="D2283" t="s">
        <v>32</v>
      </c>
      <c r="E2283">
        <v>3</v>
      </c>
      <c r="F2283">
        <v>0</v>
      </c>
      <c r="G2283">
        <v>7</v>
      </c>
      <c r="H2283">
        <v>1</v>
      </c>
      <c r="I2283">
        <v>0.96</v>
      </c>
      <c r="J2283">
        <v>8</v>
      </c>
      <c r="K2283">
        <v>0.125</v>
      </c>
      <c r="L2283" t="s">
        <v>18207</v>
      </c>
      <c r="M2283" t="s">
        <v>17971</v>
      </c>
      <c r="N2283" cm="1">
        <f t="array" ref="N2283">_xlfn.LET(_xlpm.k,finalData[[#This Row],[peer_group_key]],
     MEDIAN(_xlfn._xlws.FILTER(finalData[score], (finalData[peer_group_key]=_xlpm.k)*(ISNUMBER(finalData[score]))))
)</f>
        <v>0.95</v>
      </c>
      <c r="O2283" cm="1">
        <f t="array" ref="O228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283" cm="1">
        <f t="array" ref="P228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283">
        <f>finalData[[#This Row],[peerQ3]]-finalData[[#This Row],[peerQ1]]</f>
        <v>5.9999999999999942E-2</v>
      </c>
      <c r="R2283" cm="1">
        <f t="array" ref="R2283">_xlfn.LET(_xlpm.k,finalData[[#This Row],[peer_group_key]],
ROWS(_xlfn._xlws.FILTER(finalData[score], (finalData[peer_group_key]=_xlpm.k)*(ISNUMBER(finalData[score]))))
)</f>
        <v>39</v>
      </c>
      <c r="S2283">
        <f>IF(OR(NOT(ISNUMBER(finalData[[#This Row],[peerIQR]])),finalData[[#This Row],[peerIQR]]=0), NA(), finalData[[#This Row],[peerQ1]]-1.5*finalData[[#This Row],[peerIQR]])</f>
        <v>0.84000000000000008</v>
      </c>
      <c r="T2283">
        <f>IF(OR(NOT(ISNUMBER(finalData[[#This Row],[peerIQR]])),finalData[[#This Row],[peerIQR]]=0), NA(), finalData[[#This Row],[peerQ3]]+1.5*finalData[[#This Row],[peerIQR]])</f>
        <v>1.0799999999999998</v>
      </c>
      <c r="U228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83">
        <f>finalData[[#This Row],[score]]-finalData[[#This Row],[peerMedian]]</f>
        <v>1.0000000000000009E-2</v>
      </c>
    </row>
    <row r="2284" spans="1:22">
      <c r="A2284" t="s">
        <v>8566</v>
      </c>
      <c r="B2284" t="s">
        <v>8567</v>
      </c>
      <c r="C2284" t="s">
        <v>8497</v>
      </c>
      <c r="D2284" t="s">
        <v>32</v>
      </c>
      <c r="E2284">
        <v>4</v>
      </c>
      <c r="F2284">
        <v>1</v>
      </c>
      <c r="G2284">
        <v>4</v>
      </c>
      <c r="H2284">
        <v>3</v>
      </c>
      <c r="I2284">
        <v>0.95</v>
      </c>
      <c r="J2284">
        <v>8</v>
      </c>
      <c r="K2284">
        <v>0.375</v>
      </c>
      <c r="L2284" t="s">
        <v>18207</v>
      </c>
      <c r="M2284" t="s">
        <v>17970</v>
      </c>
      <c r="N2284" cm="1">
        <f t="array" ref="N2284">_xlfn.LET(_xlpm.k,finalData[[#This Row],[peer_group_key]],
     MEDIAN(_xlfn._xlws.FILTER(finalData[score], (finalData[peer_group_key]=_xlpm.k)*(ISNUMBER(finalData[score]))))
)</f>
        <v>0.95</v>
      </c>
      <c r="O2284" cm="1">
        <f t="array" ref="O228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284" cm="1">
        <f t="array" ref="P228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284">
        <f>finalData[[#This Row],[peerQ3]]-finalData[[#This Row],[peerQ1]]</f>
        <v>5.9999999999999942E-2</v>
      </c>
      <c r="R2284" cm="1">
        <f t="array" ref="R2284">_xlfn.LET(_xlpm.k,finalData[[#This Row],[peer_group_key]],
ROWS(_xlfn._xlws.FILTER(finalData[score], (finalData[peer_group_key]=_xlpm.k)*(ISNUMBER(finalData[score]))))
)</f>
        <v>39</v>
      </c>
      <c r="S2284">
        <f>IF(OR(NOT(ISNUMBER(finalData[[#This Row],[peerIQR]])),finalData[[#This Row],[peerIQR]]=0), NA(), finalData[[#This Row],[peerQ1]]-1.5*finalData[[#This Row],[peerIQR]])</f>
        <v>0.84000000000000008</v>
      </c>
      <c r="T2284">
        <f>IF(OR(NOT(ISNUMBER(finalData[[#This Row],[peerIQR]])),finalData[[#This Row],[peerIQR]]=0), NA(), finalData[[#This Row],[peerQ3]]+1.5*finalData[[#This Row],[peerIQR]])</f>
        <v>1.0799999999999998</v>
      </c>
      <c r="U228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84">
        <f>finalData[[#This Row],[score]]-finalData[[#This Row],[peerMedian]]</f>
        <v>0</v>
      </c>
    </row>
    <row r="2285" spans="1:22">
      <c r="A2285" t="s">
        <v>8570</v>
      </c>
      <c r="B2285" t="s">
        <v>8571</v>
      </c>
      <c r="C2285" t="s">
        <v>8497</v>
      </c>
      <c r="D2285" t="s">
        <v>32</v>
      </c>
      <c r="E2285">
        <v>3</v>
      </c>
      <c r="F2285">
        <v>1</v>
      </c>
      <c r="G2285">
        <v>7</v>
      </c>
      <c r="H2285">
        <v>0</v>
      </c>
      <c r="I2285">
        <v>0.97</v>
      </c>
      <c r="J2285">
        <v>8</v>
      </c>
      <c r="K2285">
        <v>0</v>
      </c>
      <c r="L2285" t="s">
        <v>18207</v>
      </c>
      <c r="M2285" t="s">
        <v>17971</v>
      </c>
      <c r="N2285" cm="1">
        <f t="array" ref="N2285">_xlfn.LET(_xlpm.k,finalData[[#This Row],[peer_group_key]],
     MEDIAN(_xlfn._xlws.FILTER(finalData[score], (finalData[peer_group_key]=_xlpm.k)*(ISNUMBER(finalData[score]))))
)</f>
        <v>0.95</v>
      </c>
      <c r="O2285" cm="1">
        <f t="array" ref="O228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285" cm="1">
        <f t="array" ref="P228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285">
        <f>finalData[[#This Row],[peerQ3]]-finalData[[#This Row],[peerQ1]]</f>
        <v>5.9999999999999942E-2</v>
      </c>
      <c r="R2285" cm="1">
        <f t="array" ref="R2285">_xlfn.LET(_xlpm.k,finalData[[#This Row],[peer_group_key]],
ROWS(_xlfn._xlws.FILTER(finalData[score], (finalData[peer_group_key]=_xlpm.k)*(ISNUMBER(finalData[score]))))
)</f>
        <v>39</v>
      </c>
      <c r="S2285">
        <f>IF(OR(NOT(ISNUMBER(finalData[[#This Row],[peerIQR]])),finalData[[#This Row],[peerIQR]]=0), NA(), finalData[[#This Row],[peerQ1]]-1.5*finalData[[#This Row],[peerIQR]])</f>
        <v>0.84000000000000008</v>
      </c>
      <c r="T2285">
        <f>IF(OR(NOT(ISNUMBER(finalData[[#This Row],[peerIQR]])),finalData[[#This Row],[peerIQR]]=0), NA(), finalData[[#This Row],[peerQ3]]+1.5*finalData[[#This Row],[peerIQR]])</f>
        <v>1.0799999999999998</v>
      </c>
      <c r="U228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85">
        <f>finalData[[#This Row],[score]]-finalData[[#This Row],[peerMedian]]</f>
        <v>2.0000000000000018E-2</v>
      </c>
    </row>
    <row r="2286" spans="1:22">
      <c r="A2286" t="s">
        <v>8574</v>
      </c>
      <c r="B2286" t="s">
        <v>8575</v>
      </c>
      <c r="C2286" t="s">
        <v>8497</v>
      </c>
      <c r="D2286" t="s">
        <v>32</v>
      </c>
      <c r="E2286">
        <v>4</v>
      </c>
      <c r="F2286">
        <v>0</v>
      </c>
      <c r="G2286">
        <v>9</v>
      </c>
      <c r="H2286">
        <v>0</v>
      </c>
      <c r="I2286">
        <v>0.96</v>
      </c>
      <c r="J2286">
        <v>9</v>
      </c>
      <c r="K2286">
        <v>0</v>
      </c>
      <c r="L2286" t="s">
        <v>18207</v>
      </c>
      <c r="M2286" t="s">
        <v>17970</v>
      </c>
      <c r="N2286" cm="1">
        <f t="array" ref="N2286">_xlfn.LET(_xlpm.k,finalData[[#This Row],[peer_group_key]],
     MEDIAN(_xlfn._xlws.FILTER(finalData[score], (finalData[peer_group_key]=_xlpm.k)*(ISNUMBER(finalData[score]))))
)</f>
        <v>0.95</v>
      </c>
      <c r="O2286" cm="1">
        <f t="array" ref="O228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286" cm="1">
        <f t="array" ref="P228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286">
        <f>finalData[[#This Row],[peerQ3]]-finalData[[#This Row],[peerQ1]]</f>
        <v>5.9999999999999942E-2</v>
      </c>
      <c r="R2286" cm="1">
        <f t="array" ref="R2286">_xlfn.LET(_xlpm.k,finalData[[#This Row],[peer_group_key]],
ROWS(_xlfn._xlws.FILTER(finalData[score], (finalData[peer_group_key]=_xlpm.k)*(ISNUMBER(finalData[score]))))
)</f>
        <v>39</v>
      </c>
      <c r="S2286">
        <f>IF(OR(NOT(ISNUMBER(finalData[[#This Row],[peerIQR]])),finalData[[#This Row],[peerIQR]]=0), NA(), finalData[[#This Row],[peerQ1]]-1.5*finalData[[#This Row],[peerIQR]])</f>
        <v>0.84000000000000008</v>
      </c>
      <c r="T2286">
        <f>IF(OR(NOT(ISNUMBER(finalData[[#This Row],[peerIQR]])),finalData[[#This Row],[peerIQR]]=0), NA(), finalData[[#This Row],[peerQ3]]+1.5*finalData[[#This Row],[peerIQR]])</f>
        <v>1.0799999999999998</v>
      </c>
      <c r="U228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86">
        <f>finalData[[#This Row],[score]]-finalData[[#This Row],[peerMedian]]</f>
        <v>1.0000000000000009E-2</v>
      </c>
    </row>
    <row r="2287" spans="1:22">
      <c r="A2287" t="s">
        <v>8577</v>
      </c>
      <c r="B2287" t="s">
        <v>8578</v>
      </c>
      <c r="C2287" t="s">
        <v>8497</v>
      </c>
      <c r="D2287" t="s">
        <v>32</v>
      </c>
      <c r="E2287">
        <v>5</v>
      </c>
      <c r="F2287">
        <v>0</v>
      </c>
      <c r="G2287">
        <v>9</v>
      </c>
      <c r="H2287">
        <v>1</v>
      </c>
      <c r="I2287">
        <v>0.98</v>
      </c>
      <c r="J2287">
        <v>10</v>
      </c>
      <c r="K2287">
        <v>0.1</v>
      </c>
      <c r="L2287" t="s">
        <v>18207</v>
      </c>
      <c r="M2287" t="s">
        <v>17970</v>
      </c>
      <c r="N2287" cm="1">
        <f t="array" ref="N2287">_xlfn.LET(_xlpm.k,finalData[[#This Row],[peer_group_key]],
     MEDIAN(_xlfn._xlws.FILTER(finalData[score], (finalData[peer_group_key]=_xlpm.k)*(ISNUMBER(finalData[score]))))
)</f>
        <v>0.95</v>
      </c>
      <c r="O2287" cm="1">
        <f t="array" ref="O228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287" cm="1">
        <f t="array" ref="P228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287">
        <f>finalData[[#This Row],[peerQ3]]-finalData[[#This Row],[peerQ1]]</f>
        <v>5.9999999999999942E-2</v>
      </c>
      <c r="R2287" cm="1">
        <f t="array" ref="R2287">_xlfn.LET(_xlpm.k,finalData[[#This Row],[peer_group_key]],
ROWS(_xlfn._xlws.FILTER(finalData[score], (finalData[peer_group_key]=_xlpm.k)*(ISNUMBER(finalData[score]))))
)</f>
        <v>39</v>
      </c>
      <c r="S2287">
        <f>IF(OR(NOT(ISNUMBER(finalData[[#This Row],[peerIQR]])),finalData[[#This Row],[peerIQR]]=0), NA(), finalData[[#This Row],[peerQ1]]-1.5*finalData[[#This Row],[peerIQR]])</f>
        <v>0.84000000000000008</v>
      </c>
      <c r="T2287">
        <f>IF(OR(NOT(ISNUMBER(finalData[[#This Row],[peerIQR]])),finalData[[#This Row],[peerIQR]]=0), NA(), finalData[[#This Row],[peerQ3]]+1.5*finalData[[#This Row],[peerIQR]])</f>
        <v>1.0799999999999998</v>
      </c>
      <c r="U228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87">
        <f>finalData[[#This Row],[score]]-finalData[[#This Row],[peerMedian]]</f>
        <v>3.0000000000000027E-2</v>
      </c>
    </row>
    <row r="2288" spans="1:22">
      <c r="A2288" t="s">
        <v>8581</v>
      </c>
      <c r="B2288" t="s">
        <v>8582</v>
      </c>
      <c r="C2288" t="s">
        <v>8497</v>
      </c>
      <c r="D2288" t="s">
        <v>87</v>
      </c>
      <c r="E2288">
        <v>4</v>
      </c>
      <c r="F2288">
        <v>0</v>
      </c>
      <c r="G2288">
        <v>7</v>
      </c>
      <c r="H2288">
        <v>1</v>
      </c>
      <c r="I2288">
        <v>0.9</v>
      </c>
      <c r="J2288">
        <v>8</v>
      </c>
      <c r="K2288">
        <v>0.125</v>
      </c>
      <c r="L2288" t="s">
        <v>18208</v>
      </c>
      <c r="M2288" t="s">
        <v>17970</v>
      </c>
      <c r="N2288" cm="1">
        <f t="array" ref="N2288">_xlfn.LET(_xlpm.k,finalData[[#This Row],[peer_group_key]],
     MEDIAN(_xlfn._xlws.FILTER(finalData[score], (finalData[peer_group_key]=_xlpm.k)*(ISNUMBER(finalData[score]))))
)</f>
        <v>0.95</v>
      </c>
      <c r="O2288" cm="1">
        <f t="array" ref="O228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0.91749999999999998</v>
      </c>
      <c r="P2288" cm="1">
        <f t="array" ref="P228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2288">
        <f>finalData[[#This Row],[peerQ3]]-finalData[[#This Row],[peerQ1]]</f>
        <v>6.7500000000000004E-2</v>
      </c>
      <c r="R2288" cm="1">
        <f t="array" ref="R2288">_xlfn.LET(_xlpm.k,finalData[[#This Row],[peer_group_key]],
ROWS(_xlfn._xlws.FILTER(finalData[score], (finalData[peer_group_key]=_xlpm.k)*(ISNUMBER(finalData[score]))))
)</f>
        <v>8</v>
      </c>
      <c r="S2288">
        <f>IF(OR(NOT(ISNUMBER(finalData[[#This Row],[peerIQR]])),finalData[[#This Row],[peerIQR]]=0), NA(), finalData[[#This Row],[peerQ1]]-1.5*finalData[[#This Row],[peerIQR]])</f>
        <v>0.81624999999999992</v>
      </c>
      <c r="T2288">
        <f>IF(OR(NOT(ISNUMBER(finalData[[#This Row],[peerIQR]])),finalData[[#This Row],[peerIQR]]=0), NA(), finalData[[#This Row],[peerQ3]]+1.5*finalData[[#This Row],[peerIQR]])</f>
        <v>1.0862499999999999</v>
      </c>
      <c r="U228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88">
        <f>finalData[[#This Row],[score]]-finalData[[#This Row],[peerMedian]]</f>
        <v>-4.9999999999999933E-2</v>
      </c>
    </row>
    <row r="2289" spans="1:22">
      <c r="A2289" t="s">
        <v>8585</v>
      </c>
      <c r="B2289" t="s">
        <v>8586</v>
      </c>
      <c r="C2289" t="s">
        <v>8497</v>
      </c>
      <c r="D2289" t="s">
        <v>32</v>
      </c>
      <c r="E2289">
        <v>4</v>
      </c>
      <c r="F2289">
        <v>0</v>
      </c>
      <c r="G2289">
        <v>7</v>
      </c>
      <c r="H2289">
        <v>0</v>
      </c>
      <c r="I2289">
        <v>1.02</v>
      </c>
      <c r="J2289">
        <v>7</v>
      </c>
      <c r="K2289">
        <v>0</v>
      </c>
      <c r="L2289" t="s">
        <v>18207</v>
      </c>
      <c r="M2289" t="s">
        <v>17970</v>
      </c>
      <c r="N2289" cm="1">
        <f t="array" ref="N2289">_xlfn.LET(_xlpm.k,finalData[[#This Row],[peer_group_key]],
     MEDIAN(_xlfn._xlws.FILTER(finalData[score], (finalData[peer_group_key]=_xlpm.k)*(ISNUMBER(finalData[score]))))
)</f>
        <v>0.95</v>
      </c>
      <c r="O2289" cm="1">
        <f t="array" ref="O228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289" cm="1">
        <f t="array" ref="P228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289">
        <f>finalData[[#This Row],[peerQ3]]-finalData[[#This Row],[peerQ1]]</f>
        <v>5.9999999999999942E-2</v>
      </c>
      <c r="R2289" cm="1">
        <f t="array" ref="R2289">_xlfn.LET(_xlpm.k,finalData[[#This Row],[peer_group_key]],
ROWS(_xlfn._xlws.FILTER(finalData[score], (finalData[peer_group_key]=_xlpm.k)*(ISNUMBER(finalData[score]))))
)</f>
        <v>39</v>
      </c>
      <c r="S2289">
        <f>IF(OR(NOT(ISNUMBER(finalData[[#This Row],[peerIQR]])),finalData[[#This Row],[peerIQR]]=0), NA(), finalData[[#This Row],[peerQ1]]-1.5*finalData[[#This Row],[peerIQR]])</f>
        <v>0.84000000000000008</v>
      </c>
      <c r="T2289">
        <f>IF(OR(NOT(ISNUMBER(finalData[[#This Row],[peerIQR]])),finalData[[#This Row],[peerIQR]]=0), NA(), finalData[[#This Row],[peerQ3]]+1.5*finalData[[#This Row],[peerIQR]])</f>
        <v>1.0799999999999998</v>
      </c>
      <c r="U228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89">
        <f>finalData[[#This Row],[score]]-finalData[[#This Row],[peerMedian]]</f>
        <v>7.0000000000000062E-2</v>
      </c>
    </row>
    <row r="2290" spans="1:22">
      <c r="A2290" t="s">
        <v>8589</v>
      </c>
      <c r="B2290" t="s">
        <v>8590</v>
      </c>
      <c r="C2290" t="s">
        <v>8497</v>
      </c>
      <c r="D2290" t="s">
        <v>87</v>
      </c>
      <c r="E2290">
        <v>4</v>
      </c>
      <c r="F2290">
        <v>1</v>
      </c>
      <c r="G2290">
        <v>5</v>
      </c>
      <c r="H2290">
        <v>2</v>
      </c>
      <c r="I2290">
        <v>0.94</v>
      </c>
      <c r="J2290">
        <v>8</v>
      </c>
      <c r="K2290">
        <v>0.25</v>
      </c>
      <c r="L2290" t="s">
        <v>18208</v>
      </c>
      <c r="M2290" t="s">
        <v>17970</v>
      </c>
      <c r="N2290" cm="1">
        <f t="array" ref="N2290">_xlfn.LET(_xlpm.k,finalData[[#This Row],[peer_group_key]],
     MEDIAN(_xlfn._xlws.FILTER(finalData[score], (finalData[peer_group_key]=_xlpm.k)*(ISNUMBER(finalData[score]))))
)</f>
        <v>0.95</v>
      </c>
      <c r="O2290" cm="1">
        <f t="array" ref="O229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0.91749999999999998</v>
      </c>
      <c r="P2290" cm="1">
        <f t="array" ref="P229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2290">
        <f>finalData[[#This Row],[peerQ3]]-finalData[[#This Row],[peerQ1]]</f>
        <v>6.7500000000000004E-2</v>
      </c>
      <c r="R2290" cm="1">
        <f t="array" ref="R2290">_xlfn.LET(_xlpm.k,finalData[[#This Row],[peer_group_key]],
ROWS(_xlfn._xlws.FILTER(finalData[score], (finalData[peer_group_key]=_xlpm.k)*(ISNUMBER(finalData[score]))))
)</f>
        <v>8</v>
      </c>
      <c r="S2290">
        <f>IF(OR(NOT(ISNUMBER(finalData[[#This Row],[peerIQR]])),finalData[[#This Row],[peerIQR]]=0), NA(), finalData[[#This Row],[peerQ1]]-1.5*finalData[[#This Row],[peerIQR]])</f>
        <v>0.81624999999999992</v>
      </c>
      <c r="T2290">
        <f>IF(OR(NOT(ISNUMBER(finalData[[#This Row],[peerIQR]])),finalData[[#This Row],[peerIQR]]=0), NA(), finalData[[#This Row],[peerQ3]]+1.5*finalData[[#This Row],[peerIQR]])</f>
        <v>1.0862499999999999</v>
      </c>
      <c r="U229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90">
        <f>finalData[[#This Row],[score]]-finalData[[#This Row],[peerMedian]]</f>
        <v>-1.0000000000000009E-2</v>
      </c>
    </row>
    <row r="2291" spans="1:22">
      <c r="A2291" t="s">
        <v>8592</v>
      </c>
      <c r="B2291" t="s">
        <v>8593</v>
      </c>
      <c r="C2291" t="s">
        <v>8497</v>
      </c>
      <c r="D2291" t="s">
        <v>27</v>
      </c>
      <c r="E2291">
        <v>2</v>
      </c>
      <c r="F2291">
        <v>0</v>
      </c>
      <c r="G2291">
        <v>9</v>
      </c>
      <c r="H2291">
        <v>2</v>
      </c>
      <c r="I2291">
        <v>1.02</v>
      </c>
      <c r="J2291">
        <v>11</v>
      </c>
      <c r="K2291">
        <v>0.18181818181818182</v>
      </c>
      <c r="L2291" t="s">
        <v>18210</v>
      </c>
      <c r="M2291" t="s">
        <v>17973</v>
      </c>
      <c r="N2291" cm="1">
        <f t="array" ref="N2291">_xlfn.LET(_xlpm.k,finalData[[#This Row],[peer_group_key]],
     MEDIAN(_xlfn._xlws.FILTER(finalData[score], (finalData[peer_group_key]=_xlpm.k)*(ISNUMBER(finalData[score]))))
)</f>
        <v>0.97499999999999998</v>
      </c>
      <c r="O2291" cm="1">
        <f t="array" ref="O229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2291" cm="1">
        <f t="array" ref="P229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2291">
        <f>finalData[[#This Row],[peerQ3]]-finalData[[#This Row],[peerQ1]]</f>
        <v>8.4999999999999964E-2</v>
      </c>
      <c r="R2291" cm="1">
        <f t="array" ref="R2291">_xlfn.LET(_xlpm.k,finalData[[#This Row],[peer_group_key]],
ROWS(_xlfn._xlws.FILTER(finalData[score], (finalData[peer_group_key]=_xlpm.k)*(ISNUMBER(finalData[score]))))
)</f>
        <v>14</v>
      </c>
      <c r="S2291">
        <f>IF(OR(NOT(ISNUMBER(finalData[[#This Row],[peerIQR]])),finalData[[#This Row],[peerIQR]]=0), NA(), finalData[[#This Row],[peerQ1]]-1.5*finalData[[#This Row],[peerIQR]])</f>
        <v>0.81</v>
      </c>
      <c r="T2291">
        <f>IF(OR(NOT(ISNUMBER(finalData[[#This Row],[peerIQR]])),finalData[[#This Row],[peerIQR]]=0), NA(), finalData[[#This Row],[peerQ3]]+1.5*finalData[[#This Row],[peerIQR]])</f>
        <v>1.1499999999999999</v>
      </c>
      <c r="U229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91">
        <f>finalData[[#This Row],[score]]-finalData[[#This Row],[peerMedian]]</f>
        <v>4.500000000000004E-2</v>
      </c>
    </row>
    <row r="2292" spans="1:22">
      <c r="A2292" t="s">
        <v>8596</v>
      </c>
      <c r="B2292" t="s">
        <v>8597</v>
      </c>
      <c r="C2292" t="s">
        <v>8497</v>
      </c>
      <c r="D2292" t="s">
        <v>32</v>
      </c>
      <c r="E2292">
        <v>5</v>
      </c>
      <c r="F2292">
        <v>1</v>
      </c>
      <c r="G2292">
        <v>7</v>
      </c>
      <c r="H2292">
        <v>1</v>
      </c>
      <c r="I2292">
        <v>0.95</v>
      </c>
      <c r="J2292">
        <v>9</v>
      </c>
      <c r="K2292">
        <v>0.1111111111111111</v>
      </c>
      <c r="L2292" t="s">
        <v>18207</v>
      </c>
      <c r="M2292" t="s">
        <v>17970</v>
      </c>
      <c r="N2292" cm="1">
        <f t="array" ref="N2292">_xlfn.LET(_xlpm.k,finalData[[#This Row],[peer_group_key]],
     MEDIAN(_xlfn._xlws.FILTER(finalData[score], (finalData[peer_group_key]=_xlpm.k)*(ISNUMBER(finalData[score]))))
)</f>
        <v>0.95</v>
      </c>
      <c r="O2292" cm="1">
        <f t="array" ref="O229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292" cm="1">
        <f t="array" ref="P229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292">
        <f>finalData[[#This Row],[peerQ3]]-finalData[[#This Row],[peerQ1]]</f>
        <v>5.9999999999999942E-2</v>
      </c>
      <c r="R2292" cm="1">
        <f t="array" ref="R2292">_xlfn.LET(_xlpm.k,finalData[[#This Row],[peer_group_key]],
ROWS(_xlfn._xlws.FILTER(finalData[score], (finalData[peer_group_key]=_xlpm.k)*(ISNUMBER(finalData[score]))))
)</f>
        <v>39</v>
      </c>
      <c r="S2292">
        <f>IF(OR(NOT(ISNUMBER(finalData[[#This Row],[peerIQR]])),finalData[[#This Row],[peerIQR]]=0), NA(), finalData[[#This Row],[peerQ1]]-1.5*finalData[[#This Row],[peerIQR]])</f>
        <v>0.84000000000000008</v>
      </c>
      <c r="T2292">
        <f>IF(OR(NOT(ISNUMBER(finalData[[#This Row],[peerIQR]])),finalData[[#This Row],[peerIQR]]=0), NA(), finalData[[#This Row],[peerQ3]]+1.5*finalData[[#This Row],[peerIQR]])</f>
        <v>1.0799999999999998</v>
      </c>
      <c r="U229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92">
        <f>finalData[[#This Row],[score]]-finalData[[#This Row],[peerMedian]]</f>
        <v>0</v>
      </c>
    </row>
    <row r="2293" spans="1:22">
      <c r="A2293" t="s">
        <v>8600</v>
      </c>
      <c r="B2293" t="s">
        <v>8601</v>
      </c>
      <c r="C2293" t="s">
        <v>8497</v>
      </c>
      <c r="D2293" t="s">
        <v>32</v>
      </c>
      <c r="E2293">
        <v>3</v>
      </c>
      <c r="F2293">
        <v>0</v>
      </c>
      <c r="G2293">
        <v>10</v>
      </c>
      <c r="H2293">
        <v>0</v>
      </c>
      <c r="I2293">
        <v>1.01</v>
      </c>
      <c r="J2293">
        <v>10</v>
      </c>
      <c r="K2293">
        <v>0</v>
      </c>
      <c r="L2293" t="s">
        <v>18207</v>
      </c>
      <c r="M2293" t="s">
        <v>17971</v>
      </c>
      <c r="N2293" cm="1">
        <f t="array" ref="N2293">_xlfn.LET(_xlpm.k,finalData[[#This Row],[peer_group_key]],
     MEDIAN(_xlfn._xlws.FILTER(finalData[score], (finalData[peer_group_key]=_xlpm.k)*(ISNUMBER(finalData[score]))))
)</f>
        <v>0.95</v>
      </c>
      <c r="O2293" cm="1">
        <f t="array" ref="O229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293" cm="1">
        <f t="array" ref="P229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293">
        <f>finalData[[#This Row],[peerQ3]]-finalData[[#This Row],[peerQ1]]</f>
        <v>5.9999999999999942E-2</v>
      </c>
      <c r="R2293" cm="1">
        <f t="array" ref="R2293">_xlfn.LET(_xlpm.k,finalData[[#This Row],[peer_group_key]],
ROWS(_xlfn._xlws.FILTER(finalData[score], (finalData[peer_group_key]=_xlpm.k)*(ISNUMBER(finalData[score]))))
)</f>
        <v>39</v>
      </c>
      <c r="S2293">
        <f>IF(OR(NOT(ISNUMBER(finalData[[#This Row],[peerIQR]])),finalData[[#This Row],[peerIQR]]=0), NA(), finalData[[#This Row],[peerQ1]]-1.5*finalData[[#This Row],[peerIQR]])</f>
        <v>0.84000000000000008</v>
      </c>
      <c r="T2293">
        <f>IF(OR(NOT(ISNUMBER(finalData[[#This Row],[peerIQR]])),finalData[[#This Row],[peerIQR]]=0), NA(), finalData[[#This Row],[peerQ3]]+1.5*finalData[[#This Row],[peerIQR]])</f>
        <v>1.0799999999999998</v>
      </c>
      <c r="U229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93">
        <f>finalData[[#This Row],[score]]-finalData[[#This Row],[peerMedian]]</f>
        <v>6.0000000000000053E-2</v>
      </c>
    </row>
    <row r="2294" spans="1:22">
      <c r="A2294" t="s">
        <v>8603</v>
      </c>
      <c r="B2294" t="s">
        <v>8604</v>
      </c>
      <c r="C2294" t="s">
        <v>8497</v>
      </c>
      <c r="D2294" t="s">
        <v>32</v>
      </c>
      <c r="E2294">
        <v>3</v>
      </c>
      <c r="F2294">
        <v>0</v>
      </c>
      <c r="G2294">
        <v>8</v>
      </c>
      <c r="H2294">
        <v>1</v>
      </c>
      <c r="I2294">
        <v>1</v>
      </c>
      <c r="J2294">
        <v>9</v>
      </c>
      <c r="K2294">
        <v>0.1111111111111111</v>
      </c>
      <c r="L2294" t="s">
        <v>18207</v>
      </c>
      <c r="M2294" t="s">
        <v>17971</v>
      </c>
      <c r="N2294" cm="1">
        <f t="array" ref="N2294">_xlfn.LET(_xlpm.k,finalData[[#This Row],[peer_group_key]],
     MEDIAN(_xlfn._xlws.FILTER(finalData[score], (finalData[peer_group_key]=_xlpm.k)*(ISNUMBER(finalData[score]))))
)</f>
        <v>0.95</v>
      </c>
      <c r="O2294" cm="1">
        <f t="array" ref="O229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294" cm="1">
        <f t="array" ref="P229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294">
        <f>finalData[[#This Row],[peerQ3]]-finalData[[#This Row],[peerQ1]]</f>
        <v>5.9999999999999942E-2</v>
      </c>
      <c r="R2294" cm="1">
        <f t="array" ref="R2294">_xlfn.LET(_xlpm.k,finalData[[#This Row],[peer_group_key]],
ROWS(_xlfn._xlws.FILTER(finalData[score], (finalData[peer_group_key]=_xlpm.k)*(ISNUMBER(finalData[score]))))
)</f>
        <v>39</v>
      </c>
      <c r="S2294">
        <f>IF(OR(NOT(ISNUMBER(finalData[[#This Row],[peerIQR]])),finalData[[#This Row],[peerIQR]]=0), NA(), finalData[[#This Row],[peerQ1]]-1.5*finalData[[#This Row],[peerIQR]])</f>
        <v>0.84000000000000008</v>
      </c>
      <c r="T2294">
        <f>IF(OR(NOT(ISNUMBER(finalData[[#This Row],[peerIQR]])),finalData[[#This Row],[peerIQR]]=0), NA(), finalData[[#This Row],[peerQ3]]+1.5*finalData[[#This Row],[peerIQR]])</f>
        <v>1.0799999999999998</v>
      </c>
      <c r="U229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94">
        <f>finalData[[#This Row],[score]]-finalData[[#This Row],[peerMedian]]</f>
        <v>5.0000000000000044E-2</v>
      </c>
    </row>
    <row r="2295" spans="1:22">
      <c r="A2295" t="s">
        <v>8606</v>
      </c>
      <c r="B2295" t="s">
        <v>8607</v>
      </c>
      <c r="C2295" t="s">
        <v>8497</v>
      </c>
      <c r="D2295" t="s">
        <v>87</v>
      </c>
      <c r="E2295">
        <v>4</v>
      </c>
      <c r="F2295">
        <v>0</v>
      </c>
      <c r="G2295">
        <v>6</v>
      </c>
      <c r="H2295">
        <v>2</v>
      </c>
      <c r="I2295">
        <v>0.95</v>
      </c>
      <c r="J2295">
        <v>8</v>
      </c>
      <c r="K2295">
        <v>0.25</v>
      </c>
      <c r="L2295" t="s">
        <v>18208</v>
      </c>
      <c r="M2295" t="s">
        <v>17970</v>
      </c>
      <c r="N2295" cm="1">
        <f t="array" ref="N2295">_xlfn.LET(_xlpm.k,finalData[[#This Row],[peer_group_key]],
     MEDIAN(_xlfn._xlws.FILTER(finalData[score], (finalData[peer_group_key]=_xlpm.k)*(ISNUMBER(finalData[score]))))
)</f>
        <v>0.95</v>
      </c>
      <c r="O2295" cm="1">
        <f t="array" ref="O229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0.91749999999999998</v>
      </c>
      <c r="P2295" cm="1">
        <f t="array" ref="P229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2295">
        <f>finalData[[#This Row],[peerQ3]]-finalData[[#This Row],[peerQ1]]</f>
        <v>6.7500000000000004E-2</v>
      </c>
      <c r="R2295" cm="1">
        <f t="array" ref="R2295">_xlfn.LET(_xlpm.k,finalData[[#This Row],[peer_group_key]],
ROWS(_xlfn._xlws.FILTER(finalData[score], (finalData[peer_group_key]=_xlpm.k)*(ISNUMBER(finalData[score]))))
)</f>
        <v>8</v>
      </c>
      <c r="S2295">
        <f>IF(OR(NOT(ISNUMBER(finalData[[#This Row],[peerIQR]])),finalData[[#This Row],[peerIQR]]=0), NA(), finalData[[#This Row],[peerQ1]]-1.5*finalData[[#This Row],[peerIQR]])</f>
        <v>0.81624999999999992</v>
      </c>
      <c r="T2295">
        <f>IF(OR(NOT(ISNUMBER(finalData[[#This Row],[peerIQR]])),finalData[[#This Row],[peerIQR]]=0), NA(), finalData[[#This Row],[peerQ3]]+1.5*finalData[[#This Row],[peerIQR]])</f>
        <v>1.0862499999999999</v>
      </c>
      <c r="U229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95">
        <f>finalData[[#This Row],[score]]-finalData[[#This Row],[peerMedian]]</f>
        <v>0</v>
      </c>
    </row>
    <row r="2296" spans="1:22">
      <c r="A2296" t="s">
        <v>8610</v>
      </c>
      <c r="B2296" t="s">
        <v>8611</v>
      </c>
      <c r="C2296" t="s">
        <v>8497</v>
      </c>
      <c r="D2296" t="s">
        <v>32</v>
      </c>
      <c r="E2296">
        <v>3</v>
      </c>
      <c r="F2296">
        <v>2</v>
      </c>
      <c r="G2296">
        <v>9</v>
      </c>
      <c r="H2296">
        <v>0</v>
      </c>
      <c r="I2296">
        <v>0.99</v>
      </c>
      <c r="J2296">
        <v>11</v>
      </c>
      <c r="K2296">
        <v>0</v>
      </c>
      <c r="L2296" t="s">
        <v>18207</v>
      </c>
      <c r="M2296" t="s">
        <v>17971</v>
      </c>
      <c r="N2296" cm="1">
        <f t="array" ref="N2296">_xlfn.LET(_xlpm.k,finalData[[#This Row],[peer_group_key]],
     MEDIAN(_xlfn._xlws.FILTER(finalData[score], (finalData[peer_group_key]=_xlpm.k)*(ISNUMBER(finalData[score]))))
)</f>
        <v>0.95</v>
      </c>
      <c r="O2296" cm="1">
        <f t="array" ref="O229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296" cm="1">
        <f t="array" ref="P229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296">
        <f>finalData[[#This Row],[peerQ3]]-finalData[[#This Row],[peerQ1]]</f>
        <v>5.9999999999999942E-2</v>
      </c>
      <c r="R2296" cm="1">
        <f t="array" ref="R2296">_xlfn.LET(_xlpm.k,finalData[[#This Row],[peer_group_key]],
ROWS(_xlfn._xlws.FILTER(finalData[score], (finalData[peer_group_key]=_xlpm.k)*(ISNUMBER(finalData[score]))))
)</f>
        <v>39</v>
      </c>
      <c r="S2296">
        <f>IF(OR(NOT(ISNUMBER(finalData[[#This Row],[peerIQR]])),finalData[[#This Row],[peerIQR]]=0), NA(), finalData[[#This Row],[peerQ1]]-1.5*finalData[[#This Row],[peerIQR]])</f>
        <v>0.84000000000000008</v>
      </c>
      <c r="T2296">
        <f>IF(OR(NOT(ISNUMBER(finalData[[#This Row],[peerIQR]])),finalData[[#This Row],[peerIQR]]=0), NA(), finalData[[#This Row],[peerQ3]]+1.5*finalData[[#This Row],[peerIQR]])</f>
        <v>1.0799999999999998</v>
      </c>
      <c r="U229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96">
        <f>finalData[[#This Row],[score]]-finalData[[#This Row],[peerMedian]]</f>
        <v>4.0000000000000036E-2</v>
      </c>
    </row>
    <row r="2297" spans="1:22">
      <c r="A2297" t="s">
        <v>8613</v>
      </c>
      <c r="B2297" t="s">
        <v>8614</v>
      </c>
      <c r="C2297" t="s">
        <v>8497</v>
      </c>
      <c r="D2297" t="s">
        <v>27</v>
      </c>
      <c r="E2297">
        <v>3</v>
      </c>
      <c r="F2297">
        <v>0</v>
      </c>
      <c r="G2297">
        <v>8</v>
      </c>
      <c r="H2297">
        <v>0</v>
      </c>
      <c r="I2297">
        <v>0.93</v>
      </c>
      <c r="J2297">
        <v>8</v>
      </c>
      <c r="K2297">
        <v>0</v>
      </c>
      <c r="L2297" t="s">
        <v>18210</v>
      </c>
      <c r="M2297" t="s">
        <v>17971</v>
      </c>
      <c r="N2297" cm="1">
        <f t="array" ref="N2297">_xlfn.LET(_xlpm.k,finalData[[#This Row],[peer_group_key]],
     MEDIAN(_xlfn._xlws.FILTER(finalData[score], (finalData[peer_group_key]=_xlpm.k)*(ISNUMBER(finalData[score]))))
)</f>
        <v>0.97499999999999998</v>
      </c>
      <c r="O2297" cm="1">
        <f t="array" ref="O229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2297" cm="1">
        <f t="array" ref="P229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2297">
        <f>finalData[[#This Row],[peerQ3]]-finalData[[#This Row],[peerQ1]]</f>
        <v>8.4999999999999964E-2</v>
      </c>
      <c r="R2297" cm="1">
        <f t="array" ref="R2297">_xlfn.LET(_xlpm.k,finalData[[#This Row],[peer_group_key]],
ROWS(_xlfn._xlws.FILTER(finalData[score], (finalData[peer_group_key]=_xlpm.k)*(ISNUMBER(finalData[score]))))
)</f>
        <v>14</v>
      </c>
      <c r="S2297">
        <f>IF(OR(NOT(ISNUMBER(finalData[[#This Row],[peerIQR]])),finalData[[#This Row],[peerIQR]]=0), NA(), finalData[[#This Row],[peerQ1]]-1.5*finalData[[#This Row],[peerIQR]])</f>
        <v>0.81</v>
      </c>
      <c r="T2297">
        <f>IF(OR(NOT(ISNUMBER(finalData[[#This Row],[peerIQR]])),finalData[[#This Row],[peerIQR]]=0), NA(), finalData[[#This Row],[peerQ3]]+1.5*finalData[[#This Row],[peerIQR]])</f>
        <v>1.1499999999999999</v>
      </c>
      <c r="U229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97">
        <f>finalData[[#This Row],[score]]-finalData[[#This Row],[peerMedian]]</f>
        <v>-4.4999999999999929E-2</v>
      </c>
    </row>
    <row r="2298" spans="1:22">
      <c r="A2298" t="s">
        <v>8616</v>
      </c>
      <c r="B2298" t="s">
        <v>8617</v>
      </c>
      <c r="C2298" t="s">
        <v>8497</v>
      </c>
      <c r="D2298" t="s">
        <v>32</v>
      </c>
      <c r="E2298">
        <v>5</v>
      </c>
      <c r="F2298">
        <v>0</v>
      </c>
      <c r="G2298">
        <v>10</v>
      </c>
      <c r="H2298">
        <v>1</v>
      </c>
      <c r="I2298">
        <v>0.99</v>
      </c>
      <c r="J2298">
        <v>11</v>
      </c>
      <c r="K2298">
        <v>9.0909090909090912E-2</v>
      </c>
      <c r="L2298" t="s">
        <v>18207</v>
      </c>
      <c r="M2298" t="s">
        <v>17970</v>
      </c>
      <c r="N2298" cm="1">
        <f t="array" ref="N2298">_xlfn.LET(_xlpm.k,finalData[[#This Row],[peer_group_key]],
     MEDIAN(_xlfn._xlws.FILTER(finalData[score], (finalData[peer_group_key]=_xlpm.k)*(ISNUMBER(finalData[score]))))
)</f>
        <v>0.95</v>
      </c>
      <c r="O2298" cm="1">
        <f t="array" ref="O229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298" cm="1">
        <f t="array" ref="P229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298">
        <f>finalData[[#This Row],[peerQ3]]-finalData[[#This Row],[peerQ1]]</f>
        <v>5.9999999999999942E-2</v>
      </c>
      <c r="R2298" cm="1">
        <f t="array" ref="R2298">_xlfn.LET(_xlpm.k,finalData[[#This Row],[peer_group_key]],
ROWS(_xlfn._xlws.FILTER(finalData[score], (finalData[peer_group_key]=_xlpm.k)*(ISNUMBER(finalData[score]))))
)</f>
        <v>39</v>
      </c>
      <c r="S2298">
        <f>IF(OR(NOT(ISNUMBER(finalData[[#This Row],[peerIQR]])),finalData[[#This Row],[peerIQR]]=0), NA(), finalData[[#This Row],[peerQ1]]-1.5*finalData[[#This Row],[peerIQR]])</f>
        <v>0.84000000000000008</v>
      </c>
      <c r="T2298">
        <f>IF(OR(NOT(ISNUMBER(finalData[[#This Row],[peerIQR]])),finalData[[#This Row],[peerIQR]]=0), NA(), finalData[[#This Row],[peerQ3]]+1.5*finalData[[#This Row],[peerIQR]])</f>
        <v>1.0799999999999998</v>
      </c>
      <c r="U229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98">
        <f>finalData[[#This Row],[score]]-finalData[[#This Row],[peerMedian]]</f>
        <v>4.0000000000000036E-2</v>
      </c>
    </row>
    <row r="2299" spans="1:22">
      <c r="A2299" t="s">
        <v>8620</v>
      </c>
      <c r="B2299" t="s">
        <v>8621</v>
      </c>
      <c r="C2299" t="s">
        <v>8497</v>
      </c>
      <c r="D2299" t="s">
        <v>32</v>
      </c>
      <c r="E2299">
        <v>4</v>
      </c>
      <c r="F2299">
        <v>1</v>
      </c>
      <c r="G2299">
        <v>6</v>
      </c>
      <c r="H2299">
        <v>1</v>
      </c>
      <c r="I2299">
        <v>0.92</v>
      </c>
      <c r="J2299">
        <v>8</v>
      </c>
      <c r="K2299">
        <v>0.125</v>
      </c>
      <c r="L2299" t="s">
        <v>18207</v>
      </c>
      <c r="M2299" t="s">
        <v>17970</v>
      </c>
      <c r="N2299" cm="1">
        <f t="array" ref="N2299">_xlfn.LET(_xlpm.k,finalData[[#This Row],[peer_group_key]],
     MEDIAN(_xlfn._xlws.FILTER(finalData[score], (finalData[peer_group_key]=_xlpm.k)*(ISNUMBER(finalData[score]))))
)</f>
        <v>0.95</v>
      </c>
      <c r="O2299" cm="1">
        <f t="array" ref="O229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299" cm="1">
        <f t="array" ref="P229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299">
        <f>finalData[[#This Row],[peerQ3]]-finalData[[#This Row],[peerQ1]]</f>
        <v>5.9999999999999942E-2</v>
      </c>
      <c r="R2299" cm="1">
        <f t="array" ref="R2299">_xlfn.LET(_xlpm.k,finalData[[#This Row],[peer_group_key]],
ROWS(_xlfn._xlws.FILTER(finalData[score], (finalData[peer_group_key]=_xlpm.k)*(ISNUMBER(finalData[score]))))
)</f>
        <v>39</v>
      </c>
      <c r="S2299">
        <f>IF(OR(NOT(ISNUMBER(finalData[[#This Row],[peerIQR]])),finalData[[#This Row],[peerIQR]]=0), NA(), finalData[[#This Row],[peerQ1]]-1.5*finalData[[#This Row],[peerIQR]])</f>
        <v>0.84000000000000008</v>
      </c>
      <c r="T2299">
        <f>IF(OR(NOT(ISNUMBER(finalData[[#This Row],[peerIQR]])),finalData[[#This Row],[peerIQR]]=0), NA(), finalData[[#This Row],[peerQ3]]+1.5*finalData[[#This Row],[peerIQR]])</f>
        <v>1.0799999999999998</v>
      </c>
      <c r="U229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299">
        <f>finalData[[#This Row],[score]]-finalData[[#This Row],[peerMedian]]</f>
        <v>-2.9999999999999916E-2</v>
      </c>
    </row>
    <row r="2300" spans="1:22">
      <c r="A2300" t="s">
        <v>8624</v>
      </c>
      <c r="B2300" t="s">
        <v>8625</v>
      </c>
      <c r="C2300" t="s">
        <v>8497</v>
      </c>
      <c r="D2300" t="s">
        <v>27</v>
      </c>
      <c r="E2300">
        <v>1</v>
      </c>
      <c r="F2300">
        <v>0</v>
      </c>
      <c r="G2300">
        <v>5</v>
      </c>
      <c r="H2300">
        <v>2</v>
      </c>
      <c r="I2300">
        <v>1.05</v>
      </c>
      <c r="J2300">
        <v>7</v>
      </c>
      <c r="K2300">
        <v>0.2857142857142857</v>
      </c>
      <c r="L2300" t="s">
        <v>18210</v>
      </c>
      <c r="M2300" t="s">
        <v>17973</v>
      </c>
      <c r="N2300" cm="1">
        <f t="array" ref="N2300">_xlfn.LET(_xlpm.k,finalData[[#This Row],[peer_group_key]],
     MEDIAN(_xlfn._xlws.FILTER(finalData[score], (finalData[peer_group_key]=_xlpm.k)*(ISNUMBER(finalData[score]))))
)</f>
        <v>0.97499999999999998</v>
      </c>
      <c r="O2300" cm="1">
        <f t="array" ref="O230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2300" cm="1">
        <f t="array" ref="P230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2300">
        <f>finalData[[#This Row],[peerQ3]]-finalData[[#This Row],[peerQ1]]</f>
        <v>8.4999999999999964E-2</v>
      </c>
      <c r="R2300" cm="1">
        <f t="array" ref="R2300">_xlfn.LET(_xlpm.k,finalData[[#This Row],[peer_group_key]],
ROWS(_xlfn._xlws.FILTER(finalData[score], (finalData[peer_group_key]=_xlpm.k)*(ISNUMBER(finalData[score]))))
)</f>
        <v>14</v>
      </c>
      <c r="S2300">
        <f>IF(OR(NOT(ISNUMBER(finalData[[#This Row],[peerIQR]])),finalData[[#This Row],[peerIQR]]=0), NA(), finalData[[#This Row],[peerQ1]]-1.5*finalData[[#This Row],[peerIQR]])</f>
        <v>0.81</v>
      </c>
      <c r="T2300">
        <f>IF(OR(NOT(ISNUMBER(finalData[[#This Row],[peerIQR]])),finalData[[#This Row],[peerIQR]]=0), NA(), finalData[[#This Row],[peerQ3]]+1.5*finalData[[#This Row],[peerIQR]])</f>
        <v>1.1499999999999999</v>
      </c>
      <c r="U230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00">
        <f>finalData[[#This Row],[score]]-finalData[[#This Row],[peerMedian]]</f>
        <v>7.5000000000000067E-2</v>
      </c>
    </row>
    <row r="2301" spans="1:22">
      <c r="A2301" t="s">
        <v>8628</v>
      </c>
      <c r="B2301" t="s">
        <v>8629</v>
      </c>
      <c r="C2301" t="s">
        <v>8497</v>
      </c>
      <c r="D2301" t="s">
        <v>140</v>
      </c>
      <c r="E2301">
        <v>4</v>
      </c>
      <c r="F2301">
        <v>1</v>
      </c>
      <c r="G2301">
        <v>10</v>
      </c>
      <c r="H2301">
        <v>0</v>
      </c>
      <c r="I2301">
        <v>0.99</v>
      </c>
      <c r="J2301">
        <v>11</v>
      </c>
      <c r="K2301">
        <v>0</v>
      </c>
      <c r="L2301" t="s">
        <v>18212</v>
      </c>
      <c r="M2301" t="s">
        <v>17970</v>
      </c>
      <c r="N2301" cm="1">
        <f t="array" ref="N2301">_xlfn.LET(_xlpm.k,finalData[[#This Row],[peer_group_key]],
     MEDIAN(_xlfn._xlws.FILTER(finalData[score], (finalData[peer_group_key]=_xlpm.k)*(ISNUMBER(finalData[score]))))
)</f>
        <v>0.98</v>
      </c>
      <c r="O2301" cm="1">
        <f t="array" ref="O230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2301" cm="1">
        <f t="array" ref="P230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2301">
        <f>finalData[[#This Row],[peerQ3]]-finalData[[#This Row],[peerQ1]]</f>
        <v>1.0000000000000009E-2</v>
      </c>
      <c r="R2301" cm="1">
        <f t="array" ref="R2301">_xlfn.LET(_xlpm.k,finalData[[#This Row],[peer_group_key]],
ROWS(_xlfn._xlws.FILTER(finalData[score], (finalData[peer_group_key]=_xlpm.k)*(ISNUMBER(finalData[score]))))
)</f>
        <v>2</v>
      </c>
      <c r="S2301">
        <f>IF(OR(NOT(ISNUMBER(finalData[[#This Row],[peerIQR]])),finalData[[#This Row],[peerIQR]]=0), NA(), finalData[[#This Row],[peerQ1]]-1.5*finalData[[#This Row],[peerIQR]])</f>
        <v>0.96</v>
      </c>
      <c r="T2301">
        <f>IF(OR(NOT(ISNUMBER(finalData[[#This Row],[peerIQR]])),finalData[[#This Row],[peerIQR]]=0), NA(), finalData[[#This Row],[peerQ3]]+1.5*finalData[[#This Row],[peerIQR]])</f>
        <v>1</v>
      </c>
      <c r="U230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301">
        <f>finalData[[#This Row],[score]]-finalData[[#This Row],[peerMedian]]</f>
        <v>1.0000000000000009E-2</v>
      </c>
    </row>
    <row r="2302" spans="1:22">
      <c r="A2302" t="s">
        <v>8636</v>
      </c>
      <c r="B2302" t="s">
        <v>8637</v>
      </c>
      <c r="C2302" t="s">
        <v>8497</v>
      </c>
      <c r="D2302" t="s">
        <v>27</v>
      </c>
      <c r="E2302">
        <v>2</v>
      </c>
      <c r="F2302">
        <v>0</v>
      </c>
      <c r="G2302">
        <v>9</v>
      </c>
      <c r="H2302">
        <v>1</v>
      </c>
      <c r="I2302">
        <v>1.03</v>
      </c>
      <c r="J2302">
        <v>10</v>
      </c>
      <c r="K2302">
        <v>0.1</v>
      </c>
      <c r="L2302" t="s">
        <v>18210</v>
      </c>
      <c r="M2302" t="s">
        <v>17973</v>
      </c>
      <c r="N2302" cm="1">
        <f t="array" ref="N2302">_xlfn.LET(_xlpm.k,finalData[[#This Row],[peer_group_key]],
     MEDIAN(_xlfn._xlws.FILTER(finalData[score], (finalData[peer_group_key]=_xlpm.k)*(ISNUMBER(finalData[score]))))
)</f>
        <v>0.97499999999999998</v>
      </c>
      <c r="O2302" cm="1">
        <f t="array" ref="O230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2302" cm="1">
        <f t="array" ref="P230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2302">
        <f>finalData[[#This Row],[peerQ3]]-finalData[[#This Row],[peerQ1]]</f>
        <v>8.4999999999999964E-2</v>
      </c>
      <c r="R2302" cm="1">
        <f t="array" ref="R2302">_xlfn.LET(_xlpm.k,finalData[[#This Row],[peer_group_key]],
ROWS(_xlfn._xlws.FILTER(finalData[score], (finalData[peer_group_key]=_xlpm.k)*(ISNUMBER(finalData[score]))))
)</f>
        <v>14</v>
      </c>
      <c r="S2302">
        <f>IF(OR(NOT(ISNUMBER(finalData[[#This Row],[peerIQR]])),finalData[[#This Row],[peerIQR]]=0), NA(), finalData[[#This Row],[peerQ1]]-1.5*finalData[[#This Row],[peerIQR]])</f>
        <v>0.81</v>
      </c>
      <c r="T2302">
        <f>IF(OR(NOT(ISNUMBER(finalData[[#This Row],[peerIQR]])),finalData[[#This Row],[peerIQR]]=0), NA(), finalData[[#This Row],[peerQ3]]+1.5*finalData[[#This Row],[peerIQR]])</f>
        <v>1.1499999999999999</v>
      </c>
      <c r="U230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02">
        <f>finalData[[#This Row],[score]]-finalData[[#This Row],[peerMedian]]</f>
        <v>5.5000000000000049E-2</v>
      </c>
    </row>
    <row r="2303" spans="1:22">
      <c r="A2303" t="s">
        <v>8640</v>
      </c>
      <c r="B2303" t="s">
        <v>8641</v>
      </c>
      <c r="C2303" t="s">
        <v>8497</v>
      </c>
      <c r="D2303" t="s">
        <v>32</v>
      </c>
      <c r="E2303">
        <v>5</v>
      </c>
      <c r="F2303">
        <v>2</v>
      </c>
      <c r="G2303">
        <v>8</v>
      </c>
      <c r="H2303">
        <v>0</v>
      </c>
      <c r="I2303">
        <v>0.93</v>
      </c>
      <c r="J2303">
        <v>10</v>
      </c>
      <c r="K2303">
        <v>0</v>
      </c>
      <c r="L2303" t="s">
        <v>18207</v>
      </c>
      <c r="M2303" t="s">
        <v>17970</v>
      </c>
      <c r="N2303" cm="1">
        <f t="array" ref="N2303">_xlfn.LET(_xlpm.k,finalData[[#This Row],[peer_group_key]],
     MEDIAN(_xlfn._xlws.FILTER(finalData[score], (finalData[peer_group_key]=_xlpm.k)*(ISNUMBER(finalData[score]))))
)</f>
        <v>0.95</v>
      </c>
      <c r="O2303" cm="1">
        <f t="array" ref="O230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303" cm="1">
        <f t="array" ref="P230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303">
        <f>finalData[[#This Row],[peerQ3]]-finalData[[#This Row],[peerQ1]]</f>
        <v>5.9999999999999942E-2</v>
      </c>
      <c r="R2303" cm="1">
        <f t="array" ref="R2303">_xlfn.LET(_xlpm.k,finalData[[#This Row],[peer_group_key]],
ROWS(_xlfn._xlws.FILTER(finalData[score], (finalData[peer_group_key]=_xlpm.k)*(ISNUMBER(finalData[score]))))
)</f>
        <v>39</v>
      </c>
      <c r="S2303">
        <f>IF(OR(NOT(ISNUMBER(finalData[[#This Row],[peerIQR]])),finalData[[#This Row],[peerIQR]]=0), NA(), finalData[[#This Row],[peerQ1]]-1.5*finalData[[#This Row],[peerIQR]])</f>
        <v>0.84000000000000008</v>
      </c>
      <c r="T2303">
        <f>IF(OR(NOT(ISNUMBER(finalData[[#This Row],[peerIQR]])),finalData[[#This Row],[peerIQR]]=0), NA(), finalData[[#This Row],[peerQ3]]+1.5*finalData[[#This Row],[peerIQR]])</f>
        <v>1.0799999999999998</v>
      </c>
      <c r="U230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03">
        <f>finalData[[#This Row],[score]]-finalData[[#This Row],[peerMedian]]</f>
        <v>-1.9999999999999907E-2</v>
      </c>
    </row>
    <row r="2304" spans="1:22">
      <c r="A2304" t="s">
        <v>8644</v>
      </c>
      <c r="B2304" t="s">
        <v>8645</v>
      </c>
      <c r="C2304" t="s">
        <v>8497</v>
      </c>
      <c r="D2304" t="s">
        <v>32</v>
      </c>
      <c r="E2304">
        <v>4</v>
      </c>
      <c r="F2304">
        <v>0</v>
      </c>
      <c r="G2304">
        <v>9</v>
      </c>
      <c r="H2304">
        <v>0</v>
      </c>
      <c r="I2304">
        <v>0.98</v>
      </c>
      <c r="J2304">
        <v>9</v>
      </c>
      <c r="K2304">
        <v>0</v>
      </c>
      <c r="L2304" t="s">
        <v>18207</v>
      </c>
      <c r="M2304" t="s">
        <v>17970</v>
      </c>
      <c r="N2304" cm="1">
        <f t="array" ref="N2304">_xlfn.LET(_xlpm.k,finalData[[#This Row],[peer_group_key]],
     MEDIAN(_xlfn._xlws.FILTER(finalData[score], (finalData[peer_group_key]=_xlpm.k)*(ISNUMBER(finalData[score]))))
)</f>
        <v>0.95</v>
      </c>
      <c r="O2304" cm="1">
        <f t="array" ref="O230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304" cm="1">
        <f t="array" ref="P230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304">
        <f>finalData[[#This Row],[peerQ3]]-finalData[[#This Row],[peerQ1]]</f>
        <v>5.9999999999999942E-2</v>
      </c>
      <c r="R2304" cm="1">
        <f t="array" ref="R2304">_xlfn.LET(_xlpm.k,finalData[[#This Row],[peer_group_key]],
ROWS(_xlfn._xlws.FILTER(finalData[score], (finalData[peer_group_key]=_xlpm.k)*(ISNUMBER(finalData[score]))))
)</f>
        <v>39</v>
      </c>
      <c r="S2304">
        <f>IF(OR(NOT(ISNUMBER(finalData[[#This Row],[peerIQR]])),finalData[[#This Row],[peerIQR]]=0), NA(), finalData[[#This Row],[peerQ1]]-1.5*finalData[[#This Row],[peerIQR]])</f>
        <v>0.84000000000000008</v>
      </c>
      <c r="T2304">
        <f>IF(OR(NOT(ISNUMBER(finalData[[#This Row],[peerIQR]])),finalData[[#This Row],[peerIQR]]=0), NA(), finalData[[#This Row],[peerQ3]]+1.5*finalData[[#This Row],[peerIQR]])</f>
        <v>1.0799999999999998</v>
      </c>
      <c r="U230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04">
        <f>finalData[[#This Row],[score]]-finalData[[#This Row],[peerMedian]]</f>
        <v>3.0000000000000027E-2</v>
      </c>
    </row>
    <row r="2305" spans="1:22">
      <c r="A2305" t="s">
        <v>8647</v>
      </c>
      <c r="B2305" t="s">
        <v>8648</v>
      </c>
      <c r="C2305" t="s">
        <v>8497</v>
      </c>
      <c r="D2305" t="s">
        <v>32</v>
      </c>
      <c r="E2305">
        <v>4</v>
      </c>
      <c r="F2305">
        <v>0</v>
      </c>
      <c r="G2305">
        <v>6</v>
      </c>
      <c r="H2305">
        <v>0</v>
      </c>
      <c r="I2305">
        <v>0.92</v>
      </c>
      <c r="J2305">
        <v>6</v>
      </c>
      <c r="K2305">
        <v>0</v>
      </c>
      <c r="L2305" t="s">
        <v>18207</v>
      </c>
      <c r="M2305" t="s">
        <v>17970</v>
      </c>
      <c r="N2305" cm="1">
        <f t="array" ref="N2305">_xlfn.LET(_xlpm.k,finalData[[#This Row],[peer_group_key]],
     MEDIAN(_xlfn._xlws.FILTER(finalData[score], (finalData[peer_group_key]=_xlpm.k)*(ISNUMBER(finalData[score]))))
)</f>
        <v>0.95</v>
      </c>
      <c r="O2305" cm="1">
        <f t="array" ref="O230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305" cm="1">
        <f t="array" ref="P230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305">
        <f>finalData[[#This Row],[peerQ3]]-finalData[[#This Row],[peerQ1]]</f>
        <v>5.9999999999999942E-2</v>
      </c>
      <c r="R2305" cm="1">
        <f t="array" ref="R2305">_xlfn.LET(_xlpm.k,finalData[[#This Row],[peer_group_key]],
ROWS(_xlfn._xlws.FILTER(finalData[score], (finalData[peer_group_key]=_xlpm.k)*(ISNUMBER(finalData[score]))))
)</f>
        <v>39</v>
      </c>
      <c r="S2305">
        <f>IF(OR(NOT(ISNUMBER(finalData[[#This Row],[peerIQR]])),finalData[[#This Row],[peerIQR]]=0), NA(), finalData[[#This Row],[peerQ1]]-1.5*finalData[[#This Row],[peerIQR]])</f>
        <v>0.84000000000000008</v>
      </c>
      <c r="T2305">
        <f>IF(OR(NOT(ISNUMBER(finalData[[#This Row],[peerIQR]])),finalData[[#This Row],[peerIQR]]=0), NA(), finalData[[#This Row],[peerQ3]]+1.5*finalData[[#This Row],[peerIQR]])</f>
        <v>1.0799999999999998</v>
      </c>
      <c r="U230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05">
        <f>finalData[[#This Row],[score]]-finalData[[#This Row],[peerMedian]]</f>
        <v>-2.9999999999999916E-2</v>
      </c>
    </row>
    <row r="2306" spans="1:22">
      <c r="A2306" t="s">
        <v>8651</v>
      </c>
      <c r="B2306" t="s">
        <v>8652</v>
      </c>
      <c r="C2306" t="s">
        <v>8497</v>
      </c>
      <c r="D2306" t="s">
        <v>32</v>
      </c>
      <c r="E2306">
        <v>4</v>
      </c>
      <c r="F2306">
        <v>0</v>
      </c>
      <c r="G2306">
        <v>6</v>
      </c>
      <c r="H2306">
        <v>0</v>
      </c>
      <c r="I2306">
        <v>0.84</v>
      </c>
      <c r="J2306">
        <v>6</v>
      </c>
      <c r="K2306">
        <v>0</v>
      </c>
      <c r="L2306" t="s">
        <v>18207</v>
      </c>
      <c r="M2306" t="s">
        <v>17970</v>
      </c>
      <c r="N2306" cm="1">
        <f t="array" ref="N2306">_xlfn.LET(_xlpm.k,finalData[[#This Row],[peer_group_key]],
     MEDIAN(_xlfn._xlws.FILTER(finalData[score], (finalData[peer_group_key]=_xlpm.k)*(ISNUMBER(finalData[score]))))
)</f>
        <v>0.95</v>
      </c>
      <c r="O2306" cm="1">
        <f t="array" ref="O230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306" cm="1">
        <f t="array" ref="P230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306">
        <f>finalData[[#This Row],[peerQ3]]-finalData[[#This Row],[peerQ1]]</f>
        <v>5.9999999999999942E-2</v>
      </c>
      <c r="R2306" cm="1">
        <f t="array" ref="R2306">_xlfn.LET(_xlpm.k,finalData[[#This Row],[peer_group_key]],
ROWS(_xlfn._xlws.FILTER(finalData[score], (finalData[peer_group_key]=_xlpm.k)*(ISNUMBER(finalData[score]))))
)</f>
        <v>39</v>
      </c>
      <c r="S2306">
        <f>IF(OR(NOT(ISNUMBER(finalData[[#This Row],[peerIQR]])),finalData[[#This Row],[peerIQR]]=0), NA(), finalData[[#This Row],[peerQ1]]-1.5*finalData[[#This Row],[peerIQR]])</f>
        <v>0.84000000000000008</v>
      </c>
      <c r="T2306">
        <f>IF(OR(NOT(ISNUMBER(finalData[[#This Row],[peerIQR]])),finalData[[#This Row],[peerIQR]]=0), NA(), finalData[[#This Row],[peerQ3]]+1.5*finalData[[#This Row],[peerIQR]])</f>
        <v>1.0799999999999998</v>
      </c>
      <c r="U230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06">
        <f>finalData[[#This Row],[score]]-finalData[[#This Row],[peerMedian]]</f>
        <v>-0.10999999999999999</v>
      </c>
    </row>
    <row r="2307" spans="1:22">
      <c r="A2307" t="s">
        <v>8654</v>
      </c>
      <c r="B2307" t="s">
        <v>8655</v>
      </c>
      <c r="C2307" t="s">
        <v>8497</v>
      </c>
      <c r="D2307" t="s">
        <v>32</v>
      </c>
      <c r="E2307">
        <v>4</v>
      </c>
      <c r="F2307">
        <v>0</v>
      </c>
      <c r="G2307">
        <v>8</v>
      </c>
      <c r="H2307">
        <v>0</v>
      </c>
      <c r="I2307">
        <v>1</v>
      </c>
      <c r="J2307">
        <v>8</v>
      </c>
      <c r="K2307">
        <v>0</v>
      </c>
      <c r="L2307" t="s">
        <v>18207</v>
      </c>
      <c r="M2307" t="s">
        <v>17970</v>
      </c>
      <c r="N2307" cm="1">
        <f t="array" ref="N2307">_xlfn.LET(_xlpm.k,finalData[[#This Row],[peer_group_key]],
     MEDIAN(_xlfn._xlws.FILTER(finalData[score], (finalData[peer_group_key]=_xlpm.k)*(ISNUMBER(finalData[score]))))
)</f>
        <v>0.95</v>
      </c>
      <c r="O2307" cm="1">
        <f t="array" ref="O230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307" cm="1">
        <f t="array" ref="P230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307">
        <f>finalData[[#This Row],[peerQ3]]-finalData[[#This Row],[peerQ1]]</f>
        <v>5.9999999999999942E-2</v>
      </c>
      <c r="R2307" cm="1">
        <f t="array" ref="R2307">_xlfn.LET(_xlpm.k,finalData[[#This Row],[peer_group_key]],
ROWS(_xlfn._xlws.FILTER(finalData[score], (finalData[peer_group_key]=_xlpm.k)*(ISNUMBER(finalData[score]))))
)</f>
        <v>39</v>
      </c>
      <c r="S2307">
        <f>IF(OR(NOT(ISNUMBER(finalData[[#This Row],[peerIQR]])),finalData[[#This Row],[peerIQR]]=0), NA(), finalData[[#This Row],[peerQ1]]-1.5*finalData[[#This Row],[peerIQR]])</f>
        <v>0.84000000000000008</v>
      </c>
      <c r="T2307">
        <f>IF(OR(NOT(ISNUMBER(finalData[[#This Row],[peerIQR]])),finalData[[#This Row],[peerIQR]]=0), NA(), finalData[[#This Row],[peerQ3]]+1.5*finalData[[#This Row],[peerIQR]])</f>
        <v>1.0799999999999998</v>
      </c>
      <c r="U230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07">
        <f>finalData[[#This Row],[score]]-finalData[[#This Row],[peerMedian]]</f>
        <v>5.0000000000000044E-2</v>
      </c>
    </row>
    <row r="2308" spans="1:22">
      <c r="A2308" t="s">
        <v>8658</v>
      </c>
      <c r="B2308" t="s">
        <v>8659</v>
      </c>
      <c r="C2308" t="s">
        <v>8497</v>
      </c>
      <c r="D2308" t="s">
        <v>32</v>
      </c>
      <c r="E2308">
        <v>3</v>
      </c>
      <c r="F2308">
        <v>0</v>
      </c>
      <c r="G2308">
        <v>5</v>
      </c>
      <c r="H2308">
        <v>0</v>
      </c>
      <c r="I2308">
        <v>0.87</v>
      </c>
      <c r="J2308">
        <v>5</v>
      </c>
      <c r="K2308">
        <v>0</v>
      </c>
      <c r="L2308" t="s">
        <v>18207</v>
      </c>
      <c r="M2308" t="s">
        <v>17971</v>
      </c>
      <c r="N2308" cm="1">
        <f t="array" ref="N2308">_xlfn.LET(_xlpm.k,finalData[[#This Row],[peer_group_key]],
     MEDIAN(_xlfn._xlws.FILTER(finalData[score], (finalData[peer_group_key]=_xlpm.k)*(ISNUMBER(finalData[score]))))
)</f>
        <v>0.95</v>
      </c>
      <c r="O2308" cm="1">
        <f t="array" ref="O230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308" cm="1">
        <f t="array" ref="P230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308">
        <f>finalData[[#This Row],[peerQ3]]-finalData[[#This Row],[peerQ1]]</f>
        <v>5.9999999999999942E-2</v>
      </c>
      <c r="R2308" cm="1">
        <f t="array" ref="R2308">_xlfn.LET(_xlpm.k,finalData[[#This Row],[peer_group_key]],
ROWS(_xlfn._xlws.FILTER(finalData[score], (finalData[peer_group_key]=_xlpm.k)*(ISNUMBER(finalData[score]))))
)</f>
        <v>39</v>
      </c>
      <c r="S2308">
        <f>IF(OR(NOT(ISNUMBER(finalData[[#This Row],[peerIQR]])),finalData[[#This Row],[peerIQR]]=0), NA(), finalData[[#This Row],[peerQ1]]-1.5*finalData[[#This Row],[peerIQR]])</f>
        <v>0.84000000000000008</v>
      </c>
      <c r="T2308">
        <f>IF(OR(NOT(ISNUMBER(finalData[[#This Row],[peerIQR]])),finalData[[#This Row],[peerIQR]]=0), NA(), finalData[[#This Row],[peerQ3]]+1.5*finalData[[#This Row],[peerIQR]])</f>
        <v>1.0799999999999998</v>
      </c>
      <c r="U230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08">
        <f>finalData[[#This Row],[score]]-finalData[[#This Row],[peerMedian]]</f>
        <v>-7.999999999999996E-2</v>
      </c>
    </row>
    <row r="2309" spans="1:22">
      <c r="A2309" t="s">
        <v>8662</v>
      </c>
      <c r="B2309" t="s">
        <v>8663</v>
      </c>
      <c r="C2309" t="s">
        <v>8497</v>
      </c>
      <c r="D2309" t="s">
        <v>32</v>
      </c>
      <c r="E2309">
        <v>4</v>
      </c>
      <c r="F2309">
        <v>0</v>
      </c>
      <c r="G2309">
        <v>6</v>
      </c>
      <c r="H2309">
        <v>1</v>
      </c>
      <c r="I2309">
        <v>0.95</v>
      </c>
      <c r="J2309">
        <v>7</v>
      </c>
      <c r="K2309">
        <v>0.14285714285714285</v>
      </c>
      <c r="L2309" t="s">
        <v>18207</v>
      </c>
      <c r="M2309" t="s">
        <v>17970</v>
      </c>
      <c r="N2309" cm="1">
        <f t="array" ref="N2309">_xlfn.LET(_xlpm.k,finalData[[#This Row],[peer_group_key]],
     MEDIAN(_xlfn._xlws.FILTER(finalData[score], (finalData[peer_group_key]=_xlpm.k)*(ISNUMBER(finalData[score]))))
)</f>
        <v>0.95</v>
      </c>
      <c r="O2309" cm="1">
        <f t="array" ref="O230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309" cm="1">
        <f t="array" ref="P230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309">
        <f>finalData[[#This Row],[peerQ3]]-finalData[[#This Row],[peerQ1]]</f>
        <v>5.9999999999999942E-2</v>
      </c>
      <c r="R2309" cm="1">
        <f t="array" ref="R2309">_xlfn.LET(_xlpm.k,finalData[[#This Row],[peer_group_key]],
ROWS(_xlfn._xlws.FILTER(finalData[score], (finalData[peer_group_key]=_xlpm.k)*(ISNUMBER(finalData[score]))))
)</f>
        <v>39</v>
      </c>
      <c r="S2309">
        <f>IF(OR(NOT(ISNUMBER(finalData[[#This Row],[peerIQR]])),finalData[[#This Row],[peerIQR]]=0), NA(), finalData[[#This Row],[peerQ1]]-1.5*finalData[[#This Row],[peerIQR]])</f>
        <v>0.84000000000000008</v>
      </c>
      <c r="T2309">
        <f>IF(OR(NOT(ISNUMBER(finalData[[#This Row],[peerIQR]])),finalData[[#This Row],[peerIQR]]=0), NA(), finalData[[#This Row],[peerQ3]]+1.5*finalData[[#This Row],[peerIQR]])</f>
        <v>1.0799999999999998</v>
      </c>
      <c r="U230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09">
        <f>finalData[[#This Row],[score]]-finalData[[#This Row],[peerMedian]]</f>
        <v>0</v>
      </c>
    </row>
    <row r="2310" spans="1:22">
      <c r="A2310" t="s">
        <v>8665</v>
      </c>
      <c r="B2310" t="s">
        <v>8666</v>
      </c>
      <c r="C2310" t="s">
        <v>8497</v>
      </c>
      <c r="D2310" t="s">
        <v>18</v>
      </c>
      <c r="E2310">
        <v>3</v>
      </c>
      <c r="F2310">
        <v>1</v>
      </c>
      <c r="G2310">
        <v>6</v>
      </c>
      <c r="H2310">
        <v>1</v>
      </c>
      <c r="I2310">
        <v>0.93</v>
      </c>
      <c r="J2310">
        <v>8</v>
      </c>
      <c r="K2310">
        <v>0.125</v>
      </c>
      <c r="L2310" t="s">
        <v>18211</v>
      </c>
      <c r="M2310" t="s">
        <v>17971</v>
      </c>
      <c r="N2310" cm="1">
        <f t="array" ref="N2310">_xlfn.LET(_xlpm.k,finalData[[#This Row],[peer_group_key]],
     MEDIAN(_xlfn._xlws.FILTER(finalData[score], (finalData[peer_group_key]=_xlpm.k)*(ISNUMBER(finalData[score]))))
)</f>
        <v>0.93</v>
      </c>
      <c r="O2310" cm="1">
        <f t="array" ref="O231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310" cm="1">
        <f t="array" ref="P231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310">
        <f>finalData[[#This Row],[peerQ3]]-finalData[[#This Row],[peerQ1]]</f>
        <v>2.9999999999999916E-2</v>
      </c>
      <c r="R2310" cm="1">
        <f t="array" ref="R2310">_xlfn.LET(_xlpm.k,finalData[[#This Row],[peer_group_key]],
ROWS(_xlfn._xlws.FILTER(finalData[score], (finalData[peer_group_key]=_xlpm.k)*(ISNUMBER(finalData[score]))))
)</f>
        <v>3</v>
      </c>
      <c r="S2310">
        <f>IF(OR(NOT(ISNUMBER(finalData[[#This Row],[peerIQR]])),finalData[[#This Row],[peerIQR]]=0), NA(), finalData[[#This Row],[peerQ1]]-1.5*finalData[[#This Row],[peerIQR]])</f>
        <v>0.88500000000000023</v>
      </c>
      <c r="T2310">
        <f>IF(OR(NOT(ISNUMBER(finalData[[#This Row],[peerIQR]])),finalData[[#This Row],[peerIQR]]=0), NA(), finalData[[#This Row],[peerQ3]]+1.5*finalData[[#This Row],[peerIQR]])</f>
        <v>1.0049999999999999</v>
      </c>
      <c r="U231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310">
        <f>finalData[[#This Row],[score]]-finalData[[#This Row],[peerMedian]]</f>
        <v>0</v>
      </c>
    </row>
    <row r="2311" spans="1:22">
      <c r="A2311" t="s">
        <v>8668</v>
      </c>
      <c r="B2311" t="s">
        <v>8669</v>
      </c>
      <c r="C2311" t="s">
        <v>8497</v>
      </c>
      <c r="D2311" t="s">
        <v>87</v>
      </c>
      <c r="E2311">
        <v>5</v>
      </c>
      <c r="F2311">
        <v>0</v>
      </c>
      <c r="G2311">
        <v>6</v>
      </c>
      <c r="H2311">
        <v>1</v>
      </c>
      <c r="I2311">
        <v>0.95</v>
      </c>
      <c r="J2311">
        <v>7</v>
      </c>
      <c r="K2311">
        <v>0.14285714285714285</v>
      </c>
      <c r="L2311" t="s">
        <v>18208</v>
      </c>
      <c r="M2311" t="s">
        <v>17970</v>
      </c>
      <c r="N2311" cm="1">
        <f t="array" ref="N2311">_xlfn.LET(_xlpm.k,finalData[[#This Row],[peer_group_key]],
     MEDIAN(_xlfn._xlws.FILTER(finalData[score], (finalData[peer_group_key]=_xlpm.k)*(ISNUMBER(finalData[score]))))
)</f>
        <v>0.95</v>
      </c>
      <c r="O2311" cm="1">
        <f t="array" ref="O231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0.91749999999999998</v>
      </c>
      <c r="P2311" cm="1">
        <f t="array" ref="P231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2311">
        <f>finalData[[#This Row],[peerQ3]]-finalData[[#This Row],[peerQ1]]</f>
        <v>6.7500000000000004E-2</v>
      </c>
      <c r="R2311" cm="1">
        <f t="array" ref="R2311">_xlfn.LET(_xlpm.k,finalData[[#This Row],[peer_group_key]],
ROWS(_xlfn._xlws.FILTER(finalData[score], (finalData[peer_group_key]=_xlpm.k)*(ISNUMBER(finalData[score]))))
)</f>
        <v>8</v>
      </c>
      <c r="S2311">
        <f>IF(OR(NOT(ISNUMBER(finalData[[#This Row],[peerIQR]])),finalData[[#This Row],[peerIQR]]=0), NA(), finalData[[#This Row],[peerQ1]]-1.5*finalData[[#This Row],[peerIQR]])</f>
        <v>0.81624999999999992</v>
      </c>
      <c r="T2311">
        <f>IF(OR(NOT(ISNUMBER(finalData[[#This Row],[peerIQR]])),finalData[[#This Row],[peerIQR]]=0), NA(), finalData[[#This Row],[peerQ3]]+1.5*finalData[[#This Row],[peerIQR]])</f>
        <v>1.0862499999999999</v>
      </c>
      <c r="U231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11">
        <f>finalData[[#This Row],[score]]-finalData[[#This Row],[peerMedian]]</f>
        <v>0</v>
      </c>
    </row>
    <row r="2312" spans="1:22">
      <c r="A2312" t="s">
        <v>8671</v>
      </c>
      <c r="B2312" t="s">
        <v>8672</v>
      </c>
      <c r="C2312" t="s">
        <v>8497</v>
      </c>
      <c r="D2312" t="s">
        <v>32</v>
      </c>
      <c r="E2312">
        <v>3</v>
      </c>
      <c r="F2312">
        <v>0</v>
      </c>
      <c r="G2312">
        <v>6</v>
      </c>
      <c r="H2312">
        <v>2</v>
      </c>
      <c r="I2312">
        <v>1.02</v>
      </c>
      <c r="J2312">
        <v>8</v>
      </c>
      <c r="K2312">
        <v>0.25</v>
      </c>
      <c r="L2312" t="s">
        <v>18207</v>
      </c>
      <c r="M2312" t="s">
        <v>17971</v>
      </c>
      <c r="N2312" cm="1">
        <f t="array" ref="N2312">_xlfn.LET(_xlpm.k,finalData[[#This Row],[peer_group_key]],
     MEDIAN(_xlfn._xlws.FILTER(finalData[score], (finalData[peer_group_key]=_xlpm.k)*(ISNUMBER(finalData[score]))))
)</f>
        <v>0.95</v>
      </c>
      <c r="O2312" cm="1">
        <f t="array" ref="O231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312" cm="1">
        <f t="array" ref="P231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312">
        <f>finalData[[#This Row],[peerQ3]]-finalData[[#This Row],[peerQ1]]</f>
        <v>5.9999999999999942E-2</v>
      </c>
      <c r="R2312" cm="1">
        <f t="array" ref="R2312">_xlfn.LET(_xlpm.k,finalData[[#This Row],[peer_group_key]],
ROWS(_xlfn._xlws.FILTER(finalData[score], (finalData[peer_group_key]=_xlpm.k)*(ISNUMBER(finalData[score]))))
)</f>
        <v>39</v>
      </c>
      <c r="S2312">
        <f>IF(OR(NOT(ISNUMBER(finalData[[#This Row],[peerIQR]])),finalData[[#This Row],[peerIQR]]=0), NA(), finalData[[#This Row],[peerQ1]]-1.5*finalData[[#This Row],[peerIQR]])</f>
        <v>0.84000000000000008</v>
      </c>
      <c r="T2312">
        <f>IF(OR(NOT(ISNUMBER(finalData[[#This Row],[peerIQR]])),finalData[[#This Row],[peerIQR]]=0), NA(), finalData[[#This Row],[peerQ3]]+1.5*finalData[[#This Row],[peerIQR]])</f>
        <v>1.0799999999999998</v>
      </c>
      <c r="U231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12">
        <f>finalData[[#This Row],[score]]-finalData[[#This Row],[peerMedian]]</f>
        <v>7.0000000000000062E-2</v>
      </c>
    </row>
    <row r="2313" spans="1:22">
      <c r="A2313" t="s">
        <v>8677</v>
      </c>
      <c r="B2313" t="s">
        <v>8678</v>
      </c>
      <c r="C2313" t="s">
        <v>8497</v>
      </c>
      <c r="D2313" t="s">
        <v>27</v>
      </c>
      <c r="E2313">
        <v>3</v>
      </c>
      <c r="F2313">
        <v>1</v>
      </c>
      <c r="G2313">
        <v>6</v>
      </c>
      <c r="H2313">
        <v>1</v>
      </c>
      <c r="I2313">
        <v>0.94</v>
      </c>
      <c r="J2313">
        <v>8</v>
      </c>
      <c r="K2313">
        <v>0.125</v>
      </c>
      <c r="L2313" t="s">
        <v>18210</v>
      </c>
      <c r="M2313" t="s">
        <v>17971</v>
      </c>
      <c r="N2313" cm="1">
        <f t="array" ref="N2313">_xlfn.LET(_xlpm.k,finalData[[#This Row],[peer_group_key]],
     MEDIAN(_xlfn._xlws.FILTER(finalData[score], (finalData[peer_group_key]=_xlpm.k)*(ISNUMBER(finalData[score]))))
)</f>
        <v>0.97499999999999998</v>
      </c>
      <c r="O2313" cm="1">
        <f t="array" ref="O231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2313" cm="1">
        <f t="array" ref="P231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2313">
        <f>finalData[[#This Row],[peerQ3]]-finalData[[#This Row],[peerQ1]]</f>
        <v>8.4999999999999964E-2</v>
      </c>
      <c r="R2313" cm="1">
        <f t="array" ref="R2313">_xlfn.LET(_xlpm.k,finalData[[#This Row],[peer_group_key]],
ROWS(_xlfn._xlws.FILTER(finalData[score], (finalData[peer_group_key]=_xlpm.k)*(ISNUMBER(finalData[score]))))
)</f>
        <v>14</v>
      </c>
      <c r="S2313">
        <f>IF(OR(NOT(ISNUMBER(finalData[[#This Row],[peerIQR]])),finalData[[#This Row],[peerIQR]]=0), NA(), finalData[[#This Row],[peerQ1]]-1.5*finalData[[#This Row],[peerIQR]])</f>
        <v>0.81</v>
      </c>
      <c r="T2313">
        <f>IF(OR(NOT(ISNUMBER(finalData[[#This Row],[peerIQR]])),finalData[[#This Row],[peerIQR]]=0), NA(), finalData[[#This Row],[peerQ3]]+1.5*finalData[[#This Row],[peerIQR]])</f>
        <v>1.1499999999999999</v>
      </c>
      <c r="U231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13">
        <f>finalData[[#This Row],[score]]-finalData[[#This Row],[peerMedian]]</f>
        <v>-3.5000000000000031E-2</v>
      </c>
    </row>
    <row r="2314" spans="1:22">
      <c r="A2314" t="s">
        <v>8680</v>
      </c>
      <c r="B2314" t="s">
        <v>8681</v>
      </c>
      <c r="C2314" t="s">
        <v>8497</v>
      </c>
      <c r="D2314" t="s">
        <v>27</v>
      </c>
      <c r="E2314">
        <v>4</v>
      </c>
      <c r="F2314">
        <v>0</v>
      </c>
      <c r="G2314">
        <v>7</v>
      </c>
      <c r="H2314">
        <v>0</v>
      </c>
      <c r="I2314">
        <v>0.93</v>
      </c>
      <c r="J2314">
        <v>7</v>
      </c>
      <c r="K2314">
        <v>0</v>
      </c>
      <c r="L2314" t="s">
        <v>18210</v>
      </c>
      <c r="M2314" t="s">
        <v>17970</v>
      </c>
      <c r="N2314" cm="1">
        <f t="array" ref="N2314">_xlfn.LET(_xlpm.k,finalData[[#This Row],[peer_group_key]],
     MEDIAN(_xlfn._xlws.FILTER(finalData[score], (finalData[peer_group_key]=_xlpm.k)*(ISNUMBER(finalData[score]))))
)</f>
        <v>0.97499999999999998</v>
      </c>
      <c r="O2314" cm="1">
        <f t="array" ref="O231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2314" cm="1">
        <f t="array" ref="P231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2314">
        <f>finalData[[#This Row],[peerQ3]]-finalData[[#This Row],[peerQ1]]</f>
        <v>8.4999999999999964E-2</v>
      </c>
      <c r="R2314" cm="1">
        <f t="array" ref="R2314">_xlfn.LET(_xlpm.k,finalData[[#This Row],[peer_group_key]],
ROWS(_xlfn._xlws.FILTER(finalData[score], (finalData[peer_group_key]=_xlpm.k)*(ISNUMBER(finalData[score]))))
)</f>
        <v>14</v>
      </c>
      <c r="S2314">
        <f>IF(OR(NOT(ISNUMBER(finalData[[#This Row],[peerIQR]])),finalData[[#This Row],[peerIQR]]=0), NA(), finalData[[#This Row],[peerQ1]]-1.5*finalData[[#This Row],[peerIQR]])</f>
        <v>0.81</v>
      </c>
      <c r="T2314">
        <f>IF(OR(NOT(ISNUMBER(finalData[[#This Row],[peerIQR]])),finalData[[#This Row],[peerIQR]]=0), NA(), finalData[[#This Row],[peerQ3]]+1.5*finalData[[#This Row],[peerIQR]])</f>
        <v>1.1499999999999999</v>
      </c>
      <c r="U231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14">
        <f>finalData[[#This Row],[score]]-finalData[[#This Row],[peerMedian]]</f>
        <v>-4.4999999999999929E-2</v>
      </c>
    </row>
    <row r="2315" spans="1:22">
      <c r="A2315" t="s">
        <v>8684</v>
      </c>
      <c r="B2315" t="s">
        <v>8685</v>
      </c>
      <c r="C2315" t="s">
        <v>8497</v>
      </c>
      <c r="D2315" t="s">
        <v>27</v>
      </c>
      <c r="E2315">
        <v>4</v>
      </c>
      <c r="F2315">
        <v>0</v>
      </c>
      <c r="G2315">
        <v>10</v>
      </c>
      <c r="H2315">
        <v>1</v>
      </c>
      <c r="I2315">
        <v>0.98</v>
      </c>
      <c r="J2315">
        <v>11</v>
      </c>
      <c r="K2315">
        <v>9.0909090909090912E-2</v>
      </c>
      <c r="L2315" t="s">
        <v>18210</v>
      </c>
      <c r="M2315" t="s">
        <v>17970</v>
      </c>
      <c r="N2315" cm="1">
        <f t="array" ref="N2315">_xlfn.LET(_xlpm.k,finalData[[#This Row],[peer_group_key]],
     MEDIAN(_xlfn._xlws.FILTER(finalData[score], (finalData[peer_group_key]=_xlpm.k)*(ISNUMBER(finalData[score]))))
)</f>
        <v>0.97499999999999998</v>
      </c>
      <c r="O2315" cm="1">
        <f t="array" ref="O231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2315" cm="1">
        <f t="array" ref="P231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2315">
        <f>finalData[[#This Row],[peerQ3]]-finalData[[#This Row],[peerQ1]]</f>
        <v>8.4999999999999964E-2</v>
      </c>
      <c r="R2315" cm="1">
        <f t="array" ref="R2315">_xlfn.LET(_xlpm.k,finalData[[#This Row],[peer_group_key]],
ROWS(_xlfn._xlws.FILTER(finalData[score], (finalData[peer_group_key]=_xlpm.k)*(ISNUMBER(finalData[score]))))
)</f>
        <v>14</v>
      </c>
      <c r="S2315">
        <f>IF(OR(NOT(ISNUMBER(finalData[[#This Row],[peerIQR]])),finalData[[#This Row],[peerIQR]]=0), NA(), finalData[[#This Row],[peerQ1]]-1.5*finalData[[#This Row],[peerIQR]])</f>
        <v>0.81</v>
      </c>
      <c r="T2315">
        <f>IF(OR(NOT(ISNUMBER(finalData[[#This Row],[peerIQR]])),finalData[[#This Row],[peerIQR]]=0), NA(), finalData[[#This Row],[peerQ3]]+1.5*finalData[[#This Row],[peerIQR]])</f>
        <v>1.1499999999999999</v>
      </c>
      <c r="U231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15">
        <f>finalData[[#This Row],[score]]-finalData[[#This Row],[peerMedian]]</f>
        <v>5.0000000000000044E-3</v>
      </c>
    </row>
    <row r="2316" spans="1:22">
      <c r="A2316" t="s">
        <v>8687</v>
      </c>
      <c r="B2316" t="s">
        <v>8688</v>
      </c>
      <c r="C2316" t="s">
        <v>8497</v>
      </c>
      <c r="D2316" t="s">
        <v>32</v>
      </c>
      <c r="E2316">
        <v>3</v>
      </c>
      <c r="F2316">
        <v>0</v>
      </c>
      <c r="G2316">
        <v>6</v>
      </c>
      <c r="H2316">
        <v>1</v>
      </c>
      <c r="I2316">
        <v>0.98</v>
      </c>
      <c r="J2316">
        <v>7</v>
      </c>
      <c r="K2316">
        <v>0.14285714285714285</v>
      </c>
      <c r="L2316" t="s">
        <v>18207</v>
      </c>
      <c r="M2316" t="s">
        <v>17971</v>
      </c>
      <c r="N2316" cm="1">
        <f t="array" ref="N2316">_xlfn.LET(_xlpm.k,finalData[[#This Row],[peer_group_key]],
     MEDIAN(_xlfn._xlws.FILTER(finalData[score], (finalData[peer_group_key]=_xlpm.k)*(ISNUMBER(finalData[score]))))
)</f>
        <v>0.95</v>
      </c>
      <c r="O2316" cm="1">
        <f t="array" ref="O231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316" cm="1">
        <f t="array" ref="P231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316">
        <f>finalData[[#This Row],[peerQ3]]-finalData[[#This Row],[peerQ1]]</f>
        <v>5.9999999999999942E-2</v>
      </c>
      <c r="R2316" cm="1">
        <f t="array" ref="R2316">_xlfn.LET(_xlpm.k,finalData[[#This Row],[peer_group_key]],
ROWS(_xlfn._xlws.FILTER(finalData[score], (finalData[peer_group_key]=_xlpm.k)*(ISNUMBER(finalData[score]))))
)</f>
        <v>39</v>
      </c>
      <c r="S2316">
        <f>IF(OR(NOT(ISNUMBER(finalData[[#This Row],[peerIQR]])),finalData[[#This Row],[peerIQR]]=0), NA(), finalData[[#This Row],[peerQ1]]-1.5*finalData[[#This Row],[peerIQR]])</f>
        <v>0.84000000000000008</v>
      </c>
      <c r="T2316">
        <f>IF(OR(NOT(ISNUMBER(finalData[[#This Row],[peerIQR]])),finalData[[#This Row],[peerIQR]]=0), NA(), finalData[[#This Row],[peerQ3]]+1.5*finalData[[#This Row],[peerIQR]])</f>
        <v>1.0799999999999998</v>
      </c>
      <c r="U231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16">
        <f>finalData[[#This Row],[score]]-finalData[[#This Row],[peerMedian]]</f>
        <v>3.0000000000000027E-2</v>
      </c>
    </row>
    <row r="2317" spans="1:22">
      <c r="A2317" t="s">
        <v>8691</v>
      </c>
      <c r="B2317" t="s">
        <v>8692</v>
      </c>
      <c r="C2317" t="s">
        <v>8497</v>
      </c>
      <c r="D2317" t="s">
        <v>32</v>
      </c>
      <c r="E2317">
        <v>2</v>
      </c>
      <c r="F2317">
        <v>1</v>
      </c>
      <c r="G2317">
        <v>7</v>
      </c>
      <c r="H2317">
        <v>0</v>
      </c>
      <c r="I2317">
        <v>1.03</v>
      </c>
      <c r="J2317">
        <v>8</v>
      </c>
      <c r="K2317">
        <v>0</v>
      </c>
      <c r="L2317" t="s">
        <v>18207</v>
      </c>
      <c r="M2317" t="s">
        <v>17973</v>
      </c>
      <c r="N2317" cm="1">
        <f t="array" ref="N2317">_xlfn.LET(_xlpm.k,finalData[[#This Row],[peer_group_key]],
     MEDIAN(_xlfn._xlws.FILTER(finalData[score], (finalData[peer_group_key]=_xlpm.k)*(ISNUMBER(finalData[score]))))
)</f>
        <v>0.95</v>
      </c>
      <c r="O2317" cm="1">
        <f t="array" ref="O231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317" cm="1">
        <f t="array" ref="P231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317">
        <f>finalData[[#This Row],[peerQ3]]-finalData[[#This Row],[peerQ1]]</f>
        <v>5.9999999999999942E-2</v>
      </c>
      <c r="R2317" cm="1">
        <f t="array" ref="R2317">_xlfn.LET(_xlpm.k,finalData[[#This Row],[peer_group_key]],
ROWS(_xlfn._xlws.FILTER(finalData[score], (finalData[peer_group_key]=_xlpm.k)*(ISNUMBER(finalData[score]))))
)</f>
        <v>39</v>
      </c>
      <c r="S2317">
        <f>IF(OR(NOT(ISNUMBER(finalData[[#This Row],[peerIQR]])),finalData[[#This Row],[peerIQR]]=0), NA(), finalData[[#This Row],[peerQ1]]-1.5*finalData[[#This Row],[peerIQR]])</f>
        <v>0.84000000000000008</v>
      </c>
      <c r="T2317">
        <f>IF(OR(NOT(ISNUMBER(finalData[[#This Row],[peerIQR]])),finalData[[#This Row],[peerIQR]]=0), NA(), finalData[[#This Row],[peerQ3]]+1.5*finalData[[#This Row],[peerIQR]])</f>
        <v>1.0799999999999998</v>
      </c>
      <c r="U231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17">
        <f>finalData[[#This Row],[score]]-finalData[[#This Row],[peerMedian]]</f>
        <v>8.0000000000000071E-2</v>
      </c>
    </row>
    <row r="2318" spans="1:22">
      <c r="A2318" t="s">
        <v>8695</v>
      </c>
      <c r="B2318" t="s">
        <v>8696</v>
      </c>
      <c r="C2318" t="s">
        <v>8497</v>
      </c>
      <c r="D2318" t="s">
        <v>27</v>
      </c>
      <c r="E2318">
        <v>2</v>
      </c>
      <c r="F2318">
        <v>0</v>
      </c>
      <c r="G2318">
        <v>5</v>
      </c>
      <c r="H2318">
        <v>1</v>
      </c>
      <c r="I2318">
        <v>0.9</v>
      </c>
      <c r="J2318">
        <v>6</v>
      </c>
      <c r="K2318">
        <v>0.16666666666666666</v>
      </c>
      <c r="L2318" t="s">
        <v>18210</v>
      </c>
      <c r="M2318" t="s">
        <v>17973</v>
      </c>
      <c r="N2318" cm="1">
        <f t="array" ref="N2318">_xlfn.LET(_xlpm.k,finalData[[#This Row],[peer_group_key]],
     MEDIAN(_xlfn._xlws.FILTER(finalData[score], (finalData[peer_group_key]=_xlpm.k)*(ISNUMBER(finalData[score]))))
)</f>
        <v>0.97499999999999998</v>
      </c>
      <c r="O2318" cm="1">
        <f t="array" ref="O231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2318" cm="1">
        <f t="array" ref="P231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2318">
        <f>finalData[[#This Row],[peerQ3]]-finalData[[#This Row],[peerQ1]]</f>
        <v>8.4999999999999964E-2</v>
      </c>
      <c r="R2318" cm="1">
        <f t="array" ref="R2318">_xlfn.LET(_xlpm.k,finalData[[#This Row],[peer_group_key]],
ROWS(_xlfn._xlws.FILTER(finalData[score], (finalData[peer_group_key]=_xlpm.k)*(ISNUMBER(finalData[score]))))
)</f>
        <v>14</v>
      </c>
      <c r="S2318">
        <f>IF(OR(NOT(ISNUMBER(finalData[[#This Row],[peerIQR]])),finalData[[#This Row],[peerIQR]]=0), NA(), finalData[[#This Row],[peerQ1]]-1.5*finalData[[#This Row],[peerIQR]])</f>
        <v>0.81</v>
      </c>
      <c r="T2318">
        <f>IF(OR(NOT(ISNUMBER(finalData[[#This Row],[peerIQR]])),finalData[[#This Row],[peerIQR]]=0), NA(), finalData[[#This Row],[peerQ3]]+1.5*finalData[[#This Row],[peerIQR]])</f>
        <v>1.1499999999999999</v>
      </c>
      <c r="U231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18">
        <f>finalData[[#This Row],[score]]-finalData[[#This Row],[peerMedian]]</f>
        <v>-7.4999999999999956E-2</v>
      </c>
    </row>
    <row r="2319" spans="1:22">
      <c r="A2319" t="s">
        <v>8699</v>
      </c>
      <c r="B2319" t="s">
        <v>8700</v>
      </c>
      <c r="C2319" t="s">
        <v>8497</v>
      </c>
      <c r="D2319" t="s">
        <v>27</v>
      </c>
      <c r="E2319">
        <v>3</v>
      </c>
      <c r="F2319">
        <v>0</v>
      </c>
      <c r="G2319">
        <v>8</v>
      </c>
      <c r="H2319">
        <v>0</v>
      </c>
      <c r="I2319">
        <v>1.07</v>
      </c>
      <c r="J2319">
        <v>8</v>
      </c>
      <c r="K2319">
        <v>0</v>
      </c>
      <c r="L2319" t="s">
        <v>18210</v>
      </c>
      <c r="M2319" t="s">
        <v>17971</v>
      </c>
      <c r="N2319" cm="1">
        <f t="array" ref="N2319">_xlfn.LET(_xlpm.k,finalData[[#This Row],[peer_group_key]],
     MEDIAN(_xlfn._xlws.FILTER(finalData[score], (finalData[peer_group_key]=_xlpm.k)*(ISNUMBER(finalData[score]))))
)</f>
        <v>0.97499999999999998</v>
      </c>
      <c r="O2319" cm="1">
        <f t="array" ref="O231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2319" cm="1">
        <f t="array" ref="P231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2319">
        <f>finalData[[#This Row],[peerQ3]]-finalData[[#This Row],[peerQ1]]</f>
        <v>8.4999999999999964E-2</v>
      </c>
      <c r="R2319" cm="1">
        <f t="array" ref="R2319">_xlfn.LET(_xlpm.k,finalData[[#This Row],[peer_group_key]],
ROWS(_xlfn._xlws.FILTER(finalData[score], (finalData[peer_group_key]=_xlpm.k)*(ISNUMBER(finalData[score]))))
)</f>
        <v>14</v>
      </c>
      <c r="S2319">
        <f>IF(OR(NOT(ISNUMBER(finalData[[#This Row],[peerIQR]])),finalData[[#This Row],[peerIQR]]=0), NA(), finalData[[#This Row],[peerQ1]]-1.5*finalData[[#This Row],[peerIQR]])</f>
        <v>0.81</v>
      </c>
      <c r="T2319">
        <f>IF(OR(NOT(ISNUMBER(finalData[[#This Row],[peerIQR]])),finalData[[#This Row],[peerIQR]]=0), NA(), finalData[[#This Row],[peerQ3]]+1.5*finalData[[#This Row],[peerIQR]])</f>
        <v>1.1499999999999999</v>
      </c>
      <c r="U231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19">
        <f>finalData[[#This Row],[score]]-finalData[[#This Row],[peerMedian]]</f>
        <v>9.5000000000000084E-2</v>
      </c>
    </row>
    <row r="2320" spans="1:22">
      <c r="A2320" t="s">
        <v>8702</v>
      </c>
      <c r="B2320" t="s">
        <v>8703</v>
      </c>
      <c r="C2320" t="s">
        <v>8497</v>
      </c>
      <c r="D2320" t="s">
        <v>87</v>
      </c>
      <c r="E2320">
        <v>3</v>
      </c>
      <c r="F2320">
        <v>0</v>
      </c>
      <c r="G2320">
        <v>10</v>
      </c>
      <c r="H2320">
        <v>1</v>
      </c>
      <c r="I2320">
        <v>1.01</v>
      </c>
      <c r="J2320">
        <v>11</v>
      </c>
      <c r="K2320">
        <v>9.0909090909090912E-2</v>
      </c>
      <c r="L2320" t="s">
        <v>18208</v>
      </c>
      <c r="M2320" t="s">
        <v>17971</v>
      </c>
      <c r="N2320" cm="1">
        <f t="array" ref="N2320">_xlfn.LET(_xlpm.k,finalData[[#This Row],[peer_group_key]],
     MEDIAN(_xlfn._xlws.FILTER(finalData[score], (finalData[peer_group_key]=_xlpm.k)*(ISNUMBER(finalData[score]))))
)</f>
        <v>0.95</v>
      </c>
      <c r="O2320" cm="1">
        <f t="array" ref="O232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0.91749999999999998</v>
      </c>
      <c r="P2320" cm="1">
        <f t="array" ref="P232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2320">
        <f>finalData[[#This Row],[peerQ3]]-finalData[[#This Row],[peerQ1]]</f>
        <v>6.7500000000000004E-2</v>
      </c>
      <c r="R2320" cm="1">
        <f t="array" ref="R2320">_xlfn.LET(_xlpm.k,finalData[[#This Row],[peer_group_key]],
ROWS(_xlfn._xlws.FILTER(finalData[score], (finalData[peer_group_key]=_xlpm.k)*(ISNUMBER(finalData[score]))))
)</f>
        <v>8</v>
      </c>
      <c r="S2320">
        <f>IF(OR(NOT(ISNUMBER(finalData[[#This Row],[peerIQR]])),finalData[[#This Row],[peerIQR]]=0), NA(), finalData[[#This Row],[peerQ1]]-1.5*finalData[[#This Row],[peerIQR]])</f>
        <v>0.81624999999999992</v>
      </c>
      <c r="T2320">
        <f>IF(OR(NOT(ISNUMBER(finalData[[#This Row],[peerIQR]])),finalData[[#This Row],[peerIQR]]=0), NA(), finalData[[#This Row],[peerQ3]]+1.5*finalData[[#This Row],[peerIQR]])</f>
        <v>1.0862499999999999</v>
      </c>
      <c r="U232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20">
        <f>finalData[[#This Row],[score]]-finalData[[#This Row],[peerMedian]]</f>
        <v>6.0000000000000053E-2</v>
      </c>
    </row>
    <row r="2321" spans="1:22">
      <c r="A2321" t="s">
        <v>8706</v>
      </c>
      <c r="B2321" t="s">
        <v>8707</v>
      </c>
      <c r="C2321" t="s">
        <v>8497</v>
      </c>
      <c r="D2321" t="s">
        <v>87</v>
      </c>
      <c r="E2321">
        <v>4</v>
      </c>
      <c r="F2321">
        <v>0</v>
      </c>
      <c r="G2321">
        <v>8</v>
      </c>
      <c r="H2321">
        <v>0</v>
      </c>
      <c r="I2321">
        <v>0.91</v>
      </c>
      <c r="J2321">
        <v>8</v>
      </c>
      <c r="K2321">
        <v>0</v>
      </c>
      <c r="L2321" t="s">
        <v>18208</v>
      </c>
      <c r="M2321" t="s">
        <v>17970</v>
      </c>
      <c r="N2321" cm="1">
        <f t="array" ref="N2321">_xlfn.LET(_xlpm.k,finalData[[#This Row],[peer_group_key]],
     MEDIAN(_xlfn._xlws.FILTER(finalData[score], (finalData[peer_group_key]=_xlpm.k)*(ISNUMBER(finalData[score]))))
)</f>
        <v>0.95</v>
      </c>
      <c r="O2321" cm="1">
        <f t="array" ref="O232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0.91749999999999998</v>
      </c>
      <c r="P2321" cm="1">
        <f t="array" ref="P232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2321">
        <f>finalData[[#This Row],[peerQ3]]-finalData[[#This Row],[peerQ1]]</f>
        <v>6.7500000000000004E-2</v>
      </c>
      <c r="R2321" cm="1">
        <f t="array" ref="R2321">_xlfn.LET(_xlpm.k,finalData[[#This Row],[peer_group_key]],
ROWS(_xlfn._xlws.FILTER(finalData[score], (finalData[peer_group_key]=_xlpm.k)*(ISNUMBER(finalData[score]))))
)</f>
        <v>8</v>
      </c>
      <c r="S2321">
        <f>IF(OR(NOT(ISNUMBER(finalData[[#This Row],[peerIQR]])),finalData[[#This Row],[peerIQR]]=0), NA(), finalData[[#This Row],[peerQ1]]-1.5*finalData[[#This Row],[peerIQR]])</f>
        <v>0.81624999999999992</v>
      </c>
      <c r="T2321">
        <f>IF(OR(NOT(ISNUMBER(finalData[[#This Row],[peerIQR]])),finalData[[#This Row],[peerIQR]]=0), NA(), finalData[[#This Row],[peerQ3]]+1.5*finalData[[#This Row],[peerIQR]])</f>
        <v>1.0862499999999999</v>
      </c>
      <c r="U232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21">
        <f>finalData[[#This Row],[score]]-finalData[[#This Row],[peerMedian]]</f>
        <v>-3.9999999999999925E-2</v>
      </c>
    </row>
    <row r="2322" spans="1:22">
      <c r="A2322" t="s">
        <v>8711</v>
      </c>
      <c r="B2322" t="s">
        <v>8712</v>
      </c>
      <c r="C2322" t="s">
        <v>8497</v>
      </c>
      <c r="D2322" t="s">
        <v>18</v>
      </c>
      <c r="E2322">
        <v>3</v>
      </c>
      <c r="F2322">
        <v>0</v>
      </c>
      <c r="G2322">
        <v>6</v>
      </c>
      <c r="H2322">
        <v>2</v>
      </c>
      <c r="I2322">
        <v>0.93</v>
      </c>
      <c r="J2322">
        <v>8</v>
      </c>
      <c r="K2322">
        <v>0.25</v>
      </c>
      <c r="L2322" t="s">
        <v>18211</v>
      </c>
      <c r="M2322" t="s">
        <v>17971</v>
      </c>
      <c r="N2322" cm="1">
        <f t="array" ref="N2322">_xlfn.LET(_xlpm.k,finalData[[#This Row],[peer_group_key]],
     MEDIAN(_xlfn._xlws.FILTER(finalData[score], (finalData[peer_group_key]=_xlpm.k)*(ISNUMBER(finalData[score]))))
)</f>
        <v>0.93</v>
      </c>
      <c r="O2322" cm="1">
        <f t="array" ref="O232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322" cm="1">
        <f t="array" ref="P232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322">
        <f>finalData[[#This Row],[peerQ3]]-finalData[[#This Row],[peerQ1]]</f>
        <v>2.9999999999999916E-2</v>
      </c>
      <c r="R2322" cm="1">
        <f t="array" ref="R2322">_xlfn.LET(_xlpm.k,finalData[[#This Row],[peer_group_key]],
ROWS(_xlfn._xlws.FILTER(finalData[score], (finalData[peer_group_key]=_xlpm.k)*(ISNUMBER(finalData[score]))))
)</f>
        <v>3</v>
      </c>
      <c r="S2322">
        <f>IF(OR(NOT(ISNUMBER(finalData[[#This Row],[peerIQR]])),finalData[[#This Row],[peerIQR]]=0), NA(), finalData[[#This Row],[peerQ1]]-1.5*finalData[[#This Row],[peerIQR]])</f>
        <v>0.88500000000000023</v>
      </c>
      <c r="T2322">
        <f>IF(OR(NOT(ISNUMBER(finalData[[#This Row],[peerIQR]])),finalData[[#This Row],[peerIQR]]=0), NA(), finalData[[#This Row],[peerQ3]]+1.5*finalData[[#This Row],[peerIQR]])</f>
        <v>1.0049999999999999</v>
      </c>
      <c r="U232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322">
        <f>finalData[[#This Row],[score]]-finalData[[#This Row],[peerMedian]]</f>
        <v>0</v>
      </c>
    </row>
    <row r="2323" spans="1:22">
      <c r="A2323" t="s">
        <v>8715</v>
      </c>
      <c r="B2323" t="s">
        <v>8716</v>
      </c>
      <c r="C2323" t="s">
        <v>8497</v>
      </c>
      <c r="D2323" t="s">
        <v>32</v>
      </c>
      <c r="E2323">
        <v>3</v>
      </c>
      <c r="F2323">
        <v>0</v>
      </c>
      <c r="G2323">
        <v>6</v>
      </c>
      <c r="H2323">
        <v>1</v>
      </c>
      <c r="I2323">
        <v>0.97</v>
      </c>
      <c r="J2323">
        <v>7</v>
      </c>
      <c r="K2323">
        <v>0.14285714285714285</v>
      </c>
      <c r="L2323" t="s">
        <v>18207</v>
      </c>
      <c r="M2323" t="s">
        <v>17971</v>
      </c>
      <c r="N2323" cm="1">
        <f t="array" ref="N2323">_xlfn.LET(_xlpm.k,finalData[[#This Row],[peer_group_key]],
     MEDIAN(_xlfn._xlws.FILTER(finalData[score], (finalData[peer_group_key]=_xlpm.k)*(ISNUMBER(finalData[score]))))
)</f>
        <v>0.95</v>
      </c>
      <c r="O2323" cm="1">
        <f t="array" ref="O232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323" cm="1">
        <f t="array" ref="P232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323">
        <f>finalData[[#This Row],[peerQ3]]-finalData[[#This Row],[peerQ1]]</f>
        <v>5.9999999999999942E-2</v>
      </c>
      <c r="R2323" cm="1">
        <f t="array" ref="R2323">_xlfn.LET(_xlpm.k,finalData[[#This Row],[peer_group_key]],
ROWS(_xlfn._xlws.FILTER(finalData[score], (finalData[peer_group_key]=_xlpm.k)*(ISNUMBER(finalData[score]))))
)</f>
        <v>39</v>
      </c>
      <c r="S2323">
        <f>IF(OR(NOT(ISNUMBER(finalData[[#This Row],[peerIQR]])),finalData[[#This Row],[peerIQR]]=0), NA(), finalData[[#This Row],[peerQ1]]-1.5*finalData[[#This Row],[peerIQR]])</f>
        <v>0.84000000000000008</v>
      </c>
      <c r="T2323">
        <f>IF(OR(NOT(ISNUMBER(finalData[[#This Row],[peerIQR]])),finalData[[#This Row],[peerIQR]]=0), NA(), finalData[[#This Row],[peerQ3]]+1.5*finalData[[#This Row],[peerIQR]])</f>
        <v>1.0799999999999998</v>
      </c>
      <c r="U232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23">
        <f>finalData[[#This Row],[score]]-finalData[[#This Row],[peerMedian]]</f>
        <v>2.0000000000000018E-2</v>
      </c>
    </row>
    <row r="2324" spans="1:22">
      <c r="A2324" t="s">
        <v>8718</v>
      </c>
      <c r="B2324" t="s">
        <v>8719</v>
      </c>
      <c r="C2324" t="s">
        <v>8497</v>
      </c>
      <c r="D2324" t="s">
        <v>27</v>
      </c>
      <c r="E2324">
        <v>3</v>
      </c>
      <c r="F2324">
        <v>2</v>
      </c>
      <c r="G2324">
        <v>4</v>
      </c>
      <c r="H2324">
        <v>0</v>
      </c>
      <c r="I2324">
        <v>0.94</v>
      </c>
      <c r="J2324">
        <v>6</v>
      </c>
      <c r="K2324">
        <v>0</v>
      </c>
      <c r="L2324" t="s">
        <v>18210</v>
      </c>
      <c r="M2324" t="s">
        <v>17971</v>
      </c>
      <c r="N2324" cm="1">
        <f t="array" ref="N2324">_xlfn.LET(_xlpm.k,finalData[[#This Row],[peer_group_key]],
     MEDIAN(_xlfn._xlws.FILTER(finalData[score], (finalData[peer_group_key]=_xlpm.k)*(ISNUMBER(finalData[score]))))
)</f>
        <v>0.97499999999999998</v>
      </c>
      <c r="O2324" cm="1">
        <f t="array" ref="O232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2324" cm="1">
        <f t="array" ref="P232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2324">
        <f>finalData[[#This Row],[peerQ3]]-finalData[[#This Row],[peerQ1]]</f>
        <v>8.4999999999999964E-2</v>
      </c>
      <c r="R2324" cm="1">
        <f t="array" ref="R2324">_xlfn.LET(_xlpm.k,finalData[[#This Row],[peer_group_key]],
ROWS(_xlfn._xlws.FILTER(finalData[score], (finalData[peer_group_key]=_xlpm.k)*(ISNUMBER(finalData[score]))))
)</f>
        <v>14</v>
      </c>
      <c r="S2324">
        <f>IF(OR(NOT(ISNUMBER(finalData[[#This Row],[peerIQR]])),finalData[[#This Row],[peerIQR]]=0), NA(), finalData[[#This Row],[peerQ1]]-1.5*finalData[[#This Row],[peerIQR]])</f>
        <v>0.81</v>
      </c>
      <c r="T2324">
        <f>IF(OR(NOT(ISNUMBER(finalData[[#This Row],[peerIQR]])),finalData[[#This Row],[peerIQR]]=0), NA(), finalData[[#This Row],[peerQ3]]+1.5*finalData[[#This Row],[peerIQR]])</f>
        <v>1.1499999999999999</v>
      </c>
      <c r="U232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24">
        <f>finalData[[#This Row],[score]]-finalData[[#This Row],[peerMedian]]</f>
        <v>-3.5000000000000031E-2</v>
      </c>
    </row>
    <row r="2325" spans="1:22">
      <c r="A2325" t="s">
        <v>8722</v>
      </c>
      <c r="B2325" t="s">
        <v>8723</v>
      </c>
      <c r="C2325" t="s">
        <v>8497</v>
      </c>
      <c r="D2325" t="s">
        <v>32</v>
      </c>
      <c r="E2325">
        <v>2</v>
      </c>
      <c r="F2325">
        <v>0</v>
      </c>
      <c r="G2325">
        <v>3</v>
      </c>
      <c r="H2325">
        <v>1</v>
      </c>
      <c r="I2325">
        <v>0.94</v>
      </c>
      <c r="J2325">
        <v>4</v>
      </c>
      <c r="K2325">
        <v>0.25</v>
      </c>
      <c r="L2325" t="s">
        <v>18207</v>
      </c>
      <c r="M2325" t="s">
        <v>17973</v>
      </c>
      <c r="N2325" cm="1">
        <f t="array" ref="N2325">_xlfn.LET(_xlpm.k,finalData[[#This Row],[peer_group_key]],
     MEDIAN(_xlfn._xlws.FILTER(finalData[score], (finalData[peer_group_key]=_xlpm.k)*(ISNUMBER(finalData[score]))))
)</f>
        <v>0.95</v>
      </c>
      <c r="O2325" cm="1">
        <f t="array" ref="O232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325" cm="1">
        <f t="array" ref="P232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325">
        <f>finalData[[#This Row],[peerQ3]]-finalData[[#This Row],[peerQ1]]</f>
        <v>5.9999999999999942E-2</v>
      </c>
      <c r="R2325" cm="1">
        <f t="array" ref="R2325">_xlfn.LET(_xlpm.k,finalData[[#This Row],[peer_group_key]],
ROWS(_xlfn._xlws.FILTER(finalData[score], (finalData[peer_group_key]=_xlpm.k)*(ISNUMBER(finalData[score]))))
)</f>
        <v>39</v>
      </c>
      <c r="S2325">
        <f>IF(OR(NOT(ISNUMBER(finalData[[#This Row],[peerIQR]])),finalData[[#This Row],[peerIQR]]=0), NA(), finalData[[#This Row],[peerQ1]]-1.5*finalData[[#This Row],[peerIQR]])</f>
        <v>0.84000000000000008</v>
      </c>
      <c r="T2325">
        <f>IF(OR(NOT(ISNUMBER(finalData[[#This Row],[peerIQR]])),finalData[[#This Row],[peerIQR]]=0), NA(), finalData[[#This Row],[peerQ3]]+1.5*finalData[[#This Row],[peerIQR]])</f>
        <v>1.0799999999999998</v>
      </c>
      <c r="U232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25">
        <f>finalData[[#This Row],[score]]-finalData[[#This Row],[peerMedian]]</f>
        <v>-1.0000000000000009E-2</v>
      </c>
    </row>
    <row r="2326" spans="1:22">
      <c r="A2326" t="s">
        <v>8725</v>
      </c>
      <c r="B2326" t="s">
        <v>8726</v>
      </c>
      <c r="C2326" t="s">
        <v>8497</v>
      </c>
      <c r="D2326" t="s">
        <v>32</v>
      </c>
      <c r="E2326">
        <v>4</v>
      </c>
      <c r="F2326">
        <v>0</v>
      </c>
      <c r="G2326">
        <v>7</v>
      </c>
      <c r="H2326">
        <v>0</v>
      </c>
      <c r="I2326">
        <v>0.9</v>
      </c>
      <c r="J2326">
        <v>7</v>
      </c>
      <c r="K2326">
        <v>0</v>
      </c>
      <c r="L2326" t="s">
        <v>18207</v>
      </c>
      <c r="M2326" t="s">
        <v>17970</v>
      </c>
      <c r="N2326" cm="1">
        <f t="array" ref="N2326">_xlfn.LET(_xlpm.k,finalData[[#This Row],[peer_group_key]],
     MEDIAN(_xlfn._xlws.FILTER(finalData[score], (finalData[peer_group_key]=_xlpm.k)*(ISNUMBER(finalData[score]))))
)</f>
        <v>0.95</v>
      </c>
      <c r="O2326" cm="1">
        <f t="array" ref="O232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326" cm="1">
        <f t="array" ref="P232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326">
        <f>finalData[[#This Row],[peerQ3]]-finalData[[#This Row],[peerQ1]]</f>
        <v>5.9999999999999942E-2</v>
      </c>
      <c r="R2326" cm="1">
        <f t="array" ref="R2326">_xlfn.LET(_xlpm.k,finalData[[#This Row],[peer_group_key]],
ROWS(_xlfn._xlws.FILTER(finalData[score], (finalData[peer_group_key]=_xlpm.k)*(ISNUMBER(finalData[score]))))
)</f>
        <v>39</v>
      </c>
      <c r="S2326">
        <f>IF(OR(NOT(ISNUMBER(finalData[[#This Row],[peerIQR]])),finalData[[#This Row],[peerIQR]]=0), NA(), finalData[[#This Row],[peerQ1]]-1.5*finalData[[#This Row],[peerIQR]])</f>
        <v>0.84000000000000008</v>
      </c>
      <c r="T2326">
        <f>IF(OR(NOT(ISNUMBER(finalData[[#This Row],[peerIQR]])),finalData[[#This Row],[peerIQR]]=0), NA(), finalData[[#This Row],[peerQ3]]+1.5*finalData[[#This Row],[peerIQR]])</f>
        <v>1.0799999999999998</v>
      </c>
      <c r="U232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26">
        <f>finalData[[#This Row],[score]]-finalData[[#This Row],[peerMedian]]</f>
        <v>-4.9999999999999933E-2</v>
      </c>
    </row>
    <row r="2327" spans="1:22">
      <c r="A2327" t="s">
        <v>8729</v>
      </c>
      <c r="B2327" t="s">
        <v>8730</v>
      </c>
      <c r="C2327" t="s">
        <v>8497</v>
      </c>
      <c r="D2327" t="s">
        <v>140</v>
      </c>
      <c r="E2327">
        <v>3</v>
      </c>
      <c r="F2327">
        <v>0</v>
      </c>
      <c r="G2327">
        <v>7</v>
      </c>
      <c r="H2327">
        <v>1</v>
      </c>
      <c r="I2327">
        <v>0.97</v>
      </c>
      <c r="J2327">
        <v>8</v>
      </c>
      <c r="K2327">
        <v>0.125</v>
      </c>
      <c r="L2327" t="s">
        <v>18212</v>
      </c>
      <c r="M2327" t="s">
        <v>17971</v>
      </c>
      <c r="N2327" cm="1">
        <f t="array" ref="N2327">_xlfn.LET(_xlpm.k,finalData[[#This Row],[peer_group_key]],
     MEDIAN(_xlfn._xlws.FILTER(finalData[score], (finalData[peer_group_key]=_xlpm.k)*(ISNUMBER(finalData[score]))))
)</f>
        <v>0.98</v>
      </c>
      <c r="O2327" cm="1">
        <f t="array" ref="O232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0.97499999999999998</v>
      </c>
      <c r="P2327" cm="1">
        <f t="array" ref="P232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2327">
        <f>finalData[[#This Row],[peerQ3]]-finalData[[#This Row],[peerQ1]]</f>
        <v>1.0000000000000009E-2</v>
      </c>
      <c r="R2327" cm="1">
        <f t="array" ref="R2327">_xlfn.LET(_xlpm.k,finalData[[#This Row],[peer_group_key]],
ROWS(_xlfn._xlws.FILTER(finalData[score], (finalData[peer_group_key]=_xlpm.k)*(ISNUMBER(finalData[score]))))
)</f>
        <v>2</v>
      </c>
      <c r="S2327">
        <f>IF(OR(NOT(ISNUMBER(finalData[[#This Row],[peerIQR]])),finalData[[#This Row],[peerIQR]]=0), NA(), finalData[[#This Row],[peerQ1]]-1.5*finalData[[#This Row],[peerIQR]])</f>
        <v>0.96</v>
      </c>
      <c r="T2327">
        <f>IF(OR(NOT(ISNUMBER(finalData[[#This Row],[peerIQR]])),finalData[[#This Row],[peerIQR]]=0), NA(), finalData[[#This Row],[peerQ3]]+1.5*finalData[[#This Row],[peerIQR]])</f>
        <v>1</v>
      </c>
      <c r="U232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327">
        <f>finalData[[#This Row],[score]]-finalData[[#This Row],[peerMedian]]</f>
        <v>-1.0000000000000009E-2</v>
      </c>
    </row>
    <row r="2328" spans="1:22">
      <c r="A2328" t="s">
        <v>8732</v>
      </c>
      <c r="B2328" t="s">
        <v>8733</v>
      </c>
      <c r="C2328" t="s">
        <v>8497</v>
      </c>
      <c r="D2328" t="s">
        <v>32</v>
      </c>
      <c r="E2328">
        <v>3</v>
      </c>
      <c r="F2328">
        <v>0</v>
      </c>
      <c r="G2328">
        <v>5</v>
      </c>
      <c r="H2328">
        <v>1</v>
      </c>
      <c r="I2328">
        <v>0.86</v>
      </c>
      <c r="J2328">
        <v>6</v>
      </c>
      <c r="K2328">
        <v>0.16666666666666666</v>
      </c>
      <c r="L2328" t="s">
        <v>18207</v>
      </c>
      <c r="M2328" t="s">
        <v>17971</v>
      </c>
      <c r="N2328" cm="1">
        <f t="array" ref="N2328">_xlfn.LET(_xlpm.k,finalData[[#This Row],[peer_group_key]],
     MEDIAN(_xlfn._xlws.FILTER(finalData[score], (finalData[peer_group_key]=_xlpm.k)*(ISNUMBER(finalData[score]))))
)</f>
        <v>0.95</v>
      </c>
      <c r="O2328" cm="1">
        <f t="array" ref="O232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328" cm="1">
        <f t="array" ref="P232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328">
        <f>finalData[[#This Row],[peerQ3]]-finalData[[#This Row],[peerQ1]]</f>
        <v>5.9999999999999942E-2</v>
      </c>
      <c r="R2328" cm="1">
        <f t="array" ref="R2328">_xlfn.LET(_xlpm.k,finalData[[#This Row],[peer_group_key]],
ROWS(_xlfn._xlws.FILTER(finalData[score], (finalData[peer_group_key]=_xlpm.k)*(ISNUMBER(finalData[score]))))
)</f>
        <v>39</v>
      </c>
      <c r="S2328">
        <f>IF(OR(NOT(ISNUMBER(finalData[[#This Row],[peerIQR]])),finalData[[#This Row],[peerIQR]]=0), NA(), finalData[[#This Row],[peerQ1]]-1.5*finalData[[#This Row],[peerIQR]])</f>
        <v>0.84000000000000008</v>
      </c>
      <c r="T2328">
        <f>IF(OR(NOT(ISNUMBER(finalData[[#This Row],[peerIQR]])),finalData[[#This Row],[peerIQR]]=0), NA(), finalData[[#This Row],[peerQ3]]+1.5*finalData[[#This Row],[peerIQR]])</f>
        <v>1.0799999999999998</v>
      </c>
      <c r="U232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28">
        <f>finalData[[#This Row],[score]]-finalData[[#This Row],[peerMedian]]</f>
        <v>-8.9999999999999969E-2</v>
      </c>
    </row>
    <row r="2329" spans="1:22">
      <c r="A2329" t="s">
        <v>8736</v>
      </c>
      <c r="B2329" t="s">
        <v>8737</v>
      </c>
      <c r="C2329" t="s">
        <v>8497</v>
      </c>
      <c r="D2329" t="s">
        <v>27</v>
      </c>
      <c r="E2329">
        <v>3</v>
      </c>
      <c r="F2329">
        <v>0</v>
      </c>
      <c r="G2329">
        <v>7</v>
      </c>
      <c r="H2329">
        <v>1</v>
      </c>
      <c r="I2329">
        <v>0.96</v>
      </c>
      <c r="J2329">
        <v>8</v>
      </c>
      <c r="K2329">
        <v>0.125</v>
      </c>
      <c r="L2329" t="s">
        <v>18210</v>
      </c>
      <c r="M2329" t="s">
        <v>17971</v>
      </c>
      <c r="N2329" cm="1">
        <f t="array" ref="N2329">_xlfn.LET(_xlpm.k,finalData[[#This Row],[peer_group_key]],
     MEDIAN(_xlfn._xlws.FILTER(finalData[score], (finalData[peer_group_key]=_xlpm.k)*(ISNUMBER(finalData[score]))))
)</f>
        <v>0.97499999999999998</v>
      </c>
      <c r="O2329" cm="1">
        <f t="array" ref="O232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2329" cm="1">
        <f t="array" ref="P232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2329">
        <f>finalData[[#This Row],[peerQ3]]-finalData[[#This Row],[peerQ1]]</f>
        <v>8.4999999999999964E-2</v>
      </c>
      <c r="R2329" cm="1">
        <f t="array" ref="R2329">_xlfn.LET(_xlpm.k,finalData[[#This Row],[peer_group_key]],
ROWS(_xlfn._xlws.FILTER(finalData[score], (finalData[peer_group_key]=_xlpm.k)*(ISNUMBER(finalData[score]))))
)</f>
        <v>14</v>
      </c>
      <c r="S2329">
        <f>IF(OR(NOT(ISNUMBER(finalData[[#This Row],[peerIQR]])),finalData[[#This Row],[peerIQR]]=0), NA(), finalData[[#This Row],[peerQ1]]-1.5*finalData[[#This Row],[peerIQR]])</f>
        <v>0.81</v>
      </c>
      <c r="T2329">
        <f>IF(OR(NOT(ISNUMBER(finalData[[#This Row],[peerIQR]])),finalData[[#This Row],[peerIQR]]=0), NA(), finalData[[#This Row],[peerQ3]]+1.5*finalData[[#This Row],[peerIQR]])</f>
        <v>1.1499999999999999</v>
      </c>
      <c r="U232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29">
        <f>finalData[[#This Row],[score]]-finalData[[#This Row],[peerMedian]]</f>
        <v>-1.5000000000000013E-2</v>
      </c>
    </row>
    <row r="2330" spans="1:22">
      <c r="A2330" t="s">
        <v>8740</v>
      </c>
      <c r="B2330" t="s">
        <v>8741</v>
      </c>
      <c r="C2330" t="s">
        <v>8497</v>
      </c>
      <c r="D2330" t="s">
        <v>32</v>
      </c>
      <c r="E2330">
        <v>4</v>
      </c>
      <c r="F2330">
        <v>0</v>
      </c>
      <c r="G2330">
        <v>7</v>
      </c>
      <c r="H2330">
        <v>0</v>
      </c>
      <c r="I2330">
        <v>0.91</v>
      </c>
      <c r="J2330">
        <v>7</v>
      </c>
      <c r="K2330">
        <v>0</v>
      </c>
      <c r="L2330" t="s">
        <v>18207</v>
      </c>
      <c r="M2330" t="s">
        <v>17970</v>
      </c>
      <c r="N2330" cm="1">
        <f t="array" ref="N2330">_xlfn.LET(_xlpm.k,finalData[[#This Row],[peer_group_key]],
     MEDIAN(_xlfn._xlws.FILTER(finalData[score], (finalData[peer_group_key]=_xlpm.k)*(ISNUMBER(finalData[score]))))
)</f>
        <v>0.95</v>
      </c>
      <c r="O2330" cm="1">
        <f t="array" ref="O233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330" cm="1">
        <f t="array" ref="P233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330">
        <f>finalData[[#This Row],[peerQ3]]-finalData[[#This Row],[peerQ1]]</f>
        <v>5.9999999999999942E-2</v>
      </c>
      <c r="R2330" cm="1">
        <f t="array" ref="R2330">_xlfn.LET(_xlpm.k,finalData[[#This Row],[peer_group_key]],
ROWS(_xlfn._xlws.FILTER(finalData[score], (finalData[peer_group_key]=_xlpm.k)*(ISNUMBER(finalData[score]))))
)</f>
        <v>39</v>
      </c>
      <c r="S2330">
        <f>IF(OR(NOT(ISNUMBER(finalData[[#This Row],[peerIQR]])),finalData[[#This Row],[peerIQR]]=0), NA(), finalData[[#This Row],[peerQ1]]-1.5*finalData[[#This Row],[peerIQR]])</f>
        <v>0.84000000000000008</v>
      </c>
      <c r="T2330">
        <f>IF(OR(NOT(ISNUMBER(finalData[[#This Row],[peerIQR]])),finalData[[#This Row],[peerIQR]]=0), NA(), finalData[[#This Row],[peerQ3]]+1.5*finalData[[#This Row],[peerIQR]])</f>
        <v>1.0799999999999998</v>
      </c>
      <c r="U233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30">
        <f>finalData[[#This Row],[score]]-finalData[[#This Row],[peerMedian]]</f>
        <v>-3.9999999999999925E-2</v>
      </c>
    </row>
    <row r="2331" spans="1:22">
      <c r="A2331" t="s">
        <v>8742</v>
      </c>
      <c r="B2331" t="s">
        <v>8743</v>
      </c>
      <c r="C2331" t="s">
        <v>8497</v>
      </c>
      <c r="D2331" t="s">
        <v>32</v>
      </c>
      <c r="E2331">
        <v>4</v>
      </c>
      <c r="F2331">
        <v>0</v>
      </c>
      <c r="G2331">
        <v>7</v>
      </c>
      <c r="H2331">
        <v>0</v>
      </c>
      <c r="I2331">
        <v>1.03</v>
      </c>
      <c r="J2331">
        <v>7</v>
      </c>
      <c r="K2331">
        <v>0</v>
      </c>
      <c r="L2331" t="s">
        <v>18207</v>
      </c>
      <c r="M2331" t="s">
        <v>17970</v>
      </c>
      <c r="N2331" cm="1">
        <f t="array" ref="N2331">_xlfn.LET(_xlpm.k,finalData[[#This Row],[peer_group_key]],
     MEDIAN(_xlfn._xlws.FILTER(finalData[score], (finalData[peer_group_key]=_xlpm.k)*(ISNUMBER(finalData[score]))))
)</f>
        <v>0.95</v>
      </c>
      <c r="O2331" cm="1">
        <f t="array" ref="O233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331" cm="1">
        <f t="array" ref="P233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0.99</v>
      </c>
      <c r="Q2331">
        <f>finalData[[#This Row],[peerQ3]]-finalData[[#This Row],[peerQ1]]</f>
        <v>5.9999999999999942E-2</v>
      </c>
      <c r="R2331" cm="1">
        <f t="array" ref="R2331">_xlfn.LET(_xlpm.k,finalData[[#This Row],[peer_group_key]],
ROWS(_xlfn._xlws.FILTER(finalData[score], (finalData[peer_group_key]=_xlpm.k)*(ISNUMBER(finalData[score]))))
)</f>
        <v>39</v>
      </c>
      <c r="S2331">
        <f>IF(OR(NOT(ISNUMBER(finalData[[#This Row],[peerIQR]])),finalData[[#This Row],[peerIQR]]=0), NA(), finalData[[#This Row],[peerQ1]]-1.5*finalData[[#This Row],[peerIQR]])</f>
        <v>0.84000000000000008</v>
      </c>
      <c r="T2331">
        <f>IF(OR(NOT(ISNUMBER(finalData[[#This Row],[peerIQR]])),finalData[[#This Row],[peerIQR]]=0), NA(), finalData[[#This Row],[peerQ3]]+1.5*finalData[[#This Row],[peerIQR]])</f>
        <v>1.0799999999999998</v>
      </c>
      <c r="U233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31">
        <f>finalData[[#This Row],[score]]-finalData[[#This Row],[peerMedian]]</f>
        <v>8.0000000000000071E-2</v>
      </c>
    </row>
    <row r="2332" spans="1:22">
      <c r="A2332" t="s">
        <v>8745</v>
      </c>
      <c r="B2332" t="s">
        <v>8746</v>
      </c>
      <c r="C2332" t="s">
        <v>8497</v>
      </c>
      <c r="D2332" t="s">
        <v>27</v>
      </c>
      <c r="E2332">
        <v>3</v>
      </c>
      <c r="F2332">
        <v>1</v>
      </c>
      <c r="G2332">
        <v>4</v>
      </c>
      <c r="H2332">
        <v>0</v>
      </c>
      <c r="I2332">
        <v>1</v>
      </c>
      <c r="J2332">
        <v>5</v>
      </c>
      <c r="K2332">
        <v>0</v>
      </c>
      <c r="L2332" t="s">
        <v>18210</v>
      </c>
      <c r="M2332" t="s">
        <v>17971</v>
      </c>
      <c r="N2332" cm="1">
        <f t="array" ref="N2332">_xlfn.LET(_xlpm.k,finalData[[#This Row],[peer_group_key]],
     MEDIAN(_xlfn._xlws.FILTER(finalData[score], (finalData[peer_group_key]=_xlpm.k)*(ISNUMBER(finalData[score]))))
)</f>
        <v>0.97499999999999998</v>
      </c>
      <c r="O2332" cm="1">
        <f t="array" ref="O233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0.9375</v>
      </c>
      <c r="P2332" cm="1">
        <f t="array" ref="P233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1.0225</v>
      </c>
      <c r="Q2332">
        <f>finalData[[#This Row],[peerQ3]]-finalData[[#This Row],[peerQ1]]</f>
        <v>8.4999999999999964E-2</v>
      </c>
      <c r="R2332" cm="1">
        <f t="array" ref="R2332">_xlfn.LET(_xlpm.k,finalData[[#This Row],[peer_group_key]],
ROWS(_xlfn._xlws.FILTER(finalData[score], (finalData[peer_group_key]=_xlpm.k)*(ISNUMBER(finalData[score]))))
)</f>
        <v>14</v>
      </c>
      <c r="S2332">
        <f>IF(OR(NOT(ISNUMBER(finalData[[#This Row],[peerIQR]])),finalData[[#This Row],[peerIQR]]=0), NA(), finalData[[#This Row],[peerQ1]]-1.5*finalData[[#This Row],[peerIQR]])</f>
        <v>0.81</v>
      </c>
      <c r="T2332">
        <f>IF(OR(NOT(ISNUMBER(finalData[[#This Row],[peerIQR]])),finalData[[#This Row],[peerIQR]]=0), NA(), finalData[[#This Row],[peerQ3]]+1.5*finalData[[#This Row],[peerIQR]])</f>
        <v>1.1499999999999999</v>
      </c>
      <c r="U233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32">
        <f>finalData[[#This Row],[score]]-finalData[[#This Row],[peerMedian]]</f>
        <v>2.5000000000000022E-2</v>
      </c>
    </row>
    <row r="2333" spans="1:22">
      <c r="A2333" t="s">
        <v>8762</v>
      </c>
      <c r="B2333" t="s">
        <v>950</v>
      </c>
      <c r="C2333" t="s">
        <v>8763</v>
      </c>
      <c r="D2333" t="s">
        <v>32</v>
      </c>
      <c r="E2333">
        <v>3</v>
      </c>
      <c r="F2333">
        <v>0</v>
      </c>
      <c r="G2333">
        <v>10</v>
      </c>
      <c r="H2333">
        <v>0</v>
      </c>
      <c r="I2333">
        <v>0.96</v>
      </c>
      <c r="J2333">
        <v>10</v>
      </c>
      <c r="K2333">
        <v>0</v>
      </c>
      <c r="L2333" t="s">
        <v>18213</v>
      </c>
      <c r="M2333" t="s">
        <v>17971</v>
      </c>
      <c r="N2333" cm="1">
        <f t="array" ref="N2333">_xlfn.LET(_xlpm.k,finalData[[#This Row],[peer_group_key]],
     MEDIAN(_xlfn._xlws.FILTER(finalData[score], (finalData[peer_group_key]=_xlpm.k)*(ISNUMBER(finalData[score]))))
)</f>
        <v>0.93</v>
      </c>
      <c r="O2333" cm="1">
        <f t="array" ref="O233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2333" cm="1">
        <f t="array" ref="P233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333">
        <f>finalData[[#This Row],[peerQ3]]-finalData[[#This Row],[peerQ1]]</f>
        <v>5.9999999999999942E-2</v>
      </c>
      <c r="R2333" cm="1">
        <f t="array" ref="R2333">_xlfn.LET(_xlpm.k,finalData[[#This Row],[peer_group_key]],
ROWS(_xlfn._xlws.FILTER(finalData[score], (finalData[peer_group_key]=_xlpm.k)*(ISNUMBER(finalData[score]))))
)</f>
        <v>22</v>
      </c>
      <c r="S2333">
        <f>IF(OR(NOT(ISNUMBER(finalData[[#This Row],[peerIQR]])),finalData[[#This Row],[peerIQR]]=0), NA(), finalData[[#This Row],[peerQ1]]-1.5*finalData[[#This Row],[peerIQR]])</f>
        <v>0.81</v>
      </c>
      <c r="T2333">
        <f>IF(OR(NOT(ISNUMBER(finalData[[#This Row],[peerIQR]])),finalData[[#This Row],[peerIQR]]=0), NA(), finalData[[#This Row],[peerQ3]]+1.5*finalData[[#This Row],[peerIQR]])</f>
        <v>1.0499999999999998</v>
      </c>
      <c r="U233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33">
        <f>finalData[[#This Row],[score]]-finalData[[#This Row],[peerMedian]]</f>
        <v>2.9999999999999916E-2</v>
      </c>
    </row>
    <row r="2334" spans="1:22">
      <c r="A2334" t="s">
        <v>8766</v>
      </c>
      <c r="B2334" t="s">
        <v>8767</v>
      </c>
      <c r="C2334" t="s">
        <v>8763</v>
      </c>
      <c r="D2334" t="s">
        <v>18</v>
      </c>
      <c r="E2334">
        <v>3</v>
      </c>
      <c r="F2334">
        <v>1</v>
      </c>
      <c r="G2334">
        <v>8</v>
      </c>
      <c r="H2334">
        <v>1</v>
      </c>
      <c r="I2334">
        <v>0.92</v>
      </c>
      <c r="J2334">
        <v>10</v>
      </c>
      <c r="K2334">
        <v>0.1</v>
      </c>
      <c r="L2334" t="s">
        <v>18214</v>
      </c>
      <c r="M2334" t="s">
        <v>17971</v>
      </c>
      <c r="N2334" cm="1">
        <f t="array" ref="N2334">_xlfn.LET(_xlpm.k,finalData[[#This Row],[peer_group_key]],
     MEDIAN(_xlfn._xlws.FILTER(finalData[score], (finalData[peer_group_key]=_xlpm.k)*(ISNUMBER(finalData[score]))))
)</f>
        <v>0.92</v>
      </c>
      <c r="O2334" cm="1">
        <f t="array" ref="O233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</v>
      </c>
      <c r="P2334" cm="1">
        <f t="array" ref="P233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2334">
        <f>finalData[[#This Row],[peerQ3]]-finalData[[#This Row],[peerQ1]]</f>
        <v>4.4999999999999929E-2</v>
      </c>
      <c r="R2334" cm="1">
        <f t="array" ref="R2334">_xlfn.LET(_xlpm.k,finalData[[#This Row],[peer_group_key]],
ROWS(_xlfn._xlws.FILTER(finalData[score], (finalData[peer_group_key]=_xlpm.k)*(ISNUMBER(finalData[score]))))
)</f>
        <v>7</v>
      </c>
      <c r="S2334">
        <f>IF(OR(NOT(ISNUMBER(finalData[[#This Row],[peerIQR]])),finalData[[#This Row],[peerIQR]]=0), NA(), finalData[[#This Row],[peerQ1]]-1.5*finalData[[#This Row],[peerIQR]])</f>
        <v>0.84250000000000014</v>
      </c>
      <c r="T2334">
        <f>IF(OR(NOT(ISNUMBER(finalData[[#This Row],[peerIQR]])),finalData[[#This Row],[peerIQR]]=0), NA(), finalData[[#This Row],[peerQ3]]+1.5*finalData[[#This Row],[peerIQR]])</f>
        <v>1.0225</v>
      </c>
      <c r="U233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334">
        <f>finalData[[#This Row],[score]]-finalData[[#This Row],[peerMedian]]</f>
        <v>0</v>
      </c>
    </row>
    <row r="2335" spans="1:22">
      <c r="A2335" t="s">
        <v>8770</v>
      </c>
      <c r="B2335" t="s">
        <v>8771</v>
      </c>
      <c r="C2335" t="s">
        <v>8763</v>
      </c>
      <c r="D2335" t="s">
        <v>32</v>
      </c>
      <c r="E2335">
        <v>5</v>
      </c>
      <c r="F2335">
        <v>1</v>
      </c>
      <c r="G2335">
        <v>10</v>
      </c>
      <c r="H2335">
        <v>0</v>
      </c>
      <c r="I2335">
        <v>0.98</v>
      </c>
      <c r="J2335">
        <v>11</v>
      </c>
      <c r="K2335">
        <v>0</v>
      </c>
      <c r="L2335" t="s">
        <v>18213</v>
      </c>
      <c r="M2335" t="s">
        <v>17970</v>
      </c>
      <c r="N2335" cm="1">
        <f t="array" ref="N2335">_xlfn.LET(_xlpm.k,finalData[[#This Row],[peer_group_key]],
     MEDIAN(_xlfn._xlws.FILTER(finalData[score], (finalData[peer_group_key]=_xlpm.k)*(ISNUMBER(finalData[score]))))
)</f>
        <v>0.93</v>
      </c>
      <c r="O2335" cm="1">
        <f t="array" ref="O233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2335" cm="1">
        <f t="array" ref="P233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335">
        <f>finalData[[#This Row],[peerQ3]]-finalData[[#This Row],[peerQ1]]</f>
        <v>5.9999999999999942E-2</v>
      </c>
      <c r="R2335" cm="1">
        <f t="array" ref="R2335">_xlfn.LET(_xlpm.k,finalData[[#This Row],[peer_group_key]],
ROWS(_xlfn._xlws.FILTER(finalData[score], (finalData[peer_group_key]=_xlpm.k)*(ISNUMBER(finalData[score]))))
)</f>
        <v>22</v>
      </c>
      <c r="S2335">
        <f>IF(OR(NOT(ISNUMBER(finalData[[#This Row],[peerIQR]])),finalData[[#This Row],[peerIQR]]=0), NA(), finalData[[#This Row],[peerQ1]]-1.5*finalData[[#This Row],[peerIQR]])</f>
        <v>0.81</v>
      </c>
      <c r="T2335">
        <f>IF(OR(NOT(ISNUMBER(finalData[[#This Row],[peerIQR]])),finalData[[#This Row],[peerIQR]]=0), NA(), finalData[[#This Row],[peerQ3]]+1.5*finalData[[#This Row],[peerIQR]])</f>
        <v>1.0499999999999998</v>
      </c>
      <c r="U233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35">
        <f>finalData[[#This Row],[score]]-finalData[[#This Row],[peerMedian]]</f>
        <v>4.9999999999999933E-2</v>
      </c>
    </row>
    <row r="2336" spans="1:22">
      <c r="A2336" t="s">
        <v>8774</v>
      </c>
      <c r="B2336" t="s">
        <v>8775</v>
      </c>
      <c r="C2336" t="s">
        <v>8763</v>
      </c>
      <c r="D2336" t="s">
        <v>18</v>
      </c>
      <c r="E2336">
        <v>5</v>
      </c>
      <c r="F2336">
        <v>1</v>
      </c>
      <c r="G2336">
        <v>8</v>
      </c>
      <c r="H2336">
        <v>0</v>
      </c>
      <c r="I2336">
        <v>0.88</v>
      </c>
      <c r="J2336">
        <v>9</v>
      </c>
      <c r="K2336">
        <v>0</v>
      </c>
      <c r="L2336" t="s">
        <v>18214</v>
      </c>
      <c r="M2336" t="s">
        <v>17970</v>
      </c>
      <c r="N2336" cm="1">
        <f t="array" ref="N2336">_xlfn.LET(_xlpm.k,finalData[[#This Row],[peer_group_key]],
     MEDIAN(_xlfn._xlws.FILTER(finalData[score], (finalData[peer_group_key]=_xlpm.k)*(ISNUMBER(finalData[score]))))
)</f>
        <v>0.92</v>
      </c>
      <c r="O2336" cm="1">
        <f t="array" ref="O233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</v>
      </c>
      <c r="P2336" cm="1">
        <f t="array" ref="P233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2336">
        <f>finalData[[#This Row],[peerQ3]]-finalData[[#This Row],[peerQ1]]</f>
        <v>4.4999999999999929E-2</v>
      </c>
      <c r="R2336" cm="1">
        <f t="array" ref="R2336">_xlfn.LET(_xlpm.k,finalData[[#This Row],[peer_group_key]],
ROWS(_xlfn._xlws.FILTER(finalData[score], (finalData[peer_group_key]=_xlpm.k)*(ISNUMBER(finalData[score]))))
)</f>
        <v>7</v>
      </c>
      <c r="S2336">
        <f>IF(OR(NOT(ISNUMBER(finalData[[#This Row],[peerIQR]])),finalData[[#This Row],[peerIQR]]=0), NA(), finalData[[#This Row],[peerQ1]]-1.5*finalData[[#This Row],[peerIQR]])</f>
        <v>0.84250000000000014</v>
      </c>
      <c r="T2336">
        <f>IF(OR(NOT(ISNUMBER(finalData[[#This Row],[peerIQR]])),finalData[[#This Row],[peerIQR]]=0), NA(), finalData[[#This Row],[peerQ3]]+1.5*finalData[[#This Row],[peerIQR]])</f>
        <v>1.0225</v>
      </c>
      <c r="U233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336">
        <f>finalData[[#This Row],[score]]-finalData[[#This Row],[peerMedian]]</f>
        <v>-4.0000000000000036E-2</v>
      </c>
    </row>
    <row r="2337" spans="1:22">
      <c r="A2337" t="s">
        <v>8777</v>
      </c>
      <c r="B2337" t="s">
        <v>8778</v>
      </c>
      <c r="C2337" t="s">
        <v>8763</v>
      </c>
      <c r="D2337" t="s">
        <v>67</v>
      </c>
      <c r="E2337">
        <v>3</v>
      </c>
      <c r="F2337">
        <v>1</v>
      </c>
      <c r="G2337">
        <v>10</v>
      </c>
      <c r="H2337">
        <v>0</v>
      </c>
      <c r="I2337">
        <v>0.96</v>
      </c>
      <c r="J2337">
        <v>11</v>
      </c>
      <c r="K2337">
        <v>0</v>
      </c>
      <c r="L2337" t="s">
        <v>18215</v>
      </c>
      <c r="M2337" t="s">
        <v>17971</v>
      </c>
      <c r="N2337" cm="1">
        <f t="array" ref="N2337">_xlfn.LET(_xlpm.k,finalData[[#This Row],[peer_group_key]],
     MEDIAN(_xlfn._xlws.FILTER(finalData[score], (finalData[peer_group_key]=_xlpm.k)*(ISNUMBER(finalData[score]))))
)</f>
        <v>0.96</v>
      </c>
      <c r="O2337" cm="1">
        <f t="array" ref="O233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2337" cm="1">
        <f t="array" ref="P233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337">
        <f>finalData[[#This Row],[peerQ3]]-finalData[[#This Row],[peerQ1]]</f>
        <v>0</v>
      </c>
      <c r="R2337" cm="1">
        <f t="array" ref="R2337">_xlfn.LET(_xlpm.k,finalData[[#This Row],[peer_group_key]],
ROWS(_xlfn._xlws.FILTER(finalData[score], (finalData[peer_group_key]=_xlpm.k)*(ISNUMBER(finalData[score]))))
)</f>
        <v>1</v>
      </c>
      <c r="S2337" t="e">
        <f>IF(OR(NOT(ISNUMBER(finalData[[#This Row],[peerIQR]])),finalData[[#This Row],[peerIQR]]=0), NA(), finalData[[#This Row],[peerQ1]]-1.5*finalData[[#This Row],[peerIQR]])</f>
        <v>#N/A</v>
      </c>
      <c r="T2337" t="e">
        <f>IF(OR(NOT(ISNUMBER(finalData[[#This Row],[peerIQR]])),finalData[[#This Row],[peerIQR]]=0), NA(), finalData[[#This Row],[peerQ3]]+1.5*finalData[[#This Row],[peerIQR]])</f>
        <v>#N/A</v>
      </c>
      <c r="U233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337">
        <f>finalData[[#This Row],[score]]-finalData[[#This Row],[peerMedian]]</f>
        <v>0</v>
      </c>
    </row>
    <row r="2338" spans="1:22">
      <c r="A2338" t="s">
        <v>8780</v>
      </c>
      <c r="B2338" t="s">
        <v>8781</v>
      </c>
      <c r="C2338" t="s">
        <v>8763</v>
      </c>
      <c r="D2338" t="s">
        <v>32</v>
      </c>
      <c r="E2338">
        <v>2</v>
      </c>
      <c r="F2338">
        <v>0</v>
      </c>
      <c r="G2338">
        <v>8</v>
      </c>
      <c r="H2338">
        <v>0</v>
      </c>
      <c r="I2338">
        <v>1.02</v>
      </c>
      <c r="J2338">
        <v>8</v>
      </c>
      <c r="K2338">
        <v>0</v>
      </c>
      <c r="L2338" t="s">
        <v>18213</v>
      </c>
      <c r="M2338" t="s">
        <v>17973</v>
      </c>
      <c r="N2338" cm="1">
        <f t="array" ref="N2338">_xlfn.LET(_xlpm.k,finalData[[#This Row],[peer_group_key]],
     MEDIAN(_xlfn._xlws.FILTER(finalData[score], (finalData[peer_group_key]=_xlpm.k)*(ISNUMBER(finalData[score]))))
)</f>
        <v>0.93</v>
      </c>
      <c r="O2338" cm="1">
        <f t="array" ref="O233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2338" cm="1">
        <f t="array" ref="P233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338">
        <f>finalData[[#This Row],[peerQ3]]-finalData[[#This Row],[peerQ1]]</f>
        <v>5.9999999999999942E-2</v>
      </c>
      <c r="R2338" cm="1">
        <f t="array" ref="R2338">_xlfn.LET(_xlpm.k,finalData[[#This Row],[peer_group_key]],
ROWS(_xlfn._xlws.FILTER(finalData[score], (finalData[peer_group_key]=_xlpm.k)*(ISNUMBER(finalData[score]))))
)</f>
        <v>22</v>
      </c>
      <c r="S2338">
        <f>IF(OR(NOT(ISNUMBER(finalData[[#This Row],[peerIQR]])),finalData[[#This Row],[peerIQR]]=0), NA(), finalData[[#This Row],[peerQ1]]-1.5*finalData[[#This Row],[peerIQR]])</f>
        <v>0.81</v>
      </c>
      <c r="T2338">
        <f>IF(OR(NOT(ISNUMBER(finalData[[#This Row],[peerIQR]])),finalData[[#This Row],[peerIQR]]=0), NA(), finalData[[#This Row],[peerQ3]]+1.5*finalData[[#This Row],[peerIQR]])</f>
        <v>1.0499999999999998</v>
      </c>
      <c r="U233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38">
        <f>finalData[[#This Row],[score]]-finalData[[#This Row],[peerMedian]]</f>
        <v>8.9999999999999969E-2</v>
      </c>
    </row>
    <row r="2339" spans="1:22">
      <c r="A2339" t="s">
        <v>8783</v>
      </c>
      <c r="B2339" t="s">
        <v>8784</v>
      </c>
      <c r="C2339" t="s">
        <v>8763</v>
      </c>
      <c r="D2339" t="s">
        <v>140</v>
      </c>
      <c r="E2339">
        <v>2</v>
      </c>
      <c r="F2339">
        <v>1</v>
      </c>
      <c r="G2339">
        <v>8</v>
      </c>
      <c r="H2339">
        <v>0</v>
      </c>
      <c r="I2339">
        <v>0.93</v>
      </c>
      <c r="J2339">
        <v>9</v>
      </c>
      <c r="K2339">
        <v>0</v>
      </c>
      <c r="L2339" t="s">
        <v>18216</v>
      </c>
      <c r="M2339" t="s">
        <v>17973</v>
      </c>
      <c r="N2339" cm="1">
        <f t="array" ref="N2339">_xlfn.LET(_xlpm.k,finalData[[#This Row],[peer_group_key]],
     MEDIAN(_xlfn._xlws.FILTER(finalData[score], (finalData[peer_group_key]=_xlpm.k)*(ISNUMBER(finalData[score]))))
)</f>
        <v>0.93</v>
      </c>
      <c r="O2339" cm="1">
        <f t="array" ref="O233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0.90250000000000008</v>
      </c>
      <c r="P2339" cm="1">
        <f t="array" ref="P233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2339">
        <f>finalData[[#This Row],[peerQ3]]-finalData[[#This Row],[peerQ1]]</f>
        <v>7.4999999999999956E-2</v>
      </c>
      <c r="R2339" cm="1">
        <f t="array" ref="R2339">_xlfn.LET(_xlpm.k,finalData[[#This Row],[peer_group_key]],
ROWS(_xlfn._xlws.FILTER(finalData[score], (finalData[peer_group_key]=_xlpm.k)*(ISNUMBER(finalData[score]))))
)</f>
        <v>8</v>
      </c>
      <c r="S2339">
        <f>IF(OR(NOT(ISNUMBER(finalData[[#This Row],[peerIQR]])),finalData[[#This Row],[peerIQR]]=0), NA(), finalData[[#This Row],[peerQ1]]-1.5*finalData[[#This Row],[peerIQR]])</f>
        <v>0.79000000000000015</v>
      </c>
      <c r="T2339">
        <f>IF(OR(NOT(ISNUMBER(finalData[[#This Row],[peerIQR]])),finalData[[#This Row],[peerIQR]]=0), NA(), finalData[[#This Row],[peerQ3]]+1.5*finalData[[#This Row],[peerIQR]])</f>
        <v>1.0899999999999999</v>
      </c>
      <c r="U233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39">
        <f>finalData[[#This Row],[score]]-finalData[[#This Row],[peerMedian]]</f>
        <v>0</v>
      </c>
    </row>
    <row r="2340" spans="1:22">
      <c r="A2340" t="s">
        <v>8787</v>
      </c>
      <c r="B2340" t="s">
        <v>8788</v>
      </c>
      <c r="C2340" t="s">
        <v>8763</v>
      </c>
      <c r="D2340" t="s">
        <v>32</v>
      </c>
      <c r="E2340">
        <v>2</v>
      </c>
      <c r="F2340">
        <v>0</v>
      </c>
      <c r="G2340">
        <v>6</v>
      </c>
      <c r="H2340">
        <v>1</v>
      </c>
      <c r="I2340">
        <v>0.91</v>
      </c>
      <c r="J2340">
        <v>7</v>
      </c>
      <c r="K2340">
        <v>0.14285714285714285</v>
      </c>
      <c r="L2340" t="s">
        <v>18213</v>
      </c>
      <c r="M2340" t="s">
        <v>17973</v>
      </c>
      <c r="N2340" cm="1">
        <f t="array" ref="N2340">_xlfn.LET(_xlpm.k,finalData[[#This Row],[peer_group_key]],
     MEDIAN(_xlfn._xlws.FILTER(finalData[score], (finalData[peer_group_key]=_xlpm.k)*(ISNUMBER(finalData[score]))))
)</f>
        <v>0.93</v>
      </c>
      <c r="O2340" cm="1">
        <f t="array" ref="O234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2340" cm="1">
        <f t="array" ref="P234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340">
        <f>finalData[[#This Row],[peerQ3]]-finalData[[#This Row],[peerQ1]]</f>
        <v>5.9999999999999942E-2</v>
      </c>
      <c r="R2340" cm="1">
        <f t="array" ref="R2340">_xlfn.LET(_xlpm.k,finalData[[#This Row],[peer_group_key]],
ROWS(_xlfn._xlws.FILTER(finalData[score], (finalData[peer_group_key]=_xlpm.k)*(ISNUMBER(finalData[score]))))
)</f>
        <v>22</v>
      </c>
      <c r="S2340">
        <f>IF(OR(NOT(ISNUMBER(finalData[[#This Row],[peerIQR]])),finalData[[#This Row],[peerIQR]]=0), NA(), finalData[[#This Row],[peerQ1]]-1.5*finalData[[#This Row],[peerIQR]])</f>
        <v>0.81</v>
      </c>
      <c r="T2340">
        <f>IF(OR(NOT(ISNUMBER(finalData[[#This Row],[peerIQR]])),finalData[[#This Row],[peerIQR]]=0), NA(), finalData[[#This Row],[peerQ3]]+1.5*finalData[[#This Row],[peerIQR]])</f>
        <v>1.0499999999999998</v>
      </c>
      <c r="U234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40">
        <f>finalData[[#This Row],[score]]-finalData[[#This Row],[peerMedian]]</f>
        <v>-2.0000000000000018E-2</v>
      </c>
    </row>
    <row r="2341" spans="1:22">
      <c r="A2341" t="s">
        <v>8790</v>
      </c>
      <c r="B2341" t="s">
        <v>8791</v>
      </c>
      <c r="C2341" t="s">
        <v>8763</v>
      </c>
      <c r="D2341" t="s">
        <v>32</v>
      </c>
      <c r="E2341">
        <v>4</v>
      </c>
      <c r="F2341">
        <v>3</v>
      </c>
      <c r="G2341">
        <v>6</v>
      </c>
      <c r="H2341">
        <v>1</v>
      </c>
      <c r="I2341">
        <v>0.91</v>
      </c>
      <c r="J2341">
        <v>10</v>
      </c>
      <c r="K2341">
        <v>0.1</v>
      </c>
      <c r="L2341" t="s">
        <v>18213</v>
      </c>
      <c r="M2341" t="s">
        <v>17970</v>
      </c>
      <c r="N2341" cm="1">
        <f t="array" ref="N2341">_xlfn.LET(_xlpm.k,finalData[[#This Row],[peer_group_key]],
     MEDIAN(_xlfn._xlws.FILTER(finalData[score], (finalData[peer_group_key]=_xlpm.k)*(ISNUMBER(finalData[score]))))
)</f>
        <v>0.93</v>
      </c>
      <c r="O2341" cm="1">
        <f t="array" ref="O234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2341" cm="1">
        <f t="array" ref="P234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341">
        <f>finalData[[#This Row],[peerQ3]]-finalData[[#This Row],[peerQ1]]</f>
        <v>5.9999999999999942E-2</v>
      </c>
      <c r="R2341" cm="1">
        <f t="array" ref="R2341">_xlfn.LET(_xlpm.k,finalData[[#This Row],[peer_group_key]],
ROWS(_xlfn._xlws.FILTER(finalData[score], (finalData[peer_group_key]=_xlpm.k)*(ISNUMBER(finalData[score]))))
)</f>
        <v>22</v>
      </c>
      <c r="S2341">
        <f>IF(OR(NOT(ISNUMBER(finalData[[#This Row],[peerIQR]])),finalData[[#This Row],[peerIQR]]=0), NA(), finalData[[#This Row],[peerQ1]]-1.5*finalData[[#This Row],[peerIQR]])</f>
        <v>0.81</v>
      </c>
      <c r="T2341">
        <f>IF(OR(NOT(ISNUMBER(finalData[[#This Row],[peerIQR]])),finalData[[#This Row],[peerIQR]]=0), NA(), finalData[[#This Row],[peerQ3]]+1.5*finalData[[#This Row],[peerIQR]])</f>
        <v>1.0499999999999998</v>
      </c>
      <c r="U234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41">
        <f>finalData[[#This Row],[score]]-finalData[[#This Row],[peerMedian]]</f>
        <v>-2.0000000000000018E-2</v>
      </c>
    </row>
    <row r="2342" spans="1:22">
      <c r="A2342" t="s">
        <v>8794</v>
      </c>
      <c r="B2342" t="s">
        <v>8795</v>
      </c>
      <c r="C2342" t="s">
        <v>8763</v>
      </c>
      <c r="D2342" t="s">
        <v>87</v>
      </c>
      <c r="E2342">
        <v>4</v>
      </c>
      <c r="F2342">
        <v>0</v>
      </c>
      <c r="G2342">
        <v>9</v>
      </c>
      <c r="H2342">
        <v>0</v>
      </c>
      <c r="I2342">
        <v>0.87</v>
      </c>
      <c r="J2342">
        <v>9</v>
      </c>
      <c r="K2342">
        <v>0</v>
      </c>
      <c r="L2342" t="s">
        <v>18217</v>
      </c>
      <c r="M2342" t="s">
        <v>17970</v>
      </c>
      <c r="N2342" cm="1">
        <f t="array" ref="N2342">_xlfn.LET(_xlpm.k,finalData[[#This Row],[peer_group_key]],
     MEDIAN(_xlfn._xlws.FILTER(finalData[score], (finalData[peer_group_key]=_xlpm.k)*(ISNUMBER(finalData[score]))))
)</f>
        <v>0.92</v>
      </c>
      <c r="O2342" cm="1">
        <f t="array" ref="O234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0.89500000000000002</v>
      </c>
      <c r="P2342" cm="1">
        <f t="array" ref="P234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0.94500000000000006</v>
      </c>
      <c r="Q2342">
        <f>finalData[[#This Row],[peerQ3]]-finalData[[#This Row],[peerQ1]]</f>
        <v>5.0000000000000044E-2</v>
      </c>
      <c r="R2342" cm="1">
        <f t="array" ref="R2342">_xlfn.LET(_xlpm.k,finalData[[#This Row],[peer_group_key]],
ROWS(_xlfn._xlws.FILTER(finalData[score], (finalData[peer_group_key]=_xlpm.k)*(ISNUMBER(finalData[score]))))
)</f>
        <v>3</v>
      </c>
      <c r="S2342">
        <f>IF(OR(NOT(ISNUMBER(finalData[[#This Row],[peerIQR]])),finalData[[#This Row],[peerIQR]]=0), NA(), finalData[[#This Row],[peerQ1]]-1.5*finalData[[#This Row],[peerIQR]])</f>
        <v>0.82</v>
      </c>
      <c r="T2342">
        <f>IF(OR(NOT(ISNUMBER(finalData[[#This Row],[peerIQR]])),finalData[[#This Row],[peerIQR]]=0), NA(), finalData[[#This Row],[peerQ3]]+1.5*finalData[[#This Row],[peerIQR]])</f>
        <v>1.02</v>
      </c>
      <c r="U234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342">
        <f>finalData[[#This Row],[score]]-finalData[[#This Row],[peerMedian]]</f>
        <v>-5.0000000000000044E-2</v>
      </c>
    </row>
    <row r="2343" spans="1:22">
      <c r="A2343" t="s">
        <v>8798</v>
      </c>
      <c r="B2343" t="s">
        <v>8799</v>
      </c>
      <c r="C2343" t="s">
        <v>8763</v>
      </c>
      <c r="D2343" t="s">
        <v>140</v>
      </c>
      <c r="E2343">
        <v>5</v>
      </c>
      <c r="F2343">
        <v>1</v>
      </c>
      <c r="G2343">
        <v>6</v>
      </c>
      <c r="H2343">
        <v>0</v>
      </c>
      <c r="I2343">
        <v>0.93</v>
      </c>
      <c r="J2343">
        <v>7</v>
      </c>
      <c r="K2343">
        <v>0</v>
      </c>
      <c r="L2343" t="s">
        <v>18216</v>
      </c>
      <c r="M2343" t="s">
        <v>17970</v>
      </c>
      <c r="N2343" cm="1">
        <f t="array" ref="N2343">_xlfn.LET(_xlpm.k,finalData[[#This Row],[peer_group_key]],
     MEDIAN(_xlfn._xlws.FILTER(finalData[score], (finalData[peer_group_key]=_xlpm.k)*(ISNUMBER(finalData[score]))))
)</f>
        <v>0.93</v>
      </c>
      <c r="O2343" cm="1">
        <f t="array" ref="O234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0.90250000000000008</v>
      </c>
      <c r="P2343" cm="1">
        <f t="array" ref="P234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2343">
        <f>finalData[[#This Row],[peerQ3]]-finalData[[#This Row],[peerQ1]]</f>
        <v>7.4999999999999956E-2</v>
      </c>
      <c r="R2343" cm="1">
        <f t="array" ref="R2343">_xlfn.LET(_xlpm.k,finalData[[#This Row],[peer_group_key]],
ROWS(_xlfn._xlws.FILTER(finalData[score], (finalData[peer_group_key]=_xlpm.k)*(ISNUMBER(finalData[score]))))
)</f>
        <v>8</v>
      </c>
      <c r="S2343">
        <f>IF(OR(NOT(ISNUMBER(finalData[[#This Row],[peerIQR]])),finalData[[#This Row],[peerIQR]]=0), NA(), finalData[[#This Row],[peerQ1]]-1.5*finalData[[#This Row],[peerIQR]])</f>
        <v>0.79000000000000015</v>
      </c>
      <c r="T2343">
        <f>IF(OR(NOT(ISNUMBER(finalData[[#This Row],[peerIQR]])),finalData[[#This Row],[peerIQR]]=0), NA(), finalData[[#This Row],[peerQ3]]+1.5*finalData[[#This Row],[peerIQR]])</f>
        <v>1.0899999999999999</v>
      </c>
      <c r="U234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43">
        <f>finalData[[#This Row],[score]]-finalData[[#This Row],[peerMedian]]</f>
        <v>0</v>
      </c>
    </row>
    <row r="2344" spans="1:22">
      <c r="A2344" t="s">
        <v>8802</v>
      </c>
      <c r="B2344" t="s">
        <v>8803</v>
      </c>
      <c r="C2344" t="s">
        <v>8763</v>
      </c>
      <c r="D2344" t="s">
        <v>32</v>
      </c>
      <c r="E2344">
        <v>3</v>
      </c>
      <c r="F2344">
        <v>1</v>
      </c>
      <c r="G2344">
        <v>8</v>
      </c>
      <c r="H2344">
        <v>2</v>
      </c>
      <c r="I2344">
        <v>0.9</v>
      </c>
      <c r="J2344">
        <v>11</v>
      </c>
      <c r="K2344">
        <v>0.18181818181818182</v>
      </c>
      <c r="L2344" t="s">
        <v>18213</v>
      </c>
      <c r="M2344" t="s">
        <v>17971</v>
      </c>
      <c r="N2344" cm="1">
        <f t="array" ref="N2344">_xlfn.LET(_xlpm.k,finalData[[#This Row],[peer_group_key]],
     MEDIAN(_xlfn._xlws.FILTER(finalData[score], (finalData[peer_group_key]=_xlpm.k)*(ISNUMBER(finalData[score]))))
)</f>
        <v>0.93</v>
      </c>
      <c r="O2344" cm="1">
        <f t="array" ref="O234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2344" cm="1">
        <f t="array" ref="P234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344">
        <f>finalData[[#This Row],[peerQ3]]-finalData[[#This Row],[peerQ1]]</f>
        <v>5.9999999999999942E-2</v>
      </c>
      <c r="R2344" cm="1">
        <f t="array" ref="R2344">_xlfn.LET(_xlpm.k,finalData[[#This Row],[peer_group_key]],
ROWS(_xlfn._xlws.FILTER(finalData[score], (finalData[peer_group_key]=_xlpm.k)*(ISNUMBER(finalData[score]))))
)</f>
        <v>22</v>
      </c>
      <c r="S2344">
        <f>IF(OR(NOT(ISNUMBER(finalData[[#This Row],[peerIQR]])),finalData[[#This Row],[peerIQR]]=0), NA(), finalData[[#This Row],[peerQ1]]-1.5*finalData[[#This Row],[peerIQR]])</f>
        <v>0.81</v>
      </c>
      <c r="T2344">
        <f>IF(OR(NOT(ISNUMBER(finalData[[#This Row],[peerIQR]])),finalData[[#This Row],[peerIQR]]=0), NA(), finalData[[#This Row],[peerQ3]]+1.5*finalData[[#This Row],[peerIQR]])</f>
        <v>1.0499999999999998</v>
      </c>
      <c r="U234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44">
        <f>finalData[[#This Row],[score]]-finalData[[#This Row],[peerMedian]]</f>
        <v>-3.0000000000000027E-2</v>
      </c>
    </row>
    <row r="2345" spans="1:22">
      <c r="A2345" t="s">
        <v>8806</v>
      </c>
      <c r="B2345" t="s">
        <v>8807</v>
      </c>
      <c r="C2345" t="s">
        <v>8763</v>
      </c>
      <c r="D2345" t="s">
        <v>140</v>
      </c>
      <c r="E2345">
        <v>4</v>
      </c>
      <c r="F2345">
        <v>0</v>
      </c>
      <c r="G2345">
        <v>6</v>
      </c>
      <c r="H2345">
        <v>0</v>
      </c>
      <c r="I2345">
        <v>0.97</v>
      </c>
      <c r="J2345">
        <v>6</v>
      </c>
      <c r="K2345">
        <v>0</v>
      </c>
      <c r="L2345" t="s">
        <v>18216</v>
      </c>
      <c r="M2345" t="s">
        <v>17970</v>
      </c>
      <c r="N2345" cm="1">
        <f t="array" ref="N2345">_xlfn.LET(_xlpm.k,finalData[[#This Row],[peer_group_key]],
     MEDIAN(_xlfn._xlws.FILTER(finalData[score], (finalData[peer_group_key]=_xlpm.k)*(ISNUMBER(finalData[score]))))
)</f>
        <v>0.93</v>
      </c>
      <c r="O2345" cm="1">
        <f t="array" ref="O234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0.90250000000000008</v>
      </c>
      <c r="P2345" cm="1">
        <f t="array" ref="P234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2345">
        <f>finalData[[#This Row],[peerQ3]]-finalData[[#This Row],[peerQ1]]</f>
        <v>7.4999999999999956E-2</v>
      </c>
      <c r="R2345" cm="1">
        <f t="array" ref="R2345">_xlfn.LET(_xlpm.k,finalData[[#This Row],[peer_group_key]],
ROWS(_xlfn._xlws.FILTER(finalData[score], (finalData[peer_group_key]=_xlpm.k)*(ISNUMBER(finalData[score]))))
)</f>
        <v>8</v>
      </c>
      <c r="S2345">
        <f>IF(OR(NOT(ISNUMBER(finalData[[#This Row],[peerIQR]])),finalData[[#This Row],[peerIQR]]=0), NA(), finalData[[#This Row],[peerQ1]]-1.5*finalData[[#This Row],[peerIQR]])</f>
        <v>0.79000000000000015</v>
      </c>
      <c r="T2345">
        <f>IF(OR(NOT(ISNUMBER(finalData[[#This Row],[peerIQR]])),finalData[[#This Row],[peerIQR]]=0), NA(), finalData[[#This Row],[peerQ3]]+1.5*finalData[[#This Row],[peerIQR]])</f>
        <v>1.0899999999999999</v>
      </c>
      <c r="U234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45">
        <f>finalData[[#This Row],[score]]-finalData[[#This Row],[peerMedian]]</f>
        <v>3.9999999999999925E-2</v>
      </c>
    </row>
    <row r="2346" spans="1:22">
      <c r="A2346" t="s">
        <v>8809</v>
      </c>
      <c r="B2346" t="s">
        <v>8810</v>
      </c>
      <c r="C2346" t="s">
        <v>8763</v>
      </c>
      <c r="D2346" t="s">
        <v>32</v>
      </c>
      <c r="E2346">
        <v>2</v>
      </c>
      <c r="F2346">
        <v>1</v>
      </c>
      <c r="G2346">
        <v>6</v>
      </c>
      <c r="H2346">
        <v>0</v>
      </c>
      <c r="I2346">
        <v>0.95</v>
      </c>
      <c r="J2346">
        <v>7</v>
      </c>
      <c r="K2346">
        <v>0</v>
      </c>
      <c r="L2346" t="s">
        <v>18213</v>
      </c>
      <c r="M2346" t="s">
        <v>17973</v>
      </c>
      <c r="N2346" cm="1">
        <f t="array" ref="N2346">_xlfn.LET(_xlpm.k,finalData[[#This Row],[peer_group_key]],
     MEDIAN(_xlfn._xlws.FILTER(finalData[score], (finalData[peer_group_key]=_xlpm.k)*(ISNUMBER(finalData[score]))))
)</f>
        <v>0.93</v>
      </c>
      <c r="O2346" cm="1">
        <f t="array" ref="O234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2346" cm="1">
        <f t="array" ref="P234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346">
        <f>finalData[[#This Row],[peerQ3]]-finalData[[#This Row],[peerQ1]]</f>
        <v>5.9999999999999942E-2</v>
      </c>
      <c r="R2346" cm="1">
        <f t="array" ref="R2346">_xlfn.LET(_xlpm.k,finalData[[#This Row],[peer_group_key]],
ROWS(_xlfn._xlws.FILTER(finalData[score], (finalData[peer_group_key]=_xlpm.k)*(ISNUMBER(finalData[score]))))
)</f>
        <v>22</v>
      </c>
      <c r="S2346">
        <f>IF(OR(NOT(ISNUMBER(finalData[[#This Row],[peerIQR]])),finalData[[#This Row],[peerIQR]]=0), NA(), finalData[[#This Row],[peerQ1]]-1.5*finalData[[#This Row],[peerIQR]])</f>
        <v>0.81</v>
      </c>
      <c r="T2346">
        <f>IF(OR(NOT(ISNUMBER(finalData[[#This Row],[peerIQR]])),finalData[[#This Row],[peerIQR]]=0), NA(), finalData[[#This Row],[peerQ3]]+1.5*finalData[[#This Row],[peerIQR]])</f>
        <v>1.0499999999999998</v>
      </c>
      <c r="U234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46">
        <f>finalData[[#This Row],[score]]-finalData[[#This Row],[peerMedian]]</f>
        <v>1.9999999999999907E-2</v>
      </c>
    </row>
    <row r="2347" spans="1:22">
      <c r="A2347" t="s">
        <v>8812</v>
      </c>
      <c r="B2347" t="s">
        <v>8813</v>
      </c>
      <c r="C2347" t="s">
        <v>8763</v>
      </c>
      <c r="D2347" t="s">
        <v>32</v>
      </c>
      <c r="E2347">
        <v>4</v>
      </c>
      <c r="F2347">
        <v>0</v>
      </c>
      <c r="G2347">
        <v>9</v>
      </c>
      <c r="H2347">
        <v>0</v>
      </c>
      <c r="I2347">
        <v>0.94</v>
      </c>
      <c r="J2347">
        <v>9</v>
      </c>
      <c r="K2347">
        <v>0</v>
      </c>
      <c r="L2347" t="s">
        <v>18213</v>
      </c>
      <c r="M2347" t="s">
        <v>17970</v>
      </c>
      <c r="N2347" cm="1">
        <f t="array" ref="N2347">_xlfn.LET(_xlpm.k,finalData[[#This Row],[peer_group_key]],
     MEDIAN(_xlfn._xlws.FILTER(finalData[score], (finalData[peer_group_key]=_xlpm.k)*(ISNUMBER(finalData[score]))))
)</f>
        <v>0.93</v>
      </c>
      <c r="O2347" cm="1">
        <f t="array" ref="O234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2347" cm="1">
        <f t="array" ref="P234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347">
        <f>finalData[[#This Row],[peerQ3]]-finalData[[#This Row],[peerQ1]]</f>
        <v>5.9999999999999942E-2</v>
      </c>
      <c r="R2347" cm="1">
        <f t="array" ref="R2347">_xlfn.LET(_xlpm.k,finalData[[#This Row],[peer_group_key]],
ROWS(_xlfn._xlws.FILTER(finalData[score], (finalData[peer_group_key]=_xlpm.k)*(ISNUMBER(finalData[score]))))
)</f>
        <v>22</v>
      </c>
      <c r="S2347">
        <f>IF(OR(NOT(ISNUMBER(finalData[[#This Row],[peerIQR]])),finalData[[#This Row],[peerIQR]]=0), NA(), finalData[[#This Row],[peerQ1]]-1.5*finalData[[#This Row],[peerIQR]])</f>
        <v>0.81</v>
      </c>
      <c r="T2347">
        <f>IF(OR(NOT(ISNUMBER(finalData[[#This Row],[peerIQR]])),finalData[[#This Row],[peerIQR]]=0), NA(), finalData[[#This Row],[peerQ3]]+1.5*finalData[[#This Row],[peerIQR]])</f>
        <v>1.0499999999999998</v>
      </c>
      <c r="U234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47">
        <f>finalData[[#This Row],[score]]-finalData[[#This Row],[peerMedian]]</f>
        <v>9.9999999999998979E-3</v>
      </c>
    </row>
    <row r="2348" spans="1:22">
      <c r="A2348" t="s">
        <v>8814</v>
      </c>
      <c r="B2348" t="s">
        <v>3842</v>
      </c>
      <c r="C2348" t="s">
        <v>8763</v>
      </c>
      <c r="D2348" t="s">
        <v>87</v>
      </c>
      <c r="E2348">
        <v>4</v>
      </c>
      <c r="F2348">
        <v>1</v>
      </c>
      <c r="G2348">
        <v>9</v>
      </c>
      <c r="H2348">
        <v>1</v>
      </c>
      <c r="I2348">
        <v>0.97</v>
      </c>
      <c r="J2348">
        <v>11</v>
      </c>
      <c r="K2348">
        <v>9.0909090909090912E-2</v>
      </c>
      <c r="L2348" t="s">
        <v>18217</v>
      </c>
      <c r="M2348" t="s">
        <v>17970</v>
      </c>
      <c r="N2348" cm="1">
        <f t="array" ref="N2348">_xlfn.LET(_xlpm.k,finalData[[#This Row],[peer_group_key]],
     MEDIAN(_xlfn._xlws.FILTER(finalData[score], (finalData[peer_group_key]=_xlpm.k)*(ISNUMBER(finalData[score]))))
)</f>
        <v>0.92</v>
      </c>
      <c r="O2348" cm="1">
        <f t="array" ref="O234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0.89500000000000002</v>
      </c>
      <c r="P2348" cm="1">
        <f t="array" ref="P234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0.94500000000000006</v>
      </c>
      <c r="Q2348">
        <f>finalData[[#This Row],[peerQ3]]-finalData[[#This Row],[peerQ1]]</f>
        <v>5.0000000000000044E-2</v>
      </c>
      <c r="R2348" cm="1">
        <f t="array" ref="R2348">_xlfn.LET(_xlpm.k,finalData[[#This Row],[peer_group_key]],
ROWS(_xlfn._xlws.FILTER(finalData[score], (finalData[peer_group_key]=_xlpm.k)*(ISNUMBER(finalData[score]))))
)</f>
        <v>3</v>
      </c>
      <c r="S2348">
        <f>IF(OR(NOT(ISNUMBER(finalData[[#This Row],[peerIQR]])),finalData[[#This Row],[peerIQR]]=0), NA(), finalData[[#This Row],[peerQ1]]-1.5*finalData[[#This Row],[peerIQR]])</f>
        <v>0.82</v>
      </c>
      <c r="T2348">
        <f>IF(OR(NOT(ISNUMBER(finalData[[#This Row],[peerIQR]])),finalData[[#This Row],[peerIQR]]=0), NA(), finalData[[#This Row],[peerQ3]]+1.5*finalData[[#This Row],[peerIQR]])</f>
        <v>1.02</v>
      </c>
      <c r="U234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348">
        <f>finalData[[#This Row],[score]]-finalData[[#This Row],[peerMedian]]</f>
        <v>4.9999999999999933E-2</v>
      </c>
    </row>
    <row r="2349" spans="1:22">
      <c r="A2349" t="s">
        <v>8817</v>
      </c>
      <c r="B2349" t="s">
        <v>8818</v>
      </c>
      <c r="C2349" t="s">
        <v>8763</v>
      </c>
      <c r="D2349" t="s">
        <v>32</v>
      </c>
      <c r="E2349">
        <v>2</v>
      </c>
      <c r="F2349">
        <v>0</v>
      </c>
      <c r="G2349">
        <v>7</v>
      </c>
      <c r="H2349">
        <v>1</v>
      </c>
      <c r="I2349">
        <v>0.98</v>
      </c>
      <c r="J2349">
        <v>8</v>
      </c>
      <c r="K2349">
        <v>0.125</v>
      </c>
      <c r="L2349" t="s">
        <v>18213</v>
      </c>
      <c r="M2349" t="s">
        <v>17973</v>
      </c>
      <c r="N2349" cm="1">
        <f t="array" ref="N2349">_xlfn.LET(_xlpm.k,finalData[[#This Row],[peer_group_key]],
     MEDIAN(_xlfn._xlws.FILTER(finalData[score], (finalData[peer_group_key]=_xlpm.k)*(ISNUMBER(finalData[score]))))
)</f>
        <v>0.93</v>
      </c>
      <c r="O2349" cm="1">
        <f t="array" ref="O234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2349" cm="1">
        <f t="array" ref="P234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349">
        <f>finalData[[#This Row],[peerQ3]]-finalData[[#This Row],[peerQ1]]</f>
        <v>5.9999999999999942E-2</v>
      </c>
      <c r="R2349" cm="1">
        <f t="array" ref="R2349">_xlfn.LET(_xlpm.k,finalData[[#This Row],[peer_group_key]],
ROWS(_xlfn._xlws.FILTER(finalData[score], (finalData[peer_group_key]=_xlpm.k)*(ISNUMBER(finalData[score]))))
)</f>
        <v>22</v>
      </c>
      <c r="S2349">
        <f>IF(OR(NOT(ISNUMBER(finalData[[#This Row],[peerIQR]])),finalData[[#This Row],[peerIQR]]=0), NA(), finalData[[#This Row],[peerQ1]]-1.5*finalData[[#This Row],[peerIQR]])</f>
        <v>0.81</v>
      </c>
      <c r="T2349">
        <f>IF(OR(NOT(ISNUMBER(finalData[[#This Row],[peerIQR]])),finalData[[#This Row],[peerIQR]]=0), NA(), finalData[[#This Row],[peerQ3]]+1.5*finalData[[#This Row],[peerIQR]])</f>
        <v>1.0499999999999998</v>
      </c>
      <c r="U234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49">
        <f>finalData[[#This Row],[score]]-finalData[[#This Row],[peerMedian]]</f>
        <v>4.9999999999999933E-2</v>
      </c>
    </row>
    <row r="2350" spans="1:22">
      <c r="A2350" t="s">
        <v>8821</v>
      </c>
      <c r="B2350" t="s">
        <v>8822</v>
      </c>
      <c r="C2350" t="s">
        <v>8763</v>
      </c>
      <c r="D2350" t="s">
        <v>18</v>
      </c>
      <c r="E2350">
        <v>3</v>
      </c>
      <c r="F2350">
        <v>1</v>
      </c>
      <c r="G2350">
        <v>6</v>
      </c>
      <c r="H2350">
        <v>0</v>
      </c>
      <c r="I2350">
        <v>0.92</v>
      </c>
      <c r="J2350">
        <v>7</v>
      </c>
      <c r="K2350">
        <v>0</v>
      </c>
      <c r="L2350" t="s">
        <v>18214</v>
      </c>
      <c r="M2350" t="s">
        <v>17971</v>
      </c>
      <c r="N2350" cm="1">
        <f t="array" ref="N2350">_xlfn.LET(_xlpm.k,finalData[[#This Row],[peer_group_key]],
     MEDIAN(_xlfn._xlws.FILTER(finalData[score], (finalData[peer_group_key]=_xlpm.k)*(ISNUMBER(finalData[score]))))
)</f>
        <v>0.92</v>
      </c>
      <c r="O2350" cm="1">
        <f t="array" ref="O235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</v>
      </c>
      <c r="P2350" cm="1">
        <f t="array" ref="P235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2350">
        <f>finalData[[#This Row],[peerQ3]]-finalData[[#This Row],[peerQ1]]</f>
        <v>4.4999999999999929E-2</v>
      </c>
      <c r="R2350" cm="1">
        <f t="array" ref="R2350">_xlfn.LET(_xlpm.k,finalData[[#This Row],[peer_group_key]],
ROWS(_xlfn._xlws.FILTER(finalData[score], (finalData[peer_group_key]=_xlpm.k)*(ISNUMBER(finalData[score]))))
)</f>
        <v>7</v>
      </c>
      <c r="S2350">
        <f>IF(OR(NOT(ISNUMBER(finalData[[#This Row],[peerIQR]])),finalData[[#This Row],[peerIQR]]=0), NA(), finalData[[#This Row],[peerQ1]]-1.5*finalData[[#This Row],[peerIQR]])</f>
        <v>0.84250000000000014</v>
      </c>
      <c r="T2350">
        <f>IF(OR(NOT(ISNUMBER(finalData[[#This Row],[peerIQR]])),finalData[[#This Row],[peerIQR]]=0), NA(), finalData[[#This Row],[peerQ3]]+1.5*finalData[[#This Row],[peerIQR]])</f>
        <v>1.0225</v>
      </c>
      <c r="U235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350">
        <f>finalData[[#This Row],[score]]-finalData[[#This Row],[peerMedian]]</f>
        <v>0</v>
      </c>
    </row>
    <row r="2351" spans="1:22">
      <c r="A2351" t="s">
        <v>8824</v>
      </c>
      <c r="B2351" t="s">
        <v>8825</v>
      </c>
      <c r="C2351" t="s">
        <v>8763</v>
      </c>
      <c r="D2351" t="s">
        <v>32</v>
      </c>
      <c r="E2351">
        <v>1</v>
      </c>
      <c r="F2351">
        <v>0</v>
      </c>
      <c r="G2351">
        <v>10</v>
      </c>
      <c r="H2351">
        <v>0</v>
      </c>
      <c r="I2351">
        <v>0.91</v>
      </c>
      <c r="J2351">
        <v>10</v>
      </c>
      <c r="K2351">
        <v>0</v>
      </c>
      <c r="L2351" t="s">
        <v>18213</v>
      </c>
      <c r="M2351" t="s">
        <v>17973</v>
      </c>
      <c r="N2351" cm="1">
        <f t="array" ref="N2351">_xlfn.LET(_xlpm.k,finalData[[#This Row],[peer_group_key]],
     MEDIAN(_xlfn._xlws.FILTER(finalData[score], (finalData[peer_group_key]=_xlpm.k)*(ISNUMBER(finalData[score]))))
)</f>
        <v>0.93</v>
      </c>
      <c r="O2351" cm="1">
        <f t="array" ref="O235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2351" cm="1">
        <f t="array" ref="P235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351">
        <f>finalData[[#This Row],[peerQ3]]-finalData[[#This Row],[peerQ1]]</f>
        <v>5.9999999999999942E-2</v>
      </c>
      <c r="R2351" cm="1">
        <f t="array" ref="R2351">_xlfn.LET(_xlpm.k,finalData[[#This Row],[peer_group_key]],
ROWS(_xlfn._xlws.FILTER(finalData[score], (finalData[peer_group_key]=_xlpm.k)*(ISNUMBER(finalData[score]))))
)</f>
        <v>22</v>
      </c>
      <c r="S2351">
        <f>IF(OR(NOT(ISNUMBER(finalData[[#This Row],[peerIQR]])),finalData[[#This Row],[peerIQR]]=0), NA(), finalData[[#This Row],[peerQ1]]-1.5*finalData[[#This Row],[peerIQR]])</f>
        <v>0.81</v>
      </c>
      <c r="T2351">
        <f>IF(OR(NOT(ISNUMBER(finalData[[#This Row],[peerIQR]])),finalData[[#This Row],[peerIQR]]=0), NA(), finalData[[#This Row],[peerQ3]]+1.5*finalData[[#This Row],[peerIQR]])</f>
        <v>1.0499999999999998</v>
      </c>
      <c r="U235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51">
        <f>finalData[[#This Row],[score]]-finalData[[#This Row],[peerMedian]]</f>
        <v>-2.0000000000000018E-2</v>
      </c>
    </row>
    <row r="2352" spans="1:22">
      <c r="A2352" t="s">
        <v>8828</v>
      </c>
      <c r="B2352" t="s">
        <v>8829</v>
      </c>
      <c r="C2352" t="s">
        <v>8763</v>
      </c>
      <c r="D2352" t="s">
        <v>32</v>
      </c>
      <c r="E2352">
        <v>4</v>
      </c>
      <c r="F2352">
        <v>1</v>
      </c>
      <c r="G2352">
        <v>10</v>
      </c>
      <c r="H2352">
        <v>0</v>
      </c>
      <c r="I2352">
        <v>0.96</v>
      </c>
      <c r="J2352">
        <v>11</v>
      </c>
      <c r="K2352">
        <v>0</v>
      </c>
      <c r="L2352" t="s">
        <v>18213</v>
      </c>
      <c r="M2352" t="s">
        <v>17970</v>
      </c>
      <c r="N2352" cm="1">
        <f t="array" ref="N2352">_xlfn.LET(_xlpm.k,finalData[[#This Row],[peer_group_key]],
     MEDIAN(_xlfn._xlws.FILTER(finalData[score], (finalData[peer_group_key]=_xlpm.k)*(ISNUMBER(finalData[score]))))
)</f>
        <v>0.93</v>
      </c>
      <c r="O2352" cm="1">
        <f t="array" ref="O235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2352" cm="1">
        <f t="array" ref="P235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352">
        <f>finalData[[#This Row],[peerQ3]]-finalData[[#This Row],[peerQ1]]</f>
        <v>5.9999999999999942E-2</v>
      </c>
      <c r="R2352" cm="1">
        <f t="array" ref="R2352">_xlfn.LET(_xlpm.k,finalData[[#This Row],[peer_group_key]],
ROWS(_xlfn._xlws.FILTER(finalData[score], (finalData[peer_group_key]=_xlpm.k)*(ISNUMBER(finalData[score]))))
)</f>
        <v>22</v>
      </c>
      <c r="S2352">
        <f>IF(OR(NOT(ISNUMBER(finalData[[#This Row],[peerIQR]])),finalData[[#This Row],[peerIQR]]=0), NA(), finalData[[#This Row],[peerQ1]]-1.5*finalData[[#This Row],[peerIQR]])</f>
        <v>0.81</v>
      </c>
      <c r="T2352">
        <f>IF(OR(NOT(ISNUMBER(finalData[[#This Row],[peerIQR]])),finalData[[#This Row],[peerIQR]]=0), NA(), finalData[[#This Row],[peerQ3]]+1.5*finalData[[#This Row],[peerIQR]])</f>
        <v>1.0499999999999998</v>
      </c>
      <c r="U235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52">
        <f>finalData[[#This Row],[score]]-finalData[[#This Row],[peerMedian]]</f>
        <v>2.9999999999999916E-2</v>
      </c>
    </row>
    <row r="2353" spans="1:22">
      <c r="A2353" t="s">
        <v>8832</v>
      </c>
      <c r="B2353" t="s">
        <v>8833</v>
      </c>
      <c r="C2353" t="s">
        <v>8763</v>
      </c>
      <c r="D2353" t="s">
        <v>140</v>
      </c>
      <c r="E2353">
        <v>3</v>
      </c>
      <c r="F2353">
        <v>1</v>
      </c>
      <c r="G2353">
        <v>9</v>
      </c>
      <c r="H2353">
        <v>0</v>
      </c>
      <c r="I2353">
        <v>0.89</v>
      </c>
      <c r="J2353">
        <v>10</v>
      </c>
      <c r="K2353">
        <v>0</v>
      </c>
      <c r="L2353" t="s">
        <v>18216</v>
      </c>
      <c r="M2353" t="s">
        <v>17971</v>
      </c>
      <c r="N2353" cm="1">
        <f t="array" ref="N2353">_xlfn.LET(_xlpm.k,finalData[[#This Row],[peer_group_key]],
     MEDIAN(_xlfn._xlws.FILTER(finalData[score], (finalData[peer_group_key]=_xlpm.k)*(ISNUMBER(finalData[score]))))
)</f>
        <v>0.93</v>
      </c>
      <c r="O2353" cm="1">
        <f t="array" ref="O235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0.90250000000000008</v>
      </c>
      <c r="P2353" cm="1">
        <f t="array" ref="P235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2353">
        <f>finalData[[#This Row],[peerQ3]]-finalData[[#This Row],[peerQ1]]</f>
        <v>7.4999999999999956E-2</v>
      </c>
      <c r="R2353" cm="1">
        <f t="array" ref="R2353">_xlfn.LET(_xlpm.k,finalData[[#This Row],[peer_group_key]],
ROWS(_xlfn._xlws.FILTER(finalData[score], (finalData[peer_group_key]=_xlpm.k)*(ISNUMBER(finalData[score]))))
)</f>
        <v>8</v>
      </c>
      <c r="S2353">
        <f>IF(OR(NOT(ISNUMBER(finalData[[#This Row],[peerIQR]])),finalData[[#This Row],[peerIQR]]=0), NA(), finalData[[#This Row],[peerQ1]]-1.5*finalData[[#This Row],[peerIQR]])</f>
        <v>0.79000000000000015</v>
      </c>
      <c r="T2353">
        <f>IF(OR(NOT(ISNUMBER(finalData[[#This Row],[peerIQR]])),finalData[[#This Row],[peerIQR]]=0), NA(), finalData[[#This Row],[peerQ3]]+1.5*finalData[[#This Row],[peerIQR]])</f>
        <v>1.0899999999999999</v>
      </c>
      <c r="U235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53">
        <f>finalData[[#This Row],[score]]-finalData[[#This Row],[peerMedian]]</f>
        <v>-4.0000000000000036E-2</v>
      </c>
    </row>
    <row r="2354" spans="1:22">
      <c r="A2354" t="s">
        <v>8836</v>
      </c>
      <c r="B2354" t="s">
        <v>8837</v>
      </c>
      <c r="C2354" t="s">
        <v>8763</v>
      </c>
      <c r="D2354" t="s">
        <v>32</v>
      </c>
      <c r="E2354">
        <v>3</v>
      </c>
      <c r="F2354">
        <v>1</v>
      </c>
      <c r="G2354">
        <v>10</v>
      </c>
      <c r="H2354">
        <v>0</v>
      </c>
      <c r="I2354">
        <v>0.95</v>
      </c>
      <c r="J2354">
        <v>11</v>
      </c>
      <c r="K2354">
        <v>0</v>
      </c>
      <c r="L2354" t="s">
        <v>18213</v>
      </c>
      <c r="M2354" t="s">
        <v>17971</v>
      </c>
      <c r="N2354" cm="1">
        <f t="array" ref="N2354">_xlfn.LET(_xlpm.k,finalData[[#This Row],[peer_group_key]],
     MEDIAN(_xlfn._xlws.FILTER(finalData[score], (finalData[peer_group_key]=_xlpm.k)*(ISNUMBER(finalData[score]))))
)</f>
        <v>0.93</v>
      </c>
      <c r="O2354" cm="1">
        <f t="array" ref="O235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2354" cm="1">
        <f t="array" ref="P235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354">
        <f>finalData[[#This Row],[peerQ3]]-finalData[[#This Row],[peerQ1]]</f>
        <v>5.9999999999999942E-2</v>
      </c>
      <c r="R2354" cm="1">
        <f t="array" ref="R2354">_xlfn.LET(_xlpm.k,finalData[[#This Row],[peer_group_key]],
ROWS(_xlfn._xlws.FILTER(finalData[score], (finalData[peer_group_key]=_xlpm.k)*(ISNUMBER(finalData[score]))))
)</f>
        <v>22</v>
      </c>
      <c r="S2354">
        <f>IF(OR(NOT(ISNUMBER(finalData[[#This Row],[peerIQR]])),finalData[[#This Row],[peerIQR]]=0), NA(), finalData[[#This Row],[peerQ1]]-1.5*finalData[[#This Row],[peerIQR]])</f>
        <v>0.81</v>
      </c>
      <c r="T2354">
        <f>IF(OR(NOT(ISNUMBER(finalData[[#This Row],[peerIQR]])),finalData[[#This Row],[peerIQR]]=0), NA(), finalData[[#This Row],[peerQ3]]+1.5*finalData[[#This Row],[peerIQR]])</f>
        <v>1.0499999999999998</v>
      </c>
      <c r="U235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54">
        <f>finalData[[#This Row],[score]]-finalData[[#This Row],[peerMedian]]</f>
        <v>1.9999999999999907E-2</v>
      </c>
    </row>
    <row r="2355" spans="1:22">
      <c r="A2355" t="s">
        <v>8840</v>
      </c>
      <c r="B2355" t="s">
        <v>8841</v>
      </c>
      <c r="C2355" t="s">
        <v>8763</v>
      </c>
      <c r="D2355" t="s">
        <v>32</v>
      </c>
      <c r="E2355">
        <v>4</v>
      </c>
      <c r="F2355">
        <v>1</v>
      </c>
      <c r="G2355">
        <v>10</v>
      </c>
      <c r="H2355">
        <v>0</v>
      </c>
      <c r="I2355">
        <v>0.92</v>
      </c>
      <c r="J2355">
        <v>11</v>
      </c>
      <c r="K2355">
        <v>0</v>
      </c>
      <c r="L2355" t="s">
        <v>18213</v>
      </c>
      <c r="M2355" t="s">
        <v>17970</v>
      </c>
      <c r="N2355" cm="1">
        <f t="array" ref="N2355">_xlfn.LET(_xlpm.k,finalData[[#This Row],[peer_group_key]],
     MEDIAN(_xlfn._xlws.FILTER(finalData[score], (finalData[peer_group_key]=_xlpm.k)*(ISNUMBER(finalData[score]))))
)</f>
        <v>0.93</v>
      </c>
      <c r="O2355" cm="1">
        <f t="array" ref="O235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2355" cm="1">
        <f t="array" ref="P235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355">
        <f>finalData[[#This Row],[peerQ3]]-finalData[[#This Row],[peerQ1]]</f>
        <v>5.9999999999999942E-2</v>
      </c>
      <c r="R2355" cm="1">
        <f t="array" ref="R2355">_xlfn.LET(_xlpm.k,finalData[[#This Row],[peer_group_key]],
ROWS(_xlfn._xlws.FILTER(finalData[score], (finalData[peer_group_key]=_xlpm.k)*(ISNUMBER(finalData[score]))))
)</f>
        <v>22</v>
      </c>
      <c r="S2355">
        <f>IF(OR(NOT(ISNUMBER(finalData[[#This Row],[peerIQR]])),finalData[[#This Row],[peerIQR]]=0), NA(), finalData[[#This Row],[peerQ1]]-1.5*finalData[[#This Row],[peerIQR]])</f>
        <v>0.81</v>
      </c>
      <c r="T2355">
        <f>IF(OR(NOT(ISNUMBER(finalData[[#This Row],[peerIQR]])),finalData[[#This Row],[peerIQR]]=0), NA(), finalData[[#This Row],[peerQ3]]+1.5*finalData[[#This Row],[peerIQR]])</f>
        <v>1.0499999999999998</v>
      </c>
      <c r="U235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55">
        <f>finalData[[#This Row],[score]]-finalData[[#This Row],[peerMedian]]</f>
        <v>-1.0000000000000009E-2</v>
      </c>
    </row>
    <row r="2356" spans="1:22">
      <c r="A2356" t="s">
        <v>8843</v>
      </c>
      <c r="B2356" t="s">
        <v>8844</v>
      </c>
      <c r="C2356" t="s">
        <v>8763</v>
      </c>
      <c r="D2356" t="s">
        <v>87</v>
      </c>
      <c r="E2356">
        <v>3</v>
      </c>
      <c r="F2356">
        <v>1</v>
      </c>
      <c r="G2356">
        <v>9</v>
      </c>
      <c r="H2356">
        <v>1</v>
      </c>
      <c r="I2356">
        <v>0.92</v>
      </c>
      <c r="J2356">
        <v>11</v>
      </c>
      <c r="K2356">
        <v>9.0909090909090912E-2</v>
      </c>
      <c r="L2356" t="s">
        <v>18217</v>
      </c>
      <c r="M2356" t="s">
        <v>17971</v>
      </c>
      <c r="N2356" cm="1">
        <f t="array" ref="N2356">_xlfn.LET(_xlpm.k,finalData[[#This Row],[peer_group_key]],
     MEDIAN(_xlfn._xlws.FILTER(finalData[score], (finalData[peer_group_key]=_xlpm.k)*(ISNUMBER(finalData[score]))))
)</f>
        <v>0.92</v>
      </c>
      <c r="O2356" cm="1">
        <f t="array" ref="O235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0.89500000000000002</v>
      </c>
      <c r="P2356" cm="1">
        <f t="array" ref="P235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0.94500000000000006</v>
      </c>
      <c r="Q2356">
        <f>finalData[[#This Row],[peerQ3]]-finalData[[#This Row],[peerQ1]]</f>
        <v>5.0000000000000044E-2</v>
      </c>
      <c r="R2356" cm="1">
        <f t="array" ref="R2356">_xlfn.LET(_xlpm.k,finalData[[#This Row],[peer_group_key]],
ROWS(_xlfn._xlws.FILTER(finalData[score], (finalData[peer_group_key]=_xlpm.k)*(ISNUMBER(finalData[score]))))
)</f>
        <v>3</v>
      </c>
      <c r="S2356">
        <f>IF(OR(NOT(ISNUMBER(finalData[[#This Row],[peerIQR]])),finalData[[#This Row],[peerIQR]]=0), NA(), finalData[[#This Row],[peerQ1]]-1.5*finalData[[#This Row],[peerIQR]])</f>
        <v>0.82</v>
      </c>
      <c r="T2356">
        <f>IF(OR(NOT(ISNUMBER(finalData[[#This Row],[peerIQR]])),finalData[[#This Row],[peerIQR]]=0), NA(), finalData[[#This Row],[peerQ3]]+1.5*finalData[[#This Row],[peerIQR]])</f>
        <v>1.02</v>
      </c>
      <c r="U235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356">
        <f>finalData[[#This Row],[score]]-finalData[[#This Row],[peerMedian]]</f>
        <v>0</v>
      </c>
    </row>
    <row r="2357" spans="1:22">
      <c r="A2357" t="s">
        <v>8846</v>
      </c>
      <c r="B2357" t="s">
        <v>8847</v>
      </c>
      <c r="C2357" t="s">
        <v>8763</v>
      </c>
      <c r="D2357" t="s">
        <v>18</v>
      </c>
      <c r="E2357">
        <v>1</v>
      </c>
      <c r="F2357">
        <v>0</v>
      </c>
      <c r="G2357">
        <v>10</v>
      </c>
      <c r="H2357">
        <v>0</v>
      </c>
      <c r="I2357">
        <v>0.99</v>
      </c>
      <c r="J2357">
        <v>10</v>
      </c>
      <c r="K2357">
        <v>0</v>
      </c>
      <c r="L2357" t="s">
        <v>18214</v>
      </c>
      <c r="M2357" t="s">
        <v>17973</v>
      </c>
      <c r="N2357" cm="1">
        <f t="array" ref="N2357">_xlfn.LET(_xlpm.k,finalData[[#This Row],[peer_group_key]],
     MEDIAN(_xlfn._xlws.FILTER(finalData[score], (finalData[peer_group_key]=_xlpm.k)*(ISNUMBER(finalData[score]))))
)</f>
        <v>0.92</v>
      </c>
      <c r="O2357" cm="1">
        <f t="array" ref="O235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</v>
      </c>
      <c r="P2357" cm="1">
        <f t="array" ref="P235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2357">
        <f>finalData[[#This Row],[peerQ3]]-finalData[[#This Row],[peerQ1]]</f>
        <v>4.4999999999999929E-2</v>
      </c>
      <c r="R2357" cm="1">
        <f t="array" ref="R2357">_xlfn.LET(_xlpm.k,finalData[[#This Row],[peer_group_key]],
ROWS(_xlfn._xlws.FILTER(finalData[score], (finalData[peer_group_key]=_xlpm.k)*(ISNUMBER(finalData[score]))))
)</f>
        <v>7</v>
      </c>
      <c r="S2357">
        <f>IF(OR(NOT(ISNUMBER(finalData[[#This Row],[peerIQR]])),finalData[[#This Row],[peerIQR]]=0), NA(), finalData[[#This Row],[peerQ1]]-1.5*finalData[[#This Row],[peerIQR]])</f>
        <v>0.84250000000000014</v>
      </c>
      <c r="T2357">
        <f>IF(OR(NOT(ISNUMBER(finalData[[#This Row],[peerIQR]])),finalData[[#This Row],[peerIQR]]=0), NA(), finalData[[#This Row],[peerQ3]]+1.5*finalData[[#This Row],[peerIQR]])</f>
        <v>1.0225</v>
      </c>
      <c r="U235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357">
        <f>finalData[[#This Row],[score]]-finalData[[#This Row],[peerMedian]]</f>
        <v>6.9999999999999951E-2</v>
      </c>
    </row>
    <row r="2358" spans="1:22">
      <c r="A2358" t="s">
        <v>8849</v>
      </c>
      <c r="B2358" t="s">
        <v>8850</v>
      </c>
      <c r="C2358" t="s">
        <v>8763</v>
      </c>
      <c r="D2358" t="s">
        <v>140</v>
      </c>
      <c r="E2358">
        <v>2</v>
      </c>
      <c r="F2358">
        <v>2</v>
      </c>
      <c r="G2358">
        <v>8</v>
      </c>
      <c r="H2358">
        <v>1</v>
      </c>
      <c r="I2358">
        <v>0.98</v>
      </c>
      <c r="J2358">
        <v>11</v>
      </c>
      <c r="K2358">
        <v>9.0909090909090912E-2</v>
      </c>
      <c r="L2358" t="s">
        <v>18216</v>
      </c>
      <c r="M2358" t="s">
        <v>17973</v>
      </c>
      <c r="N2358" cm="1">
        <f t="array" ref="N2358">_xlfn.LET(_xlpm.k,finalData[[#This Row],[peer_group_key]],
     MEDIAN(_xlfn._xlws.FILTER(finalData[score], (finalData[peer_group_key]=_xlpm.k)*(ISNUMBER(finalData[score]))))
)</f>
        <v>0.93</v>
      </c>
      <c r="O2358" cm="1">
        <f t="array" ref="O235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0.90250000000000008</v>
      </c>
      <c r="P2358" cm="1">
        <f t="array" ref="P235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2358">
        <f>finalData[[#This Row],[peerQ3]]-finalData[[#This Row],[peerQ1]]</f>
        <v>7.4999999999999956E-2</v>
      </c>
      <c r="R2358" cm="1">
        <f t="array" ref="R2358">_xlfn.LET(_xlpm.k,finalData[[#This Row],[peer_group_key]],
ROWS(_xlfn._xlws.FILTER(finalData[score], (finalData[peer_group_key]=_xlpm.k)*(ISNUMBER(finalData[score]))))
)</f>
        <v>8</v>
      </c>
      <c r="S2358">
        <f>IF(OR(NOT(ISNUMBER(finalData[[#This Row],[peerIQR]])),finalData[[#This Row],[peerIQR]]=0), NA(), finalData[[#This Row],[peerQ1]]-1.5*finalData[[#This Row],[peerIQR]])</f>
        <v>0.79000000000000015</v>
      </c>
      <c r="T2358">
        <f>IF(OR(NOT(ISNUMBER(finalData[[#This Row],[peerIQR]])),finalData[[#This Row],[peerIQR]]=0), NA(), finalData[[#This Row],[peerQ3]]+1.5*finalData[[#This Row],[peerIQR]])</f>
        <v>1.0899999999999999</v>
      </c>
      <c r="U235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58">
        <f>finalData[[#This Row],[score]]-finalData[[#This Row],[peerMedian]]</f>
        <v>4.9999999999999933E-2</v>
      </c>
    </row>
    <row r="2359" spans="1:22">
      <c r="A2359" t="s">
        <v>8852</v>
      </c>
      <c r="B2359" t="s">
        <v>8853</v>
      </c>
      <c r="C2359" t="s">
        <v>8763</v>
      </c>
      <c r="D2359" t="s">
        <v>32</v>
      </c>
      <c r="E2359">
        <v>4</v>
      </c>
      <c r="F2359">
        <v>2</v>
      </c>
      <c r="G2359">
        <v>7</v>
      </c>
      <c r="H2359">
        <v>2</v>
      </c>
      <c r="I2359">
        <v>0.93</v>
      </c>
      <c r="J2359">
        <v>11</v>
      </c>
      <c r="K2359">
        <v>0.18181818181818182</v>
      </c>
      <c r="L2359" t="s">
        <v>18213</v>
      </c>
      <c r="M2359" t="s">
        <v>17970</v>
      </c>
      <c r="N2359" cm="1">
        <f t="array" ref="N2359">_xlfn.LET(_xlpm.k,finalData[[#This Row],[peer_group_key]],
     MEDIAN(_xlfn._xlws.FILTER(finalData[score], (finalData[peer_group_key]=_xlpm.k)*(ISNUMBER(finalData[score]))))
)</f>
        <v>0.93</v>
      </c>
      <c r="O2359" cm="1">
        <f t="array" ref="O235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2359" cm="1">
        <f t="array" ref="P235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359">
        <f>finalData[[#This Row],[peerQ3]]-finalData[[#This Row],[peerQ1]]</f>
        <v>5.9999999999999942E-2</v>
      </c>
      <c r="R2359" cm="1">
        <f t="array" ref="R2359">_xlfn.LET(_xlpm.k,finalData[[#This Row],[peer_group_key]],
ROWS(_xlfn._xlws.FILTER(finalData[score], (finalData[peer_group_key]=_xlpm.k)*(ISNUMBER(finalData[score]))))
)</f>
        <v>22</v>
      </c>
      <c r="S2359">
        <f>IF(OR(NOT(ISNUMBER(finalData[[#This Row],[peerIQR]])),finalData[[#This Row],[peerIQR]]=0), NA(), finalData[[#This Row],[peerQ1]]-1.5*finalData[[#This Row],[peerIQR]])</f>
        <v>0.81</v>
      </c>
      <c r="T2359">
        <f>IF(OR(NOT(ISNUMBER(finalData[[#This Row],[peerIQR]])),finalData[[#This Row],[peerIQR]]=0), NA(), finalData[[#This Row],[peerQ3]]+1.5*finalData[[#This Row],[peerIQR]])</f>
        <v>1.0499999999999998</v>
      </c>
      <c r="U235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59">
        <f>finalData[[#This Row],[score]]-finalData[[#This Row],[peerMedian]]</f>
        <v>0</v>
      </c>
    </row>
    <row r="2360" spans="1:22">
      <c r="A2360" t="s">
        <v>8855</v>
      </c>
      <c r="B2360" t="s">
        <v>8856</v>
      </c>
      <c r="C2360" t="s">
        <v>8763</v>
      </c>
      <c r="D2360" t="s">
        <v>18</v>
      </c>
      <c r="E2360">
        <v>1</v>
      </c>
      <c r="F2360">
        <v>0</v>
      </c>
      <c r="G2360">
        <v>5</v>
      </c>
      <c r="H2360">
        <v>0</v>
      </c>
      <c r="I2360">
        <v>0.9</v>
      </c>
      <c r="J2360">
        <v>5</v>
      </c>
      <c r="K2360">
        <v>0</v>
      </c>
      <c r="L2360" t="s">
        <v>18214</v>
      </c>
      <c r="M2360" t="s">
        <v>17973</v>
      </c>
      <c r="N2360" cm="1">
        <f t="array" ref="N2360">_xlfn.LET(_xlpm.k,finalData[[#This Row],[peer_group_key]],
     MEDIAN(_xlfn._xlws.FILTER(finalData[score], (finalData[peer_group_key]=_xlpm.k)*(ISNUMBER(finalData[score]))))
)</f>
        <v>0.92</v>
      </c>
      <c r="O2360" cm="1">
        <f t="array" ref="O236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</v>
      </c>
      <c r="P2360" cm="1">
        <f t="array" ref="P236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2360">
        <f>finalData[[#This Row],[peerQ3]]-finalData[[#This Row],[peerQ1]]</f>
        <v>4.4999999999999929E-2</v>
      </c>
      <c r="R2360" cm="1">
        <f t="array" ref="R2360">_xlfn.LET(_xlpm.k,finalData[[#This Row],[peer_group_key]],
ROWS(_xlfn._xlws.FILTER(finalData[score], (finalData[peer_group_key]=_xlpm.k)*(ISNUMBER(finalData[score]))))
)</f>
        <v>7</v>
      </c>
      <c r="S2360">
        <f>IF(OR(NOT(ISNUMBER(finalData[[#This Row],[peerIQR]])),finalData[[#This Row],[peerIQR]]=0), NA(), finalData[[#This Row],[peerQ1]]-1.5*finalData[[#This Row],[peerIQR]])</f>
        <v>0.84250000000000014</v>
      </c>
      <c r="T2360">
        <f>IF(OR(NOT(ISNUMBER(finalData[[#This Row],[peerIQR]])),finalData[[#This Row],[peerIQR]]=0), NA(), finalData[[#This Row],[peerQ3]]+1.5*finalData[[#This Row],[peerIQR]])</f>
        <v>1.0225</v>
      </c>
      <c r="U236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360">
        <f>finalData[[#This Row],[score]]-finalData[[#This Row],[peerMedian]]</f>
        <v>-2.0000000000000018E-2</v>
      </c>
    </row>
    <row r="2361" spans="1:22">
      <c r="A2361" t="s">
        <v>8858</v>
      </c>
      <c r="B2361" t="s">
        <v>8859</v>
      </c>
      <c r="C2361" t="s">
        <v>8763</v>
      </c>
      <c r="D2361" t="s">
        <v>113</v>
      </c>
      <c r="E2361">
        <v>1</v>
      </c>
      <c r="F2361">
        <v>0</v>
      </c>
      <c r="G2361">
        <v>4</v>
      </c>
      <c r="H2361">
        <v>2</v>
      </c>
      <c r="I2361">
        <v>1.04</v>
      </c>
      <c r="J2361">
        <v>6</v>
      </c>
      <c r="K2361">
        <v>0.33333333333333331</v>
      </c>
      <c r="L2361" t="s">
        <v>18218</v>
      </c>
      <c r="M2361" t="s">
        <v>17973</v>
      </c>
      <c r="N2361" cm="1">
        <f t="array" ref="N2361">_xlfn.LET(_xlpm.k,finalData[[#This Row],[peer_group_key]],
     MEDIAN(_xlfn._xlws.FILTER(finalData[score], (finalData[peer_group_key]=_xlpm.k)*(ISNUMBER(finalData[score]))))
)</f>
        <v>0.9850000000000001</v>
      </c>
      <c r="O2361" cm="1">
        <f t="array" ref="O236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2361" cm="1">
        <f t="array" ref="P236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1.0125</v>
      </c>
      <c r="Q2361">
        <f>finalData[[#This Row],[peerQ3]]-finalData[[#This Row],[peerQ1]]</f>
        <v>5.4999999999999938E-2</v>
      </c>
      <c r="R2361" cm="1">
        <f t="array" ref="R2361">_xlfn.LET(_xlpm.k,finalData[[#This Row],[peer_group_key]],
ROWS(_xlfn._xlws.FILTER(finalData[score], (finalData[peer_group_key]=_xlpm.k)*(ISNUMBER(finalData[score]))))
)</f>
        <v>2</v>
      </c>
      <c r="S2361">
        <f>IF(OR(NOT(ISNUMBER(finalData[[#This Row],[peerIQR]])),finalData[[#This Row],[peerIQR]]=0), NA(), finalData[[#This Row],[peerQ1]]-1.5*finalData[[#This Row],[peerIQR]])</f>
        <v>0.87500000000000011</v>
      </c>
      <c r="T2361">
        <f>IF(OR(NOT(ISNUMBER(finalData[[#This Row],[peerIQR]])),finalData[[#This Row],[peerIQR]]=0), NA(), finalData[[#This Row],[peerQ3]]+1.5*finalData[[#This Row],[peerIQR]])</f>
        <v>1.0949999999999998</v>
      </c>
      <c r="U236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361">
        <f>finalData[[#This Row],[score]]-finalData[[#This Row],[peerMedian]]</f>
        <v>5.4999999999999938E-2</v>
      </c>
    </row>
    <row r="2362" spans="1:22">
      <c r="A2362" t="s">
        <v>8861</v>
      </c>
      <c r="B2362" t="s">
        <v>8862</v>
      </c>
      <c r="C2362" t="s">
        <v>8763</v>
      </c>
      <c r="D2362" t="s">
        <v>113</v>
      </c>
      <c r="E2362">
        <v>3</v>
      </c>
      <c r="F2362">
        <v>3</v>
      </c>
      <c r="G2362">
        <v>5</v>
      </c>
      <c r="H2362">
        <v>0</v>
      </c>
      <c r="I2362">
        <v>0.93</v>
      </c>
      <c r="J2362">
        <v>8</v>
      </c>
      <c r="K2362">
        <v>0</v>
      </c>
      <c r="L2362" t="s">
        <v>18218</v>
      </c>
      <c r="M2362" t="s">
        <v>17971</v>
      </c>
      <c r="N2362" cm="1">
        <f t="array" ref="N2362">_xlfn.LET(_xlpm.k,finalData[[#This Row],[peer_group_key]],
     MEDIAN(_xlfn._xlws.FILTER(finalData[score], (finalData[peer_group_key]=_xlpm.k)*(ISNUMBER(finalData[score]))))
)</f>
        <v>0.9850000000000001</v>
      </c>
      <c r="O2362" cm="1">
        <f t="array" ref="O236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0.95750000000000002</v>
      </c>
      <c r="P2362" cm="1">
        <f t="array" ref="P236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1.0125</v>
      </c>
      <c r="Q2362">
        <f>finalData[[#This Row],[peerQ3]]-finalData[[#This Row],[peerQ1]]</f>
        <v>5.4999999999999938E-2</v>
      </c>
      <c r="R2362" cm="1">
        <f t="array" ref="R2362">_xlfn.LET(_xlpm.k,finalData[[#This Row],[peer_group_key]],
ROWS(_xlfn._xlws.FILTER(finalData[score], (finalData[peer_group_key]=_xlpm.k)*(ISNUMBER(finalData[score]))))
)</f>
        <v>2</v>
      </c>
      <c r="S2362">
        <f>IF(OR(NOT(ISNUMBER(finalData[[#This Row],[peerIQR]])),finalData[[#This Row],[peerIQR]]=0), NA(), finalData[[#This Row],[peerQ1]]-1.5*finalData[[#This Row],[peerIQR]])</f>
        <v>0.87500000000000011</v>
      </c>
      <c r="T2362">
        <f>IF(OR(NOT(ISNUMBER(finalData[[#This Row],[peerIQR]])),finalData[[#This Row],[peerIQR]]=0), NA(), finalData[[#This Row],[peerQ3]]+1.5*finalData[[#This Row],[peerIQR]])</f>
        <v>1.0949999999999998</v>
      </c>
      <c r="U236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362">
        <f>finalData[[#This Row],[score]]-finalData[[#This Row],[peerMedian]]</f>
        <v>-5.5000000000000049E-2</v>
      </c>
    </row>
    <row r="2363" spans="1:22">
      <c r="A2363" t="s">
        <v>8865</v>
      </c>
      <c r="B2363" t="s">
        <v>8866</v>
      </c>
      <c r="C2363" t="s">
        <v>8763</v>
      </c>
      <c r="D2363" t="s">
        <v>32</v>
      </c>
      <c r="E2363">
        <v>2</v>
      </c>
      <c r="F2363">
        <v>0</v>
      </c>
      <c r="G2363">
        <v>8</v>
      </c>
      <c r="H2363">
        <v>1</v>
      </c>
      <c r="I2363">
        <v>0.95</v>
      </c>
      <c r="J2363">
        <v>9</v>
      </c>
      <c r="K2363">
        <v>0.1111111111111111</v>
      </c>
      <c r="L2363" t="s">
        <v>18213</v>
      </c>
      <c r="M2363" t="s">
        <v>17973</v>
      </c>
      <c r="N2363" cm="1">
        <f t="array" ref="N2363">_xlfn.LET(_xlpm.k,finalData[[#This Row],[peer_group_key]],
     MEDIAN(_xlfn._xlws.FILTER(finalData[score], (finalData[peer_group_key]=_xlpm.k)*(ISNUMBER(finalData[score]))))
)</f>
        <v>0.93</v>
      </c>
      <c r="O2363" cm="1">
        <f t="array" ref="O236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2363" cm="1">
        <f t="array" ref="P236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363">
        <f>finalData[[#This Row],[peerQ3]]-finalData[[#This Row],[peerQ1]]</f>
        <v>5.9999999999999942E-2</v>
      </c>
      <c r="R2363" cm="1">
        <f t="array" ref="R2363">_xlfn.LET(_xlpm.k,finalData[[#This Row],[peer_group_key]],
ROWS(_xlfn._xlws.FILTER(finalData[score], (finalData[peer_group_key]=_xlpm.k)*(ISNUMBER(finalData[score]))))
)</f>
        <v>22</v>
      </c>
      <c r="S2363">
        <f>IF(OR(NOT(ISNUMBER(finalData[[#This Row],[peerIQR]])),finalData[[#This Row],[peerIQR]]=0), NA(), finalData[[#This Row],[peerQ1]]-1.5*finalData[[#This Row],[peerIQR]])</f>
        <v>0.81</v>
      </c>
      <c r="T2363">
        <f>IF(OR(NOT(ISNUMBER(finalData[[#This Row],[peerIQR]])),finalData[[#This Row],[peerIQR]]=0), NA(), finalData[[#This Row],[peerQ3]]+1.5*finalData[[#This Row],[peerIQR]])</f>
        <v>1.0499999999999998</v>
      </c>
      <c r="U236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63">
        <f>finalData[[#This Row],[score]]-finalData[[#This Row],[peerMedian]]</f>
        <v>1.9999999999999907E-2</v>
      </c>
    </row>
    <row r="2364" spans="1:22">
      <c r="A2364" t="s">
        <v>8868</v>
      </c>
      <c r="B2364" t="s">
        <v>8869</v>
      </c>
      <c r="C2364" t="s">
        <v>8763</v>
      </c>
      <c r="D2364" t="s">
        <v>32</v>
      </c>
      <c r="E2364">
        <v>2</v>
      </c>
      <c r="F2364">
        <v>0</v>
      </c>
      <c r="G2364">
        <v>8</v>
      </c>
      <c r="H2364">
        <v>0</v>
      </c>
      <c r="I2364">
        <v>0.88</v>
      </c>
      <c r="J2364">
        <v>8</v>
      </c>
      <c r="K2364">
        <v>0</v>
      </c>
      <c r="L2364" t="s">
        <v>18213</v>
      </c>
      <c r="M2364" t="s">
        <v>17973</v>
      </c>
      <c r="N2364" cm="1">
        <f t="array" ref="N2364">_xlfn.LET(_xlpm.k,finalData[[#This Row],[peer_group_key]],
     MEDIAN(_xlfn._xlws.FILTER(finalData[score], (finalData[peer_group_key]=_xlpm.k)*(ISNUMBER(finalData[score]))))
)</f>
        <v>0.93</v>
      </c>
      <c r="O2364" cm="1">
        <f t="array" ref="O236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2364" cm="1">
        <f t="array" ref="P236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364">
        <f>finalData[[#This Row],[peerQ3]]-finalData[[#This Row],[peerQ1]]</f>
        <v>5.9999999999999942E-2</v>
      </c>
      <c r="R2364" cm="1">
        <f t="array" ref="R2364">_xlfn.LET(_xlpm.k,finalData[[#This Row],[peer_group_key]],
ROWS(_xlfn._xlws.FILTER(finalData[score], (finalData[peer_group_key]=_xlpm.k)*(ISNUMBER(finalData[score]))))
)</f>
        <v>22</v>
      </c>
      <c r="S2364">
        <f>IF(OR(NOT(ISNUMBER(finalData[[#This Row],[peerIQR]])),finalData[[#This Row],[peerIQR]]=0), NA(), finalData[[#This Row],[peerQ1]]-1.5*finalData[[#This Row],[peerIQR]])</f>
        <v>0.81</v>
      </c>
      <c r="T2364">
        <f>IF(OR(NOT(ISNUMBER(finalData[[#This Row],[peerIQR]])),finalData[[#This Row],[peerIQR]]=0), NA(), finalData[[#This Row],[peerQ3]]+1.5*finalData[[#This Row],[peerIQR]])</f>
        <v>1.0499999999999998</v>
      </c>
      <c r="U236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64">
        <f>finalData[[#This Row],[score]]-finalData[[#This Row],[peerMedian]]</f>
        <v>-5.0000000000000044E-2</v>
      </c>
    </row>
    <row r="2365" spans="1:22">
      <c r="A2365" t="s">
        <v>8871</v>
      </c>
      <c r="B2365" t="s">
        <v>8872</v>
      </c>
      <c r="C2365" t="s">
        <v>8763</v>
      </c>
      <c r="D2365" t="s">
        <v>18</v>
      </c>
      <c r="E2365">
        <v>2</v>
      </c>
      <c r="F2365">
        <v>1</v>
      </c>
      <c r="G2365">
        <v>8</v>
      </c>
      <c r="H2365">
        <v>0</v>
      </c>
      <c r="I2365">
        <v>0.94</v>
      </c>
      <c r="J2365">
        <v>9</v>
      </c>
      <c r="K2365">
        <v>0</v>
      </c>
      <c r="L2365" t="s">
        <v>18214</v>
      </c>
      <c r="M2365" t="s">
        <v>17973</v>
      </c>
      <c r="N2365" cm="1">
        <f t="array" ref="N2365">_xlfn.LET(_xlpm.k,finalData[[#This Row],[peer_group_key]],
     MEDIAN(_xlfn._xlws.FILTER(finalData[score], (finalData[peer_group_key]=_xlpm.k)*(ISNUMBER(finalData[score]))))
)</f>
        <v>0.92</v>
      </c>
      <c r="O2365" cm="1">
        <f t="array" ref="O236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</v>
      </c>
      <c r="P2365" cm="1">
        <f t="array" ref="P236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2365">
        <f>finalData[[#This Row],[peerQ3]]-finalData[[#This Row],[peerQ1]]</f>
        <v>4.4999999999999929E-2</v>
      </c>
      <c r="R2365" cm="1">
        <f t="array" ref="R2365">_xlfn.LET(_xlpm.k,finalData[[#This Row],[peer_group_key]],
ROWS(_xlfn._xlws.FILTER(finalData[score], (finalData[peer_group_key]=_xlpm.k)*(ISNUMBER(finalData[score]))))
)</f>
        <v>7</v>
      </c>
      <c r="S2365">
        <f>IF(OR(NOT(ISNUMBER(finalData[[#This Row],[peerIQR]])),finalData[[#This Row],[peerIQR]]=0), NA(), finalData[[#This Row],[peerQ1]]-1.5*finalData[[#This Row],[peerIQR]])</f>
        <v>0.84250000000000014</v>
      </c>
      <c r="T2365">
        <f>IF(OR(NOT(ISNUMBER(finalData[[#This Row],[peerIQR]])),finalData[[#This Row],[peerIQR]]=0), NA(), finalData[[#This Row],[peerQ3]]+1.5*finalData[[#This Row],[peerIQR]])</f>
        <v>1.0225</v>
      </c>
      <c r="U236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365">
        <f>finalData[[#This Row],[score]]-finalData[[#This Row],[peerMedian]]</f>
        <v>1.9999999999999907E-2</v>
      </c>
    </row>
    <row r="2366" spans="1:22">
      <c r="A2366" t="s">
        <v>8874</v>
      </c>
      <c r="B2366" t="s">
        <v>2743</v>
      </c>
      <c r="C2366" t="s">
        <v>8763</v>
      </c>
      <c r="D2366" t="s">
        <v>140</v>
      </c>
      <c r="E2366">
        <v>4</v>
      </c>
      <c r="F2366">
        <v>1</v>
      </c>
      <c r="G2366">
        <v>8</v>
      </c>
      <c r="H2366">
        <v>1</v>
      </c>
      <c r="I2366">
        <v>0.98</v>
      </c>
      <c r="J2366">
        <v>10</v>
      </c>
      <c r="K2366">
        <v>0.1</v>
      </c>
      <c r="L2366" t="s">
        <v>18216</v>
      </c>
      <c r="M2366" t="s">
        <v>17970</v>
      </c>
      <c r="N2366" cm="1">
        <f t="array" ref="N2366">_xlfn.LET(_xlpm.k,finalData[[#This Row],[peer_group_key]],
     MEDIAN(_xlfn._xlws.FILTER(finalData[score], (finalData[peer_group_key]=_xlpm.k)*(ISNUMBER(finalData[score]))))
)</f>
        <v>0.93</v>
      </c>
      <c r="O2366" cm="1">
        <f t="array" ref="O236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0.90250000000000008</v>
      </c>
      <c r="P2366" cm="1">
        <f t="array" ref="P236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2366">
        <f>finalData[[#This Row],[peerQ3]]-finalData[[#This Row],[peerQ1]]</f>
        <v>7.4999999999999956E-2</v>
      </c>
      <c r="R2366" cm="1">
        <f t="array" ref="R2366">_xlfn.LET(_xlpm.k,finalData[[#This Row],[peer_group_key]],
ROWS(_xlfn._xlws.FILTER(finalData[score], (finalData[peer_group_key]=_xlpm.k)*(ISNUMBER(finalData[score]))))
)</f>
        <v>8</v>
      </c>
      <c r="S2366">
        <f>IF(OR(NOT(ISNUMBER(finalData[[#This Row],[peerIQR]])),finalData[[#This Row],[peerIQR]]=0), NA(), finalData[[#This Row],[peerQ1]]-1.5*finalData[[#This Row],[peerIQR]])</f>
        <v>0.79000000000000015</v>
      </c>
      <c r="T2366">
        <f>IF(OR(NOT(ISNUMBER(finalData[[#This Row],[peerIQR]])),finalData[[#This Row],[peerIQR]]=0), NA(), finalData[[#This Row],[peerQ3]]+1.5*finalData[[#This Row],[peerIQR]])</f>
        <v>1.0899999999999999</v>
      </c>
      <c r="U236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66">
        <f>finalData[[#This Row],[score]]-finalData[[#This Row],[peerMedian]]</f>
        <v>4.9999999999999933E-2</v>
      </c>
    </row>
    <row r="2367" spans="1:22">
      <c r="A2367" t="s">
        <v>8876</v>
      </c>
      <c r="B2367" t="s">
        <v>8877</v>
      </c>
      <c r="C2367" t="s">
        <v>8763</v>
      </c>
      <c r="D2367" t="s">
        <v>32</v>
      </c>
      <c r="E2367">
        <v>5</v>
      </c>
      <c r="F2367">
        <v>1</v>
      </c>
      <c r="G2367">
        <v>6</v>
      </c>
      <c r="H2367">
        <v>0</v>
      </c>
      <c r="I2367">
        <v>0.9</v>
      </c>
      <c r="J2367">
        <v>7</v>
      </c>
      <c r="K2367">
        <v>0</v>
      </c>
      <c r="L2367" t="s">
        <v>18213</v>
      </c>
      <c r="M2367" t="s">
        <v>17970</v>
      </c>
      <c r="N2367" cm="1">
        <f t="array" ref="N2367">_xlfn.LET(_xlpm.k,finalData[[#This Row],[peer_group_key]],
     MEDIAN(_xlfn._xlws.FILTER(finalData[score], (finalData[peer_group_key]=_xlpm.k)*(ISNUMBER(finalData[score]))))
)</f>
        <v>0.93</v>
      </c>
      <c r="O2367" cm="1">
        <f t="array" ref="O236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2367" cm="1">
        <f t="array" ref="P236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367">
        <f>finalData[[#This Row],[peerQ3]]-finalData[[#This Row],[peerQ1]]</f>
        <v>5.9999999999999942E-2</v>
      </c>
      <c r="R2367" cm="1">
        <f t="array" ref="R2367">_xlfn.LET(_xlpm.k,finalData[[#This Row],[peer_group_key]],
ROWS(_xlfn._xlws.FILTER(finalData[score], (finalData[peer_group_key]=_xlpm.k)*(ISNUMBER(finalData[score]))))
)</f>
        <v>22</v>
      </c>
      <c r="S2367">
        <f>IF(OR(NOT(ISNUMBER(finalData[[#This Row],[peerIQR]])),finalData[[#This Row],[peerIQR]]=0), NA(), finalData[[#This Row],[peerQ1]]-1.5*finalData[[#This Row],[peerIQR]])</f>
        <v>0.81</v>
      </c>
      <c r="T2367">
        <f>IF(OR(NOT(ISNUMBER(finalData[[#This Row],[peerIQR]])),finalData[[#This Row],[peerIQR]]=0), NA(), finalData[[#This Row],[peerQ3]]+1.5*finalData[[#This Row],[peerIQR]])</f>
        <v>1.0499999999999998</v>
      </c>
      <c r="U236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67">
        <f>finalData[[#This Row],[score]]-finalData[[#This Row],[peerMedian]]</f>
        <v>-3.0000000000000027E-2</v>
      </c>
    </row>
    <row r="2368" spans="1:22">
      <c r="A2368" t="s">
        <v>8882</v>
      </c>
      <c r="B2368" t="s">
        <v>8883</v>
      </c>
      <c r="C2368" t="s">
        <v>8763</v>
      </c>
      <c r="D2368" t="s">
        <v>18</v>
      </c>
      <c r="E2368">
        <v>5</v>
      </c>
      <c r="F2368">
        <v>1</v>
      </c>
      <c r="G2368">
        <v>9</v>
      </c>
      <c r="H2368">
        <v>0</v>
      </c>
      <c r="I2368">
        <v>0.97</v>
      </c>
      <c r="J2368">
        <v>10</v>
      </c>
      <c r="K2368">
        <v>0</v>
      </c>
      <c r="L2368" t="s">
        <v>18214</v>
      </c>
      <c r="M2368" t="s">
        <v>17970</v>
      </c>
      <c r="N2368" cm="1">
        <f t="array" ref="N2368">_xlfn.LET(_xlpm.k,finalData[[#This Row],[peer_group_key]],
     MEDIAN(_xlfn._xlws.FILTER(finalData[score], (finalData[peer_group_key]=_xlpm.k)*(ISNUMBER(finalData[score]))))
)</f>
        <v>0.92</v>
      </c>
      <c r="O2368" cm="1">
        <f t="array" ref="O236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0.91</v>
      </c>
      <c r="P2368" cm="1">
        <f t="array" ref="P236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2368">
        <f>finalData[[#This Row],[peerQ3]]-finalData[[#This Row],[peerQ1]]</f>
        <v>4.4999999999999929E-2</v>
      </c>
      <c r="R2368" cm="1">
        <f t="array" ref="R2368">_xlfn.LET(_xlpm.k,finalData[[#This Row],[peer_group_key]],
ROWS(_xlfn._xlws.FILTER(finalData[score], (finalData[peer_group_key]=_xlpm.k)*(ISNUMBER(finalData[score]))))
)</f>
        <v>7</v>
      </c>
      <c r="S2368">
        <f>IF(OR(NOT(ISNUMBER(finalData[[#This Row],[peerIQR]])),finalData[[#This Row],[peerIQR]]=0), NA(), finalData[[#This Row],[peerQ1]]-1.5*finalData[[#This Row],[peerIQR]])</f>
        <v>0.84250000000000014</v>
      </c>
      <c r="T2368">
        <f>IF(OR(NOT(ISNUMBER(finalData[[#This Row],[peerIQR]])),finalData[[#This Row],[peerIQR]]=0), NA(), finalData[[#This Row],[peerQ3]]+1.5*finalData[[#This Row],[peerIQR]])</f>
        <v>1.0225</v>
      </c>
      <c r="U236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368">
        <f>finalData[[#This Row],[score]]-finalData[[#This Row],[peerMedian]]</f>
        <v>4.9999999999999933E-2</v>
      </c>
    </row>
    <row r="2369" spans="1:22">
      <c r="A2369" t="s">
        <v>8885</v>
      </c>
      <c r="B2369" t="s">
        <v>8886</v>
      </c>
      <c r="C2369" t="s">
        <v>8763</v>
      </c>
      <c r="D2369" t="s">
        <v>32</v>
      </c>
      <c r="E2369">
        <v>2</v>
      </c>
      <c r="F2369">
        <v>0</v>
      </c>
      <c r="G2369">
        <v>9</v>
      </c>
      <c r="H2369">
        <v>2</v>
      </c>
      <c r="I2369">
        <v>0.93</v>
      </c>
      <c r="J2369">
        <v>11</v>
      </c>
      <c r="K2369">
        <v>0.18181818181818182</v>
      </c>
      <c r="L2369" t="s">
        <v>18213</v>
      </c>
      <c r="M2369" t="s">
        <v>17973</v>
      </c>
      <c r="N2369" cm="1">
        <f t="array" ref="N2369">_xlfn.LET(_xlpm.k,finalData[[#This Row],[peer_group_key]],
     MEDIAN(_xlfn._xlws.FILTER(finalData[score], (finalData[peer_group_key]=_xlpm.k)*(ISNUMBER(finalData[score]))))
)</f>
        <v>0.93</v>
      </c>
      <c r="O2369" cm="1">
        <f t="array" ref="O236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2369" cm="1">
        <f t="array" ref="P236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369">
        <f>finalData[[#This Row],[peerQ3]]-finalData[[#This Row],[peerQ1]]</f>
        <v>5.9999999999999942E-2</v>
      </c>
      <c r="R2369" cm="1">
        <f t="array" ref="R2369">_xlfn.LET(_xlpm.k,finalData[[#This Row],[peer_group_key]],
ROWS(_xlfn._xlws.FILTER(finalData[score], (finalData[peer_group_key]=_xlpm.k)*(ISNUMBER(finalData[score]))))
)</f>
        <v>22</v>
      </c>
      <c r="S2369">
        <f>IF(OR(NOT(ISNUMBER(finalData[[#This Row],[peerIQR]])),finalData[[#This Row],[peerIQR]]=0), NA(), finalData[[#This Row],[peerQ1]]-1.5*finalData[[#This Row],[peerIQR]])</f>
        <v>0.81</v>
      </c>
      <c r="T2369">
        <f>IF(OR(NOT(ISNUMBER(finalData[[#This Row],[peerIQR]])),finalData[[#This Row],[peerIQR]]=0), NA(), finalData[[#This Row],[peerQ3]]+1.5*finalData[[#This Row],[peerIQR]])</f>
        <v>1.0499999999999998</v>
      </c>
      <c r="U236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69">
        <f>finalData[[#This Row],[score]]-finalData[[#This Row],[peerMedian]]</f>
        <v>0</v>
      </c>
    </row>
    <row r="2370" spans="1:22">
      <c r="A2370" t="s">
        <v>8887</v>
      </c>
      <c r="B2370" t="s">
        <v>8888</v>
      </c>
      <c r="C2370" t="s">
        <v>8763</v>
      </c>
      <c r="D2370" t="s">
        <v>32</v>
      </c>
      <c r="E2370">
        <v>4</v>
      </c>
      <c r="F2370">
        <v>0</v>
      </c>
      <c r="G2370">
        <v>8</v>
      </c>
      <c r="H2370">
        <v>0</v>
      </c>
      <c r="I2370">
        <v>0.87</v>
      </c>
      <c r="J2370">
        <v>8</v>
      </c>
      <c r="K2370">
        <v>0</v>
      </c>
      <c r="L2370" t="s">
        <v>18213</v>
      </c>
      <c r="M2370" t="s">
        <v>17970</v>
      </c>
      <c r="N2370" cm="1">
        <f t="array" ref="N2370">_xlfn.LET(_xlpm.k,finalData[[#This Row],[peer_group_key]],
     MEDIAN(_xlfn._xlws.FILTER(finalData[score], (finalData[peer_group_key]=_xlpm.k)*(ISNUMBER(finalData[score]))))
)</f>
        <v>0.93</v>
      </c>
      <c r="O2370" cm="1">
        <f t="array" ref="O237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2370" cm="1">
        <f t="array" ref="P237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370">
        <f>finalData[[#This Row],[peerQ3]]-finalData[[#This Row],[peerQ1]]</f>
        <v>5.9999999999999942E-2</v>
      </c>
      <c r="R2370" cm="1">
        <f t="array" ref="R2370">_xlfn.LET(_xlpm.k,finalData[[#This Row],[peer_group_key]],
ROWS(_xlfn._xlws.FILTER(finalData[score], (finalData[peer_group_key]=_xlpm.k)*(ISNUMBER(finalData[score]))))
)</f>
        <v>22</v>
      </c>
      <c r="S2370">
        <f>IF(OR(NOT(ISNUMBER(finalData[[#This Row],[peerIQR]])),finalData[[#This Row],[peerIQR]]=0), NA(), finalData[[#This Row],[peerQ1]]-1.5*finalData[[#This Row],[peerIQR]])</f>
        <v>0.81</v>
      </c>
      <c r="T2370">
        <f>IF(OR(NOT(ISNUMBER(finalData[[#This Row],[peerIQR]])),finalData[[#This Row],[peerIQR]]=0), NA(), finalData[[#This Row],[peerQ3]]+1.5*finalData[[#This Row],[peerIQR]])</f>
        <v>1.0499999999999998</v>
      </c>
      <c r="U237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70">
        <f>finalData[[#This Row],[score]]-finalData[[#This Row],[peerMedian]]</f>
        <v>-6.0000000000000053E-2</v>
      </c>
    </row>
    <row r="2371" spans="1:22">
      <c r="A2371" t="s">
        <v>8890</v>
      </c>
      <c r="B2371" t="s">
        <v>8891</v>
      </c>
      <c r="C2371" t="s">
        <v>8763</v>
      </c>
      <c r="D2371" t="s">
        <v>140</v>
      </c>
      <c r="E2371">
        <v>3</v>
      </c>
      <c r="F2371">
        <v>0</v>
      </c>
      <c r="G2371">
        <v>7</v>
      </c>
      <c r="H2371">
        <v>0</v>
      </c>
      <c r="I2371">
        <v>0.91</v>
      </c>
      <c r="J2371">
        <v>7</v>
      </c>
      <c r="K2371">
        <v>0</v>
      </c>
      <c r="L2371" t="s">
        <v>18216</v>
      </c>
      <c r="M2371" t="s">
        <v>17971</v>
      </c>
      <c r="N2371" cm="1">
        <f t="array" ref="N2371">_xlfn.LET(_xlpm.k,finalData[[#This Row],[peer_group_key]],
     MEDIAN(_xlfn._xlws.FILTER(finalData[score], (finalData[peer_group_key]=_xlpm.k)*(ISNUMBER(finalData[score]))))
)</f>
        <v>0.93</v>
      </c>
      <c r="O2371" cm="1">
        <f t="array" ref="O237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0.90250000000000008</v>
      </c>
      <c r="P2371" cm="1">
        <f t="array" ref="P237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2371">
        <f>finalData[[#This Row],[peerQ3]]-finalData[[#This Row],[peerQ1]]</f>
        <v>7.4999999999999956E-2</v>
      </c>
      <c r="R2371" cm="1">
        <f t="array" ref="R2371">_xlfn.LET(_xlpm.k,finalData[[#This Row],[peer_group_key]],
ROWS(_xlfn._xlws.FILTER(finalData[score], (finalData[peer_group_key]=_xlpm.k)*(ISNUMBER(finalData[score]))))
)</f>
        <v>8</v>
      </c>
      <c r="S2371">
        <f>IF(OR(NOT(ISNUMBER(finalData[[#This Row],[peerIQR]])),finalData[[#This Row],[peerIQR]]=0), NA(), finalData[[#This Row],[peerQ1]]-1.5*finalData[[#This Row],[peerIQR]])</f>
        <v>0.79000000000000015</v>
      </c>
      <c r="T2371">
        <f>IF(OR(NOT(ISNUMBER(finalData[[#This Row],[peerIQR]])),finalData[[#This Row],[peerIQR]]=0), NA(), finalData[[#This Row],[peerQ3]]+1.5*finalData[[#This Row],[peerIQR]])</f>
        <v>1.0899999999999999</v>
      </c>
      <c r="U237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71">
        <f>finalData[[#This Row],[score]]-finalData[[#This Row],[peerMedian]]</f>
        <v>-2.0000000000000018E-2</v>
      </c>
    </row>
    <row r="2372" spans="1:22">
      <c r="A2372" t="s">
        <v>8893</v>
      </c>
      <c r="B2372" t="s">
        <v>8894</v>
      </c>
      <c r="C2372" t="s">
        <v>8763</v>
      </c>
      <c r="D2372" t="s">
        <v>32</v>
      </c>
      <c r="E2372">
        <v>4</v>
      </c>
      <c r="F2372">
        <v>0</v>
      </c>
      <c r="G2372">
        <v>9</v>
      </c>
      <c r="H2372">
        <v>1</v>
      </c>
      <c r="I2372">
        <v>0.86</v>
      </c>
      <c r="J2372">
        <v>10</v>
      </c>
      <c r="K2372">
        <v>0.1</v>
      </c>
      <c r="L2372" t="s">
        <v>18213</v>
      </c>
      <c r="M2372" t="s">
        <v>17970</v>
      </c>
      <c r="N2372" cm="1">
        <f t="array" ref="N2372">_xlfn.LET(_xlpm.k,finalData[[#This Row],[peer_group_key]],
     MEDIAN(_xlfn._xlws.FILTER(finalData[score], (finalData[peer_group_key]=_xlpm.k)*(ISNUMBER(finalData[score]))))
)</f>
        <v>0.93</v>
      </c>
      <c r="O2372" cm="1">
        <f t="array" ref="O237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2372" cm="1">
        <f t="array" ref="P237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372">
        <f>finalData[[#This Row],[peerQ3]]-finalData[[#This Row],[peerQ1]]</f>
        <v>5.9999999999999942E-2</v>
      </c>
      <c r="R2372" cm="1">
        <f t="array" ref="R2372">_xlfn.LET(_xlpm.k,finalData[[#This Row],[peer_group_key]],
ROWS(_xlfn._xlws.FILTER(finalData[score], (finalData[peer_group_key]=_xlpm.k)*(ISNUMBER(finalData[score]))))
)</f>
        <v>22</v>
      </c>
      <c r="S2372">
        <f>IF(OR(NOT(ISNUMBER(finalData[[#This Row],[peerIQR]])),finalData[[#This Row],[peerIQR]]=0), NA(), finalData[[#This Row],[peerQ1]]-1.5*finalData[[#This Row],[peerIQR]])</f>
        <v>0.81</v>
      </c>
      <c r="T2372">
        <f>IF(OR(NOT(ISNUMBER(finalData[[#This Row],[peerIQR]])),finalData[[#This Row],[peerIQR]]=0), NA(), finalData[[#This Row],[peerQ3]]+1.5*finalData[[#This Row],[peerIQR]])</f>
        <v>1.0499999999999998</v>
      </c>
      <c r="U237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72">
        <f>finalData[[#This Row],[score]]-finalData[[#This Row],[peerMedian]]</f>
        <v>-7.0000000000000062E-2</v>
      </c>
    </row>
    <row r="2373" spans="1:22">
      <c r="A2373" t="s">
        <v>8896</v>
      </c>
      <c r="B2373" t="s">
        <v>6972</v>
      </c>
      <c r="C2373" t="s">
        <v>8763</v>
      </c>
      <c r="D2373" t="s">
        <v>140</v>
      </c>
      <c r="E2373">
        <v>4</v>
      </c>
      <c r="F2373">
        <v>0</v>
      </c>
      <c r="G2373">
        <v>9</v>
      </c>
      <c r="H2373">
        <v>0</v>
      </c>
      <c r="I2373">
        <v>0.9</v>
      </c>
      <c r="J2373">
        <v>9</v>
      </c>
      <c r="K2373">
        <v>0</v>
      </c>
      <c r="L2373" t="s">
        <v>18216</v>
      </c>
      <c r="M2373" t="s">
        <v>17970</v>
      </c>
      <c r="N2373" cm="1">
        <f t="array" ref="N2373">_xlfn.LET(_xlpm.k,finalData[[#This Row],[peer_group_key]],
     MEDIAN(_xlfn._xlws.FILTER(finalData[score], (finalData[peer_group_key]=_xlpm.k)*(ISNUMBER(finalData[score]))))
)</f>
        <v>0.93</v>
      </c>
      <c r="O2373" cm="1">
        <f t="array" ref="O237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0.90250000000000008</v>
      </c>
      <c r="P2373" cm="1">
        <f t="array" ref="P237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0.97750000000000004</v>
      </c>
      <c r="Q2373">
        <f>finalData[[#This Row],[peerQ3]]-finalData[[#This Row],[peerQ1]]</f>
        <v>7.4999999999999956E-2</v>
      </c>
      <c r="R2373" cm="1">
        <f t="array" ref="R2373">_xlfn.LET(_xlpm.k,finalData[[#This Row],[peer_group_key]],
ROWS(_xlfn._xlws.FILTER(finalData[score], (finalData[peer_group_key]=_xlpm.k)*(ISNUMBER(finalData[score]))))
)</f>
        <v>8</v>
      </c>
      <c r="S2373">
        <f>IF(OR(NOT(ISNUMBER(finalData[[#This Row],[peerIQR]])),finalData[[#This Row],[peerIQR]]=0), NA(), finalData[[#This Row],[peerQ1]]-1.5*finalData[[#This Row],[peerIQR]])</f>
        <v>0.79000000000000015</v>
      </c>
      <c r="T2373">
        <f>IF(OR(NOT(ISNUMBER(finalData[[#This Row],[peerIQR]])),finalData[[#This Row],[peerIQR]]=0), NA(), finalData[[#This Row],[peerQ3]]+1.5*finalData[[#This Row],[peerIQR]])</f>
        <v>1.0899999999999999</v>
      </c>
      <c r="U237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73">
        <f>finalData[[#This Row],[score]]-finalData[[#This Row],[peerMedian]]</f>
        <v>-3.0000000000000027E-2</v>
      </c>
    </row>
    <row r="2374" spans="1:22">
      <c r="A2374" t="s">
        <v>8898</v>
      </c>
      <c r="B2374" t="s">
        <v>8899</v>
      </c>
      <c r="C2374" t="s">
        <v>8763</v>
      </c>
      <c r="D2374" t="s">
        <v>32</v>
      </c>
      <c r="E2374">
        <v>5</v>
      </c>
      <c r="F2374">
        <v>1</v>
      </c>
      <c r="G2374">
        <v>5</v>
      </c>
      <c r="H2374">
        <v>0</v>
      </c>
      <c r="I2374">
        <v>0.99</v>
      </c>
      <c r="J2374">
        <v>6</v>
      </c>
      <c r="K2374">
        <v>0</v>
      </c>
      <c r="L2374" t="s">
        <v>18213</v>
      </c>
      <c r="M2374" t="s">
        <v>17970</v>
      </c>
      <c r="N2374" cm="1">
        <f t="array" ref="N2374">_xlfn.LET(_xlpm.k,finalData[[#This Row],[peer_group_key]],
     MEDIAN(_xlfn._xlws.FILTER(finalData[score], (finalData[peer_group_key]=_xlpm.k)*(ISNUMBER(finalData[score]))))
)</f>
        <v>0.93</v>
      </c>
      <c r="O2374" cm="1">
        <f t="array" ref="O237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2374" cm="1">
        <f t="array" ref="P237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374">
        <f>finalData[[#This Row],[peerQ3]]-finalData[[#This Row],[peerQ1]]</f>
        <v>5.9999999999999942E-2</v>
      </c>
      <c r="R2374" cm="1">
        <f t="array" ref="R2374">_xlfn.LET(_xlpm.k,finalData[[#This Row],[peer_group_key]],
ROWS(_xlfn._xlws.FILTER(finalData[score], (finalData[peer_group_key]=_xlpm.k)*(ISNUMBER(finalData[score]))))
)</f>
        <v>22</v>
      </c>
      <c r="S2374">
        <f>IF(OR(NOT(ISNUMBER(finalData[[#This Row],[peerIQR]])),finalData[[#This Row],[peerIQR]]=0), NA(), finalData[[#This Row],[peerQ1]]-1.5*finalData[[#This Row],[peerIQR]])</f>
        <v>0.81</v>
      </c>
      <c r="T2374">
        <f>IF(OR(NOT(ISNUMBER(finalData[[#This Row],[peerIQR]])),finalData[[#This Row],[peerIQR]]=0), NA(), finalData[[#This Row],[peerQ3]]+1.5*finalData[[#This Row],[peerIQR]])</f>
        <v>1.0499999999999998</v>
      </c>
      <c r="U237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74">
        <f>finalData[[#This Row],[score]]-finalData[[#This Row],[peerMedian]]</f>
        <v>5.9999999999999942E-2</v>
      </c>
    </row>
    <row r="2375" spans="1:22">
      <c r="A2375" t="s">
        <v>8901</v>
      </c>
      <c r="B2375" t="s">
        <v>8902</v>
      </c>
      <c r="C2375" t="s">
        <v>8763</v>
      </c>
      <c r="D2375" t="s">
        <v>32</v>
      </c>
      <c r="E2375">
        <v>4</v>
      </c>
      <c r="F2375">
        <v>0</v>
      </c>
      <c r="G2375">
        <v>6</v>
      </c>
      <c r="H2375">
        <v>0</v>
      </c>
      <c r="I2375">
        <v>0.85</v>
      </c>
      <c r="J2375">
        <v>6</v>
      </c>
      <c r="K2375">
        <v>0</v>
      </c>
      <c r="L2375" t="s">
        <v>18213</v>
      </c>
      <c r="M2375" t="s">
        <v>17970</v>
      </c>
      <c r="N2375" cm="1">
        <f t="array" ref="N2375">_xlfn.LET(_xlpm.k,finalData[[#This Row],[peer_group_key]],
     MEDIAN(_xlfn._xlws.FILTER(finalData[score], (finalData[peer_group_key]=_xlpm.k)*(ISNUMBER(finalData[score]))))
)</f>
        <v>0.93</v>
      </c>
      <c r="O2375" cm="1">
        <f t="array" ref="O237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</v>
      </c>
      <c r="P2375" cm="1">
        <f t="array" ref="P237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0.96</v>
      </c>
      <c r="Q2375">
        <f>finalData[[#This Row],[peerQ3]]-finalData[[#This Row],[peerQ1]]</f>
        <v>5.9999999999999942E-2</v>
      </c>
      <c r="R2375" cm="1">
        <f t="array" ref="R2375">_xlfn.LET(_xlpm.k,finalData[[#This Row],[peer_group_key]],
ROWS(_xlfn._xlws.FILTER(finalData[score], (finalData[peer_group_key]=_xlpm.k)*(ISNUMBER(finalData[score]))))
)</f>
        <v>22</v>
      </c>
      <c r="S2375">
        <f>IF(OR(NOT(ISNUMBER(finalData[[#This Row],[peerIQR]])),finalData[[#This Row],[peerIQR]]=0), NA(), finalData[[#This Row],[peerQ1]]-1.5*finalData[[#This Row],[peerIQR]])</f>
        <v>0.81</v>
      </c>
      <c r="T2375">
        <f>IF(OR(NOT(ISNUMBER(finalData[[#This Row],[peerIQR]])),finalData[[#This Row],[peerIQR]]=0), NA(), finalData[[#This Row],[peerQ3]]+1.5*finalData[[#This Row],[peerIQR]])</f>
        <v>1.0499999999999998</v>
      </c>
      <c r="U237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75">
        <f>finalData[[#This Row],[score]]-finalData[[#This Row],[peerMedian]]</f>
        <v>-8.0000000000000071E-2</v>
      </c>
    </row>
    <row r="2376" spans="1:22">
      <c r="A2376" t="s">
        <v>8955</v>
      </c>
      <c r="B2376" t="s">
        <v>8956</v>
      </c>
      <c r="C2376" t="s">
        <v>8957</v>
      </c>
      <c r="D2376" t="s">
        <v>32</v>
      </c>
      <c r="E2376">
        <v>2</v>
      </c>
      <c r="F2376">
        <v>0</v>
      </c>
      <c r="G2376">
        <v>10</v>
      </c>
      <c r="H2376">
        <v>1</v>
      </c>
      <c r="I2376">
        <v>1.03</v>
      </c>
      <c r="J2376">
        <v>11</v>
      </c>
      <c r="K2376">
        <v>9.0909090909090912E-2</v>
      </c>
      <c r="L2376" t="s">
        <v>18219</v>
      </c>
      <c r="M2376" t="s">
        <v>17973</v>
      </c>
      <c r="N2376" cm="1">
        <f t="array" ref="N2376">_xlfn.LET(_xlpm.k,finalData[[#This Row],[peer_group_key]],
     MEDIAN(_xlfn._xlws.FILTER(finalData[score], (finalData[peer_group_key]=_xlpm.k)*(ISNUMBER(finalData[score]))))
)</f>
        <v>1</v>
      </c>
      <c r="O2376" cm="1">
        <f t="array" ref="O237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2376" cm="1">
        <f t="array" ref="P237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1.0375000000000001</v>
      </c>
      <c r="Q2376">
        <f>finalData[[#This Row],[peerQ3]]-finalData[[#This Row],[peerQ1]]</f>
        <v>7.7500000000000124E-2</v>
      </c>
      <c r="R2376" cm="1">
        <f t="array" ref="R2376">_xlfn.LET(_xlpm.k,finalData[[#This Row],[peer_group_key]],
ROWS(_xlfn._xlws.FILTER(finalData[score], (finalData[peer_group_key]=_xlpm.k)*(ISNUMBER(finalData[score]))))
)</f>
        <v>12</v>
      </c>
      <c r="S2376">
        <f>IF(OR(NOT(ISNUMBER(finalData[[#This Row],[peerIQR]])),finalData[[#This Row],[peerIQR]]=0), NA(), finalData[[#This Row],[peerQ1]]-1.5*finalData[[#This Row],[peerIQR]])</f>
        <v>0.84374999999999978</v>
      </c>
      <c r="T2376">
        <f>IF(OR(NOT(ISNUMBER(finalData[[#This Row],[peerIQR]])),finalData[[#This Row],[peerIQR]]=0), NA(), finalData[[#This Row],[peerQ3]]+1.5*finalData[[#This Row],[peerIQR]])</f>
        <v>1.1537500000000003</v>
      </c>
      <c r="U237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76">
        <f>finalData[[#This Row],[score]]-finalData[[#This Row],[peerMedian]]</f>
        <v>3.0000000000000027E-2</v>
      </c>
    </row>
    <row r="2377" spans="1:22">
      <c r="A2377" t="s">
        <v>8960</v>
      </c>
      <c r="B2377" t="s">
        <v>8961</v>
      </c>
      <c r="C2377" t="s">
        <v>8957</v>
      </c>
      <c r="D2377" t="s">
        <v>27</v>
      </c>
      <c r="E2377">
        <v>2</v>
      </c>
      <c r="F2377">
        <v>0</v>
      </c>
      <c r="G2377">
        <v>6</v>
      </c>
      <c r="H2377">
        <v>0</v>
      </c>
      <c r="I2377">
        <v>0.99</v>
      </c>
      <c r="J2377">
        <v>6</v>
      </c>
      <c r="K2377">
        <v>0</v>
      </c>
      <c r="L2377" t="s">
        <v>18220</v>
      </c>
      <c r="M2377" t="s">
        <v>17973</v>
      </c>
      <c r="N2377" cm="1">
        <f t="array" ref="N2377">_xlfn.LET(_xlpm.k,finalData[[#This Row],[peer_group_key]],
     MEDIAN(_xlfn._xlws.FILTER(finalData[score], (finalData[peer_group_key]=_xlpm.k)*(ISNUMBER(finalData[score]))))
)</f>
        <v>0.98</v>
      </c>
      <c r="O2377" cm="1">
        <f t="array" ref="O237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2377" cm="1">
        <f t="array" ref="P237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2377">
        <f>finalData[[#This Row],[peerQ3]]-finalData[[#This Row],[peerQ1]]</f>
        <v>2.5000000000000022E-2</v>
      </c>
      <c r="R2377" cm="1">
        <f t="array" ref="R2377">_xlfn.LET(_xlpm.k,finalData[[#This Row],[peer_group_key]],
ROWS(_xlfn._xlws.FILTER(finalData[score], (finalData[peer_group_key]=_xlpm.k)*(ISNUMBER(finalData[score]))))
)</f>
        <v>3</v>
      </c>
      <c r="S2377">
        <f>IF(OR(NOT(ISNUMBER(finalData[[#This Row],[peerIQR]])),finalData[[#This Row],[peerIQR]]=0), NA(), finalData[[#This Row],[peerQ1]]-1.5*finalData[[#This Row],[peerIQR]])</f>
        <v>0.92249999999999988</v>
      </c>
      <c r="T2377">
        <f>IF(OR(NOT(ISNUMBER(finalData[[#This Row],[peerIQR]])),finalData[[#This Row],[peerIQR]]=0), NA(), finalData[[#This Row],[peerQ3]]+1.5*finalData[[#This Row],[peerIQR]])</f>
        <v>1.0225</v>
      </c>
      <c r="U237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377">
        <f>finalData[[#This Row],[score]]-finalData[[#This Row],[peerMedian]]</f>
        <v>1.0000000000000009E-2</v>
      </c>
    </row>
    <row r="2378" spans="1:22">
      <c r="A2378" t="s">
        <v>8964</v>
      </c>
      <c r="B2378" t="s">
        <v>8965</v>
      </c>
      <c r="C2378" t="s">
        <v>8957</v>
      </c>
      <c r="D2378" t="s">
        <v>32</v>
      </c>
      <c r="E2378">
        <v>4</v>
      </c>
      <c r="F2378">
        <v>1</v>
      </c>
      <c r="G2378">
        <v>7</v>
      </c>
      <c r="H2378">
        <v>2</v>
      </c>
      <c r="I2378">
        <v>0.99</v>
      </c>
      <c r="J2378">
        <v>10</v>
      </c>
      <c r="K2378">
        <v>0.2</v>
      </c>
      <c r="L2378" t="s">
        <v>18219</v>
      </c>
      <c r="M2378" t="s">
        <v>17970</v>
      </c>
      <c r="N2378" cm="1">
        <f t="array" ref="N2378">_xlfn.LET(_xlpm.k,finalData[[#This Row],[peer_group_key]],
     MEDIAN(_xlfn._xlws.FILTER(finalData[score], (finalData[peer_group_key]=_xlpm.k)*(ISNUMBER(finalData[score]))))
)</f>
        <v>1</v>
      </c>
      <c r="O2378" cm="1">
        <f t="array" ref="O237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2378" cm="1">
        <f t="array" ref="P237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1.0375000000000001</v>
      </c>
      <c r="Q2378">
        <f>finalData[[#This Row],[peerQ3]]-finalData[[#This Row],[peerQ1]]</f>
        <v>7.7500000000000124E-2</v>
      </c>
      <c r="R2378" cm="1">
        <f t="array" ref="R2378">_xlfn.LET(_xlpm.k,finalData[[#This Row],[peer_group_key]],
ROWS(_xlfn._xlws.FILTER(finalData[score], (finalData[peer_group_key]=_xlpm.k)*(ISNUMBER(finalData[score]))))
)</f>
        <v>12</v>
      </c>
      <c r="S2378">
        <f>IF(OR(NOT(ISNUMBER(finalData[[#This Row],[peerIQR]])),finalData[[#This Row],[peerIQR]]=0), NA(), finalData[[#This Row],[peerQ1]]-1.5*finalData[[#This Row],[peerIQR]])</f>
        <v>0.84374999999999978</v>
      </c>
      <c r="T2378">
        <f>IF(OR(NOT(ISNUMBER(finalData[[#This Row],[peerIQR]])),finalData[[#This Row],[peerIQR]]=0), NA(), finalData[[#This Row],[peerQ3]]+1.5*finalData[[#This Row],[peerIQR]])</f>
        <v>1.1537500000000003</v>
      </c>
      <c r="U237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78">
        <f>finalData[[#This Row],[score]]-finalData[[#This Row],[peerMedian]]</f>
        <v>-1.0000000000000009E-2</v>
      </c>
    </row>
    <row r="2379" spans="1:22">
      <c r="A2379" t="s">
        <v>8967</v>
      </c>
      <c r="B2379" t="s">
        <v>1087</v>
      </c>
      <c r="C2379" t="s">
        <v>8957</v>
      </c>
      <c r="D2379" t="s">
        <v>140</v>
      </c>
      <c r="E2379">
        <v>2</v>
      </c>
      <c r="F2379">
        <v>0</v>
      </c>
      <c r="G2379">
        <v>9</v>
      </c>
      <c r="H2379">
        <v>2</v>
      </c>
      <c r="I2379">
        <v>1.02</v>
      </c>
      <c r="J2379">
        <v>11</v>
      </c>
      <c r="K2379">
        <v>0.18181818181818182</v>
      </c>
      <c r="L2379" t="s">
        <v>18221</v>
      </c>
      <c r="M2379" t="s">
        <v>17973</v>
      </c>
      <c r="N2379" cm="1">
        <f t="array" ref="N2379">_xlfn.LET(_xlpm.k,finalData[[#This Row],[peer_group_key]],
     MEDIAN(_xlfn._xlws.FILTER(finalData[score], (finalData[peer_group_key]=_xlpm.k)*(ISNUMBER(finalData[score]))))
)</f>
        <v>1.03</v>
      </c>
      <c r="O2379" cm="1">
        <f t="array" ref="O237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1.0249999999999999</v>
      </c>
      <c r="P2379" cm="1">
        <f t="array" ref="P237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2379">
        <f>finalData[[#This Row],[peerQ3]]-finalData[[#This Row],[peerQ1]]</f>
        <v>1.0000000000000231E-2</v>
      </c>
      <c r="R2379" cm="1">
        <f t="array" ref="R2379">_xlfn.LET(_xlpm.k,finalData[[#This Row],[peer_group_key]],
ROWS(_xlfn._xlws.FILTER(finalData[score], (finalData[peer_group_key]=_xlpm.k)*(ISNUMBER(finalData[score]))))
)</f>
        <v>2</v>
      </c>
      <c r="S2379">
        <f>IF(OR(NOT(ISNUMBER(finalData[[#This Row],[peerIQR]])),finalData[[#This Row],[peerIQR]]=0), NA(), finalData[[#This Row],[peerQ1]]-1.5*finalData[[#This Row],[peerIQR]])</f>
        <v>1.0099999999999996</v>
      </c>
      <c r="T2379">
        <f>IF(OR(NOT(ISNUMBER(finalData[[#This Row],[peerIQR]])),finalData[[#This Row],[peerIQR]]=0), NA(), finalData[[#This Row],[peerQ3]]+1.5*finalData[[#This Row],[peerIQR]])</f>
        <v>1.0500000000000005</v>
      </c>
      <c r="U237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379">
        <f>finalData[[#This Row],[score]]-finalData[[#This Row],[peerMedian]]</f>
        <v>-1.0000000000000009E-2</v>
      </c>
    </row>
    <row r="2380" spans="1:22">
      <c r="A2380" t="s">
        <v>8970</v>
      </c>
      <c r="B2380" t="s">
        <v>8971</v>
      </c>
      <c r="C2380" t="s">
        <v>8957</v>
      </c>
      <c r="D2380" t="s">
        <v>32</v>
      </c>
      <c r="E2380">
        <v>1</v>
      </c>
      <c r="F2380">
        <v>0</v>
      </c>
      <c r="G2380">
        <v>9</v>
      </c>
      <c r="H2380">
        <v>1</v>
      </c>
      <c r="I2380">
        <v>0.94</v>
      </c>
      <c r="J2380">
        <v>10</v>
      </c>
      <c r="K2380">
        <v>0.1</v>
      </c>
      <c r="L2380" t="s">
        <v>18219</v>
      </c>
      <c r="M2380" t="s">
        <v>17973</v>
      </c>
      <c r="N2380" cm="1">
        <f t="array" ref="N2380">_xlfn.LET(_xlpm.k,finalData[[#This Row],[peer_group_key]],
     MEDIAN(_xlfn._xlws.FILTER(finalData[score], (finalData[peer_group_key]=_xlpm.k)*(ISNUMBER(finalData[score]))))
)</f>
        <v>1</v>
      </c>
      <c r="O2380" cm="1">
        <f t="array" ref="O238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2380" cm="1">
        <f t="array" ref="P238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1.0375000000000001</v>
      </c>
      <c r="Q2380">
        <f>finalData[[#This Row],[peerQ3]]-finalData[[#This Row],[peerQ1]]</f>
        <v>7.7500000000000124E-2</v>
      </c>
      <c r="R2380" cm="1">
        <f t="array" ref="R2380">_xlfn.LET(_xlpm.k,finalData[[#This Row],[peer_group_key]],
ROWS(_xlfn._xlws.FILTER(finalData[score], (finalData[peer_group_key]=_xlpm.k)*(ISNUMBER(finalData[score]))))
)</f>
        <v>12</v>
      </c>
      <c r="S2380">
        <f>IF(OR(NOT(ISNUMBER(finalData[[#This Row],[peerIQR]])),finalData[[#This Row],[peerIQR]]=0), NA(), finalData[[#This Row],[peerQ1]]-1.5*finalData[[#This Row],[peerIQR]])</f>
        <v>0.84374999999999978</v>
      </c>
      <c r="T2380">
        <f>IF(OR(NOT(ISNUMBER(finalData[[#This Row],[peerIQR]])),finalData[[#This Row],[peerIQR]]=0), NA(), finalData[[#This Row],[peerQ3]]+1.5*finalData[[#This Row],[peerIQR]])</f>
        <v>1.1537500000000003</v>
      </c>
      <c r="U238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80">
        <f>finalData[[#This Row],[score]]-finalData[[#This Row],[peerMedian]]</f>
        <v>-6.0000000000000053E-2</v>
      </c>
    </row>
    <row r="2381" spans="1:22">
      <c r="A2381" t="s">
        <v>8974</v>
      </c>
      <c r="B2381" t="s">
        <v>8975</v>
      </c>
      <c r="C2381" t="s">
        <v>8957</v>
      </c>
      <c r="D2381" t="s">
        <v>32</v>
      </c>
      <c r="E2381">
        <v>1</v>
      </c>
      <c r="F2381">
        <v>0</v>
      </c>
      <c r="G2381">
        <v>5</v>
      </c>
      <c r="H2381">
        <v>1</v>
      </c>
      <c r="I2381">
        <v>0.95</v>
      </c>
      <c r="J2381">
        <v>6</v>
      </c>
      <c r="K2381">
        <v>0.16666666666666666</v>
      </c>
      <c r="L2381" t="s">
        <v>18219</v>
      </c>
      <c r="M2381" t="s">
        <v>17973</v>
      </c>
      <c r="N2381" cm="1">
        <f t="array" ref="N2381">_xlfn.LET(_xlpm.k,finalData[[#This Row],[peer_group_key]],
     MEDIAN(_xlfn._xlws.FILTER(finalData[score], (finalData[peer_group_key]=_xlpm.k)*(ISNUMBER(finalData[score]))))
)</f>
        <v>1</v>
      </c>
      <c r="O2381" cm="1">
        <f t="array" ref="O238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2381" cm="1">
        <f t="array" ref="P238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1.0375000000000001</v>
      </c>
      <c r="Q2381">
        <f>finalData[[#This Row],[peerQ3]]-finalData[[#This Row],[peerQ1]]</f>
        <v>7.7500000000000124E-2</v>
      </c>
      <c r="R2381" cm="1">
        <f t="array" ref="R2381">_xlfn.LET(_xlpm.k,finalData[[#This Row],[peer_group_key]],
ROWS(_xlfn._xlws.FILTER(finalData[score], (finalData[peer_group_key]=_xlpm.k)*(ISNUMBER(finalData[score]))))
)</f>
        <v>12</v>
      </c>
      <c r="S2381">
        <f>IF(OR(NOT(ISNUMBER(finalData[[#This Row],[peerIQR]])),finalData[[#This Row],[peerIQR]]=0), NA(), finalData[[#This Row],[peerQ1]]-1.5*finalData[[#This Row],[peerIQR]])</f>
        <v>0.84374999999999978</v>
      </c>
      <c r="T2381">
        <f>IF(OR(NOT(ISNUMBER(finalData[[#This Row],[peerIQR]])),finalData[[#This Row],[peerIQR]]=0), NA(), finalData[[#This Row],[peerQ3]]+1.5*finalData[[#This Row],[peerIQR]])</f>
        <v>1.1537500000000003</v>
      </c>
      <c r="U238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81">
        <f>finalData[[#This Row],[score]]-finalData[[#This Row],[peerMedian]]</f>
        <v>-5.0000000000000044E-2</v>
      </c>
    </row>
    <row r="2382" spans="1:22">
      <c r="A2382" t="s">
        <v>8977</v>
      </c>
      <c r="B2382" t="s">
        <v>8978</v>
      </c>
      <c r="C2382" t="s">
        <v>8957</v>
      </c>
      <c r="D2382" t="s">
        <v>32</v>
      </c>
      <c r="E2382">
        <v>3</v>
      </c>
      <c r="F2382">
        <v>0</v>
      </c>
      <c r="G2382">
        <v>8</v>
      </c>
      <c r="H2382">
        <v>0</v>
      </c>
      <c r="I2382">
        <v>1</v>
      </c>
      <c r="J2382">
        <v>8</v>
      </c>
      <c r="K2382">
        <v>0</v>
      </c>
      <c r="L2382" t="s">
        <v>18219</v>
      </c>
      <c r="M2382" t="s">
        <v>17971</v>
      </c>
      <c r="N2382" cm="1">
        <f t="array" ref="N2382">_xlfn.LET(_xlpm.k,finalData[[#This Row],[peer_group_key]],
     MEDIAN(_xlfn._xlws.FILTER(finalData[score], (finalData[peer_group_key]=_xlpm.k)*(ISNUMBER(finalData[score]))))
)</f>
        <v>1</v>
      </c>
      <c r="O2382" cm="1">
        <f t="array" ref="O238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2382" cm="1">
        <f t="array" ref="P238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1.0375000000000001</v>
      </c>
      <c r="Q2382">
        <f>finalData[[#This Row],[peerQ3]]-finalData[[#This Row],[peerQ1]]</f>
        <v>7.7500000000000124E-2</v>
      </c>
      <c r="R2382" cm="1">
        <f t="array" ref="R2382">_xlfn.LET(_xlpm.k,finalData[[#This Row],[peer_group_key]],
ROWS(_xlfn._xlws.FILTER(finalData[score], (finalData[peer_group_key]=_xlpm.k)*(ISNUMBER(finalData[score]))))
)</f>
        <v>12</v>
      </c>
      <c r="S2382">
        <f>IF(OR(NOT(ISNUMBER(finalData[[#This Row],[peerIQR]])),finalData[[#This Row],[peerIQR]]=0), NA(), finalData[[#This Row],[peerQ1]]-1.5*finalData[[#This Row],[peerIQR]])</f>
        <v>0.84374999999999978</v>
      </c>
      <c r="T2382">
        <f>IF(OR(NOT(ISNUMBER(finalData[[#This Row],[peerIQR]])),finalData[[#This Row],[peerIQR]]=0), NA(), finalData[[#This Row],[peerQ3]]+1.5*finalData[[#This Row],[peerIQR]])</f>
        <v>1.1537500000000003</v>
      </c>
      <c r="U238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82">
        <f>finalData[[#This Row],[score]]-finalData[[#This Row],[peerMedian]]</f>
        <v>0</v>
      </c>
    </row>
    <row r="2383" spans="1:22">
      <c r="A2383" t="s">
        <v>8980</v>
      </c>
      <c r="B2383" t="s">
        <v>8981</v>
      </c>
      <c r="C2383" t="s">
        <v>8957</v>
      </c>
      <c r="D2383" t="s">
        <v>32</v>
      </c>
      <c r="E2383">
        <v>1</v>
      </c>
      <c r="F2383">
        <v>0</v>
      </c>
      <c r="G2383">
        <v>9</v>
      </c>
      <c r="H2383">
        <v>2</v>
      </c>
      <c r="I2383">
        <v>1</v>
      </c>
      <c r="J2383">
        <v>11</v>
      </c>
      <c r="K2383">
        <v>0.18181818181818182</v>
      </c>
      <c r="L2383" t="s">
        <v>18219</v>
      </c>
      <c r="M2383" t="s">
        <v>17973</v>
      </c>
      <c r="N2383" cm="1">
        <f t="array" ref="N2383">_xlfn.LET(_xlpm.k,finalData[[#This Row],[peer_group_key]],
     MEDIAN(_xlfn._xlws.FILTER(finalData[score], (finalData[peer_group_key]=_xlpm.k)*(ISNUMBER(finalData[score]))))
)</f>
        <v>1</v>
      </c>
      <c r="O2383" cm="1">
        <f t="array" ref="O238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2383" cm="1">
        <f t="array" ref="P238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1.0375000000000001</v>
      </c>
      <c r="Q2383">
        <f>finalData[[#This Row],[peerQ3]]-finalData[[#This Row],[peerQ1]]</f>
        <v>7.7500000000000124E-2</v>
      </c>
      <c r="R2383" cm="1">
        <f t="array" ref="R2383">_xlfn.LET(_xlpm.k,finalData[[#This Row],[peer_group_key]],
ROWS(_xlfn._xlws.FILTER(finalData[score], (finalData[peer_group_key]=_xlpm.k)*(ISNUMBER(finalData[score]))))
)</f>
        <v>12</v>
      </c>
      <c r="S2383">
        <f>IF(OR(NOT(ISNUMBER(finalData[[#This Row],[peerIQR]])),finalData[[#This Row],[peerIQR]]=0), NA(), finalData[[#This Row],[peerQ1]]-1.5*finalData[[#This Row],[peerIQR]])</f>
        <v>0.84374999999999978</v>
      </c>
      <c r="T2383">
        <f>IF(OR(NOT(ISNUMBER(finalData[[#This Row],[peerIQR]])),finalData[[#This Row],[peerIQR]]=0), NA(), finalData[[#This Row],[peerQ3]]+1.5*finalData[[#This Row],[peerIQR]])</f>
        <v>1.1537500000000003</v>
      </c>
      <c r="U238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83">
        <f>finalData[[#This Row],[score]]-finalData[[#This Row],[peerMedian]]</f>
        <v>0</v>
      </c>
    </row>
    <row r="2384" spans="1:22">
      <c r="A2384" t="s">
        <v>8984</v>
      </c>
      <c r="B2384" t="s">
        <v>8985</v>
      </c>
      <c r="C2384" t="s">
        <v>8957</v>
      </c>
      <c r="D2384" t="s">
        <v>113</v>
      </c>
      <c r="E2384">
        <v>2</v>
      </c>
      <c r="F2384">
        <v>0</v>
      </c>
      <c r="G2384">
        <v>9</v>
      </c>
      <c r="H2384">
        <v>0</v>
      </c>
      <c r="I2384">
        <v>1.06</v>
      </c>
      <c r="J2384">
        <v>9</v>
      </c>
      <c r="K2384">
        <v>0</v>
      </c>
      <c r="L2384" t="s">
        <v>18222</v>
      </c>
      <c r="M2384" t="s">
        <v>17973</v>
      </c>
      <c r="N2384" cm="1">
        <f t="array" ref="N2384">_xlfn.LET(_xlpm.k,finalData[[#This Row],[peer_group_key]],
     MEDIAN(_xlfn._xlws.FILTER(finalData[score], (finalData[peer_group_key]=_xlpm.k)*(ISNUMBER(finalData[score]))))
)</f>
        <v>1.0750000000000002</v>
      </c>
      <c r="O2384" cm="1">
        <f t="array" ref="O238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1.0675000000000001</v>
      </c>
      <c r="P2384" cm="1">
        <f t="array" ref="P238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1.0825</v>
      </c>
      <c r="Q2384">
        <f>finalData[[#This Row],[peerQ3]]-finalData[[#This Row],[peerQ1]]</f>
        <v>1.4999999999999902E-2</v>
      </c>
      <c r="R2384" cm="1">
        <f t="array" ref="R2384">_xlfn.LET(_xlpm.k,finalData[[#This Row],[peer_group_key]],
ROWS(_xlfn._xlws.FILTER(finalData[score], (finalData[peer_group_key]=_xlpm.k)*(ISNUMBER(finalData[score]))))
)</f>
        <v>2</v>
      </c>
      <c r="S2384">
        <f>IF(OR(NOT(ISNUMBER(finalData[[#This Row],[peerIQR]])),finalData[[#This Row],[peerIQR]]=0), NA(), finalData[[#This Row],[peerQ1]]-1.5*finalData[[#This Row],[peerIQR]])</f>
        <v>1.0450000000000004</v>
      </c>
      <c r="T2384">
        <f>IF(OR(NOT(ISNUMBER(finalData[[#This Row],[peerIQR]])),finalData[[#This Row],[peerIQR]]=0), NA(), finalData[[#This Row],[peerQ3]]+1.5*finalData[[#This Row],[peerIQR]])</f>
        <v>1.105</v>
      </c>
      <c r="U238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384">
        <f>finalData[[#This Row],[score]]-finalData[[#This Row],[peerMedian]]</f>
        <v>-1.5000000000000124E-2</v>
      </c>
    </row>
    <row r="2385" spans="1:22">
      <c r="A2385" t="s">
        <v>8987</v>
      </c>
      <c r="B2385" t="s">
        <v>8988</v>
      </c>
      <c r="C2385" t="s">
        <v>8957</v>
      </c>
      <c r="D2385" t="s">
        <v>32</v>
      </c>
      <c r="E2385">
        <v>4</v>
      </c>
      <c r="F2385">
        <v>1</v>
      </c>
      <c r="G2385">
        <v>10</v>
      </c>
      <c r="H2385">
        <v>0</v>
      </c>
      <c r="I2385">
        <v>1.08</v>
      </c>
      <c r="J2385">
        <v>11</v>
      </c>
      <c r="K2385">
        <v>0</v>
      </c>
      <c r="L2385" t="s">
        <v>18219</v>
      </c>
      <c r="M2385" t="s">
        <v>17970</v>
      </c>
      <c r="N2385" cm="1">
        <f t="array" ref="N2385">_xlfn.LET(_xlpm.k,finalData[[#This Row],[peer_group_key]],
     MEDIAN(_xlfn._xlws.FILTER(finalData[score], (finalData[peer_group_key]=_xlpm.k)*(ISNUMBER(finalData[score]))))
)</f>
        <v>1</v>
      </c>
      <c r="O2385" cm="1">
        <f t="array" ref="O238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2385" cm="1">
        <f t="array" ref="P238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1.0375000000000001</v>
      </c>
      <c r="Q2385">
        <f>finalData[[#This Row],[peerQ3]]-finalData[[#This Row],[peerQ1]]</f>
        <v>7.7500000000000124E-2</v>
      </c>
      <c r="R2385" cm="1">
        <f t="array" ref="R2385">_xlfn.LET(_xlpm.k,finalData[[#This Row],[peer_group_key]],
ROWS(_xlfn._xlws.FILTER(finalData[score], (finalData[peer_group_key]=_xlpm.k)*(ISNUMBER(finalData[score]))))
)</f>
        <v>12</v>
      </c>
      <c r="S2385">
        <f>IF(OR(NOT(ISNUMBER(finalData[[#This Row],[peerIQR]])),finalData[[#This Row],[peerIQR]]=0), NA(), finalData[[#This Row],[peerQ1]]-1.5*finalData[[#This Row],[peerIQR]])</f>
        <v>0.84374999999999978</v>
      </c>
      <c r="T2385">
        <f>IF(OR(NOT(ISNUMBER(finalData[[#This Row],[peerIQR]])),finalData[[#This Row],[peerIQR]]=0), NA(), finalData[[#This Row],[peerQ3]]+1.5*finalData[[#This Row],[peerIQR]])</f>
        <v>1.1537500000000003</v>
      </c>
      <c r="U238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85">
        <f>finalData[[#This Row],[score]]-finalData[[#This Row],[peerMedian]]</f>
        <v>8.0000000000000071E-2</v>
      </c>
    </row>
    <row r="2386" spans="1:22">
      <c r="A2386" t="s">
        <v>8994</v>
      </c>
      <c r="B2386" t="s">
        <v>8995</v>
      </c>
      <c r="C2386" t="s">
        <v>8957</v>
      </c>
      <c r="D2386" t="s">
        <v>32</v>
      </c>
      <c r="E2386">
        <v>3</v>
      </c>
      <c r="F2386">
        <v>0</v>
      </c>
      <c r="G2386">
        <v>8</v>
      </c>
      <c r="H2386">
        <v>0</v>
      </c>
      <c r="I2386">
        <v>1.02</v>
      </c>
      <c r="J2386">
        <v>8</v>
      </c>
      <c r="K2386">
        <v>0</v>
      </c>
      <c r="L2386" t="s">
        <v>18219</v>
      </c>
      <c r="M2386" t="s">
        <v>17971</v>
      </c>
      <c r="N2386" cm="1">
        <f t="array" ref="N2386">_xlfn.LET(_xlpm.k,finalData[[#This Row],[peer_group_key]],
     MEDIAN(_xlfn._xlws.FILTER(finalData[score], (finalData[peer_group_key]=_xlpm.k)*(ISNUMBER(finalData[score]))))
)</f>
        <v>1</v>
      </c>
      <c r="O2386" cm="1">
        <f t="array" ref="O238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2386" cm="1">
        <f t="array" ref="P238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1.0375000000000001</v>
      </c>
      <c r="Q2386">
        <f>finalData[[#This Row],[peerQ3]]-finalData[[#This Row],[peerQ1]]</f>
        <v>7.7500000000000124E-2</v>
      </c>
      <c r="R2386" cm="1">
        <f t="array" ref="R2386">_xlfn.LET(_xlpm.k,finalData[[#This Row],[peer_group_key]],
ROWS(_xlfn._xlws.FILTER(finalData[score], (finalData[peer_group_key]=_xlpm.k)*(ISNUMBER(finalData[score]))))
)</f>
        <v>12</v>
      </c>
      <c r="S2386">
        <f>IF(OR(NOT(ISNUMBER(finalData[[#This Row],[peerIQR]])),finalData[[#This Row],[peerIQR]]=0), NA(), finalData[[#This Row],[peerQ1]]-1.5*finalData[[#This Row],[peerIQR]])</f>
        <v>0.84374999999999978</v>
      </c>
      <c r="T2386">
        <f>IF(OR(NOT(ISNUMBER(finalData[[#This Row],[peerIQR]])),finalData[[#This Row],[peerIQR]]=0), NA(), finalData[[#This Row],[peerQ3]]+1.5*finalData[[#This Row],[peerIQR]])</f>
        <v>1.1537500000000003</v>
      </c>
      <c r="U238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86">
        <f>finalData[[#This Row],[score]]-finalData[[#This Row],[peerMedian]]</f>
        <v>2.0000000000000018E-2</v>
      </c>
    </row>
    <row r="2387" spans="1:22">
      <c r="A2387" t="s">
        <v>8997</v>
      </c>
      <c r="B2387" t="s">
        <v>8998</v>
      </c>
      <c r="C2387" t="s">
        <v>8957</v>
      </c>
      <c r="D2387" t="s">
        <v>32</v>
      </c>
      <c r="E2387">
        <v>2</v>
      </c>
      <c r="F2387">
        <v>0</v>
      </c>
      <c r="G2387">
        <v>7</v>
      </c>
      <c r="H2387">
        <v>0</v>
      </c>
      <c r="I2387">
        <v>0.91</v>
      </c>
      <c r="J2387">
        <v>7</v>
      </c>
      <c r="K2387">
        <v>0</v>
      </c>
      <c r="L2387" t="s">
        <v>18219</v>
      </c>
      <c r="M2387" t="s">
        <v>17973</v>
      </c>
      <c r="N2387" cm="1">
        <f t="array" ref="N2387">_xlfn.LET(_xlpm.k,finalData[[#This Row],[peer_group_key]],
     MEDIAN(_xlfn._xlws.FILTER(finalData[score], (finalData[peer_group_key]=_xlpm.k)*(ISNUMBER(finalData[score]))))
)</f>
        <v>1</v>
      </c>
      <c r="O2387" cm="1">
        <f t="array" ref="O238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2387" cm="1">
        <f t="array" ref="P238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1.0375000000000001</v>
      </c>
      <c r="Q2387">
        <f>finalData[[#This Row],[peerQ3]]-finalData[[#This Row],[peerQ1]]</f>
        <v>7.7500000000000124E-2</v>
      </c>
      <c r="R2387" cm="1">
        <f t="array" ref="R2387">_xlfn.LET(_xlpm.k,finalData[[#This Row],[peer_group_key]],
ROWS(_xlfn._xlws.FILTER(finalData[score], (finalData[peer_group_key]=_xlpm.k)*(ISNUMBER(finalData[score]))))
)</f>
        <v>12</v>
      </c>
      <c r="S2387">
        <f>IF(OR(NOT(ISNUMBER(finalData[[#This Row],[peerIQR]])),finalData[[#This Row],[peerIQR]]=0), NA(), finalData[[#This Row],[peerQ1]]-1.5*finalData[[#This Row],[peerIQR]])</f>
        <v>0.84374999999999978</v>
      </c>
      <c r="T2387">
        <f>IF(OR(NOT(ISNUMBER(finalData[[#This Row],[peerIQR]])),finalData[[#This Row],[peerIQR]]=0), NA(), finalData[[#This Row],[peerQ3]]+1.5*finalData[[#This Row],[peerIQR]])</f>
        <v>1.1537500000000003</v>
      </c>
      <c r="U238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87">
        <f>finalData[[#This Row],[score]]-finalData[[#This Row],[peerMedian]]</f>
        <v>-8.9999999999999969E-2</v>
      </c>
    </row>
    <row r="2388" spans="1:22">
      <c r="A2388" t="s">
        <v>9003</v>
      </c>
      <c r="B2388" t="s">
        <v>9004</v>
      </c>
      <c r="C2388" t="s">
        <v>8957</v>
      </c>
      <c r="D2388" t="s">
        <v>113</v>
      </c>
      <c r="E2388">
        <v>1</v>
      </c>
      <c r="F2388">
        <v>0</v>
      </c>
      <c r="G2388">
        <v>9</v>
      </c>
      <c r="H2388">
        <v>0</v>
      </c>
      <c r="I2388">
        <v>1.0900000000000001</v>
      </c>
      <c r="J2388">
        <v>9</v>
      </c>
      <c r="K2388">
        <v>0</v>
      </c>
      <c r="L2388" t="s">
        <v>18222</v>
      </c>
      <c r="M2388" t="s">
        <v>17973</v>
      </c>
      <c r="N2388" cm="1">
        <f t="array" ref="N2388">_xlfn.LET(_xlpm.k,finalData[[#This Row],[peer_group_key]],
     MEDIAN(_xlfn._xlws.FILTER(finalData[score], (finalData[peer_group_key]=_xlpm.k)*(ISNUMBER(finalData[score]))))
)</f>
        <v>1.0750000000000002</v>
      </c>
      <c r="O2388" cm="1">
        <f t="array" ref="O238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1.0675000000000001</v>
      </c>
      <c r="P2388" cm="1">
        <f t="array" ref="P238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1.0825</v>
      </c>
      <c r="Q2388">
        <f>finalData[[#This Row],[peerQ3]]-finalData[[#This Row],[peerQ1]]</f>
        <v>1.4999999999999902E-2</v>
      </c>
      <c r="R2388" cm="1">
        <f t="array" ref="R2388">_xlfn.LET(_xlpm.k,finalData[[#This Row],[peer_group_key]],
ROWS(_xlfn._xlws.FILTER(finalData[score], (finalData[peer_group_key]=_xlpm.k)*(ISNUMBER(finalData[score]))))
)</f>
        <v>2</v>
      </c>
      <c r="S2388">
        <f>IF(OR(NOT(ISNUMBER(finalData[[#This Row],[peerIQR]])),finalData[[#This Row],[peerIQR]]=0), NA(), finalData[[#This Row],[peerQ1]]-1.5*finalData[[#This Row],[peerIQR]])</f>
        <v>1.0450000000000004</v>
      </c>
      <c r="T2388">
        <f>IF(OR(NOT(ISNUMBER(finalData[[#This Row],[peerIQR]])),finalData[[#This Row],[peerIQR]]=0), NA(), finalData[[#This Row],[peerQ3]]+1.5*finalData[[#This Row],[peerIQR]])</f>
        <v>1.105</v>
      </c>
      <c r="U238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388">
        <f>finalData[[#This Row],[score]]-finalData[[#This Row],[peerMedian]]</f>
        <v>1.4999999999999902E-2</v>
      </c>
    </row>
    <row r="2389" spans="1:22">
      <c r="A2389" t="s">
        <v>9006</v>
      </c>
      <c r="B2389" t="s">
        <v>9007</v>
      </c>
      <c r="C2389" t="s">
        <v>8957</v>
      </c>
      <c r="D2389" t="s">
        <v>27</v>
      </c>
      <c r="E2389">
        <v>4</v>
      </c>
      <c r="F2389">
        <v>0</v>
      </c>
      <c r="G2389">
        <v>6</v>
      </c>
      <c r="H2389">
        <v>0</v>
      </c>
      <c r="I2389">
        <v>0.94</v>
      </c>
      <c r="J2389">
        <v>6</v>
      </c>
      <c r="K2389">
        <v>0</v>
      </c>
      <c r="L2389" t="s">
        <v>18220</v>
      </c>
      <c r="M2389" t="s">
        <v>17970</v>
      </c>
      <c r="N2389" cm="1">
        <f t="array" ref="N2389">_xlfn.LET(_xlpm.k,finalData[[#This Row],[peer_group_key]],
     MEDIAN(_xlfn._xlws.FILTER(finalData[score], (finalData[peer_group_key]=_xlpm.k)*(ISNUMBER(finalData[score]))))
)</f>
        <v>0.98</v>
      </c>
      <c r="O2389" cm="1">
        <f t="array" ref="O238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2389" cm="1">
        <f t="array" ref="P238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2389">
        <f>finalData[[#This Row],[peerQ3]]-finalData[[#This Row],[peerQ1]]</f>
        <v>2.5000000000000022E-2</v>
      </c>
      <c r="R2389" cm="1">
        <f t="array" ref="R2389">_xlfn.LET(_xlpm.k,finalData[[#This Row],[peer_group_key]],
ROWS(_xlfn._xlws.FILTER(finalData[score], (finalData[peer_group_key]=_xlpm.k)*(ISNUMBER(finalData[score]))))
)</f>
        <v>3</v>
      </c>
      <c r="S2389">
        <f>IF(OR(NOT(ISNUMBER(finalData[[#This Row],[peerIQR]])),finalData[[#This Row],[peerIQR]]=0), NA(), finalData[[#This Row],[peerQ1]]-1.5*finalData[[#This Row],[peerIQR]])</f>
        <v>0.92249999999999988</v>
      </c>
      <c r="T2389">
        <f>IF(OR(NOT(ISNUMBER(finalData[[#This Row],[peerIQR]])),finalData[[#This Row],[peerIQR]]=0), NA(), finalData[[#This Row],[peerQ3]]+1.5*finalData[[#This Row],[peerIQR]])</f>
        <v>1.0225</v>
      </c>
      <c r="U238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389">
        <f>finalData[[#This Row],[score]]-finalData[[#This Row],[peerMedian]]</f>
        <v>-4.0000000000000036E-2</v>
      </c>
    </row>
    <row r="2390" spans="1:22">
      <c r="A2390" t="s">
        <v>9012</v>
      </c>
      <c r="B2390" t="s">
        <v>9013</v>
      </c>
      <c r="C2390" t="s">
        <v>8957</v>
      </c>
      <c r="D2390" t="s">
        <v>140</v>
      </c>
      <c r="E2390">
        <v>1</v>
      </c>
      <c r="F2390">
        <v>0</v>
      </c>
      <c r="G2390">
        <v>8</v>
      </c>
      <c r="H2390">
        <v>3</v>
      </c>
      <c r="I2390">
        <v>1.04</v>
      </c>
      <c r="J2390">
        <v>11</v>
      </c>
      <c r="K2390">
        <v>0.27272727272727271</v>
      </c>
      <c r="L2390" t="s">
        <v>18221</v>
      </c>
      <c r="M2390" t="s">
        <v>17973</v>
      </c>
      <c r="N2390" cm="1">
        <f t="array" ref="N2390">_xlfn.LET(_xlpm.k,finalData[[#This Row],[peer_group_key]],
     MEDIAN(_xlfn._xlws.FILTER(finalData[score], (finalData[peer_group_key]=_xlpm.k)*(ISNUMBER(finalData[score]))))
)</f>
        <v>1.03</v>
      </c>
      <c r="O2390" cm="1">
        <f t="array" ref="O239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1.0249999999999999</v>
      </c>
      <c r="P2390" cm="1">
        <f t="array" ref="P239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1.0350000000000001</v>
      </c>
      <c r="Q2390">
        <f>finalData[[#This Row],[peerQ3]]-finalData[[#This Row],[peerQ1]]</f>
        <v>1.0000000000000231E-2</v>
      </c>
      <c r="R2390" cm="1">
        <f t="array" ref="R2390">_xlfn.LET(_xlpm.k,finalData[[#This Row],[peer_group_key]],
ROWS(_xlfn._xlws.FILTER(finalData[score], (finalData[peer_group_key]=_xlpm.k)*(ISNUMBER(finalData[score]))))
)</f>
        <v>2</v>
      </c>
      <c r="S2390">
        <f>IF(OR(NOT(ISNUMBER(finalData[[#This Row],[peerIQR]])),finalData[[#This Row],[peerIQR]]=0), NA(), finalData[[#This Row],[peerQ1]]-1.5*finalData[[#This Row],[peerIQR]])</f>
        <v>1.0099999999999996</v>
      </c>
      <c r="T2390">
        <f>IF(OR(NOT(ISNUMBER(finalData[[#This Row],[peerIQR]])),finalData[[#This Row],[peerIQR]]=0), NA(), finalData[[#This Row],[peerQ3]]+1.5*finalData[[#This Row],[peerIQR]])</f>
        <v>1.0500000000000005</v>
      </c>
      <c r="U239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390">
        <f>finalData[[#This Row],[score]]-finalData[[#This Row],[peerMedian]]</f>
        <v>1.0000000000000009E-2</v>
      </c>
    </row>
    <row r="2391" spans="1:22">
      <c r="A2391" t="s">
        <v>9016</v>
      </c>
      <c r="B2391" t="s">
        <v>9017</v>
      </c>
      <c r="C2391" t="s">
        <v>8957</v>
      </c>
      <c r="D2391" t="s">
        <v>32</v>
      </c>
      <c r="E2391">
        <v>2</v>
      </c>
      <c r="F2391">
        <v>0</v>
      </c>
      <c r="G2391">
        <v>8</v>
      </c>
      <c r="H2391">
        <v>1</v>
      </c>
      <c r="I2391">
        <v>1.1100000000000001</v>
      </c>
      <c r="J2391">
        <v>9</v>
      </c>
      <c r="K2391">
        <v>0.1111111111111111</v>
      </c>
      <c r="L2391" t="s">
        <v>18219</v>
      </c>
      <c r="M2391" t="s">
        <v>17973</v>
      </c>
      <c r="N2391" cm="1">
        <f t="array" ref="N2391">_xlfn.LET(_xlpm.k,finalData[[#This Row],[peer_group_key]],
     MEDIAN(_xlfn._xlws.FILTER(finalData[score], (finalData[peer_group_key]=_xlpm.k)*(ISNUMBER(finalData[score]))))
)</f>
        <v>1</v>
      </c>
      <c r="O2391" cm="1">
        <f t="array" ref="O239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2391" cm="1">
        <f t="array" ref="P239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1.0375000000000001</v>
      </c>
      <c r="Q2391">
        <f>finalData[[#This Row],[peerQ3]]-finalData[[#This Row],[peerQ1]]</f>
        <v>7.7500000000000124E-2</v>
      </c>
      <c r="R2391" cm="1">
        <f t="array" ref="R2391">_xlfn.LET(_xlpm.k,finalData[[#This Row],[peer_group_key]],
ROWS(_xlfn._xlws.FILTER(finalData[score], (finalData[peer_group_key]=_xlpm.k)*(ISNUMBER(finalData[score]))))
)</f>
        <v>12</v>
      </c>
      <c r="S2391">
        <f>IF(OR(NOT(ISNUMBER(finalData[[#This Row],[peerIQR]])),finalData[[#This Row],[peerIQR]]=0), NA(), finalData[[#This Row],[peerQ1]]-1.5*finalData[[#This Row],[peerIQR]])</f>
        <v>0.84374999999999978</v>
      </c>
      <c r="T2391">
        <f>IF(OR(NOT(ISNUMBER(finalData[[#This Row],[peerIQR]])),finalData[[#This Row],[peerIQR]]=0), NA(), finalData[[#This Row],[peerQ3]]+1.5*finalData[[#This Row],[peerIQR]])</f>
        <v>1.1537500000000003</v>
      </c>
      <c r="U239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91">
        <f>finalData[[#This Row],[score]]-finalData[[#This Row],[peerMedian]]</f>
        <v>0.1100000000000001</v>
      </c>
    </row>
    <row r="2392" spans="1:22">
      <c r="A2392" t="s">
        <v>9019</v>
      </c>
      <c r="B2392" t="s">
        <v>9020</v>
      </c>
      <c r="C2392" t="s">
        <v>8957</v>
      </c>
      <c r="D2392" t="s">
        <v>32</v>
      </c>
      <c r="E2392">
        <v>3</v>
      </c>
      <c r="F2392">
        <v>0</v>
      </c>
      <c r="G2392">
        <v>9</v>
      </c>
      <c r="H2392">
        <v>2</v>
      </c>
      <c r="I2392">
        <v>0.99</v>
      </c>
      <c r="J2392">
        <v>11</v>
      </c>
      <c r="K2392">
        <v>0.18181818181818182</v>
      </c>
      <c r="L2392" t="s">
        <v>18219</v>
      </c>
      <c r="M2392" t="s">
        <v>17971</v>
      </c>
      <c r="N2392" cm="1">
        <f t="array" ref="N2392">_xlfn.LET(_xlpm.k,finalData[[#This Row],[peer_group_key]],
     MEDIAN(_xlfn._xlws.FILTER(finalData[score], (finalData[peer_group_key]=_xlpm.k)*(ISNUMBER(finalData[score]))))
)</f>
        <v>1</v>
      </c>
      <c r="O2392" cm="1">
        <f t="array" ref="O239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2392" cm="1">
        <f t="array" ref="P239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1.0375000000000001</v>
      </c>
      <c r="Q2392">
        <f>finalData[[#This Row],[peerQ3]]-finalData[[#This Row],[peerQ1]]</f>
        <v>7.7500000000000124E-2</v>
      </c>
      <c r="R2392" cm="1">
        <f t="array" ref="R2392">_xlfn.LET(_xlpm.k,finalData[[#This Row],[peer_group_key]],
ROWS(_xlfn._xlws.FILTER(finalData[score], (finalData[peer_group_key]=_xlpm.k)*(ISNUMBER(finalData[score]))))
)</f>
        <v>12</v>
      </c>
      <c r="S2392">
        <f>IF(OR(NOT(ISNUMBER(finalData[[#This Row],[peerIQR]])),finalData[[#This Row],[peerIQR]]=0), NA(), finalData[[#This Row],[peerQ1]]-1.5*finalData[[#This Row],[peerIQR]])</f>
        <v>0.84374999999999978</v>
      </c>
      <c r="T2392">
        <f>IF(OR(NOT(ISNUMBER(finalData[[#This Row],[peerIQR]])),finalData[[#This Row],[peerIQR]]=0), NA(), finalData[[#This Row],[peerQ3]]+1.5*finalData[[#This Row],[peerIQR]])</f>
        <v>1.1537500000000003</v>
      </c>
      <c r="U239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92">
        <f>finalData[[#This Row],[score]]-finalData[[#This Row],[peerMedian]]</f>
        <v>-1.0000000000000009E-2</v>
      </c>
    </row>
    <row r="2393" spans="1:22">
      <c r="A2393" t="s">
        <v>9025</v>
      </c>
      <c r="B2393" t="s">
        <v>9026</v>
      </c>
      <c r="C2393" t="s">
        <v>8957</v>
      </c>
      <c r="D2393" t="s">
        <v>32</v>
      </c>
      <c r="E2393">
        <v>1</v>
      </c>
      <c r="F2393">
        <v>0</v>
      </c>
      <c r="G2393">
        <v>6</v>
      </c>
      <c r="H2393">
        <v>2</v>
      </c>
      <c r="I2393">
        <v>1.04</v>
      </c>
      <c r="J2393">
        <v>8</v>
      </c>
      <c r="K2393">
        <v>0.25</v>
      </c>
      <c r="L2393" t="s">
        <v>18219</v>
      </c>
      <c r="M2393" t="s">
        <v>17973</v>
      </c>
      <c r="N2393" cm="1">
        <f t="array" ref="N2393">_xlfn.LET(_xlpm.k,finalData[[#This Row],[peer_group_key]],
     MEDIAN(_xlfn._xlws.FILTER(finalData[score], (finalData[peer_group_key]=_xlpm.k)*(ISNUMBER(finalData[score]))))
)</f>
        <v>1</v>
      </c>
      <c r="O2393" cm="1">
        <f t="array" ref="O239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2393" cm="1">
        <f t="array" ref="P239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1.0375000000000001</v>
      </c>
      <c r="Q2393">
        <f>finalData[[#This Row],[peerQ3]]-finalData[[#This Row],[peerQ1]]</f>
        <v>7.7500000000000124E-2</v>
      </c>
      <c r="R2393" cm="1">
        <f t="array" ref="R2393">_xlfn.LET(_xlpm.k,finalData[[#This Row],[peer_group_key]],
ROWS(_xlfn._xlws.FILTER(finalData[score], (finalData[peer_group_key]=_xlpm.k)*(ISNUMBER(finalData[score]))))
)</f>
        <v>12</v>
      </c>
      <c r="S2393">
        <f>IF(OR(NOT(ISNUMBER(finalData[[#This Row],[peerIQR]])),finalData[[#This Row],[peerIQR]]=0), NA(), finalData[[#This Row],[peerQ1]]-1.5*finalData[[#This Row],[peerIQR]])</f>
        <v>0.84374999999999978</v>
      </c>
      <c r="T2393">
        <f>IF(OR(NOT(ISNUMBER(finalData[[#This Row],[peerIQR]])),finalData[[#This Row],[peerIQR]]=0), NA(), finalData[[#This Row],[peerQ3]]+1.5*finalData[[#This Row],[peerIQR]])</f>
        <v>1.1537500000000003</v>
      </c>
      <c r="U239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93">
        <f>finalData[[#This Row],[score]]-finalData[[#This Row],[peerMedian]]</f>
        <v>4.0000000000000036E-2</v>
      </c>
    </row>
    <row r="2394" spans="1:22">
      <c r="A2394" t="s">
        <v>9027</v>
      </c>
      <c r="B2394" t="s">
        <v>9028</v>
      </c>
      <c r="C2394" t="s">
        <v>8957</v>
      </c>
      <c r="D2394" t="s">
        <v>27</v>
      </c>
      <c r="E2394">
        <v>1</v>
      </c>
      <c r="F2394">
        <v>0</v>
      </c>
      <c r="G2394">
        <v>5</v>
      </c>
      <c r="H2394">
        <v>2</v>
      </c>
      <c r="I2394">
        <v>0.98</v>
      </c>
      <c r="J2394">
        <v>7</v>
      </c>
      <c r="K2394">
        <v>0.2857142857142857</v>
      </c>
      <c r="L2394" t="s">
        <v>18220</v>
      </c>
      <c r="M2394" t="s">
        <v>17973</v>
      </c>
      <c r="N2394" cm="1">
        <f t="array" ref="N2394">_xlfn.LET(_xlpm.k,finalData[[#This Row],[peer_group_key]],
     MEDIAN(_xlfn._xlws.FILTER(finalData[score], (finalData[peer_group_key]=_xlpm.k)*(ISNUMBER(finalData[score]))))
)</f>
        <v>0.98</v>
      </c>
      <c r="O2394" cm="1">
        <f t="array" ref="O239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0.96</v>
      </c>
      <c r="P2394" cm="1">
        <f t="array" ref="P239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0.98499999999999999</v>
      </c>
      <c r="Q2394">
        <f>finalData[[#This Row],[peerQ3]]-finalData[[#This Row],[peerQ1]]</f>
        <v>2.5000000000000022E-2</v>
      </c>
      <c r="R2394" cm="1">
        <f t="array" ref="R2394">_xlfn.LET(_xlpm.k,finalData[[#This Row],[peer_group_key]],
ROWS(_xlfn._xlws.FILTER(finalData[score], (finalData[peer_group_key]=_xlpm.k)*(ISNUMBER(finalData[score]))))
)</f>
        <v>3</v>
      </c>
      <c r="S2394">
        <f>IF(OR(NOT(ISNUMBER(finalData[[#This Row],[peerIQR]])),finalData[[#This Row],[peerIQR]]=0), NA(), finalData[[#This Row],[peerQ1]]-1.5*finalData[[#This Row],[peerIQR]])</f>
        <v>0.92249999999999988</v>
      </c>
      <c r="T2394">
        <f>IF(OR(NOT(ISNUMBER(finalData[[#This Row],[peerIQR]])),finalData[[#This Row],[peerIQR]]=0), NA(), finalData[[#This Row],[peerQ3]]+1.5*finalData[[#This Row],[peerIQR]])</f>
        <v>1.0225</v>
      </c>
      <c r="U239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394">
        <f>finalData[[#This Row],[score]]-finalData[[#This Row],[peerMedian]]</f>
        <v>0</v>
      </c>
    </row>
    <row r="2395" spans="1:22">
      <c r="A2395" t="s">
        <v>9042</v>
      </c>
      <c r="B2395" t="s">
        <v>9043</v>
      </c>
      <c r="C2395" t="s">
        <v>9044</v>
      </c>
      <c r="D2395" t="s">
        <v>140</v>
      </c>
      <c r="E2395">
        <v>3</v>
      </c>
      <c r="F2395">
        <v>0</v>
      </c>
      <c r="G2395">
        <v>8</v>
      </c>
      <c r="H2395">
        <v>0</v>
      </c>
      <c r="I2395">
        <v>0.86</v>
      </c>
      <c r="J2395">
        <v>8</v>
      </c>
      <c r="K2395">
        <v>0</v>
      </c>
      <c r="L2395" t="s">
        <v>18223</v>
      </c>
      <c r="M2395" t="s">
        <v>17971</v>
      </c>
      <c r="N2395" cm="1">
        <f t="array" ref="N2395">_xlfn.LET(_xlpm.k,finalData[[#This Row],[peer_group_key]],
     MEDIAN(_xlfn._xlws.FILTER(finalData[score], (finalData[peer_group_key]=_xlpm.k)*(ISNUMBER(finalData[score]))))
)</f>
        <v>0.95</v>
      </c>
      <c r="O2395" cm="1">
        <f t="array" ref="O239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0.90999999999999992</v>
      </c>
      <c r="P2395" cm="1">
        <f t="array" ref="P239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2395">
        <f>finalData[[#This Row],[peerQ3]]-finalData[[#This Row],[peerQ1]]</f>
        <v>6.0000000000000053E-2</v>
      </c>
      <c r="R2395" cm="1">
        <f t="array" ref="R2395">_xlfn.LET(_xlpm.k,finalData[[#This Row],[peer_group_key]],
ROWS(_xlfn._xlws.FILTER(finalData[score], (finalData[peer_group_key]=_xlpm.k)*(ISNUMBER(finalData[score]))))
)</f>
        <v>7</v>
      </c>
      <c r="S2395">
        <f>IF(OR(NOT(ISNUMBER(finalData[[#This Row],[peerIQR]])),finalData[[#This Row],[peerIQR]]=0), NA(), finalData[[#This Row],[peerQ1]]-1.5*finalData[[#This Row],[peerIQR]])</f>
        <v>0.81999999999999984</v>
      </c>
      <c r="T2395">
        <f>IF(OR(NOT(ISNUMBER(finalData[[#This Row],[peerIQR]])),finalData[[#This Row],[peerIQR]]=0), NA(), finalData[[#This Row],[peerQ3]]+1.5*finalData[[#This Row],[peerIQR]])</f>
        <v>1.06</v>
      </c>
      <c r="U239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395">
        <f>finalData[[#This Row],[score]]-finalData[[#This Row],[peerMedian]]</f>
        <v>-8.9999999999999969E-2</v>
      </c>
    </row>
    <row r="2396" spans="1:22">
      <c r="A2396" t="s">
        <v>9046</v>
      </c>
      <c r="B2396" t="s">
        <v>9047</v>
      </c>
      <c r="C2396" t="s">
        <v>9044</v>
      </c>
      <c r="D2396" t="s">
        <v>32</v>
      </c>
      <c r="E2396">
        <v>5</v>
      </c>
      <c r="F2396">
        <v>2</v>
      </c>
      <c r="G2396">
        <v>6</v>
      </c>
      <c r="H2396">
        <v>1</v>
      </c>
      <c r="I2396">
        <v>0.94</v>
      </c>
      <c r="J2396">
        <v>9</v>
      </c>
      <c r="K2396">
        <v>0.1111111111111111</v>
      </c>
      <c r="L2396" t="s">
        <v>18224</v>
      </c>
      <c r="M2396" t="s">
        <v>17970</v>
      </c>
      <c r="N2396" cm="1">
        <f t="array" ref="N2396">_xlfn.LET(_xlpm.k,finalData[[#This Row],[peer_group_key]],
     MEDIAN(_xlfn._xlws.FILTER(finalData[score], (finalData[peer_group_key]=_xlpm.k)*(ISNUMBER(finalData[score]))))
)</f>
        <v>0.92</v>
      </c>
      <c r="O2396" cm="1">
        <f t="array" ref="O239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396" cm="1">
        <f t="array" ref="P239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396">
        <f>finalData[[#This Row],[peerQ3]]-finalData[[#This Row],[peerQ1]]</f>
        <v>6.9999999999999951E-2</v>
      </c>
      <c r="R2396" cm="1">
        <f t="array" ref="R2396">_xlfn.LET(_xlpm.k,finalData[[#This Row],[peer_group_key]],
ROWS(_xlfn._xlws.FILTER(finalData[score], (finalData[peer_group_key]=_xlpm.k)*(ISNUMBER(finalData[score]))))
)</f>
        <v>41</v>
      </c>
      <c r="S2396">
        <f>IF(OR(NOT(ISNUMBER(finalData[[#This Row],[peerIQR]])),finalData[[#This Row],[peerIQR]]=0), NA(), finalData[[#This Row],[peerQ1]]-1.5*finalData[[#This Row],[peerIQR]])</f>
        <v>0.77500000000000013</v>
      </c>
      <c r="T2396">
        <f>IF(OR(NOT(ISNUMBER(finalData[[#This Row],[peerIQR]])),finalData[[#This Row],[peerIQR]]=0), NA(), finalData[[#This Row],[peerQ3]]+1.5*finalData[[#This Row],[peerIQR]])</f>
        <v>1.0549999999999999</v>
      </c>
      <c r="U239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96">
        <f>finalData[[#This Row],[score]]-finalData[[#This Row],[peerMedian]]</f>
        <v>1.9999999999999907E-2</v>
      </c>
    </row>
    <row r="2397" spans="1:22">
      <c r="A2397" t="s">
        <v>9050</v>
      </c>
      <c r="B2397" t="s">
        <v>9051</v>
      </c>
      <c r="C2397" t="s">
        <v>9044</v>
      </c>
      <c r="D2397" t="s">
        <v>32</v>
      </c>
      <c r="E2397">
        <v>5</v>
      </c>
      <c r="F2397">
        <v>1</v>
      </c>
      <c r="G2397">
        <v>9</v>
      </c>
      <c r="H2397">
        <v>0</v>
      </c>
      <c r="I2397">
        <v>1.08</v>
      </c>
      <c r="J2397">
        <v>10</v>
      </c>
      <c r="K2397">
        <v>0</v>
      </c>
      <c r="L2397" t="s">
        <v>18224</v>
      </c>
      <c r="M2397" t="s">
        <v>17970</v>
      </c>
      <c r="N2397" cm="1">
        <f t="array" ref="N2397">_xlfn.LET(_xlpm.k,finalData[[#This Row],[peer_group_key]],
     MEDIAN(_xlfn._xlws.FILTER(finalData[score], (finalData[peer_group_key]=_xlpm.k)*(ISNUMBER(finalData[score]))))
)</f>
        <v>0.92</v>
      </c>
      <c r="O2397" cm="1">
        <f t="array" ref="O239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397" cm="1">
        <f t="array" ref="P239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397">
        <f>finalData[[#This Row],[peerQ3]]-finalData[[#This Row],[peerQ1]]</f>
        <v>6.9999999999999951E-2</v>
      </c>
      <c r="R2397" cm="1">
        <f t="array" ref="R2397">_xlfn.LET(_xlpm.k,finalData[[#This Row],[peer_group_key]],
ROWS(_xlfn._xlws.FILTER(finalData[score], (finalData[peer_group_key]=_xlpm.k)*(ISNUMBER(finalData[score]))))
)</f>
        <v>41</v>
      </c>
      <c r="S2397">
        <f>IF(OR(NOT(ISNUMBER(finalData[[#This Row],[peerIQR]])),finalData[[#This Row],[peerIQR]]=0), NA(), finalData[[#This Row],[peerQ1]]-1.5*finalData[[#This Row],[peerIQR]])</f>
        <v>0.77500000000000013</v>
      </c>
      <c r="T2397">
        <f>IF(OR(NOT(ISNUMBER(finalData[[#This Row],[peerIQR]])),finalData[[#This Row],[peerIQR]]=0), NA(), finalData[[#This Row],[peerQ3]]+1.5*finalData[[#This Row],[peerIQR]])</f>
        <v>1.0549999999999999</v>
      </c>
      <c r="U239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2397">
        <f>finalData[[#This Row],[score]]-finalData[[#This Row],[peerMedian]]</f>
        <v>0.16000000000000003</v>
      </c>
    </row>
    <row r="2398" spans="1:22">
      <c r="A2398" t="s">
        <v>9054</v>
      </c>
      <c r="B2398" t="s">
        <v>9055</v>
      </c>
      <c r="C2398" t="s">
        <v>9044</v>
      </c>
      <c r="D2398" t="s">
        <v>32</v>
      </c>
      <c r="E2398">
        <v>4</v>
      </c>
      <c r="F2398">
        <v>1</v>
      </c>
      <c r="G2398">
        <v>10</v>
      </c>
      <c r="H2398">
        <v>0</v>
      </c>
      <c r="I2398">
        <v>0.9</v>
      </c>
      <c r="J2398">
        <v>11</v>
      </c>
      <c r="K2398">
        <v>0</v>
      </c>
      <c r="L2398" t="s">
        <v>18224</v>
      </c>
      <c r="M2398" t="s">
        <v>17970</v>
      </c>
      <c r="N2398" cm="1">
        <f t="array" ref="N2398">_xlfn.LET(_xlpm.k,finalData[[#This Row],[peer_group_key]],
     MEDIAN(_xlfn._xlws.FILTER(finalData[score], (finalData[peer_group_key]=_xlpm.k)*(ISNUMBER(finalData[score]))))
)</f>
        <v>0.92</v>
      </c>
      <c r="O2398" cm="1">
        <f t="array" ref="O239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398" cm="1">
        <f t="array" ref="P239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398">
        <f>finalData[[#This Row],[peerQ3]]-finalData[[#This Row],[peerQ1]]</f>
        <v>6.9999999999999951E-2</v>
      </c>
      <c r="R2398" cm="1">
        <f t="array" ref="R2398">_xlfn.LET(_xlpm.k,finalData[[#This Row],[peer_group_key]],
ROWS(_xlfn._xlws.FILTER(finalData[score], (finalData[peer_group_key]=_xlpm.k)*(ISNUMBER(finalData[score]))))
)</f>
        <v>41</v>
      </c>
      <c r="S2398">
        <f>IF(OR(NOT(ISNUMBER(finalData[[#This Row],[peerIQR]])),finalData[[#This Row],[peerIQR]]=0), NA(), finalData[[#This Row],[peerQ1]]-1.5*finalData[[#This Row],[peerIQR]])</f>
        <v>0.77500000000000013</v>
      </c>
      <c r="T2398">
        <f>IF(OR(NOT(ISNUMBER(finalData[[#This Row],[peerIQR]])),finalData[[#This Row],[peerIQR]]=0), NA(), finalData[[#This Row],[peerQ3]]+1.5*finalData[[#This Row],[peerIQR]])</f>
        <v>1.0549999999999999</v>
      </c>
      <c r="U239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98">
        <f>finalData[[#This Row],[score]]-finalData[[#This Row],[peerMedian]]</f>
        <v>-2.0000000000000018E-2</v>
      </c>
    </row>
    <row r="2399" spans="1:22">
      <c r="A2399" t="s">
        <v>9058</v>
      </c>
      <c r="B2399" t="s">
        <v>9059</v>
      </c>
      <c r="C2399" t="s">
        <v>9044</v>
      </c>
      <c r="D2399" t="s">
        <v>32</v>
      </c>
      <c r="E2399">
        <v>2</v>
      </c>
      <c r="F2399">
        <v>0</v>
      </c>
      <c r="G2399">
        <v>6</v>
      </c>
      <c r="H2399">
        <v>1</v>
      </c>
      <c r="I2399">
        <v>0.92</v>
      </c>
      <c r="J2399">
        <v>7</v>
      </c>
      <c r="K2399">
        <v>0.14285714285714285</v>
      </c>
      <c r="L2399" t="s">
        <v>18224</v>
      </c>
      <c r="M2399" t="s">
        <v>17973</v>
      </c>
      <c r="N2399" cm="1">
        <f t="array" ref="N2399">_xlfn.LET(_xlpm.k,finalData[[#This Row],[peer_group_key]],
     MEDIAN(_xlfn._xlws.FILTER(finalData[score], (finalData[peer_group_key]=_xlpm.k)*(ISNUMBER(finalData[score]))))
)</f>
        <v>0.92</v>
      </c>
      <c r="O2399" cm="1">
        <f t="array" ref="O239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399" cm="1">
        <f t="array" ref="P239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399">
        <f>finalData[[#This Row],[peerQ3]]-finalData[[#This Row],[peerQ1]]</f>
        <v>6.9999999999999951E-2</v>
      </c>
      <c r="R2399" cm="1">
        <f t="array" ref="R2399">_xlfn.LET(_xlpm.k,finalData[[#This Row],[peer_group_key]],
ROWS(_xlfn._xlws.FILTER(finalData[score], (finalData[peer_group_key]=_xlpm.k)*(ISNUMBER(finalData[score]))))
)</f>
        <v>41</v>
      </c>
      <c r="S2399">
        <f>IF(OR(NOT(ISNUMBER(finalData[[#This Row],[peerIQR]])),finalData[[#This Row],[peerIQR]]=0), NA(), finalData[[#This Row],[peerQ1]]-1.5*finalData[[#This Row],[peerIQR]])</f>
        <v>0.77500000000000013</v>
      </c>
      <c r="T2399">
        <f>IF(OR(NOT(ISNUMBER(finalData[[#This Row],[peerIQR]])),finalData[[#This Row],[peerIQR]]=0), NA(), finalData[[#This Row],[peerQ3]]+1.5*finalData[[#This Row],[peerIQR]])</f>
        <v>1.0549999999999999</v>
      </c>
      <c r="U239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399">
        <f>finalData[[#This Row],[score]]-finalData[[#This Row],[peerMedian]]</f>
        <v>0</v>
      </c>
    </row>
    <row r="2400" spans="1:22">
      <c r="A2400" t="s">
        <v>9062</v>
      </c>
      <c r="B2400" t="s">
        <v>9063</v>
      </c>
      <c r="C2400" t="s">
        <v>9044</v>
      </c>
      <c r="D2400" t="s">
        <v>32</v>
      </c>
      <c r="E2400">
        <v>3</v>
      </c>
      <c r="F2400">
        <v>0</v>
      </c>
      <c r="G2400">
        <v>8</v>
      </c>
      <c r="H2400">
        <v>0</v>
      </c>
      <c r="I2400">
        <v>0.95</v>
      </c>
      <c r="J2400">
        <v>8</v>
      </c>
      <c r="K2400">
        <v>0</v>
      </c>
      <c r="L2400" t="s">
        <v>18224</v>
      </c>
      <c r="M2400" t="s">
        <v>17971</v>
      </c>
      <c r="N2400" cm="1">
        <f t="array" ref="N2400">_xlfn.LET(_xlpm.k,finalData[[#This Row],[peer_group_key]],
     MEDIAN(_xlfn._xlws.FILTER(finalData[score], (finalData[peer_group_key]=_xlpm.k)*(ISNUMBER(finalData[score]))))
)</f>
        <v>0.92</v>
      </c>
      <c r="O2400" cm="1">
        <f t="array" ref="O240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00" cm="1">
        <f t="array" ref="P240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00">
        <f>finalData[[#This Row],[peerQ3]]-finalData[[#This Row],[peerQ1]]</f>
        <v>6.9999999999999951E-2</v>
      </c>
      <c r="R2400" cm="1">
        <f t="array" ref="R2400">_xlfn.LET(_xlpm.k,finalData[[#This Row],[peer_group_key]],
ROWS(_xlfn._xlws.FILTER(finalData[score], (finalData[peer_group_key]=_xlpm.k)*(ISNUMBER(finalData[score]))))
)</f>
        <v>41</v>
      </c>
      <c r="S2400">
        <f>IF(OR(NOT(ISNUMBER(finalData[[#This Row],[peerIQR]])),finalData[[#This Row],[peerIQR]]=0), NA(), finalData[[#This Row],[peerQ1]]-1.5*finalData[[#This Row],[peerIQR]])</f>
        <v>0.77500000000000013</v>
      </c>
      <c r="T2400">
        <f>IF(OR(NOT(ISNUMBER(finalData[[#This Row],[peerIQR]])),finalData[[#This Row],[peerIQR]]=0), NA(), finalData[[#This Row],[peerQ3]]+1.5*finalData[[#This Row],[peerIQR]])</f>
        <v>1.0549999999999999</v>
      </c>
      <c r="U240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00">
        <f>finalData[[#This Row],[score]]-finalData[[#This Row],[peerMedian]]</f>
        <v>2.9999999999999916E-2</v>
      </c>
    </row>
    <row r="2401" spans="1:22">
      <c r="A2401" t="s">
        <v>9065</v>
      </c>
      <c r="B2401" t="s">
        <v>9066</v>
      </c>
      <c r="C2401" t="s">
        <v>9044</v>
      </c>
      <c r="D2401" t="s">
        <v>113</v>
      </c>
      <c r="E2401">
        <v>1</v>
      </c>
      <c r="F2401">
        <v>0</v>
      </c>
      <c r="G2401">
        <v>8</v>
      </c>
      <c r="H2401">
        <v>2</v>
      </c>
      <c r="I2401">
        <v>1</v>
      </c>
      <c r="J2401">
        <v>10</v>
      </c>
      <c r="K2401">
        <v>0.2</v>
      </c>
      <c r="L2401" t="s">
        <v>18225</v>
      </c>
      <c r="M2401" t="s">
        <v>17973</v>
      </c>
      <c r="N2401" cm="1">
        <f t="array" ref="N2401">_xlfn.LET(_xlpm.k,finalData[[#This Row],[peer_group_key]],
     MEDIAN(_xlfn._xlws.FILTER(finalData[score], (finalData[peer_group_key]=_xlpm.k)*(ISNUMBER(finalData[score]))))
)</f>
        <v>1</v>
      </c>
      <c r="O2401" cm="1">
        <f t="array" ref="O240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401" cm="1">
        <f t="array" ref="P240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</v>
      </c>
      <c r="Q2401">
        <f>finalData[[#This Row],[peerQ3]]-finalData[[#This Row],[peerQ1]]</f>
        <v>0</v>
      </c>
      <c r="R2401" cm="1">
        <f t="array" ref="R2401">_xlfn.LET(_xlpm.k,finalData[[#This Row],[peer_group_key]],
ROWS(_xlfn._xlws.FILTER(finalData[score], (finalData[peer_group_key]=_xlpm.k)*(ISNUMBER(finalData[score]))))
)</f>
        <v>1</v>
      </c>
      <c r="S2401" t="e">
        <f>IF(OR(NOT(ISNUMBER(finalData[[#This Row],[peerIQR]])),finalData[[#This Row],[peerIQR]]=0), NA(), finalData[[#This Row],[peerQ1]]-1.5*finalData[[#This Row],[peerIQR]])</f>
        <v>#N/A</v>
      </c>
      <c r="T2401" t="e">
        <f>IF(OR(NOT(ISNUMBER(finalData[[#This Row],[peerIQR]])),finalData[[#This Row],[peerIQR]]=0), NA(), finalData[[#This Row],[peerQ3]]+1.5*finalData[[#This Row],[peerIQR]])</f>
        <v>#N/A</v>
      </c>
      <c r="U240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401">
        <f>finalData[[#This Row],[score]]-finalData[[#This Row],[peerMedian]]</f>
        <v>0</v>
      </c>
    </row>
    <row r="2402" spans="1:22">
      <c r="A2402" t="s">
        <v>9069</v>
      </c>
      <c r="B2402" t="s">
        <v>9070</v>
      </c>
      <c r="C2402" t="s">
        <v>9044</v>
      </c>
      <c r="D2402" t="s">
        <v>32</v>
      </c>
      <c r="E2402">
        <v>4</v>
      </c>
      <c r="F2402">
        <v>0</v>
      </c>
      <c r="G2402">
        <v>9</v>
      </c>
      <c r="H2402">
        <v>0</v>
      </c>
      <c r="I2402">
        <v>0.9</v>
      </c>
      <c r="J2402">
        <v>9</v>
      </c>
      <c r="K2402">
        <v>0</v>
      </c>
      <c r="L2402" t="s">
        <v>18224</v>
      </c>
      <c r="M2402" t="s">
        <v>17970</v>
      </c>
      <c r="N2402" cm="1">
        <f t="array" ref="N2402">_xlfn.LET(_xlpm.k,finalData[[#This Row],[peer_group_key]],
     MEDIAN(_xlfn._xlws.FILTER(finalData[score], (finalData[peer_group_key]=_xlpm.k)*(ISNUMBER(finalData[score]))))
)</f>
        <v>0.92</v>
      </c>
      <c r="O2402" cm="1">
        <f t="array" ref="O240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02" cm="1">
        <f t="array" ref="P240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02">
        <f>finalData[[#This Row],[peerQ3]]-finalData[[#This Row],[peerQ1]]</f>
        <v>6.9999999999999951E-2</v>
      </c>
      <c r="R2402" cm="1">
        <f t="array" ref="R2402">_xlfn.LET(_xlpm.k,finalData[[#This Row],[peer_group_key]],
ROWS(_xlfn._xlws.FILTER(finalData[score], (finalData[peer_group_key]=_xlpm.k)*(ISNUMBER(finalData[score]))))
)</f>
        <v>41</v>
      </c>
      <c r="S2402">
        <f>IF(OR(NOT(ISNUMBER(finalData[[#This Row],[peerIQR]])),finalData[[#This Row],[peerIQR]]=0), NA(), finalData[[#This Row],[peerQ1]]-1.5*finalData[[#This Row],[peerIQR]])</f>
        <v>0.77500000000000013</v>
      </c>
      <c r="T2402">
        <f>IF(OR(NOT(ISNUMBER(finalData[[#This Row],[peerIQR]])),finalData[[#This Row],[peerIQR]]=0), NA(), finalData[[#This Row],[peerQ3]]+1.5*finalData[[#This Row],[peerIQR]])</f>
        <v>1.0549999999999999</v>
      </c>
      <c r="U240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02">
        <f>finalData[[#This Row],[score]]-finalData[[#This Row],[peerMedian]]</f>
        <v>-2.0000000000000018E-2</v>
      </c>
    </row>
    <row r="2403" spans="1:22">
      <c r="A2403" t="s">
        <v>9073</v>
      </c>
      <c r="B2403" t="s">
        <v>9074</v>
      </c>
      <c r="C2403" t="s">
        <v>9044</v>
      </c>
      <c r="D2403" t="s">
        <v>27</v>
      </c>
      <c r="E2403">
        <v>4</v>
      </c>
      <c r="F2403">
        <v>1</v>
      </c>
      <c r="G2403">
        <v>10</v>
      </c>
      <c r="H2403">
        <v>0</v>
      </c>
      <c r="I2403">
        <v>0.95</v>
      </c>
      <c r="J2403">
        <v>11</v>
      </c>
      <c r="K2403">
        <v>0</v>
      </c>
      <c r="L2403" t="s">
        <v>18226</v>
      </c>
      <c r="M2403" t="s">
        <v>17970</v>
      </c>
      <c r="N2403" cm="1">
        <f t="array" ref="N2403">_xlfn.LET(_xlpm.k,finalData[[#This Row],[peer_group_key]],
     MEDIAN(_xlfn._xlws.FILTER(finalData[score], (finalData[peer_group_key]=_xlpm.k)*(ISNUMBER(finalData[score]))))
)</f>
        <v>0.95499999999999996</v>
      </c>
      <c r="O2403" cm="1">
        <f t="array" ref="O240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2403" cm="1">
        <f t="array" ref="P240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0.95750000000000002</v>
      </c>
      <c r="Q2403">
        <f>finalData[[#This Row],[peerQ3]]-finalData[[#This Row],[peerQ1]]</f>
        <v>5.0000000000001155E-3</v>
      </c>
      <c r="R2403" cm="1">
        <f t="array" ref="R2403">_xlfn.LET(_xlpm.k,finalData[[#This Row],[peer_group_key]],
ROWS(_xlfn._xlws.FILTER(finalData[score], (finalData[peer_group_key]=_xlpm.k)*(ISNUMBER(finalData[score]))))
)</f>
        <v>2</v>
      </c>
      <c r="S2403">
        <f>IF(OR(NOT(ISNUMBER(finalData[[#This Row],[peerIQR]])),finalData[[#This Row],[peerIQR]]=0), NA(), finalData[[#This Row],[peerQ1]]-1.5*finalData[[#This Row],[peerIQR]])</f>
        <v>0.94499999999999973</v>
      </c>
      <c r="T2403">
        <f>IF(OR(NOT(ISNUMBER(finalData[[#This Row],[peerIQR]])),finalData[[#This Row],[peerIQR]]=0), NA(), finalData[[#This Row],[peerQ3]]+1.5*finalData[[#This Row],[peerIQR]])</f>
        <v>0.96500000000000019</v>
      </c>
      <c r="U240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403">
        <f>finalData[[#This Row],[score]]-finalData[[#This Row],[peerMedian]]</f>
        <v>-5.0000000000000044E-3</v>
      </c>
    </row>
    <row r="2404" spans="1:22">
      <c r="A2404" t="s">
        <v>9077</v>
      </c>
      <c r="B2404" t="s">
        <v>9078</v>
      </c>
      <c r="C2404" t="s">
        <v>9044</v>
      </c>
      <c r="D2404" t="s">
        <v>32</v>
      </c>
      <c r="E2404">
        <v>3</v>
      </c>
      <c r="F2404">
        <v>1</v>
      </c>
      <c r="G2404">
        <v>7</v>
      </c>
      <c r="H2404">
        <v>0</v>
      </c>
      <c r="I2404">
        <v>0.88</v>
      </c>
      <c r="J2404">
        <v>8</v>
      </c>
      <c r="K2404">
        <v>0</v>
      </c>
      <c r="L2404" t="s">
        <v>18224</v>
      </c>
      <c r="M2404" t="s">
        <v>17971</v>
      </c>
      <c r="N2404" cm="1">
        <f t="array" ref="N2404">_xlfn.LET(_xlpm.k,finalData[[#This Row],[peer_group_key]],
     MEDIAN(_xlfn._xlws.FILTER(finalData[score], (finalData[peer_group_key]=_xlpm.k)*(ISNUMBER(finalData[score]))))
)</f>
        <v>0.92</v>
      </c>
      <c r="O2404" cm="1">
        <f t="array" ref="O240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04" cm="1">
        <f t="array" ref="P240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04">
        <f>finalData[[#This Row],[peerQ3]]-finalData[[#This Row],[peerQ1]]</f>
        <v>6.9999999999999951E-2</v>
      </c>
      <c r="R2404" cm="1">
        <f t="array" ref="R2404">_xlfn.LET(_xlpm.k,finalData[[#This Row],[peer_group_key]],
ROWS(_xlfn._xlws.FILTER(finalData[score], (finalData[peer_group_key]=_xlpm.k)*(ISNUMBER(finalData[score]))))
)</f>
        <v>41</v>
      </c>
      <c r="S2404">
        <f>IF(OR(NOT(ISNUMBER(finalData[[#This Row],[peerIQR]])),finalData[[#This Row],[peerIQR]]=0), NA(), finalData[[#This Row],[peerQ1]]-1.5*finalData[[#This Row],[peerIQR]])</f>
        <v>0.77500000000000013</v>
      </c>
      <c r="T2404">
        <f>IF(OR(NOT(ISNUMBER(finalData[[#This Row],[peerIQR]])),finalData[[#This Row],[peerIQR]]=0), NA(), finalData[[#This Row],[peerQ3]]+1.5*finalData[[#This Row],[peerIQR]])</f>
        <v>1.0549999999999999</v>
      </c>
      <c r="U240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04">
        <f>finalData[[#This Row],[score]]-finalData[[#This Row],[peerMedian]]</f>
        <v>-4.0000000000000036E-2</v>
      </c>
    </row>
    <row r="2405" spans="1:22">
      <c r="A2405" t="s">
        <v>9080</v>
      </c>
      <c r="B2405" t="s">
        <v>9081</v>
      </c>
      <c r="C2405" t="s">
        <v>9044</v>
      </c>
      <c r="D2405" t="s">
        <v>32</v>
      </c>
      <c r="E2405">
        <v>5</v>
      </c>
      <c r="F2405">
        <v>1</v>
      </c>
      <c r="G2405">
        <v>7</v>
      </c>
      <c r="H2405">
        <v>0</v>
      </c>
      <c r="I2405">
        <v>0.84</v>
      </c>
      <c r="J2405">
        <v>8</v>
      </c>
      <c r="K2405">
        <v>0</v>
      </c>
      <c r="L2405" t="s">
        <v>18224</v>
      </c>
      <c r="M2405" t="s">
        <v>17970</v>
      </c>
      <c r="N2405" cm="1">
        <f t="array" ref="N2405">_xlfn.LET(_xlpm.k,finalData[[#This Row],[peer_group_key]],
     MEDIAN(_xlfn._xlws.FILTER(finalData[score], (finalData[peer_group_key]=_xlpm.k)*(ISNUMBER(finalData[score]))))
)</f>
        <v>0.92</v>
      </c>
      <c r="O2405" cm="1">
        <f t="array" ref="O240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05" cm="1">
        <f t="array" ref="P240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05">
        <f>finalData[[#This Row],[peerQ3]]-finalData[[#This Row],[peerQ1]]</f>
        <v>6.9999999999999951E-2</v>
      </c>
      <c r="R2405" cm="1">
        <f t="array" ref="R2405">_xlfn.LET(_xlpm.k,finalData[[#This Row],[peer_group_key]],
ROWS(_xlfn._xlws.FILTER(finalData[score], (finalData[peer_group_key]=_xlpm.k)*(ISNUMBER(finalData[score]))))
)</f>
        <v>41</v>
      </c>
      <c r="S2405">
        <f>IF(OR(NOT(ISNUMBER(finalData[[#This Row],[peerIQR]])),finalData[[#This Row],[peerIQR]]=0), NA(), finalData[[#This Row],[peerQ1]]-1.5*finalData[[#This Row],[peerIQR]])</f>
        <v>0.77500000000000013</v>
      </c>
      <c r="T2405">
        <f>IF(OR(NOT(ISNUMBER(finalData[[#This Row],[peerIQR]])),finalData[[#This Row],[peerIQR]]=0), NA(), finalData[[#This Row],[peerQ3]]+1.5*finalData[[#This Row],[peerIQR]])</f>
        <v>1.0549999999999999</v>
      </c>
      <c r="U240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05">
        <f>finalData[[#This Row],[score]]-finalData[[#This Row],[peerMedian]]</f>
        <v>-8.0000000000000071E-2</v>
      </c>
    </row>
    <row r="2406" spans="1:22">
      <c r="A2406" t="s">
        <v>9084</v>
      </c>
      <c r="B2406" t="s">
        <v>9085</v>
      </c>
      <c r="C2406" t="s">
        <v>9044</v>
      </c>
      <c r="D2406" t="s">
        <v>140</v>
      </c>
      <c r="E2406">
        <v>2</v>
      </c>
      <c r="F2406">
        <v>0</v>
      </c>
      <c r="G2406">
        <v>11</v>
      </c>
      <c r="H2406">
        <v>0</v>
      </c>
      <c r="I2406">
        <v>0.96</v>
      </c>
      <c r="J2406">
        <v>11</v>
      </c>
      <c r="K2406">
        <v>0</v>
      </c>
      <c r="L2406" t="s">
        <v>18223</v>
      </c>
      <c r="M2406" t="s">
        <v>17973</v>
      </c>
      <c r="N2406" cm="1">
        <f t="array" ref="N2406">_xlfn.LET(_xlpm.k,finalData[[#This Row],[peer_group_key]],
     MEDIAN(_xlfn._xlws.FILTER(finalData[score], (finalData[peer_group_key]=_xlpm.k)*(ISNUMBER(finalData[score]))))
)</f>
        <v>0.95</v>
      </c>
      <c r="O2406" cm="1">
        <f t="array" ref="O240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0.90999999999999992</v>
      </c>
      <c r="P2406" cm="1">
        <f t="array" ref="P240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2406">
        <f>finalData[[#This Row],[peerQ3]]-finalData[[#This Row],[peerQ1]]</f>
        <v>6.0000000000000053E-2</v>
      </c>
      <c r="R2406" cm="1">
        <f t="array" ref="R2406">_xlfn.LET(_xlpm.k,finalData[[#This Row],[peer_group_key]],
ROWS(_xlfn._xlws.FILTER(finalData[score], (finalData[peer_group_key]=_xlpm.k)*(ISNUMBER(finalData[score]))))
)</f>
        <v>7</v>
      </c>
      <c r="S2406">
        <f>IF(OR(NOT(ISNUMBER(finalData[[#This Row],[peerIQR]])),finalData[[#This Row],[peerIQR]]=0), NA(), finalData[[#This Row],[peerQ1]]-1.5*finalData[[#This Row],[peerIQR]])</f>
        <v>0.81999999999999984</v>
      </c>
      <c r="T2406">
        <f>IF(OR(NOT(ISNUMBER(finalData[[#This Row],[peerIQR]])),finalData[[#This Row],[peerIQR]]=0), NA(), finalData[[#This Row],[peerQ3]]+1.5*finalData[[#This Row],[peerIQR]])</f>
        <v>1.06</v>
      </c>
      <c r="U240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406">
        <f>finalData[[#This Row],[score]]-finalData[[#This Row],[peerMedian]]</f>
        <v>1.0000000000000009E-2</v>
      </c>
    </row>
    <row r="2407" spans="1:22">
      <c r="A2407" t="s">
        <v>9087</v>
      </c>
      <c r="B2407" t="s">
        <v>9088</v>
      </c>
      <c r="C2407" t="s">
        <v>9044</v>
      </c>
      <c r="D2407" t="s">
        <v>32</v>
      </c>
      <c r="E2407">
        <v>4</v>
      </c>
      <c r="F2407">
        <v>2</v>
      </c>
      <c r="G2407">
        <v>4</v>
      </c>
      <c r="H2407">
        <v>0</v>
      </c>
      <c r="I2407">
        <v>0.88</v>
      </c>
      <c r="J2407">
        <v>6</v>
      </c>
      <c r="K2407">
        <v>0</v>
      </c>
      <c r="L2407" t="s">
        <v>18224</v>
      </c>
      <c r="M2407" t="s">
        <v>17970</v>
      </c>
      <c r="N2407" cm="1">
        <f t="array" ref="N2407">_xlfn.LET(_xlpm.k,finalData[[#This Row],[peer_group_key]],
     MEDIAN(_xlfn._xlws.FILTER(finalData[score], (finalData[peer_group_key]=_xlpm.k)*(ISNUMBER(finalData[score]))))
)</f>
        <v>0.92</v>
      </c>
      <c r="O2407" cm="1">
        <f t="array" ref="O240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07" cm="1">
        <f t="array" ref="P240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07">
        <f>finalData[[#This Row],[peerQ3]]-finalData[[#This Row],[peerQ1]]</f>
        <v>6.9999999999999951E-2</v>
      </c>
      <c r="R2407" cm="1">
        <f t="array" ref="R2407">_xlfn.LET(_xlpm.k,finalData[[#This Row],[peer_group_key]],
ROWS(_xlfn._xlws.FILTER(finalData[score], (finalData[peer_group_key]=_xlpm.k)*(ISNUMBER(finalData[score]))))
)</f>
        <v>41</v>
      </c>
      <c r="S2407">
        <f>IF(OR(NOT(ISNUMBER(finalData[[#This Row],[peerIQR]])),finalData[[#This Row],[peerIQR]]=0), NA(), finalData[[#This Row],[peerQ1]]-1.5*finalData[[#This Row],[peerIQR]])</f>
        <v>0.77500000000000013</v>
      </c>
      <c r="T2407">
        <f>IF(OR(NOT(ISNUMBER(finalData[[#This Row],[peerIQR]])),finalData[[#This Row],[peerIQR]]=0), NA(), finalData[[#This Row],[peerQ3]]+1.5*finalData[[#This Row],[peerIQR]])</f>
        <v>1.0549999999999999</v>
      </c>
      <c r="U240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07">
        <f>finalData[[#This Row],[score]]-finalData[[#This Row],[peerMedian]]</f>
        <v>-4.0000000000000036E-2</v>
      </c>
    </row>
    <row r="2408" spans="1:22">
      <c r="A2408" t="s">
        <v>9094</v>
      </c>
      <c r="B2408" t="s">
        <v>9095</v>
      </c>
      <c r="C2408" t="s">
        <v>9044</v>
      </c>
      <c r="D2408" t="s">
        <v>32</v>
      </c>
      <c r="E2408">
        <v>3</v>
      </c>
      <c r="F2408">
        <v>1</v>
      </c>
      <c r="G2408">
        <v>6</v>
      </c>
      <c r="H2408">
        <v>0</v>
      </c>
      <c r="I2408">
        <v>0.82</v>
      </c>
      <c r="J2408">
        <v>7</v>
      </c>
      <c r="K2408">
        <v>0</v>
      </c>
      <c r="L2408" t="s">
        <v>18224</v>
      </c>
      <c r="M2408" t="s">
        <v>17971</v>
      </c>
      <c r="N2408" cm="1">
        <f t="array" ref="N2408">_xlfn.LET(_xlpm.k,finalData[[#This Row],[peer_group_key]],
     MEDIAN(_xlfn._xlws.FILTER(finalData[score], (finalData[peer_group_key]=_xlpm.k)*(ISNUMBER(finalData[score]))))
)</f>
        <v>0.92</v>
      </c>
      <c r="O2408" cm="1">
        <f t="array" ref="O240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08" cm="1">
        <f t="array" ref="P240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08">
        <f>finalData[[#This Row],[peerQ3]]-finalData[[#This Row],[peerQ1]]</f>
        <v>6.9999999999999951E-2</v>
      </c>
      <c r="R2408" cm="1">
        <f t="array" ref="R2408">_xlfn.LET(_xlpm.k,finalData[[#This Row],[peer_group_key]],
ROWS(_xlfn._xlws.FILTER(finalData[score], (finalData[peer_group_key]=_xlpm.k)*(ISNUMBER(finalData[score]))))
)</f>
        <v>41</v>
      </c>
      <c r="S2408">
        <f>IF(OR(NOT(ISNUMBER(finalData[[#This Row],[peerIQR]])),finalData[[#This Row],[peerIQR]]=0), NA(), finalData[[#This Row],[peerQ1]]-1.5*finalData[[#This Row],[peerIQR]])</f>
        <v>0.77500000000000013</v>
      </c>
      <c r="T2408">
        <f>IF(OR(NOT(ISNUMBER(finalData[[#This Row],[peerIQR]])),finalData[[#This Row],[peerIQR]]=0), NA(), finalData[[#This Row],[peerQ3]]+1.5*finalData[[#This Row],[peerIQR]])</f>
        <v>1.0549999999999999</v>
      </c>
      <c r="U240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08">
        <f>finalData[[#This Row],[score]]-finalData[[#This Row],[peerMedian]]</f>
        <v>-0.10000000000000009</v>
      </c>
    </row>
    <row r="2409" spans="1:22">
      <c r="A2409" t="s">
        <v>9097</v>
      </c>
      <c r="B2409" t="s">
        <v>9098</v>
      </c>
      <c r="C2409" t="s">
        <v>9044</v>
      </c>
      <c r="D2409" t="s">
        <v>32</v>
      </c>
      <c r="E2409">
        <v>3</v>
      </c>
      <c r="F2409">
        <v>0</v>
      </c>
      <c r="G2409">
        <v>5</v>
      </c>
      <c r="H2409">
        <v>0</v>
      </c>
      <c r="I2409">
        <v>0.88</v>
      </c>
      <c r="J2409">
        <v>5</v>
      </c>
      <c r="K2409">
        <v>0</v>
      </c>
      <c r="L2409" t="s">
        <v>18224</v>
      </c>
      <c r="M2409" t="s">
        <v>17971</v>
      </c>
      <c r="N2409" cm="1">
        <f t="array" ref="N2409">_xlfn.LET(_xlpm.k,finalData[[#This Row],[peer_group_key]],
     MEDIAN(_xlfn._xlws.FILTER(finalData[score], (finalData[peer_group_key]=_xlpm.k)*(ISNUMBER(finalData[score]))))
)</f>
        <v>0.92</v>
      </c>
      <c r="O2409" cm="1">
        <f t="array" ref="O240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09" cm="1">
        <f t="array" ref="P240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09">
        <f>finalData[[#This Row],[peerQ3]]-finalData[[#This Row],[peerQ1]]</f>
        <v>6.9999999999999951E-2</v>
      </c>
      <c r="R2409" cm="1">
        <f t="array" ref="R2409">_xlfn.LET(_xlpm.k,finalData[[#This Row],[peer_group_key]],
ROWS(_xlfn._xlws.FILTER(finalData[score], (finalData[peer_group_key]=_xlpm.k)*(ISNUMBER(finalData[score]))))
)</f>
        <v>41</v>
      </c>
      <c r="S2409">
        <f>IF(OR(NOT(ISNUMBER(finalData[[#This Row],[peerIQR]])),finalData[[#This Row],[peerIQR]]=0), NA(), finalData[[#This Row],[peerQ1]]-1.5*finalData[[#This Row],[peerIQR]])</f>
        <v>0.77500000000000013</v>
      </c>
      <c r="T2409">
        <f>IF(OR(NOT(ISNUMBER(finalData[[#This Row],[peerIQR]])),finalData[[#This Row],[peerIQR]]=0), NA(), finalData[[#This Row],[peerQ3]]+1.5*finalData[[#This Row],[peerIQR]])</f>
        <v>1.0549999999999999</v>
      </c>
      <c r="U240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09">
        <f>finalData[[#This Row],[score]]-finalData[[#This Row],[peerMedian]]</f>
        <v>-4.0000000000000036E-2</v>
      </c>
    </row>
    <row r="2410" spans="1:22">
      <c r="A2410" t="s">
        <v>9100</v>
      </c>
      <c r="B2410" t="s">
        <v>9101</v>
      </c>
      <c r="C2410" t="s">
        <v>9044</v>
      </c>
      <c r="D2410" t="s">
        <v>32</v>
      </c>
      <c r="E2410">
        <v>5</v>
      </c>
      <c r="F2410">
        <v>0</v>
      </c>
      <c r="G2410">
        <v>7</v>
      </c>
      <c r="H2410">
        <v>0</v>
      </c>
      <c r="I2410">
        <v>0.93</v>
      </c>
      <c r="J2410">
        <v>7</v>
      </c>
      <c r="K2410">
        <v>0</v>
      </c>
      <c r="L2410" t="s">
        <v>18224</v>
      </c>
      <c r="M2410" t="s">
        <v>17970</v>
      </c>
      <c r="N2410" cm="1">
        <f t="array" ref="N2410">_xlfn.LET(_xlpm.k,finalData[[#This Row],[peer_group_key]],
     MEDIAN(_xlfn._xlws.FILTER(finalData[score], (finalData[peer_group_key]=_xlpm.k)*(ISNUMBER(finalData[score]))))
)</f>
        <v>0.92</v>
      </c>
      <c r="O2410" cm="1">
        <f t="array" ref="O241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10" cm="1">
        <f t="array" ref="P241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10">
        <f>finalData[[#This Row],[peerQ3]]-finalData[[#This Row],[peerQ1]]</f>
        <v>6.9999999999999951E-2</v>
      </c>
      <c r="R2410" cm="1">
        <f t="array" ref="R2410">_xlfn.LET(_xlpm.k,finalData[[#This Row],[peer_group_key]],
ROWS(_xlfn._xlws.FILTER(finalData[score], (finalData[peer_group_key]=_xlpm.k)*(ISNUMBER(finalData[score]))))
)</f>
        <v>41</v>
      </c>
      <c r="S2410">
        <f>IF(OR(NOT(ISNUMBER(finalData[[#This Row],[peerIQR]])),finalData[[#This Row],[peerIQR]]=0), NA(), finalData[[#This Row],[peerQ1]]-1.5*finalData[[#This Row],[peerIQR]])</f>
        <v>0.77500000000000013</v>
      </c>
      <c r="T2410">
        <f>IF(OR(NOT(ISNUMBER(finalData[[#This Row],[peerIQR]])),finalData[[#This Row],[peerIQR]]=0), NA(), finalData[[#This Row],[peerQ3]]+1.5*finalData[[#This Row],[peerIQR]])</f>
        <v>1.0549999999999999</v>
      </c>
      <c r="U241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10">
        <f>finalData[[#This Row],[score]]-finalData[[#This Row],[peerMedian]]</f>
        <v>1.0000000000000009E-2</v>
      </c>
    </row>
    <row r="2411" spans="1:22">
      <c r="A2411" t="s">
        <v>9103</v>
      </c>
      <c r="B2411" t="s">
        <v>9104</v>
      </c>
      <c r="C2411" t="s">
        <v>9044</v>
      </c>
      <c r="D2411" t="s">
        <v>32</v>
      </c>
      <c r="E2411">
        <v>5</v>
      </c>
      <c r="F2411">
        <v>1</v>
      </c>
      <c r="G2411">
        <v>9</v>
      </c>
      <c r="H2411">
        <v>0</v>
      </c>
      <c r="I2411">
        <v>0.95</v>
      </c>
      <c r="J2411">
        <v>10</v>
      </c>
      <c r="K2411">
        <v>0</v>
      </c>
      <c r="L2411" t="s">
        <v>18224</v>
      </c>
      <c r="M2411" t="s">
        <v>17970</v>
      </c>
      <c r="N2411" cm="1">
        <f t="array" ref="N2411">_xlfn.LET(_xlpm.k,finalData[[#This Row],[peer_group_key]],
     MEDIAN(_xlfn._xlws.FILTER(finalData[score], (finalData[peer_group_key]=_xlpm.k)*(ISNUMBER(finalData[score]))))
)</f>
        <v>0.92</v>
      </c>
      <c r="O2411" cm="1">
        <f t="array" ref="O241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11" cm="1">
        <f t="array" ref="P241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11">
        <f>finalData[[#This Row],[peerQ3]]-finalData[[#This Row],[peerQ1]]</f>
        <v>6.9999999999999951E-2</v>
      </c>
      <c r="R2411" cm="1">
        <f t="array" ref="R2411">_xlfn.LET(_xlpm.k,finalData[[#This Row],[peer_group_key]],
ROWS(_xlfn._xlws.FILTER(finalData[score], (finalData[peer_group_key]=_xlpm.k)*(ISNUMBER(finalData[score]))))
)</f>
        <v>41</v>
      </c>
      <c r="S2411">
        <f>IF(OR(NOT(ISNUMBER(finalData[[#This Row],[peerIQR]])),finalData[[#This Row],[peerIQR]]=0), NA(), finalData[[#This Row],[peerQ1]]-1.5*finalData[[#This Row],[peerIQR]])</f>
        <v>0.77500000000000013</v>
      </c>
      <c r="T2411">
        <f>IF(OR(NOT(ISNUMBER(finalData[[#This Row],[peerIQR]])),finalData[[#This Row],[peerIQR]]=0), NA(), finalData[[#This Row],[peerQ3]]+1.5*finalData[[#This Row],[peerIQR]])</f>
        <v>1.0549999999999999</v>
      </c>
      <c r="U241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11">
        <f>finalData[[#This Row],[score]]-finalData[[#This Row],[peerMedian]]</f>
        <v>2.9999999999999916E-2</v>
      </c>
    </row>
    <row r="2412" spans="1:22">
      <c r="A2412" t="s">
        <v>9110</v>
      </c>
      <c r="B2412" t="s">
        <v>9111</v>
      </c>
      <c r="C2412" t="s">
        <v>9044</v>
      </c>
      <c r="D2412" t="s">
        <v>140</v>
      </c>
      <c r="E2412">
        <v>2</v>
      </c>
      <c r="F2412">
        <v>0</v>
      </c>
      <c r="G2412">
        <v>9</v>
      </c>
      <c r="H2412">
        <v>1</v>
      </c>
      <c r="I2412">
        <v>0.94</v>
      </c>
      <c r="J2412">
        <v>10</v>
      </c>
      <c r="K2412">
        <v>0.1</v>
      </c>
      <c r="L2412" t="s">
        <v>18223</v>
      </c>
      <c r="M2412" t="s">
        <v>17973</v>
      </c>
      <c r="N2412" cm="1">
        <f t="array" ref="N2412">_xlfn.LET(_xlpm.k,finalData[[#This Row],[peer_group_key]],
     MEDIAN(_xlfn._xlws.FILTER(finalData[score], (finalData[peer_group_key]=_xlpm.k)*(ISNUMBER(finalData[score]))))
)</f>
        <v>0.95</v>
      </c>
      <c r="O2412" cm="1">
        <f t="array" ref="O241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0.90999999999999992</v>
      </c>
      <c r="P2412" cm="1">
        <f t="array" ref="P241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2412">
        <f>finalData[[#This Row],[peerQ3]]-finalData[[#This Row],[peerQ1]]</f>
        <v>6.0000000000000053E-2</v>
      </c>
      <c r="R2412" cm="1">
        <f t="array" ref="R2412">_xlfn.LET(_xlpm.k,finalData[[#This Row],[peer_group_key]],
ROWS(_xlfn._xlws.FILTER(finalData[score], (finalData[peer_group_key]=_xlpm.k)*(ISNUMBER(finalData[score]))))
)</f>
        <v>7</v>
      </c>
      <c r="S2412">
        <f>IF(OR(NOT(ISNUMBER(finalData[[#This Row],[peerIQR]])),finalData[[#This Row],[peerIQR]]=0), NA(), finalData[[#This Row],[peerQ1]]-1.5*finalData[[#This Row],[peerIQR]])</f>
        <v>0.81999999999999984</v>
      </c>
      <c r="T2412">
        <f>IF(OR(NOT(ISNUMBER(finalData[[#This Row],[peerIQR]])),finalData[[#This Row],[peerIQR]]=0), NA(), finalData[[#This Row],[peerQ3]]+1.5*finalData[[#This Row],[peerIQR]])</f>
        <v>1.06</v>
      </c>
      <c r="U241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412">
        <f>finalData[[#This Row],[score]]-finalData[[#This Row],[peerMedian]]</f>
        <v>-1.0000000000000009E-2</v>
      </c>
    </row>
    <row r="2413" spans="1:22">
      <c r="A2413" t="s">
        <v>9113</v>
      </c>
      <c r="B2413" t="s">
        <v>9114</v>
      </c>
      <c r="C2413" t="s">
        <v>9044</v>
      </c>
      <c r="D2413" t="s">
        <v>32</v>
      </c>
      <c r="E2413">
        <v>4</v>
      </c>
      <c r="F2413">
        <v>0</v>
      </c>
      <c r="G2413">
        <v>8</v>
      </c>
      <c r="H2413">
        <v>0</v>
      </c>
      <c r="I2413">
        <v>0.85</v>
      </c>
      <c r="J2413">
        <v>8</v>
      </c>
      <c r="K2413">
        <v>0</v>
      </c>
      <c r="L2413" t="s">
        <v>18224</v>
      </c>
      <c r="M2413" t="s">
        <v>17970</v>
      </c>
      <c r="N2413" cm="1">
        <f t="array" ref="N2413">_xlfn.LET(_xlpm.k,finalData[[#This Row],[peer_group_key]],
     MEDIAN(_xlfn._xlws.FILTER(finalData[score], (finalData[peer_group_key]=_xlpm.k)*(ISNUMBER(finalData[score]))))
)</f>
        <v>0.92</v>
      </c>
      <c r="O2413" cm="1">
        <f t="array" ref="O241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13" cm="1">
        <f t="array" ref="P241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13">
        <f>finalData[[#This Row],[peerQ3]]-finalData[[#This Row],[peerQ1]]</f>
        <v>6.9999999999999951E-2</v>
      </c>
      <c r="R2413" cm="1">
        <f t="array" ref="R2413">_xlfn.LET(_xlpm.k,finalData[[#This Row],[peer_group_key]],
ROWS(_xlfn._xlws.FILTER(finalData[score], (finalData[peer_group_key]=_xlpm.k)*(ISNUMBER(finalData[score]))))
)</f>
        <v>41</v>
      </c>
      <c r="S2413">
        <f>IF(OR(NOT(ISNUMBER(finalData[[#This Row],[peerIQR]])),finalData[[#This Row],[peerIQR]]=0), NA(), finalData[[#This Row],[peerQ1]]-1.5*finalData[[#This Row],[peerIQR]])</f>
        <v>0.77500000000000013</v>
      </c>
      <c r="T2413">
        <f>IF(OR(NOT(ISNUMBER(finalData[[#This Row],[peerIQR]])),finalData[[#This Row],[peerIQR]]=0), NA(), finalData[[#This Row],[peerQ3]]+1.5*finalData[[#This Row],[peerIQR]])</f>
        <v>1.0549999999999999</v>
      </c>
      <c r="U241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13">
        <f>finalData[[#This Row],[score]]-finalData[[#This Row],[peerMedian]]</f>
        <v>-7.0000000000000062E-2</v>
      </c>
    </row>
    <row r="2414" spans="1:22">
      <c r="A2414" t="s">
        <v>9117</v>
      </c>
      <c r="B2414" t="s">
        <v>9118</v>
      </c>
      <c r="C2414" t="s">
        <v>9044</v>
      </c>
      <c r="D2414" t="s">
        <v>32</v>
      </c>
      <c r="E2414">
        <v>5</v>
      </c>
      <c r="F2414">
        <v>2</v>
      </c>
      <c r="G2414">
        <v>4</v>
      </c>
      <c r="H2414">
        <v>0</v>
      </c>
      <c r="I2414">
        <v>0.92</v>
      </c>
      <c r="J2414">
        <v>6</v>
      </c>
      <c r="K2414">
        <v>0</v>
      </c>
      <c r="L2414" t="s">
        <v>18224</v>
      </c>
      <c r="M2414" t="s">
        <v>17970</v>
      </c>
      <c r="N2414" cm="1">
        <f t="array" ref="N2414">_xlfn.LET(_xlpm.k,finalData[[#This Row],[peer_group_key]],
     MEDIAN(_xlfn._xlws.FILTER(finalData[score], (finalData[peer_group_key]=_xlpm.k)*(ISNUMBER(finalData[score]))))
)</f>
        <v>0.92</v>
      </c>
      <c r="O2414" cm="1">
        <f t="array" ref="O241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14" cm="1">
        <f t="array" ref="P241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14">
        <f>finalData[[#This Row],[peerQ3]]-finalData[[#This Row],[peerQ1]]</f>
        <v>6.9999999999999951E-2</v>
      </c>
      <c r="R2414" cm="1">
        <f t="array" ref="R2414">_xlfn.LET(_xlpm.k,finalData[[#This Row],[peer_group_key]],
ROWS(_xlfn._xlws.FILTER(finalData[score], (finalData[peer_group_key]=_xlpm.k)*(ISNUMBER(finalData[score]))))
)</f>
        <v>41</v>
      </c>
      <c r="S2414">
        <f>IF(OR(NOT(ISNUMBER(finalData[[#This Row],[peerIQR]])),finalData[[#This Row],[peerIQR]]=0), NA(), finalData[[#This Row],[peerQ1]]-1.5*finalData[[#This Row],[peerIQR]])</f>
        <v>0.77500000000000013</v>
      </c>
      <c r="T2414">
        <f>IF(OR(NOT(ISNUMBER(finalData[[#This Row],[peerIQR]])),finalData[[#This Row],[peerIQR]]=0), NA(), finalData[[#This Row],[peerQ3]]+1.5*finalData[[#This Row],[peerIQR]])</f>
        <v>1.0549999999999999</v>
      </c>
      <c r="U241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14">
        <f>finalData[[#This Row],[score]]-finalData[[#This Row],[peerMedian]]</f>
        <v>0</v>
      </c>
    </row>
    <row r="2415" spans="1:22">
      <c r="A2415" t="s">
        <v>9121</v>
      </c>
      <c r="B2415" t="s">
        <v>9122</v>
      </c>
      <c r="C2415" t="s">
        <v>9044</v>
      </c>
      <c r="D2415" t="s">
        <v>32</v>
      </c>
      <c r="E2415">
        <v>5</v>
      </c>
      <c r="F2415">
        <v>0</v>
      </c>
      <c r="G2415">
        <v>9</v>
      </c>
      <c r="H2415">
        <v>0</v>
      </c>
      <c r="I2415">
        <v>1.03</v>
      </c>
      <c r="J2415">
        <v>9</v>
      </c>
      <c r="K2415">
        <v>0</v>
      </c>
      <c r="L2415" t="s">
        <v>18224</v>
      </c>
      <c r="M2415" t="s">
        <v>17970</v>
      </c>
      <c r="N2415" cm="1">
        <f t="array" ref="N2415">_xlfn.LET(_xlpm.k,finalData[[#This Row],[peer_group_key]],
     MEDIAN(_xlfn._xlws.FILTER(finalData[score], (finalData[peer_group_key]=_xlpm.k)*(ISNUMBER(finalData[score]))))
)</f>
        <v>0.92</v>
      </c>
      <c r="O2415" cm="1">
        <f t="array" ref="O241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15" cm="1">
        <f t="array" ref="P241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15">
        <f>finalData[[#This Row],[peerQ3]]-finalData[[#This Row],[peerQ1]]</f>
        <v>6.9999999999999951E-2</v>
      </c>
      <c r="R2415" cm="1">
        <f t="array" ref="R2415">_xlfn.LET(_xlpm.k,finalData[[#This Row],[peer_group_key]],
ROWS(_xlfn._xlws.FILTER(finalData[score], (finalData[peer_group_key]=_xlpm.k)*(ISNUMBER(finalData[score]))))
)</f>
        <v>41</v>
      </c>
      <c r="S2415">
        <f>IF(OR(NOT(ISNUMBER(finalData[[#This Row],[peerIQR]])),finalData[[#This Row],[peerIQR]]=0), NA(), finalData[[#This Row],[peerQ1]]-1.5*finalData[[#This Row],[peerIQR]])</f>
        <v>0.77500000000000013</v>
      </c>
      <c r="T2415">
        <f>IF(OR(NOT(ISNUMBER(finalData[[#This Row],[peerIQR]])),finalData[[#This Row],[peerIQR]]=0), NA(), finalData[[#This Row],[peerQ3]]+1.5*finalData[[#This Row],[peerIQR]])</f>
        <v>1.0549999999999999</v>
      </c>
      <c r="U241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15">
        <f>finalData[[#This Row],[score]]-finalData[[#This Row],[peerMedian]]</f>
        <v>0.10999999999999999</v>
      </c>
    </row>
    <row r="2416" spans="1:22">
      <c r="A2416" t="s">
        <v>9124</v>
      </c>
      <c r="B2416" t="s">
        <v>9125</v>
      </c>
      <c r="C2416" t="s">
        <v>9044</v>
      </c>
      <c r="D2416" t="s">
        <v>32</v>
      </c>
      <c r="E2416">
        <v>3</v>
      </c>
      <c r="F2416">
        <v>0</v>
      </c>
      <c r="G2416">
        <v>9</v>
      </c>
      <c r="H2416">
        <v>0</v>
      </c>
      <c r="I2416">
        <v>0.94</v>
      </c>
      <c r="J2416">
        <v>9</v>
      </c>
      <c r="K2416">
        <v>0</v>
      </c>
      <c r="L2416" t="s">
        <v>18224</v>
      </c>
      <c r="M2416" t="s">
        <v>17971</v>
      </c>
      <c r="N2416" cm="1">
        <f t="array" ref="N2416">_xlfn.LET(_xlpm.k,finalData[[#This Row],[peer_group_key]],
     MEDIAN(_xlfn._xlws.FILTER(finalData[score], (finalData[peer_group_key]=_xlpm.k)*(ISNUMBER(finalData[score]))))
)</f>
        <v>0.92</v>
      </c>
      <c r="O2416" cm="1">
        <f t="array" ref="O241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16" cm="1">
        <f t="array" ref="P241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16">
        <f>finalData[[#This Row],[peerQ3]]-finalData[[#This Row],[peerQ1]]</f>
        <v>6.9999999999999951E-2</v>
      </c>
      <c r="R2416" cm="1">
        <f t="array" ref="R2416">_xlfn.LET(_xlpm.k,finalData[[#This Row],[peer_group_key]],
ROWS(_xlfn._xlws.FILTER(finalData[score], (finalData[peer_group_key]=_xlpm.k)*(ISNUMBER(finalData[score]))))
)</f>
        <v>41</v>
      </c>
      <c r="S2416">
        <f>IF(OR(NOT(ISNUMBER(finalData[[#This Row],[peerIQR]])),finalData[[#This Row],[peerIQR]]=0), NA(), finalData[[#This Row],[peerQ1]]-1.5*finalData[[#This Row],[peerIQR]])</f>
        <v>0.77500000000000013</v>
      </c>
      <c r="T2416">
        <f>IF(OR(NOT(ISNUMBER(finalData[[#This Row],[peerIQR]])),finalData[[#This Row],[peerIQR]]=0), NA(), finalData[[#This Row],[peerQ3]]+1.5*finalData[[#This Row],[peerIQR]])</f>
        <v>1.0549999999999999</v>
      </c>
      <c r="U241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16">
        <f>finalData[[#This Row],[score]]-finalData[[#This Row],[peerMedian]]</f>
        <v>1.9999999999999907E-2</v>
      </c>
    </row>
    <row r="2417" spans="1:22">
      <c r="A2417" t="s">
        <v>9127</v>
      </c>
      <c r="B2417" t="s">
        <v>9128</v>
      </c>
      <c r="C2417" t="s">
        <v>9044</v>
      </c>
      <c r="D2417" t="s">
        <v>32</v>
      </c>
      <c r="E2417">
        <v>3</v>
      </c>
      <c r="F2417">
        <v>0</v>
      </c>
      <c r="G2417">
        <v>9</v>
      </c>
      <c r="H2417">
        <v>2</v>
      </c>
      <c r="I2417">
        <v>0.91</v>
      </c>
      <c r="J2417">
        <v>11</v>
      </c>
      <c r="K2417">
        <v>0.18181818181818182</v>
      </c>
      <c r="L2417" t="s">
        <v>18224</v>
      </c>
      <c r="M2417" t="s">
        <v>17971</v>
      </c>
      <c r="N2417" cm="1">
        <f t="array" ref="N2417">_xlfn.LET(_xlpm.k,finalData[[#This Row],[peer_group_key]],
     MEDIAN(_xlfn._xlws.FILTER(finalData[score], (finalData[peer_group_key]=_xlpm.k)*(ISNUMBER(finalData[score]))))
)</f>
        <v>0.92</v>
      </c>
      <c r="O2417" cm="1">
        <f t="array" ref="O241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17" cm="1">
        <f t="array" ref="P241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17">
        <f>finalData[[#This Row],[peerQ3]]-finalData[[#This Row],[peerQ1]]</f>
        <v>6.9999999999999951E-2</v>
      </c>
      <c r="R2417" cm="1">
        <f t="array" ref="R2417">_xlfn.LET(_xlpm.k,finalData[[#This Row],[peer_group_key]],
ROWS(_xlfn._xlws.FILTER(finalData[score], (finalData[peer_group_key]=_xlpm.k)*(ISNUMBER(finalData[score]))))
)</f>
        <v>41</v>
      </c>
      <c r="S2417">
        <f>IF(OR(NOT(ISNUMBER(finalData[[#This Row],[peerIQR]])),finalData[[#This Row],[peerIQR]]=0), NA(), finalData[[#This Row],[peerQ1]]-1.5*finalData[[#This Row],[peerIQR]])</f>
        <v>0.77500000000000013</v>
      </c>
      <c r="T2417">
        <f>IF(OR(NOT(ISNUMBER(finalData[[#This Row],[peerIQR]])),finalData[[#This Row],[peerIQR]]=0), NA(), finalData[[#This Row],[peerQ3]]+1.5*finalData[[#This Row],[peerIQR]])</f>
        <v>1.0549999999999999</v>
      </c>
      <c r="U241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17">
        <f>finalData[[#This Row],[score]]-finalData[[#This Row],[peerMedian]]</f>
        <v>-1.0000000000000009E-2</v>
      </c>
    </row>
    <row r="2418" spans="1:22">
      <c r="A2418" t="s">
        <v>9131</v>
      </c>
      <c r="B2418" t="s">
        <v>9132</v>
      </c>
      <c r="C2418" t="s">
        <v>9044</v>
      </c>
      <c r="D2418" t="s">
        <v>32</v>
      </c>
      <c r="E2418">
        <v>5</v>
      </c>
      <c r="F2418">
        <v>1</v>
      </c>
      <c r="G2418">
        <v>10</v>
      </c>
      <c r="H2418">
        <v>0</v>
      </c>
      <c r="I2418">
        <v>0.97</v>
      </c>
      <c r="J2418">
        <v>11</v>
      </c>
      <c r="K2418">
        <v>0</v>
      </c>
      <c r="L2418" t="s">
        <v>18224</v>
      </c>
      <c r="M2418" t="s">
        <v>17970</v>
      </c>
      <c r="N2418" cm="1">
        <f t="array" ref="N2418">_xlfn.LET(_xlpm.k,finalData[[#This Row],[peer_group_key]],
     MEDIAN(_xlfn._xlws.FILTER(finalData[score], (finalData[peer_group_key]=_xlpm.k)*(ISNUMBER(finalData[score]))))
)</f>
        <v>0.92</v>
      </c>
      <c r="O2418" cm="1">
        <f t="array" ref="O241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18" cm="1">
        <f t="array" ref="P241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18">
        <f>finalData[[#This Row],[peerQ3]]-finalData[[#This Row],[peerQ1]]</f>
        <v>6.9999999999999951E-2</v>
      </c>
      <c r="R2418" cm="1">
        <f t="array" ref="R2418">_xlfn.LET(_xlpm.k,finalData[[#This Row],[peer_group_key]],
ROWS(_xlfn._xlws.FILTER(finalData[score], (finalData[peer_group_key]=_xlpm.k)*(ISNUMBER(finalData[score]))))
)</f>
        <v>41</v>
      </c>
      <c r="S2418">
        <f>IF(OR(NOT(ISNUMBER(finalData[[#This Row],[peerIQR]])),finalData[[#This Row],[peerIQR]]=0), NA(), finalData[[#This Row],[peerQ1]]-1.5*finalData[[#This Row],[peerIQR]])</f>
        <v>0.77500000000000013</v>
      </c>
      <c r="T2418">
        <f>IF(OR(NOT(ISNUMBER(finalData[[#This Row],[peerIQR]])),finalData[[#This Row],[peerIQR]]=0), NA(), finalData[[#This Row],[peerQ3]]+1.5*finalData[[#This Row],[peerIQR]])</f>
        <v>1.0549999999999999</v>
      </c>
      <c r="U241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18">
        <f>finalData[[#This Row],[score]]-finalData[[#This Row],[peerMedian]]</f>
        <v>4.9999999999999933E-2</v>
      </c>
    </row>
    <row r="2419" spans="1:22">
      <c r="A2419" t="s">
        <v>9135</v>
      </c>
      <c r="B2419" t="s">
        <v>4209</v>
      </c>
      <c r="C2419" t="s">
        <v>9044</v>
      </c>
      <c r="D2419" t="s">
        <v>140</v>
      </c>
      <c r="E2419">
        <v>4</v>
      </c>
      <c r="F2419">
        <v>0</v>
      </c>
      <c r="G2419">
        <v>10</v>
      </c>
      <c r="H2419">
        <v>0</v>
      </c>
      <c r="I2419">
        <v>0.99</v>
      </c>
      <c r="J2419">
        <v>10</v>
      </c>
      <c r="K2419">
        <v>0</v>
      </c>
      <c r="L2419" t="s">
        <v>18223</v>
      </c>
      <c r="M2419" t="s">
        <v>17970</v>
      </c>
      <c r="N2419" cm="1">
        <f t="array" ref="N2419">_xlfn.LET(_xlpm.k,finalData[[#This Row],[peer_group_key]],
     MEDIAN(_xlfn._xlws.FILTER(finalData[score], (finalData[peer_group_key]=_xlpm.k)*(ISNUMBER(finalData[score]))))
)</f>
        <v>0.95</v>
      </c>
      <c r="O2419" cm="1">
        <f t="array" ref="O241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0.90999999999999992</v>
      </c>
      <c r="P2419" cm="1">
        <f t="array" ref="P241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2419">
        <f>finalData[[#This Row],[peerQ3]]-finalData[[#This Row],[peerQ1]]</f>
        <v>6.0000000000000053E-2</v>
      </c>
      <c r="R2419" cm="1">
        <f t="array" ref="R2419">_xlfn.LET(_xlpm.k,finalData[[#This Row],[peer_group_key]],
ROWS(_xlfn._xlws.FILTER(finalData[score], (finalData[peer_group_key]=_xlpm.k)*(ISNUMBER(finalData[score]))))
)</f>
        <v>7</v>
      </c>
      <c r="S2419">
        <f>IF(OR(NOT(ISNUMBER(finalData[[#This Row],[peerIQR]])),finalData[[#This Row],[peerIQR]]=0), NA(), finalData[[#This Row],[peerQ1]]-1.5*finalData[[#This Row],[peerIQR]])</f>
        <v>0.81999999999999984</v>
      </c>
      <c r="T2419">
        <f>IF(OR(NOT(ISNUMBER(finalData[[#This Row],[peerIQR]])),finalData[[#This Row],[peerIQR]]=0), NA(), finalData[[#This Row],[peerQ3]]+1.5*finalData[[#This Row],[peerIQR]])</f>
        <v>1.06</v>
      </c>
      <c r="U241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419">
        <f>finalData[[#This Row],[score]]-finalData[[#This Row],[peerMedian]]</f>
        <v>4.0000000000000036E-2</v>
      </c>
    </row>
    <row r="2420" spans="1:22">
      <c r="A2420" t="s">
        <v>9136</v>
      </c>
      <c r="B2420" t="s">
        <v>9137</v>
      </c>
      <c r="C2420" t="s">
        <v>9044</v>
      </c>
      <c r="D2420" t="s">
        <v>32</v>
      </c>
      <c r="E2420">
        <v>3</v>
      </c>
      <c r="F2420">
        <v>1</v>
      </c>
      <c r="G2420">
        <v>5</v>
      </c>
      <c r="H2420">
        <v>0</v>
      </c>
      <c r="I2420">
        <v>0.83</v>
      </c>
      <c r="J2420">
        <v>6</v>
      </c>
      <c r="K2420">
        <v>0</v>
      </c>
      <c r="L2420" t="s">
        <v>18224</v>
      </c>
      <c r="M2420" t="s">
        <v>17971</v>
      </c>
      <c r="N2420" cm="1">
        <f t="array" ref="N2420">_xlfn.LET(_xlpm.k,finalData[[#This Row],[peer_group_key]],
     MEDIAN(_xlfn._xlws.FILTER(finalData[score], (finalData[peer_group_key]=_xlpm.k)*(ISNUMBER(finalData[score]))))
)</f>
        <v>0.92</v>
      </c>
      <c r="O2420" cm="1">
        <f t="array" ref="O242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20" cm="1">
        <f t="array" ref="P242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20">
        <f>finalData[[#This Row],[peerQ3]]-finalData[[#This Row],[peerQ1]]</f>
        <v>6.9999999999999951E-2</v>
      </c>
      <c r="R2420" cm="1">
        <f t="array" ref="R2420">_xlfn.LET(_xlpm.k,finalData[[#This Row],[peer_group_key]],
ROWS(_xlfn._xlws.FILTER(finalData[score], (finalData[peer_group_key]=_xlpm.k)*(ISNUMBER(finalData[score]))))
)</f>
        <v>41</v>
      </c>
      <c r="S2420">
        <f>IF(OR(NOT(ISNUMBER(finalData[[#This Row],[peerIQR]])),finalData[[#This Row],[peerIQR]]=0), NA(), finalData[[#This Row],[peerQ1]]-1.5*finalData[[#This Row],[peerIQR]])</f>
        <v>0.77500000000000013</v>
      </c>
      <c r="T2420">
        <f>IF(OR(NOT(ISNUMBER(finalData[[#This Row],[peerIQR]])),finalData[[#This Row],[peerIQR]]=0), NA(), finalData[[#This Row],[peerQ3]]+1.5*finalData[[#This Row],[peerIQR]])</f>
        <v>1.0549999999999999</v>
      </c>
      <c r="U242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20">
        <f>finalData[[#This Row],[score]]-finalData[[#This Row],[peerMedian]]</f>
        <v>-9.000000000000008E-2</v>
      </c>
    </row>
    <row r="2421" spans="1:22">
      <c r="A2421" t="s">
        <v>9139</v>
      </c>
      <c r="B2421" t="s">
        <v>9140</v>
      </c>
      <c r="C2421" t="s">
        <v>9044</v>
      </c>
      <c r="D2421" t="s">
        <v>32</v>
      </c>
      <c r="E2421">
        <v>4</v>
      </c>
      <c r="F2421">
        <v>0</v>
      </c>
      <c r="G2421">
        <v>7</v>
      </c>
      <c r="H2421">
        <v>1</v>
      </c>
      <c r="I2421">
        <v>0.92</v>
      </c>
      <c r="J2421">
        <v>8</v>
      </c>
      <c r="K2421">
        <v>0.125</v>
      </c>
      <c r="L2421" t="s">
        <v>18224</v>
      </c>
      <c r="M2421" t="s">
        <v>17970</v>
      </c>
      <c r="N2421" cm="1">
        <f t="array" ref="N2421">_xlfn.LET(_xlpm.k,finalData[[#This Row],[peer_group_key]],
     MEDIAN(_xlfn._xlws.FILTER(finalData[score], (finalData[peer_group_key]=_xlpm.k)*(ISNUMBER(finalData[score]))))
)</f>
        <v>0.92</v>
      </c>
      <c r="O2421" cm="1">
        <f t="array" ref="O242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21" cm="1">
        <f t="array" ref="P242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21">
        <f>finalData[[#This Row],[peerQ3]]-finalData[[#This Row],[peerQ1]]</f>
        <v>6.9999999999999951E-2</v>
      </c>
      <c r="R2421" cm="1">
        <f t="array" ref="R2421">_xlfn.LET(_xlpm.k,finalData[[#This Row],[peer_group_key]],
ROWS(_xlfn._xlws.FILTER(finalData[score], (finalData[peer_group_key]=_xlpm.k)*(ISNUMBER(finalData[score]))))
)</f>
        <v>41</v>
      </c>
      <c r="S2421">
        <f>IF(OR(NOT(ISNUMBER(finalData[[#This Row],[peerIQR]])),finalData[[#This Row],[peerIQR]]=0), NA(), finalData[[#This Row],[peerQ1]]-1.5*finalData[[#This Row],[peerIQR]])</f>
        <v>0.77500000000000013</v>
      </c>
      <c r="T2421">
        <f>IF(OR(NOT(ISNUMBER(finalData[[#This Row],[peerIQR]])),finalData[[#This Row],[peerIQR]]=0), NA(), finalData[[#This Row],[peerQ3]]+1.5*finalData[[#This Row],[peerIQR]])</f>
        <v>1.0549999999999999</v>
      </c>
      <c r="U242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21">
        <f>finalData[[#This Row],[score]]-finalData[[#This Row],[peerMedian]]</f>
        <v>0</v>
      </c>
    </row>
    <row r="2422" spans="1:22">
      <c r="A2422" t="s">
        <v>9142</v>
      </c>
      <c r="B2422" t="s">
        <v>9143</v>
      </c>
      <c r="C2422" t="s">
        <v>9044</v>
      </c>
      <c r="D2422" t="s">
        <v>32</v>
      </c>
      <c r="E2422">
        <v>4</v>
      </c>
      <c r="F2422">
        <v>0</v>
      </c>
      <c r="G2422">
        <v>10</v>
      </c>
      <c r="H2422">
        <v>1</v>
      </c>
      <c r="I2422">
        <v>0.93</v>
      </c>
      <c r="J2422">
        <v>11</v>
      </c>
      <c r="K2422">
        <v>9.0909090909090912E-2</v>
      </c>
      <c r="L2422" t="s">
        <v>18224</v>
      </c>
      <c r="M2422" t="s">
        <v>17970</v>
      </c>
      <c r="N2422" cm="1">
        <f t="array" ref="N2422">_xlfn.LET(_xlpm.k,finalData[[#This Row],[peer_group_key]],
     MEDIAN(_xlfn._xlws.FILTER(finalData[score], (finalData[peer_group_key]=_xlpm.k)*(ISNUMBER(finalData[score]))))
)</f>
        <v>0.92</v>
      </c>
      <c r="O2422" cm="1">
        <f t="array" ref="O242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22" cm="1">
        <f t="array" ref="P242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22">
        <f>finalData[[#This Row],[peerQ3]]-finalData[[#This Row],[peerQ1]]</f>
        <v>6.9999999999999951E-2</v>
      </c>
      <c r="R2422" cm="1">
        <f t="array" ref="R2422">_xlfn.LET(_xlpm.k,finalData[[#This Row],[peer_group_key]],
ROWS(_xlfn._xlws.FILTER(finalData[score], (finalData[peer_group_key]=_xlpm.k)*(ISNUMBER(finalData[score]))))
)</f>
        <v>41</v>
      </c>
      <c r="S2422">
        <f>IF(OR(NOT(ISNUMBER(finalData[[#This Row],[peerIQR]])),finalData[[#This Row],[peerIQR]]=0), NA(), finalData[[#This Row],[peerQ1]]-1.5*finalData[[#This Row],[peerIQR]])</f>
        <v>0.77500000000000013</v>
      </c>
      <c r="T2422">
        <f>IF(OR(NOT(ISNUMBER(finalData[[#This Row],[peerIQR]])),finalData[[#This Row],[peerIQR]]=0), NA(), finalData[[#This Row],[peerQ3]]+1.5*finalData[[#This Row],[peerIQR]])</f>
        <v>1.0549999999999999</v>
      </c>
      <c r="U242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22">
        <f>finalData[[#This Row],[score]]-finalData[[#This Row],[peerMedian]]</f>
        <v>1.0000000000000009E-2</v>
      </c>
    </row>
    <row r="2423" spans="1:22">
      <c r="A2423" t="s">
        <v>9145</v>
      </c>
      <c r="B2423" t="s">
        <v>9146</v>
      </c>
      <c r="C2423" t="s">
        <v>9044</v>
      </c>
      <c r="D2423" t="s">
        <v>32</v>
      </c>
      <c r="E2423">
        <v>4</v>
      </c>
      <c r="F2423">
        <v>0</v>
      </c>
      <c r="G2423">
        <v>11</v>
      </c>
      <c r="H2423">
        <v>0</v>
      </c>
      <c r="I2423">
        <v>1.03</v>
      </c>
      <c r="J2423">
        <v>11</v>
      </c>
      <c r="K2423">
        <v>0</v>
      </c>
      <c r="L2423" t="s">
        <v>18224</v>
      </c>
      <c r="M2423" t="s">
        <v>17970</v>
      </c>
      <c r="N2423" cm="1">
        <f t="array" ref="N2423">_xlfn.LET(_xlpm.k,finalData[[#This Row],[peer_group_key]],
     MEDIAN(_xlfn._xlws.FILTER(finalData[score], (finalData[peer_group_key]=_xlpm.k)*(ISNUMBER(finalData[score]))))
)</f>
        <v>0.92</v>
      </c>
      <c r="O2423" cm="1">
        <f t="array" ref="O242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23" cm="1">
        <f t="array" ref="P242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23">
        <f>finalData[[#This Row],[peerQ3]]-finalData[[#This Row],[peerQ1]]</f>
        <v>6.9999999999999951E-2</v>
      </c>
      <c r="R2423" cm="1">
        <f t="array" ref="R2423">_xlfn.LET(_xlpm.k,finalData[[#This Row],[peer_group_key]],
ROWS(_xlfn._xlws.FILTER(finalData[score], (finalData[peer_group_key]=_xlpm.k)*(ISNUMBER(finalData[score]))))
)</f>
        <v>41</v>
      </c>
      <c r="S2423">
        <f>IF(OR(NOT(ISNUMBER(finalData[[#This Row],[peerIQR]])),finalData[[#This Row],[peerIQR]]=0), NA(), finalData[[#This Row],[peerQ1]]-1.5*finalData[[#This Row],[peerIQR]])</f>
        <v>0.77500000000000013</v>
      </c>
      <c r="T2423">
        <f>IF(OR(NOT(ISNUMBER(finalData[[#This Row],[peerIQR]])),finalData[[#This Row],[peerIQR]]=0), NA(), finalData[[#This Row],[peerQ3]]+1.5*finalData[[#This Row],[peerIQR]])</f>
        <v>1.0549999999999999</v>
      </c>
      <c r="U242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23">
        <f>finalData[[#This Row],[score]]-finalData[[#This Row],[peerMedian]]</f>
        <v>0.10999999999999999</v>
      </c>
    </row>
    <row r="2424" spans="1:22">
      <c r="A2424" t="s">
        <v>9147</v>
      </c>
      <c r="B2424" t="s">
        <v>9148</v>
      </c>
      <c r="C2424" t="s">
        <v>9044</v>
      </c>
      <c r="D2424" t="s">
        <v>32</v>
      </c>
      <c r="E2424">
        <v>4</v>
      </c>
      <c r="F2424">
        <v>1</v>
      </c>
      <c r="G2424">
        <v>7</v>
      </c>
      <c r="H2424">
        <v>0</v>
      </c>
      <c r="I2424">
        <v>0.91</v>
      </c>
      <c r="J2424">
        <v>8</v>
      </c>
      <c r="K2424">
        <v>0</v>
      </c>
      <c r="L2424" t="s">
        <v>18224</v>
      </c>
      <c r="M2424" t="s">
        <v>17970</v>
      </c>
      <c r="N2424" cm="1">
        <f t="array" ref="N2424">_xlfn.LET(_xlpm.k,finalData[[#This Row],[peer_group_key]],
     MEDIAN(_xlfn._xlws.FILTER(finalData[score], (finalData[peer_group_key]=_xlpm.k)*(ISNUMBER(finalData[score]))))
)</f>
        <v>0.92</v>
      </c>
      <c r="O2424" cm="1">
        <f t="array" ref="O242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24" cm="1">
        <f t="array" ref="P242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24">
        <f>finalData[[#This Row],[peerQ3]]-finalData[[#This Row],[peerQ1]]</f>
        <v>6.9999999999999951E-2</v>
      </c>
      <c r="R2424" cm="1">
        <f t="array" ref="R2424">_xlfn.LET(_xlpm.k,finalData[[#This Row],[peer_group_key]],
ROWS(_xlfn._xlws.FILTER(finalData[score], (finalData[peer_group_key]=_xlpm.k)*(ISNUMBER(finalData[score]))))
)</f>
        <v>41</v>
      </c>
      <c r="S2424">
        <f>IF(OR(NOT(ISNUMBER(finalData[[#This Row],[peerIQR]])),finalData[[#This Row],[peerIQR]]=0), NA(), finalData[[#This Row],[peerQ1]]-1.5*finalData[[#This Row],[peerIQR]])</f>
        <v>0.77500000000000013</v>
      </c>
      <c r="T2424">
        <f>IF(OR(NOT(ISNUMBER(finalData[[#This Row],[peerIQR]])),finalData[[#This Row],[peerIQR]]=0), NA(), finalData[[#This Row],[peerQ3]]+1.5*finalData[[#This Row],[peerIQR]])</f>
        <v>1.0549999999999999</v>
      </c>
      <c r="U242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24">
        <f>finalData[[#This Row],[score]]-finalData[[#This Row],[peerMedian]]</f>
        <v>-1.0000000000000009E-2</v>
      </c>
    </row>
    <row r="2425" spans="1:22">
      <c r="A2425" t="s">
        <v>9151</v>
      </c>
      <c r="B2425" t="s">
        <v>9152</v>
      </c>
      <c r="C2425" t="s">
        <v>9044</v>
      </c>
      <c r="D2425" t="s">
        <v>32</v>
      </c>
      <c r="E2425">
        <v>4</v>
      </c>
      <c r="F2425">
        <v>0</v>
      </c>
      <c r="G2425">
        <v>8</v>
      </c>
      <c r="H2425">
        <v>1</v>
      </c>
      <c r="I2425">
        <v>0.92</v>
      </c>
      <c r="J2425">
        <v>9</v>
      </c>
      <c r="K2425">
        <v>0.1111111111111111</v>
      </c>
      <c r="L2425" t="s">
        <v>18224</v>
      </c>
      <c r="M2425" t="s">
        <v>17970</v>
      </c>
      <c r="N2425" cm="1">
        <f t="array" ref="N2425">_xlfn.LET(_xlpm.k,finalData[[#This Row],[peer_group_key]],
     MEDIAN(_xlfn._xlws.FILTER(finalData[score], (finalData[peer_group_key]=_xlpm.k)*(ISNUMBER(finalData[score]))))
)</f>
        <v>0.92</v>
      </c>
      <c r="O2425" cm="1">
        <f t="array" ref="O242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25" cm="1">
        <f t="array" ref="P242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25">
        <f>finalData[[#This Row],[peerQ3]]-finalData[[#This Row],[peerQ1]]</f>
        <v>6.9999999999999951E-2</v>
      </c>
      <c r="R2425" cm="1">
        <f t="array" ref="R2425">_xlfn.LET(_xlpm.k,finalData[[#This Row],[peer_group_key]],
ROWS(_xlfn._xlws.FILTER(finalData[score], (finalData[peer_group_key]=_xlpm.k)*(ISNUMBER(finalData[score]))))
)</f>
        <v>41</v>
      </c>
      <c r="S2425">
        <f>IF(OR(NOT(ISNUMBER(finalData[[#This Row],[peerIQR]])),finalData[[#This Row],[peerIQR]]=0), NA(), finalData[[#This Row],[peerQ1]]-1.5*finalData[[#This Row],[peerIQR]])</f>
        <v>0.77500000000000013</v>
      </c>
      <c r="T2425">
        <f>IF(OR(NOT(ISNUMBER(finalData[[#This Row],[peerIQR]])),finalData[[#This Row],[peerIQR]]=0), NA(), finalData[[#This Row],[peerQ3]]+1.5*finalData[[#This Row],[peerIQR]])</f>
        <v>1.0549999999999999</v>
      </c>
      <c r="U242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25">
        <f>finalData[[#This Row],[score]]-finalData[[#This Row],[peerMedian]]</f>
        <v>0</v>
      </c>
    </row>
    <row r="2426" spans="1:22">
      <c r="A2426" t="s">
        <v>9153</v>
      </c>
      <c r="B2426" t="s">
        <v>9154</v>
      </c>
      <c r="C2426" t="s">
        <v>9044</v>
      </c>
      <c r="D2426" t="s">
        <v>140</v>
      </c>
      <c r="E2426">
        <v>4</v>
      </c>
      <c r="F2426">
        <v>1</v>
      </c>
      <c r="G2426">
        <v>4</v>
      </c>
      <c r="H2426">
        <v>0</v>
      </c>
      <c r="I2426">
        <v>0.88</v>
      </c>
      <c r="J2426">
        <v>5</v>
      </c>
      <c r="K2426">
        <v>0</v>
      </c>
      <c r="L2426" t="s">
        <v>18223</v>
      </c>
      <c r="M2426" t="s">
        <v>17970</v>
      </c>
      <c r="N2426" cm="1">
        <f t="array" ref="N2426">_xlfn.LET(_xlpm.k,finalData[[#This Row],[peer_group_key]],
     MEDIAN(_xlfn._xlws.FILTER(finalData[score], (finalData[peer_group_key]=_xlpm.k)*(ISNUMBER(finalData[score]))))
)</f>
        <v>0.95</v>
      </c>
      <c r="O2426" cm="1">
        <f t="array" ref="O242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0.90999999999999992</v>
      </c>
      <c r="P2426" cm="1">
        <f t="array" ref="P242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2426">
        <f>finalData[[#This Row],[peerQ3]]-finalData[[#This Row],[peerQ1]]</f>
        <v>6.0000000000000053E-2</v>
      </c>
      <c r="R2426" cm="1">
        <f t="array" ref="R2426">_xlfn.LET(_xlpm.k,finalData[[#This Row],[peer_group_key]],
ROWS(_xlfn._xlws.FILTER(finalData[score], (finalData[peer_group_key]=_xlpm.k)*(ISNUMBER(finalData[score]))))
)</f>
        <v>7</v>
      </c>
      <c r="S2426">
        <f>IF(OR(NOT(ISNUMBER(finalData[[#This Row],[peerIQR]])),finalData[[#This Row],[peerIQR]]=0), NA(), finalData[[#This Row],[peerQ1]]-1.5*finalData[[#This Row],[peerIQR]])</f>
        <v>0.81999999999999984</v>
      </c>
      <c r="T2426">
        <f>IF(OR(NOT(ISNUMBER(finalData[[#This Row],[peerIQR]])),finalData[[#This Row],[peerIQR]]=0), NA(), finalData[[#This Row],[peerQ3]]+1.5*finalData[[#This Row],[peerIQR]])</f>
        <v>1.06</v>
      </c>
      <c r="U242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426">
        <f>finalData[[#This Row],[score]]-finalData[[#This Row],[peerMedian]]</f>
        <v>-6.9999999999999951E-2</v>
      </c>
    </row>
    <row r="2427" spans="1:22">
      <c r="A2427" t="s">
        <v>9157</v>
      </c>
      <c r="B2427" t="s">
        <v>9158</v>
      </c>
      <c r="C2427" t="s">
        <v>9044</v>
      </c>
      <c r="D2427" t="s">
        <v>32</v>
      </c>
      <c r="E2427">
        <v>5</v>
      </c>
      <c r="F2427">
        <v>1</v>
      </c>
      <c r="G2427">
        <v>5</v>
      </c>
      <c r="H2427">
        <v>0</v>
      </c>
      <c r="I2427">
        <v>0.88</v>
      </c>
      <c r="J2427">
        <v>6</v>
      </c>
      <c r="K2427">
        <v>0</v>
      </c>
      <c r="L2427" t="s">
        <v>18224</v>
      </c>
      <c r="M2427" t="s">
        <v>17970</v>
      </c>
      <c r="N2427" cm="1">
        <f t="array" ref="N2427">_xlfn.LET(_xlpm.k,finalData[[#This Row],[peer_group_key]],
     MEDIAN(_xlfn._xlws.FILTER(finalData[score], (finalData[peer_group_key]=_xlpm.k)*(ISNUMBER(finalData[score]))))
)</f>
        <v>0.92</v>
      </c>
      <c r="O2427" cm="1">
        <f t="array" ref="O242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27" cm="1">
        <f t="array" ref="P242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27">
        <f>finalData[[#This Row],[peerQ3]]-finalData[[#This Row],[peerQ1]]</f>
        <v>6.9999999999999951E-2</v>
      </c>
      <c r="R2427" cm="1">
        <f t="array" ref="R2427">_xlfn.LET(_xlpm.k,finalData[[#This Row],[peer_group_key]],
ROWS(_xlfn._xlws.FILTER(finalData[score], (finalData[peer_group_key]=_xlpm.k)*(ISNUMBER(finalData[score]))))
)</f>
        <v>41</v>
      </c>
      <c r="S2427">
        <f>IF(OR(NOT(ISNUMBER(finalData[[#This Row],[peerIQR]])),finalData[[#This Row],[peerIQR]]=0), NA(), finalData[[#This Row],[peerQ1]]-1.5*finalData[[#This Row],[peerIQR]])</f>
        <v>0.77500000000000013</v>
      </c>
      <c r="T2427">
        <f>IF(OR(NOT(ISNUMBER(finalData[[#This Row],[peerIQR]])),finalData[[#This Row],[peerIQR]]=0), NA(), finalData[[#This Row],[peerQ3]]+1.5*finalData[[#This Row],[peerIQR]])</f>
        <v>1.0549999999999999</v>
      </c>
      <c r="U242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27">
        <f>finalData[[#This Row],[score]]-finalData[[#This Row],[peerMedian]]</f>
        <v>-4.0000000000000036E-2</v>
      </c>
    </row>
    <row r="2428" spans="1:22">
      <c r="A2428" t="s">
        <v>9160</v>
      </c>
      <c r="B2428" t="s">
        <v>9161</v>
      </c>
      <c r="C2428" t="s">
        <v>9044</v>
      </c>
      <c r="D2428" t="s">
        <v>140</v>
      </c>
      <c r="E2428">
        <v>3</v>
      </c>
      <c r="F2428">
        <v>0</v>
      </c>
      <c r="G2428">
        <v>10</v>
      </c>
      <c r="H2428">
        <v>0</v>
      </c>
      <c r="I2428">
        <v>0.98</v>
      </c>
      <c r="J2428">
        <v>10</v>
      </c>
      <c r="K2428">
        <v>0</v>
      </c>
      <c r="L2428" t="s">
        <v>18223</v>
      </c>
      <c r="M2428" t="s">
        <v>17971</v>
      </c>
      <c r="N2428" cm="1">
        <f t="array" ref="N2428">_xlfn.LET(_xlpm.k,finalData[[#This Row],[peer_group_key]],
     MEDIAN(_xlfn._xlws.FILTER(finalData[score], (finalData[peer_group_key]=_xlpm.k)*(ISNUMBER(finalData[score]))))
)</f>
        <v>0.95</v>
      </c>
      <c r="O2428" cm="1">
        <f t="array" ref="O242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0.90999999999999992</v>
      </c>
      <c r="P2428" cm="1">
        <f t="array" ref="P242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2428">
        <f>finalData[[#This Row],[peerQ3]]-finalData[[#This Row],[peerQ1]]</f>
        <v>6.0000000000000053E-2</v>
      </c>
      <c r="R2428" cm="1">
        <f t="array" ref="R2428">_xlfn.LET(_xlpm.k,finalData[[#This Row],[peer_group_key]],
ROWS(_xlfn._xlws.FILTER(finalData[score], (finalData[peer_group_key]=_xlpm.k)*(ISNUMBER(finalData[score]))))
)</f>
        <v>7</v>
      </c>
      <c r="S2428">
        <f>IF(OR(NOT(ISNUMBER(finalData[[#This Row],[peerIQR]])),finalData[[#This Row],[peerIQR]]=0), NA(), finalData[[#This Row],[peerQ1]]-1.5*finalData[[#This Row],[peerIQR]])</f>
        <v>0.81999999999999984</v>
      </c>
      <c r="T2428">
        <f>IF(OR(NOT(ISNUMBER(finalData[[#This Row],[peerIQR]])),finalData[[#This Row],[peerIQR]]=0), NA(), finalData[[#This Row],[peerQ3]]+1.5*finalData[[#This Row],[peerIQR]])</f>
        <v>1.06</v>
      </c>
      <c r="U242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428">
        <f>finalData[[#This Row],[score]]-finalData[[#This Row],[peerMedian]]</f>
        <v>3.0000000000000027E-2</v>
      </c>
    </row>
    <row r="2429" spans="1:22">
      <c r="A2429" t="s">
        <v>9163</v>
      </c>
      <c r="B2429" t="s">
        <v>9164</v>
      </c>
      <c r="C2429" t="s">
        <v>9044</v>
      </c>
      <c r="D2429" t="s">
        <v>87</v>
      </c>
      <c r="E2429">
        <v>4</v>
      </c>
      <c r="F2429">
        <v>1</v>
      </c>
      <c r="G2429">
        <v>6</v>
      </c>
      <c r="H2429">
        <v>0</v>
      </c>
      <c r="I2429">
        <v>0.96</v>
      </c>
      <c r="J2429">
        <v>7</v>
      </c>
      <c r="K2429">
        <v>0</v>
      </c>
      <c r="L2429" t="s">
        <v>18227</v>
      </c>
      <c r="M2429" t="s">
        <v>17970</v>
      </c>
      <c r="N2429" cm="1">
        <f t="array" ref="N2429">_xlfn.LET(_xlpm.k,finalData[[#This Row],[peer_group_key]],
     MEDIAN(_xlfn._xlws.FILTER(finalData[score], (finalData[peer_group_key]=_xlpm.k)*(ISNUMBER(finalData[score]))))
)</f>
        <v>0.95</v>
      </c>
      <c r="O2429" cm="1">
        <f t="array" ref="O242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0.89999999999999991</v>
      </c>
      <c r="P2429" cm="1">
        <f t="array" ref="P242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2429">
        <f>finalData[[#This Row],[peerQ3]]-finalData[[#This Row],[peerQ1]]</f>
        <v>5.5000000000000049E-2</v>
      </c>
      <c r="R2429" cm="1">
        <f t="array" ref="R2429">_xlfn.LET(_xlpm.k,finalData[[#This Row],[peer_group_key]],
ROWS(_xlfn._xlws.FILTER(finalData[score], (finalData[peer_group_key]=_xlpm.k)*(ISNUMBER(finalData[score]))))
)</f>
        <v>3</v>
      </c>
      <c r="S2429">
        <f>IF(OR(NOT(ISNUMBER(finalData[[#This Row],[peerIQR]])),finalData[[#This Row],[peerIQR]]=0), NA(), finalData[[#This Row],[peerQ1]]-1.5*finalData[[#This Row],[peerIQR]])</f>
        <v>0.81749999999999989</v>
      </c>
      <c r="T2429">
        <f>IF(OR(NOT(ISNUMBER(finalData[[#This Row],[peerIQR]])),finalData[[#This Row],[peerIQR]]=0), NA(), finalData[[#This Row],[peerQ3]]+1.5*finalData[[#This Row],[peerIQR]])</f>
        <v>1.0375000000000001</v>
      </c>
      <c r="U242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429">
        <f>finalData[[#This Row],[score]]-finalData[[#This Row],[peerMedian]]</f>
        <v>1.0000000000000009E-2</v>
      </c>
    </row>
    <row r="2430" spans="1:22">
      <c r="A2430" t="s">
        <v>9166</v>
      </c>
      <c r="B2430" t="s">
        <v>9167</v>
      </c>
      <c r="C2430" t="s">
        <v>9044</v>
      </c>
      <c r="D2430" t="s">
        <v>18</v>
      </c>
      <c r="E2430">
        <v>4</v>
      </c>
      <c r="F2430">
        <v>1</v>
      </c>
      <c r="G2430">
        <v>10</v>
      </c>
      <c r="H2430">
        <v>0</v>
      </c>
      <c r="I2430">
        <v>0.92</v>
      </c>
      <c r="J2430">
        <v>11</v>
      </c>
      <c r="K2430">
        <v>0</v>
      </c>
      <c r="L2430" t="s">
        <v>18228</v>
      </c>
      <c r="M2430" t="s">
        <v>17970</v>
      </c>
      <c r="N2430" cm="1">
        <f t="array" ref="N2430">_xlfn.LET(_xlpm.k,finalData[[#This Row],[peer_group_key]],
     MEDIAN(_xlfn._xlws.FILTER(finalData[score], (finalData[peer_group_key]=_xlpm.k)*(ISNUMBER(finalData[score]))))
)</f>
        <v>0.92</v>
      </c>
      <c r="O2430" cm="1">
        <f t="array" ref="O243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0.92</v>
      </c>
      <c r="P2430" cm="1">
        <f t="array" ref="P243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0.92</v>
      </c>
      <c r="Q2430">
        <f>finalData[[#This Row],[peerQ3]]-finalData[[#This Row],[peerQ1]]</f>
        <v>0</v>
      </c>
      <c r="R2430" cm="1">
        <f t="array" ref="R2430">_xlfn.LET(_xlpm.k,finalData[[#This Row],[peer_group_key]],
ROWS(_xlfn._xlws.FILTER(finalData[score], (finalData[peer_group_key]=_xlpm.k)*(ISNUMBER(finalData[score]))))
)</f>
        <v>1</v>
      </c>
      <c r="S2430" t="e">
        <f>IF(OR(NOT(ISNUMBER(finalData[[#This Row],[peerIQR]])),finalData[[#This Row],[peerIQR]]=0), NA(), finalData[[#This Row],[peerQ1]]-1.5*finalData[[#This Row],[peerIQR]])</f>
        <v>#N/A</v>
      </c>
      <c r="T2430" t="e">
        <f>IF(OR(NOT(ISNUMBER(finalData[[#This Row],[peerIQR]])),finalData[[#This Row],[peerIQR]]=0), NA(), finalData[[#This Row],[peerQ3]]+1.5*finalData[[#This Row],[peerIQR]])</f>
        <v>#N/A</v>
      </c>
      <c r="U243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430">
        <f>finalData[[#This Row],[score]]-finalData[[#This Row],[peerMedian]]</f>
        <v>0</v>
      </c>
    </row>
    <row r="2431" spans="1:22">
      <c r="A2431" t="s">
        <v>9169</v>
      </c>
      <c r="B2431" t="s">
        <v>9170</v>
      </c>
      <c r="C2431" t="s">
        <v>9044</v>
      </c>
      <c r="D2431" t="s">
        <v>32</v>
      </c>
      <c r="E2431">
        <v>4</v>
      </c>
      <c r="F2431">
        <v>0</v>
      </c>
      <c r="G2431">
        <v>9</v>
      </c>
      <c r="H2431">
        <v>0</v>
      </c>
      <c r="I2431">
        <v>0.98</v>
      </c>
      <c r="J2431">
        <v>9</v>
      </c>
      <c r="K2431">
        <v>0</v>
      </c>
      <c r="L2431" t="s">
        <v>18224</v>
      </c>
      <c r="M2431" t="s">
        <v>17970</v>
      </c>
      <c r="N2431" cm="1">
        <f t="array" ref="N2431">_xlfn.LET(_xlpm.k,finalData[[#This Row],[peer_group_key]],
     MEDIAN(_xlfn._xlws.FILTER(finalData[score], (finalData[peer_group_key]=_xlpm.k)*(ISNUMBER(finalData[score]))))
)</f>
        <v>0.92</v>
      </c>
      <c r="O2431" cm="1">
        <f t="array" ref="O243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31" cm="1">
        <f t="array" ref="P243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31">
        <f>finalData[[#This Row],[peerQ3]]-finalData[[#This Row],[peerQ1]]</f>
        <v>6.9999999999999951E-2</v>
      </c>
      <c r="R2431" cm="1">
        <f t="array" ref="R2431">_xlfn.LET(_xlpm.k,finalData[[#This Row],[peer_group_key]],
ROWS(_xlfn._xlws.FILTER(finalData[score], (finalData[peer_group_key]=_xlpm.k)*(ISNUMBER(finalData[score]))))
)</f>
        <v>41</v>
      </c>
      <c r="S2431">
        <f>IF(OR(NOT(ISNUMBER(finalData[[#This Row],[peerIQR]])),finalData[[#This Row],[peerIQR]]=0), NA(), finalData[[#This Row],[peerQ1]]-1.5*finalData[[#This Row],[peerIQR]])</f>
        <v>0.77500000000000013</v>
      </c>
      <c r="T2431">
        <f>IF(OR(NOT(ISNUMBER(finalData[[#This Row],[peerIQR]])),finalData[[#This Row],[peerIQR]]=0), NA(), finalData[[#This Row],[peerQ3]]+1.5*finalData[[#This Row],[peerIQR]])</f>
        <v>1.0549999999999999</v>
      </c>
      <c r="U243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31">
        <f>finalData[[#This Row],[score]]-finalData[[#This Row],[peerMedian]]</f>
        <v>5.9999999999999942E-2</v>
      </c>
    </row>
    <row r="2432" spans="1:22">
      <c r="A2432" t="s">
        <v>9172</v>
      </c>
      <c r="B2432" t="s">
        <v>9173</v>
      </c>
      <c r="C2432" t="s">
        <v>9044</v>
      </c>
      <c r="D2432" t="s">
        <v>32</v>
      </c>
      <c r="E2432">
        <v>4</v>
      </c>
      <c r="F2432">
        <v>1</v>
      </c>
      <c r="G2432">
        <v>5</v>
      </c>
      <c r="H2432">
        <v>0</v>
      </c>
      <c r="I2432">
        <v>0.93</v>
      </c>
      <c r="J2432">
        <v>6</v>
      </c>
      <c r="K2432">
        <v>0</v>
      </c>
      <c r="L2432" t="s">
        <v>18224</v>
      </c>
      <c r="M2432" t="s">
        <v>17970</v>
      </c>
      <c r="N2432" cm="1">
        <f t="array" ref="N2432">_xlfn.LET(_xlpm.k,finalData[[#This Row],[peer_group_key]],
     MEDIAN(_xlfn._xlws.FILTER(finalData[score], (finalData[peer_group_key]=_xlpm.k)*(ISNUMBER(finalData[score]))))
)</f>
        <v>0.92</v>
      </c>
      <c r="O2432" cm="1">
        <f t="array" ref="O243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32" cm="1">
        <f t="array" ref="P243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32">
        <f>finalData[[#This Row],[peerQ3]]-finalData[[#This Row],[peerQ1]]</f>
        <v>6.9999999999999951E-2</v>
      </c>
      <c r="R2432" cm="1">
        <f t="array" ref="R2432">_xlfn.LET(_xlpm.k,finalData[[#This Row],[peer_group_key]],
ROWS(_xlfn._xlws.FILTER(finalData[score], (finalData[peer_group_key]=_xlpm.k)*(ISNUMBER(finalData[score]))))
)</f>
        <v>41</v>
      </c>
      <c r="S2432">
        <f>IF(OR(NOT(ISNUMBER(finalData[[#This Row],[peerIQR]])),finalData[[#This Row],[peerIQR]]=0), NA(), finalData[[#This Row],[peerQ1]]-1.5*finalData[[#This Row],[peerIQR]])</f>
        <v>0.77500000000000013</v>
      </c>
      <c r="T2432">
        <f>IF(OR(NOT(ISNUMBER(finalData[[#This Row],[peerIQR]])),finalData[[#This Row],[peerIQR]]=0), NA(), finalData[[#This Row],[peerQ3]]+1.5*finalData[[#This Row],[peerIQR]])</f>
        <v>1.0549999999999999</v>
      </c>
      <c r="U243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32">
        <f>finalData[[#This Row],[score]]-finalData[[#This Row],[peerMedian]]</f>
        <v>1.0000000000000009E-2</v>
      </c>
    </row>
    <row r="2433" spans="1:22">
      <c r="A2433" t="s">
        <v>9176</v>
      </c>
      <c r="B2433" t="s">
        <v>8666</v>
      </c>
      <c r="C2433" t="s">
        <v>9044</v>
      </c>
      <c r="D2433" t="s">
        <v>32</v>
      </c>
      <c r="E2433">
        <v>3</v>
      </c>
      <c r="F2433">
        <v>0</v>
      </c>
      <c r="G2433">
        <v>6</v>
      </c>
      <c r="H2433">
        <v>2</v>
      </c>
      <c r="I2433">
        <v>0.95</v>
      </c>
      <c r="J2433">
        <v>8</v>
      </c>
      <c r="K2433">
        <v>0.25</v>
      </c>
      <c r="L2433" t="s">
        <v>18224</v>
      </c>
      <c r="M2433" t="s">
        <v>17971</v>
      </c>
      <c r="N2433" cm="1">
        <f t="array" ref="N2433">_xlfn.LET(_xlpm.k,finalData[[#This Row],[peer_group_key]],
     MEDIAN(_xlfn._xlws.FILTER(finalData[score], (finalData[peer_group_key]=_xlpm.k)*(ISNUMBER(finalData[score]))))
)</f>
        <v>0.92</v>
      </c>
      <c r="O2433" cm="1">
        <f t="array" ref="O243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33" cm="1">
        <f t="array" ref="P243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33">
        <f>finalData[[#This Row],[peerQ3]]-finalData[[#This Row],[peerQ1]]</f>
        <v>6.9999999999999951E-2</v>
      </c>
      <c r="R2433" cm="1">
        <f t="array" ref="R2433">_xlfn.LET(_xlpm.k,finalData[[#This Row],[peer_group_key]],
ROWS(_xlfn._xlws.FILTER(finalData[score], (finalData[peer_group_key]=_xlpm.k)*(ISNUMBER(finalData[score]))))
)</f>
        <v>41</v>
      </c>
      <c r="S2433">
        <f>IF(OR(NOT(ISNUMBER(finalData[[#This Row],[peerIQR]])),finalData[[#This Row],[peerIQR]]=0), NA(), finalData[[#This Row],[peerQ1]]-1.5*finalData[[#This Row],[peerIQR]])</f>
        <v>0.77500000000000013</v>
      </c>
      <c r="T2433">
        <f>IF(OR(NOT(ISNUMBER(finalData[[#This Row],[peerIQR]])),finalData[[#This Row],[peerIQR]]=0), NA(), finalData[[#This Row],[peerQ3]]+1.5*finalData[[#This Row],[peerIQR]])</f>
        <v>1.0549999999999999</v>
      </c>
      <c r="U243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33">
        <f>finalData[[#This Row],[score]]-finalData[[#This Row],[peerMedian]]</f>
        <v>2.9999999999999916E-2</v>
      </c>
    </row>
    <row r="2434" spans="1:22">
      <c r="A2434" t="s">
        <v>9178</v>
      </c>
      <c r="B2434" t="s">
        <v>9179</v>
      </c>
      <c r="C2434" t="s">
        <v>9044</v>
      </c>
      <c r="D2434" t="s">
        <v>87</v>
      </c>
      <c r="E2434">
        <v>3</v>
      </c>
      <c r="F2434">
        <v>0</v>
      </c>
      <c r="G2434">
        <v>8</v>
      </c>
      <c r="H2434">
        <v>0</v>
      </c>
      <c r="I2434">
        <v>0.85</v>
      </c>
      <c r="J2434">
        <v>8</v>
      </c>
      <c r="K2434">
        <v>0</v>
      </c>
      <c r="L2434" t="s">
        <v>18227</v>
      </c>
      <c r="M2434" t="s">
        <v>17971</v>
      </c>
      <c r="N2434" cm="1">
        <f t="array" ref="N2434">_xlfn.LET(_xlpm.k,finalData[[#This Row],[peer_group_key]],
     MEDIAN(_xlfn._xlws.FILTER(finalData[score], (finalData[peer_group_key]=_xlpm.k)*(ISNUMBER(finalData[score]))))
)</f>
        <v>0.95</v>
      </c>
      <c r="O2434" cm="1">
        <f t="array" ref="O243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0.89999999999999991</v>
      </c>
      <c r="P2434" cm="1">
        <f t="array" ref="P243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2434">
        <f>finalData[[#This Row],[peerQ3]]-finalData[[#This Row],[peerQ1]]</f>
        <v>5.5000000000000049E-2</v>
      </c>
      <c r="R2434" cm="1">
        <f t="array" ref="R2434">_xlfn.LET(_xlpm.k,finalData[[#This Row],[peer_group_key]],
ROWS(_xlfn._xlws.FILTER(finalData[score], (finalData[peer_group_key]=_xlpm.k)*(ISNUMBER(finalData[score]))))
)</f>
        <v>3</v>
      </c>
      <c r="S2434">
        <f>IF(OR(NOT(ISNUMBER(finalData[[#This Row],[peerIQR]])),finalData[[#This Row],[peerIQR]]=0), NA(), finalData[[#This Row],[peerQ1]]-1.5*finalData[[#This Row],[peerIQR]])</f>
        <v>0.81749999999999989</v>
      </c>
      <c r="T2434">
        <f>IF(OR(NOT(ISNUMBER(finalData[[#This Row],[peerIQR]])),finalData[[#This Row],[peerIQR]]=0), NA(), finalData[[#This Row],[peerQ3]]+1.5*finalData[[#This Row],[peerIQR]])</f>
        <v>1.0375000000000001</v>
      </c>
      <c r="U243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434">
        <f>finalData[[#This Row],[score]]-finalData[[#This Row],[peerMedian]]</f>
        <v>-9.9999999999999978E-2</v>
      </c>
    </row>
    <row r="2435" spans="1:22">
      <c r="A2435" t="s">
        <v>9182</v>
      </c>
      <c r="B2435" t="s">
        <v>9183</v>
      </c>
      <c r="C2435" t="s">
        <v>9044</v>
      </c>
      <c r="D2435" t="s">
        <v>32</v>
      </c>
      <c r="E2435">
        <v>3</v>
      </c>
      <c r="F2435">
        <v>0</v>
      </c>
      <c r="G2435">
        <v>7</v>
      </c>
      <c r="H2435">
        <v>1</v>
      </c>
      <c r="I2435">
        <v>0.81</v>
      </c>
      <c r="J2435">
        <v>8</v>
      </c>
      <c r="K2435">
        <v>0.125</v>
      </c>
      <c r="L2435" t="s">
        <v>18224</v>
      </c>
      <c r="M2435" t="s">
        <v>17971</v>
      </c>
      <c r="N2435" cm="1">
        <f t="array" ref="N2435">_xlfn.LET(_xlpm.k,finalData[[#This Row],[peer_group_key]],
     MEDIAN(_xlfn._xlws.FILTER(finalData[score], (finalData[peer_group_key]=_xlpm.k)*(ISNUMBER(finalData[score]))))
)</f>
        <v>0.92</v>
      </c>
      <c r="O2435" cm="1">
        <f t="array" ref="O243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35" cm="1">
        <f t="array" ref="P243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35">
        <f>finalData[[#This Row],[peerQ3]]-finalData[[#This Row],[peerQ1]]</f>
        <v>6.9999999999999951E-2</v>
      </c>
      <c r="R2435" cm="1">
        <f t="array" ref="R2435">_xlfn.LET(_xlpm.k,finalData[[#This Row],[peer_group_key]],
ROWS(_xlfn._xlws.FILTER(finalData[score], (finalData[peer_group_key]=_xlpm.k)*(ISNUMBER(finalData[score]))))
)</f>
        <v>41</v>
      </c>
      <c r="S2435">
        <f>IF(OR(NOT(ISNUMBER(finalData[[#This Row],[peerIQR]])),finalData[[#This Row],[peerIQR]]=0), NA(), finalData[[#This Row],[peerQ1]]-1.5*finalData[[#This Row],[peerIQR]])</f>
        <v>0.77500000000000013</v>
      </c>
      <c r="T2435">
        <f>IF(OR(NOT(ISNUMBER(finalData[[#This Row],[peerIQR]])),finalData[[#This Row],[peerIQR]]=0), NA(), finalData[[#This Row],[peerQ3]]+1.5*finalData[[#This Row],[peerIQR]])</f>
        <v>1.0549999999999999</v>
      </c>
      <c r="U243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35">
        <f>finalData[[#This Row],[score]]-finalData[[#This Row],[peerMedian]]</f>
        <v>-0.10999999999999999</v>
      </c>
    </row>
    <row r="2436" spans="1:22">
      <c r="A2436" t="s">
        <v>9186</v>
      </c>
      <c r="B2436" t="s">
        <v>9187</v>
      </c>
      <c r="C2436" t="s">
        <v>9044</v>
      </c>
      <c r="D2436" t="s">
        <v>32</v>
      </c>
      <c r="E2436">
        <v>3</v>
      </c>
      <c r="F2436">
        <v>1</v>
      </c>
      <c r="G2436">
        <v>6</v>
      </c>
      <c r="H2436">
        <v>0</v>
      </c>
      <c r="I2436">
        <v>0.96</v>
      </c>
      <c r="J2436">
        <v>7</v>
      </c>
      <c r="K2436">
        <v>0</v>
      </c>
      <c r="L2436" t="s">
        <v>18224</v>
      </c>
      <c r="M2436" t="s">
        <v>17971</v>
      </c>
      <c r="N2436" cm="1">
        <f t="array" ref="N2436">_xlfn.LET(_xlpm.k,finalData[[#This Row],[peer_group_key]],
     MEDIAN(_xlfn._xlws.FILTER(finalData[score], (finalData[peer_group_key]=_xlpm.k)*(ISNUMBER(finalData[score]))))
)</f>
        <v>0.92</v>
      </c>
      <c r="O2436" cm="1">
        <f t="array" ref="O243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36" cm="1">
        <f t="array" ref="P243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36">
        <f>finalData[[#This Row],[peerQ3]]-finalData[[#This Row],[peerQ1]]</f>
        <v>6.9999999999999951E-2</v>
      </c>
      <c r="R2436" cm="1">
        <f t="array" ref="R2436">_xlfn.LET(_xlpm.k,finalData[[#This Row],[peer_group_key]],
ROWS(_xlfn._xlws.FILTER(finalData[score], (finalData[peer_group_key]=_xlpm.k)*(ISNUMBER(finalData[score]))))
)</f>
        <v>41</v>
      </c>
      <c r="S2436">
        <f>IF(OR(NOT(ISNUMBER(finalData[[#This Row],[peerIQR]])),finalData[[#This Row],[peerIQR]]=0), NA(), finalData[[#This Row],[peerQ1]]-1.5*finalData[[#This Row],[peerIQR]])</f>
        <v>0.77500000000000013</v>
      </c>
      <c r="T2436">
        <f>IF(OR(NOT(ISNUMBER(finalData[[#This Row],[peerIQR]])),finalData[[#This Row],[peerIQR]]=0), NA(), finalData[[#This Row],[peerQ3]]+1.5*finalData[[#This Row],[peerIQR]])</f>
        <v>1.0549999999999999</v>
      </c>
      <c r="U243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36">
        <f>finalData[[#This Row],[score]]-finalData[[#This Row],[peerMedian]]</f>
        <v>3.9999999999999925E-2</v>
      </c>
    </row>
    <row r="2437" spans="1:22">
      <c r="A2437" t="s">
        <v>9189</v>
      </c>
      <c r="B2437" t="s">
        <v>9190</v>
      </c>
      <c r="C2437" t="s">
        <v>9044</v>
      </c>
      <c r="D2437" t="s">
        <v>140</v>
      </c>
      <c r="E2437">
        <v>4</v>
      </c>
      <c r="F2437">
        <v>1</v>
      </c>
      <c r="G2437">
        <v>9</v>
      </c>
      <c r="H2437">
        <v>0</v>
      </c>
      <c r="I2437">
        <v>0.95</v>
      </c>
      <c r="J2437">
        <v>10</v>
      </c>
      <c r="K2437">
        <v>0</v>
      </c>
      <c r="L2437" t="s">
        <v>18223</v>
      </c>
      <c r="M2437" t="s">
        <v>17970</v>
      </c>
      <c r="N2437" cm="1">
        <f t="array" ref="N2437">_xlfn.LET(_xlpm.k,finalData[[#This Row],[peer_group_key]],
     MEDIAN(_xlfn._xlws.FILTER(finalData[score], (finalData[peer_group_key]=_xlpm.k)*(ISNUMBER(finalData[score]))))
)</f>
        <v>0.95</v>
      </c>
      <c r="O2437" cm="1">
        <f t="array" ref="O243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0.90999999999999992</v>
      </c>
      <c r="P2437" cm="1">
        <f t="array" ref="P243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0.97</v>
      </c>
      <c r="Q2437">
        <f>finalData[[#This Row],[peerQ3]]-finalData[[#This Row],[peerQ1]]</f>
        <v>6.0000000000000053E-2</v>
      </c>
      <c r="R2437" cm="1">
        <f t="array" ref="R2437">_xlfn.LET(_xlpm.k,finalData[[#This Row],[peer_group_key]],
ROWS(_xlfn._xlws.FILTER(finalData[score], (finalData[peer_group_key]=_xlpm.k)*(ISNUMBER(finalData[score]))))
)</f>
        <v>7</v>
      </c>
      <c r="S2437">
        <f>IF(OR(NOT(ISNUMBER(finalData[[#This Row],[peerIQR]])),finalData[[#This Row],[peerIQR]]=0), NA(), finalData[[#This Row],[peerQ1]]-1.5*finalData[[#This Row],[peerIQR]])</f>
        <v>0.81999999999999984</v>
      </c>
      <c r="T2437">
        <f>IF(OR(NOT(ISNUMBER(finalData[[#This Row],[peerIQR]])),finalData[[#This Row],[peerIQR]]=0), NA(), finalData[[#This Row],[peerQ3]]+1.5*finalData[[#This Row],[peerIQR]])</f>
        <v>1.06</v>
      </c>
      <c r="U243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437">
        <f>finalData[[#This Row],[score]]-finalData[[#This Row],[peerMedian]]</f>
        <v>0</v>
      </c>
    </row>
    <row r="2438" spans="1:22">
      <c r="A2438" t="s">
        <v>9192</v>
      </c>
      <c r="B2438" t="s">
        <v>9193</v>
      </c>
      <c r="C2438" t="s">
        <v>9044</v>
      </c>
      <c r="D2438" t="s">
        <v>32</v>
      </c>
      <c r="E2438">
        <v>4</v>
      </c>
      <c r="F2438">
        <v>0</v>
      </c>
      <c r="G2438">
        <v>10</v>
      </c>
      <c r="H2438">
        <v>1</v>
      </c>
      <c r="I2438">
        <v>0.95</v>
      </c>
      <c r="J2438">
        <v>11</v>
      </c>
      <c r="K2438">
        <v>9.0909090909090912E-2</v>
      </c>
      <c r="L2438" t="s">
        <v>18224</v>
      </c>
      <c r="M2438" t="s">
        <v>17970</v>
      </c>
      <c r="N2438" cm="1">
        <f t="array" ref="N2438">_xlfn.LET(_xlpm.k,finalData[[#This Row],[peer_group_key]],
     MEDIAN(_xlfn._xlws.FILTER(finalData[score], (finalData[peer_group_key]=_xlpm.k)*(ISNUMBER(finalData[score]))))
)</f>
        <v>0.92</v>
      </c>
      <c r="O2438" cm="1">
        <f t="array" ref="O243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38" cm="1">
        <f t="array" ref="P243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38">
        <f>finalData[[#This Row],[peerQ3]]-finalData[[#This Row],[peerQ1]]</f>
        <v>6.9999999999999951E-2</v>
      </c>
      <c r="R2438" cm="1">
        <f t="array" ref="R2438">_xlfn.LET(_xlpm.k,finalData[[#This Row],[peer_group_key]],
ROWS(_xlfn._xlws.FILTER(finalData[score], (finalData[peer_group_key]=_xlpm.k)*(ISNUMBER(finalData[score]))))
)</f>
        <v>41</v>
      </c>
      <c r="S2438">
        <f>IF(OR(NOT(ISNUMBER(finalData[[#This Row],[peerIQR]])),finalData[[#This Row],[peerIQR]]=0), NA(), finalData[[#This Row],[peerQ1]]-1.5*finalData[[#This Row],[peerIQR]])</f>
        <v>0.77500000000000013</v>
      </c>
      <c r="T2438">
        <f>IF(OR(NOT(ISNUMBER(finalData[[#This Row],[peerIQR]])),finalData[[#This Row],[peerIQR]]=0), NA(), finalData[[#This Row],[peerQ3]]+1.5*finalData[[#This Row],[peerIQR]])</f>
        <v>1.0549999999999999</v>
      </c>
      <c r="U243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38">
        <f>finalData[[#This Row],[score]]-finalData[[#This Row],[peerMedian]]</f>
        <v>2.9999999999999916E-2</v>
      </c>
    </row>
    <row r="2439" spans="1:22">
      <c r="A2439" t="s">
        <v>9194</v>
      </c>
      <c r="B2439" t="s">
        <v>9195</v>
      </c>
      <c r="C2439" t="s">
        <v>9044</v>
      </c>
      <c r="D2439" t="s">
        <v>32</v>
      </c>
      <c r="E2439">
        <v>4</v>
      </c>
      <c r="F2439">
        <v>0</v>
      </c>
      <c r="G2439">
        <v>7</v>
      </c>
      <c r="H2439">
        <v>0</v>
      </c>
      <c r="I2439">
        <v>0.9</v>
      </c>
      <c r="J2439">
        <v>7</v>
      </c>
      <c r="K2439">
        <v>0</v>
      </c>
      <c r="L2439" t="s">
        <v>18224</v>
      </c>
      <c r="M2439" t="s">
        <v>17970</v>
      </c>
      <c r="N2439" cm="1">
        <f t="array" ref="N2439">_xlfn.LET(_xlpm.k,finalData[[#This Row],[peer_group_key]],
     MEDIAN(_xlfn._xlws.FILTER(finalData[score], (finalData[peer_group_key]=_xlpm.k)*(ISNUMBER(finalData[score]))))
)</f>
        <v>0.92</v>
      </c>
      <c r="O2439" cm="1">
        <f t="array" ref="O243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39" cm="1">
        <f t="array" ref="P243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39">
        <f>finalData[[#This Row],[peerQ3]]-finalData[[#This Row],[peerQ1]]</f>
        <v>6.9999999999999951E-2</v>
      </c>
      <c r="R2439" cm="1">
        <f t="array" ref="R2439">_xlfn.LET(_xlpm.k,finalData[[#This Row],[peer_group_key]],
ROWS(_xlfn._xlws.FILTER(finalData[score], (finalData[peer_group_key]=_xlpm.k)*(ISNUMBER(finalData[score]))))
)</f>
        <v>41</v>
      </c>
      <c r="S2439">
        <f>IF(OR(NOT(ISNUMBER(finalData[[#This Row],[peerIQR]])),finalData[[#This Row],[peerIQR]]=0), NA(), finalData[[#This Row],[peerQ1]]-1.5*finalData[[#This Row],[peerIQR]])</f>
        <v>0.77500000000000013</v>
      </c>
      <c r="T2439">
        <f>IF(OR(NOT(ISNUMBER(finalData[[#This Row],[peerIQR]])),finalData[[#This Row],[peerIQR]]=0), NA(), finalData[[#This Row],[peerQ3]]+1.5*finalData[[#This Row],[peerIQR]])</f>
        <v>1.0549999999999999</v>
      </c>
      <c r="U243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39">
        <f>finalData[[#This Row],[score]]-finalData[[#This Row],[peerMedian]]</f>
        <v>-2.0000000000000018E-2</v>
      </c>
    </row>
    <row r="2440" spans="1:22">
      <c r="A2440" t="s">
        <v>9197</v>
      </c>
      <c r="B2440" t="s">
        <v>9198</v>
      </c>
      <c r="C2440" t="s">
        <v>9044</v>
      </c>
      <c r="D2440" t="s">
        <v>32</v>
      </c>
      <c r="E2440">
        <v>4</v>
      </c>
      <c r="F2440">
        <v>3</v>
      </c>
      <c r="G2440">
        <v>8</v>
      </c>
      <c r="H2440">
        <v>0</v>
      </c>
      <c r="I2440">
        <v>0.92</v>
      </c>
      <c r="J2440">
        <v>11</v>
      </c>
      <c r="K2440">
        <v>0</v>
      </c>
      <c r="L2440" t="s">
        <v>18224</v>
      </c>
      <c r="M2440" t="s">
        <v>17970</v>
      </c>
      <c r="N2440" cm="1">
        <f t="array" ref="N2440">_xlfn.LET(_xlpm.k,finalData[[#This Row],[peer_group_key]],
     MEDIAN(_xlfn._xlws.FILTER(finalData[score], (finalData[peer_group_key]=_xlpm.k)*(ISNUMBER(finalData[score]))))
)</f>
        <v>0.92</v>
      </c>
      <c r="O2440" cm="1">
        <f t="array" ref="O244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40" cm="1">
        <f t="array" ref="P244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40">
        <f>finalData[[#This Row],[peerQ3]]-finalData[[#This Row],[peerQ1]]</f>
        <v>6.9999999999999951E-2</v>
      </c>
      <c r="R2440" cm="1">
        <f t="array" ref="R2440">_xlfn.LET(_xlpm.k,finalData[[#This Row],[peer_group_key]],
ROWS(_xlfn._xlws.FILTER(finalData[score], (finalData[peer_group_key]=_xlpm.k)*(ISNUMBER(finalData[score]))))
)</f>
        <v>41</v>
      </c>
      <c r="S2440">
        <f>IF(OR(NOT(ISNUMBER(finalData[[#This Row],[peerIQR]])),finalData[[#This Row],[peerIQR]]=0), NA(), finalData[[#This Row],[peerQ1]]-1.5*finalData[[#This Row],[peerIQR]])</f>
        <v>0.77500000000000013</v>
      </c>
      <c r="T2440">
        <f>IF(OR(NOT(ISNUMBER(finalData[[#This Row],[peerIQR]])),finalData[[#This Row],[peerIQR]]=0), NA(), finalData[[#This Row],[peerQ3]]+1.5*finalData[[#This Row],[peerIQR]])</f>
        <v>1.0549999999999999</v>
      </c>
      <c r="U244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40">
        <f>finalData[[#This Row],[score]]-finalData[[#This Row],[peerMedian]]</f>
        <v>0</v>
      </c>
    </row>
    <row r="2441" spans="1:22">
      <c r="A2441" t="s">
        <v>9200</v>
      </c>
      <c r="B2441" t="s">
        <v>9201</v>
      </c>
      <c r="C2441" t="s">
        <v>9044</v>
      </c>
      <c r="D2441" t="s">
        <v>32</v>
      </c>
      <c r="E2441">
        <v>4</v>
      </c>
      <c r="F2441">
        <v>0</v>
      </c>
      <c r="G2441">
        <v>8</v>
      </c>
      <c r="H2441">
        <v>2</v>
      </c>
      <c r="I2441">
        <v>0.96</v>
      </c>
      <c r="J2441">
        <v>10</v>
      </c>
      <c r="K2441">
        <v>0.2</v>
      </c>
      <c r="L2441" t="s">
        <v>18224</v>
      </c>
      <c r="M2441" t="s">
        <v>17970</v>
      </c>
      <c r="N2441" cm="1">
        <f t="array" ref="N2441">_xlfn.LET(_xlpm.k,finalData[[#This Row],[peer_group_key]],
     MEDIAN(_xlfn._xlws.FILTER(finalData[score], (finalData[peer_group_key]=_xlpm.k)*(ISNUMBER(finalData[score]))))
)</f>
        <v>0.92</v>
      </c>
      <c r="O2441" cm="1">
        <f t="array" ref="O244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41" cm="1">
        <f t="array" ref="P244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41">
        <f>finalData[[#This Row],[peerQ3]]-finalData[[#This Row],[peerQ1]]</f>
        <v>6.9999999999999951E-2</v>
      </c>
      <c r="R2441" cm="1">
        <f t="array" ref="R2441">_xlfn.LET(_xlpm.k,finalData[[#This Row],[peer_group_key]],
ROWS(_xlfn._xlws.FILTER(finalData[score], (finalData[peer_group_key]=_xlpm.k)*(ISNUMBER(finalData[score]))))
)</f>
        <v>41</v>
      </c>
      <c r="S2441">
        <f>IF(OR(NOT(ISNUMBER(finalData[[#This Row],[peerIQR]])),finalData[[#This Row],[peerIQR]]=0), NA(), finalData[[#This Row],[peerQ1]]-1.5*finalData[[#This Row],[peerIQR]])</f>
        <v>0.77500000000000013</v>
      </c>
      <c r="T2441">
        <f>IF(OR(NOT(ISNUMBER(finalData[[#This Row],[peerIQR]])),finalData[[#This Row],[peerIQR]]=0), NA(), finalData[[#This Row],[peerQ3]]+1.5*finalData[[#This Row],[peerIQR]])</f>
        <v>1.0549999999999999</v>
      </c>
      <c r="U244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41">
        <f>finalData[[#This Row],[score]]-finalData[[#This Row],[peerMedian]]</f>
        <v>3.9999999999999925E-2</v>
      </c>
    </row>
    <row r="2442" spans="1:22">
      <c r="A2442" t="s">
        <v>9203</v>
      </c>
      <c r="B2442" t="s">
        <v>9204</v>
      </c>
      <c r="C2442" t="s">
        <v>9044</v>
      </c>
      <c r="D2442" t="s">
        <v>32</v>
      </c>
      <c r="E2442">
        <v>4</v>
      </c>
      <c r="F2442">
        <v>1</v>
      </c>
      <c r="G2442">
        <v>5</v>
      </c>
      <c r="H2442">
        <v>0</v>
      </c>
      <c r="I2442">
        <v>0.93</v>
      </c>
      <c r="J2442">
        <v>6</v>
      </c>
      <c r="K2442">
        <v>0</v>
      </c>
      <c r="L2442" t="s">
        <v>18224</v>
      </c>
      <c r="M2442" t="s">
        <v>17970</v>
      </c>
      <c r="N2442" cm="1">
        <f t="array" ref="N2442">_xlfn.LET(_xlpm.k,finalData[[#This Row],[peer_group_key]],
     MEDIAN(_xlfn._xlws.FILTER(finalData[score], (finalData[peer_group_key]=_xlpm.k)*(ISNUMBER(finalData[score]))))
)</f>
        <v>0.92</v>
      </c>
      <c r="O2442" cm="1">
        <f t="array" ref="O244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42" cm="1">
        <f t="array" ref="P244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42">
        <f>finalData[[#This Row],[peerQ3]]-finalData[[#This Row],[peerQ1]]</f>
        <v>6.9999999999999951E-2</v>
      </c>
      <c r="R2442" cm="1">
        <f t="array" ref="R2442">_xlfn.LET(_xlpm.k,finalData[[#This Row],[peer_group_key]],
ROWS(_xlfn._xlws.FILTER(finalData[score], (finalData[peer_group_key]=_xlpm.k)*(ISNUMBER(finalData[score]))))
)</f>
        <v>41</v>
      </c>
      <c r="S2442">
        <f>IF(OR(NOT(ISNUMBER(finalData[[#This Row],[peerIQR]])),finalData[[#This Row],[peerIQR]]=0), NA(), finalData[[#This Row],[peerQ1]]-1.5*finalData[[#This Row],[peerIQR]])</f>
        <v>0.77500000000000013</v>
      </c>
      <c r="T2442">
        <f>IF(OR(NOT(ISNUMBER(finalData[[#This Row],[peerIQR]])),finalData[[#This Row],[peerIQR]]=0), NA(), finalData[[#This Row],[peerQ3]]+1.5*finalData[[#This Row],[peerIQR]])</f>
        <v>1.0549999999999999</v>
      </c>
      <c r="U244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42">
        <f>finalData[[#This Row],[score]]-finalData[[#This Row],[peerMedian]]</f>
        <v>1.0000000000000009E-2</v>
      </c>
    </row>
    <row r="2443" spans="1:22">
      <c r="A2443" t="s">
        <v>9206</v>
      </c>
      <c r="B2443" t="s">
        <v>9207</v>
      </c>
      <c r="C2443" t="s">
        <v>9044</v>
      </c>
      <c r="D2443" t="s">
        <v>27</v>
      </c>
      <c r="E2443">
        <v>4</v>
      </c>
      <c r="F2443">
        <v>1</v>
      </c>
      <c r="G2443">
        <v>10</v>
      </c>
      <c r="H2443">
        <v>0</v>
      </c>
      <c r="I2443">
        <v>0.96</v>
      </c>
      <c r="J2443">
        <v>11</v>
      </c>
      <c r="K2443">
        <v>0</v>
      </c>
      <c r="L2443" t="s">
        <v>18226</v>
      </c>
      <c r="M2443" t="s">
        <v>17970</v>
      </c>
      <c r="N2443" cm="1">
        <f t="array" ref="N2443">_xlfn.LET(_xlpm.k,finalData[[#This Row],[peer_group_key]],
     MEDIAN(_xlfn._xlws.FILTER(finalData[score], (finalData[peer_group_key]=_xlpm.k)*(ISNUMBER(finalData[score]))))
)</f>
        <v>0.95499999999999996</v>
      </c>
      <c r="O2443" cm="1">
        <f t="array" ref="O244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0.9524999999999999</v>
      </c>
      <c r="P2443" cm="1">
        <f t="array" ref="P244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0.95750000000000002</v>
      </c>
      <c r="Q2443">
        <f>finalData[[#This Row],[peerQ3]]-finalData[[#This Row],[peerQ1]]</f>
        <v>5.0000000000001155E-3</v>
      </c>
      <c r="R2443" cm="1">
        <f t="array" ref="R2443">_xlfn.LET(_xlpm.k,finalData[[#This Row],[peer_group_key]],
ROWS(_xlfn._xlws.FILTER(finalData[score], (finalData[peer_group_key]=_xlpm.k)*(ISNUMBER(finalData[score]))))
)</f>
        <v>2</v>
      </c>
      <c r="S2443">
        <f>IF(OR(NOT(ISNUMBER(finalData[[#This Row],[peerIQR]])),finalData[[#This Row],[peerIQR]]=0), NA(), finalData[[#This Row],[peerQ1]]-1.5*finalData[[#This Row],[peerIQR]])</f>
        <v>0.94499999999999973</v>
      </c>
      <c r="T2443">
        <f>IF(OR(NOT(ISNUMBER(finalData[[#This Row],[peerIQR]])),finalData[[#This Row],[peerIQR]]=0), NA(), finalData[[#This Row],[peerQ3]]+1.5*finalData[[#This Row],[peerIQR]])</f>
        <v>0.96500000000000019</v>
      </c>
      <c r="U244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443">
        <f>finalData[[#This Row],[score]]-finalData[[#This Row],[peerMedian]]</f>
        <v>5.0000000000000044E-3</v>
      </c>
    </row>
    <row r="2444" spans="1:22">
      <c r="A2444" t="s">
        <v>9209</v>
      </c>
      <c r="B2444" t="s">
        <v>9210</v>
      </c>
      <c r="C2444" t="s">
        <v>9044</v>
      </c>
      <c r="D2444" t="s">
        <v>32</v>
      </c>
      <c r="E2444">
        <v>4</v>
      </c>
      <c r="F2444">
        <v>0</v>
      </c>
      <c r="G2444">
        <v>8</v>
      </c>
      <c r="H2444">
        <v>0</v>
      </c>
      <c r="I2444">
        <v>0.88</v>
      </c>
      <c r="J2444">
        <v>8</v>
      </c>
      <c r="K2444">
        <v>0</v>
      </c>
      <c r="L2444" t="s">
        <v>18224</v>
      </c>
      <c r="M2444" t="s">
        <v>17970</v>
      </c>
      <c r="N2444" cm="1">
        <f t="array" ref="N2444">_xlfn.LET(_xlpm.k,finalData[[#This Row],[peer_group_key]],
     MEDIAN(_xlfn._xlws.FILTER(finalData[score], (finalData[peer_group_key]=_xlpm.k)*(ISNUMBER(finalData[score]))))
)</f>
        <v>0.92</v>
      </c>
      <c r="O2444" cm="1">
        <f t="array" ref="O244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44" cm="1">
        <f t="array" ref="P244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44">
        <f>finalData[[#This Row],[peerQ3]]-finalData[[#This Row],[peerQ1]]</f>
        <v>6.9999999999999951E-2</v>
      </c>
      <c r="R2444" cm="1">
        <f t="array" ref="R2444">_xlfn.LET(_xlpm.k,finalData[[#This Row],[peer_group_key]],
ROWS(_xlfn._xlws.FILTER(finalData[score], (finalData[peer_group_key]=_xlpm.k)*(ISNUMBER(finalData[score]))))
)</f>
        <v>41</v>
      </c>
      <c r="S2444">
        <f>IF(OR(NOT(ISNUMBER(finalData[[#This Row],[peerIQR]])),finalData[[#This Row],[peerIQR]]=0), NA(), finalData[[#This Row],[peerQ1]]-1.5*finalData[[#This Row],[peerIQR]])</f>
        <v>0.77500000000000013</v>
      </c>
      <c r="T2444">
        <f>IF(OR(NOT(ISNUMBER(finalData[[#This Row],[peerIQR]])),finalData[[#This Row],[peerIQR]]=0), NA(), finalData[[#This Row],[peerQ3]]+1.5*finalData[[#This Row],[peerIQR]])</f>
        <v>1.0549999999999999</v>
      </c>
      <c r="U244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44">
        <f>finalData[[#This Row],[score]]-finalData[[#This Row],[peerMedian]]</f>
        <v>-4.0000000000000036E-2</v>
      </c>
    </row>
    <row r="2445" spans="1:22">
      <c r="A2445" t="s">
        <v>9212</v>
      </c>
      <c r="B2445" t="s">
        <v>9213</v>
      </c>
      <c r="C2445" t="s">
        <v>9044</v>
      </c>
      <c r="D2445" t="s">
        <v>32</v>
      </c>
      <c r="E2445">
        <v>4</v>
      </c>
      <c r="F2445">
        <v>0</v>
      </c>
      <c r="G2445">
        <v>9</v>
      </c>
      <c r="H2445">
        <v>0</v>
      </c>
      <c r="I2445">
        <v>1</v>
      </c>
      <c r="J2445">
        <v>9</v>
      </c>
      <c r="K2445">
        <v>0</v>
      </c>
      <c r="L2445" t="s">
        <v>18224</v>
      </c>
      <c r="M2445" t="s">
        <v>17970</v>
      </c>
      <c r="N2445" cm="1">
        <f t="array" ref="N2445">_xlfn.LET(_xlpm.k,finalData[[#This Row],[peer_group_key]],
     MEDIAN(_xlfn._xlws.FILTER(finalData[score], (finalData[peer_group_key]=_xlpm.k)*(ISNUMBER(finalData[score]))))
)</f>
        <v>0.92</v>
      </c>
      <c r="O2445" cm="1">
        <f t="array" ref="O244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45" cm="1">
        <f t="array" ref="P244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45">
        <f>finalData[[#This Row],[peerQ3]]-finalData[[#This Row],[peerQ1]]</f>
        <v>6.9999999999999951E-2</v>
      </c>
      <c r="R2445" cm="1">
        <f t="array" ref="R2445">_xlfn.LET(_xlpm.k,finalData[[#This Row],[peer_group_key]],
ROWS(_xlfn._xlws.FILTER(finalData[score], (finalData[peer_group_key]=_xlpm.k)*(ISNUMBER(finalData[score]))))
)</f>
        <v>41</v>
      </c>
      <c r="S2445">
        <f>IF(OR(NOT(ISNUMBER(finalData[[#This Row],[peerIQR]])),finalData[[#This Row],[peerIQR]]=0), NA(), finalData[[#This Row],[peerQ1]]-1.5*finalData[[#This Row],[peerIQR]])</f>
        <v>0.77500000000000013</v>
      </c>
      <c r="T2445">
        <f>IF(OR(NOT(ISNUMBER(finalData[[#This Row],[peerIQR]])),finalData[[#This Row],[peerIQR]]=0), NA(), finalData[[#This Row],[peerQ3]]+1.5*finalData[[#This Row],[peerIQR]])</f>
        <v>1.0549999999999999</v>
      </c>
      <c r="U244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45">
        <f>finalData[[#This Row],[score]]-finalData[[#This Row],[peerMedian]]</f>
        <v>7.999999999999996E-2</v>
      </c>
    </row>
    <row r="2446" spans="1:22">
      <c r="A2446" t="s">
        <v>9215</v>
      </c>
      <c r="B2446" t="s">
        <v>9216</v>
      </c>
      <c r="C2446" t="s">
        <v>9044</v>
      </c>
      <c r="D2446" t="s">
        <v>32</v>
      </c>
      <c r="E2446">
        <v>5</v>
      </c>
      <c r="F2446">
        <v>2</v>
      </c>
      <c r="G2446">
        <v>4</v>
      </c>
      <c r="H2446">
        <v>1</v>
      </c>
      <c r="I2446">
        <v>0.89</v>
      </c>
      <c r="J2446">
        <v>7</v>
      </c>
      <c r="K2446">
        <v>0.14285714285714285</v>
      </c>
      <c r="L2446" t="s">
        <v>18224</v>
      </c>
      <c r="M2446" t="s">
        <v>17970</v>
      </c>
      <c r="N2446" cm="1">
        <f t="array" ref="N2446">_xlfn.LET(_xlpm.k,finalData[[#This Row],[peer_group_key]],
     MEDIAN(_xlfn._xlws.FILTER(finalData[score], (finalData[peer_group_key]=_xlpm.k)*(ISNUMBER(finalData[score]))))
)</f>
        <v>0.92</v>
      </c>
      <c r="O2446" cm="1">
        <f t="array" ref="O244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46" cm="1">
        <f t="array" ref="P244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46">
        <f>finalData[[#This Row],[peerQ3]]-finalData[[#This Row],[peerQ1]]</f>
        <v>6.9999999999999951E-2</v>
      </c>
      <c r="R2446" cm="1">
        <f t="array" ref="R2446">_xlfn.LET(_xlpm.k,finalData[[#This Row],[peer_group_key]],
ROWS(_xlfn._xlws.FILTER(finalData[score], (finalData[peer_group_key]=_xlpm.k)*(ISNUMBER(finalData[score]))))
)</f>
        <v>41</v>
      </c>
      <c r="S2446">
        <f>IF(OR(NOT(ISNUMBER(finalData[[#This Row],[peerIQR]])),finalData[[#This Row],[peerIQR]]=0), NA(), finalData[[#This Row],[peerQ1]]-1.5*finalData[[#This Row],[peerIQR]])</f>
        <v>0.77500000000000013</v>
      </c>
      <c r="T2446">
        <f>IF(OR(NOT(ISNUMBER(finalData[[#This Row],[peerIQR]])),finalData[[#This Row],[peerIQR]]=0), NA(), finalData[[#This Row],[peerQ3]]+1.5*finalData[[#This Row],[peerIQR]])</f>
        <v>1.0549999999999999</v>
      </c>
      <c r="U244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46">
        <f>finalData[[#This Row],[score]]-finalData[[#This Row],[peerMedian]]</f>
        <v>-3.0000000000000027E-2</v>
      </c>
    </row>
    <row r="2447" spans="1:22">
      <c r="A2447" t="s">
        <v>9217</v>
      </c>
      <c r="B2447" t="s">
        <v>9218</v>
      </c>
      <c r="C2447" t="s">
        <v>9044</v>
      </c>
      <c r="D2447" t="s">
        <v>32</v>
      </c>
      <c r="E2447">
        <v>5</v>
      </c>
      <c r="F2447">
        <v>0</v>
      </c>
      <c r="G2447">
        <v>7</v>
      </c>
      <c r="H2447">
        <v>2</v>
      </c>
      <c r="I2447">
        <v>0.87</v>
      </c>
      <c r="J2447">
        <v>9</v>
      </c>
      <c r="K2447">
        <v>0.22222222222222221</v>
      </c>
      <c r="L2447" t="s">
        <v>18224</v>
      </c>
      <c r="M2447" t="s">
        <v>17970</v>
      </c>
      <c r="N2447" cm="1">
        <f t="array" ref="N2447">_xlfn.LET(_xlpm.k,finalData[[#This Row],[peer_group_key]],
     MEDIAN(_xlfn._xlws.FILTER(finalData[score], (finalData[peer_group_key]=_xlpm.k)*(ISNUMBER(finalData[score]))))
)</f>
        <v>0.92</v>
      </c>
      <c r="O2447" cm="1">
        <f t="array" ref="O244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47" cm="1">
        <f t="array" ref="P244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47">
        <f>finalData[[#This Row],[peerQ3]]-finalData[[#This Row],[peerQ1]]</f>
        <v>6.9999999999999951E-2</v>
      </c>
      <c r="R2447" cm="1">
        <f t="array" ref="R2447">_xlfn.LET(_xlpm.k,finalData[[#This Row],[peer_group_key]],
ROWS(_xlfn._xlws.FILTER(finalData[score], (finalData[peer_group_key]=_xlpm.k)*(ISNUMBER(finalData[score]))))
)</f>
        <v>41</v>
      </c>
      <c r="S2447">
        <f>IF(OR(NOT(ISNUMBER(finalData[[#This Row],[peerIQR]])),finalData[[#This Row],[peerIQR]]=0), NA(), finalData[[#This Row],[peerQ1]]-1.5*finalData[[#This Row],[peerIQR]])</f>
        <v>0.77500000000000013</v>
      </c>
      <c r="T2447">
        <f>IF(OR(NOT(ISNUMBER(finalData[[#This Row],[peerIQR]])),finalData[[#This Row],[peerIQR]]=0), NA(), finalData[[#This Row],[peerQ3]]+1.5*finalData[[#This Row],[peerIQR]])</f>
        <v>1.0549999999999999</v>
      </c>
      <c r="U244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47">
        <f>finalData[[#This Row],[score]]-finalData[[#This Row],[peerMedian]]</f>
        <v>-5.0000000000000044E-2</v>
      </c>
    </row>
    <row r="2448" spans="1:22">
      <c r="A2448" t="s">
        <v>9221</v>
      </c>
      <c r="B2448" t="s">
        <v>9222</v>
      </c>
      <c r="C2448" t="s">
        <v>9044</v>
      </c>
      <c r="D2448" t="s">
        <v>87</v>
      </c>
      <c r="E2448">
        <v>4</v>
      </c>
      <c r="F2448">
        <v>0</v>
      </c>
      <c r="G2448">
        <v>7</v>
      </c>
      <c r="H2448">
        <v>0</v>
      </c>
      <c r="I2448">
        <v>0.95</v>
      </c>
      <c r="J2448">
        <v>7</v>
      </c>
      <c r="K2448">
        <v>0</v>
      </c>
      <c r="L2448" t="s">
        <v>18227</v>
      </c>
      <c r="M2448" t="s">
        <v>17970</v>
      </c>
      <c r="N2448" cm="1">
        <f t="array" ref="N2448">_xlfn.LET(_xlpm.k,finalData[[#This Row],[peer_group_key]],
     MEDIAN(_xlfn._xlws.FILTER(finalData[score], (finalData[peer_group_key]=_xlpm.k)*(ISNUMBER(finalData[score]))))
)</f>
        <v>0.95</v>
      </c>
      <c r="O2448" cm="1">
        <f t="array" ref="O244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0.89999999999999991</v>
      </c>
      <c r="P2448" cm="1">
        <f t="array" ref="P244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0.95499999999999996</v>
      </c>
      <c r="Q2448">
        <f>finalData[[#This Row],[peerQ3]]-finalData[[#This Row],[peerQ1]]</f>
        <v>5.5000000000000049E-2</v>
      </c>
      <c r="R2448" cm="1">
        <f t="array" ref="R2448">_xlfn.LET(_xlpm.k,finalData[[#This Row],[peer_group_key]],
ROWS(_xlfn._xlws.FILTER(finalData[score], (finalData[peer_group_key]=_xlpm.k)*(ISNUMBER(finalData[score]))))
)</f>
        <v>3</v>
      </c>
      <c r="S2448">
        <f>IF(OR(NOT(ISNUMBER(finalData[[#This Row],[peerIQR]])),finalData[[#This Row],[peerIQR]]=0), NA(), finalData[[#This Row],[peerQ1]]-1.5*finalData[[#This Row],[peerIQR]])</f>
        <v>0.81749999999999989</v>
      </c>
      <c r="T2448">
        <f>IF(OR(NOT(ISNUMBER(finalData[[#This Row],[peerIQR]])),finalData[[#This Row],[peerIQR]]=0), NA(), finalData[[#This Row],[peerQ3]]+1.5*finalData[[#This Row],[peerIQR]])</f>
        <v>1.0375000000000001</v>
      </c>
      <c r="U244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448">
        <f>finalData[[#This Row],[score]]-finalData[[#This Row],[peerMedian]]</f>
        <v>0</v>
      </c>
    </row>
    <row r="2449" spans="1:22">
      <c r="A2449" t="s">
        <v>9224</v>
      </c>
      <c r="B2449" t="s">
        <v>9225</v>
      </c>
      <c r="C2449" t="s">
        <v>9044</v>
      </c>
      <c r="D2449" t="s">
        <v>32</v>
      </c>
      <c r="E2449">
        <v>3</v>
      </c>
      <c r="F2449">
        <v>0</v>
      </c>
      <c r="G2449">
        <v>8</v>
      </c>
      <c r="H2449">
        <v>1</v>
      </c>
      <c r="I2449">
        <v>0.97</v>
      </c>
      <c r="J2449">
        <v>9</v>
      </c>
      <c r="K2449">
        <v>0.1111111111111111</v>
      </c>
      <c r="L2449" t="s">
        <v>18224</v>
      </c>
      <c r="M2449" t="s">
        <v>17971</v>
      </c>
      <c r="N2449" cm="1">
        <f t="array" ref="N2449">_xlfn.LET(_xlpm.k,finalData[[#This Row],[peer_group_key]],
     MEDIAN(_xlfn._xlws.FILTER(finalData[score], (finalData[peer_group_key]=_xlpm.k)*(ISNUMBER(finalData[score]))))
)</f>
        <v>0.92</v>
      </c>
      <c r="O2449" cm="1">
        <f t="array" ref="O244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0.88</v>
      </c>
      <c r="P2449" cm="1">
        <f t="array" ref="P244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0.95</v>
      </c>
      <c r="Q2449">
        <f>finalData[[#This Row],[peerQ3]]-finalData[[#This Row],[peerQ1]]</f>
        <v>6.9999999999999951E-2</v>
      </c>
      <c r="R2449" cm="1">
        <f t="array" ref="R2449">_xlfn.LET(_xlpm.k,finalData[[#This Row],[peer_group_key]],
ROWS(_xlfn._xlws.FILTER(finalData[score], (finalData[peer_group_key]=_xlpm.k)*(ISNUMBER(finalData[score]))))
)</f>
        <v>41</v>
      </c>
      <c r="S2449">
        <f>IF(OR(NOT(ISNUMBER(finalData[[#This Row],[peerIQR]])),finalData[[#This Row],[peerIQR]]=0), NA(), finalData[[#This Row],[peerQ1]]-1.5*finalData[[#This Row],[peerIQR]])</f>
        <v>0.77500000000000013</v>
      </c>
      <c r="T2449">
        <f>IF(OR(NOT(ISNUMBER(finalData[[#This Row],[peerIQR]])),finalData[[#This Row],[peerIQR]]=0), NA(), finalData[[#This Row],[peerQ3]]+1.5*finalData[[#This Row],[peerIQR]])</f>
        <v>1.0549999999999999</v>
      </c>
      <c r="U244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49">
        <f>finalData[[#This Row],[score]]-finalData[[#This Row],[peerMedian]]</f>
        <v>4.9999999999999933E-2</v>
      </c>
    </row>
    <row r="2450" spans="1:22">
      <c r="A2450" t="s">
        <v>9257</v>
      </c>
      <c r="B2450" t="s">
        <v>9258</v>
      </c>
      <c r="C2450" t="s">
        <v>9259</v>
      </c>
      <c r="D2450" t="s">
        <v>18</v>
      </c>
      <c r="E2450">
        <v>2</v>
      </c>
      <c r="F2450">
        <v>0</v>
      </c>
      <c r="G2450">
        <v>8</v>
      </c>
      <c r="H2450">
        <v>0</v>
      </c>
      <c r="I2450">
        <v>0.89</v>
      </c>
      <c r="J2450">
        <v>8</v>
      </c>
      <c r="K2450">
        <v>0</v>
      </c>
      <c r="L2450" t="s">
        <v>18229</v>
      </c>
      <c r="M2450" t="s">
        <v>17973</v>
      </c>
      <c r="N2450" cm="1">
        <f t="array" ref="N2450">_xlfn.LET(_xlpm.k,finalData[[#This Row],[peer_group_key]],
     MEDIAN(_xlfn._xlws.FILTER(finalData[score], (finalData[peer_group_key]=_xlpm.k)*(ISNUMBER(finalData[score]))))
)</f>
        <v>0.89</v>
      </c>
      <c r="O2450" cm="1">
        <f t="array" ref="O245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0.87</v>
      </c>
      <c r="P2450" cm="1">
        <f t="array" ref="P245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0.93500000000000005</v>
      </c>
      <c r="Q2450">
        <f>finalData[[#This Row],[peerQ3]]-finalData[[#This Row],[peerQ1]]</f>
        <v>6.5000000000000058E-2</v>
      </c>
      <c r="R2450" cm="1">
        <f t="array" ref="R2450">_xlfn.LET(_xlpm.k,finalData[[#This Row],[peer_group_key]],
ROWS(_xlfn._xlws.FILTER(finalData[score], (finalData[peer_group_key]=_xlpm.k)*(ISNUMBER(finalData[score]))))
)</f>
        <v>3</v>
      </c>
      <c r="S2450">
        <f>IF(OR(NOT(ISNUMBER(finalData[[#This Row],[peerIQR]])),finalData[[#This Row],[peerIQR]]=0), NA(), finalData[[#This Row],[peerQ1]]-1.5*finalData[[#This Row],[peerIQR]])</f>
        <v>0.77249999999999996</v>
      </c>
      <c r="T2450">
        <f>IF(OR(NOT(ISNUMBER(finalData[[#This Row],[peerIQR]])),finalData[[#This Row],[peerIQR]]=0), NA(), finalData[[#This Row],[peerQ3]]+1.5*finalData[[#This Row],[peerIQR]])</f>
        <v>1.0325000000000002</v>
      </c>
      <c r="U245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450">
        <f>finalData[[#This Row],[score]]-finalData[[#This Row],[peerMedian]]</f>
        <v>0</v>
      </c>
    </row>
    <row r="2451" spans="1:22">
      <c r="A2451" t="s">
        <v>9261</v>
      </c>
      <c r="B2451" t="s">
        <v>9262</v>
      </c>
      <c r="C2451" t="s">
        <v>9259</v>
      </c>
      <c r="D2451" t="s">
        <v>113</v>
      </c>
      <c r="E2451">
        <v>3</v>
      </c>
      <c r="F2451">
        <v>0</v>
      </c>
      <c r="G2451">
        <v>9</v>
      </c>
      <c r="H2451">
        <v>1</v>
      </c>
      <c r="I2451">
        <v>0.96</v>
      </c>
      <c r="J2451">
        <v>10</v>
      </c>
      <c r="K2451">
        <v>0.1</v>
      </c>
      <c r="L2451" t="s">
        <v>18230</v>
      </c>
      <c r="M2451" t="s">
        <v>17971</v>
      </c>
      <c r="N2451" cm="1">
        <f t="array" ref="N2451">_xlfn.LET(_xlpm.k,finalData[[#This Row],[peer_group_key]],
     MEDIAN(_xlfn._xlws.FILTER(finalData[score], (finalData[peer_group_key]=_xlpm.k)*(ISNUMBER(finalData[score]))))
)</f>
        <v>1.0150000000000001</v>
      </c>
      <c r="O2451" cm="1">
        <f t="array" ref="O245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0.98750000000000004</v>
      </c>
      <c r="P2451" cm="1">
        <f t="array" ref="P245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1.0425</v>
      </c>
      <c r="Q2451">
        <f>finalData[[#This Row],[peerQ3]]-finalData[[#This Row],[peerQ1]]</f>
        <v>5.4999999999999938E-2</v>
      </c>
      <c r="R2451" cm="1">
        <f t="array" ref="R2451">_xlfn.LET(_xlpm.k,finalData[[#This Row],[peer_group_key]],
ROWS(_xlfn._xlws.FILTER(finalData[score], (finalData[peer_group_key]=_xlpm.k)*(ISNUMBER(finalData[score]))))
)</f>
        <v>2</v>
      </c>
      <c r="S2451">
        <f>IF(OR(NOT(ISNUMBER(finalData[[#This Row],[peerIQR]])),finalData[[#This Row],[peerIQR]]=0), NA(), finalData[[#This Row],[peerQ1]]-1.5*finalData[[#This Row],[peerIQR]])</f>
        <v>0.90500000000000014</v>
      </c>
      <c r="T2451">
        <f>IF(OR(NOT(ISNUMBER(finalData[[#This Row],[peerIQR]])),finalData[[#This Row],[peerIQR]]=0), NA(), finalData[[#This Row],[peerQ3]]+1.5*finalData[[#This Row],[peerIQR]])</f>
        <v>1.125</v>
      </c>
      <c r="U245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451">
        <f>finalData[[#This Row],[score]]-finalData[[#This Row],[peerMedian]]</f>
        <v>-5.500000000000016E-2</v>
      </c>
    </row>
    <row r="2452" spans="1:22">
      <c r="A2452" t="s">
        <v>9265</v>
      </c>
      <c r="B2452" t="s">
        <v>9266</v>
      </c>
      <c r="C2452" t="s">
        <v>9259</v>
      </c>
      <c r="D2452" t="s">
        <v>27</v>
      </c>
      <c r="E2452">
        <v>1</v>
      </c>
      <c r="F2452">
        <v>0</v>
      </c>
      <c r="G2452">
        <v>6</v>
      </c>
      <c r="H2452">
        <v>1</v>
      </c>
      <c r="I2452">
        <v>0.93</v>
      </c>
      <c r="J2452">
        <v>7</v>
      </c>
      <c r="K2452">
        <v>0.14285714285714285</v>
      </c>
      <c r="L2452" t="s">
        <v>18231</v>
      </c>
      <c r="M2452" t="s">
        <v>17973</v>
      </c>
      <c r="N2452" cm="1">
        <f t="array" ref="N2452">_xlfn.LET(_xlpm.k,finalData[[#This Row],[peer_group_key]],
     MEDIAN(_xlfn._xlws.FILTER(finalData[score], (finalData[peer_group_key]=_xlpm.k)*(ISNUMBER(finalData[score]))))
)</f>
        <v>0.93</v>
      </c>
      <c r="O2452" cm="1">
        <f t="array" ref="O245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0.93</v>
      </c>
      <c r="P2452" cm="1">
        <f t="array" ref="P245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0.93</v>
      </c>
      <c r="Q2452">
        <f>finalData[[#This Row],[peerQ3]]-finalData[[#This Row],[peerQ1]]</f>
        <v>0</v>
      </c>
      <c r="R2452" cm="1">
        <f t="array" ref="R2452">_xlfn.LET(_xlpm.k,finalData[[#This Row],[peer_group_key]],
ROWS(_xlfn._xlws.FILTER(finalData[score], (finalData[peer_group_key]=_xlpm.k)*(ISNUMBER(finalData[score]))))
)</f>
        <v>1</v>
      </c>
      <c r="S2452" t="e">
        <f>IF(OR(NOT(ISNUMBER(finalData[[#This Row],[peerIQR]])),finalData[[#This Row],[peerIQR]]=0), NA(), finalData[[#This Row],[peerQ1]]-1.5*finalData[[#This Row],[peerIQR]])</f>
        <v>#N/A</v>
      </c>
      <c r="T2452" t="e">
        <f>IF(OR(NOT(ISNUMBER(finalData[[#This Row],[peerIQR]])),finalData[[#This Row],[peerIQR]]=0), NA(), finalData[[#This Row],[peerQ3]]+1.5*finalData[[#This Row],[peerIQR]])</f>
        <v>#N/A</v>
      </c>
      <c r="U245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452">
        <f>finalData[[#This Row],[score]]-finalData[[#This Row],[peerMedian]]</f>
        <v>0</v>
      </c>
    </row>
    <row r="2453" spans="1:22">
      <c r="A2453" t="s">
        <v>9268</v>
      </c>
      <c r="B2453" t="s">
        <v>9269</v>
      </c>
      <c r="C2453" t="s">
        <v>9259</v>
      </c>
      <c r="D2453" t="s">
        <v>87</v>
      </c>
      <c r="E2453">
        <v>4</v>
      </c>
      <c r="F2453">
        <v>1</v>
      </c>
      <c r="G2453">
        <v>7</v>
      </c>
      <c r="H2453">
        <v>0</v>
      </c>
      <c r="I2453">
        <v>1</v>
      </c>
      <c r="J2453">
        <v>8</v>
      </c>
      <c r="K2453">
        <v>0</v>
      </c>
      <c r="L2453" t="s">
        <v>18232</v>
      </c>
      <c r="M2453" t="s">
        <v>17970</v>
      </c>
      <c r="N2453" cm="1">
        <f t="array" ref="N2453">_xlfn.LET(_xlpm.k,finalData[[#This Row],[peer_group_key]],
     MEDIAN(_xlfn._xlws.FILTER(finalData[score], (finalData[peer_group_key]=_xlpm.k)*(ISNUMBER(finalData[score]))))
)</f>
        <v>1.0049999999999999</v>
      </c>
      <c r="O2453" cm="1">
        <f t="array" ref="O245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1.0024999999999999</v>
      </c>
      <c r="P2453" cm="1">
        <f t="array" ref="P245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1.0075000000000001</v>
      </c>
      <c r="Q2453">
        <f>finalData[[#This Row],[peerQ3]]-finalData[[#This Row],[peerQ1]]</f>
        <v>5.0000000000001155E-3</v>
      </c>
      <c r="R2453" cm="1">
        <f t="array" ref="R2453">_xlfn.LET(_xlpm.k,finalData[[#This Row],[peer_group_key]],
ROWS(_xlfn._xlws.FILTER(finalData[score], (finalData[peer_group_key]=_xlpm.k)*(ISNUMBER(finalData[score]))))
)</f>
        <v>2</v>
      </c>
      <c r="S2453">
        <f>IF(OR(NOT(ISNUMBER(finalData[[#This Row],[peerIQR]])),finalData[[#This Row],[peerIQR]]=0), NA(), finalData[[#This Row],[peerQ1]]-1.5*finalData[[#This Row],[peerIQR]])</f>
        <v>0.99499999999999977</v>
      </c>
      <c r="T2453">
        <f>IF(OR(NOT(ISNUMBER(finalData[[#This Row],[peerIQR]])),finalData[[#This Row],[peerIQR]]=0), NA(), finalData[[#This Row],[peerQ3]]+1.5*finalData[[#This Row],[peerIQR]])</f>
        <v>1.0150000000000001</v>
      </c>
      <c r="U245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453">
        <f>finalData[[#This Row],[score]]-finalData[[#This Row],[peerMedian]]</f>
        <v>-4.9999999999998934E-3</v>
      </c>
    </row>
    <row r="2454" spans="1:22">
      <c r="A2454" t="s">
        <v>9272</v>
      </c>
      <c r="B2454" t="s">
        <v>9273</v>
      </c>
      <c r="C2454" t="s">
        <v>9259</v>
      </c>
      <c r="D2454" t="s">
        <v>113</v>
      </c>
      <c r="E2454">
        <v>3</v>
      </c>
      <c r="F2454">
        <v>0</v>
      </c>
      <c r="G2454">
        <v>9</v>
      </c>
      <c r="H2454">
        <v>0</v>
      </c>
      <c r="I2454">
        <v>1.07</v>
      </c>
      <c r="J2454">
        <v>9</v>
      </c>
      <c r="K2454">
        <v>0</v>
      </c>
      <c r="L2454" t="s">
        <v>18230</v>
      </c>
      <c r="M2454" t="s">
        <v>17971</v>
      </c>
      <c r="N2454" cm="1">
        <f t="array" ref="N2454">_xlfn.LET(_xlpm.k,finalData[[#This Row],[peer_group_key]],
     MEDIAN(_xlfn._xlws.FILTER(finalData[score], (finalData[peer_group_key]=_xlpm.k)*(ISNUMBER(finalData[score]))))
)</f>
        <v>1.0150000000000001</v>
      </c>
      <c r="O2454" cm="1">
        <f t="array" ref="O245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0.98750000000000004</v>
      </c>
      <c r="P2454" cm="1">
        <f t="array" ref="P245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1.0425</v>
      </c>
      <c r="Q2454">
        <f>finalData[[#This Row],[peerQ3]]-finalData[[#This Row],[peerQ1]]</f>
        <v>5.4999999999999938E-2</v>
      </c>
      <c r="R2454" cm="1">
        <f t="array" ref="R2454">_xlfn.LET(_xlpm.k,finalData[[#This Row],[peer_group_key]],
ROWS(_xlfn._xlws.FILTER(finalData[score], (finalData[peer_group_key]=_xlpm.k)*(ISNUMBER(finalData[score]))))
)</f>
        <v>2</v>
      </c>
      <c r="S2454">
        <f>IF(OR(NOT(ISNUMBER(finalData[[#This Row],[peerIQR]])),finalData[[#This Row],[peerIQR]]=0), NA(), finalData[[#This Row],[peerQ1]]-1.5*finalData[[#This Row],[peerIQR]])</f>
        <v>0.90500000000000014</v>
      </c>
      <c r="T2454">
        <f>IF(OR(NOT(ISNUMBER(finalData[[#This Row],[peerIQR]])),finalData[[#This Row],[peerIQR]]=0), NA(), finalData[[#This Row],[peerQ3]]+1.5*finalData[[#This Row],[peerIQR]])</f>
        <v>1.125</v>
      </c>
      <c r="U245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454">
        <f>finalData[[#This Row],[score]]-finalData[[#This Row],[peerMedian]]</f>
        <v>5.4999999999999938E-2</v>
      </c>
    </row>
    <row r="2455" spans="1:22">
      <c r="A2455" t="s">
        <v>9276</v>
      </c>
      <c r="B2455" t="s">
        <v>9277</v>
      </c>
      <c r="C2455" t="s">
        <v>9259</v>
      </c>
      <c r="D2455" t="s">
        <v>87</v>
      </c>
      <c r="E2455">
        <v>3</v>
      </c>
      <c r="F2455">
        <v>0</v>
      </c>
      <c r="G2455">
        <v>10</v>
      </c>
      <c r="H2455">
        <v>0</v>
      </c>
      <c r="I2455">
        <v>1.01</v>
      </c>
      <c r="J2455">
        <v>10</v>
      </c>
      <c r="K2455">
        <v>0</v>
      </c>
      <c r="L2455" t="s">
        <v>18232</v>
      </c>
      <c r="M2455" t="s">
        <v>17971</v>
      </c>
      <c r="N2455" cm="1">
        <f t="array" ref="N2455">_xlfn.LET(_xlpm.k,finalData[[#This Row],[peer_group_key]],
     MEDIAN(_xlfn._xlws.FILTER(finalData[score], (finalData[peer_group_key]=_xlpm.k)*(ISNUMBER(finalData[score]))))
)</f>
        <v>1.0049999999999999</v>
      </c>
      <c r="O2455" cm="1">
        <f t="array" ref="O245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1.0024999999999999</v>
      </c>
      <c r="P2455" cm="1">
        <f t="array" ref="P245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1.0075000000000001</v>
      </c>
      <c r="Q2455">
        <f>finalData[[#This Row],[peerQ3]]-finalData[[#This Row],[peerQ1]]</f>
        <v>5.0000000000001155E-3</v>
      </c>
      <c r="R2455" cm="1">
        <f t="array" ref="R2455">_xlfn.LET(_xlpm.k,finalData[[#This Row],[peer_group_key]],
ROWS(_xlfn._xlws.FILTER(finalData[score], (finalData[peer_group_key]=_xlpm.k)*(ISNUMBER(finalData[score]))))
)</f>
        <v>2</v>
      </c>
      <c r="S2455">
        <f>IF(OR(NOT(ISNUMBER(finalData[[#This Row],[peerIQR]])),finalData[[#This Row],[peerIQR]]=0), NA(), finalData[[#This Row],[peerQ1]]-1.5*finalData[[#This Row],[peerIQR]])</f>
        <v>0.99499999999999977</v>
      </c>
      <c r="T2455">
        <f>IF(OR(NOT(ISNUMBER(finalData[[#This Row],[peerIQR]])),finalData[[#This Row],[peerIQR]]=0), NA(), finalData[[#This Row],[peerQ3]]+1.5*finalData[[#This Row],[peerIQR]])</f>
        <v>1.0150000000000001</v>
      </c>
      <c r="U245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455">
        <f>finalData[[#This Row],[score]]-finalData[[#This Row],[peerMedian]]</f>
        <v>5.0000000000001155E-3</v>
      </c>
    </row>
    <row r="2456" spans="1:22">
      <c r="A2456" t="s">
        <v>9280</v>
      </c>
      <c r="B2456" t="s">
        <v>9281</v>
      </c>
      <c r="C2456" t="s">
        <v>9259</v>
      </c>
      <c r="D2456" t="s">
        <v>18</v>
      </c>
      <c r="E2456">
        <v>4</v>
      </c>
      <c r="F2456">
        <v>1</v>
      </c>
      <c r="G2456">
        <v>7</v>
      </c>
      <c r="H2456">
        <v>0</v>
      </c>
      <c r="I2456">
        <v>0.85</v>
      </c>
      <c r="J2456">
        <v>8</v>
      </c>
      <c r="K2456">
        <v>0</v>
      </c>
      <c r="L2456" t="s">
        <v>18229</v>
      </c>
      <c r="M2456" t="s">
        <v>17970</v>
      </c>
      <c r="N2456" cm="1">
        <f t="array" ref="N2456">_xlfn.LET(_xlpm.k,finalData[[#This Row],[peer_group_key]],
     MEDIAN(_xlfn._xlws.FILTER(finalData[score], (finalData[peer_group_key]=_xlpm.k)*(ISNUMBER(finalData[score]))))
)</f>
        <v>0.89</v>
      </c>
      <c r="O2456" cm="1">
        <f t="array" ref="O245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0.87</v>
      </c>
      <c r="P2456" cm="1">
        <f t="array" ref="P245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0.93500000000000005</v>
      </c>
      <c r="Q2456">
        <f>finalData[[#This Row],[peerQ3]]-finalData[[#This Row],[peerQ1]]</f>
        <v>6.5000000000000058E-2</v>
      </c>
      <c r="R2456" cm="1">
        <f t="array" ref="R2456">_xlfn.LET(_xlpm.k,finalData[[#This Row],[peer_group_key]],
ROWS(_xlfn._xlws.FILTER(finalData[score], (finalData[peer_group_key]=_xlpm.k)*(ISNUMBER(finalData[score]))))
)</f>
        <v>3</v>
      </c>
      <c r="S2456">
        <f>IF(OR(NOT(ISNUMBER(finalData[[#This Row],[peerIQR]])),finalData[[#This Row],[peerIQR]]=0), NA(), finalData[[#This Row],[peerQ1]]-1.5*finalData[[#This Row],[peerIQR]])</f>
        <v>0.77249999999999996</v>
      </c>
      <c r="T2456">
        <f>IF(OR(NOT(ISNUMBER(finalData[[#This Row],[peerIQR]])),finalData[[#This Row],[peerIQR]]=0), NA(), finalData[[#This Row],[peerQ3]]+1.5*finalData[[#This Row],[peerIQR]])</f>
        <v>1.0325000000000002</v>
      </c>
      <c r="U245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456">
        <f>finalData[[#This Row],[score]]-finalData[[#This Row],[peerMedian]]</f>
        <v>-4.0000000000000036E-2</v>
      </c>
    </row>
    <row r="2457" spans="1:22">
      <c r="A2457" t="s">
        <v>9284</v>
      </c>
      <c r="B2457" t="s">
        <v>9285</v>
      </c>
      <c r="C2457" t="s">
        <v>9259</v>
      </c>
      <c r="D2457" t="s">
        <v>18</v>
      </c>
      <c r="E2457">
        <v>2</v>
      </c>
      <c r="F2457">
        <v>0</v>
      </c>
      <c r="G2457">
        <v>8</v>
      </c>
      <c r="H2457">
        <v>0</v>
      </c>
      <c r="I2457">
        <v>0.98</v>
      </c>
      <c r="J2457">
        <v>8</v>
      </c>
      <c r="K2457">
        <v>0</v>
      </c>
      <c r="L2457" t="s">
        <v>18229</v>
      </c>
      <c r="M2457" t="s">
        <v>17973</v>
      </c>
      <c r="N2457" cm="1">
        <f t="array" ref="N2457">_xlfn.LET(_xlpm.k,finalData[[#This Row],[peer_group_key]],
     MEDIAN(_xlfn._xlws.FILTER(finalData[score], (finalData[peer_group_key]=_xlpm.k)*(ISNUMBER(finalData[score]))))
)</f>
        <v>0.89</v>
      </c>
      <c r="O2457" cm="1">
        <f t="array" ref="O245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0.87</v>
      </c>
      <c r="P2457" cm="1">
        <f t="array" ref="P245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0.93500000000000005</v>
      </c>
      <c r="Q2457">
        <f>finalData[[#This Row],[peerQ3]]-finalData[[#This Row],[peerQ1]]</f>
        <v>6.5000000000000058E-2</v>
      </c>
      <c r="R2457" cm="1">
        <f t="array" ref="R2457">_xlfn.LET(_xlpm.k,finalData[[#This Row],[peer_group_key]],
ROWS(_xlfn._xlws.FILTER(finalData[score], (finalData[peer_group_key]=_xlpm.k)*(ISNUMBER(finalData[score]))))
)</f>
        <v>3</v>
      </c>
      <c r="S2457">
        <f>IF(OR(NOT(ISNUMBER(finalData[[#This Row],[peerIQR]])),finalData[[#This Row],[peerIQR]]=0), NA(), finalData[[#This Row],[peerQ1]]-1.5*finalData[[#This Row],[peerIQR]])</f>
        <v>0.77249999999999996</v>
      </c>
      <c r="T2457">
        <f>IF(OR(NOT(ISNUMBER(finalData[[#This Row],[peerIQR]])),finalData[[#This Row],[peerIQR]]=0), NA(), finalData[[#This Row],[peerQ3]]+1.5*finalData[[#This Row],[peerIQR]])</f>
        <v>1.0325000000000002</v>
      </c>
      <c r="U245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457">
        <f>finalData[[#This Row],[score]]-finalData[[#This Row],[peerMedian]]</f>
        <v>8.9999999999999969E-2</v>
      </c>
    </row>
    <row r="2458" spans="1:22">
      <c r="A2458" t="s">
        <v>9297</v>
      </c>
      <c r="B2458" t="s">
        <v>9298</v>
      </c>
      <c r="C2458" t="s">
        <v>7865</v>
      </c>
      <c r="D2458" t="s">
        <v>32</v>
      </c>
      <c r="E2458">
        <v>2</v>
      </c>
      <c r="F2458">
        <v>0</v>
      </c>
      <c r="G2458">
        <v>8</v>
      </c>
      <c r="H2458">
        <v>1</v>
      </c>
      <c r="I2458">
        <v>1.1200000000000001</v>
      </c>
      <c r="J2458">
        <v>9</v>
      </c>
      <c r="K2458">
        <v>0.1111111111111111</v>
      </c>
      <c r="L2458" t="s">
        <v>18193</v>
      </c>
      <c r="M2458" t="s">
        <v>17973</v>
      </c>
      <c r="N2458" cm="1">
        <f t="array" ref="N2458">_xlfn.LET(_xlpm.k,finalData[[#This Row],[peer_group_key]],
     MEDIAN(_xlfn._xlws.FILTER(finalData[score], (finalData[peer_group_key]=_xlpm.k)*(ISNUMBER(finalData[score]))))
)</f>
        <v>1.04</v>
      </c>
      <c r="O2458" cm="1">
        <f t="array" ref="O245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458" cm="1">
        <f t="array" ref="P245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458">
        <f>finalData[[#This Row],[peerQ3]]-finalData[[#This Row],[peerQ1]]</f>
        <v>9.000000000000008E-2</v>
      </c>
      <c r="R2458" cm="1">
        <f t="array" ref="R2458">_xlfn.LET(_xlpm.k,finalData[[#This Row],[peer_group_key]],
ROWS(_xlfn._xlws.FILTER(finalData[score], (finalData[peer_group_key]=_xlpm.k)*(ISNUMBER(finalData[score]))))
)</f>
        <v>71</v>
      </c>
      <c r="S2458">
        <f>IF(OR(NOT(ISNUMBER(finalData[[#This Row],[peerIQR]])),finalData[[#This Row],[peerIQR]]=0), NA(), finalData[[#This Row],[peerQ1]]-1.5*finalData[[#This Row],[peerIQR]])</f>
        <v>0.86499999999999988</v>
      </c>
      <c r="T2458">
        <f>IF(OR(NOT(ISNUMBER(finalData[[#This Row],[peerIQR]])),finalData[[#This Row],[peerIQR]]=0), NA(), finalData[[#This Row],[peerQ3]]+1.5*finalData[[#This Row],[peerIQR]])</f>
        <v>1.2250000000000001</v>
      </c>
      <c r="U245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58">
        <f>finalData[[#This Row],[score]]-finalData[[#This Row],[peerMedian]]</f>
        <v>8.0000000000000071E-2</v>
      </c>
    </row>
    <row r="2459" spans="1:22">
      <c r="A2459" t="s">
        <v>9300</v>
      </c>
      <c r="B2459" t="s">
        <v>9301</v>
      </c>
      <c r="C2459" t="s">
        <v>7865</v>
      </c>
      <c r="D2459" t="s">
        <v>27</v>
      </c>
      <c r="E2459">
        <v>5</v>
      </c>
      <c r="F2459">
        <v>0</v>
      </c>
      <c r="G2459">
        <v>6</v>
      </c>
      <c r="H2459">
        <v>0</v>
      </c>
      <c r="I2459">
        <v>1.01</v>
      </c>
      <c r="J2459">
        <v>6</v>
      </c>
      <c r="K2459">
        <v>0</v>
      </c>
      <c r="L2459" t="s">
        <v>18192</v>
      </c>
      <c r="M2459" t="s">
        <v>17970</v>
      </c>
      <c r="N2459" cm="1">
        <f t="array" ref="N2459">_xlfn.LET(_xlpm.k,finalData[[#This Row],[peer_group_key]],
     MEDIAN(_xlfn._xlws.FILTER(finalData[score], (finalData[peer_group_key]=_xlpm.k)*(ISNUMBER(finalData[score]))))
)</f>
        <v>1.05</v>
      </c>
      <c r="O2459" cm="1">
        <f t="array" ref="O245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459" cm="1">
        <f t="array" ref="P245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459">
        <f>finalData[[#This Row],[peerQ3]]-finalData[[#This Row],[peerQ1]]</f>
        <v>5.2499999999999991E-2</v>
      </c>
      <c r="R2459" cm="1">
        <f t="array" ref="R2459">_xlfn.LET(_xlpm.k,finalData[[#This Row],[peer_group_key]],
ROWS(_xlfn._xlws.FILTER(finalData[score], (finalData[peer_group_key]=_xlpm.k)*(ISNUMBER(finalData[score]))))
)</f>
        <v>70</v>
      </c>
      <c r="S2459">
        <f>IF(OR(NOT(ISNUMBER(finalData[[#This Row],[peerIQR]])),finalData[[#This Row],[peerIQR]]=0), NA(), finalData[[#This Row],[peerQ1]]-1.5*finalData[[#This Row],[peerIQR]])</f>
        <v>0.93875000000000008</v>
      </c>
      <c r="T2459">
        <f>IF(OR(NOT(ISNUMBER(finalData[[#This Row],[peerIQR]])),finalData[[#This Row],[peerIQR]]=0), NA(), finalData[[#This Row],[peerQ3]]+1.5*finalData[[#This Row],[peerIQR]])</f>
        <v>1.1487500000000002</v>
      </c>
      <c r="U245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59">
        <f>finalData[[#This Row],[score]]-finalData[[#This Row],[peerMedian]]</f>
        <v>-4.0000000000000036E-2</v>
      </c>
    </row>
    <row r="2460" spans="1:22">
      <c r="A2460" t="s">
        <v>9302</v>
      </c>
      <c r="B2460" t="s">
        <v>9303</v>
      </c>
      <c r="C2460" t="s">
        <v>7865</v>
      </c>
      <c r="D2460" t="s">
        <v>32</v>
      </c>
      <c r="E2460">
        <v>4</v>
      </c>
      <c r="F2460">
        <v>0</v>
      </c>
      <c r="G2460">
        <v>5</v>
      </c>
      <c r="H2460">
        <v>1</v>
      </c>
      <c r="I2460">
        <v>0.97</v>
      </c>
      <c r="J2460">
        <v>6</v>
      </c>
      <c r="K2460">
        <v>0.16666666666666666</v>
      </c>
      <c r="L2460" t="s">
        <v>18193</v>
      </c>
      <c r="M2460" t="s">
        <v>17970</v>
      </c>
      <c r="N2460" cm="1">
        <f t="array" ref="N2460">_xlfn.LET(_xlpm.k,finalData[[#This Row],[peer_group_key]],
     MEDIAN(_xlfn._xlws.FILTER(finalData[score], (finalData[peer_group_key]=_xlpm.k)*(ISNUMBER(finalData[score]))))
)</f>
        <v>1.04</v>
      </c>
      <c r="O2460" cm="1">
        <f t="array" ref="O246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460" cm="1">
        <f t="array" ref="P246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460">
        <f>finalData[[#This Row],[peerQ3]]-finalData[[#This Row],[peerQ1]]</f>
        <v>9.000000000000008E-2</v>
      </c>
      <c r="R2460" cm="1">
        <f t="array" ref="R2460">_xlfn.LET(_xlpm.k,finalData[[#This Row],[peer_group_key]],
ROWS(_xlfn._xlws.FILTER(finalData[score], (finalData[peer_group_key]=_xlpm.k)*(ISNUMBER(finalData[score]))))
)</f>
        <v>71</v>
      </c>
      <c r="S2460">
        <f>IF(OR(NOT(ISNUMBER(finalData[[#This Row],[peerIQR]])),finalData[[#This Row],[peerIQR]]=0), NA(), finalData[[#This Row],[peerQ1]]-1.5*finalData[[#This Row],[peerIQR]])</f>
        <v>0.86499999999999988</v>
      </c>
      <c r="T2460">
        <f>IF(OR(NOT(ISNUMBER(finalData[[#This Row],[peerIQR]])),finalData[[#This Row],[peerIQR]]=0), NA(), finalData[[#This Row],[peerQ3]]+1.5*finalData[[#This Row],[peerIQR]])</f>
        <v>1.2250000000000001</v>
      </c>
      <c r="U246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60">
        <f>finalData[[#This Row],[score]]-finalData[[#This Row],[peerMedian]]</f>
        <v>-7.0000000000000062E-2</v>
      </c>
    </row>
    <row r="2461" spans="1:22">
      <c r="A2461" t="s">
        <v>9305</v>
      </c>
      <c r="B2461" t="s">
        <v>9306</v>
      </c>
      <c r="C2461" t="s">
        <v>7865</v>
      </c>
      <c r="D2461" t="s">
        <v>32</v>
      </c>
      <c r="E2461">
        <v>4</v>
      </c>
      <c r="F2461">
        <v>1</v>
      </c>
      <c r="G2461">
        <v>9</v>
      </c>
      <c r="H2461">
        <v>1</v>
      </c>
      <c r="I2461">
        <v>0.99</v>
      </c>
      <c r="J2461">
        <v>11</v>
      </c>
      <c r="K2461">
        <v>9.0909090909090912E-2</v>
      </c>
      <c r="L2461" t="s">
        <v>18193</v>
      </c>
      <c r="M2461" t="s">
        <v>17970</v>
      </c>
      <c r="N2461" cm="1">
        <f t="array" ref="N2461">_xlfn.LET(_xlpm.k,finalData[[#This Row],[peer_group_key]],
     MEDIAN(_xlfn._xlws.FILTER(finalData[score], (finalData[peer_group_key]=_xlpm.k)*(ISNUMBER(finalData[score]))))
)</f>
        <v>1.04</v>
      </c>
      <c r="O2461" cm="1">
        <f t="array" ref="O246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461" cm="1">
        <f t="array" ref="P246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461">
        <f>finalData[[#This Row],[peerQ3]]-finalData[[#This Row],[peerQ1]]</f>
        <v>9.000000000000008E-2</v>
      </c>
      <c r="R2461" cm="1">
        <f t="array" ref="R2461">_xlfn.LET(_xlpm.k,finalData[[#This Row],[peer_group_key]],
ROWS(_xlfn._xlws.FILTER(finalData[score], (finalData[peer_group_key]=_xlpm.k)*(ISNUMBER(finalData[score]))))
)</f>
        <v>71</v>
      </c>
      <c r="S2461">
        <f>IF(OR(NOT(ISNUMBER(finalData[[#This Row],[peerIQR]])),finalData[[#This Row],[peerIQR]]=0), NA(), finalData[[#This Row],[peerQ1]]-1.5*finalData[[#This Row],[peerIQR]])</f>
        <v>0.86499999999999988</v>
      </c>
      <c r="T2461">
        <f>IF(OR(NOT(ISNUMBER(finalData[[#This Row],[peerIQR]])),finalData[[#This Row],[peerIQR]]=0), NA(), finalData[[#This Row],[peerQ3]]+1.5*finalData[[#This Row],[peerIQR]])</f>
        <v>1.2250000000000001</v>
      </c>
      <c r="U246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61">
        <f>finalData[[#This Row],[score]]-finalData[[#This Row],[peerMedian]]</f>
        <v>-5.0000000000000044E-2</v>
      </c>
    </row>
    <row r="2462" spans="1:22">
      <c r="A2462" t="s">
        <v>9308</v>
      </c>
      <c r="B2462" t="s">
        <v>9309</v>
      </c>
      <c r="C2462" t="s">
        <v>7865</v>
      </c>
      <c r="D2462" t="s">
        <v>32</v>
      </c>
      <c r="E2462">
        <v>4</v>
      </c>
      <c r="F2462">
        <v>1</v>
      </c>
      <c r="G2462">
        <v>7</v>
      </c>
      <c r="H2462">
        <v>0</v>
      </c>
      <c r="I2462">
        <v>1.0900000000000001</v>
      </c>
      <c r="J2462">
        <v>8</v>
      </c>
      <c r="K2462">
        <v>0</v>
      </c>
      <c r="L2462" t="s">
        <v>18193</v>
      </c>
      <c r="M2462" t="s">
        <v>17970</v>
      </c>
      <c r="N2462" cm="1">
        <f t="array" ref="N2462">_xlfn.LET(_xlpm.k,finalData[[#This Row],[peer_group_key]],
     MEDIAN(_xlfn._xlws.FILTER(finalData[score], (finalData[peer_group_key]=_xlpm.k)*(ISNUMBER(finalData[score]))))
)</f>
        <v>1.04</v>
      </c>
      <c r="O2462" cm="1">
        <f t="array" ref="O246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462" cm="1">
        <f t="array" ref="P246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462">
        <f>finalData[[#This Row],[peerQ3]]-finalData[[#This Row],[peerQ1]]</f>
        <v>9.000000000000008E-2</v>
      </c>
      <c r="R2462" cm="1">
        <f t="array" ref="R2462">_xlfn.LET(_xlpm.k,finalData[[#This Row],[peer_group_key]],
ROWS(_xlfn._xlws.FILTER(finalData[score], (finalData[peer_group_key]=_xlpm.k)*(ISNUMBER(finalData[score]))))
)</f>
        <v>71</v>
      </c>
      <c r="S2462">
        <f>IF(OR(NOT(ISNUMBER(finalData[[#This Row],[peerIQR]])),finalData[[#This Row],[peerIQR]]=0), NA(), finalData[[#This Row],[peerQ1]]-1.5*finalData[[#This Row],[peerIQR]])</f>
        <v>0.86499999999999988</v>
      </c>
      <c r="T2462">
        <f>IF(OR(NOT(ISNUMBER(finalData[[#This Row],[peerIQR]])),finalData[[#This Row],[peerIQR]]=0), NA(), finalData[[#This Row],[peerQ3]]+1.5*finalData[[#This Row],[peerIQR]])</f>
        <v>1.2250000000000001</v>
      </c>
      <c r="U246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62">
        <f>finalData[[#This Row],[score]]-finalData[[#This Row],[peerMedian]]</f>
        <v>5.0000000000000044E-2</v>
      </c>
    </row>
    <row r="2463" spans="1:22">
      <c r="A2463" t="s">
        <v>9310</v>
      </c>
      <c r="B2463" t="s">
        <v>9311</v>
      </c>
      <c r="C2463" t="s">
        <v>7865</v>
      </c>
      <c r="D2463" t="s">
        <v>87</v>
      </c>
      <c r="E2463">
        <v>4</v>
      </c>
      <c r="F2463">
        <v>0</v>
      </c>
      <c r="G2463">
        <v>7</v>
      </c>
      <c r="H2463">
        <v>0</v>
      </c>
      <c r="I2463">
        <v>1.05</v>
      </c>
      <c r="J2463">
        <v>7</v>
      </c>
      <c r="K2463">
        <v>0</v>
      </c>
      <c r="L2463" t="s">
        <v>18197</v>
      </c>
      <c r="M2463" t="s">
        <v>17970</v>
      </c>
      <c r="N2463" cm="1">
        <f t="array" ref="N2463">_xlfn.LET(_xlpm.k,finalData[[#This Row],[peer_group_key]],
     MEDIAN(_xlfn._xlws.FILTER(finalData[score], (finalData[peer_group_key]=_xlpm.k)*(ISNUMBER(finalData[score]))))
)</f>
        <v>1.04</v>
      </c>
      <c r="O2463" cm="1">
        <f t="array" ref="O246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1.02</v>
      </c>
      <c r="P2463" cm="1">
        <f t="array" ref="P246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463">
        <f>finalData[[#This Row],[peerQ3]]-finalData[[#This Row],[peerQ1]]</f>
        <v>5.0000000000000044E-2</v>
      </c>
      <c r="R2463" cm="1">
        <f t="array" ref="R2463">_xlfn.LET(_xlpm.k,finalData[[#This Row],[peer_group_key]],
ROWS(_xlfn._xlws.FILTER(finalData[score], (finalData[peer_group_key]=_xlpm.k)*(ISNUMBER(finalData[score]))))
)</f>
        <v>7</v>
      </c>
      <c r="S2463">
        <f>IF(OR(NOT(ISNUMBER(finalData[[#This Row],[peerIQR]])),finalData[[#This Row],[peerIQR]]=0), NA(), finalData[[#This Row],[peerQ1]]-1.5*finalData[[#This Row],[peerIQR]])</f>
        <v>0.94499999999999995</v>
      </c>
      <c r="T2463">
        <f>IF(OR(NOT(ISNUMBER(finalData[[#This Row],[peerIQR]])),finalData[[#This Row],[peerIQR]]=0), NA(), finalData[[#This Row],[peerQ3]]+1.5*finalData[[#This Row],[peerIQR]])</f>
        <v>1.145</v>
      </c>
      <c r="U246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Insufficient data</v>
      </c>
      <c r="V2463">
        <f>finalData[[#This Row],[score]]-finalData[[#This Row],[peerMedian]]</f>
        <v>1.0000000000000009E-2</v>
      </c>
    </row>
    <row r="2464" spans="1:22">
      <c r="A2464" t="s">
        <v>9313</v>
      </c>
      <c r="B2464" t="s">
        <v>9314</v>
      </c>
      <c r="C2464" t="s">
        <v>7865</v>
      </c>
      <c r="D2464" t="s">
        <v>27</v>
      </c>
      <c r="E2464">
        <v>5</v>
      </c>
      <c r="F2464">
        <v>0</v>
      </c>
      <c r="G2464">
        <v>6</v>
      </c>
      <c r="H2464">
        <v>0</v>
      </c>
      <c r="I2464">
        <v>1.05</v>
      </c>
      <c r="J2464">
        <v>6</v>
      </c>
      <c r="K2464">
        <v>0</v>
      </c>
      <c r="L2464" t="s">
        <v>18192</v>
      </c>
      <c r="M2464" t="s">
        <v>17970</v>
      </c>
      <c r="N2464" cm="1">
        <f t="array" ref="N2464">_xlfn.LET(_xlpm.k,finalData[[#This Row],[peer_group_key]],
     MEDIAN(_xlfn._xlws.FILTER(finalData[score], (finalData[peer_group_key]=_xlpm.k)*(ISNUMBER(finalData[score]))))
)</f>
        <v>1.05</v>
      </c>
      <c r="O2464" cm="1">
        <f t="array" ref="O246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464" cm="1">
        <f t="array" ref="P246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464">
        <f>finalData[[#This Row],[peerQ3]]-finalData[[#This Row],[peerQ1]]</f>
        <v>5.2499999999999991E-2</v>
      </c>
      <c r="R2464" cm="1">
        <f t="array" ref="R2464">_xlfn.LET(_xlpm.k,finalData[[#This Row],[peer_group_key]],
ROWS(_xlfn._xlws.FILTER(finalData[score], (finalData[peer_group_key]=_xlpm.k)*(ISNUMBER(finalData[score]))))
)</f>
        <v>70</v>
      </c>
      <c r="S2464">
        <f>IF(OR(NOT(ISNUMBER(finalData[[#This Row],[peerIQR]])),finalData[[#This Row],[peerIQR]]=0), NA(), finalData[[#This Row],[peerQ1]]-1.5*finalData[[#This Row],[peerIQR]])</f>
        <v>0.93875000000000008</v>
      </c>
      <c r="T2464">
        <f>IF(OR(NOT(ISNUMBER(finalData[[#This Row],[peerIQR]])),finalData[[#This Row],[peerIQR]]=0), NA(), finalData[[#This Row],[peerQ3]]+1.5*finalData[[#This Row],[peerIQR]])</f>
        <v>1.1487500000000002</v>
      </c>
      <c r="U246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64">
        <f>finalData[[#This Row],[score]]-finalData[[#This Row],[peerMedian]]</f>
        <v>0</v>
      </c>
    </row>
    <row r="2465" spans="1:22">
      <c r="A2465" t="s">
        <v>9317</v>
      </c>
      <c r="B2465" t="s">
        <v>9318</v>
      </c>
      <c r="C2465" t="s">
        <v>7865</v>
      </c>
      <c r="D2465" t="s">
        <v>27</v>
      </c>
      <c r="E2465">
        <v>2</v>
      </c>
      <c r="F2465">
        <v>1</v>
      </c>
      <c r="G2465">
        <v>4</v>
      </c>
      <c r="H2465">
        <v>1</v>
      </c>
      <c r="I2465">
        <v>0.98</v>
      </c>
      <c r="J2465">
        <v>6</v>
      </c>
      <c r="K2465">
        <v>0.16666666666666666</v>
      </c>
      <c r="L2465" t="s">
        <v>18192</v>
      </c>
      <c r="M2465" t="s">
        <v>17973</v>
      </c>
      <c r="N2465" cm="1">
        <f t="array" ref="N2465">_xlfn.LET(_xlpm.k,finalData[[#This Row],[peer_group_key]],
     MEDIAN(_xlfn._xlws.FILTER(finalData[score], (finalData[peer_group_key]=_xlpm.k)*(ISNUMBER(finalData[score]))))
)</f>
        <v>1.05</v>
      </c>
      <c r="O2465" cm="1">
        <f t="array" ref="O246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465" cm="1">
        <f t="array" ref="P246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465">
        <f>finalData[[#This Row],[peerQ3]]-finalData[[#This Row],[peerQ1]]</f>
        <v>5.2499999999999991E-2</v>
      </c>
      <c r="R2465" cm="1">
        <f t="array" ref="R2465">_xlfn.LET(_xlpm.k,finalData[[#This Row],[peer_group_key]],
ROWS(_xlfn._xlws.FILTER(finalData[score], (finalData[peer_group_key]=_xlpm.k)*(ISNUMBER(finalData[score]))))
)</f>
        <v>70</v>
      </c>
      <c r="S2465">
        <f>IF(OR(NOT(ISNUMBER(finalData[[#This Row],[peerIQR]])),finalData[[#This Row],[peerIQR]]=0), NA(), finalData[[#This Row],[peerQ1]]-1.5*finalData[[#This Row],[peerIQR]])</f>
        <v>0.93875000000000008</v>
      </c>
      <c r="T2465">
        <f>IF(OR(NOT(ISNUMBER(finalData[[#This Row],[peerIQR]])),finalData[[#This Row],[peerIQR]]=0), NA(), finalData[[#This Row],[peerQ3]]+1.5*finalData[[#This Row],[peerIQR]])</f>
        <v>1.1487500000000002</v>
      </c>
      <c r="U246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65">
        <f>finalData[[#This Row],[score]]-finalData[[#This Row],[peerMedian]]</f>
        <v>-7.0000000000000062E-2</v>
      </c>
    </row>
    <row r="2466" spans="1:22">
      <c r="A2466" t="s">
        <v>9320</v>
      </c>
      <c r="B2466" t="s">
        <v>9321</v>
      </c>
      <c r="C2466" t="s">
        <v>7865</v>
      </c>
      <c r="D2466" t="s">
        <v>27</v>
      </c>
      <c r="E2466">
        <v>3</v>
      </c>
      <c r="F2466">
        <v>0</v>
      </c>
      <c r="G2466">
        <v>4</v>
      </c>
      <c r="H2466">
        <v>1</v>
      </c>
      <c r="I2466">
        <v>1.1499999999999999</v>
      </c>
      <c r="J2466">
        <v>5</v>
      </c>
      <c r="K2466">
        <v>0.2</v>
      </c>
      <c r="L2466" t="s">
        <v>18192</v>
      </c>
      <c r="M2466" t="s">
        <v>17971</v>
      </c>
      <c r="N2466" cm="1">
        <f t="array" ref="N2466">_xlfn.LET(_xlpm.k,finalData[[#This Row],[peer_group_key]],
     MEDIAN(_xlfn._xlws.FILTER(finalData[score], (finalData[peer_group_key]=_xlpm.k)*(ISNUMBER(finalData[score]))))
)</f>
        <v>1.05</v>
      </c>
      <c r="O2466" cm="1">
        <f t="array" ref="O246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466" cm="1">
        <f t="array" ref="P246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466">
        <f>finalData[[#This Row],[peerQ3]]-finalData[[#This Row],[peerQ1]]</f>
        <v>5.2499999999999991E-2</v>
      </c>
      <c r="R2466" cm="1">
        <f t="array" ref="R2466">_xlfn.LET(_xlpm.k,finalData[[#This Row],[peer_group_key]],
ROWS(_xlfn._xlws.FILTER(finalData[score], (finalData[peer_group_key]=_xlpm.k)*(ISNUMBER(finalData[score]))))
)</f>
        <v>70</v>
      </c>
      <c r="S2466">
        <f>IF(OR(NOT(ISNUMBER(finalData[[#This Row],[peerIQR]])),finalData[[#This Row],[peerIQR]]=0), NA(), finalData[[#This Row],[peerQ1]]-1.5*finalData[[#This Row],[peerIQR]])</f>
        <v>0.93875000000000008</v>
      </c>
      <c r="T2466">
        <f>IF(OR(NOT(ISNUMBER(finalData[[#This Row],[peerIQR]])),finalData[[#This Row],[peerIQR]]=0), NA(), finalData[[#This Row],[peerQ3]]+1.5*finalData[[#This Row],[peerIQR]])</f>
        <v>1.1487500000000002</v>
      </c>
      <c r="U246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2466">
        <f>finalData[[#This Row],[score]]-finalData[[#This Row],[peerMedian]]</f>
        <v>9.9999999999999867E-2</v>
      </c>
    </row>
    <row r="2467" spans="1:22">
      <c r="A2467" t="s">
        <v>9323</v>
      </c>
      <c r="B2467" t="s">
        <v>9324</v>
      </c>
      <c r="C2467" t="s">
        <v>7865</v>
      </c>
      <c r="D2467" t="s">
        <v>27</v>
      </c>
      <c r="E2467">
        <v>3</v>
      </c>
      <c r="F2467">
        <v>0</v>
      </c>
      <c r="G2467">
        <v>2</v>
      </c>
      <c r="H2467">
        <v>1</v>
      </c>
      <c r="I2467">
        <v>1</v>
      </c>
      <c r="J2467">
        <v>3</v>
      </c>
      <c r="K2467">
        <v>0.33333333333333331</v>
      </c>
      <c r="L2467" t="s">
        <v>18192</v>
      </c>
      <c r="M2467" t="s">
        <v>17971</v>
      </c>
      <c r="N2467" cm="1">
        <f t="array" ref="N2467">_xlfn.LET(_xlpm.k,finalData[[#This Row],[peer_group_key]],
     MEDIAN(_xlfn._xlws.FILTER(finalData[score], (finalData[peer_group_key]=_xlpm.k)*(ISNUMBER(finalData[score]))))
)</f>
        <v>1.05</v>
      </c>
      <c r="O2467" cm="1">
        <f t="array" ref="O246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467" cm="1">
        <f t="array" ref="P246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467">
        <f>finalData[[#This Row],[peerQ3]]-finalData[[#This Row],[peerQ1]]</f>
        <v>5.2499999999999991E-2</v>
      </c>
      <c r="R2467" cm="1">
        <f t="array" ref="R2467">_xlfn.LET(_xlpm.k,finalData[[#This Row],[peer_group_key]],
ROWS(_xlfn._xlws.FILTER(finalData[score], (finalData[peer_group_key]=_xlpm.k)*(ISNUMBER(finalData[score]))))
)</f>
        <v>70</v>
      </c>
      <c r="S2467">
        <f>IF(OR(NOT(ISNUMBER(finalData[[#This Row],[peerIQR]])),finalData[[#This Row],[peerIQR]]=0), NA(), finalData[[#This Row],[peerQ1]]-1.5*finalData[[#This Row],[peerIQR]])</f>
        <v>0.93875000000000008</v>
      </c>
      <c r="T2467">
        <f>IF(OR(NOT(ISNUMBER(finalData[[#This Row],[peerIQR]])),finalData[[#This Row],[peerIQR]]=0), NA(), finalData[[#This Row],[peerQ3]]+1.5*finalData[[#This Row],[peerIQR]])</f>
        <v>1.1487500000000002</v>
      </c>
      <c r="U246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67">
        <f>finalData[[#This Row],[score]]-finalData[[#This Row],[peerMedian]]</f>
        <v>-5.0000000000000044E-2</v>
      </c>
    </row>
    <row r="2468" spans="1:22">
      <c r="A2468" t="s">
        <v>9326</v>
      </c>
      <c r="B2468" t="s">
        <v>9327</v>
      </c>
      <c r="C2468" t="s">
        <v>7865</v>
      </c>
      <c r="D2468" t="s">
        <v>27</v>
      </c>
      <c r="E2468">
        <v>3</v>
      </c>
      <c r="F2468">
        <v>0</v>
      </c>
      <c r="G2468">
        <v>8</v>
      </c>
      <c r="H2468">
        <v>1</v>
      </c>
      <c r="I2468">
        <v>1.07</v>
      </c>
      <c r="J2468">
        <v>9</v>
      </c>
      <c r="K2468">
        <v>0.1111111111111111</v>
      </c>
      <c r="L2468" t="s">
        <v>18192</v>
      </c>
      <c r="M2468" t="s">
        <v>17971</v>
      </c>
      <c r="N2468" cm="1">
        <f t="array" ref="N2468">_xlfn.LET(_xlpm.k,finalData[[#This Row],[peer_group_key]],
     MEDIAN(_xlfn._xlws.FILTER(finalData[score], (finalData[peer_group_key]=_xlpm.k)*(ISNUMBER(finalData[score]))))
)</f>
        <v>1.05</v>
      </c>
      <c r="O2468" cm="1">
        <f t="array" ref="O246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468" cm="1">
        <f t="array" ref="P246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468">
        <f>finalData[[#This Row],[peerQ3]]-finalData[[#This Row],[peerQ1]]</f>
        <v>5.2499999999999991E-2</v>
      </c>
      <c r="R2468" cm="1">
        <f t="array" ref="R2468">_xlfn.LET(_xlpm.k,finalData[[#This Row],[peer_group_key]],
ROWS(_xlfn._xlws.FILTER(finalData[score], (finalData[peer_group_key]=_xlpm.k)*(ISNUMBER(finalData[score]))))
)</f>
        <v>70</v>
      </c>
      <c r="S2468">
        <f>IF(OR(NOT(ISNUMBER(finalData[[#This Row],[peerIQR]])),finalData[[#This Row],[peerIQR]]=0), NA(), finalData[[#This Row],[peerQ1]]-1.5*finalData[[#This Row],[peerIQR]])</f>
        <v>0.93875000000000008</v>
      </c>
      <c r="T2468">
        <f>IF(OR(NOT(ISNUMBER(finalData[[#This Row],[peerIQR]])),finalData[[#This Row],[peerIQR]]=0), NA(), finalData[[#This Row],[peerQ3]]+1.5*finalData[[#This Row],[peerIQR]])</f>
        <v>1.1487500000000002</v>
      </c>
      <c r="U246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68">
        <f>finalData[[#This Row],[score]]-finalData[[#This Row],[peerMedian]]</f>
        <v>2.0000000000000018E-2</v>
      </c>
    </row>
    <row r="2469" spans="1:22">
      <c r="A2469" t="s">
        <v>9329</v>
      </c>
      <c r="B2469" t="s">
        <v>9330</v>
      </c>
      <c r="C2469" t="s">
        <v>7865</v>
      </c>
      <c r="D2469" t="s">
        <v>32</v>
      </c>
      <c r="E2469">
        <v>5</v>
      </c>
      <c r="F2469">
        <v>0</v>
      </c>
      <c r="G2469">
        <v>8</v>
      </c>
      <c r="H2469">
        <v>0</v>
      </c>
      <c r="I2469">
        <v>1.1000000000000001</v>
      </c>
      <c r="J2469">
        <v>8</v>
      </c>
      <c r="K2469">
        <v>0</v>
      </c>
      <c r="L2469" t="s">
        <v>18193</v>
      </c>
      <c r="M2469" t="s">
        <v>17970</v>
      </c>
      <c r="N2469" cm="1">
        <f t="array" ref="N2469">_xlfn.LET(_xlpm.k,finalData[[#This Row],[peer_group_key]],
     MEDIAN(_xlfn._xlws.FILTER(finalData[score], (finalData[peer_group_key]=_xlpm.k)*(ISNUMBER(finalData[score]))))
)</f>
        <v>1.04</v>
      </c>
      <c r="O2469" cm="1">
        <f t="array" ref="O246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469" cm="1">
        <f t="array" ref="P246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469">
        <f>finalData[[#This Row],[peerQ3]]-finalData[[#This Row],[peerQ1]]</f>
        <v>9.000000000000008E-2</v>
      </c>
      <c r="R2469" cm="1">
        <f t="array" ref="R2469">_xlfn.LET(_xlpm.k,finalData[[#This Row],[peer_group_key]],
ROWS(_xlfn._xlws.FILTER(finalData[score], (finalData[peer_group_key]=_xlpm.k)*(ISNUMBER(finalData[score]))))
)</f>
        <v>71</v>
      </c>
      <c r="S2469">
        <f>IF(OR(NOT(ISNUMBER(finalData[[#This Row],[peerIQR]])),finalData[[#This Row],[peerIQR]]=0), NA(), finalData[[#This Row],[peerQ1]]-1.5*finalData[[#This Row],[peerIQR]])</f>
        <v>0.86499999999999988</v>
      </c>
      <c r="T2469">
        <f>IF(OR(NOT(ISNUMBER(finalData[[#This Row],[peerIQR]])),finalData[[#This Row],[peerIQR]]=0), NA(), finalData[[#This Row],[peerQ3]]+1.5*finalData[[#This Row],[peerIQR]])</f>
        <v>1.2250000000000001</v>
      </c>
      <c r="U246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69">
        <f>finalData[[#This Row],[score]]-finalData[[#This Row],[peerMedian]]</f>
        <v>6.0000000000000053E-2</v>
      </c>
    </row>
    <row r="2470" spans="1:22">
      <c r="A2470" t="s">
        <v>9332</v>
      </c>
      <c r="B2470" t="s">
        <v>9333</v>
      </c>
      <c r="C2470" t="s">
        <v>7865</v>
      </c>
      <c r="D2470" t="s">
        <v>27</v>
      </c>
      <c r="E2470">
        <v>2</v>
      </c>
      <c r="F2470">
        <v>0</v>
      </c>
      <c r="G2470">
        <v>6</v>
      </c>
      <c r="H2470">
        <v>0</v>
      </c>
      <c r="I2470">
        <v>1.05</v>
      </c>
      <c r="J2470">
        <v>6</v>
      </c>
      <c r="K2470">
        <v>0</v>
      </c>
      <c r="L2470" t="s">
        <v>18192</v>
      </c>
      <c r="M2470" t="s">
        <v>17973</v>
      </c>
      <c r="N2470" cm="1">
        <f t="array" ref="N2470">_xlfn.LET(_xlpm.k,finalData[[#This Row],[peer_group_key]],
     MEDIAN(_xlfn._xlws.FILTER(finalData[score], (finalData[peer_group_key]=_xlpm.k)*(ISNUMBER(finalData[score]))))
)</f>
        <v>1.05</v>
      </c>
      <c r="O2470" cm="1">
        <f t="array" ref="O247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470" cm="1">
        <f t="array" ref="P247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470">
        <f>finalData[[#This Row],[peerQ3]]-finalData[[#This Row],[peerQ1]]</f>
        <v>5.2499999999999991E-2</v>
      </c>
      <c r="R2470" cm="1">
        <f t="array" ref="R2470">_xlfn.LET(_xlpm.k,finalData[[#This Row],[peer_group_key]],
ROWS(_xlfn._xlws.FILTER(finalData[score], (finalData[peer_group_key]=_xlpm.k)*(ISNUMBER(finalData[score]))))
)</f>
        <v>70</v>
      </c>
      <c r="S2470">
        <f>IF(OR(NOT(ISNUMBER(finalData[[#This Row],[peerIQR]])),finalData[[#This Row],[peerIQR]]=0), NA(), finalData[[#This Row],[peerQ1]]-1.5*finalData[[#This Row],[peerIQR]])</f>
        <v>0.93875000000000008</v>
      </c>
      <c r="T2470">
        <f>IF(OR(NOT(ISNUMBER(finalData[[#This Row],[peerIQR]])),finalData[[#This Row],[peerIQR]]=0), NA(), finalData[[#This Row],[peerQ3]]+1.5*finalData[[#This Row],[peerIQR]])</f>
        <v>1.1487500000000002</v>
      </c>
      <c r="U247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70">
        <f>finalData[[#This Row],[score]]-finalData[[#This Row],[peerMedian]]</f>
        <v>0</v>
      </c>
    </row>
    <row r="2471" spans="1:22">
      <c r="A2471" t="s">
        <v>9335</v>
      </c>
      <c r="B2471" t="s">
        <v>9336</v>
      </c>
      <c r="C2471" t="s">
        <v>7865</v>
      </c>
      <c r="D2471" t="s">
        <v>27</v>
      </c>
      <c r="E2471">
        <v>4</v>
      </c>
      <c r="F2471">
        <v>0</v>
      </c>
      <c r="G2471">
        <v>7</v>
      </c>
      <c r="H2471">
        <v>0</v>
      </c>
      <c r="I2471">
        <v>1.05</v>
      </c>
      <c r="J2471">
        <v>7</v>
      </c>
      <c r="K2471">
        <v>0</v>
      </c>
      <c r="L2471" t="s">
        <v>18192</v>
      </c>
      <c r="M2471" t="s">
        <v>17970</v>
      </c>
      <c r="N2471" cm="1">
        <f t="array" ref="N2471">_xlfn.LET(_xlpm.k,finalData[[#This Row],[peer_group_key]],
     MEDIAN(_xlfn._xlws.FILTER(finalData[score], (finalData[peer_group_key]=_xlpm.k)*(ISNUMBER(finalData[score]))))
)</f>
        <v>1.05</v>
      </c>
      <c r="O2471" cm="1">
        <f t="array" ref="O247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471" cm="1">
        <f t="array" ref="P247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471">
        <f>finalData[[#This Row],[peerQ3]]-finalData[[#This Row],[peerQ1]]</f>
        <v>5.2499999999999991E-2</v>
      </c>
      <c r="R2471" cm="1">
        <f t="array" ref="R2471">_xlfn.LET(_xlpm.k,finalData[[#This Row],[peer_group_key]],
ROWS(_xlfn._xlws.FILTER(finalData[score], (finalData[peer_group_key]=_xlpm.k)*(ISNUMBER(finalData[score]))))
)</f>
        <v>70</v>
      </c>
      <c r="S2471">
        <f>IF(OR(NOT(ISNUMBER(finalData[[#This Row],[peerIQR]])),finalData[[#This Row],[peerIQR]]=0), NA(), finalData[[#This Row],[peerQ1]]-1.5*finalData[[#This Row],[peerIQR]])</f>
        <v>0.93875000000000008</v>
      </c>
      <c r="T2471">
        <f>IF(OR(NOT(ISNUMBER(finalData[[#This Row],[peerIQR]])),finalData[[#This Row],[peerIQR]]=0), NA(), finalData[[#This Row],[peerQ3]]+1.5*finalData[[#This Row],[peerIQR]])</f>
        <v>1.1487500000000002</v>
      </c>
      <c r="U247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71">
        <f>finalData[[#This Row],[score]]-finalData[[#This Row],[peerMedian]]</f>
        <v>0</v>
      </c>
    </row>
    <row r="2472" spans="1:22">
      <c r="A2472" t="s">
        <v>9338</v>
      </c>
      <c r="B2472" t="s">
        <v>9339</v>
      </c>
      <c r="C2472" t="s">
        <v>7865</v>
      </c>
      <c r="D2472" t="s">
        <v>27</v>
      </c>
      <c r="E2472">
        <v>4</v>
      </c>
      <c r="F2472">
        <v>0</v>
      </c>
      <c r="G2472">
        <v>5</v>
      </c>
      <c r="H2472">
        <v>0</v>
      </c>
      <c r="I2472">
        <v>1.08</v>
      </c>
      <c r="J2472">
        <v>5</v>
      </c>
      <c r="K2472">
        <v>0</v>
      </c>
      <c r="L2472" t="s">
        <v>18192</v>
      </c>
      <c r="M2472" t="s">
        <v>17970</v>
      </c>
      <c r="N2472" cm="1">
        <f t="array" ref="N2472">_xlfn.LET(_xlpm.k,finalData[[#This Row],[peer_group_key]],
     MEDIAN(_xlfn._xlws.FILTER(finalData[score], (finalData[peer_group_key]=_xlpm.k)*(ISNUMBER(finalData[score]))))
)</f>
        <v>1.05</v>
      </c>
      <c r="O2472" cm="1">
        <f t="array" ref="O247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472" cm="1">
        <f t="array" ref="P247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472">
        <f>finalData[[#This Row],[peerQ3]]-finalData[[#This Row],[peerQ1]]</f>
        <v>5.2499999999999991E-2</v>
      </c>
      <c r="R2472" cm="1">
        <f t="array" ref="R2472">_xlfn.LET(_xlpm.k,finalData[[#This Row],[peer_group_key]],
ROWS(_xlfn._xlws.FILTER(finalData[score], (finalData[peer_group_key]=_xlpm.k)*(ISNUMBER(finalData[score]))))
)</f>
        <v>70</v>
      </c>
      <c r="S2472">
        <f>IF(OR(NOT(ISNUMBER(finalData[[#This Row],[peerIQR]])),finalData[[#This Row],[peerIQR]]=0), NA(), finalData[[#This Row],[peerQ1]]-1.5*finalData[[#This Row],[peerIQR]])</f>
        <v>0.93875000000000008</v>
      </c>
      <c r="T2472">
        <f>IF(OR(NOT(ISNUMBER(finalData[[#This Row],[peerIQR]])),finalData[[#This Row],[peerIQR]]=0), NA(), finalData[[#This Row],[peerQ3]]+1.5*finalData[[#This Row],[peerIQR]])</f>
        <v>1.1487500000000002</v>
      </c>
      <c r="U247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72">
        <f>finalData[[#This Row],[score]]-finalData[[#This Row],[peerMedian]]</f>
        <v>3.0000000000000027E-2</v>
      </c>
    </row>
    <row r="2473" spans="1:22">
      <c r="A2473" t="s">
        <v>9340</v>
      </c>
      <c r="B2473" t="s">
        <v>9341</v>
      </c>
      <c r="C2473" t="s">
        <v>7865</v>
      </c>
      <c r="D2473" t="s">
        <v>27</v>
      </c>
      <c r="E2473">
        <v>4</v>
      </c>
      <c r="F2473">
        <v>0</v>
      </c>
      <c r="G2473">
        <v>3</v>
      </c>
      <c r="H2473">
        <v>0</v>
      </c>
      <c r="I2473">
        <v>1.02</v>
      </c>
      <c r="J2473">
        <v>3</v>
      </c>
      <c r="K2473">
        <v>0</v>
      </c>
      <c r="L2473" t="s">
        <v>18192</v>
      </c>
      <c r="M2473" t="s">
        <v>17970</v>
      </c>
      <c r="N2473" cm="1">
        <f t="array" ref="N2473">_xlfn.LET(_xlpm.k,finalData[[#This Row],[peer_group_key]],
     MEDIAN(_xlfn._xlws.FILTER(finalData[score], (finalData[peer_group_key]=_xlpm.k)*(ISNUMBER(finalData[score]))))
)</f>
        <v>1.05</v>
      </c>
      <c r="O2473" cm="1">
        <f t="array" ref="O247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473" cm="1">
        <f t="array" ref="P247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473">
        <f>finalData[[#This Row],[peerQ3]]-finalData[[#This Row],[peerQ1]]</f>
        <v>5.2499999999999991E-2</v>
      </c>
      <c r="R2473" cm="1">
        <f t="array" ref="R2473">_xlfn.LET(_xlpm.k,finalData[[#This Row],[peer_group_key]],
ROWS(_xlfn._xlws.FILTER(finalData[score], (finalData[peer_group_key]=_xlpm.k)*(ISNUMBER(finalData[score]))))
)</f>
        <v>70</v>
      </c>
      <c r="S2473">
        <f>IF(OR(NOT(ISNUMBER(finalData[[#This Row],[peerIQR]])),finalData[[#This Row],[peerIQR]]=0), NA(), finalData[[#This Row],[peerQ1]]-1.5*finalData[[#This Row],[peerIQR]])</f>
        <v>0.93875000000000008</v>
      </c>
      <c r="T2473">
        <f>IF(OR(NOT(ISNUMBER(finalData[[#This Row],[peerIQR]])),finalData[[#This Row],[peerIQR]]=0), NA(), finalData[[#This Row],[peerQ3]]+1.5*finalData[[#This Row],[peerIQR]])</f>
        <v>1.1487500000000002</v>
      </c>
      <c r="U247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73">
        <f>finalData[[#This Row],[score]]-finalData[[#This Row],[peerMedian]]</f>
        <v>-3.0000000000000027E-2</v>
      </c>
    </row>
    <row r="2474" spans="1:22">
      <c r="A2474" t="s">
        <v>9343</v>
      </c>
      <c r="B2474" t="s">
        <v>9344</v>
      </c>
      <c r="C2474" t="s">
        <v>7865</v>
      </c>
      <c r="D2474" t="s">
        <v>32</v>
      </c>
      <c r="E2474">
        <v>4</v>
      </c>
      <c r="F2474">
        <v>0</v>
      </c>
      <c r="G2474">
        <v>6</v>
      </c>
      <c r="H2474">
        <v>0</v>
      </c>
      <c r="I2474">
        <v>1.1200000000000001</v>
      </c>
      <c r="J2474">
        <v>6</v>
      </c>
      <c r="K2474">
        <v>0</v>
      </c>
      <c r="L2474" t="s">
        <v>18193</v>
      </c>
      <c r="M2474" t="s">
        <v>17970</v>
      </c>
      <c r="N2474" cm="1">
        <f t="array" ref="N2474">_xlfn.LET(_xlpm.k,finalData[[#This Row],[peer_group_key]],
     MEDIAN(_xlfn._xlws.FILTER(finalData[score], (finalData[peer_group_key]=_xlpm.k)*(ISNUMBER(finalData[score]))))
)</f>
        <v>1.04</v>
      </c>
      <c r="O2474" cm="1">
        <f t="array" ref="O247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474" cm="1">
        <f t="array" ref="P247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474">
        <f>finalData[[#This Row],[peerQ3]]-finalData[[#This Row],[peerQ1]]</f>
        <v>9.000000000000008E-2</v>
      </c>
      <c r="R2474" cm="1">
        <f t="array" ref="R2474">_xlfn.LET(_xlpm.k,finalData[[#This Row],[peer_group_key]],
ROWS(_xlfn._xlws.FILTER(finalData[score], (finalData[peer_group_key]=_xlpm.k)*(ISNUMBER(finalData[score]))))
)</f>
        <v>71</v>
      </c>
      <c r="S2474">
        <f>IF(OR(NOT(ISNUMBER(finalData[[#This Row],[peerIQR]])),finalData[[#This Row],[peerIQR]]=0), NA(), finalData[[#This Row],[peerQ1]]-1.5*finalData[[#This Row],[peerIQR]])</f>
        <v>0.86499999999999988</v>
      </c>
      <c r="T2474">
        <f>IF(OR(NOT(ISNUMBER(finalData[[#This Row],[peerIQR]])),finalData[[#This Row],[peerIQR]]=0), NA(), finalData[[#This Row],[peerQ3]]+1.5*finalData[[#This Row],[peerIQR]])</f>
        <v>1.2250000000000001</v>
      </c>
      <c r="U247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74">
        <f>finalData[[#This Row],[score]]-finalData[[#This Row],[peerMedian]]</f>
        <v>8.0000000000000071E-2</v>
      </c>
    </row>
    <row r="2475" spans="1:22">
      <c r="A2475" t="s">
        <v>9345</v>
      </c>
      <c r="B2475" t="s">
        <v>9346</v>
      </c>
      <c r="C2475" t="s">
        <v>7865</v>
      </c>
      <c r="D2475" t="s">
        <v>282</v>
      </c>
      <c r="E2475">
        <v>2</v>
      </c>
      <c r="F2475">
        <v>0</v>
      </c>
      <c r="G2475">
        <v>4</v>
      </c>
      <c r="H2475">
        <v>0</v>
      </c>
      <c r="I2475">
        <v>1.06</v>
      </c>
      <c r="J2475">
        <v>4</v>
      </c>
      <c r="K2475">
        <v>0</v>
      </c>
      <c r="L2475" t="s">
        <v>18198</v>
      </c>
      <c r="M2475" t="s">
        <v>17973</v>
      </c>
      <c r="N2475" cm="1">
        <f t="array" ref="N2475">_xlfn.LET(_xlpm.k,finalData[[#This Row],[peer_group_key]],
     MEDIAN(_xlfn._xlws.FILTER(finalData[score], (finalData[peer_group_key]=_xlpm.k)*(ISNUMBER(finalData[score]))))
)</f>
        <v>1.0350000000000001</v>
      </c>
      <c r="O2475" cm="1">
        <f t="array" ref="O247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2475" cm="1">
        <f t="array" ref="P247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1.0975000000000001</v>
      </c>
      <c r="Q2475">
        <f>finalData[[#This Row],[peerQ3]]-finalData[[#This Row],[peerQ1]]</f>
        <v>0.12500000000000022</v>
      </c>
      <c r="R2475" cm="1">
        <f t="array" ref="R2475">_xlfn.LET(_xlpm.k,finalData[[#This Row],[peer_group_key]],
ROWS(_xlfn._xlws.FILTER(finalData[score], (finalData[peer_group_key]=_xlpm.k)*(ISNUMBER(finalData[score]))))
)</f>
        <v>8</v>
      </c>
      <c r="S2475">
        <f>IF(OR(NOT(ISNUMBER(finalData[[#This Row],[peerIQR]])),finalData[[#This Row],[peerIQR]]=0), NA(), finalData[[#This Row],[peerQ1]]-1.5*finalData[[#This Row],[peerIQR]])</f>
        <v>0.78499999999999959</v>
      </c>
      <c r="T2475">
        <f>IF(OR(NOT(ISNUMBER(finalData[[#This Row],[peerIQR]])),finalData[[#This Row],[peerIQR]]=0), NA(), finalData[[#This Row],[peerQ3]]+1.5*finalData[[#This Row],[peerIQR]])</f>
        <v>1.2850000000000006</v>
      </c>
      <c r="U247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75">
        <f>finalData[[#This Row],[score]]-finalData[[#This Row],[peerMedian]]</f>
        <v>2.4999999999999911E-2</v>
      </c>
    </row>
    <row r="2476" spans="1:22">
      <c r="A2476" t="s">
        <v>9348</v>
      </c>
      <c r="B2476" t="s">
        <v>9349</v>
      </c>
      <c r="C2476" t="s">
        <v>7865</v>
      </c>
      <c r="D2476" t="s">
        <v>32</v>
      </c>
      <c r="E2476">
        <v>4</v>
      </c>
      <c r="F2476">
        <v>1</v>
      </c>
      <c r="G2476">
        <v>10</v>
      </c>
      <c r="H2476">
        <v>0</v>
      </c>
      <c r="I2476">
        <v>1.01</v>
      </c>
      <c r="J2476">
        <v>11</v>
      </c>
      <c r="K2476">
        <v>0</v>
      </c>
      <c r="L2476" t="s">
        <v>18193</v>
      </c>
      <c r="M2476" t="s">
        <v>17970</v>
      </c>
      <c r="N2476" cm="1">
        <f t="array" ref="N2476">_xlfn.LET(_xlpm.k,finalData[[#This Row],[peer_group_key]],
     MEDIAN(_xlfn._xlws.FILTER(finalData[score], (finalData[peer_group_key]=_xlpm.k)*(ISNUMBER(finalData[score]))))
)</f>
        <v>1.04</v>
      </c>
      <c r="O2476" cm="1">
        <f t="array" ref="O247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476" cm="1">
        <f t="array" ref="P247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476">
        <f>finalData[[#This Row],[peerQ3]]-finalData[[#This Row],[peerQ1]]</f>
        <v>9.000000000000008E-2</v>
      </c>
      <c r="R2476" cm="1">
        <f t="array" ref="R2476">_xlfn.LET(_xlpm.k,finalData[[#This Row],[peer_group_key]],
ROWS(_xlfn._xlws.FILTER(finalData[score], (finalData[peer_group_key]=_xlpm.k)*(ISNUMBER(finalData[score]))))
)</f>
        <v>71</v>
      </c>
      <c r="S2476">
        <f>IF(OR(NOT(ISNUMBER(finalData[[#This Row],[peerIQR]])),finalData[[#This Row],[peerIQR]]=0), NA(), finalData[[#This Row],[peerQ1]]-1.5*finalData[[#This Row],[peerIQR]])</f>
        <v>0.86499999999999988</v>
      </c>
      <c r="T2476">
        <f>IF(OR(NOT(ISNUMBER(finalData[[#This Row],[peerIQR]])),finalData[[#This Row],[peerIQR]]=0), NA(), finalData[[#This Row],[peerQ3]]+1.5*finalData[[#This Row],[peerIQR]])</f>
        <v>1.2250000000000001</v>
      </c>
      <c r="U247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76">
        <f>finalData[[#This Row],[score]]-finalData[[#This Row],[peerMedian]]</f>
        <v>-3.0000000000000027E-2</v>
      </c>
    </row>
    <row r="2477" spans="1:22">
      <c r="A2477" t="s">
        <v>9351</v>
      </c>
      <c r="B2477" t="s">
        <v>9352</v>
      </c>
      <c r="C2477" t="s">
        <v>7865</v>
      </c>
      <c r="D2477" t="s">
        <v>27</v>
      </c>
      <c r="E2477">
        <v>4</v>
      </c>
      <c r="F2477">
        <v>0</v>
      </c>
      <c r="G2477">
        <v>6</v>
      </c>
      <c r="H2477">
        <v>1</v>
      </c>
      <c r="I2477">
        <v>1.02</v>
      </c>
      <c r="J2477">
        <v>7</v>
      </c>
      <c r="K2477">
        <v>0.14285714285714285</v>
      </c>
      <c r="L2477" t="s">
        <v>18192</v>
      </c>
      <c r="M2477" t="s">
        <v>17970</v>
      </c>
      <c r="N2477" cm="1">
        <f t="array" ref="N2477">_xlfn.LET(_xlpm.k,finalData[[#This Row],[peer_group_key]],
     MEDIAN(_xlfn._xlws.FILTER(finalData[score], (finalData[peer_group_key]=_xlpm.k)*(ISNUMBER(finalData[score]))))
)</f>
        <v>1.05</v>
      </c>
      <c r="O2477" cm="1">
        <f t="array" ref="O247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477" cm="1">
        <f t="array" ref="P247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477">
        <f>finalData[[#This Row],[peerQ3]]-finalData[[#This Row],[peerQ1]]</f>
        <v>5.2499999999999991E-2</v>
      </c>
      <c r="R2477" cm="1">
        <f t="array" ref="R2477">_xlfn.LET(_xlpm.k,finalData[[#This Row],[peer_group_key]],
ROWS(_xlfn._xlws.FILTER(finalData[score], (finalData[peer_group_key]=_xlpm.k)*(ISNUMBER(finalData[score]))))
)</f>
        <v>70</v>
      </c>
      <c r="S2477">
        <f>IF(OR(NOT(ISNUMBER(finalData[[#This Row],[peerIQR]])),finalData[[#This Row],[peerIQR]]=0), NA(), finalData[[#This Row],[peerQ1]]-1.5*finalData[[#This Row],[peerIQR]])</f>
        <v>0.93875000000000008</v>
      </c>
      <c r="T2477">
        <f>IF(OR(NOT(ISNUMBER(finalData[[#This Row],[peerIQR]])),finalData[[#This Row],[peerIQR]]=0), NA(), finalData[[#This Row],[peerQ3]]+1.5*finalData[[#This Row],[peerIQR]])</f>
        <v>1.1487500000000002</v>
      </c>
      <c r="U247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77">
        <f>finalData[[#This Row],[score]]-finalData[[#This Row],[peerMedian]]</f>
        <v>-3.0000000000000027E-2</v>
      </c>
    </row>
    <row r="2478" spans="1:22">
      <c r="A2478" t="s">
        <v>9354</v>
      </c>
      <c r="B2478" t="s">
        <v>9355</v>
      </c>
      <c r="C2478" t="s">
        <v>7865</v>
      </c>
      <c r="D2478" t="s">
        <v>32</v>
      </c>
      <c r="E2478">
        <v>4</v>
      </c>
      <c r="F2478">
        <v>0</v>
      </c>
      <c r="G2478">
        <v>8</v>
      </c>
      <c r="H2478">
        <v>0</v>
      </c>
      <c r="I2478">
        <v>1.02</v>
      </c>
      <c r="J2478">
        <v>8</v>
      </c>
      <c r="K2478">
        <v>0</v>
      </c>
      <c r="L2478" t="s">
        <v>18193</v>
      </c>
      <c r="M2478" t="s">
        <v>17970</v>
      </c>
      <c r="N2478" cm="1">
        <f t="array" ref="N2478">_xlfn.LET(_xlpm.k,finalData[[#This Row],[peer_group_key]],
     MEDIAN(_xlfn._xlws.FILTER(finalData[score], (finalData[peer_group_key]=_xlpm.k)*(ISNUMBER(finalData[score]))))
)</f>
        <v>1.04</v>
      </c>
      <c r="O2478" cm="1">
        <f t="array" ref="O247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478" cm="1">
        <f t="array" ref="P247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478">
        <f>finalData[[#This Row],[peerQ3]]-finalData[[#This Row],[peerQ1]]</f>
        <v>9.000000000000008E-2</v>
      </c>
      <c r="R2478" cm="1">
        <f t="array" ref="R2478">_xlfn.LET(_xlpm.k,finalData[[#This Row],[peer_group_key]],
ROWS(_xlfn._xlws.FILTER(finalData[score], (finalData[peer_group_key]=_xlpm.k)*(ISNUMBER(finalData[score]))))
)</f>
        <v>71</v>
      </c>
      <c r="S2478">
        <f>IF(OR(NOT(ISNUMBER(finalData[[#This Row],[peerIQR]])),finalData[[#This Row],[peerIQR]]=0), NA(), finalData[[#This Row],[peerQ1]]-1.5*finalData[[#This Row],[peerIQR]])</f>
        <v>0.86499999999999988</v>
      </c>
      <c r="T2478">
        <f>IF(OR(NOT(ISNUMBER(finalData[[#This Row],[peerIQR]])),finalData[[#This Row],[peerIQR]]=0), NA(), finalData[[#This Row],[peerQ3]]+1.5*finalData[[#This Row],[peerIQR]])</f>
        <v>1.2250000000000001</v>
      </c>
      <c r="U247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78">
        <f>finalData[[#This Row],[score]]-finalData[[#This Row],[peerMedian]]</f>
        <v>-2.0000000000000018E-2</v>
      </c>
    </row>
    <row r="2479" spans="1:22">
      <c r="A2479" t="s">
        <v>9357</v>
      </c>
      <c r="B2479" t="s">
        <v>9358</v>
      </c>
      <c r="C2479" t="s">
        <v>7865</v>
      </c>
      <c r="D2479" t="s">
        <v>32</v>
      </c>
      <c r="E2479">
        <v>4</v>
      </c>
      <c r="F2479">
        <v>1</v>
      </c>
      <c r="G2479">
        <v>6</v>
      </c>
      <c r="H2479">
        <v>0</v>
      </c>
      <c r="I2479">
        <v>1.1100000000000001</v>
      </c>
      <c r="J2479">
        <v>7</v>
      </c>
      <c r="K2479">
        <v>0</v>
      </c>
      <c r="L2479" t="s">
        <v>18193</v>
      </c>
      <c r="M2479" t="s">
        <v>17970</v>
      </c>
      <c r="N2479" cm="1">
        <f t="array" ref="N2479">_xlfn.LET(_xlpm.k,finalData[[#This Row],[peer_group_key]],
     MEDIAN(_xlfn._xlws.FILTER(finalData[score], (finalData[peer_group_key]=_xlpm.k)*(ISNUMBER(finalData[score]))))
)</f>
        <v>1.04</v>
      </c>
      <c r="O2479" cm="1">
        <f t="array" ref="O247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479" cm="1">
        <f t="array" ref="P247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479">
        <f>finalData[[#This Row],[peerQ3]]-finalData[[#This Row],[peerQ1]]</f>
        <v>9.000000000000008E-2</v>
      </c>
      <c r="R2479" cm="1">
        <f t="array" ref="R2479">_xlfn.LET(_xlpm.k,finalData[[#This Row],[peer_group_key]],
ROWS(_xlfn._xlws.FILTER(finalData[score], (finalData[peer_group_key]=_xlpm.k)*(ISNUMBER(finalData[score]))))
)</f>
        <v>71</v>
      </c>
      <c r="S2479">
        <f>IF(OR(NOT(ISNUMBER(finalData[[#This Row],[peerIQR]])),finalData[[#This Row],[peerIQR]]=0), NA(), finalData[[#This Row],[peerQ1]]-1.5*finalData[[#This Row],[peerIQR]])</f>
        <v>0.86499999999999988</v>
      </c>
      <c r="T2479">
        <f>IF(OR(NOT(ISNUMBER(finalData[[#This Row],[peerIQR]])),finalData[[#This Row],[peerIQR]]=0), NA(), finalData[[#This Row],[peerQ3]]+1.5*finalData[[#This Row],[peerIQR]])</f>
        <v>1.2250000000000001</v>
      </c>
      <c r="U247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79">
        <f>finalData[[#This Row],[score]]-finalData[[#This Row],[peerMedian]]</f>
        <v>7.0000000000000062E-2</v>
      </c>
    </row>
    <row r="2480" spans="1:22">
      <c r="A2480" t="s">
        <v>9360</v>
      </c>
      <c r="B2480" t="s">
        <v>9361</v>
      </c>
      <c r="C2480" t="s">
        <v>7865</v>
      </c>
      <c r="D2480" t="s">
        <v>32</v>
      </c>
      <c r="E2480">
        <v>4</v>
      </c>
      <c r="F2480">
        <v>0</v>
      </c>
      <c r="G2480">
        <v>9</v>
      </c>
      <c r="H2480">
        <v>2</v>
      </c>
      <c r="I2480">
        <v>1.01</v>
      </c>
      <c r="J2480">
        <v>11</v>
      </c>
      <c r="K2480">
        <v>0.18181818181818182</v>
      </c>
      <c r="L2480" t="s">
        <v>18193</v>
      </c>
      <c r="M2480" t="s">
        <v>17970</v>
      </c>
      <c r="N2480" cm="1">
        <f t="array" ref="N2480">_xlfn.LET(_xlpm.k,finalData[[#This Row],[peer_group_key]],
     MEDIAN(_xlfn._xlws.FILTER(finalData[score], (finalData[peer_group_key]=_xlpm.k)*(ISNUMBER(finalData[score]))))
)</f>
        <v>1.04</v>
      </c>
      <c r="O2480" cm="1">
        <f t="array" ref="O248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480" cm="1">
        <f t="array" ref="P248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480">
        <f>finalData[[#This Row],[peerQ3]]-finalData[[#This Row],[peerQ1]]</f>
        <v>9.000000000000008E-2</v>
      </c>
      <c r="R2480" cm="1">
        <f t="array" ref="R2480">_xlfn.LET(_xlpm.k,finalData[[#This Row],[peer_group_key]],
ROWS(_xlfn._xlws.FILTER(finalData[score], (finalData[peer_group_key]=_xlpm.k)*(ISNUMBER(finalData[score]))))
)</f>
        <v>71</v>
      </c>
      <c r="S2480">
        <f>IF(OR(NOT(ISNUMBER(finalData[[#This Row],[peerIQR]])),finalData[[#This Row],[peerIQR]]=0), NA(), finalData[[#This Row],[peerQ1]]-1.5*finalData[[#This Row],[peerIQR]])</f>
        <v>0.86499999999999988</v>
      </c>
      <c r="T2480">
        <f>IF(OR(NOT(ISNUMBER(finalData[[#This Row],[peerIQR]])),finalData[[#This Row],[peerIQR]]=0), NA(), finalData[[#This Row],[peerQ3]]+1.5*finalData[[#This Row],[peerIQR]])</f>
        <v>1.2250000000000001</v>
      </c>
      <c r="U248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80">
        <f>finalData[[#This Row],[score]]-finalData[[#This Row],[peerMedian]]</f>
        <v>-3.0000000000000027E-2</v>
      </c>
    </row>
    <row r="2481" spans="1:22">
      <c r="A2481" t="s">
        <v>9363</v>
      </c>
      <c r="B2481" t="s">
        <v>9364</v>
      </c>
      <c r="C2481" t="s">
        <v>7865</v>
      </c>
      <c r="D2481" t="s">
        <v>282</v>
      </c>
      <c r="E2481">
        <v>4</v>
      </c>
      <c r="F2481">
        <v>0</v>
      </c>
      <c r="G2481">
        <v>3</v>
      </c>
      <c r="H2481">
        <v>0</v>
      </c>
      <c r="I2481">
        <v>1.01</v>
      </c>
      <c r="J2481">
        <v>3</v>
      </c>
      <c r="K2481">
        <v>0</v>
      </c>
      <c r="L2481" t="s">
        <v>18198</v>
      </c>
      <c r="M2481" t="s">
        <v>17970</v>
      </c>
      <c r="N2481" cm="1">
        <f t="array" ref="N2481">_xlfn.LET(_xlpm.k,finalData[[#This Row],[peer_group_key]],
     MEDIAN(_xlfn._xlws.FILTER(finalData[score], (finalData[peer_group_key]=_xlpm.k)*(ISNUMBER(finalData[score]))))
)</f>
        <v>1.0350000000000001</v>
      </c>
      <c r="O2481" cm="1">
        <f t="array" ref="O248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0.97249999999999992</v>
      </c>
      <c r="P2481" cm="1">
        <f t="array" ref="P248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1.0975000000000001</v>
      </c>
      <c r="Q2481">
        <f>finalData[[#This Row],[peerQ3]]-finalData[[#This Row],[peerQ1]]</f>
        <v>0.12500000000000022</v>
      </c>
      <c r="R2481" cm="1">
        <f t="array" ref="R2481">_xlfn.LET(_xlpm.k,finalData[[#This Row],[peer_group_key]],
ROWS(_xlfn._xlws.FILTER(finalData[score], (finalData[peer_group_key]=_xlpm.k)*(ISNUMBER(finalData[score]))))
)</f>
        <v>8</v>
      </c>
      <c r="S2481">
        <f>IF(OR(NOT(ISNUMBER(finalData[[#This Row],[peerIQR]])),finalData[[#This Row],[peerIQR]]=0), NA(), finalData[[#This Row],[peerQ1]]-1.5*finalData[[#This Row],[peerIQR]])</f>
        <v>0.78499999999999959</v>
      </c>
      <c r="T2481">
        <f>IF(OR(NOT(ISNUMBER(finalData[[#This Row],[peerIQR]])),finalData[[#This Row],[peerIQR]]=0), NA(), finalData[[#This Row],[peerQ3]]+1.5*finalData[[#This Row],[peerIQR]])</f>
        <v>1.2850000000000006</v>
      </c>
      <c r="U248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81">
        <f>finalData[[#This Row],[score]]-finalData[[#This Row],[peerMedian]]</f>
        <v>-2.5000000000000133E-2</v>
      </c>
    </row>
    <row r="2482" spans="1:22">
      <c r="A2482" t="s">
        <v>9366</v>
      </c>
      <c r="B2482" t="s">
        <v>9367</v>
      </c>
      <c r="C2482" t="s">
        <v>7865</v>
      </c>
      <c r="D2482" t="s">
        <v>27</v>
      </c>
      <c r="E2482">
        <v>3</v>
      </c>
      <c r="F2482">
        <v>0</v>
      </c>
      <c r="G2482">
        <v>6</v>
      </c>
      <c r="H2482">
        <v>2</v>
      </c>
      <c r="I2482">
        <v>1.06</v>
      </c>
      <c r="J2482">
        <v>8</v>
      </c>
      <c r="K2482">
        <v>0.25</v>
      </c>
      <c r="L2482" t="s">
        <v>18192</v>
      </c>
      <c r="M2482" t="s">
        <v>17971</v>
      </c>
      <c r="N2482" cm="1">
        <f t="array" ref="N2482">_xlfn.LET(_xlpm.k,finalData[[#This Row],[peer_group_key]],
     MEDIAN(_xlfn._xlws.FILTER(finalData[score], (finalData[peer_group_key]=_xlpm.k)*(ISNUMBER(finalData[score]))))
)</f>
        <v>1.05</v>
      </c>
      <c r="O2482" cm="1">
        <f t="array" ref="O2482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482" cm="1">
        <f t="array" ref="P2482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482">
        <f>finalData[[#This Row],[peerQ3]]-finalData[[#This Row],[peerQ1]]</f>
        <v>5.2499999999999991E-2</v>
      </c>
      <c r="R2482" cm="1">
        <f t="array" ref="R2482">_xlfn.LET(_xlpm.k,finalData[[#This Row],[peer_group_key]],
ROWS(_xlfn._xlws.FILTER(finalData[score], (finalData[peer_group_key]=_xlpm.k)*(ISNUMBER(finalData[score]))))
)</f>
        <v>70</v>
      </c>
      <c r="S2482">
        <f>IF(OR(NOT(ISNUMBER(finalData[[#This Row],[peerIQR]])),finalData[[#This Row],[peerIQR]]=0), NA(), finalData[[#This Row],[peerQ1]]-1.5*finalData[[#This Row],[peerIQR]])</f>
        <v>0.93875000000000008</v>
      </c>
      <c r="T2482">
        <f>IF(OR(NOT(ISNUMBER(finalData[[#This Row],[peerIQR]])),finalData[[#This Row],[peerIQR]]=0), NA(), finalData[[#This Row],[peerQ3]]+1.5*finalData[[#This Row],[peerIQR]])</f>
        <v>1.1487500000000002</v>
      </c>
      <c r="U2482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82">
        <f>finalData[[#This Row],[score]]-finalData[[#This Row],[peerMedian]]</f>
        <v>1.0000000000000009E-2</v>
      </c>
    </row>
    <row r="2483" spans="1:22">
      <c r="A2483" t="s">
        <v>9370</v>
      </c>
      <c r="B2483" t="s">
        <v>9371</v>
      </c>
      <c r="C2483" t="s">
        <v>7865</v>
      </c>
      <c r="D2483" t="s">
        <v>32</v>
      </c>
      <c r="E2483">
        <v>5</v>
      </c>
      <c r="F2483">
        <v>0</v>
      </c>
      <c r="G2483">
        <v>6</v>
      </c>
      <c r="H2483">
        <v>0</v>
      </c>
      <c r="I2483">
        <v>1.02</v>
      </c>
      <c r="J2483">
        <v>6</v>
      </c>
      <c r="K2483">
        <v>0</v>
      </c>
      <c r="L2483" t="s">
        <v>18193</v>
      </c>
      <c r="M2483" t="s">
        <v>17970</v>
      </c>
      <c r="N2483" cm="1">
        <f t="array" ref="N2483">_xlfn.LET(_xlpm.k,finalData[[#This Row],[peer_group_key]],
     MEDIAN(_xlfn._xlws.FILTER(finalData[score], (finalData[peer_group_key]=_xlpm.k)*(ISNUMBER(finalData[score]))))
)</f>
        <v>1.04</v>
      </c>
      <c r="O2483" cm="1">
        <f t="array" ref="O2483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483" cm="1">
        <f t="array" ref="P2483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483">
        <f>finalData[[#This Row],[peerQ3]]-finalData[[#This Row],[peerQ1]]</f>
        <v>9.000000000000008E-2</v>
      </c>
      <c r="R2483" cm="1">
        <f t="array" ref="R2483">_xlfn.LET(_xlpm.k,finalData[[#This Row],[peer_group_key]],
ROWS(_xlfn._xlws.FILTER(finalData[score], (finalData[peer_group_key]=_xlpm.k)*(ISNUMBER(finalData[score]))))
)</f>
        <v>71</v>
      </c>
      <c r="S2483">
        <f>IF(OR(NOT(ISNUMBER(finalData[[#This Row],[peerIQR]])),finalData[[#This Row],[peerIQR]]=0), NA(), finalData[[#This Row],[peerQ1]]-1.5*finalData[[#This Row],[peerIQR]])</f>
        <v>0.86499999999999988</v>
      </c>
      <c r="T2483">
        <f>IF(OR(NOT(ISNUMBER(finalData[[#This Row],[peerIQR]])),finalData[[#This Row],[peerIQR]]=0), NA(), finalData[[#This Row],[peerQ3]]+1.5*finalData[[#This Row],[peerIQR]])</f>
        <v>1.2250000000000001</v>
      </c>
      <c r="U2483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83">
        <f>finalData[[#This Row],[score]]-finalData[[#This Row],[peerMedian]]</f>
        <v>-2.0000000000000018E-2</v>
      </c>
    </row>
    <row r="2484" spans="1:22">
      <c r="A2484" t="s">
        <v>9373</v>
      </c>
      <c r="B2484" t="s">
        <v>9374</v>
      </c>
      <c r="C2484" t="s">
        <v>7865</v>
      </c>
      <c r="D2484" t="s">
        <v>27</v>
      </c>
      <c r="E2484">
        <v>3</v>
      </c>
      <c r="F2484">
        <v>0</v>
      </c>
      <c r="G2484">
        <v>4</v>
      </c>
      <c r="H2484">
        <v>1</v>
      </c>
      <c r="I2484">
        <v>1.03</v>
      </c>
      <c r="J2484">
        <v>5</v>
      </c>
      <c r="K2484">
        <v>0.2</v>
      </c>
      <c r="L2484" t="s">
        <v>18192</v>
      </c>
      <c r="M2484" t="s">
        <v>17971</v>
      </c>
      <c r="N2484" cm="1">
        <f t="array" ref="N2484">_xlfn.LET(_xlpm.k,finalData[[#This Row],[peer_group_key]],
     MEDIAN(_xlfn._xlws.FILTER(finalData[score], (finalData[peer_group_key]=_xlpm.k)*(ISNUMBER(finalData[score]))))
)</f>
        <v>1.05</v>
      </c>
      <c r="O2484" cm="1">
        <f t="array" ref="O2484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484" cm="1">
        <f t="array" ref="P2484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484">
        <f>finalData[[#This Row],[peerQ3]]-finalData[[#This Row],[peerQ1]]</f>
        <v>5.2499999999999991E-2</v>
      </c>
      <c r="R2484" cm="1">
        <f t="array" ref="R2484">_xlfn.LET(_xlpm.k,finalData[[#This Row],[peer_group_key]],
ROWS(_xlfn._xlws.FILTER(finalData[score], (finalData[peer_group_key]=_xlpm.k)*(ISNUMBER(finalData[score]))))
)</f>
        <v>70</v>
      </c>
      <c r="S2484">
        <f>IF(OR(NOT(ISNUMBER(finalData[[#This Row],[peerIQR]])),finalData[[#This Row],[peerIQR]]=0), NA(), finalData[[#This Row],[peerQ1]]-1.5*finalData[[#This Row],[peerIQR]])</f>
        <v>0.93875000000000008</v>
      </c>
      <c r="T2484">
        <f>IF(OR(NOT(ISNUMBER(finalData[[#This Row],[peerIQR]])),finalData[[#This Row],[peerIQR]]=0), NA(), finalData[[#This Row],[peerQ3]]+1.5*finalData[[#This Row],[peerIQR]])</f>
        <v>1.1487500000000002</v>
      </c>
      <c r="U2484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84">
        <f>finalData[[#This Row],[score]]-finalData[[#This Row],[peerMedian]]</f>
        <v>-2.0000000000000018E-2</v>
      </c>
    </row>
    <row r="2485" spans="1:22">
      <c r="A2485" t="s">
        <v>9376</v>
      </c>
      <c r="B2485" t="s">
        <v>9377</v>
      </c>
      <c r="C2485" t="s">
        <v>7865</v>
      </c>
      <c r="D2485" t="s">
        <v>32</v>
      </c>
      <c r="E2485">
        <v>5</v>
      </c>
      <c r="F2485">
        <v>0</v>
      </c>
      <c r="G2485">
        <v>9</v>
      </c>
      <c r="H2485">
        <v>0</v>
      </c>
      <c r="I2485">
        <v>1.04</v>
      </c>
      <c r="J2485">
        <v>9</v>
      </c>
      <c r="K2485">
        <v>0</v>
      </c>
      <c r="L2485" t="s">
        <v>18193</v>
      </c>
      <c r="M2485" t="s">
        <v>17970</v>
      </c>
      <c r="N2485" cm="1">
        <f t="array" ref="N2485">_xlfn.LET(_xlpm.k,finalData[[#This Row],[peer_group_key]],
     MEDIAN(_xlfn._xlws.FILTER(finalData[score], (finalData[peer_group_key]=_xlpm.k)*(ISNUMBER(finalData[score]))))
)</f>
        <v>1.04</v>
      </c>
      <c r="O2485" cm="1">
        <f t="array" ref="O2485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485" cm="1">
        <f t="array" ref="P2485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485">
        <f>finalData[[#This Row],[peerQ3]]-finalData[[#This Row],[peerQ1]]</f>
        <v>9.000000000000008E-2</v>
      </c>
      <c r="R2485" cm="1">
        <f t="array" ref="R2485">_xlfn.LET(_xlpm.k,finalData[[#This Row],[peer_group_key]],
ROWS(_xlfn._xlws.FILTER(finalData[score], (finalData[peer_group_key]=_xlpm.k)*(ISNUMBER(finalData[score]))))
)</f>
        <v>71</v>
      </c>
      <c r="S2485">
        <f>IF(OR(NOT(ISNUMBER(finalData[[#This Row],[peerIQR]])),finalData[[#This Row],[peerIQR]]=0), NA(), finalData[[#This Row],[peerQ1]]-1.5*finalData[[#This Row],[peerIQR]])</f>
        <v>0.86499999999999988</v>
      </c>
      <c r="T2485">
        <f>IF(OR(NOT(ISNUMBER(finalData[[#This Row],[peerIQR]])),finalData[[#This Row],[peerIQR]]=0), NA(), finalData[[#This Row],[peerQ3]]+1.5*finalData[[#This Row],[peerIQR]])</f>
        <v>1.2250000000000001</v>
      </c>
      <c r="U2485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85">
        <f>finalData[[#This Row],[score]]-finalData[[#This Row],[peerMedian]]</f>
        <v>0</v>
      </c>
    </row>
    <row r="2486" spans="1:22">
      <c r="A2486" t="s">
        <v>9380</v>
      </c>
      <c r="B2486" t="s">
        <v>9381</v>
      </c>
      <c r="C2486" t="s">
        <v>7865</v>
      </c>
      <c r="D2486" t="s">
        <v>27</v>
      </c>
      <c r="E2486">
        <v>1</v>
      </c>
      <c r="F2486">
        <v>0</v>
      </c>
      <c r="G2486">
        <v>4</v>
      </c>
      <c r="H2486">
        <v>1</v>
      </c>
      <c r="I2486">
        <v>0.96</v>
      </c>
      <c r="J2486">
        <v>5</v>
      </c>
      <c r="K2486">
        <v>0.2</v>
      </c>
      <c r="L2486" t="s">
        <v>18192</v>
      </c>
      <c r="M2486" t="s">
        <v>17973</v>
      </c>
      <c r="N2486" cm="1">
        <f t="array" ref="N2486">_xlfn.LET(_xlpm.k,finalData[[#This Row],[peer_group_key]],
     MEDIAN(_xlfn._xlws.FILTER(finalData[score], (finalData[peer_group_key]=_xlpm.k)*(ISNUMBER(finalData[score]))))
)</f>
        <v>1.05</v>
      </c>
      <c r="O2486" cm="1">
        <f t="array" ref="O2486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486" cm="1">
        <f t="array" ref="P2486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486">
        <f>finalData[[#This Row],[peerQ3]]-finalData[[#This Row],[peerQ1]]</f>
        <v>5.2499999999999991E-2</v>
      </c>
      <c r="R2486" cm="1">
        <f t="array" ref="R2486">_xlfn.LET(_xlpm.k,finalData[[#This Row],[peer_group_key]],
ROWS(_xlfn._xlws.FILTER(finalData[score], (finalData[peer_group_key]=_xlpm.k)*(ISNUMBER(finalData[score]))))
)</f>
        <v>70</v>
      </c>
      <c r="S2486">
        <f>IF(OR(NOT(ISNUMBER(finalData[[#This Row],[peerIQR]])),finalData[[#This Row],[peerIQR]]=0), NA(), finalData[[#This Row],[peerQ1]]-1.5*finalData[[#This Row],[peerIQR]])</f>
        <v>0.93875000000000008</v>
      </c>
      <c r="T2486">
        <f>IF(OR(NOT(ISNUMBER(finalData[[#This Row],[peerIQR]])),finalData[[#This Row],[peerIQR]]=0), NA(), finalData[[#This Row],[peerQ3]]+1.5*finalData[[#This Row],[peerIQR]])</f>
        <v>1.1487500000000002</v>
      </c>
      <c r="U2486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86">
        <f>finalData[[#This Row],[score]]-finalData[[#This Row],[peerMedian]]</f>
        <v>-9.000000000000008E-2</v>
      </c>
    </row>
    <row r="2487" spans="1:22">
      <c r="A2487" t="s">
        <v>9383</v>
      </c>
      <c r="B2487" t="s">
        <v>9384</v>
      </c>
      <c r="C2487" t="s">
        <v>7865</v>
      </c>
      <c r="D2487" t="s">
        <v>32</v>
      </c>
      <c r="E2487">
        <v>5</v>
      </c>
      <c r="F2487">
        <v>0</v>
      </c>
      <c r="G2487">
        <v>11</v>
      </c>
      <c r="H2487">
        <v>0</v>
      </c>
      <c r="I2487">
        <v>1.03</v>
      </c>
      <c r="J2487">
        <v>11</v>
      </c>
      <c r="K2487">
        <v>0</v>
      </c>
      <c r="L2487" t="s">
        <v>18193</v>
      </c>
      <c r="M2487" t="s">
        <v>17970</v>
      </c>
      <c r="N2487" cm="1">
        <f t="array" ref="N2487">_xlfn.LET(_xlpm.k,finalData[[#This Row],[peer_group_key]],
     MEDIAN(_xlfn._xlws.FILTER(finalData[score], (finalData[peer_group_key]=_xlpm.k)*(ISNUMBER(finalData[score]))))
)</f>
        <v>1.04</v>
      </c>
      <c r="O2487" cm="1">
        <f t="array" ref="O2487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487" cm="1">
        <f t="array" ref="P2487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487">
        <f>finalData[[#This Row],[peerQ3]]-finalData[[#This Row],[peerQ1]]</f>
        <v>9.000000000000008E-2</v>
      </c>
      <c r="R2487" cm="1">
        <f t="array" ref="R2487">_xlfn.LET(_xlpm.k,finalData[[#This Row],[peer_group_key]],
ROWS(_xlfn._xlws.FILTER(finalData[score], (finalData[peer_group_key]=_xlpm.k)*(ISNUMBER(finalData[score]))))
)</f>
        <v>71</v>
      </c>
      <c r="S2487">
        <f>IF(OR(NOT(ISNUMBER(finalData[[#This Row],[peerIQR]])),finalData[[#This Row],[peerIQR]]=0), NA(), finalData[[#This Row],[peerQ1]]-1.5*finalData[[#This Row],[peerIQR]])</f>
        <v>0.86499999999999988</v>
      </c>
      <c r="T2487">
        <f>IF(OR(NOT(ISNUMBER(finalData[[#This Row],[peerIQR]])),finalData[[#This Row],[peerIQR]]=0), NA(), finalData[[#This Row],[peerQ3]]+1.5*finalData[[#This Row],[peerIQR]])</f>
        <v>1.2250000000000001</v>
      </c>
      <c r="U2487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87">
        <f>finalData[[#This Row],[score]]-finalData[[#This Row],[peerMedian]]</f>
        <v>-1.0000000000000009E-2</v>
      </c>
    </row>
    <row r="2488" spans="1:22">
      <c r="A2488" t="s">
        <v>9386</v>
      </c>
      <c r="B2488" t="s">
        <v>9387</v>
      </c>
      <c r="C2488" t="s">
        <v>7865</v>
      </c>
      <c r="D2488" t="s">
        <v>32</v>
      </c>
      <c r="E2488">
        <v>4</v>
      </c>
      <c r="F2488">
        <v>0</v>
      </c>
      <c r="G2488">
        <v>6</v>
      </c>
      <c r="H2488">
        <v>0</v>
      </c>
      <c r="I2488">
        <v>0.98</v>
      </c>
      <c r="J2488">
        <v>6</v>
      </c>
      <c r="K2488">
        <v>0</v>
      </c>
      <c r="L2488" t="s">
        <v>18193</v>
      </c>
      <c r="M2488" t="s">
        <v>17970</v>
      </c>
      <c r="N2488" cm="1">
        <f t="array" ref="N2488">_xlfn.LET(_xlpm.k,finalData[[#This Row],[peer_group_key]],
     MEDIAN(_xlfn._xlws.FILTER(finalData[score], (finalData[peer_group_key]=_xlpm.k)*(ISNUMBER(finalData[score]))))
)</f>
        <v>1.04</v>
      </c>
      <c r="O2488" cm="1">
        <f t="array" ref="O2488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488" cm="1">
        <f t="array" ref="P2488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488">
        <f>finalData[[#This Row],[peerQ3]]-finalData[[#This Row],[peerQ1]]</f>
        <v>9.000000000000008E-2</v>
      </c>
      <c r="R2488" cm="1">
        <f t="array" ref="R2488">_xlfn.LET(_xlpm.k,finalData[[#This Row],[peer_group_key]],
ROWS(_xlfn._xlws.FILTER(finalData[score], (finalData[peer_group_key]=_xlpm.k)*(ISNUMBER(finalData[score]))))
)</f>
        <v>71</v>
      </c>
      <c r="S2488">
        <f>IF(OR(NOT(ISNUMBER(finalData[[#This Row],[peerIQR]])),finalData[[#This Row],[peerIQR]]=0), NA(), finalData[[#This Row],[peerQ1]]-1.5*finalData[[#This Row],[peerIQR]])</f>
        <v>0.86499999999999988</v>
      </c>
      <c r="T2488">
        <f>IF(OR(NOT(ISNUMBER(finalData[[#This Row],[peerIQR]])),finalData[[#This Row],[peerIQR]]=0), NA(), finalData[[#This Row],[peerQ3]]+1.5*finalData[[#This Row],[peerIQR]])</f>
        <v>1.2250000000000001</v>
      </c>
      <c r="U2488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88">
        <f>finalData[[#This Row],[score]]-finalData[[#This Row],[peerMedian]]</f>
        <v>-6.0000000000000053E-2</v>
      </c>
    </row>
    <row r="2489" spans="1:22">
      <c r="A2489" t="s">
        <v>9389</v>
      </c>
      <c r="B2489" t="s">
        <v>9390</v>
      </c>
      <c r="C2489" t="s">
        <v>7865</v>
      </c>
      <c r="D2489" t="s">
        <v>27</v>
      </c>
      <c r="E2489">
        <v>4</v>
      </c>
      <c r="F2489">
        <v>0</v>
      </c>
      <c r="G2489">
        <v>3</v>
      </c>
      <c r="H2489">
        <v>0</v>
      </c>
      <c r="I2489">
        <v>1.2</v>
      </c>
      <c r="J2489">
        <v>3</v>
      </c>
      <c r="K2489">
        <v>0</v>
      </c>
      <c r="L2489" t="s">
        <v>18192</v>
      </c>
      <c r="M2489" t="s">
        <v>17970</v>
      </c>
      <c r="N2489" cm="1">
        <f t="array" ref="N2489">_xlfn.LET(_xlpm.k,finalData[[#This Row],[peer_group_key]],
     MEDIAN(_xlfn._xlws.FILTER(finalData[score], (finalData[peer_group_key]=_xlpm.k)*(ISNUMBER(finalData[score]))))
)</f>
        <v>1.05</v>
      </c>
      <c r="O2489" cm="1">
        <f t="array" ref="O2489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1.0175000000000001</v>
      </c>
      <c r="P2489" cm="1">
        <f t="array" ref="P2489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1.07</v>
      </c>
      <c r="Q2489">
        <f>finalData[[#This Row],[peerQ3]]-finalData[[#This Row],[peerQ1]]</f>
        <v>5.2499999999999991E-2</v>
      </c>
      <c r="R2489" cm="1">
        <f t="array" ref="R2489">_xlfn.LET(_xlpm.k,finalData[[#This Row],[peer_group_key]],
ROWS(_xlfn._xlws.FILTER(finalData[score], (finalData[peer_group_key]=_xlpm.k)*(ISNUMBER(finalData[score]))))
)</f>
        <v>70</v>
      </c>
      <c r="S2489">
        <f>IF(OR(NOT(ISNUMBER(finalData[[#This Row],[peerIQR]])),finalData[[#This Row],[peerIQR]]=0), NA(), finalData[[#This Row],[peerQ1]]-1.5*finalData[[#This Row],[peerIQR]])</f>
        <v>0.93875000000000008</v>
      </c>
      <c r="T2489">
        <f>IF(OR(NOT(ISNUMBER(finalData[[#This Row],[peerIQR]])),finalData[[#This Row],[peerIQR]]=0), NA(), finalData[[#This Row],[peerQ3]]+1.5*finalData[[#This Row],[peerIQR]])</f>
        <v>1.1487500000000002</v>
      </c>
      <c r="U2489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High Outlier</v>
      </c>
      <c r="V2489">
        <f>finalData[[#This Row],[score]]-finalData[[#This Row],[peerMedian]]</f>
        <v>0.14999999999999991</v>
      </c>
    </row>
    <row r="2490" spans="1:22">
      <c r="A2490" t="s">
        <v>9392</v>
      </c>
      <c r="B2490" t="s">
        <v>9393</v>
      </c>
      <c r="C2490" t="s">
        <v>7865</v>
      </c>
      <c r="D2490" t="s">
        <v>32</v>
      </c>
      <c r="E2490">
        <v>4</v>
      </c>
      <c r="F2490">
        <v>1</v>
      </c>
      <c r="G2490">
        <v>5</v>
      </c>
      <c r="H2490">
        <v>0</v>
      </c>
      <c r="I2490">
        <v>1.07</v>
      </c>
      <c r="J2490">
        <v>6</v>
      </c>
      <c r="K2490">
        <v>0</v>
      </c>
      <c r="L2490" t="s">
        <v>18193</v>
      </c>
      <c r="M2490" t="s">
        <v>17970</v>
      </c>
      <c r="N2490" cm="1">
        <f t="array" ref="N2490">_xlfn.LET(_xlpm.k,finalData[[#This Row],[peer_group_key]],
     MEDIAN(_xlfn._xlws.FILTER(finalData[score], (finalData[peer_group_key]=_xlpm.k)*(ISNUMBER(finalData[score]))))
)</f>
        <v>1.04</v>
      </c>
      <c r="O2490" cm="1">
        <f t="array" ref="O2490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490" cm="1">
        <f t="array" ref="P2490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490">
        <f>finalData[[#This Row],[peerQ3]]-finalData[[#This Row],[peerQ1]]</f>
        <v>9.000000000000008E-2</v>
      </c>
      <c r="R2490" cm="1">
        <f t="array" ref="R2490">_xlfn.LET(_xlpm.k,finalData[[#This Row],[peer_group_key]],
ROWS(_xlfn._xlws.FILTER(finalData[score], (finalData[peer_group_key]=_xlpm.k)*(ISNUMBER(finalData[score]))))
)</f>
        <v>71</v>
      </c>
      <c r="S2490">
        <f>IF(OR(NOT(ISNUMBER(finalData[[#This Row],[peerIQR]])),finalData[[#This Row],[peerIQR]]=0), NA(), finalData[[#This Row],[peerQ1]]-1.5*finalData[[#This Row],[peerIQR]])</f>
        <v>0.86499999999999988</v>
      </c>
      <c r="T2490">
        <f>IF(OR(NOT(ISNUMBER(finalData[[#This Row],[peerIQR]])),finalData[[#This Row],[peerIQR]]=0), NA(), finalData[[#This Row],[peerQ3]]+1.5*finalData[[#This Row],[peerIQR]])</f>
        <v>1.2250000000000001</v>
      </c>
      <c r="U2490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90">
        <f>finalData[[#This Row],[score]]-finalData[[#This Row],[peerMedian]]</f>
        <v>3.0000000000000027E-2</v>
      </c>
    </row>
    <row r="2491" spans="1:22">
      <c r="A2491" t="s">
        <v>9395</v>
      </c>
      <c r="B2491" t="s">
        <v>9396</v>
      </c>
      <c r="C2491" t="s">
        <v>7865</v>
      </c>
      <c r="D2491" t="s">
        <v>32</v>
      </c>
      <c r="E2491">
        <v>4</v>
      </c>
      <c r="F2491">
        <v>0</v>
      </c>
      <c r="G2491">
        <v>4</v>
      </c>
      <c r="H2491">
        <v>0</v>
      </c>
      <c r="I2491">
        <v>1.05</v>
      </c>
      <c r="J2491">
        <v>4</v>
      </c>
      <c r="K2491">
        <v>0</v>
      </c>
      <c r="L2491" t="s">
        <v>18193</v>
      </c>
      <c r="M2491" t="s">
        <v>17970</v>
      </c>
      <c r="N2491" cm="1">
        <f t="array" ref="N2491">_xlfn.LET(_xlpm.k,finalData[[#This Row],[peer_group_key]],
     MEDIAN(_xlfn._xlws.FILTER(finalData[score], (finalData[peer_group_key]=_xlpm.k)*(ISNUMBER(finalData[score]))))
)</f>
        <v>1.04</v>
      </c>
      <c r="O2491" cm="1">
        <f t="array" ref="O2491">_xlfn.LET(_xlpm.k,finalData[[#This Row],[peer_group_key]], _xlpm.s,_xlfn._xlws.FILTER(finalData[score],(finalData[peer_group_key]=_xlpm.k)*ISNUMBER(finalData[score])),
        IF(ROWS(_xlpm.s)&gt;=8, _xlfn.QUARTILE.EXC(_xlpm.s,1), _xlfn.QUARTILE.INC(_xlpm.s,1)))</f>
        <v>1</v>
      </c>
      <c r="P2491" cm="1">
        <f t="array" ref="P2491">_xlfn.LET(_xlpm.k,finalData[[#This Row],[peer_group_key]], _xlpm.s,_xlfn._xlws.FILTER(finalData[score],(finalData[peer_group_key]=_xlpm.k)*ISNUMBER(finalData[score])),
        IF(ROWS(_xlpm.s)&gt;=8, _xlfn.QUARTILE.EXC(_xlpm.s,3), _xlfn.QUARTILE.INC(_xlpm.s,3)))</f>
        <v>1.0900000000000001</v>
      </c>
      <c r="Q2491">
        <f>finalData[[#This Row],[peerQ3]]-finalData[[#This Row],[peerQ1]]</f>
        <v>9.000000000000008E-2</v>
      </c>
      <c r="R2491" cm="1">
        <f t="array" ref="R2491">_xlfn.LET(_xlpm.k,finalData[[#This Row],[peer_group_key]],
ROWS(_xlfn._xlws.FILTER(finalData[score], (finalData[peer_group_key]=_xlpm.k)*(ISNUMBER(finalData[score]))))
)</f>
        <v>71</v>
      </c>
      <c r="S2491">
        <f>IF(OR(NOT(ISNUMBER(finalData[[#This Row],[peerIQR]])),finalData[[#This Row],[peerIQR]]=0), NA(), finalData[[#This Row],[peerQ1]]-1.5*finalData[[#This Row],[peerIQR]])</f>
        <v>0.86499999999999988</v>
      </c>
      <c r="T2491">
        <f>IF(OR(NOT(ISNUMBER(finalData[[#This Row],[peerIQR]])),finalData[[#This Row],[peerIQR]]=0), NA(), finalData[[#This Row],[peerQ3]]+1.5*finalData[[#This Row],[peerIQR]])</f>
        <v>1.2250000000000001</v>
      </c>
      <c r="U2491" t="str">
        <f>IF(OR(finalData[[#This Row],[groupN]]&lt;8, NOT(ISNUMBER(finalData[[#This Row],[peerIQR]])), finalData[[#This Row],[peerIQR]]=0),
     "Insufficient data",
     IF(finalData[[#This Row],[score]]&lt;finalData[[#This Row],[outlier_low]], "Low Outlier",
        IF(finalData[[#This Row],[score]]&gt;finalData[[#This Row],[outlier_high]], "High Outlier", "Normal")))</f>
        <v>Normal</v>
      </c>
      <c r="V2491">
        <f>finalData[[#This Row],[score]]-finalData[[#This Row],[peerMedian]]</f>
        <v>1.0000000000000009E-2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8CDA-9453-4090-91E5-F8318925833D}">
  <dimension ref="A1:M2910"/>
  <sheetViews>
    <sheetView workbookViewId="0">
      <selection sqref="A1:M2910"/>
    </sheetView>
  </sheetViews>
  <sheetFormatPr defaultRowHeight="14.4"/>
  <cols>
    <col min="1" max="1" width="10.77734375" bestFit="1" customWidth="1"/>
    <col min="2" max="2" width="70.109375" bestFit="1" customWidth="1"/>
    <col min="3" max="3" width="43" bestFit="1" customWidth="1"/>
    <col min="4" max="4" width="22" bestFit="1" customWidth="1"/>
    <col min="5" max="5" width="7.44140625" bestFit="1" customWidth="1"/>
    <col min="6" max="6" width="10.109375" bestFit="1" customWidth="1"/>
    <col min="7" max="7" width="22" bestFit="1" customWidth="1"/>
    <col min="8" max="8" width="18.44140625" bestFit="1" customWidth="1"/>
    <col min="9" max="9" width="12.21875" bestFit="1" customWidth="1"/>
    <col min="10" max="10" width="62" bestFit="1" customWidth="1"/>
    <col min="11" max="11" width="7.77734375" bestFit="1" customWidth="1"/>
    <col min="12" max="12" width="11" bestFit="1" customWidth="1"/>
    <col min="13" max="13" width="10.33203125" bestFit="1" customWidth="1"/>
  </cols>
  <sheetData>
    <row r="1" spans="1:13">
      <c r="A1" t="s">
        <v>9398</v>
      </c>
      <c r="B1" t="s">
        <v>1</v>
      </c>
      <c r="C1" t="s">
        <v>9399</v>
      </c>
      <c r="D1" t="s">
        <v>9400</v>
      </c>
      <c r="E1" t="s">
        <v>2</v>
      </c>
      <c r="F1" t="s">
        <v>3</v>
      </c>
      <c r="G1" t="s">
        <v>4</v>
      </c>
      <c r="H1" t="s">
        <v>9401</v>
      </c>
      <c r="I1" t="s">
        <v>9402</v>
      </c>
      <c r="J1" t="s">
        <v>9403</v>
      </c>
      <c r="K1" t="s">
        <v>9404</v>
      </c>
      <c r="L1" t="s">
        <v>9405</v>
      </c>
      <c r="M1" t="s">
        <v>9406</v>
      </c>
    </row>
    <row r="2" spans="1:13">
      <c r="A2" t="s">
        <v>12</v>
      </c>
      <c r="B2" t="s">
        <v>13</v>
      </c>
      <c r="C2" t="s">
        <v>9407</v>
      </c>
      <c r="D2" t="s">
        <v>9408</v>
      </c>
      <c r="E2" t="s">
        <v>14</v>
      </c>
      <c r="F2" t="s">
        <v>15</v>
      </c>
      <c r="G2" t="s">
        <v>16</v>
      </c>
      <c r="H2" t="s">
        <v>9409</v>
      </c>
      <c r="I2" t="s">
        <v>9410</v>
      </c>
      <c r="J2" t="s">
        <v>9411</v>
      </c>
      <c r="K2">
        <v>1.03</v>
      </c>
      <c r="L2" s="1">
        <v>44927</v>
      </c>
      <c r="M2" s="1">
        <v>45291</v>
      </c>
    </row>
    <row r="3" spans="1:13">
      <c r="A3" t="s">
        <v>19</v>
      </c>
      <c r="B3" t="s">
        <v>20</v>
      </c>
      <c r="C3" t="s">
        <v>9412</v>
      </c>
      <c r="D3" t="s">
        <v>9413</v>
      </c>
      <c r="E3" t="s">
        <v>14</v>
      </c>
      <c r="F3" t="s">
        <v>21</v>
      </c>
      <c r="G3" t="s">
        <v>22</v>
      </c>
      <c r="H3" t="s">
        <v>9414</v>
      </c>
      <c r="I3" t="s">
        <v>9410</v>
      </c>
      <c r="J3" t="s">
        <v>9411</v>
      </c>
      <c r="K3">
        <v>1</v>
      </c>
      <c r="L3" s="1">
        <v>44927</v>
      </c>
      <c r="M3" s="1">
        <v>45291</v>
      </c>
    </row>
    <row r="4" spans="1:13">
      <c r="A4" t="s">
        <v>23</v>
      </c>
      <c r="B4" t="s">
        <v>24</v>
      </c>
      <c r="C4" t="s">
        <v>9415</v>
      </c>
      <c r="D4" t="s">
        <v>7513</v>
      </c>
      <c r="E4" t="s">
        <v>14</v>
      </c>
      <c r="F4" t="s">
        <v>25</v>
      </c>
      <c r="G4" t="s">
        <v>26</v>
      </c>
      <c r="H4" t="s">
        <v>9416</v>
      </c>
      <c r="I4" t="s">
        <v>9410</v>
      </c>
      <c r="J4" t="s">
        <v>9411</v>
      </c>
      <c r="K4">
        <v>1.02</v>
      </c>
      <c r="L4" s="1">
        <v>44927</v>
      </c>
      <c r="M4" s="1">
        <v>45291</v>
      </c>
    </row>
    <row r="5" spans="1:13">
      <c r="A5" t="s">
        <v>28</v>
      </c>
      <c r="B5" t="s">
        <v>29</v>
      </c>
      <c r="C5" t="s">
        <v>9417</v>
      </c>
      <c r="D5" t="s">
        <v>9418</v>
      </c>
      <c r="E5" t="s">
        <v>14</v>
      </c>
      <c r="F5" t="s">
        <v>30</v>
      </c>
      <c r="G5" t="s">
        <v>31</v>
      </c>
      <c r="H5" t="s">
        <v>9419</v>
      </c>
      <c r="I5" t="s">
        <v>9410</v>
      </c>
      <c r="J5" t="s">
        <v>9411</v>
      </c>
      <c r="K5">
        <v>1.02</v>
      </c>
      <c r="L5" s="1">
        <v>44927</v>
      </c>
      <c r="M5" s="1">
        <v>45291</v>
      </c>
    </row>
    <row r="6" spans="1:13">
      <c r="A6" t="s">
        <v>9420</v>
      </c>
      <c r="B6" t="s">
        <v>9421</v>
      </c>
      <c r="C6" t="s">
        <v>9422</v>
      </c>
      <c r="D6" t="s">
        <v>9423</v>
      </c>
      <c r="E6" t="s">
        <v>14</v>
      </c>
      <c r="F6" t="s">
        <v>9424</v>
      </c>
      <c r="G6" t="s">
        <v>9425</v>
      </c>
      <c r="H6" t="s">
        <v>9426</v>
      </c>
      <c r="I6" t="s">
        <v>9410</v>
      </c>
      <c r="J6" t="s">
        <v>9411</v>
      </c>
      <c r="K6">
        <v>1.07</v>
      </c>
      <c r="L6" s="1">
        <v>44927</v>
      </c>
      <c r="M6" s="1">
        <v>45291</v>
      </c>
    </row>
    <row r="7" spans="1:13">
      <c r="A7" t="s">
        <v>33</v>
      </c>
      <c r="B7" t="s">
        <v>34</v>
      </c>
      <c r="C7" t="s">
        <v>9427</v>
      </c>
      <c r="D7" t="s">
        <v>9428</v>
      </c>
      <c r="E7" t="s">
        <v>14</v>
      </c>
      <c r="F7" t="s">
        <v>35</v>
      </c>
      <c r="G7" t="s">
        <v>36</v>
      </c>
      <c r="H7" t="s">
        <v>9429</v>
      </c>
      <c r="I7" t="s">
        <v>9410</v>
      </c>
      <c r="J7" t="s">
        <v>9411</v>
      </c>
      <c r="K7">
        <v>1.02</v>
      </c>
      <c r="L7" s="1">
        <v>44927</v>
      </c>
      <c r="M7" s="1">
        <v>45291</v>
      </c>
    </row>
    <row r="8" spans="1:13">
      <c r="A8" t="s">
        <v>37</v>
      </c>
      <c r="B8" t="s">
        <v>38</v>
      </c>
      <c r="C8" t="s">
        <v>9430</v>
      </c>
      <c r="D8" t="s">
        <v>9431</v>
      </c>
      <c r="E8" t="s">
        <v>14</v>
      </c>
      <c r="F8" t="s">
        <v>39</v>
      </c>
      <c r="G8" t="s">
        <v>40</v>
      </c>
      <c r="H8" t="s">
        <v>9432</v>
      </c>
      <c r="I8" t="s">
        <v>9410</v>
      </c>
      <c r="J8" t="s">
        <v>9411</v>
      </c>
      <c r="K8">
        <v>1.01</v>
      </c>
      <c r="L8" s="1">
        <v>44927</v>
      </c>
      <c r="M8" s="1">
        <v>45291</v>
      </c>
    </row>
    <row r="9" spans="1:13">
      <c r="A9" t="s">
        <v>41</v>
      </c>
      <c r="B9" t="s">
        <v>42</v>
      </c>
      <c r="C9" t="s">
        <v>9433</v>
      </c>
      <c r="D9" t="s">
        <v>9434</v>
      </c>
      <c r="E9" t="s">
        <v>14</v>
      </c>
      <c r="F9" t="s">
        <v>43</v>
      </c>
      <c r="G9" t="s">
        <v>44</v>
      </c>
      <c r="H9" t="s">
        <v>9435</v>
      </c>
      <c r="I9" t="s">
        <v>9410</v>
      </c>
      <c r="J9" t="s">
        <v>9411</v>
      </c>
      <c r="K9">
        <v>1.05</v>
      </c>
      <c r="L9" s="1">
        <v>44927</v>
      </c>
      <c r="M9" s="1">
        <v>45291</v>
      </c>
    </row>
    <row r="10" spans="1:13">
      <c r="A10" t="s">
        <v>45</v>
      </c>
      <c r="B10" t="s">
        <v>46</v>
      </c>
      <c r="C10" t="s">
        <v>9436</v>
      </c>
      <c r="D10" t="s">
        <v>9437</v>
      </c>
      <c r="E10" t="s">
        <v>14</v>
      </c>
      <c r="F10" t="s">
        <v>47</v>
      </c>
      <c r="G10" t="s">
        <v>48</v>
      </c>
      <c r="H10" t="s">
        <v>9438</v>
      </c>
      <c r="I10" t="s">
        <v>9410</v>
      </c>
      <c r="J10" t="s">
        <v>9411</v>
      </c>
      <c r="K10">
        <v>1.1100000000000001</v>
      </c>
      <c r="L10" s="1">
        <v>44927</v>
      </c>
      <c r="M10" s="1">
        <v>45291</v>
      </c>
    </row>
    <row r="11" spans="1:13">
      <c r="A11" t="s">
        <v>49</v>
      </c>
      <c r="B11" t="s">
        <v>50</v>
      </c>
      <c r="C11" t="s">
        <v>9439</v>
      </c>
      <c r="D11" t="s">
        <v>9440</v>
      </c>
      <c r="E11" t="s">
        <v>14</v>
      </c>
      <c r="F11" t="s">
        <v>51</v>
      </c>
      <c r="G11" t="s">
        <v>52</v>
      </c>
      <c r="H11" t="s">
        <v>9441</v>
      </c>
      <c r="I11" t="s">
        <v>9410</v>
      </c>
      <c r="J11" t="s">
        <v>9411</v>
      </c>
      <c r="K11">
        <v>1.08</v>
      </c>
      <c r="L11" s="1">
        <v>44927</v>
      </c>
      <c r="M11" s="1">
        <v>45291</v>
      </c>
    </row>
    <row r="12" spans="1:13">
      <c r="A12" t="s">
        <v>9442</v>
      </c>
      <c r="B12" t="s">
        <v>9443</v>
      </c>
      <c r="C12" t="s">
        <v>9444</v>
      </c>
      <c r="D12" t="s">
        <v>7319</v>
      </c>
      <c r="E12" t="s">
        <v>14</v>
      </c>
      <c r="F12" t="s">
        <v>9445</v>
      </c>
      <c r="G12" t="s">
        <v>2193</v>
      </c>
      <c r="H12" t="s">
        <v>9446</v>
      </c>
      <c r="I12" t="s">
        <v>9410</v>
      </c>
      <c r="J12" t="s">
        <v>9411</v>
      </c>
      <c r="K12">
        <v>1.1200000000000001</v>
      </c>
      <c r="L12" s="1">
        <v>44927</v>
      </c>
      <c r="M12" s="1">
        <v>45291</v>
      </c>
    </row>
    <row r="13" spans="1:13">
      <c r="A13" t="s">
        <v>53</v>
      </c>
      <c r="B13" t="s">
        <v>54</v>
      </c>
      <c r="C13" t="s">
        <v>9447</v>
      </c>
      <c r="D13" t="s">
        <v>56</v>
      </c>
      <c r="E13" t="s">
        <v>14</v>
      </c>
      <c r="F13" t="s">
        <v>55</v>
      </c>
      <c r="G13" t="s">
        <v>56</v>
      </c>
      <c r="H13" t="s">
        <v>9448</v>
      </c>
      <c r="I13" t="s">
        <v>9410</v>
      </c>
      <c r="J13" t="s">
        <v>9411</v>
      </c>
      <c r="K13">
        <v>1.03</v>
      </c>
      <c r="L13" s="1">
        <v>44927</v>
      </c>
      <c r="M13" s="1">
        <v>45291</v>
      </c>
    </row>
    <row r="14" spans="1:13">
      <c r="A14" t="s">
        <v>57</v>
      </c>
      <c r="B14" t="s">
        <v>58</v>
      </c>
      <c r="C14" t="s">
        <v>9449</v>
      </c>
      <c r="D14" t="s">
        <v>56</v>
      </c>
      <c r="E14" t="s">
        <v>14</v>
      </c>
      <c r="F14" t="s">
        <v>59</v>
      </c>
      <c r="G14" t="s">
        <v>56</v>
      </c>
      <c r="H14" t="s">
        <v>9450</v>
      </c>
      <c r="I14" t="s">
        <v>9410</v>
      </c>
      <c r="J14" t="s">
        <v>9411</v>
      </c>
      <c r="K14">
        <v>1.03</v>
      </c>
      <c r="L14" s="1">
        <v>44927</v>
      </c>
      <c r="M14" s="1">
        <v>45291</v>
      </c>
    </row>
    <row r="15" spans="1:13">
      <c r="A15" t="s">
        <v>60</v>
      </c>
      <c r="B15" t="s">
        <v>61</v>
      </c>
      <c r="C15" t="s">
        <v>9451</v>
      </c>
      <c r="D15" t="s">
        <v>9452</v>
      </c>
      <c r="E15" t="s">
        <v>14</v>
      </c>
      <c r="F15" t="s">
        <v>62</v>
      </c>
      <c r="G15" t="s">
        <v>63</v>
      </c>
      <c r="H15" t="s">
        <v>9453</v>
      </c>
      <c r="I15" t="s">
        <v>9410</v>
      </c>
      <c r="J15" t="s">
        <v>9411</v>
      </c>
      <c r="K15">
        <v>0.96</v>
      </c>
      <c r="L15" s="1">
        <v>44927</v>
      </c>
      <c r="M15" s="1">
        <v>45291</v>
      </c>
    </row>
    <row r="16" spans="1:13">
      <c r="A16" t="s">
        <v>64</v>
      </c>
      <c r="B16" t="s">
        <v>65</v>
      </c>
      <c r="C16" t="s">
        <v>9454</v>
      </c>
      <c r="D16" t="s">
        <v>9428</v>
      </c>
      <c r="E16" t="s">
        <v>14</v>
      </c>
      <c r="F16" t="s">
        <v>66</v>
      </c>
      <c r="G16" t="s">
        <v>36</v>
      </c>
      <c r="H16" t="s">
        <v>9455</v>
      </c>
      <c r="I16" t="s">
        <v>9410</v>
      </c>
      <c r="J16" t="s">
        <v>9411</v>
      </c>
      <c r="K16">
        <v>0.96</v>
      </c>
      <c r="L16" s="1">
        <v>44927</v>
      </c>
      <c r="M16" s="1">
        <v>45291</v>
      </c>
    </row>
    <row r="17" spans="1:13">
      <c r="A17" t="s">
        <v>9456</v>
      </c>
      <c r="B17" t="s">
        <v>9457</v>
      </c>
      <c r="C17" t="s">
        <v>9458</v>
      </c>
      <c r="D17" t="s">
        <v>9459</v>
      </c>
      <c r="E17" t="s">
        <v>14</v>
      </c>
      <c r="F17" t="s">
        <v>9460</v>
      </c>
      <c r="G17" t="s">
        <v>9461</v>
      </c>
      <c r="H17" t="s">
        <v>9462</v>
      </c>
      <c r="I17" t="s">
        <v>9410</v>
      </c>
      <c r="J17" t="s">
        <v>9411</v>
      </c>
      <c r="K17">
        <v>0.92</v>
      </c>
      <c r="L17" s="1">
        <v>44927</v>
      </c>
      <c r="M17" s="1">
        <v>45291</v>
      </c>
    </row>
    <row r="18" spans="1:13">
      <c r="A18" t="s">
        <v>68</v>
      </c>
      <c r="B18" t="s">
        <v>69</v>
      </c>
      <c r="C18" t="s">
        <v>9463</v>
      </c>
      <c r="D18" t="s">
        <v>71</v>
      </c>
      <c r="E18" t="s">
        <v>14</v>
      </c>
      <c r="F18" t="s">
        <v>70</v>
      </c>
      <c r="G18" t="s">
        <v>71</v>
      </c>
      <c r="H18" t="s">
        <v>9464</v>
      </c>
      <c r="I18" t="s">
        <v>9410</v>
      </c>
      <c r="J18" t="s">
        <v>9411</v>
      </c>
      <c r="K18">
        <v>0.97</v>
      </c>
      <c r="L18" s="1">
        <v>44927</v>
      </c>
      <c r="M18" s="1">
        <v>45291</v>
      </c>
    </row>
    <row r="19" spans="1:13">
      <c r="A19" t="s">
        <v>72</v>
      </c>
      <c r="B19" t="s">
        <v>73</v>
      </c>
      <c r="C19" t="s">
        <v>9465</v>
      </c>
      <c r="D19" t="s">
        <v>9466</v>
      </c>
      <c r="E19" t="s">
        <v>14</v>
      </c>
      <c r="F19" t="s">
        <v>74</v>
      </c>
      <c r="G19" t="s">
        <v>31</v>
      </c>
      <c r="H19" t="s">
        <v>9467</v>
      </c>
      <c r="I19" t="s">
        <v>9410</v>
      </c>
      <c r="J19" t="s">
        <v>9411</v>
      </c>
      <c r="K19">
        <v>1</v>
      </c>
      <c r="L19" s="1">
        <v>44927</v>
      </c>
      <c r="M19" s="1">
        <v>45291</v>
      </c>
    </row>
    <row r="20" spans="1:13">
      <c r="A20" t="s">
        <v>75</v>
      </c>
      <c r="B20" t="s">
        <v>76</v>
      </c>
      <c r="C20" t="s">
        <v>9468</v>
      </c>
      <c r="D20" t="s">
        <v>9469</v>
      </c>
      <c r="E20" t="s">
        <v>14</v>
      </c>
      <c r="F20" t="s">
        <v>77</v>
      </c>
      <c r="G20" t="s">
        <v>78</v>
      </c>
      <c r="H20" t="s">
        <v>9470</v>
      </c>
      <c r="I20" t="s">
        <v>9410</v>
      </c>
      <c r="J20" t="s">
        <v>9411</v>
      </c>
      <c r="K20">
        <v>1.02</v>
      </c>
      <c r="L20" s="1">
        <v>44927</v>
      </c>
      <c r="M20" s="1">
        <v>45291</v>
      </c>
    </row>
    <row r="21" spans="1:13">
      <c r="A21" t="s">
        <v>79</v>
      </c>
      <c r="B21" t="s">
        <v>80</v>
      </c>
      <c r="C21" t="s">
        <v>9471</v>
      </c>
      <c r="D21" t="s">
        <v>9472</v>
      </c>
      <c r="E21" t="s">
        <v>14</v>
      </c>
      <c r="F21" t="s">
        <v>81</v>
      </c>
      <c r="G21" t="s">
        <v>82</v>
      </c>
      <c r="H21" t="s">
        <v>9473</v>
      </c>
      <c r="I21" t="s">
        <v>9410</v>
      </c>
      <c r="J21" t="s">
        <v>9411</v>
      </c>
      <c r="K21">
        <v>1.05</v>
      </c>
      <c r="L21" s="1">
        <v>44927</v>
      </c>
      <c r="M21" s="1">
        <v>45291</v>
      </c>
    </row>
    <row r="22" spans="1:13">
      <c r="A22" t="s">
        <v>9474</v>
      </c>
      <c r="B22" t="s">
        <v>9475</v>
      </c>
      <c r="C22" t="s">
        <v>9476</v>
      </c>
      <c r="D22" t="s">
        <v>2903</v>
      </c>
      <c r="E22" t="s">
        <v>14</v>
      </c>
      <c r="F22" t="s">
        <v>9477</v>
      </c>
      <c r="G22" t="s">
        <v>1775</v>
      </c>
      <c r="H22" t="s">
        <v>9478</v>
      </c>
      <c r="I22" t="s">
        <v>9410</v>
      </c>
      <c r="J22" t="s">
        <v>9411</v>
      </c>
      <c r="K22">
        <v>0.96</v>
      </c>
      <c r="L22" s="1">
        <v>44927</v>
      </c>
      <c r="M22" s="1">
        <v>45291</v>
      </c>
    </row>
    <row r="23" spans="1:13">
      <c r="A23" t="s">
        <v>83</v>
      </c>
      <c r="B23" t="s">
        <v>84</v>
      </c>
      <c r="C23" t="s">
        <v>9479</v>
      </c>
      <c r="D23" t="s">
        <v>86</v>
      </c>
      <c r="E23" t="s">
        <v>14</v>
      </c>
      <c r="F23" t="s">
        <v>85</v>
      </c>
      <c r="G23" t="s">
        <v>86</v>
      </c>
      <c r="H23" t="s">
        <v>9480</v>
      </c>
      <c r="I23" t="s">
        <v>9410</v>
      </c>
      <c r="J23" t="s">
        <v>9411</v>
      </c>
      <c r="K23">
        <v>0.99</v>
      </c>
      <c r="L23" s="1">
        <v>44927</v>
      </c>
      <c r="M23" s="1">
        <v>45291</v>
      </c>
    </row>
    <row r="24" spans="1:13">
      <c r="A24" t="s">
        <v>88</v>
      </c>
      <c r="B24" t="s">
        <v>89</v>
      </c>
      <c r="C24" t="s">
        <v>9481</v>
      </c>
      <c r="D24" t="s">
        <v>9472</v>
      </c>
      <c r="E24" t="s">
        <v>14</v>
      </c>
      <c r="F24" t="s">
        <v>90</v>
      </c>
      <c r="G24" t="s">
        <v>82</v>
      </c>
      <c r="H24" t="s">
        <v>9482</v>
      </c>
      <c r="I24" t="s">
        <v>9410</v>
      </c>
      <c r="J24" t="s">
        <v>9411</v>
      </c>
      <c r="K24">
        <v>0.98</v>
      </c>
      <c r="L24" s="1">
        <v>44927</v>
      </c>
      <c r="M24" s="1">
        <v>45291</v>
      </c>
    </row>
    <row r="25" spans="1:13">
      <c r="A25" t="s">
        <v>91</v>
      </c>
      <c r="B25" t="s">
        <v>92</v>
      </c>
      <c r="C25" t="s">
        <v>9483</v>
      </c>
      <c r="D25" t="s">
        <v>9484</v>
      </c>
      <c r="E25" t="s">
        <v>14</v>
      </c>
      <c r="F25" t="s">
        <v>93</v>
      </c>
      <c r="G25" t="s">
        <v>94</v>
      </c>
      <c r="H25" t="s">
        <v>9485</v>
      </c>
      <c r="I25" t="s">
        <v>9410</v>
      </c>
      <c r="J25" t="s">
        <v>9411</v>
      </c>
      <c r="K25">
        <v>0.95</v>
      </c>
      <c r="L25" s="1">
        <v>44927</v>
      </c>
      <c r="M25" s="1">
        <v>45291</v>
      </c>
    </row>
    <row r="26" spans="1:13">
      <c r="A26" t="s">
        <v>9486</v>
      </c>
      <c r="B26" t="s">
        <v>9487</v>
      </c>
      <c r="C26" t="s">
        <v>9488</v>
      </c>
      <c r="D26" t="s">
        <v>9489</v>
      </c>
      <c r="E26" t="s">
        <v>14</v>
      </c>
      <c r="F26" t="s">
        <v>9490</v>
      </c>
      <c r="G26" t="s">
        <v>108</v>
      </c>
      <c r="H26" t="s">
        <v>9491</v>
      </c>
      <c r="I26" t="s">
        <v>9410</v>
      </c>
      <c r="J26" t="s">
        <v>9411</v>
      </c>
      <c r="K26">
        <v>0.99</v>
      </c>
      <c r="L26" s="1">
        <v>44927</v>
      </c>
      <c r="M26" s="1">
        <v>45291</v>
      </c>
    </row>
    <row r="27" spans="1:13">
      <c r="A27" t="s">
        <v>95</v>
      </c>
      <c r="B27" t="s">
        <v>96</v>
      </c>
      <c r="C27" t="s">
        <v>9492</v>
      </c>
      <c r="D27" t="s">
        <v>9408</v>
      </c>
      <c r="E27" t="s">
        <v>14</v>
      </c>
      <c r="F27" t="s">
        <v>97</v>
      </c>
      <c r="G27" t="s">
        <v>16</v>
      </c>
      <c r="H27" t="s">
        <v>9493</v>
      </c>
      <c r="I27" t="s">
        <v>9410</v>
      </c>
      <c r="J27" t="s">
        <v>9411</v>
      </c>
      <c r="K27">
        <v>1</v>
      </c>
      <c r="L27" s="1">
        <v>44927</v>
      </c>
      <c r="M27" s="1">
        <v>45291</v>
      </c>
    </row>
    <row r="28" spans="1:13">
      <c r="A28" t="s">
        <v>98</v>
      </c>
      <c r="B28" t="s">
        <v>99</v>
      </c>
      <c r="C28" t="s">
        <v>9494</v>
      </c>
      <c r="D28" t="s">
        <v>9428</v>
      </c>
      <c r="E28" t="s">
        <v>14</v>
      </c>
      <c r="F28" t="s">
        <v>100</v>
      </c>
      <c r="G28" t="s">
        <v>36</v>
      </c>
      <c r="H28" t="s">
        <v>9495</v>
      </c>
      <c r="I28" t="s">
        <v>9410</v>
      </c>
      <c r="J28" t="s">
        <v>9411</v>
      </c>
      <c r="K28">
        <v>0.98</v>
      </c>
      <c r="L28" s="1">
        <v>44927</v>
      </c>
      <c r="M28" s="1">
        <v>45291</v>
      </c>
    </row>
    <row r="29" spans="1:13">
      <c r="A29" t="s">
        <v>9496</v>
      </c>
      <c r="B29" t="s">
        <v>9497</v>
      </c>
      <c r="C29" t="s">
        <v>9498</v>
      </c>
      <c r="D29" t="s">
        <v>9499</v>
      </c>
      <c r="E29" t="s">
        <v>14</v>
      </c>
      <c r="F29" t="s">
        <v>9500</v>
      </c>
      <c r="G29" t="s">
        <v>2343</v>
      </c>
      <c r="H29" t="s">
        <v>9501</v>
      </c>
      <c r="I29" t="s">
        <v>9410</v>
      </c>
      <c r="J29" t="s">
        <v>9411</v>
      </c>
      <c r="K29">
        <v>1.04</v>
      </c>
      <c r="L29" s="1">
        <v>44927</v>
      </c>
      <c r="M29" s="1">
        <v>45291</v>
      </c>
    </row>
    <row r="30" spans="1:13">
      <c r="A30" t="s">
        <v>9502</v>
      </c>
      <c r="B30" t="s">
        <v>9503</v>
      </c>
      <c r="C30" t="s">
        <v>9504</v>
      </c>
      <c r="D30" t="s">
        <v>9505</v>
      </c>
      <c r="E30" t="s">
        <v>14</v>
      </c>
      <c r="F30" t="s">
        <v>9506</v>
      </c>
      <c r="G30" t="s">
        <v>3189</v>
      </c>
      <c r="H30" t="s">
        <v>9507</v>
      </c>
      <c r="I30" t="s">
        <v>9410</v>
      </c>
      <c r="J30" t="s">
        <v>9411</v>
      </c>
      <c r="K30">
        <v>0.88</v>
      </c>
      <c r="L30" s="1">
        <v>44927</v>
      </c>
      <c r="M30" s="1">
        <v>45291</v>
      </c>
    </row>
    <row r="31" spans="1:13">
      <c r="A31" t="s">
        <v>101</v>
      </c>
      <c r="B31" t="s">
        <v>102</v>
      </c>
      <c r="C31" t="s">
        <v>9508</v>
      </c>
      <c r="D31" t="s">
        <v>9509</v>
      </c>
      <c r="E31" t="s">
        <v>14</v>
      </c>
      <c r="F31" t="s">
        <v>103</v>
      </c>
      <c r="G31" t="s">
        <v>104</v>
      </c>
      <c r="H31" t="s">
        <v>9510</v>
      </c>
      <c r="I31" t="s">
        <v>9410</v>
      </c>
      <c r="J31" t="s">
        <v>9411</v>
      </c>
      <c r="K31">
        <v>1.02</v>
      </c>
      <c r="L31" s="1">
        <v>44927</v>
      </c>
      <c r="M31" s="1">
        <v>45291</v>
      </c>
    </row>
    <row r="32" spans="1:13">
      <c r="A32" t="s">
        <v>9511</v>
      </c>
      <c r="B32" t="s">
        <v>9512</v>
      </c>
      <c r="C32" t="s">
        <v>9513</v>
      </c>
      <c r="D32" t="s">
        <v>9514</v>
      </c>
      <c r="E32" t="s">
        <v>14</v>
      </c>
      <c r="F32" t="s">
        <v>9515</v>
      </c>
      <c r="G32" t="s">
        <v>9514</v>
      </c>
      <c r="H32" t="s">
        <v>9516</v>
      </c>
      <c r="I32" t="s">
        <v>9410</v>
      </c>
      <c r="J32" t="s">
        <v>9411</v>
      </c>
      <c r="K32">
        <v>0.96</v>
      </c>
      <c r="L32" s="1">
        <v>44927</v>
      </c>
      <c r="M32" s="1">
        <v>45291</v>
      </c>
    </row>
    <row r="33" spans="1:13">
      <c r="A33" t="s">
        <v>105</v>
      </c>
      <c r="B33" t="s">
        <v>106</v>
      </c>
      <c r="C33" t="s">
        <v>9517</v>
      </c>
      <c r="D33" t="s">
        <v>9518</v>
      </c>
      <c r="E33" t="s">
        <v>14</v>
      </c>
      <c r="F33" t="s">
        <v>107</v>
      </c>
      <c r="G33" t="s">
        <v>108</v>
      </c>
      <c r="H33" t="s">
        <v>9519</v>
      </c>
      <c r="I33" t="s">
        <v>9410</v>
      </c>
      <c r="J33" t="s">
        <v>9411</v>
      </c>
      <c r="K33">
        <v>0.89</v>
      </c>
      <c r="L33" s="1">
        <v>44927</v>
      </c>
      <c r="M33" s="1">
        <v>45291</v>
      </c>
    </row>
    <row r="34" spans="1:13">
      <c r="A34" t="s">
        <v>9520</v>
      </c>
      <c r="B34" t="s">
        <v>2924</v>
      </c>
      <c r="C34" t="s">
        <v>9521</v>
      </c>
      <c r="D34" t="s">
        <v>6328</v>
      </c>
      <c r="E34" t="s">
        <v>14</v>
      </c>
      <c r="F34" t="s">
        <v>9522</v>
      </c>
      <c r="G34" t="s">
        <v>546</v>
      </c>
      <c r="H34" t="s">
        <v>9523</v>
      </c>
      <c r="I34" t="s">
        <v>9410</v>
      </c>
      <c r="J34" t="s">
        <v>9411</v>
      </c>
      <c r="K34">
        <v>0.94</v>
      </c>
      <c r="L34" s="1">
        <v>44927</v>
      </c>
      <c r="M34" s="1">
        <v>45291</v>
      </c>
    </row>
    <row r="35" spans="1:13">
      <c r="A35" t="s">
        <v>109</v>
      </c>
      <c r="B35" t="s">
        <v>110</v>
      </c>
      <c r="C35" t="s">
        <v>9524</v>
      </c>
      <c r="D35" t="s">
        <v>9525</v>
      </c>
      <c r="E35" t="s">
        <v>14</v>
      </c>
      <c r="F35" t="s">
        <v>111</v>
      </c>
      <c r="G35" t="s">
        <v>112</v>
      </c>
      <c r="H35" t="s">
        <v>9526</v>
      </c>
      <c r="I35" t="s">
        <v>9410</v>
      </c>
      <c r="J35" t="s">
        <v>9411</v>
      </c>
      <c r="K35">
        <v>1.07</v>
      </c>
      <c r="L35" s="1">
        <v>44927</v>
      </c>
      <c r="M35" s="1">
        <v>45291</v>
      </c>
    </row>
    <row r="36" spans="1:13">
      <c r="A36" t="s">
        <v>114</v>
      </c>
      <c r="B36" t="s">
        <v>115</v>
      </c>
      <c r="C36" t="s">
        <v>9527</v>
      </c>
      <c r="D36" t="s">
        <v>6357</v>
      </c>
      <c r="E36" t="s">
        <v>14</v>
      </c>
      <c r="F36" t="s">
        <v>116</v>
      </c>
      <c r="G36" t="s">
        <v>117</v>
      </c>
      <c r="H36" t="s">
        <v>9528</v>
      </c>
      <c r="I36" t="s">
        <v>9410</v>
      </c>
      <c r="J36" t="s">
        <v>9411</v>
      </c>
      <c r="K36">
        <v>1.07</v>
      </c>
      <c r="L36" s="1">
        <v>44927</v>
      </c>
      <c r="M36" s="1">
        <v>45291</v>
      </c>
    </row>
    <row r="37" spans="1:13">
      <c r="A37" t="s">
        <v>118</v>
      </c>
      <c r="B37" t="s">
        <v>119</v>
      </c>
      <c r="C37" t="s">
        <v>9529</v>
      </c>
      <c r="D37" t="s">
        <v>9530</v>
      </c>
      <c r="E37" t="s">
        <v>14</v>
      </c>
      <c r="F37" t="s">
        <v>120</v>
      </c>
      <c r="G37" t="s">
        <v>121</v>
      </c>
      <c r="H37" t="s">
        <v>9531</v>
      </c>
      <c r="I37" t="s">
        <v>9410</v>
      </c>
      <c r="J37" t="s">
        <v>9411</v>
      </c>
      <c r="K37">
        <v>0.95</v>
      </c>
      <c r="L37" s="1">
        <v>44927</v>
      </c>
      <c r="M37" s="1">
        <v>45291</v>
      </c>
    </row>
    <row r="38" spans="1:13">
      <c r="A38" t="s">
        <v>122</v>
      </c>
      <c r="B38" t="s">
        <v>123</v>
      </c>
      <c r="C38" t="s">
        <v>9532</v>
      </c>
      <c r="D38" t="s">
        <v>3200</v>
      </c>
      <c r="E38" t="s">
        <v>14</v>
      </c>
      <c r="F38" t="s">
        <v>124</v>
      </c>
      <c r="G38" t="s">
        <v>125</v>
      </c>
      <c r="H38" t="s">
        <v>9533</v>
      </c>
      <c r="I38" t="s">
        <v>9410</v>
      </c>
      <c r="J38" t="s">
        <v>9411</v>
      </c>
      <c r="K38">
        <v>0.96</v>
      </c>
      <c r="L38" s="1">
        <v>44927</v>
      </c>
      <c r="M38" s="1">
        <v>45291</v>
      </c>
    </row>
    <row r="39" spans="1:13">
      <c r="A39" t="s">
        <v>126</v>
      </c>
      <c r="B39" t="s">
        <v>127</v>
      </c>
      <c r="C39" t="s">
        <v>9534</v>
      </c>
      <c r="D39" t="s">
        <v>9535</v>
      </c>
      <c r="E39" t="s">
        <v>14</v>
      </c>
      <c r="F39" t="s">
        <v>128</v>
      </c>
      <c r="G39" t="s">
        <v>86</v>
      </c>
      <c r="H39" t="s">
        <v>9536</v>
      </c>
      <c r="I39" t="s">
        <v>9410</v>
      </c>
      <c r="J39" t="s">
        <v>9411</v>
      </c>
      <c r="K39">
        <v>1</v>
      </c>
      <c r="L39" s="1">
        <v>44927</v>
      </c>
      <c r="M39" s="1">
        <v>45291</v>
      </c>
    </row>
    <row r="40" spans="1:13">
      <c r="A40" t="s">
        <v>129</v>
      </c>
      <c r="B40" t="s">
        <v>130</v>
      </c>
      <c r="C40" t="s">
        <v>9537</v>
      </c>
      <c r="D40" t="s">
        <v>132</v>
      </c>
      <c r="E40" t="s">
        <v>14</v>
      </c>
      <c r="F40" t="s">
        <v>131</v>
      </c>
      <c r="G40" t="s">
        <v>132</v>
      </c>
      <c r="H40" t="s">
        <v>9538</v>
      </c>
      <c r="I40" t="s">
        <v>9410</v>
      </c>
      <c r="J40" t="s">
        <v>9411</v>
      </c>
      <c r="K40">
        <v>0.99</v>
      </c>
      <c r="L40" s="1">
        <v>44927</v>
      </c>
      <c r="M40" s="1">
        <v>45291</v>
      </c>
    </row>
    <row r="41" spans="1:13">
      <c r="A41" t="s">
        <v>133</v>
      </c>
      <c r="B41" t="s">
        <v>134</v>
      </c>
      <c r="C41" t="s">
        <v>9539</v>
      </c>
      <c r="D41" t="s">
        <v>4810</v>
      </c>
      <c r="E41" t="s">
        <v>14</v>
      </c>
      <c r="F41" t="s">
        <v>135</v>
      </c>
      <c r="G41" t="s">
        <v>136</v>
      </c>
      <c r="H41" t="s">
        <v>9540</v>
      </c>
      <c r="I41" t="s">
        <v>9410</v>
      </c>
      <c r="J41" t="s">
        <v>9411</v>
      </c>
      <c r="K41">
        <v>0.95</v>
      </c>
      <c r="L41" s="1">
        <v>44927</v>
      </c>
      <c r="M41" s="1">
        <v>45291</v>
      </c>
    </row>
    <row r="42" spans="1:13">
      <c r="A42" t="s">
        <v>137</v>
      </c>
      <c r="B42" t="s">
        <v>138</v>
      </c>
      <c r="C42" t="s">
        <v>9541</v>
      </c>
      <c r="D42" t="s">
        <v>132</v>
      </c>
      <c r="E42" t="s">
        <v>14</v>
      </c>
      <c r="F42" t="s">
        <v>139</v>
      </c>
      <c r="G42" t="s">
        <v>132</v>
      </c>
      <c r="H42" t="s">
        <v>9542</v>
      </c>
      <c r="I42" t="s">
        <v>9410</v>
      </c>
      <c r="J42" t="s">
        <v>9411</v>
      </c>
      <c r="K42">
        <v>0.98</v>
      </c>
      <c r="L42" s="1">
        <v>44927</v>
      </c>
      <c r="M42" s="1">
        <v>45291</v>
      </c>
    </row>
    <row r="43" spans="1:13">
      <c r="A43" t="s">
        <v>141</v>
      </c>
      <c r="B43" t="s">
        <v>142</v>
      </c>
      <c r="C43" t="s">
        <v>9543</v>
      </c>
      <c r="D43" t="s">
        <v>144</v>
      </c>
      <c r="E43" t="s">
        <v>14</v>
      </c>
      <c r="F43" t="s">
        <v>143</v>
      </c>
      <c r="G43" t="s">
        <v>144</v>
      </c>
      <c r="H43" t="s">
        <v>9544</v>
      </c>
      <c r="I43" t="s">
        <v>9410</v>
      </c>
      <c r="J43" t="s">
        <v>9411</v>
      </c>
      <c r="K43">
        <v>0.98</v>
      </c>
      <c r="L43" s="1">
        <v>44927</v>
      </c>
      <c r="M43" s="1">
        <v>45291</v>
      </c>
    </row>
    <row r="44" spans="1:13">
      <c r="A44" t="s">
        <v>9545</v>
      </c>
      <c r="B44" t="s">
        <v>9546</v>
      </c>
      <c r="C44" t="s">
        <v>9547</v>
      </c>
      <c r="D44" t="s">
        <v>9548</v>
      </c>
      <c r="E44" t="s">
        <v>14</v>
      </c>
      <c r="F44" t="s">
        <v>9549</v>
      </c>
      <c r="G44" t="s">
        <v>9550</v>
      </c>
      <c r="H44" t="s">
        <v>9551</v>
      </c>
      <c r="I44" t="s">
        <v>9410</v>
      </c>
      <c r="J44" t="s">
        <v>9411</v>
      </c>
      <c r="K44">
        <v>1.05</v>
      </c>
      <c r="L44" s="1">
        <v>44927</v>
      </c>
      <c r="M44" s="1">
        <v>45291</v>
      </c>
    </row>
    <row r="45" spans="1:13">
      <c r="A45" t="s">
        <v>9552</v>
      </c>
      <c r="B45" t="s">
        <v>9553</v>
      </c>
      <c r="C45" t="s">
        <v>9554</v>
      </c>
      <c r="D45" t="s">
        <v>9555</v>
      </c>
      <c r="E45" t="s">
        <v>14</v>
      </c>
      <c r="F45" t="s">
        <v>9556</v>
      </c>
      <c r="G45" t="s">
        <v>9461</v>
      </c>
      <c r="H45" t="s">
        <v>9557</v>
      </c>
      <c r="I45" t="s">
        <v>9410</v>
      </c>
      <c r="J45" t="s">
        <v>9411</v>
      </c>
      <c r="K45">
        <v>0.83</v>
      </c>
      <c r="L45" s="1">
        <v>44927</v>
      </c>
      <c r="M45" s="1">
        <v>45291</v>
      </c>
    </row>
    <row r="46" spans="1:13">
      <c r="A46" t="s">
        <v>9558</v>
      </c>
      <c r="B46" t="s">
        <v>9559</v>
      </c>
      <c r="C46" t="s">
        <v>9560</v>
      </c>
      <c r="D46" t="s">
        <v>9561</v>
      </c>
      <c r="E46" t="s">
        <v>14</v>
      </c>
      <c r="F46" t="s">
        <v>9562</v>
      </c>
      <c r="G46" t="s">
        <v>1692</v>
      </c>
      <c r="H46" t="s">
        <v>9563</v>
      </c>
      <c r="I46" t="s">
        <v>9410</v>
      </c>
      <c r="J46" t="s">
        <v>9411</v>
      </c>
      <c r="K46">
        <v>1</v>
      </c>
      <c r="L46" s="1">
        <v>44927</v>
      </c>
      <c r="M46" s="1">
        <v>45291</v>
      </c>
    </row>
    <row r="47" spans="1:13">
      <c r="A47" t="s">
        <v>145</v>
      </c>
      <c r="B47" t="s">
        <v>146</v>
      </c>
      <c r="C47" t="s">
        <v>9564</v>
      </c>
      <c r="D47" t="s">
        <v>9565</v>
      </c>
      <c r="E47" t="s">
        <v>14</v>
      </c>
      <c r="F47" t="s">
        <v>147</v>
      </c>
      <c r="G47" t="s">
        <v>121</v>
      </c>
      <c r="H47" t="s">
        <v>9566</v>
      </c>
      <c r="I47" t="s">
        <v>9410</v>
      </c>
      <c r="J47" t="s">
        <v>9411</v>
      </c>
      <c r="K47">
        <v>0.96</v>
      </c>
      <c r="L47" s="1">
        <v>44927</v>
      </c>
      <c r="M47" s="1">
        <v>45291</v>
      </c>
    </row>
    <row r="48" spans="1:13">
      <c r="A48" t="s">
        <v>9567</v>
      </c>
      <c r="B48" t="s">
        <v>9568</v>
      </c>
      <c r="C48" t="s">
        <v>9569</v>
      </c>
      <c r="D48" t="s">
        <v>201</v>
      </c>
      <c r="E48" t="s">
        <v>14</v>
      </c>
      <c r="F48" t="s">
        <v>9570</v>
      </c>
      <c r="G48" t="s">
        <v>201</v>
      </c>
      <c r="H48" t="s">
        <v>9571</v>
      </c>
      <c r="I48" t="s">
        <v>9410</v>
      </c>
      <c r="J48" t="s">
        <v>9411</v>
      </c>
      <c r="K48">
        <v>1.02</v>
      </c>
      <c r="L48" s="1">
        <v>44927</v>
      </c>
      <c r="M48" s="1">
        <v>45291</v>
      </c>
    </row>
    <row r="49" spans="1:13">
      <c r="A49" t="s">
        <v>148</v>
      </c>
      <c r="B49" t="s">
        <v>149</v>
      </c>
      <c r="C49" t="s">
        <v>9572</v>
      </c>
      <c r="D49" t="s">
        <v>9428</v>
      </c>
      <c r="E49" t="s">
        <v>14</v>
      </c>
      <c r="F49" t="s">
        <v>150</v>
      </c>
      <c r="G49" t="s">
        <v>36</v>
      </c>
      <c r="H49" t="s">
        <v>9573</v>
      </c>
      <c r="I49" t="s">
        <v>9410</v>
      </c>
      <c r="J49" t="s">
        <v>9411</v>
      </c>
      <c r="K49">
        <v>0.99</v>
      </c>
      <c r="L49" s="1">
        <v>44927</v>
      </c>
      <c r="M49" s="1">
        <v>45291</v>
      </c>
    </row>
    <row r="50" spans="1:13">
      <c r="A50" t="s">
        <v>151</v>
      </c>
      <c r="B50" t="s">
        <v>152</v>
      </c>
      <c r="C50" t="s">
        <v>9574</v>
      </c>
      <c r="D50" t="s">
        <v>9428</v>
      </c>
      <c r="E50" t="s">
        <v>14</v>
      </c>
      <c r="F50" t="s">
        <v>153</v>
      </c>
      <c r="G50" t="s">
        <v>36</v>
      </c>
      <c r="H50" t="s">
        <v>9575</v>
      </c>
      <c r="I50" t="s">
        <v>9410</v>
      </c>
      <c r="J50" t="s">
        <v>9411</v>
      </c>
      <c r="K50">
        <v>1.02</v>
      </c>
      <c r="L50" s="1">
        <v>44927</v>
      </c>
      <c r="M50" s="1">
        <v>45291</v>
      </c>
    </row>
    <row r="51" spans="1:13">
      <c r="A51" t="s">
        <v>154</v>
      </c>
      <c r="B51" t="s">
        <v>155</v>
      </c>
      <c r="C51" t="s">
        <v>9576</v>
      </c>
      <c r="D51" t="s">
        <v>9577</v>
      </c>
      <c r="E51" t="s">
        <v>14</v>
      </c>
      <c r="F51" t="s">
        <v>156</v>
      </c>
      <c r="G51" t="s">
        <v>157</v>
      </c>
      <c r="H51" t="s">
        <v>9578</v>
      </c>
      <c r="I51" t="s">
        <v>9410</v>
      </c>
      <c r="J51" t="s">
        <v>9411</v>
      </c>
      <c r="K51">
        <v>0.95</v>
      </c>
      <c r="L51" s="1">
        <v>44927</v>
      </c>
      <c r="M51" s="1">
        <v>45291</v>
      </c>
    </row>
    <row r="52" spans="1:13">
      <c r="A52" t="s">
        <v>9579</v>
      </c>
      <c r="B52" t="s">
        <v>9580</v>
      </c>
      <c r="C52" t="s">
        <v>9581</v>
      </c>
      <c r="D52" t="s">
        <v>9582</v>
      </c>
      <c r="E52" t="s">
        <v>14</v>
      </c>
      <c r="F52" t="s">
        <v>9583</v>
      </c>
      <c r="G52" t="s">
        <v>9584</v>
      </c>
      <c r="H52" t="s">
        <v>9585</v>
      </c>
      <c r="I52" t="s">
        <v>9410</v>
      </c>
      <c r="J52" t="s">
        <v>9411</v>
      </c>
      <c r="K52">
        <v>0.91</v>
      </c>
      <c r="L52" s="1">
        <v>44927</v>
      </c>
      <c r="M52" s="1">
        <v>45291</v>
      </c>
    </row>
    <row r="53" spans="1:13">
      <c r="A53" t="s">
        <v>158</v>
      </c>
      <c r="B53" t="s">
        <v>159</v>
      </c>
      <c r="C53" t="s">
        <v>9586</v>
      </c>
      <c r="D53" t="s">
        <v>132</v>
      </c>
      <c r="E53" t="s">
        <v>14</v>
      </c>
      <c r="F53" t="s">
        <v>160</v>
      </c>
      <c r="G53" t="s">
        <v>132</v>
      </c>
      <c r="H53" t="s">
        <v>9587</v>
      </c>
      <c r="I53" t="s">
        <v>9410</v>
      </c>
      <c r="J53" t="s">
        <v>9411</v>
      </c>
      <c r="K53">
        <v>1.05</v>
      </c>
      <c r="L53" s="1">
        <v>44927</v>
      </c>
      <c r="M53" s="1">
        <v>45291</v>
      </c>
    </row>
    <row r="54" spans="1:13">
      <c r="A54" t="s">
        <v>161</v>
      </c>
      <c r="B54" t="s">
        <v>162</v>
      </c>
      <c r="C54" t="s">
        <v>9588</v>
      </c>
      <c r="D54" t="s">
        <v>9589</v>
      </c>
      <c r="E54" t="s">
        <v>14</v>
      </c>
      <c r="F54" t="s">
        <v>163</v>
      </c>
      <c r="G54" t="s">
        <v>36</v>
      </c>
      <c r="H54" t="s">
        <v>9590</v>
      </c>
      <c r="I54" t="s">
        <v>9410</v>
      </c>
      <c r="J54" t="s">
        <v>9411</v>
      </c>
      <c r="K54">
        <v>0.94</v>
      </c>
      <c r="L54" s="1">
        <v>44927</v>
      </c>
      <c r="M54" s="1">
        <v>45291</v>
      </c>
    </row>
    <row r="55" spans="1:13">
      <c r="A55" t="s">
        <v>164</v>
      </c>
      <c r="B55" t="s">
        <v>165</v>
      </c>
      <c r="C55" t="s">
        <v>9591</v>
      </c>
      <c r="D55" t="s">
        <v>9592</v>
      </c>
      <c r="E55" t="s">
        <v>14</v>
      </c>
      <c r="F55" t="s">
        <v>166</v>
      </c>
      <c r="G55" t="s">
        <v>167</v>
      </c>
      <c r="H55" t="s">
        <v>9593</v>
      </c>
      <c r="I55" t="s">
        <v>9410</v>
      </c>
      <c r="J55" t="s">
        <v>9411</v>
      </c>
      <c r="K55">
        <v>0.97</v>
      </c>
      <c r="L55" s="1">
        <v>44927</v>
      </c>
      <c r="M55" s="1">
        <v>45291</v>
      </c>
    </row>
    <row r="56" spans="1:13">
      <c r="A56" t="s">
        <v>9594</v>
      </c>
      <c r="B56" t="s">
        <v>9595</v>
      </c>
      <c r="C56" t="s">
        <v>9596</v>
      </c>
      <c r="D56" t="s">
        <v>9597</v>
      </c>
      <c r="E56" t="s">
        <v>14</v>
      </c>
      <c r="F56" t="s">
        <v>9598</v>
      </c>
      <c r="G56" t="s">
        <v>1907</v>
      </c>
      <c r="H56" t="s">
        <v>9599</v>
      </c>
      <c r="I56" t="s">
        <v>9410</v>
      </c>
      <c r="J56" t="s">
        <v>9411</v>
      </c>
      <c r="K56">
        <v>1.02</v>
      </c>
      <c r="L56" s="1">
        <v>44927</v>
      </c>
      <c r="M56" s="1">
        <v>45291</v>
      </c>
    </row>
    <row r="57" spans="1:13">
      <c r="A57" t="s">
        <v>168</v>
      </c>
      <c r="B57" t="s">
        <v>169</v>
      </c>
      <c r="C57" t="s">
        <v>9600</v>
      </c>
      <c r="D57" t="s">
        <v>9601</v>
      </c>
      <c r="E57" t="s">
        <v>14</v>
      </c>
      <c r="F57" t="s">
        <v>170</v>
      </c>
      <c r="G57" t="s">
        <v>171</v>
      </c>
      <c r="H57" t="s">
        <v>9602</v>
      </c>
      <c r="I57" t="s">
        <v>9410</v>
      </c>
      <c r="J57" t="s">
        <v>9411</v>
      </c>
      <c r="K57">
        <v>1.03</v>
      </c>
      <c r="L57" s="1">
        <v>44927</v>
      </c>
      <c r="M57" s="1">
        <v>45291</v>
      </c>
    </row>
    <row r="58" spans="1:13">
      <c r="A58" t="s">
        <v>9603</v>
      </c>
      <c r="B58" t="s">
        <v>9604</v>
      </c>
      <c r="C58" t="s">
        <v>9605</v>
      </c>
      <c r="D58" t="s">
        <v>9606</v>
      </c>
      <c r="E58" t="s">
        <v>14</v>
      </c>
      <c r="F58" t="s">
        <v>9607</v>
      </c>
      <c r="G58" t="s">
        <v>2881</v>
      </c>
      <c r="H58" t="s">
        <v>9608</v>
      </c>
      <c r="I58" t="s">
        <v>9410</v>
      </c>
      <c r="J58" t="s">
        <v>9411</v>
      </c>
      <c r="K58">
        <v>0.97</v>
      </c>
      <c r="L58" s="1">
        <v>44927</v>
      </c>
      <c r="M58" s="1">
        <v>45291</v>
      </c>
    </row>
    <row r="59" spans="1:13">
      <c r="A59" t="s">
        <v>9609</v>
      </c>
      <c r="B59" t="s">
        <v>9610</v>
      </c>
      <c r="C59" t="s">
        <v>9611</v>
      </c>
      <c r="D59" t="s">
        <v>104</v>
      </c>
      <c r="E59" t="s">
        <v>14</v>
      </c>
      <c r="F59" t="s">
        <v>9612</v>
      </c>
      <c r="G59" t="s">
        <v>2186</v>
      </c>
      <c r="H59" t="s">
        <v>9613</v>
      </c>
      <c r="I59" t="s">
        <v>9410</v>
      </c>
      <c r="J59" t="s">
        <v>9411</v>
      </c>
      <c r="K59">
        <v>0.97</v>
      </c>
      <c r="L59" s="1">
        <v>44927</v>
      </c>
      <c r="M59" s="1">
        <v>45291</v>
      </c>
    </row>
    <row r="60" spans="1:13">
      <c r="A60" t="s">
        <v>9614</v>
      </c>
      <c r="B60" t="s">
        <v>9615</v>
      </c>
      <c r="C60" t="s">
        <v>9616</v>
      </c>
      <c r="D60" t="s">
        <v>9617</v>
      </c>
      <c r="E60" t="s">
        <v>14</v>
      </c>
      <c r="F60" t="s">
        <v>9618</v>
      </c>
      <c r="G60" t="s">
        <v>121</v>
      </c>
      <c r="H60" t="s">
        <v>9619</v>
      </c>
      <c r="I60" t="s">
        <v>9410</v>
      </c>
      <c r="J60" t="s">
        <v>9411</v>
      </c>
      <c r="K60">
        <v>0.92</v>
      </c>
      <c r="L60" s="1">
        <v>44927</v>
      </c>
      <c r="M60" s="1">
        <v>45291</v>
      </c>
    </row>
    <row r="61" spans="1:13">
      <c r="A61" t="s">
        <v>172</v>
      </c>
      <c r="B61" t="s">
        <v>173</v>
      </c>
      <c r="C61" t="s">
        <v>9620</v>
      </c>
      <c r="D61" t="s">
        <v>9621</v>
      </c>
      <c r="E61" t="s">
        <v>14</v>
      </c>
      <c r="F61" t="s">
        <v>174</v>
      </c>
      <c r="G61" t="s">
        <v>175</v>
      </c>
      <c r="H61" t="s">
        <v>9622</v>
      </c>
      <c r="I61" t="s">
        <v>9410</v>
      </c>
      <c r="J61" t="s">
        <v>9411</v>
      </c>
      <c r="K61">
        <v>0.88</v>
      </c>
      <c r="L61" s="1">
        <v>44927</v>
      </c>
      <c r="M61" s="1">
        <v>45291</v>
      </c>
    </row>
    <row r="62" spans="1:13">
      <c r="A62" t="s">
        <v>176</v>
      </c>
      <c r="B62" t="s">
        <v>177</v>
      </c>
      <c r="C62" t="s">
        <v>9623</v>
      </c>
      <c r="D62" t="s">
        <v>9469</v>
      </c>
      <c r="E62" t="s">
        <v>14</v>
      </c>
      <c r="F62" t="s">
        <v>77</v>
      </c>
      <c r="G62" t="s">
        <v>78</v>
      </c>
      <c r="H62" t="s">
        <v>9624</v>
      </c>
      <c r="I62" t="s">
        <v>9410</v>
      </c>
      <c r="J62" t="s">
        <v>9411</v>
      </c>
      <c r="K62">
        <v>0.97</v>
      </c>
      <c r="L62" s="1">
        <v>44927</v>
      </c>
      <c r="M62" s="1">
        <v>45291</v>
      </c>
    </row>
    <row r="63" spans="1:13">
      <c r="A63" t="s">
        <v>178</v>
      </c>
      <c r="B63" t="s">
        <v>179</v>
      </c>
      <c r="C63" t="s">
        <v>9625</v>
      </c>
      <c r="D63" t="s">
        <v>9626</v>
      </c>
      <c r="E63" t="s">
        <v>14</v>
      </c>
      <c r="F63" t="s">
        <v>180</v>
      </c>
      <c r="G63" t="s">
        <v>36</v>
      </c>
      <c r="H63" t="s">
        <v>9627</v>
      </c>
      <c r="I63" t="s">
        <v>9410</v>
      </c>
      <c r="J63" t="s">
        <v>9411</v>
      </c>
      <c r="K63">
        <v>1.07</v>
      </c>
      <c r="L63" s="1">
        <v>44927</v>
      </c>
      <c r="M63" s="1">
        <v>45291</v>
      </c>
    </row>
    <row r="64" spans="1:13">
      <c r="A64" t="s">
        <v>181</v>
      </c>
      <c r="B64" t="s">
        <v>182</v>
      </c>
      <c r="C64" t="s">
        <v>9628</v>
      </c>
      <c r="D64" t="s">
        <v>132</v>
      </c>
      <c r="E64" t="s">
        <v>14</v>
      </c>
      <c r="F64" t="s">
        <v>139</v>
      </c>
      <c r="G64" t="s">
        <v>132</v>
      </c>
      <c r="H64" t="s">
        <v>9629</v>
      </c>
      <c r="I64" t="s">
        <v>9410</v>
      </c>
      <c r="J64" t="s">
        <v>9411</v>
      </c>
      <c r="K64">
        <v>0.99</v>
      </c>
      <c r="L64" s="1">
        <v>44927</v>
      </c>
      <c r="M64" s="1">
        <v>45291</v>
      </c>
    </row>
    <row r="65" spans="1:13">
      <c r="A65" t="s">
        <v>183</v>
      </c>
      <c r="B65" t="s">
        <v>184</v>
      </c>
      <c r="C65" t="s">
        <v>9630</v>
      </c>
      <c r="D65" t="s">
        <v>9631</v>
      </c>
      <c r="E65" t="s">
        <v>14</v>
      </c>
      <c r="F65" t="s">
        <v>185</v>
      </c>
      <c r="G65" t="s">
        <v>186</v>
      </c>
      <c r="H65" t="s">
        <v>9632</v>
      </c>
      <c r="I65" t="s">
        <v>9410</v>
      </c>
      <c r="J65" t="s">
        <v>9411</v>
      </c>
      <c r="K65">
        <v>0.87</v>
      </c>
      <c r="L65" s="1">
        <v>44927</v>
      </c>
      <c r="M65" s="1">
        <v>45291</v>
      </c>
    </row>
    <row r="66" spans="1:13">
      <c r="A66" t="s">
        <v>187</v>
      </c>
      <c r="B66" t="s">
        <v>188</v>
      </c>
      <c r="C66" t="s">
        <v>9633</v>
      </c>
      <c r="D66" t="s">
        <v>56</v>
      </c>
      <c r="E66" t="s">
        <v>14</v>
      </c>
      <c r="F66" t="s">
        <v>189</v>
      </c>
      <c r="G66" t="s">
        <v>56</v>
      </c>
      <c r="H66" t="s">
        <v>9634</v>
      </c>
      <c r="I66" t="s">
        <v>9410</v>
      </c>
      <c r="J66" t="s">
        <v>9411</v>
      </c>
      <c r="K66">
        <v>0.99</v>
      </c>
      <c r="L66" s="1">
        <v>44927</v>
      </c>
      <c r="M66" s="1">
        <v>45291</v>
      </c>
    </row>
    <row r="67" spans="1:13">
      <c r="A67" t="s">
        <v>9635</v>
      </c>
      <c r="B67" t="s">
        <v>9636</v>
      </c>
      <c r="C67" t="s">
        <v>9637</v>
      </c>
      <c r="D67" t="s">
        <v>7475</v>
      </c>
      <c r="E67" t="s">
        <v>14</v>
      </c>
      <c r="F67" t="s">
        <v>9638</v>
      </c>
      <c r="G67" t="s">
        <v>3364</v>
      </c>
      <c r="H67" t="s">
        <v>9639</v>
      </c>
      <c r="I67" t="s">
        <v>9410</v>
      </c>
      <c r="J67" t="s">
        <v>9411</v>
      </c>
      <c r="K67">
        <v>1.02</v>
      </c>
      <c r="L67" s="1">
        <v>44927</v>
      </c>
      <c r="M67" s="1">
        <v>45291</v>
      </c>
    </row>
    <row r="68" spans="1:13">
      <c r="A68" t="s">
        <v>9640</v>
      </c>
      <c r="B68" t="s">
        <v>9641</v>
      </c>
      <c r="C68" t="s">
        <v>9642</v>
      </c>
      <c r="D68" t="s">
        <v>9643</v>
      </c>
      <c r="E68" t="s">
        <v>14</v>
      </c>
      <c r="F68" t="s">
        <v>9644</v>
      </c>
      <c r="G68" t="s">
        <v>48</v>
      </c>
      <c r="H68" t="s">
        <v>9645</v>
      </c>
      <c r="I68" t="s">
        <v>9410</v>
      </c>
      <c r="J68" t="s">
        <v>9411</v>
      </c>
      <c r="K68">
        <v>1.05</v>
      </c>
      <c r="L68" s="1">
        <v>44927</v>
      </c>
      <c r="M68" s="1">
        <v>45291</v>
      </c>
    </row>
    <row r="69" spans="1:13">
      <c r="A69" t="s">
        <v>194</v>
      </c>
      <c r="B69" t="s">
        <v>195</v>
      </c>
      <c r="C69" t="s">
        <v>9646</v>
      </c>
      <c r="D69" t="s">
        <v>9647</v>
      </c>
      <c r="E69" t="s">
        <v>14</v>
      </c>
      <c r="F69" t="s">
        <v>196</v>
      </c>
      <c r="G69" t="s">
        <v>197</v>
      </c>
      <c r="H69" t="s">
        <v>9648</v>
      </c>
      <c r="I69" t="s">
        <v>9410</v>
      </c>
      <c r="J69" t="s">
        <v>9411</v>
      </c>
      <c r="K69">
        <v>1.08</v>
      </c>
      <c r="L69" s="1">
        <v>44927</v>
      </c>
      <c r="M69" s="1">
        <v>45291</v>
      </c>
    </row>
    <row r="70" spans="1:13">
      <c r="A70" t="s">
        <v>198</v>
      </c>
      <c r="B70" t="s">
        <v>199</v>
      </c>
      <c r="C70" t="s">
        <v>9649</v>
      </c>
      <c r="D70" t="s">
        <v>9650</v>
      </c>
      <c r="E70" t="s">
        <v>14</v>
      </c>
      <c r="F70" t="s">
        <v>200</v>
      </c>
      <c r="G70" t="s">
        <v>201</v>
      </c>
      <c r="H70" t="s">
        <v>9651</v>
      </c>
      <c r="I70" t="s">
        <v>9410</v>
      </c>
      <c r="J70" t="s">
        <v>9411</v>
      </c>
      <c r="K70">
        <v>0.97</v>
      </c>
      <c r="L70" s="1">
        <v>44927</v>
      </c>
      <c r="M70" s="1">
        <v>45291</v>
      </c>
    </row>
    <row r="71" spans="1:13">
      <c r="A71" t="s">
        <v>9652</v>
      </c>
      <c r="B71" t="s">
        <v>9653</v>
      </c>
      <c r="C71" t="s">
        <v>9654</v>
      </c>
      <c r="D71" t="s">
        <v>9655</v>
      </c>
      <c r="E71" t="s">
        <v>14</v>
      </c>
      <c r="F71" t="s">
        <v>9656</v>
      </c>
      <c r="G71" t="s">
        <v>8499</v>
      </c>
      <c r="H71" t="s">
        <v>9657</v>
      </c>
      <c r="I71" t="s">
        <v>9410</v>
      </c>
      <c r="J71" t="s">
        <v>9411</v>
      </c>
      <c r="K71">
        <v>0.98</v>
      </c>
      <c r="L71" s="1">
        <v>44927</v>
      </c>
      <c r="M71" s="1">
        <v>45291</v>
      </c>
    </row>
    <row r="72" spans="1:13">
      <c r="A72" t="s">
        <v>9658</v>
      </c>
      <c r="B72" t="s">
        <v>9659</v>
      </c>
      <c r="C72" t="s">
        <v>9660</v>
      </c>
      <c r="D72" t="s">
        <v>9661</v>
      </c>
      <c r="E72" t="s">
        <v>14</v>
      </c>
      <c r="F72" t="s">
        <v>9662</v>
      </c>
      <c r="G72" t="s">
        <v>1692</v>
      </c>
      <c r="H72" t="s">
        <v>9663</v>
      </c>
      <c r="I72" t="s">
        <v>9410</v>
      </c>
      <c r="J72" t="s">
        <v>9411</v>
      </c>
      <c r="K72">
        <v>0.95</v>
      </c>
      <c r="L72" s="1">
        <v>44927</v>
      </c>
      <c r="M72" s="1">
        <v>45291</v>
      </c>
    </row>
    <row r="73" spans="1:13">
      <c r="A73" t="s">
        <v>9664</v>
      </c>
      <c r="B73" t="s">
        <v>9665</v>
      </c>
      <c r="C73" t="s">
        <v>9666</v>
      </c>
      <c r="D73" t="s">
        <v>9667</v>
      </c>
      <c r="E73" t="s">
        <v>14</v>
      </c>
      <c r="F73" t="s">
        <v>9668</v>
      </c>
      <c r="G73" t="s">
        <v>9669</v>
      </c>
      <c r="H73" t="s">
        <v>9670</v>
      </c>
      <c r="I73" t="s">
        <v>9410</v>
      </c>
      <c r="J73" t="s">
        <v>9411</v>
      </c>
      <c r="K73">
        <v>0.84</v>
      </c>
      <c r="L73" s="1">
        <v>44927</v>
      </c>
      <c r="M73" s="1">
        <v>45291</v>
      </c>
    </row>
    <row r="74" spans="1:13">
      <c r="A74" t="s">
        <v>9671</v>
      </c>
      <c r="B74" t="s">
        <v>9672</v>
      </c>
      <c r="C74" t="s">
        <v>9673</v>
      </c>
      <c r="D74" t="s">
        <v>9674</v>
      </c>
      <c r="E74" t="s">
        <v>14</v>
      </c>
      <c r="F74" t="s">
        <v>9675</v>
      </c>
      <c r="G74" t="s">
        <v>9676</v>
      </c>
      <c r="H74" t="s">
        <v>9677</v>
      </c>
      <c r="I74" t="s">
        <v>9410</v>
      </c>
      <c r="J74" t="s">
        <v>9411</v>
      </c>
      <c r="K74">
        <v>1.01</v>
      </c>
      <c r="L74" s="1">
        <v>44927</v>
      </c>
      <c r="M74" s="1">
        <v>45291</v>
      </c>
    </row>
    <row r="75" spans="1:13">
      <c r="A75" t="s">
        <v>205</v>
      </c>
      <c r="B75" t="s">
        <v>206</v>
      </c>
      <c r="C75" t="s">
        <v>9678</v>
      </c>
      <c r="D75" t="s">
        <v>209</v>
      </c>
      <c r="E75" t="s">
        <v>207</v>
      </c>
      <c r="F75" t="s">
        <v>208</v>
      </c>
      <c r="G75" t="s">
        <v>209</v>
      </c>
      <c r="H75" t="s">
        <v>9679</v>
      </c>
      <c r="I75" t="s">
        <v>9410</v>
      </c>
      <c r="J75" t="s">
        <v>9411</v>
      </c>
      <c r="K75">
        <v>0.95</v>
      </c>
      <c r="L75" s="1">
        <v>44927</v>
      </c>
      <c r="M75" s="1">
        <v>45291</v>
      </c>
    </row>
    <row r="76" spans="1:13">
      <c r="A76" t="s">
        <v>210</v>
      </c>
      <c r="B76" t="s">
        <v>211</v>
      </c>
      <c r="C76" t="s">
        <v>9680</v>
      </c>
      <c r="D76" t="s">
        <v>9681</v>
      </c>
      <c r="E76" t="s">
        <v>207</v>
      </c>
      <c r="F76" t="s">
        <v>212</v>
      </c>
      <c r="G76" t="s">
        <v>213</v>
      </c>
      <c r="H76" t="s">
        <v>9682</v>
      </c>
      <c r="I76" t="s">
        <v>9410</v>
      </c>
      <c r="J76" t="s">
        <v>9411</v>
      </c>
      <c r="K76">
        <v>0.84</v>
      </c>
      <c r="L76" s="1">
        <v>44927</v>
      </c>
      <c r="M76" s="1">
        <v>45291</v>
      </c>
    </row>
    <row r="77" spans="1:13">
      <c r="A77" t="s">
        <v>214</v>
      </c>
      <c r="B77" t="s">
        <v>215</v>
      </c>
      <c r="C77" t="s">
        <v>9683</v>
      </c>
      <c r="D77" t="s">
        <v>217</v>
      </c>
      <c r="E77" t="s">
        <v>207</v>
      </c>
      <c r="F77" t="s">
        <v>216</v>
      </c>
      <c r="G77" t="s">
        <v>217</v>
      </c>
      <c r="H77" t="s">
        <v>9684</v>
      </c>
      <c r="I77" t="s">
        <v>9410</v>
      </c>
      <c r="J77" t="s">
        <v>9411</v>
      </c>
      <c r="K77">
        <v>0.88</v>
      </c>
      <c r="L77" s="1">
        <v>44927</v>
      </c>
      <c r="M77" s="1">
        <v>45291</v>
      </c>
    </row>
    <row r="78" spans="1:13">
      <c r="A78" t="s">
        <v>218</v>
      </c>
      <c r="B78" t="s">
        <v>219</v>
      </c>
      <c r="C78" t="s">
        <v>9685</v>
      </c>
      <c r="D78" t="s">
        <v>9686</v>
      </c>
      <c r="E78" t="s">
        <v>207</v>
      </c>
      <c r="F78" t="s">
        <v>220</v>
      </c>
      <c r="G78" t="s">
        <v>221</v>
      </c>
      <c r="H78" t="s">
        <v>9687</v>
      </c>
      <c r="I78" t="s">
        <v>9410</v>
      </c>
      <c r="J78" t="s">
        <v>9411</v>
      </c>
      <c r="K78">
        <v>0.83</v>
      </c>
      <c r="L78" s="1">
        <v>44927</v>
      </c>
      <c r="M78" s="1">
        <v>45291</v>
      </c>
    </row>
    <row r="79" spans="1:13">
      <c r="A79" t="s">
        <v>222</v>
      </c>
      <c r="B79" t="s">
        <v>223</v>
      </c>
      <c r="C79" t="s">
        <v>9688</v>
      </c>
      <c r="D79" t="s">
        <v>209</v>
      </c>
      <c r="E79" t="s">
        <v>207</v>
      </c>
      <c r="F79" t="s">
        <v>208</v>
      </c>
      <c r="G79" t="s">
        <v>209</v>
      </c>
      <c r="H79" t="s">
        <v>9689</v>
      </c>
      <c r="I79" t="s">
        <v>9410</v>
      </c>
      <c r="J79" t="s">
        <v>9411</v>
      </c>
      <c r="K79">
        <v>0.88</v>
      </c>
      <c r="L79" s="1">
        <v>44927</v>
      </c>
      <c r="M79" s="1">
        <v>45291</v>
      </c>
    </row>
    <row r="80" spans="1:13">
      <c r="A80" t="s">
        <v>9690</v>
      </c>
      <c r="B80" t="s">
        <v>9691</v>
      </c>
      <c r="C80" t="s">
        <v>9692</v>
      </c>
      <c r="D80" t="s">
        <v>9693</v>
      </c>
      <c r="E80" t="s">
        <v>207</v>
      </c>
      <c r="F80" t="s">
        <v>9694</v>
      </c>
      <c r="G80" t="s">
        <v>9693</v>
      </c>
      <c r="H80" t="s">
        <v>9695</v>
      </c>
      <c r="I80" t="s">
        <v>9410</v>
      </c>
      <c r="J80" t="s">
        <v>9411</v>
      </c>
      <c r="K80">
        <v>0.74</v>
      </c>
      <c r="L80" s="1">
        <v>44927</v>
      </c>
      <c r="M80" s="1">
        <v>45291</v>
      </c>
    </row>
    <row r="81" spans="1:13">
      <c r="A81" t="s">
        <v>224</v>
      </c>
      <c r="B81" t="s">
        <v>225</v>
      </c>
      <c r="C81" t="s">
        <v>9696</v>
      </c>
      <c r="D81" t="s">
        <v>9697</v>
      </c>
      <c r="E81" t="s">
        <v>207</v>
      </c>
      <c r="F81" t="s">
        <v>226</v>
      </c>
      <c r="G81" t="s">
        <v>227</v>
      </c>
      <c r="H81" t="s">
        <v>9698</v>
      </c>
      <c r="I81" t="s">
        <v>9410</v>
      </c>
      <c r="J81" t="s">
        <v>9411</v>
      </c>
      <c r="K81">
        <v>0.85</v>
      </c>
      <c r="L81" s="1">
        <v>44927</v>
      </c>
      <c r="M81" s="1">
        <v>45291</v>
      </c>
    </row>
    <row r="82" spans="1:13">
      <c r="A82" t="s">
        <v>228</v>
      </c>
      <c r="B82" t="s">
        <v>229</v>
      </c>
      <c r="C82" t="s">
        <v>9699</v>
      </c>
      <c r="D82" t="s">
        <v>209</v>
      </c>
      <c r="E82" t="s">
        <v>207</v>
      </c>
      <c r="F82" t="s">
        <v>208</v>
      </c>
      <c r="G82" t="s">
        <v>209</v>
      </c>
      <c r="H82" t="s">
        <v>9700</v>
      </c>
      <c r="I82" t="s">
        <v>9410</v>
      </c>
      <c r="J82" t="s">
        <v>9411</v>
      </c>
      <c r="K82">
        <v>0.96</v>
      </c>
      <c r="L82" s="1">
        <v>44927</v>
      </c>
      <c r="M82" s="1">
        <v>45291</v>
      </c>
    </row>
    <row r="83" spans="1:13">
      <c r="A83" t="s">
        <v>236</v>
      </c>
      <c r="B83" t="s">
        <v>237</v>
      </c>
      <c r="C83" t="s">
        <v>9701</v>
      </c>
      <c r="D83" t="s">
        <v>9702</v>
      </c>
      <c r="E83" t="s">
        <v>238</v>
      </c>
      <c r="F83" t="s">
        <v>239</v>
      </c>
      <c r="G83" t="s">
        <v>240</v>
      </c>
      <c r="H83" t="s">
        <v>9703</v>
      </c>
      <c r="I83" t="s">
        <v>9410</v>
      </c>
      <c r="J83" t="s">
        <v>9411</v>
      </c>
      <c r="K83">
        <v>1.03</v>
      </c>
      <c r="L83" s="1">
        <v>44927</v>
      </c>
      <c r="M83" s="1">
        <v>45291</v>
      </c>
    </row>
    <row r="84" spans="1:13">
      <c r="A84" t="s">
        <v>241</v>
      </c>
      <c r="B84" t="s">
        <v>242</v>
      </c>
      <c r="C84" t="s">
        <v>9704</v>
      </c>
      <c r="D84" t="s">
        <v>9705</v>
      </c>
      <c r="E84" t="s">
        <v>238</v>
      </c>
      <c r="F84" t="s">
        <v>243</v>
      </c>
      <c r="G84" t="s">
        <v>244</v>
      </c>
      <c r="H84" t="s">
        <v>9706</v>
      </c>
      <c r="I84" t="s">
        <v>9410</v>
      </c>
      <c r="J84" t="s">
        <v>9411</v>
      </c>
      <c r="K84">
        <v>1.04</v>
      </c>
      <c r="L84" s="1">
        <v>44927</v>
      </c>
      <c r="M84" s="1">
        <v>45291</v>
      </c>
    </row>
    <row r="85" spans="1:13">
      <c r="A85" t="s">
        <v>245</v>
      </c>
      <c r="B85" t="s">
        <v>246</v>
      </c>
      <c r="C85" t="s">
        <v>9707</v>
      </c>
      <c r="D85" t="s">
        <v>9708</v>
      </c>
      <c r="E85" t="s">
        <v>238</v>
      </c>
      <c r="F85" t="s">
        <v>247</v>
      </c>
      <c r="G85" t="s">
        <v>248</v>
      </c>
      <c r="H85" t="s">
        <v>9709</v>
      </c>
      <c r="I85" t="s">
        <v>9410</v>
      </c>
      <c r="J85" t="s">
        <v>9411</v>
      </c>
      <c r="K85">
        <v>0.99</v>
      </c>
      <c r="L85" s="1">
        <v>44927</v>
      </c>
      <c r="M85" s="1">
        <v>45291</v>
      </c>
    </row>
    <row r="86" spans="1:13">
      <c r="A86" t="s">
        <v>249</v>
      </c>
      <c r="B86" t="s">
        <v>250</v>
      </c>
      <c r="C86" t="s">
        <v>9710</v>
      </c>
      <c r="D86" t="s">
        <v>9705</v>
      </c>
      <c r="E86" t="s">
        <v>238</v>
      </c>
      <c r="F86" t="s">
        <v>251</v>
      </c>
      <c r="G86" t="s">
        <v>244</v>
      </c>
      <c r="H86" t="s">
        <v>9711</v>
      </c>
      <c r="I86" t="s">
        <v>9410</v>
      </c>
      <c r="J86" t="s">
        <v>9411</v>
      </c>
      <c r="K86">
        <v>1.01</v>
      </c>
      <c r="L86" s="1">
        <v>44927</v>
      </c>
      <c r="M86" s="1">
        <v>45291</v>
      </c>
    </row>
    <row r="87" spans="1:13">
      <c r="A87" t="s">
        <v>252</v>
      </c>
      <c r="B87" t="s">
        <v>253</v>
      </c>
      <c r="C87" t="s">
        <v>9712</v>
      </c>
      <c r="D87" t="s">
        <v>9705</v>
      </c>
      <c r="E87" t="s">
        <v>238</v>
      </c>
      <c r="F87" t="s">
        <v>254</v>
      </c>
      <c r="G87" t="s">
        <v>244</v>
      </c>
      <c r="H87" t="s">
        <v>9713</v>
      </c>
      <c r="I87" t="s">
        <v>9410</v>
      </c>
      <c r="J87" t="s">
        <v>9411</v>
      </c>
      <c r="K87">
        <v>1.05</v>
      </c>
      <c r="L87" s="1">
        <v>44927</v>
      </c>
      <c r="M87" s="1">
        <v>45291</v>
      </c>
    </row>
    <row r="88" spans="1:13">
      <c r="A88" t="s">
        <v>255</v>
      </c>
      <c r="B88" t="s">
        <v>256</v>
      </c>
      <c r="C88" t="s">
        <v>9714</v>
      </c>
      <c r="D88" t="s">
        <v>9715</v>
      </c>
      <c r="E88" t="s">
        <v>238</v>
      </c>
      <c r="F88" t="s">
        <v>257</v>
      </c>
      <c r="G88" t="s">
        <v>248</v>
      </c>
      <c r="H88" t="s">
        <v>9716</v>
      </c>
      <c r="I88" t="s">
        <v>9410</v>
      </c>
      <c r="J88" t="s">
        <v>9411</v>
      </c>
      <c r="K88">
        <v>1.02</v>
      </c>
      <c r="L88" s="1">
        <v>44927</v>
      </c>
      <c r="M88" s="1">
        <v>45291</v>
      </c>
    </row>
    <row r="89" spans="1:13">
      <c r="A89" t="s">
        <v>258</v>
      </c>
      <c r="B89" t="s">
        <v>259</v>
      </c>
      <c r="C89" t="s">
        <v>9717</v>
      </c>
      <c r="D89" t="s">
        <v>261</v>
      </c>
      <c r="E89" t="s">
        <v>238</v>
      </c>
      <c r="F89" t="s">
        <v>260</v>
      </c>
      <c r="G89" t="s">
        <v>261</v>
      </c>
      <c r="H89" t="s">
        <v>9718</v>
      </c>
      <c r="I89" t="s">
        <v>9410</v>
      </c>
      <c r="J89" t="s">
        <v>9411</v>
      </c>
      <c r="K89">
        <v>1.05</v>
      </c>
      <c r="L89" s="1">
        <v>44927</v>
      </c>
      <c r="M89" s="1">
        <v>45291</v>
      </c>
    </row>
    <row r="90" spans="1:13">
      <c r="A90" t="s">
        <v>262</v>
      </c>
      <c r="B90" t="s">
        <v>263</v>
      </c>
      <c r="C90" t="s">
        <v>9719</v>
      </c>
      <c r="D90" t="s">
        <v>9702</v>
      </c>
      <c r="E90" t="s">
        <v>238</v>
      </c>
      <c r="F90" t="s">
        <v>264</v>
      </c>
      <c r="G90" t="s">
        <v>240</v>
      </c>
      <c r="H90" t="s">
        <v>9720</v>
      </c>
      <c r="I90" t="s">
        <v>9410</v>
      </c>
      <c r="J90" t="s">
        <v>9411</v>
      </c>
      <c r="K90">
        <v>0.98</v>
      </c>
      <c r="L90" s="1">
        <v>44927</v>
      </c>
      <c r="M90" s="1">
        <v>45291</v>
      </c>
    </row>
    <row r="91" spans="1:13">
      <c r="A91" t="s">
        <v>265</v>
      </c>
      <c r="B91" t="s">
        <v>266</v>
      </c>
      <c r="C91" t="s">
        <v>9721</v>
      </c>
      <c r="D91" t="s">
        <v>9722</v>
      </c>
      <c r="E91" t="s">
        <v>238</v>
      </c>
      <c r="F91" t="s">
        <v>267</v>
      </c>
      <c r="G91" t="s">
        <v>268</v>
      </c>
      <c r="H91" t="s">
        <v>9723</v>
      </c>
      <c r="I91" t="s">
        <v>9410</v>
      </c>
      <c r="J91" t="s">
        <v>9411</v>
      </c>
      <c r="K91">
        <v>0.93</v>
      </c>
      <c r="L91" s="1">
        <v>44927</v>
      </c>
      <c r="M91" s="1">
        <v>45291</v>
      </c>
    </row>
    <row r="92" spans="1:13">
      <c r="A92" t="s">
        <v>269</v>
      </c>
      <c r="B92" t="s">
        <v>270</v>
      </c>
      <c r="C92" t="s">
        <v>9724</v>
      </c>
      <c r="D92" t="s">
        <v>9702</v>
      </c>
      <c r="E92" t="s">
        <v>238</v>
      </c>
      <c r="F92" t="s">
        <v>271</v>
      </c>
      <c r="G92" t="s">
        <v>240</v>
      </c>
      <c r="H92" t="s">
        <v>9725</v>
      </c>
      <c r="I92" t="s">
        <v>9410</v>
      </c>
      <c r="J92" t="s">
        <v>9411</v>
      </c>
      <c r="K92">
        <v>1.1000000000000001</v>
      </c>
      <c r="L92" s="1">
        <v>44927</v>
      </c>
      <c r="M92" s="1">
        <v>45291</v>
      </c>
    </row>
    <row r="93" spans="1:13">
      <c r="A93" t="s">
        <v>272</v>
      </c>
      <c r="B93" t="s">
        <v>273</v>
      </c>
      <c r="C93" t="s">
        <v>9726</v>
      </c>
      <c r="D93" t="s">
        <v>9727</v>
      </c>
      <c r="E93" t="s">
        <v>238</v>
      </c>
      <c r="F93" t="s">
        <v>274</v>
      </c>
      <c r="G93" t="s">
        <v>275</v>
      </c>
      <c r="H93" t="s">
        <v>9728</v>
      </c>
      <c r="I93" t="s">
        <v>9410</v>
      </c>
      <c r="J93" t="s">
        <v>9411</v>
      </c>
      <c r="K93">
        <v>1.07</v>
      </c>
      <c r="L93" s="1">
        <v>44927</v>
      </c>
      <c r="M93" s="1">
        <v>45291</v>
      </c>
    </row>
    <row r="94" spans="1:13">
      <c r="A94" t="s">
        <v>276</v>
      </c>
      <c r="B94" t="s">
        <v>277</v>
      </c>
      <c r="C94" t="s">
        <v>9729</v>
      </c>
      <c r="D94" t="s">
        <v>9702</v>
      </c>
      <c r="E94" t="s">
        <v>238</v>
      </c>
      <c r="F94" t="s">
        <v>278</v>
      </c>
      <c r="G94" t="s">
        <v>240</v>
      </c>
      <c r="H94" t="s">
        <v>9730</v>
      </c>
      <c r="I94" t="s">
        <v>9410</v>
      </c>
      <c r="J94" t="s">
        <v>9411</v>
      </c>
      <c r="K94">
        <v>1.04</v>
      </c>
      <c r="L94" s="1">
        <v>44927</v>
      </c>
      <c r="M94" s="1">
        <v>45291</v>
      </c>
    </row>
    <row r="95" spans="1:13">
      <c r="A95" t="s">
        <v>279</v>
      </c>
      <c r="B95" t="s">
        <v>280</v>
      </c>
      <c r="C95" t="s">
        <v>9731</v>
      </c>
      <c r="D95" t="s">
        <v>9702</v>
      </c>
      <c r="E95" t="s">
        <v>238</v>
      </c>
      <c r="F95" t="s">
        <v>281</v>
      </c>
      <c r="G95" t="s">
        <v>240</v>
      </c>
      <c r="H95" t="s">
        <v>9732</v>
      </c>
      <c r="I95" t="s">
        <v>9410</v>
      </c>
      <c r="J95" t="s">
        <v>9411</v>
      </c>
      <c r="K95">
        <v>1.03</v>
      </c>
      <c r="L95" s="1">
        <v>44927</v>
      </c>
      <c r="M95" s="1">
        <v>45291</v>
      </c>
    </row>
    <row r="96" spans="1:13">
      <c r="A96" t="s">
        <v>283</v>
      </c>
      <c r="B96" t="s">
        <v>284</v>
      </c>
      <c r="C96" t="s">
        <v>9733</v>
      </c>
      <c r="D96" t="s">
        <v>9734</v>
      </c>
      <c r="E96" t="s">
        <v>238</v>
      </c>
      <c r="F96" t="s">
        <v>285</v>
      </c>
      <c r="G96" t="s">
        <v>240</v>
      </c>
      <c r="H96" t="s">
        <v>9735</v>
      </c>
      <c r="I96" t="s">
        <v>9410</v>
      </c>
      <c r="J96" t="s">
        <v>9411</v>
      </c>
      <c r="K96">
        <v>1.04</v>
      </c>
      <c r="L96" s="1">
        <v>44927</v>
      </c>
      <c r="M96" s="1">
        <v>45291</v>
      </c>
    </row>
    <row r="97" spans="1:13">
      <c r="A97" t="s">
        <v>9736</v>
      </c>
      <c r="B97" t="s">
        <v>9737</v>
      </c>
      <c r="C97" t="s">
        <v>9738</v>
      </c>
      <c r="D97" t="s">
        <v>9702</v>
      </c>
      <c r="E97" t="s">
        <v>238</v>
      </c>
      <c r="F97" t="s">
        <v>239</v>
      </c>
      <c r="G97" t="s">
        <v>240</v>
      </c>
      <c r="H97" t="s">
        <v>9739</v>
      </c>
      <c r="I97" t="s">
        <v>9410</v>
      </c>
      <c r="J97" t="s">
        <v>9411</v>
      </c>
      <c r="K97">
        <v>1.0900000000000001</v>
      </c>
      <c r="L97" s="1">
        <v>44927</v>
      </c>
      <c r="M97" s="1">
        <v>45291</v>
      </c>
    </row>
    <row r="98" spans="1:13">
      <c r="A98" t="s">
        <v>286</v>
      </c>
      <c r="B98" t="s">
        <v>287</v>
      </c>
      <c r="C98" t="s">
        <v>9740</v>
      </c>
      <c r="D98" t="s">
        <v>9741</v>
      </c>
      <c r="E98" t="s">
        <v>238</v>
      </c>
      <c r="F98" t="s">
        <v>288</v>
      </c>
      <c r="G98" t="s">
        <v>240</v>
      </c>
      <c r="H98" t="s">
        <v>9742</v>
      </c>
      <c r="I98" t="s">
        <v>9410</v>
      </c>
      <c r="J98" t="s">
        <v>9411</v>
      </c>
      <c r="K98">
        <v>1</v>
      </c>
      <c r="L98" s="1">
        <v>44927</v>
      </c>
      <c r="M98" s="1">
        <v>45291</v>
      </c>
    </row>
    <row r="99" spans="1:13">
      <c r="A99" t="s">
        <v>289</v>
      </c>
      <c r="B99" t="s">
        <v>290</v>
      </c>
      <c r="C99" t="s">
        <v>9743</v>
      </c>
      <c r="D99" t="s">
        <v>9744</v>
      </c>
      <c r="E99" t="s">
        <v>238</v>
      </c>
      <c r="F99" t="s">
        <v>291</v>
      </c>
      <c r="G99" t="s">
        <v>292</v>
      </c>
      <c r="H99" t="s">
        <v>9745</v>
      </c>
      <c r="I99" t="s">
        <v>9410</v>
      </c>
      <c r="J99" t="s">
        <v>9411</v>
      </c>
      <c r="K99">
        <v>1.03</v>
      </c>
      <c r="L99" s="1">
        <v>44927</v>
      </c>
      <c r="M99" s="1">
        <v>45291</v>
      </c>
    </row>
    <row r="100" spans="1:13">
      <c r="A100" t="s">
        <v>293</v>
      </c>
      <c r="B100" t="s">
        <v>294</v>
      </c>
      <c r="C100" t="s">
        <v>9746</v>
      </c>
      <c r="D100" t="s">
        <v>9747</v>
      </c>
      <c r="E100" t="s">
        <v>238</v>
      </c>
      <c r="F100" t="s">
        <v>295</v>
      </c>
      <c r="G100" t="s">
        <v>296</v>
      </c>
      <c r="H100" t="s">
        <v>9748</v>
      </c>
      <c r="I100" t="s">
        <v>9410</v>
      </c>
      <c r="J100" t="s">
        <v>9411</v>
      </c>
      <c r="K100">
        <v>0.85</v>
      </c>
      <c r="L100" s="1">
        <v>44927</v>
      </c>
      <c r="M100" s="1">
        <v>45291</v>
      </c>
    </row>
    <row r="101" spans="1:13">
      <c r="A101" t="s">
        <v>297</v>
      </c>
      <c r="B101" t="s">
        <v>298</v>
      </c>
      <c r="C101" t="s">
        <v>9749</v>
      </c>
      <c r="D101" t="s">
        <v>9750</v>
      </c>
      <c r="E101" t="s">
        <v>238</v>
      </c>
      <c r="F101" t="s">
        <v>299</v>
      </c>
      <c r="G101" t="s">
        <v>240</v>
      </c>
      <c r="H101" t="s">
        <v>9751</v>
      </c>
      <c r="I101" t="s">
        <v>9410</v>
      </c>
      <c r="J101" t="s">
        <v>9411</v>
      </c>
      <c r="K101">
        <v>1</v>
      </c>
      <c r="L101" s="1">
        <v>44927</v>
      </c>
      <c r="M101" s="1">
        <v>45291</v>
      </c>
    </row>
    <row r="102" spans="1:13">
      <c r="A102" t="s">
        <v>300</v>
      </c>
      <c r="B102" t="s">
        <v>301</v>
      </c>
      <c r="C102" t="s">
        <v>9752</v>
      </c>
      <c r="D102" t="s">
        <v>9753</v>
      </c>
      <c r="E102" t="s">
        <v>238</v>
      </c>
      <c r="F102" t="s">
        <v>302</v>
      </c>
      <c r="G102" t="s">
        <v>303</v>
      </c>
      <c r="H102" t="s">
        <v>9754</v>
      </c>
      <c r="I102" t="s">
        <v>9410</v>
      </c>
      <c r="J102" t="s">
        <v>9411</v>
      </c>
      <c r="K102">
        <v>0.9</v>
      </c>
      <c r="L102" s="1">
        <v>44927</v>
      </c>
      <c r="M102" s="1">
        <v>45291</v>
      </c>
    </row>
    <row r="103" spans="1:13">
      <c r="A103" t="s">
        <v>304</v>
      </c>
      <c r="B103" t="s">
        <v>305</v>
      </c>
      <c r="C103" t="s">
        <v>9755</v>
      </c>
      <c r="D103" t="s">
        <v>9705</v>
      </c>
      <c r="E103" t="s">
        <v>238</v>
      </c>
      <c r="F103" t="s">
        <v>306</v>
      </c>
      <c r="G103" t="s">
        <v>244</v>
      </c>
      <c r="H103" t="s">
        <v>9756</v>
      </c>
      <c r="I103" t="s">
        <v>9410</v>
      </c>
      <c r="J103" t="s">
        <v>9411</v>
      </c>
      <c r="K103">
        <v>0.99</v>
      </c>
      <c r="L103" s="1">
        <v>44927</v>
      </c>
      <c r="M103" s="1">
        <v>45291</v>
      </c>
    </row>
    <row r="104" spans="1:13">
      <c r="A104" t="s">
        <v>307</v>
      </c>
      <c r="B104" t="s">
        <v>308</v>
      </c>
      <c r="C104" t="s">
        <v>9757</v>
      </c>
      <c r="D104" t="s">
        <v>1416</v>
      </c>
      <c r="E104" t="s">
        <v>238</v>
      </c>
      <c r="F104" t="s">
        <v>309</v>
      </c>
      <c r="G104" t="s">
        <v>240</v>
      </c>
      <c r="H104" t="s">
        <v>9758</v>
      </c>
      <c r="I104" t="s">
        <v>9410</v>
      </c>
      <c r="J104" t="s">
        <v>9411</v>
      </c>
      <c r="K104">
        <v>1.04</v>
      </c>
      <c r="L104" s="1">
        <v>44927</v>
      </c>
      <c r="M104" s="1">
        <v>45291</v>
      </c>
    </row>
    <row r="105" spans="1:13">
      <c r="A105" t="s">
        <v>310</v>
      </c>
      <c r="B105" t="s">
        <v>311</v>
      </c>
      <c r="C105" t="s">
        <v>9759</v>
      </c>
      <c r="D105" t="s">
        <v>9760</v>
      </c>
      <c r="E105" t="s">
        <v>238</v>
      </c>
      <c r="F105" t="s">
        <v>312</v>
      </c>
      <c r="G105" t="s">
        <v>296</v>
      </c>
      <c r="H105" t="s">
        <v>9761</v>
      </c>
      <c r="I105" t="s">
        <v>9410</v>
      </c>
      <c r="J105" t="s">
        <v>9411</v>
      </c>
      <c r="K105">
        <v>0.93</v>
      </c>
      <c r="L105" s="1">
        <v>44927</v>
      </c>
      <c r="M105" s="1">
        <v>45291</v>
      </c>
    </row>
    <row r="106" spans="1:13">
      <c r="A106" t="s">
        <v>9762</v>
      </c>
      <c r="B106" t="s">
        <v>9763</v>
      </c>
      <c r="C106" t="s">
        <v>9764</v>
      </c>
      <c r="D106" t="s">
        <v>9765</v>
      </c>
      <c r="E106" t="s">
        <v>238</v>
      </c>
      <c r="F106" t="s">
        <v>9766</v>
      </c>
      <c r="G106" t="s">
        <v>9767</v>
      </c>
      <c r="H106" t="s">
        <v>9768</v>
      </c>
      <c r="I106" t="s">
        <v>9410</v>
      </c>
      <c r="J106" t="s">
        <v>9411</v>
      </c>
      <c r="K106">
        <v>0.86</v>
      </c>
      <c r="L106" s="1">
        <v>44927</v>
      </c>
      <c r="M106" s="1">
        <v>45291</v>
      </c>
    </row>
    <row r="107" spans="1:13">
      <c r="A107" t="s">
        <v>9769</v>
      </c>
      <c r="B107" t="s">
        <v>9770</v>
      </c>
      <c r="C107" t="s">
        <v>9771</v>
      </c>
      <c r="D107" t="s">
        <v>9772</v>
      </c>
      <c r="E107" t="s">
        <v>238</v>
      </c>
      <c r="F107" t="s">
        <v>9773</v>
      </c>
      <c r="G107" t="s">
        <v>275</v>
      </c>
      <c r="H107" t="s">
        <v>9774</v>
      </c>
      <c r="I107" t="s">
        <v>9410</v>
      </c>
      <c r="J107" t="s">
        <v>9411</v>
      </c>
      <c r="K107">
        <v>0.79</v>
      </c>
      <c r="L107" s="1">
        <v>44927</v>
      </c>
      <c r="M107" s="1">
        <v>45291</v>
      </c>
    </row>
    <row r="108" spans="1:13">
      <c r="A108" t="s">
        <v>2397</v>
      </c>
      <c r="B108" t="s">
        <v>9775</v>
      </c>
      <c r="C108" t="s">
        <v>9776</v>
      </c>
      <c r="D108" t="s">
        <v>9702</v>
      </c>
      <c r="E108" t="s">
        <v>238</v>
      </c>
      <c r="F108" t="s">
        <v>9777</v>
      </c>
      <c r="G108" t="s">
        <v>240</v>
      </c>
      <c r="H108" t="s">
        <v>9778</v>
      </c>
      <c r="I108" t="s">
        <v>9410</v>
      </c>
      <c r="J108" t="s">
        <v>9411</v>
      </c>
      <c r="K108">
        <v>0.81</v>
      </c>
      <c r="L108" s="1">
        <v>44927</v>
      </c>
      <c r="M108" s="1">
        <v>45291</v>
      </c>
    </row>
    <row r="109" spans="1:13">
      <c r="A109" t="s">
        <v>313</v>
      </c>
      <c r="B109" t="s">
        <v>314</v>
      </c>
      <c r="C109" t="s">
        <v>9779</v>
      </c>
      <c r="D109" t="s">
        <v>9702</v>
      </c>
      <c r="E109" t="s">
        <v>238</v>
      </c>
      <c r="F109" t="s">
        <v>315</v>
      </c>
      <c r="G109" t="s">
        <v>240</v>
      </c>
      <c r="H109" t="s">
        <v>9780</v>
      </c>
      <c r="I109" t="s">
        <v>9410</v>
      </c>
      <c r="J109" t="s">
        <v>9411</v>
      </c>
      <c r="K109">
        <v>0.95</v>
      </c>
      <c r="L109" s="1">
        <v>44927</v>
      </c>
      <c r="M109" s="1">
        <v>45291</v>
      </c>
    </row>
    <row r="110" spans="1:13">
      <c r="A110" t="s">
        <v>9781</v>
      </c>
      <c r="B110" t="s">
        <v>9782</v>
      </c>
      <c r="C110" t="s">
        <v>9783</v>
      </c>
      <c r="D110" t="s">
        <v>9784</v>
      </c>
      <c r="E110" t="s">
        <v>238</v>
      </c>
      <c r="F110" t="s">
        <v>9785</v>
      </c>
      <c r="G110" t="s">
        <v>9767</v>
      </c>
      <c r="H110" t="s">
        <v>9786</v>
      </c>
      <c r="I110" t="s">
        <v>9410</v>
      </c>
      <c r="J110" t="s">
        <v>9411</v>
      </c>
      <c r="K110">
        <v>0.65</v>
      </c>
      <c r="L110" s="1">
        <v>44927</v>
      </c>
      <c r="M110" s="1">
        <v>45291</v>
      </c>
    </row>
    <row r="111" spans="1:13">
      <c r="A111" t="s">
        <v>316</v>
      </c>
      <c r="B111" t="s">
        <v>127</v>
      </c>
      <c r="C111" t="s">
        <v>9787</v>
      </c>
      <c r="D111" t="s">
        <v>9705</v>
      </c>
      <c r="E111" t="s">
        <v>238</v>
      </c>
      <c r="F111" t="s">
        <v>317</v>
      </c>
      <c r="G111" t="s">
        <v>244</v>
      </c>
      <c r="H111" t="s">
        <v>9788</v>
      </c>
      <c r="I111" t="s">
        <v>9410</v>
      </c>
      <c r="J111" t="s">
        <v>9411</v>
      </c>
      <c r="K111">
        <v>1.05</v>
      </c>
      <c r="L111" s="1">
        <v>44927</v>
      </c>
      <c r="M111" s="1">
        <v>45291</v>
      </c>
    </row>
    <row r="112" spans="1:13">
      <c r="A112" t="s">
        <v>318</v>
      </c>
      <c r="B112" t="s">
        <v>319</v>
      </c>
      <c r="C112" t="s">
        <v>9789</v>
      </c>
      <c r="D112" t="s">
        <v>9741</v>
      </c>
      <c r="E112" t="s">
        <v>238</v>
      </c>
      <c r="F112" t="s">
        <v>320</v>
      </c>
      <c r="G112" t="s">
        <v>240</v>
      </c>
      <c r="H112" t="s">
        <v>9790</v>
      </c>
      <c r="I112" t="s">
        <v>9410</v>
      </c>
      <c r="J112" t="s">
        <v>9411</v>
      </c>
      <c r="K112">
        <v>0.98</v>
      </c>
      <c r="L112" s="1">
        <v>44927</v>
      </c>
      <c r="M112" s="1">
        <v>45291</v>
      </c>
    </row>
    <row r="113" spans="1:13">
      <c r="A113" t="s">
        <v>321</v>
      </c>
      <c r="B113" t="s">
        <v>322</v>
      </c>
      <c r="C113" t="s">
        <v>9791</v>
      </c>
      <c r="D113" t="s">
        <v>1416</v>
      </c>
      <c r="E113" t="s">
        <v>238</v>
      </c>
      <c r="F113" t="s">
        <v>323</v>
      </c>
      <c r="G113" t="s">
        <v>240</v>
      </c>
      <c r="H113" t="s">
        <v>9792</v>
      </c>
      <c r="I113" t="s">
        <v>9410</v>
      </c>
      <c r="J113" t="s">
        <v>9411</v>
      </c>
      <c r="K113">
        <v>1.03</v>
      </c>
      <c r="L113" s="1">
        <v>44927</v>
      </c>
      <c r="M113" s="1">
        <v>45291</v>
      </c>
    </row>
    <row r="114" spans="1:13">
      <c r="A114" t="s">
        <v>324</v>
      </c>
      <c r="B114" t="s">
        <v>325</v>
      </c>
      <c r="C114" t="s">
        <v>9793</v>
      </c>
      <c r="D114" t="s">
        <v>9794</v>
      </c>
      <c r="E114" t="s">
        <v>238</v>
      </c>
      <c r="F114" t="s">
        <v>326</v>
      </c>
      <c r="G114" t="s">
        <v>240</v>
      </c>
      <c r="H114" t="s">
        <v>9795</v>
      </c>
      <c r="I114" t="s">
        <v>9410</v>
      </c>
      <c r="J114" t="s">
        <v>9411</v>
      </c>
      <c r="K114">
        <v>1.05</v>
      </c>
      <c r="L114" s="1">
        <v>44927</v>
      </c>
      <c r="M114" s="1">
        <v>45291</v>
      </c>
    </row>
    <row r="115" spans="1:13">
      <c r="A115" t="s">
        <v>327</v>
      </c>
      <c r="B115" t="s">
        <v>328</v>
      </c>
      <c r="C115" t="s">
        <v>9796</v>
      </c>
      <c r="D115" t="s">
        <v>9702</v>
      </c>
      <c r="E115" t="s">
        <v>238</v>
      </c>
      <c r="F115" t="s">
        <v>329</v>
      </c>
      <c r="G115" t="s">
        <v>240</v>
      </c>
      <c r="H115" t="s">
        <v>9797</v>
      </c>
      <c r="I115" t="s">
        <v>9410</v>
      </c>
      <c r="J115" t="s">
        <v>9411</v>
      </c>
      <c r="K115">
        <v>1.03</v>
      </c>
      <c r="L115" s="1">
        <v>44927</v>
      </c>
      <c r="M115" s="1">
        <v>45291</v>
      </c>
    </row>
    <row r="116" spans="1:13">
      <c r="A116" t="s">
        <v>330</v>
      </c>
      <c r="B116" t="s">
        <v>331</v>
      </c>
      <c r="C116" t="s">
        <v>9798</v>
      </c>
      <c r="D116" t="s">
        <v>9799</v>
      </c>
      <c r="E116" t="s">
        <v>238</v>
      </c>
      <c r="F116" t="s">
        <v>332</v>
      </c>
      <c r="G116" t="s">
        <v>240</v>
      </c>
      <c r="H116" t="s">
        <v>9800</v>
      </c>
      <c r="I116" t="s">
        <v>9410</v>
      </c>
      <c r="J116" t="s">
        <v>9411</v>
      </c>
      <c r="K116">
        <v>0.95</v>
      </c>
      <c r="L116" s="1">
        <v>44927</v>
      </c>
      <c r="M116" s="1">
        <v>45291</v>
      </c>
    </row>
    <row r="117" spans="1:13">
      <c r="A117" t="s">
        <v>333</v>
      </c>
      <c r="B117" t="s">
        <v>334</v>
      </c>
      <c r="C117" t="s">
        <v>9801</v>
      </c>
      <c r="D117" t="s">
        <v>9794</v>
      </c>
      <c r="E117" t="s">
        <v>238</v>
      </c>
      <c r="F117" t="s">
        <v>335</v>
      </c>
      <c r="G117" t="s">
        <v>240</v>
      </c>
      <c r="H117" t="s">
        <v>9802</v>
      </c>
      <c r="I117" t="s">
        <v>9410</v>
      </c>
      <c r="J117" t="s">
        <v>9411</v>
      </c>
      <c r="K117">
        <v>1.01</v>
      </c>
      <c r="L117" s="1">
        <v>44927</v>
      </c>
      <c r="M117" s="1">
        <v>45291</v>
      </c>
    </row>
    <row r="118" spans="1:13">
      <c r="A118" t="s">
        <v>336</v>
      </c>
      <c r="B118" t="s">
        <v>337</v>
      </c>
      <c r="C118" t="s">
        <v>9803</v>
      </c>
      <c r="D118" t="s">
        <v>9804</v>
      </c>
      <c r="E118" t="s">
        <v>238</v>
      </c>
      <c r="F118" t="s">
        <v>338</v>
      </c>
      <c r="G118" t="s">
        <v>296</v>
      </c>
      <c r="H118" t="s">
        <v>9805</v>
      </c>
      <c r="I118" t="s">
        <v>9410</v>
      </c>
      <c r="J118" t="s">
        <v>9411</v>
      </c>
      <c r="K118">
        <v>0.91</v>
      </c>
      <c r="L118" s="1">
        <v>44927</v>
      </c>
      <c r="M118" s="1">
        <v>45291</v>
      </c>
    </row>
    <row r="119" spans="1:13">
      <c r="A119" t="s">
        <v>339</v>
      </c>
      <c r="B119" t="s">
        <v>340</v>
      </c>
      <c r="C119" t="s">
        <v>9806</v>
      </c>
      <c r="D119" t="s">
        <v>9702</v>
      </c>
      <c r="E119" t="s">
        <v>238</v>
      </c>
      <c r="F119" t="s">
        <v>341</v>
      </c>
      <c r="G119" t="s">
        <v>240</v>
      </c>
      <c r="H119" t="s">
        <v>9807</v>
      </c>
      <c r="I119" t="s">
        <v>9410</v>
      </c>
      <c r="J119" t="s">
        <v>9411</v>
      </c>
      <c r="K119">
        <v>0.96</v>
      </c>
      <c r="L119" s="1">
        <v>44927</v>
      </c>
      <c r="M119" s="1">
        <v>45291</v>
      </c>
    </row>
    <row r="120" spans="1:13">
      <c r="A120" t="s">
        <v>342</v>
      </c>
      <c r="B120" t="s">
        <v>343</v>
      </c>
      <c r="C120" t="s">
        <v>9808</v>
      </c>
      <c r="D120" t="s">
        <v>1416</v>
      </c>
      <c r="E120" t="s">
        <v>238</v>
      </c>
      <c r="F120" t="s">
        <v>323</v>
      </c>
      <c r="G120" t="s">
        <v>240</v>
      </c>
      <c r="H120" t="s">
        <v>9809</v>
      </c>
      <c r="I120" t="s">
        <v>9410</v>
      </c>
      <c r="J120" t="s">
        <v>9411</v>
      </c>
      <c r="K120">
        <v>1.01</v>
      </c>
      <c r="L120" s="1">
        <v>44927</v>
      </c>
      <c r="M120" s="1">
        <v>45291</v>
      </c>
    </row>
    <row r="121" spans="1:13">
      <c r="A121" t="s">
        <v>9810</v>
      </c>
      <c r="B121" t="s">
        <v>9811</v>
      </c>
      <c r="C121" t="s">
        <v>9812</v>
      </c>
      <c r="D121" t="s">
        <v>1416</v>
      </c>
      <c r="E121" t="s">
        <v>238</v>
      </c>
      <c r="F121" t="s">
        <v>323</v>
      </c>
      <c r="G121" t="s">
        <v>240</v>
      </c>
      <c r="H121" t="s">
        <v>9813</v>
      </c>
      <c r="I121" t="s">
        <v>9410</v>
      </c>
      <c r="J121" t="s">
        <v>9411</v>
      </c>
      <c r="K121">
        <v>0.81</v>
      </c>
      <c r="L121" s="1">
        <v>44927</v>
      </c>
      <c r="M121" s="1">
        <v>45291</v>
      </c>
    </row>
    <row r="122" spans="1:13">
      <c r="A122" t="s">
        <v>9814</v>
      </c>
      <c r="B122" t="s">
        <v>9815</v>
      </c>
      <c r="C122" t="s">
        <v>9816</v>
      </c>
      <c r="D122" t="s">
        <v>9702</v>
      </c>
      <c r="E122" t="s">
        <v>238</v>
      </c>
      <c r="F122" t="s">
        <v>281</v>
      </c>
      <c r="G122" t="s">
        <v>240</v>
      </c>
      <c r="H122" t="s">
        <v>9817</v>
      </c>
      <c r="I122" t="s">
        <v>9410</v>
      </c>
      <c r="J122" t="s">
        <v>9411</v>
      </c>
      <c r="K122">
        <v>0.88</v>
      </c>
      <c r="L122" s="1">
        <v>44927</v>
      </c>
      <c r="M122" s="1">
        <v>45291</v>
      </c>
    </row>
    <row r="123" spans="1:13">
      <c r="A123" t="s">
        <v>344</v>
      </c>
      <c r="B123" t="s">
        <v>345</v>
      </c>
      <c r="C123" t="s">
        <v>9818</v>
      </c>
      <c r="D123" t="s">
        <v>9819</v>
      </c>
      <c r="E123" t="s">
        <v>238</v>
      </c>
      <c r="F123" t="s">
        <v>346</v>
      </c>
      <c r="G123" t="s">
        <v>240</v>
      </c>
      <c r="H123" t="s">
        <v>9820</v>
      </c>
      <c r="I123" t="s">
        <v>9410</v>
      </c>
      <c r="J123" t="s">
        <v>9411</v>
      </c>
      <c r="K123">
        <v>1.01</v>
      </c>
      <c r="L123" s="1">
        <v>44927</v>
      </c>
      <c r="M123" s="1">
        <v>45291</v>
      </c>
    </row>
    <row r="124" spans="1:13">
      <c r="A124" t="s">
        <v>347</v>
      </c>
      <c r="B124" t="s">
        <v>348</v>
      </c>
      <c r="C124" t="s">
        <v>9821</v>
      </c>
      <c r="D124" t="s">
        <v>9705</v>
      </c>
      <c r="E124" t="s">
        <v>238</v>
      </c>
      <c r="F124" t="s">
        <v>349</v>
      </c>
      <c r="G124" t="s">
        <v>244</v>
      </c>
      <c r="H124" t="s">
        <v>9822</v>
      </c>
      <c r="I124" t="s">
        <v>9410</v>
      </c>
      <c r="J124" t="s">
        <v>9411</v>
      </c>
      <c r="K124">
        <v>0.94</v>
      </c>
      <c r="L124" s="1">
        <v>44927</v>
      </c>
      <c r="M124" s="1">
        <v>45291</v>
      </c>
    </row>
    <row r="125" spans="1:13">
      <c r="A125" t="s">
        <v>9823</v>
      </c>
      <c r="B125" t="s">
        <v>9824</v>
      </c>
      <c r="C125" t="s">
        <v>9825</v>
      </c>
      <c r="D125" t="s">
        <v>9702</v>
      </c>
      <c r="E125" t="s">
        <v>238</v>
      </c>
      <c r="F125" t="s">
        <v>271</v>
      </c>
      <c r="G125" t="s">
        <v>240</v>
      </c>
      <c r="H125" t="s">
        <v>9826</v>
      </c>
      <c r="I125" t="s">
        <v>9410</v>
      </c>
      <c r="J125" t="s">
        <v>9411</v>
      </c>
      <c r="K125">
        <v>0.91</v>
      </c>
      <c r="L125" s="1">
        <v>44927</v>
      </c>
      <c r="M125" s="1">
        <v>45291</v>
      </c>
    </row>
    <row r="126" spans="1:13">
      <c r="A126" t="s">
        <v>9827</v>
      </c>
      <c r="B126" t="s">
        <v>9828</v>
      </c>
      <c r="C126" t="s">
        <v>9829</v>
      </c>
      <c r="D126" t="s">
        <v>9830</v>
      </c>
      <c r="E126" t="s">
        <v>238</v>
      </c>
      <c r="F126" t="s">
        <v>9831</v>
      </c>
      <c r="G126" t="s">
        <v>303</v>
      </c>
      <c r="H126" t="s">
        <v>9832</v>
      </c>
      <c r="I126" t="s">
        <v>9410</v>
      </c>
      <c r="J126" t="s">
        <v>9411</v>
      </c>
      <c r="K126">
        <v>0.62</v>
      </c>
      <c r="L126" s="1">
        <v>44927</v>
      </c>
      <c r="M126" s="1">
        <v>45291</v>
      </c>
    </row>
    <row r="127" spans="1:13">
      <c r="A127" t="s">
        <v>350</v>
      </c>
      <c r="B127" t="s">
        <v>351</v>
      </c>
      <c r="C127" t="s">
        <v>9833</v>
      </c>
      <c r="D127" t="s">
        <v>9834</v>
      </c>
      <c r="E127" t="s">
        <v>238</v>
      </c>
      <c r="F127" t="s">
        <v>352</v>
      </c>
      <c r="G127" t="s">
        <v>244</v>
      </c>
      <c r="H127" t="s">
        <v>9835</v>
      </c>
      <c r="I127" t="s">
        <v>9410</v>
      </c>
      <c r="J127" t="s">
        <v>9411</v>
      </c>
      <c r="K127">
        <v>0.95</v>
      </c>
      <c r="L127" s="1">
        <v>44927</v>
      </c>
      <c r="M127" s="1">
        <v>45291</v>
      </c>
    </row>
    <row r="128" spans="1:13">
      <c r="A128" t="s">
        <v>353</v>
      </c>
      <c r="B128" t="s">
        <v>354</v>
      </c>
      <c r="C128" t="s">
        <v>9836</v>
      </c>
      <c r="D128" t="s">
        <v>9702</v>
      </c>
      <c r="E128" t="s">
        <v>238</v>
      </c>
      <c r="F128" t="s">
        <v>355</v>
      </c>
      <c r="G128" t="s">
        <v>240</v>
      </c>
      <c r="H128" t="s">
        <v>9837</v>
      </c>
      <c r="I128" t="s">
        <v>9410</v>
      </c>
      <c r="J128" t="s">
        <v>9411</v>
      </c>
      <c r="K128">
        <v>0.98</v>
      </c>
      <c r="L128" s="1">
        <v>44927</v>
      </c>
      <c r="M128" s="1">
        <v>45291</v>
      </c>
    </row>
    <row r="129" spans="1:13">
      <c r="A129" t="s">
        <v>356</v>
      </c>
      <c r="B129" t="s">
        <v>357</v>
      </c>
      <c r="C129" t="s">
        <v>9838</v>
      </c>
      <c r="D129" t="s">
        <v>9839</v>
      </c>
      <c r="E129" t="s">
        <v>238</v>
      </c>
      <c r="F129" t="s">
        <v>358</v>
      </c>
      <c r="G129" t="s">
        <v>296</v>
      </c>
      <c r="H129" t="s">
        <v>9840</v>
      </c>
      <c r="I129" t="s">
        <v>9410</v>
      </c>
      <c r="J129" t="s">
        <v>9411</v>
      </c>
      <c r="K129">
        <v>0.83</v>
      </c>
      <c r="L129" s="1">
        <v>44927</v>
      </c>
      <c r="M129" s="1">
        <v>45291</v>
      </c>
    </row>
    <row r="130" spans="1:13">
      <c r="A130" t="s">
        <v>359</v>
      </c>
      <c r="B130" t="s">
        <v>360</v>
      </c>
      <c r="C130" t="s">
        <v>9841</v>
      </c>
      <c r="D130" t="s">
        <v>9842</v>
      </c>
      <c r="E130" t="s">
        <v>238</v>
      </c>
      <c r="F130" t="s">
        <v>361</v>
      </c>
      <c r="G130" t="s">
        <v>240</v>
      </c>
      <c r="H130" t="s">
        <v>9843</v>
      </c>
      <c r="I130" t="s">
        <v>9410</v>
      </c>
      <c r="J130" t="s">
        <v>9411</v>
      </c>
      <c r="K130">
        <v>1.03</v>
      </c>
      <c r="L130" s="1">
        <v>44927</v>
      </c>
      <c r="M130" s="1">
        <v>45291</v>
      </c>
    </row>
    <row r="131" spans="1:13">
      <c r="A131" t="s">
        <v>362</v>
      </c>
      <c r="B131" t="s">
        <v>363</v>
      </c>
      <c r="C131" t="s">
        <v>9844</v>
      </c>
      <c r="D131" t="s">
        <v>1416</v>
      </c>
      <c r="E131" t="s">
        <v>238</v>
      </c>
      <c r="F131" t="s">
        <v>364</v>
      </c>
      <c r="G131" t="s">
        <v>240</v>
      </c>
      <c r="H131" t="s">
        <v>9845</v>
      </c>
      <c r="I131" t="s">
        <v>9410</v>
      </c>
      <c r="J131" t="s">
        <v>9411</v>
      </c>
      <c r="K131">
        <v>0.93</v>
      </c>
      <c r="L131" s="1">
        <v>44927</v>
      </c>
      <c r="M131" s="1">
        <v>45291</v>
      </c>
    </row>
    <row r="132" spans="1:13">
      <c r="A132" t="s">
        <v>365</v>
      </c>
      <c r="B132" t="s">
        <v>366</v>
      </c>
      <c r="C132" t="s">
        <v>9846</v>
      </c>
      <c r="D132" t="s">
        <v>9842</v>
      </c>
      <c r="E132" t="s">
        <v>238</v>
      </c>
      <c r="F132" t="s">
        <v>367</v>
      </c>
      <c r="G132" t="s">
        <v>240</v>
      </c>
      <c r="H132" t="s">
        <v>9847</v>
      </c>
      <c r="I132" t="s">
        <v>9410</v>
      </c>
      <c r="J132" t="s">
        <v>9411</v>
      </c>
      <c r="K132">
        <v>0.99</v>
      </c>
      <c r="L132" s="1">
        <v>44927</v>
      </c>
      <c r="M132" s="1">
        <v>45291</v>
      </c>
    </row>
    <row r="133" spans="1:13">
      <c r="A133" t="s">
        <v>368</v>
      </c>
      <c r="B133" t="s">
        <v>369</v>
      </c>
      <c r="C133" t="s">
        <v>9848</v>
      </c>
      <c r="D133" t="s">
        <v>9741</v>
      </c>
      <c r="E133" t="s">
        <v>238</v>
      </c>
      <c r="F133" t="s">
        <v>370</v>
      </c>
      <c r="G133" t="s">
        <v>240</v>
      </c>
      <c r="H133" t="s">
        <v>9849</v>
      </c>
      <c r="I133" t="s">
        <v>9410</v>
      </c>
      <c r="J133" t="s">
        <v>9411</v>
      </c>
      <c r="K133">
        <v>0.93</v>
      </c>
      <c r="L133" s="1">
        <v>44927</v>
      </c>
      <c r="M133" s="1">
        <v>45291</v>
      </c>
    </row>
    <row r="134" spans="1:13">
      <c r="A134" t="s">
        <v>374</v>
      </c>
      <c r="B134" t="s">
        <v>375</v>
      </c>
      <c r="C134" t="s">
        <v>9850</v>
      </c>
      <c r="D134" t="s">
        <v>9851</v>
      </c>
      <c r="E134" t="s">
        <v>238</v>
      </c>
      <c r="F134" t="s">
        <v>376</v>
      </c>
      <c r="G134" t="s">
        <v>268</v>
      </c>
      <c r="H134" t="s">
        <v>9852</v>
      </c>
      <c r="I134" t="s">
        <v>9410</v>
      </c>
      <c r="J134" t="s">
        <v>9411</v>
      </c>
      <c r="K134">
        <v>0.88</v>
      </c>
      <c r="L134" s="1">
        <v>44927</v>
      </c>
      <c r="M134" s="1">
        <v>45291</v>
      </c>
    </row>
    <row r="135" spans="1:13">
      <c r="A135" t="s">
        <v>2390</v>
      </c>
      <c r="B135" t="s">
        <v>9853</v>
      </c>
      <c r="C135" t="s">
        <v>9854</v>
      </c>
      <c r="D135" t="s">
        <v>9855</v>
      </c>
      <c r="E135" t="s">
        <v>238</v>
      </c>
      <c r="F135" t="s">
        <v>9856</v>
      </c>
      <c r="G135" t="s">
        <v>268</v>
      </c>
      <c r="H135" t="s">
        <v>9857</v>
      </c>
      <c r="I135" t="s">
        <v>9410</v>
      </c>
      <c r="J135" t="s">
        <v>9411</v>
      </c>
      <c r="K135">
        <v>0.81</v>
      </c>
      <c r="L135" s="1">
        <v>44927</v>
      </c>
      <c r="M135" s="1">
        <v>45291</v>
      </c>
    </row>
    <row r="136" spans="1:13">
      <c r="A136" t="s">
        <v>9858</v>
      </c>
      <c r="B136" t="s">
        <v>9859</v>
      </c>
      <c r="C136" t="s">
        <v>9860</v>
      </c>
      <c r="D136" t="s">
        <v>9861</v>
      </c>
      <c r="E136" t="s">
        <v>238</v>
      </c>
      <c r="F136" t="s">
        <v>9862</v>
      </c>
      <c r="G136" t="s">
        <v>240</v>
      </c>
      <c r="H136" t="s">
        <v>9863</v>
      </c>
      <c r="I136" t="s">
        <v>9410</v>
      </c>
      <c r="J136" t="s">
        <v>9411</v>
      </c>
      <c r="K136">
        <v>0.88</v>
      </c>
      <c r="L136" s="1">
        <v>44927</v>
      </c>
      <c r="M136" s="1">
        <v>45291</v>
      </c>
    </row>
    <row r="137" spans="1:13">
      <c r="A137" t="s">
        <v>377</v>
      </c>
      <c r="B137" t="s">
        <v>378</v>
      </c>
      <c r="C137" t="s">
        <v>9864</v>
      </c>
      <c r="D137" t="s">
        <v>9819</v>
      </c>
      <c r="E137" t="s">
        <v>238</v>
      </c>
      <c r="F137" t="s">
        <v>379</v>
      </c>
      <c r="G137" t="s">
        <v>240</v>
      </c>
      <c r="H137" t="s">
        <v>9865</v>
      </c>
      <c r="I137" t="s">
        <v>9410</v>
      </c>
      <c r="J137" t="s">
        <v>9411</v>
      </c>
      <c r="K137">
        <v>1.03</v>
      </c>
      <c r="L137" s="1">
        <v>44927</v>
      </c>
      <c r="M137" s="1">
        <v>45291</v>
      </c>
    </row>
    <row r="138" spans="1:13">
      <c r="A138" t="s">
        <v>380</v>
      </c>
      <c r="B138" t="s">
        <v>381</v>
      </c>
      <c r="C138" t="s">
        <v>9866</v>
      </c>
      <c r="D138" t="s">
        <v>1416</v>
      </c>
      <c r="E138" t="s">
        <v>238</v>
      </c>
      <c r="F138" t="s">
        <v>382</v>
      </c>
      <c r="G138" t="s">
        <v>240</v>
      </c>
      <c r="H138" t="s">
        <v>9867</v>
      </c>
      <c r="I138" t="s">
        <v>9410</v>
      </c>
      <c r="J138" t="s">
        <v>9411</v>
      </c>
      <c r="K138">
        <v>1.02</v>
      </c>
      <c r="L138" s="1">
        <v>44927</v>
      </c>
      <c r="M138" s="1">
        <v>45291</v>
      </c>
    </row>
    <row r="139" spans="1:13">
      <c r="A139" t="s">
        <v>386</v>
      </c>
      <c r="B139" t="s">
        <v>387</v>
      </c>
      <c r="C139" t="s">
        <v>9868</v>
      </c>
      <c r="D139" t="s">
        <v>9702</v>
      </c>
      <c r="E139" t="s">
        <v>238</v>
      </c>
      <c r="F139" t="s">
        <v>388</v>
      </c>
      <c r="G139" t="s">
        <v>240</v>
      </c>
      <c r="H139" t="s">
        <v>9869</v>
      </c>
      <c r="I139" t="s">
        <v>9410</v>
      </c>
      <c r="J139" t="s">
        <v>9411</v>
      </c>
      <c r="K139">
        <v>0.95</v>
      </c>
      <c r="L139" s="1">
        <v>44927</v>
      </c>
      <c r="M139" s="1">
        <v>45291</v>
      </c>
    </row>
    <row r="140" spans="1:13">
      <c r="A140" t="s">
        <v>389</v>
      </c>
      <c r="B140" t="s">
        <v>390</v>
      </c>
      <c r="C140" t="s">
        <v>9870</v>
      </c>
      <c r="D140" t="s">
        <v>9734</v>
      </c>
      <c r="E140" t="s">
        <v>238</v>
      </c>
      <c r="F140" t="s">
        <v>391</v>
      </c>
      <c r="G140" t="s">
        <v>240</v>
      </c>
      <c r="H140" t="s">
        <v>9871</v>
      </c>
      <c r="I140" t="s">
        <v>9410</v>
      </c>
      <c r="J140" t="s">
        <v>9411</v>
      </c>
      <c r="K140">
        <v>0.97</v>
      </c>
      <c r="L140" s="1">
        <v>44927</v>
      </c>
      <c r="M140" s="1">
        <v>45291</v>
      </c>
    </row>
    <row r="141" spans="1:13">
      <c r="A141" t="s">
        <v>392</v>
      </c>
      <c r="B141" t="s">
        <v>393</v>
      </c>
      <c r="C141" t="s">
        <v>9872</v>
      </c>
      <c r="D141" t="s">
        <v>9873</v>
      </c>
      <c r="E141" t="s">
        <v>238</v>
      </c>
      <c r="F141" t="s">
        <v>394</v>
      </c>
      <c r="G141" t="s">
        <v>244</v>
      </c>
      <c r="H141" t="s">
        <v>9874</v>
      </c>
      <c r="I141" t="s">
        <v>9410</v>
      </c>
      <c r="J141" t="s">
        <v>9411</v>
      </c>
      <c r="K141">
        <v>0.96</v>
      </c>
      <c r="L141" s="1">
        <v>44927</v>
      </c>
      <c r="M141" s="1">
        <v>45291</v>
      </c>
    </row>
    <row r="142" spans="1:13">
      <c r="A142" t="s">
        <v>9875</v>
      </c>
      <c r="B142" t="s">
        <v>9876</v>
      </c>
      <c r="C142" t="s">
        <v>9877</v>
      </c>
      <c r="D142" t="s">
        <v>261</v>
      </c>
      <c r="E142" t="s">
        <v>238</v>
      </c>
      <c r="F142" t="s">
        <v>9878</v>
      </c>
      <c r="G142" t="s">
        <v>261</v>
      </c>
      <c r="H142" t="s">
        <v>9879</v>
      </c>
      <c r="I142" t="s">
        <v>9410</v>
      </c>
      <c r="J142" t="s">
        <v>9411</v>
      </c>
      <c r="K142">
        <v>0.92</v>
      </c>
      <c r="L142" s="1">
        <v>44927</v>
      </c>
      <c r="M142" s="1">
        <v>45291</v>
      </c>
    </row>
    <row r="143" spans="1:13">
      <c r="A143" t="s">
        <v>405</v>
      </c>
      <c r="B143" t="s">
        <v>406</v>
      </c>
      <c r="C143" t="s">
        <v>9880</v>
      </c>
      <c r="D143" t="s">
        <v>9881</v>
      </c>
      <c r="E143" t="s">
        <v>407</v>
      </c>
      <c r="F143" t="s">
        <v>408</v>
      </c>
      <c r="G143" t="s">
        <v>409</v>
      </c>
      <c r="H143" t="s">
        <v>9882</v>
      </c>
      <c r="I143" t="s">
        <v>9410</v>
      </c>
      <c r="J143" t="s">
        <v>9411</v>
      </c>
      <c r="K143">
        <v>0.97</v>
      </c>
      <c r="L143" s="1">
        <v>44927</v>
      </c>
      <c r="M143" s="1">
        <v>45291</v>
      </c>
    </row>
    <row r="144" spans="1:13">
      <c r="A144" t="s">
        <v>410</v>
      </c>
      <c r="B144" t="s">
        <v>411</v>
      </c>
      <c r="C144" t="s">
        <v>9883</v>
      </c>
      <c r="D144" t="s">
        <v>9884</v>
      </c>
      <c r="E144" t="s">
        <v>407</v>
      </c>
      <c r="F144" t="s">
        <v>412</v>
      </c>
      <c r="G144" t="s">
        <v>413</v>
      </c>
      <c r="H144" t="s">
        <v>9885</v>
      </c>
      <c r="I144" t="s">
        <v>9410</v>
      </c>
      <c r="J144" t="s">
        <v>9411</v>
      </c>
      <c r="K144">
        <v>0.93</v>
      </c>
      <c r="L144" s="1">
        <v>44927</v>
      </c>
      <c r="M144" s="1">
        <v>45291</v>
      </c>
    </row>
    <row r="145" spans="1:13">
      <c r="A145" t="s">
        <v>414</v>
      </c>
      <c r="B145" t="s">
        <v>415</v>
      </c>
      <c r="C145" t="s">
        <v>9886</v>
      </c>
      <c r="D145" t="s">
        <v>9887</v>
      </c>
      <c r="E145" t="s">
        <v>407</v>
      </c>
      <c r="F145" t="s">
        <v>416</v>
      </c>
      <c r="G145" t="s">
        <v>417</v>
      </c>
      <c r="H145" t="s">
        <v>9888</v>
      </c>
      <c r="I145" t="s">
        <v>9410</v>
      </c>
      <c r="J145" t="s">
        <v>9411</v>
      </c>
      <c r="K145">
        <v>1.01</v>
      </c>
      <c r="L145" s="1">
        <v>44927</v>
      </c>
      <c r="M145" s="1">
        <v>45291</v>
      </c>
    </row>
    <row r="146" spans="1:13">
      <c r="A146" t="s">
        <v>418</v>
      </c>
      <c r="B146" t="s">
        <v>419</v>
      </c>
      <c r="C146" t="s">
        <v>9889</v>
      </c>
      <c r="D146" t="s">
        <v>9890</v>
      </c>
      <c r="E146" t="s">
        <v>407</v>
      </c>
      <c r="F146" t="s">
        <v>420</v>
      </c>
      <c r="G146" t="s">
        <v>421</v>
      </c>
      <c r="H146" t="s">
        <v>9891</v>
      </c>
      <c r="I146" t="s">
        <v>9410</v>
      </c>
      <c r="J146" t="s">
        <v>9411</v>
      </c>
      <c r="K146">
        <v>1.04</v>
      </c>
      <c r="L146" s="1">
        <v>44927</v>
      </c>
      <c r="M146" s="1">
        <v>45291</v>
      </c>
    </row>
    <row r="147" spans="1:13">
      <c r="A147" t="s">
        <v>422</v>
      </c>
      <c r="B147" t="s">
        <v>423</v>
      </c>
      <c r="C147" t="s">
        <v>9892</v>
      </c>
      <c r="D147" t="s">
        <v>6761</v>
      </c>
      <c r="E147" t="s">
        <v>407</v>
      </c>
      <c r="F147" t="s">
        <v>424</v>
      </c>
      <c r="G147" t="s">
        <v>409</v>
      </c>
      <c r="H147" t="s">
        <v>9893</v>
      </c>
      <c r="I147" t="s">
        <v>9410</v>
      </c>
      <c r="J147" t="s">
        <v>9411</v>
      </c>
      <c r="K147">
        <v>1</v>
      </c>
      <c r="L147" s="1">
        <v>44927</v>
      </c>
      <c r="M147" s="1">
        <v>45291</v>
      </c>
    </row>
    <row r="148" spans="1:13">
      <c r="A148" t="s">
        <v>425</v>
      </c>
      <c r="B148" t="s">
        <v>426</v>
      </c>
      <c r="C148" t="s">
        <v>9894</v>
      </c>
      <c r="D148" t="s">
        <v>9895</v>
      </c>
      <c r="E148" t="s">
        <v>407</v>
      </c>
      <c r="F148" t="s">
        <v>427</v>
      </c>
      <c r="G148" t="s">
        <v>428</v>
      </c>
      <c r="H148" t="s">
        <v>9896</v>
      </c>
      <c r="I148" t="s">
        <v>9410</v>
      </c>
      <c r="J148" t="s">
        <v>9411</v>
      </c>
      <c r="K148">
        <v>0.89</v>
      </c>
      <c r="L148" s="1">
        <v>44927</v>
      </c>
      <c r="M148" s="1">
        <v>45291</v>
      </c>
    </row>
    <row r="149" spans="1:13">
      <c r="A149" t="s">
        <v>429</v>
      </c>
      <c r="B149" t="s">
        <v>430</v>
      </c>
      <c r="C149" t="s">
        <v>9897</v>
      </c>
      <c r="D149" t="s">
        <v>9898</v>
      </c>
      <c r="E149" t="s">
        <v>407</v>
      </c>
      <c r="F149" t="s">
        <v>431</v>
      </c>
      <c r="G149" t="s">
        <v>432</v>
      </c>
      <c r="H149" t="s">
        <v>9899</v>
      </c>
      <c r="I149" t="s">
        <v>9410</v>
      </c>
      <c r="J149" t="s">
        <v>9411</v>
      </c>
      <c r="K149">
        <v>1.04</v>
      </c>
      <c r="L149" s="1">
        <v>44927</v>
      </c>
      <c r="M149" s="1">
        <v>45291</v>
      </c>
    </row>
    <row r="150" spans="1:13">
      <c r="A150" t="s">
        <v>9900</v>
      </c>
      <c r="B150" t="s">
        <v>9901</v>
      </c>
      <c r="C150" t="s">
        <v>9902</v>
      </c>
      <c r="D150" t="s">
        <v>9903</v>
      </c>
      <c r="E150" t="s">
        <v>407</v>
      </c>
      <c r="F150" t="s">
        <v>9904</v>
      </c>
      <c r="G150" t="s">
        <v>1758</v>
      </c>
      <c r="H150" t="s">
        <v>9905</v>
      </c>
      <c r="I150" t="s">
        <v>9410</v>
      </c>
      <c r="J150" t="s">
        <v>9411</v>
      </c>
      <c r="K150">
        <v>1.03</v>
      </c>
      <c r="L150" s="1">
        <v>44927</v>
      </c>
      <c r="M150" s="1">
        <v>45291</v>
      </c>
    </row>
    <row r="151" spans="1:13">
      <c r="A151" t="s">
        <v>433</v>
      </c>
      <c r="B151" t="s">
        <v>434</v>
      </c>
      <c r="C151" t="s">
        <v>9906</v>
      </c>
      <c r="D151" t="s">
        <v>9890</v>
      </c>
      <c r="E151" t="s">
        <v>407</v>
      </c>
      <c r="F151" t="s">
        <v>420</v>
      </c>
      <c r="G151" t="s">
        <v>421</v>
      </c>
      <c r="H151" t="s">
        <v>9907</v>
      </c>
      <c r="I151" t="s">
        <v>9410</v>
      </c>
      <c r="J151" t="s">
        <v>9411</v>
      </c>
      <c r="K151">
        <v>0.99</v>
      </c>
      <c r="L151" s="1">
        <v>44927</v>
      </c>
      <c r="M151" s="1">
        <v>45291</v>
      </c>
    </row>
    <row r="152" spans="1:13">
      <c r="A152" t="s">
        <v>435</v>
      </c>
      <c r="B152" t="s">
        <v>436</v>
      </c>
      <c r="C152" t="s">
        <v>9908</v>
      </c>
      <c r="D152" t="s">
        <v>3196</v>
      </c>
      <c r="E152" t="s">
        <v>407</v>
      </c>
      <c r="F152" t="s">
        <v>437</v>
      </c>
      <c r="G152" t="s">
        <v>438</v>
      </c>
      <c r="H152" t="s">
        <v>9909</v>
      </c>
      <c r="I152" t="s">
        <v>9410</v>
      </c>
      <c r="J152" t="s">
        <v>9411</v>
      </c>
      <c r="K152">
        <v>1.01</v>
      </c>
      <c r="L152" s="1">
        <v>44927</v>
      </c>
      <c r="M152" s="1">
        <v>45291</v>
      </c>
    </row>
    <row r="153" spans="1:13">
      <c r="A153" t="s">
        <v>9910</v>
      </c>
      <c r="B153" t="s">
        <v>9911</v>
      </c>
      <c r="C153" t="s">
        <v>9912</v>
      </c>
      <c r="D153" t="s">
        <v>9913</v>
      </c>
      <c r="E153" t="s">
        <v>407</v>
      </c>
      <c r="F153" t="s">
        <v>9914</v>
      </c>
      <c r="G153" t="s">
        <v>9915</v>
      </c>
      <c r="H153" t="s">
        <v>9916</v>
      </c>
      <c r="I153" t="s">
        <v>9410</v>
      </c>
      <c r="J153" t="s">
        <v>9411</v>
      </c>
      <c r="K153">
        <v>0.96</v>
      </c>
      <c r="L153" s="1">
        <v>44927</v>
      </c>
      <c r="M153" s="1">
        <v>45291</v>
      </c>
    </row>
    <row r="154" spans="1:13">
      <c r="A154" t="s">
        <v>439</v>
      </c>
      <c r="B154" t="s">
        <v>440</v>
      </c>
      <c r="C154" t="s">
        <v>9917</v>
      </c>
      <c r="D154" t="s">
        <v>9918</v>
      </c>
      <c r="E154" t="s">
        <v>407</v>
      </c>
      <c r="F154" t="s">
        <v>441</v>
      </c>
      <c r="G154" t="s">
        <v>442</v>
      </c>
      <c r="H154" t="s">
        <v>9919</v>
      </c>
      <c r="I154" t="s">
        <v>9410</v>
      </c>
      <c r="J154" t="s">
        <v>9411</v>
      </c>
      <c r="K154">
        <v>1.0900000000000001</v>
      </c>
      <c r="L154" s="1">
        <v>44927</v>
      </c>
      <c r="M154" s="1">
        <v>45291</v>
      </c>
    </row>
    <row r="155" spans="1:13">
      <c r="A155" t="s">
        <v>443</v>
      </c>
      <c r="B155" t="s">
        <v>444</v>
      </c>
      <c r="C155" t="s">
        <v>9920</v>
      </c>
      <c r="D155" t="s">
        <v>9921</v>
      </c>
      <c r="E155" t="s">
        <v>407</v>
      </c>
      <c r="F155" t="s">
        <v>445</v>
      </c>
      <c r="G155" t="s">
        <v>417</v>
      </c>
      <c r="H155" t="s">
        <v>9922</v>
      </c>
      <c r="I155" t="s">
        <v>9410</v>
      </c>
      <c r="J155" t="s">
        <v>9411</v>
      </c>
      <c r="K155">
        <v>1.05</v>
      </c>
      <c r="L155" s="1">
        <v>44927</v>
      </c>
      <c r="M155" s="1">
        <v>45291</v>
      </c>
    </row>
    <row r="156" spans="1:13">
      <c r="A156" t="s">
        <v>446</v>
      </c>
      <c r="B156" t="s">
        <v>447</v>
      </c>
      <c r="C156" t="s">
        <v>9923</v>
      </c>
      <c r="D156" t="s">
        <v>9924</v>
      </c>
      <c r="E156" t="s">
        <v>407</v>
      </c>
      <c r="F156" t="s">
        <v>448</v>
      </c>
      <c r="G156" t="s">
        <v>449</v>
      </c>
      <c r="H156" t="s">
        <v>9925</v>
      </c>
      <c r="I156" t="s">
        <v>9410</v>
      </c>
      <c r="J156" t="s">
        <v>9411</v>
      </c>
      <c r="K156">
        <v>1.1200000000000001</v>
      </c>
      <c r="L156" s="1">
        <v>44927</v>
      </c>
      <c r="M156" s="1">
        <v>45291</v>
      </c>
    </row>
    <row r="157" spans="1:13">
      <c r="A157" t="s">
        <v>450</v>
      </c>
      <c r="B157" t="s">
        <v>451</v>
      </c>
      <c r="C157" t="s">
        <v>9926</v>
      </c>
      <c r="D157" t="s">
        <v>9927</v>
      </c>
      <c r="E157" t="s">
        <v>407</v>
      </c>
      <c r="F157" t="s">
        <v>452</v>
      </c>
      <c r="G157" t="s">
        <v>453</v>
      </c>
      <c r="H157" t="s">
        <v>9928</v>
      </c>
      <c r="I157" t="s">
        <v>9410</v>
      </c>
      <c r="J157" t="s">
        <v>9411</v>
      </c>
      <c r="K157">
        <v>1</v>
      </c>
      <c r="L157" s="1">
        <v>44927</v>
      </c>
      <c r="M157" s="1">
        <v>45291</v>
      </c>
    </row>
    <row r="158" spans="1:13">
      <c r="A158" t="s">
        <v>454</v>
      </c>
      <c r="B158" t="s">
        <v>455</v>
      </c>
      <c r="C158" t="s">
        <v>9929</v>
      </c>
      <c r="D158" t="s">
        <v>9930</v>
      </c>
      <c r="E158" t="s">
        <v>407</v>
      </c>
      <c r="F158" t="s">
        <v>456</v>
      </c>
      <c r="G158" t="s">
        <v>457</v>
      </c>
      <c r="H158" t="s">
        <v>9931</v>
      </c>
      <c r="I158" t="s">
        <v>9410</v>
      </c>
      <c r="J158" t="s">
        <v>9411</v>
      </c>
      <c r="K158">
        <v>1.04</v>
      </c>
      <c r="L158" s="1">
        <v>44927</v>
      </c>
      <c r="M158" s="1">
        <v>45291</v>
      </c>
    </row>
    <row r="159" spans="1:13">
      <c r="A159" t="s">
        <v>458</v>
      </c>
      <c r="B159" t="s">
        <v>459</v>
      </c>
      <c r="C159" t="s">
        <v>9932</v>
      </c>
      <c r="D159" t="s">
        <v>9933</v>
      </c>
      <c r="E159" t="s">
        <v>407</v>
      </c>
      <c r="F159" t="s">
        <v>460</v>
      </c>
      <c r="G159" t="s">
        <v>421</v>
      </c>
      <c r="H159" t="s">
        <v>9934</v>
      </c>
      <c r="I159" t="s">
        <v>9410</v>
      </c>
      <c r="J159" t="s">
        <v>9411</v>
      </c>
      <c r="K159">
        <v>1.04</v>
      </c>
      <c r="L159" s="1">
        <v>44927</v>
      </c>
      <c r="M159" s="1">
        <v>45291</v>
      </c>
    </row>
    <row r="160" spans="1:13">
      <c r="A160" t="s">
        <v>461</v>
      </c>
      <c r="B160" t="s">
        <v>462</v>
      </c>
      <c r="C160" t="s">
        <v>9935</v>
      </c>
      <c r="D160" t="s">
        <v>9936</v>
      </c>
      <c r="E160" t="s">
        <v>407</v>
      </c>
      <c r="F160" t="s">
        <v>463</v>
      </c>
      <c r="G160" t="s">
        <v>464</v>
      </c>
      <c r="H160" t="s">
        <v>9937</v>
      </c>
      <c r="I160" t="s">
        <v>9410</v>
      </c>
      <c r="J160" t="s">
        <v>9411</v>
      </c>
      <c r="K160">
        <v>1.1200000000000001</v>
      </c>
      <c r="L160" s="1">
        <v>44927</v>
      </c>
      <c r="M160" s="1">
        <v>45291</v>
      </c>
    </row>
    <row r="161" spans="1:13">
      <c r="A161" t="s">
        <v>465</v>
      </c>
      <c r="B161" t="s">
        <v>466</v>
      </c>
      <c r="C161" t="s">
        <v>9938</v>
      </c>
      <c r="D161" t="s">
        <v>9647</v>
      </c>
      <c r="E161" t="s">
        <v>407</v>
      </c>
      <c r="F161" t="s">
        <v>467</v>
      </c>
      <c r="G161" t="s">
        <v>468</v>
      </c>
      <c r="H161" t="s">
        <v>9939</v>
      </c>
      <c r="I161" t="s">
        <v>9410</v>
      </c>
      <c r="J161" t="s">
        <v>9411</v>
      </c>
      <c r="K161">
        <v>1.01</v>
      </c>
      <c r="L161" s="1">
        <v>44927</v>
      </c>
      <c r="M161" s="1">
        <v>45291</v>
      </c>
    </row>
    <row r="162" spans="1:13">
      <c r="A162" t="s">
        <v>469</v>
      </c>
      <c r="B162" t="s">
        <v>470</v>
      </c>
      <c r="C162" t="s">
        <v>9940</v>
      </c>
      <c r="D162" t="s">
        <v>4976</v>
      </c>
      <c r="E162" t="s">
        <v>407</v>
      </c>
      <c r="F162" t="s">
        <v>471</v>
      </c>
      <c r="G162" t="s">
        <v>472</v>
      </c>
      <c r="H162" t="s">
        <v>9941</v>
      </c>
      <c r="I162" t="s">
        <v>9410</v>
      </c>
      <c r="J162" t="s">
        <v>9411</v>
      </c>
      <c r="K162">
        <v>1.1100000000000001</v>
      </c>
      <c r="L162" s="1">
        <v>44927</v>
      </c>
      <c r="M162" s="1">
        <v>45291</v>
      </c>
    </row>
    <row r="163" spans="1:13">
      <c r="A163" t="s">
        <v>473</v>
      </c>
      <c r="B163" t="s">
        <v>474</v>
      </c>
      <c r="C163" t="s">
        <v>9942</v>
      </c>
      <c r="D163" t="s">
        <v>9943</v>
      </c>
      <c r="E163" t="s">
        <v>407</v>
      </c>
      <c r="F163" t="s">
        <v>475</v>
      </c>
      <c r="G163" t="s">
        <v>476</v>
      </c>
      <c r="H163" t="s">
        <v>9944</v>
      </c>
      <c r="I163" t="s">
        <v>9410</v>
      </c>
      <c r="J163" t="s">
        <v>9411</v>
      </c>
      <c r="K163">
        <v>0.96</v>
      </c>
      <c r="L163" s="1">
        <v>44927</v>
      </c>
      <c r="M163" s="1">
        <v>45291</v>
      </c>
    </row>
    <row r="164" spans="1:13">
      <c r="A164" t="s">
        <v>477</v>
      </c>
      <c r="B164" t="s">
        <v>478</v>
      </c>
      <c r="C164" t="s">
        <v>9945</v>
      </c>
      <c r="D164" t="s">
        <v>9946</v>
      </c>
      <c r="E164" t="s">
        <v>407</v>
      </c>
      <c r="F164" t="s">
        <v>479</v>
      </c>
      <c r="G164" t="s">
        <v>480</v>
      </c>
      <c r="H164" t="s">
        <v>9947</v>
      </c>
      <c r="I164" t="s">
        <v>9410</v>
      </c>
      <c r="J164" t="s">
        <v>9411</v>
      </c>
      <c r="K164">
        <v>1.08</v>
      </c>
      <c r="L164" s="1">
        <v>44927</v>
      </c>
      <c r="M164" s="1">
        <v>45291</v>
      </c>
    </row>
    <row r="165" spans="1:13">
      <c r="A165" t="s">
        <v>481</v>
      </c>
      <c r="B165" t="s">
        <v>482</v>
      </c>
      <c r="C165" t="s">
        <v>9948</v>
      </c>
      <c r="D165" t="s">
        <v>9946</v>
      </c>
      <c r="E165" t="s">
        <v>407</v>
      </c>
      <c r="F165" t="s">
        <v>483</v>
      </c>
      <c r="G165" t="s">
        <v>480</v>
      </c>
      <c r="H165" t="s">
        <v>9949</v>
      </c>
      <c r="I165" t="s">
        <v>9410</v>
      </c>
      <c r="J165" t="s">
        <v>9411</v>
      </c>
      <c r="K165">
        <v>1.0900000000000001</v>
      </c>
      <c r="L165" s="1">
        <v>44927</v>
      </c>
      <c r="M165" s="1">
        <v>45291</v>
      </c>
    </row>
    <row r="166" spans="1:13">
      <c r="A166" t="s">
        <v>484</v>
      </c>
      <c r="B166" t="s">
        <v>485</v>
      </c>
      <c r="C166" t="s">
        <v>9950</v>
      </c>
      <c r="D166" t="s">
        <v>9951</v>
      </c>
      <c r="E166" t="s">
        <v>407</v>
      </c>
      <c r="F166" t="s">
        <v>486</v>
      </c>
      <c r="G166" t="s">
        <v>487</v>
      </c>
      <c r="H166" t="s">
        <v>9952</v>
      </c>
      <c r="I166" t="s">
        <v>9410</v>
      </c>
      <c r="J166" t="s">
        <v>9411</v>
      </c>
      <c r="K166">
        <v>1.18</v>
      </c>
      <c r="L166" s="1">
        <v>44927</v>
      </c>
      <c r="M166" s="1">
        <v>45291</v>
      </c>
    </row>
    <row r="167" spans="1:13">
      <c r="A167" t="s">
        <v>488</v>
      </c>
      <c r="B167" t="s">
        <v>489</v>
      </c>
      <c r="C167" t="s">
        <v>9953</v>
      </c>
      <c r="D167" t="s">
        <v>9954</v>
      </c>
      <c r="E167" t="s">
        <v>407</v>
      </c>
      <c r="F167" t="s">
        <v>490</v>
      </c>
      <c r="G167" t="s">
        <v>491</v>
      </c>
      <c r="H167" t="s">
        <v>9955</v>
      </c>
      <c r="I167" t="s">
        <v>9410</v>
      </c>
      <c r="J167" t="s">
        <v>9411</v>
      </c>
      <c r="K167">
        <v>1.1000000000000001</v>
      </c>
      <c r="L167" s="1">
        <v>44927</v>
      </c>
      <c r="M167" s="1">
        <v>45291</v>
      </c>
    </row>
    <row r="168" spans="1:13">
      <c r="A168" t="s">
        <v>492</v>
      </c>
      <c r="B168" t="s">
        <v>493</v>
      </c>
      <c r="C168" t="s">
        <v>9956</v>
      </c>
      <c r="D168" t="s">
        <v>9957</v>
      </c>
      <c r="E168" t="s">
        <v>407</v>
      </c>
      <c r="F168" t="s">
        <v>494</v>
      </c>
      <c r="G168" t="s">
        <v>36</v>
      </c>
      <c r="H168" t="s">
        <v>9958</v>
      </c>
      <c r="I168" t="s">
        <v>9410</v>
      </c>
      <c r="J168" t="s">
        <v>9411</v>
      </c>
      <c r="K168">
        <v>1.1200000000000001</v>
      </c>
      <c r="L168" s="1">
        <v>44927</v>
      </c>
      <c r="M168" s="1">
        <v>45291</v>
      </c>
    </row>
    <row r="169" spans="1:13">
      <c r="A169" t="s">
        <v>495</v>
      </c>
      <c r="B169" t="s">
        <v>496</v>
      </c>
      <c r="C169" t="s">
        <v>9959</v>
      </c>
      <c r="D169" t="s">
        <v>9960</v>
      </c>
      <c r="E169" t="s">
        <v>407</v>
      </c>
      <c r="F169" t="s">
        <v>497</v>
      </c>
      <c r="G169" t="s">
        <v>498</v>
      </c>
      <c r="H169" t="s">
        <v>9961</v>
      </c>
      <c r="I169" t="s">
        <v>9410</v>
      </c>
      <c r="J169" t="s">
        <v>9411</v>
      </c>
      <c r="K169">
        <v>0.95</v>
      </c>
      <c r="L169" s="1">
        <v>44927</v>
      </c>
      <c r="M169" s="1">
        <v>45291</v>
      </c>
    </row>
    <row r="170" spans="1:13">
      <c r="A170" t="s">
        <v>9962</v>
      </c>
      <c r="B170" t="s">
        <v>9963</v>
      </c>
      <c r="C170" t="s">
        <v>9964</v>
      </c>
      <c r="D170" t="s">
        <v>9965</v>
      </c>
      <c r="E170" t="s">
        <v>407</v>
      </c>
      <c r="F170" t="s">
        <v>9966</v>
      </c>
      <c r="G170" t="s">
        <v>9967</v>
      </c>
      <c r="H170" t="s">
        <v>9968</v>
      </c>
      <c r="I170" t="s">
        <v>9410</v>
      </c>
      <c r="J170" t="s">
        <v>9411</v>
      </c>
      <c r="K170">
        <v>1.08</v>
      </c>
      <c r="L170" s="1">
        <v>44927</v>
      </c>
      <c r="M170" s="1">
        <v>45291</v>
      </c>
    </row>
    <row r="171" spans="1:13">
      <c r="A171" t="s">
        <v>499</v>
      </c>
      <c r="B171" t="s">
        <v>500</v>
      </c>
      <c r="C171" t="s">
        <v>9969</v>
      </c>
      <c r="D171" t="s">
        <v>9924</v>
      </c>
      <c r="E171" t="s">
        <v>407</v>
      </c>
      <c r="F171" t="s">
        <v>501</v>
      </c>
      <c r="G171" t="s">
        <v>449</v>
      </c>
      <c r="H171" t="s">
        <v>9970</v>
      </c>
      <c r="I171" t="s">
        <v>9410</v>
      </c>
      <c r="J171" t="s">
        <v>9411</v>
      </c>
      <c r="K171">
        <v>1.21</v>
      </c>
      <c r="L171" s="1">
        <v>44927</v>
      </c>
      <c r="M171" s="1">
        <v>45291</v>
      </c>
    </row>
    <row r="172" spans="1:13">
      <c r="A172" t="s">
        <v>502</v>
      </c>
      <c r="B172" t="s">
        <v>503</v>
      </c>
      <c r="C172" t="s">
        <v>9971</v>
      </c>
      <c r="D172" t="s">
        <v>409</v>
      </c>
      <c r="E172" t="s">
        <v>407</v>
      </c>
      <c r="F172" t="s">
        <v>504</v>
      </c>
      <c r="G172" t="s">
        <v>505</v>
      </c>
      <c r="H172" t="s">
        <v>9972</v>
      </c>
      <c r="I172" t="s">
        <v>9410</v>
      </c>
      <c r="J172" t="s">
        <v>9411</v>
      </c>
      <c r="K172">
        <v>1.05</v>
      </c>
      <c r="L172" s="1">
        <v>44927</v>
      </c>
      <c r="M172" s="1">
        <v>45291</v>
      </c>
    </row>
    <row r="173" spans="1:13">
      <c r="A173" t="s">
        <v>506</v>
      </c>
      <c r="B173" t="s">
        <v>507</v>
      </c>
      <c r="C173" t="s">
        <v>9973</v>
      </c>
      <c r="D173" t="s">
        <v>901</v>
      </c>
      <c r="E173" t="s">
        <v>407</v>
      </c>
      <c r="F173" t="s">
        <v>508</v>
      </c>
      <c r="G173" t="s">
        <v>509</v>
      </c>
      <c r="H173" t="s">
        <v>9974</v>
      </c>
      <c r="I173" t="s">
        <v>9410</v>
      </c>
      <c r="J173" t="s">
        <v>9411</v>
      </c>
      <c r="K173">
        <v>1.08</v>
      </c>
      <c r="L173" s="1">
        <v>44927</v>
      </c>
      <c r="M173" s="1">
        <v>45291</v>
      </c>
    </row>
    <row r="174" spans="1:13">
      <c r="A174" t="s">
        <v>514</v>
      </c>
      <c r="B174" t="s">
        <v>515</v>
      </c>
      <c r="C174" t="s">
        <v>9975</v>
      </c>
      <c r="D174" t="s">
        <v>9890</v>
      </c>
      <c r="E174" t="s">
        <v>407</v>
      </c>
      <c r="F174" t="s">
        <v>420</v>
      </c>
      <c r="G174" t="s">
        <v>421</v>
      </c>
      <c r="H174" t="s">
        <v>9976</v>
      </c>
      <c r="I174" t="s">
        <v>9410</v>
      </c>
      <c r="J174" t="s">
        <v>9411</v>
      </c>
      <c r="K174">
        <v>1.07</v>
      </c>
      <c r="L174" s="1">
        <v>44927</v>
      </c>
      <c r="M174" s="1">
        <v>45291</v>
      </c>
    </row>
    <row r="175" spans="1:13">
      <c r="A175" t="s">
        <v>516</v>
      </c>
      <c r="B175" t="s">
        <v>517</v>
      </c>
      <c r="C175" t="s">
        <v>9977</v>
      </c>
      <c r="D175" t="s">
        <v>9918</v>
      </c>
      <c r="E175" t="s">
        <v>407</v>
      </c>
      <c r="F175" t="s">
        <v>518</v>
      </c>
      <c r="G175" t="s">
        <v>442</v>
      </c>
      <c r="H175" t="s">
        <v>9978</v>
      </c>
      <c r="I175" t="s">
        <v>9410</v>
      </c>
      <c r="J175" t="s">
        <v>9411</v>
      </c>
      <c r="K175">
        <v>1.01</v>
      </c>
      <c r="L175" s="1">
        <v>44927</v>
      </c>
      <c r="M175" s="1">
        <v>45291</v>
      </c>
    </row>
    <row r="176" spans="1:13">
      <c r="A176" t="s">
        <v>519</v>
      </c>
      <c r="B176" t="s">
        <v>520</v>
      </c>
      <c r="C176" t="s">
        <v>9979</v>
      </c>
      <c r="D176" t="s">
        <v>9980</v>
      </c>
      <c r="E176" t="s">
        <v>407</v>
      </c>
      <c r="F176" t="s">
        <v>521</v>
      </c>
      <c r="G176" t="s">
        <v>522</v>
      </c>
      <c r="H176" t="s">
        <v>9981</v>
      </c>
      <c r="I176" t="s">
        <v>9410</v>
      </c>
      <c r="J176" t="s">
        <v>9411</v>
      </c>
      <c r="K176">
        <v>1.04</v>
      </c>
      <c r="L176" s="1">
        <v>44927</v>
      </c>
      <c r="M176" s="1">
        <v>45291</v>
      </c>
    </row>
    <row r="177" spans="1:13">
      <c r="A177" t="s">
        <v>523</v>
      </c>
      <c r="B177" t="s">
        <v>524</v>
      </c>
      <c r="C177" t="s">
        <v>9982</v>
      </c>
      <c r="D177" t="s">
        <v>9890</v>
      </c>
      <c r="E177" t="s">
        <v>407</v>
      </c>
      <c r="F177" t="s">
        <v>525</v>
      </c>
      <c r="G177" t="s">
        <v>421</v>
      </c>
      <c r="H177" t="s">
        <v>9983</v>
      </c>
      <c r="I177" t="s">
        <v>9410</v>
      </c>
      <c r="J177" t="s">
        <v>9411</v>
      </c>
      <c r="K177">
        <v>0.95</v>
      </c>
      <c r="L177" s="1">
        <v>44927</v>
      </c>
      <c r="M177" s="1">
        <v>45291</v>
      </c>
    </row>
    <row r="178" spans="1:13">
      <c r="A178" t="s">
        <v>526</v>
      </c>
      <c r="B178" t="s">
        <v>527</v>
      </c>
      <c r="C178" t="s">
        <v>9984</v>
      </c>
      <c r="D178" t="s">
        <v>9985</v>
      </c>
      <c r="E178" t="s">
        <v>407</v>
      </c>
      <c r="F178" t="s">
        <v>528</v>
      </c>
      <c r="G178" t="s">
        <v>421</v>
      </c>
      <c r="H178" t="s">
        <v>9986</v>
      </c>
      <c r="I178" t="s">
        <v>9410</v>
      </c>
      <c r="J178" t="s">
        <v>9411</v>
      </c>
      <c r="K178">
        <v>1.1299999999999999</v>
      </c>
      <c r="L178" s="1">
        <v>44927</v>
      </c>
      <c r="M178" s="1">
        <v>45291</v>
      </c>
    </row>
    <row r="179" spans="1:13">
      <c r="A179" t="s">
        <v>9987</v>
      </c>
      <c r="B179" t="s">
        <v>9988</v>
      </c>
      <c r="C179" t="s">
        <v>9989</v>
      </c>
      <c r="D179" t="s">
        <v>9990</v>
      </c>
      <c r="E179" t="s">
        <v>407</v>
      </c>
      <c r="F179" t="s">
        <v>9991</v>
      </c>
      <c r="G179" t="s">
        <v>421</v>
      </c>
      <c r="H179" t="s">
        <v>9992</v>
      </c>
      <c r="I179" t="s">
        <v>9410</v>
      </c>
      <c r="J179" t="s">
        <v>9411</v>
      </c>
      <c r="K179">
        <v>0.9</v>
      </c>
      <c r="L179" s="1">
        <v>44927</v>
      </c>
      <c r="M179" s="1">
        <v>45291</v>
      </c>
    </row>
    <row r="180" spans="1:13">
      <c r="A180" t="s">
        <v>9993</v>
      </c>
      <c r="B180" t="s">
        <v>9994</v>
      </c>
      <c r="C180" t="s">
        <v>9995</v>
      </c>
      <c r="D180" t="s">
        <v>9996</v>
      </c>
      <c r="E180" t="s">
        <v>407</v>
      </c>
      <c r="F180" t="s">
        <v>9997</v>
      </c>
      <c r="G180" t="s">
        <v>9998</v>
      </c>
      <c r="H180" t="s">
        <v>9999</v>
      </c>
      <c r="I180" t="s">
        <v>9410</v>
      </c>
      <c r="J180" t="s">
        <v>9411</v>
      </c>
      <c r="K180">
        <v>1.17</v>
      </c>
      <c r="L180" s="1">
        <v>44927</v>
      </c>
      <c r="M180" s="1">
        <v>45291</v>
      </c>
    </row>
    <row r="181" spans="1:13">
      <c r="A181" t="s">
        <v>529</v>
      </c>
      <c r="B181" t="s">
        <v>530</v>
      </c>
      <c r="C181" t="s">
        <v>10000</v>
      </c>
      <c r="D181" t="s">
        <v>9930</v>
      </c>
      <c r="E181" t="s">
        <v>407</v>
      </c>
      <c r="F181" t="s">
        <v>531</v>
      </c>
      <c r="G181" t="s">
        <v>457</v>
      </c>
      <c r="H181" t="s">
        <v>10001</v>
      </c>
      <c r="I181" t="s">
        <v>9410</v>
      </c>
      <c r="J181" t="s">
        <v>9411</v>
      </c>
      <c r="K181">
        <v>1.01</v>
      </c>
      <c r="L181" s="1">
        <v>44927</v>
      </c>
      <c r="M181" s="1">
        <v>45291</v>
      </c>
    </row>
    <row r="182" spans="1:13">
      <c r="A182" t="s">
        <v>10002</v>
      </c>
      <c r="B182" t="s">
        <v>10003</v>
      </c>
      <c r="C182" t="s">
        <v>10004</v>
      </c>
      <c r="D182" t="s">
        <v>10005</v>
      </c>
      <c r="E182" t="s">
        <v>407</v>
      </c>
      <c r="F182" t="s">
        <v>10006</v>
      </c>
      <c r="G182" t="s">
        <v>10007</v>
      </c>
      <c r="H182" t="s">
        <v>10008</v>
      </c>
      <c r="I182" t="s">
        <v>9410</v>
      </c>
      <c r="J182" t="s">
        <v>9411</v>
      </c>
      <c r="K182">
        <v>0.96</v>
      </c>
      <c r="L182" s="1">
        <v>44927</v>
      </c>
      <c r="M182" s="1">
        <v>45291</v>
      </c>
    </row>
    <row r="183" spans="1:13">
      <c r="A183" t="s">
        <v>532</v>
      </c>
      <c r="B183" t="s">
        <v>533</v>
      </c>
      <c r="C183" t="s">
        <v>10009</v>
      </c>
      <c r="D183" t="s">
        <v>10010</v>
      </c>
      <c r="E183" t="s">
        <v>407</v>
      </c>
      <c r="F183" t="s">
        <v>534</v>
      </c>
      <c r="G183" t="s">
        <v>505</v>
      </c>
      <c r="H183" t="s">
        <v>10011</v>
      </c>
      <c r="I183" t="s">
        <v>9410</v>
      </c>
      <c r="J183" t="s">
        <v>9411</v>
      </c>
      <c r="K183">
        <v>0.97</v>
      </c>
      <c r="L183" s="1">
        <v>44927</v>
      </c>
      <c r="M183" s="1">
        <v>45291</v>
      </c>
    </row>
    <row r="184" spans="1:13">
      <c r="A184" t="s">
        <v>547</v>
      </c>
      <c r="B184" t="s">
        <v>548</v>
      </c>
      <c r="C184" t="s">
        <v>10012</v>
      </c>
      <c r="D184" t="s">
        <v>10013</v>
      </c>
      <c r="E184" t="s">
        <v>549</v>
      </c>
      <c r="F184" t="s">
        <v>550</v>
      </c>
      <c r="G184" t="s">
        <v>551</v>
      </c>
      <c r="H184" t="s">
        <v>10014</v>
      </c>
      <c r="I184" t="s">
        <v>9410</v>
      </c>
      <c r="J184" t="s">
        <v>9411</v>
      </c>
      <c r="K184">
        <v>1.04</v>
      </c>
      <c r="L184" s="1">
        <v>44927</v>
      </c>
      <c r="M184" s="1">
        <v>45291</v>
      </c>
    </row>
    <row r="185" spans="1:13">
      <c r="A185" t="s">
        <v>552</v>
      </c>
      <c r="B185" t="s">
        <v>553</v>
      </c>
      <c r="C185" t="s">
        <v>10015</v>
      </c>
      <c r="D185" t="s">
        <v>10016</v>
      </c>
      <c r="E185" t="s">
        <v>549</v>
      </c>
      <c r="F185" t="s">
        <v>554</v>
      </c>
      <c r="G185" t="s">
        <v>555</v>
      </c>
      <c r="H185" t="s">
        <v>10017</v>
      </c>
      <c r="I185" t="s">
        <v>9410</v>
      </c>
      <c r="J185" t="s">
        <v>9411</v>
      </c>
      <c r="K185">
        <v>0.95</v>
      </c>
      <c r="L185" s="1">
        <v>44927</v>
      </c>
      <c r="M185" s="1">
        <v>45291</v>
      </c>
    </row>
    <row r="186" spans="1:13">
      <c r="A186" t="s">
        <v>556</v>
      </c>
      <c r="B186" t="s">
        <v>557</v>
      </c>
      <c r="C186" t="s">
        <v>10018</v>
      </c>
      <c r="D186" t="s">
        <v>10019</v>
      </c>
      <c r="E186" t="s">
        <v>549</v>
      </c>
      <c r="F186" t="s">
        <v>558</v>
      </c>
      <c r="G186" t="s">
        <v>559</v>
      </c>
      <c r="H186" t="s">
        <v>10020</v>
      </c>
      <c r="I186" t="s">
        <v>9410</v>
      </c>
      <c r="J186" t="s">
        <v>9411</v>
      </c>
      <c r="K186">
        <v>0.98</v>
      </c>
      <c r="L186" s="1">
        <v>44927</v>
      </c>
      <c r="M186" s="1">
        <v>45291</v>
      </c>
    </row>
    <row r="187" spans="1:13">
      <c r="A187" t="s">
        <v>560</v>
      </c>
      <c r="B187" t="s">
        <v>561</v>
      </c>
      <c r="C187" t="s">
        <v>10021</v>
      </c>
      <c r="D187" t="s">
        <v>563</v>
      </c>
      <c r="E187" t="s">
        <v>549</v>
      </c>
      <c r="F187" t="s">
        <v>562</v>
      </c>
      <c r="G187" t="s">
        <v>563</v>
      </c>
      <c r="H187" t="s">
        <v>10022</v>
      </c>
      <c r="I187" t="s">
        <v>9410</v>
      </c>
      <c r="J187" t="s">
        <v>9411</v>
      </c>
      <c r="K187">
        <v>0.97</v>
      </c>
      <c r="L187" s="1">
        <v>44927</v>
      </c>
      <c r="M187" s="1">
        <v>45291</v>
      </c>
    </row>
    <row r="188" spans="1:13">
      <c r="A188" t="s">
        <v>564</v>
      </c>
      <c r="B188" t="s">
        <v>565</v>
      </c>
      <c r="C188" t="s">
        <v>10023</v>
      </c>
      <c r="D188" t="s">
        <v>567</v>
      </c>
      <c r="E188" t="s">
        <v>549</v>
      </c>
      <c r="F188" t="s">
        <v>566</v>
      </c>
      <c r="G188" t="s">
        <v>567</v>
      </c>
      <c r="H188" t="s">
        <v>10024</v>
      </c>
      <c r="I188" t="s">
        <v>9410</v>
      </c>
      <c r="J188" t="s">
        <v>9411</v>
      </c>
      <c r="K188">
        <v>0.94</v>
      </c>
      <c r="L188" s="1">
        <v>44927</v>
      </c>
      <c r="M188" s="1">
        <v>45291</v>
      </c>
    </row>
    <row r="189" spans="1:13">
      <c r="A189" t="s">
        <v>568</v>
      </c>
      <c r="B189" t="s">
        <v>569</v>
      </c>
      <c r="C189" t="s">
        <v>10025</v>
      </c>
      <c r="D189" t="s">
        <v>10026</v>
      </c>
      <c r="E189" t="s">
        <v>549</v>
      </c>
      <c r="F189" t="s">
        <v>570</v>
      </c>
      <c r="G189" t="s">
        <v>567</v>
      </c>
      <c r="H189" t="s">
        <v>10027</v>
      </c>
      <c r="I189" t="s">
        <v>9410</v>
      </c>
      <c r="J189" t="s">
        <v>9411</v>
      </c>
      <c r="K189">
        <v>1.0900000000000001</v>
      </c>
      <c r="L189" s="1">
        <v>44927</v>
      </c>
      <c r="M189" s="1">
        <v>45291</v>
      </c>
    </row>
    <row r="190" spans="1:13">
      <c r="A190" t="s">
        <v>571</v>
      </c>
      <c r="B190" t="s">
        <v>572</v>
      </c>
      <c r="C190" t="s">
        <v>10028</v>
      </c>
      <c r="D190" t="s">
        <v>104</v>
      </c>
      <c r="E190" t="s">
        <v>549</v>
      </c>
      <c r="F190" t="s">
        <v>573</v>
      </c>
      <c r="G190" t="s">
        <v>574</v>
      </c>
      <c r="H190" t="s">
        <v>10029</v>
      </c>
      <c r="I190" t="s">
        <v>9410</v>
      </c>
      <c r="J190" t="s">
        <v>9411</v>
      </c>
      <c r="K190">
        <v>0.95</v>
      </c>
      <c r="L190" s="1">
        <v>44927</v>
      </c>
      <c r="M190" s="1">
        <v>45291</v>
      </c>
    </row>
    <row r="191" spans="1:13">
      <c r="A191" t="s">
        <v>575</v>
      </c>
      <c r="B191" t="s">
        <v>576</v>
      </c>
      <c r="C191" t="s">
        <v>10030</v>
      </c>
      <c r="D191" t="s">
        <v>578</v>
      </c>
      <c r="E191" t="s">
        <v>549</v>
      </c>
      <c r="F191" t="s">
        <v>577</v>
      </c>
      <c r="G191" t="s">
        <v>578</v>
      </c>
      <c r="H191" t="s">
        <v>10031</v>
      </c>
      <c r="I191" t="s">
        <v>9410</v>
      </c>
      <c r="J191" t="s">
        <v>9411</v>
      </c>
      <c r="K191">
        <v>0.97</v>
      </c>
      <c r="L191" s="1">
        <v>44927</v>
      </c>
      <c r="M191" s="1">
        <v>45291</v>
      </c>
    </row>
    <row r="192" spans="1:13">
      <c r="A192" t="s">
        <v>579</v>
      </c>
      <c r="B192" t="s">
        <v>580</v>
      </c>
      <c r="C192" t="s">
        <v>10032</v>
      </c>
      <c r="D192" t="s">
        <v>582</v>
      </c>
      <c r="E192" t="s">
        <v>549</v>
      </c>
      <c r="F192" t="s">
        <v>581</v>
      </c>
      <c r="G192" t="s">
        <v>582</v>
      </c>
      <c r="H192" t="s">
        <v>10033</v>
      </c>
      <c r="I192" t="s">
        <v>9410</v>
      </c>
      <c r="J192" t="s">
        <v>9411</v>
      </c>
      <c r="K192">
        <v>1.06</v>
      </c>
      <c r="L192" s="1">
        <v>44927</v>
      </c>
      <c r="M192" s="1">
        <v>45291</v>
      </c>
    </row>
    <row r="193" spans="1:13">
      <c r="A193" t="s">
        <v>583</v>
      </c>
      <c r="B193" t="s">
        <v>584</v>
      </c>
      <c r="C193" t="s">
        <v>10034</v>
      </c>
      <c r="D193" t="s">
        <v>10035</v>
      </c>
      <c r="E193" t="s">
        <v>549</v>
      </c>
      <c r="F193" t="s">
        <v>585</v>
      </c>
      <c r="G193" t="s">
        <v>586</v>
      </c>
      <c r="H193" t="s">
        <v>10036</v>
      </c>
      <c r="I193" t="s">
        <v>9410</v>
      </c>
      <c r="J193" t="s">
        <v>9411</v>
      </c>
      <c r="K193">
        <v>1.05</v>
      </c>
      <c r="L193" s="1">
        <v>44927</v>
      </c>
      <c r="M193" s="1">
        <v>45291</v>
      </c>
    </row>
    <row r="194" spans="1:13">
      <c r="A194" t="s">
        <v>587</v>
      </c>
      <c r="B194" t="s">
        <v>588</v>
      </c>
      <c r="C194" t="s">
        <v>10037</v>
      </c>
      <c r="D194" t="s">
        <v>586</v>
      </c>
      <c r="E194" t="s">
        <v>549</v>
      </c>
      <c r="F194" t="s">
        <v>589</v>
      </c>
      <c r="G194" t="s">
        <v>586</v>
      </c>
      <c r="H194" t="s">
        <v>10038</v>
      </c>
      <c r="I194" t="s">
        <v>9410</v>
      </c>
      <c r="J194" t="s">
        <v>9411</v>
      </c>
      <c r="K194">
        <v>1.02</v>
      </c>
      <c r="L194" s="1">
        <v>44927</v>
      </c>
      <c r="M194" s="1">
        <v>45291</v>
      </c>
    </row>
    <row r="195" spans="1:13">
      <c r="A195" t="s">
        <v>590</v>
      </c>
      <c r="B195" t="s">
        <v>591</v>
      </c>
      <c r="C195" t="s">
        <v>10039</v>
      </c>
      <c r="D195" t="s">
        <v>10040</v>
      </c>
      <c r="E195" t="s">
        <v>549</v>
      </c>
      <c r="F195" t="s">
        <v>592</v>
      </c>
      <c r="G195" t="s">
        <v>586</v>
      </c>
      <c r="H195" t="s">
        <v>10041</v>
      </c>
      <c r="I195" t="s">
        <v>9410</v>
      </c>
      <c r="J195" t="s">
        <v>9411</v>
      </c>
      <c r="K195">
        <v>1.04</v>
      </c>
      <c r="L195" s="1">
        <v>44927</v>
      </c>
      <c r="M195" s="1">
        <v>45291</v>
      </c>
    </row>
    <row r="196" spans="1:13">
      <c r="A196" t="s">
        <v>593</v>
      </c>
      <c r="B196" t="s">
        <v>594</v>
      </c>
      <c r="C196" t="s">
        <v>10042</v>
      </c>
      <c r="D196" t="s">
        <v>10043</v>
      </c>
      <c r="E196" t="s">
        <v>549</v>
      </c>
      <c r="F196" t="s">
        <v>595</v>
      </c>
      <c r="G196" t="s">
        <v>555</v>
      </c>
      <c r="H196" t="s">
        <v>10044</v>
      </c>
      <c r="I196" t="s">
        <v>9410</v>
      </c>
      <c r="J196" t="s">
        <v>9411</v>
      </c>
      <c r="K196">
        <v>0.86</v>
      </c>
      <c r="L196" s="1">
        <v>44927</v>
      </c>
      <c r="M196" s="1">
        <v>45291</v>
      </c>
    </row>
    <row r="197" spans="1:13">
      <c r="A197" t="s">
        <v>596</v>
      </c>
      <c r="B197" t="s">
        <v>597</v>
      </c>
      <c r="C197" t="s">
        <v>10045</v>
      </c>
      <c r="D197" t="s">
        <v>10046</v>
      </c>
      <c r="E197" t="s">
        <v>549</v>
      </c>
      <c r="F197" t="s">
        <v>598</v>
      </c>
      <c r="G197" t="s">
        <v>599</v>
      </c>
      <c r="H197" t="s">
        <v>10047</v>
      </c>
      <c r="I197" t="s">
        <v>9410</v>
      </c>
      <c r="J197" t="s">
        <v>9411</v>
      </c>
      <c r="K197">
        <v>0.89</v>
      </c>
      <c r="L197" s="1">
        <v>44927</v>
      </c>
      <c r="M197" s="1">
        <v>45291</v>
      </c>
    </row>
    <row r="198" spans="1:13">
      <c r="A198" t="s">
        <v>600</v>
      </c>
      <c r="B198" t="s">
        <v>601</v>
      </c>
      <c r="C198" t="s">
        <v>10048</v>
      </c>
      <c r="D198" t="s">
        <v>10049</v>
      </c>
      <c r="E198" t="s">
        <v>549</v>
      </c>
      <c r="F198" t="s">
        <v>602</v>
      </c>
      <c r="G198" t="s">
        <v>603</v>
      </c>
      <c r="H198" t="s">
        <v>10050</v>
      </c>
      <c r="I198" t="s">
        <v>9410</v>
      </c>
      <c r="J198" t="s">
        <v>9411</v>
      </c>
      <c r="K198">
        <v>1.06</v>
      </c>
      <c r="L198" s="1">
        <v>44927</v>
      </c>
      <c r="M198" s="1">
        <v>45291</v>
      </c>
    </row>
    <row r="199" spans="1:13">
      <c r="A199" t="s">
        <v>604</v>
      </c>
      <c r="B199" t="s">
        <v>605</v>
      </c>
      <c r="C199" t="s">
        <v>10051</v>
      </c>
      <c r="D199" t="s">
        <v>10052</v>
      </c>
      <c r="E199" t="s">
        <v>549</v>
      </c>
      <c r="F199" t="s">
        <v>606</v>
      </c>
      <c r="G199" t="s">
        <v>607</v>
      </c>
      <c r="H199" t="s">
        <v>10053</v>
      </c>
      <c r="I199" t="s">
        <v>9410</v>
      </c>
      <c r="J199" t="s">
        <v>9411</v>
      </c>
      <c r="K199">
        <v>1.02</v>
      </c>
      <c r="L199" s="1">
        <v>44927</v>
      </c>
      <c r="M199" s="1">
        <v>45291</v>
      </c>
    </row>
    <row r="200" spans="1:13">
      <c r="A200" t="s">
        <v>608</v>
      </c>
      <c r="B200" t="s">
        <v>609</v>
      </c>
      <c r="C200" t="s">
        <v>10054</v>
      </c>
      <c r="D200" t="s">
        <v>10055</v>
      </c>
      <c r="E200" t="s">
        <v>549</v>
      </c>
      <c r="F200" t="s">
        <v>610</v>
      </c>
      <c r="G200" t="s">
        <v>599</v>
      </c>
      <c r="H200" t="s">
        <v>10056</v>
      </c>
      <c r="I200" t="s">
        <v>9410</v>
      </c>
      <c r="J200" t="s">
        <v>9411</v>
      </c>
      <c r="K200">
        <v>0.97</v>
      </c>
      <c r="L200" s="1">
        <v>44927</v>
      </c>
      <c r="M200" s="1">
        <v>45291</v>
      </c>
    </row>
    <row r="201" spans="1:13">
      <c r="A201" t="s">
        <v>611</v>
      </c>
      <c r="B201" t="s">
        <v>612</v>
      </c>
      <c r="C201" t="s">
        <v>10057</v>
      </c>
      <c r="D201" t="s">
        <v>10058</v>
      </c>
      <c r="E201" t="s">
        <v>549</v>
      </c>
      <c r="F201" t="s">
        <v>613</v>
      </c>
      <c r="G201" t="s">
        <v>614</v>
      </c>
      <c r="H201" t="s">
        <v>10059</v>
      </c>
      <c r="I201" t="s">
        <v>9410</v>
      </c>
      <c r="J201" t="s">
        <v>9411</v>
      </c>
      <c r="K201">
        <v>0.85</v>
      </c>
      <c r="L201" s="1">
        <v>44927</v>
      </c>
      <c r="M201" s="1">
        <v>45291</v>
      </c>
    </row>
    <row r="202" spans="1:13">
      <c r="A202" t="s">
        <v>615</v>
      </c>
      <c r="B202" t="s">
        <v>616</v>
      </c>
      <c r="C202" t="s">
        <v>10060</v>
      </c>
      <c r="D202" t="s">
        <v>10061</v>
      </c>
      <c r="E202" t="s">
        <v>549</v>
      </c>
      <c r="F202" t="s">
        <v>617</v>
      </c>
      <c r="G202" t="s">
        <v>618</v>
      </c>
      <c r="H202" t="s">
        <v>10062</v>
      </c>
      <c r="I202" t="s">
        <v>9410</v>
      </c>
      <c r="J202" t="s">
        <v>9411</v>
      </c>
      <c r="K202">
        <v>0.96</v>
      </c>
      <c r="L202" s="1">
        <v>44927</v>
      </c>
      <c r="M202" s="1">
        <v>45291</v>
      </c>
    </row>
    <row r="203" spans="1:13">
      <c r="A203" t="s">
        <v>619</v>
      </c>
      <c r="B203" t="s">
        <v>620</v>
      </c>
      <c r="C203" t="s">
        <v>10063</v>
      </c>
      <c r="D203" t="s">
        <v>4239</v>
      </c>
      <c r="E203" t="s">
        <v>549</v>
      </c>
      <c r="F203" t="s">
        <v>621</v>
      </c>
      <c r="G203" t="s">
        <v>551</v>
      </c>
      <c r="H203" t="s">
        <v>10064</v>
      </c>
      <c r="I203" t="s">
        <v>9410</v>
      </c>
      <c r="J203" t="s">
        <v>9411</v>
      </c>
      <c r="K203">
        <v>1.01</v>
      </c>
      <c r="L203" s="1">
        <v>44927</v>
      </c>
      <c r="M203" s="1">
        <v>45291</v>
      </c>
    </row>
    <row r="204" spans="1:13">
      <c r="A204" t="s">
        <v>622</v>
      </c>
      <c r="B204" t="s">
        <v>623</v>
      </c>
      <c r="C204" t="s">
        <v>10065</v>
      </c>
      <c r="D204" t="s">
        <v>10066</v>
      </c>
      <c r="E204" t="s">
        <v>549</v>
      </c>
      <c r="F204" t="s">
        <v>624</v>
      </c>
      <c r="G204" t="s">
        <v>625</v>
      </c>
      <c r="H204" t="s">
        <v>10067</v>
      </c>
      <c r="I204" t="s">
        <v>9410</v>
      </c>
      <c r="J204" t="s">
        <v>9411</v>
      </c>
      <c r="K204">
        <v>0.94</v>
      </c>
      <c r="L204" s="1">
        <v>44927</v>
      </c>
      <c r="M204" s="1">
        <v>45291</v>
      </c>
    </row>
    <row r="205" spans="1:13">
      <c r="A205" t="s">
        <v>626</v>
      </c>
      <c r="B205" t="s">
        <v>627</v>
      </c>
      <c r="C205" t="s">
        <v>10068</v>
      </c>
      <c r="D205" t="s">
        <v>563</v>
      </c>
      <c r="E205" t="s">
        <v>549</v>
      </c>
      <c r="F205" t="s">
        <v>628</v>
      </c>
      <c r="G205" t="s">
        <v>563</v>
      </c>
      <c r="H205" t="s">
        <v>10022</v>
      </c>
      <c r="I205" t="s">
        <v>9410</v>
      </c>
      <c r="J205" t="s">
        <v>9411</v>
      </c>
      <c r="K205">
        <v>0.97</v>
      </c>
      <c r="L205" s="1">
        <v>44927</v>
      </c>
      <c r="M205" s="1">
        <v>45291</v>
      </c>
    </row>
    <row r="206" spans="1:13">
      <c r="A206" t="s">
        <v>629</v>
      </c>
      <c r="B206" t="s">
        <v>630</v>
      </c>
      <c r="C206" t="s">
        <v>10069</v>
      </c>
      <c r="D206" t="s">
        <v>10070</v>
      </c>
      <c r="E206" t="s">
        <v>549</v>
      </c>
      <c r="F206" t="s">
        <v>631</v>
      </c>
      <c r="G206" t="s">
        <v>582</v>
      </c>
      <c r="H206" t="s">
        <v>10071</v>
      </c>
      <c r="I206" t="s">
        <v>9410</v>
      </c>
      <c r="J206" t="s">
        <v>9411</v>
      </c>
      <c r="K206">
        <v>1.06</v>
      </c>
      <c r="L206" s="1">
        <v>44927</v>
      </c>
      <c r="M206" s="1">
        <v>45291</v>
      </c>
    </row>
    <row r="207" spans="1:13">
      <c r="A207" t="s">
        <v>632</v>
      </c>
      <c r="B207" t="s">
        <v>633</v>
      </c>
      <c r="C207" t="s">
        <v>10072</v>
      </c>
      <c r="D207" t="s">
        <v>563</v>
      </c>
      <c r="E207" t="s">
        <v>549</v>
      </c>
      <c r="F207" t="s">
        <v>634</v>
      </c>
      <c r="G207" t="s">
        <v>563</v>
      </c>
      <c r="H207" t="s">
        <v>10073</v>
      </c>
      <c r="I207" t="s">
        <v>9410</v>
      </c>
      <c r="J207" t="s">
        <v>9411</v>
      </c>
      <c r="K207">
        <v>0.96</v>
      </c>
      <c r="L207" s="1">
        <v>44927</v>
      </c>
      <c r="M207" s="1">
        <v>45291</v>
      </c>
    </row>
    <row r="208" spans="1:13">
      <c r="A208" t="s">
        <v>635</v>
      </c>
      <c r="B208" t="s">
        <v>636</v>
      </c>
      <c r="C208" t="s">
        <v>10074</v>
      </c>
      <c r="D208" t="s">
        <v>5082</v>
      </c>
      <c r="E208" t="s">
        <v>549</v>
      </c>
      <c r="F208" t="s">
        <v>637</v>
      </c>
      <c r="G208" t="s">
        <v>614</v>
      </c>
      <c r="H208" t="s">
        <v>10075</v>
      </c>
      <c r="I208" t="s">
        <v>9410</v>
      </c>
      <c r="J208" t="s">
        <v>9411</v>
      </c>
      <c r="K208">
        <v>1.02</v>
      </c>
      <c r="L208" s="1">
        <v>44927</v>
      </c>
      <c r="M208" s="1">
        <v>45291</v>
      </c>
    </row>
    <row r="209" spans="1:13">
      <c r="A209" t="s">
        <v>638</v>
      </c>
      <c r="B209" t="s">
        <v>639</v>
      </c>
      <c r="C209" t="s">
        <v>10076</v>
      </c>
      <c r="D209" t="s">
        <v>10077</v>
      </c>
      <c r="E209" t="s">
        <v>549</v>
      </c>
      <c r="F209" t="s">
        <v>640</v>
      </c>
      <c r="G209" t="s">
        <v>641</v>
      </c>
      <c r="H209" t="s">
        <v>10078</v>
      </c>
      <c r="I209" t="s">
        <v>9410</v>
      </c>
      <c r="J209" t="s">
        <v>9411</v>
      </c>
      <c r="K209">
        <v>1.02</v>
      </c>
      <c r="L209" s="1">
        <v>44927</v>
      </c>
      <c r="M209" s="1">
        <v>45291</v>
      </c>
    </row>
    <row r="210" spans="1:13">
      <c r="A210" t="s">
        <v>642</v>
      </c>
      <c r="B210" t="s">
        <v>643</v>
      </c>
      <c r="C210" t="s">
        <v>10079</v>
      </c>
      <c r="D210" t="s">
        <v>9794</v>
      </c>
      <c r="E210" t="s">
        <v>549</v>
      </c>
      <c r="F210" t="s">
        <v>644</v>
      </c>
      <c r="G210" t="s">
        <v>614</v>
      </c>
      <c r="H210" t="s">
        <v>10080</v>
      </c>
      <c r="I210" t="s">
        <v>9410</v>
      </c>
      <c r="J210" t="s">
        <v>9411</v>
      </c>
      <c r="K210">
        <v>1.1399999999999999</v>
      </c>
      <c r="L210" s="1">
        <v>44927</v>
      </c>
      <c r="M210" s="1">
        <v>45291</v>
      </c>
    </row>
    <row r="211" spans="1:13">
      <c r="A211" t="s">
        <v>645</v>
      </c>
      <c r="B211" t="s">
        <v>646</v>
      </c>
      <c r="C211" t="s">
        <v>10081</v>
      </c>
      <c r="D211" t="s">
        <v>648</v>
      </c>
      <c r="E211" t="s">
        <v>549</v>
      </c>
      <c r="F211" t="s">
        <v>647</v>
      </c>
      <c r="G211" t="s">
        <v>648</v>
      </c>
      <c r="H211" t="s">
        <v>10082</v>
      </c>
      <c r="I211" t="s">
        <v>9410</v>
      </c>
      <c r="J211" t="s">
        <v>9411</v>
      </c>
      <c r="K211">
        <v>1.01</v>
      </c>
      <c r="L211" s="1">
        <v>44927</v>
      </c>
      <c r="M211" s="1">
        <v>45291</v>
      </c>
    </row>
    <row r="212" spans="1:13">
      <c r="A212" t="s">
        <v>649</v>
      </c>
      <c r="B212" t="s">
        <v>650</v>
      </c>
      <c r="C212" t="s">
        <v>10083</v>
      </c>
      <c r="D212" t="s">
        <v>614</v>
      </c>
      <c r="E212" t="s">
        <v>549</v>
      </c>
      <c r="F212" t="s">
        <v>651</v>
      </c>
      <c r="G212" t="s">
        <v>614</v>
      </c>
      <c r="H212" t="s">
        <v>10084</v>
      </c>
      <c r="I212" t="s">
        <v>9410</v>
      </c>
      <c r="J212" t="s">
        <v>9411</v>
      </c>
      <c r="K212">
        <v>1.1399999999999999</v>
      </c>
      <c r="L212" s="1">
        <v>44927</v>
      </c>
      <c r="M212" s="1">
        <v>45291</v>
      </c>
    </row>
    <row r="213" spans="1:13">
      <c r="A213" t="s">
        <v>10085</v>
      </c>
      <c r="B213" t="s">
        <v>10086</v>
      </c>
      <c r="C213" t="s">
        <v>10087</v>
      </c>
      <c r="D213" t="s">
        <v>10088</v>
      </c>
      <c r="E213" t="s">
        <v>549</v>
      </c>
      <c r="F213" t="s">
        <v>10089</v>
      </c>
      <c r="G213" t="s">
        <v>827</v>
      </c>
      <c r="H213" t="s">
        <v>10090</v>
      </c>
      <c r="I213" t="s">
        <v>9410</v>
      </c>
      <c r="J213" t="s">
        <v>9411</v>
      </c>
      <c r="K213">
        <v>0.88</v>
      </c>
      <c r="L213" s="1">
        <v>44927</v>
      </c>
      <c r="M213" s="1">
        <v>45291</v>
      </c>
    </row>
    <row r="214" spans="1:13">
      <c r="A214" t="s">
        <v>652</v>
      </c>
      <c r="B214" t="s">
        <v>653</v>
      </c>
      <c r="C214" t="s">
        <v>10091</v>
      </c>
      <c r="D214" t="s">
        <v>655</v>
      </c>
      <c r="E214" t="s">
        <v>549</v>
      </c>
      <c r="F214" t="s">
        <v>654</v>
      </c>
      <c r="G214" t="s">
        <v>655</v>
      </c>
      <c r="H214" t="s">
        <v>10092</v>
      </c>
      <c r="I214" t="s">
        <v>9410</v>
      </c>
      <c r="J214" t="s">
        <v>9411</v>
      </c>
      <c r="K214">
        <v>0.99</v>
      </c>
      <c r="L214" s="1">
        <v>44927</v>
      </c>
      <c r="M214" s="1">
        <v>45291</v>
      </c>
    </row>
    <row r="215" spans="1:13">
      <c r="A215" t="s">
        <v>656</v>
      </c>
      <c r="B215" t="s">
        <v>657</v>
      </c>
      <c r="C215" t="s">
        <v>10093</v>
      </c>
      <c r="D215" t="s">
        <v>10094</v>
      </c>
      <c r="E215" t="s">
        <v>549</v>
      </c>
      <c r="F215" t="s">
        <v>658</v>
      </c>
      <c r="G215" t="s">
        <v>559</v>
      </c>
      <c r="H215" t="s">
        <v>10095</v>
      </c>
      <c r="I215" t="s">
        <v>9410</v>
      </c>
      <c r="J215" t="s">
        <v>9411</v>
      </c>
      <c r="K215">
        <v>0.86</v>
      </c>
      <c r="L215" s="1">
        <v>44927</v>
      </c>
      <c r="M215" s="1">
        <v>45291</v>
      </c>
    </row>
    <row r="216" spans="1:13">
      <c r="A216" t="s">
        <v>659</v>
      </c>
      <c r="B216" t="s">
        <v>660</v>
      </c>
      <c r="C216" t="s">
        <v>10096</v>
      </c>
      <c r="D216" t="s">
        <v>607</v>
      </c>
      <c r="E216" t="s">
        <v>549</v>
      </c>
      <c r="F216" t="s">
        <v>661</v>
      </c>
      <c r="G216" t="s">
        <v>607</v>
      </c>
      <c r="H216" t="s">
        <v>10097</v>
      </c>
      <c r="I216" t="s">
        <v>9410</v>
      </c>
      <c r="J216" t="s">
        <v>9411</v>
      </c>
      <c r="K216">
        <v>0.99</v>
      </c>
      <c r="L216" s="1">
        <v>44927</v>
      </c>
      <c r="M216" s="1">
        <v>45291</v>
      </c>
    </row>
    <row r="217" spans="1:13">
      <c r="A217" t="s">
        <v>662</v>
      </c>
      <c r="B217" t="s">
        <v>663</v>
      </c>
      <c r="C217" t="s">
        <v>10098</v>
      </c>
      <c r="D217" t="s">
        <v>10099</v>
      </c>
      <c r="E217" t="s">
        <v>549</v>
      </c>
      <c r="F217" t="s">
        <v>664</v>
      </c>
      <c r="G217" t="s">
        <v>665</v>
      </c>
      <c r="H217" t="s">
        <v>10100</v>
      </c>
      <c r="I217" t="s">
        <v>9410</v>
      </c>
      <c r="J217" t="s">
        <v>9411</v>
      </c>
      <c r="K217">
        <v>0.87</v>
      </c>
      <c r="L217" s="1">
        <v>44927</v>
      </c>
      <c r="M217" s="1">
        <v>45291</v>
      </c>
    </row>
    <row r="218" spans="1:13">
      <c r="A218" t="s">
        <v>666</v>
      </c>
      <c r="B218" t="s">
        <v>667</v>
      </c>
      <c r="C218" t="s">
        <v>10101</v>
      </c>
      <c r="D218" t="s">
        <v>10102</v>
      </c>
      <c r="E218" t="s">
        <v>549</v>
      </c>
      <c r="F218" t="s">
        <v>668</v>
      </c>
      <c r="G218" t="s">
        <v>669</v>
      </c>
      <c r="H218" t="s">
        <v>10103</v>
      </c>
      <c r="I218" t="s">
        <v>9410</v>
      </c>
      <c r="J218" t="s">
        <v>9411</v>
      </c>
      <c r="K218">
        <v>0.94</v>
      </c>
      <c r="L218" s="1">
        <v>44927</v>
      </c>
      <c r="M218" s="1">
        <v>45291</v>
      </c>
    </row>
    <row r="219" spans="1:13">
      <c r="A219" t="s">
        <v>670</v>
      </c>
      <c r="B219" t="s">
        <v>671</v>
      </c>
      <c r="C219" t="s">
        <v>10104</v>
      </c>
      <c r="D219" t="s">
        <v>4239</v>
      </c>
      <c r="E219" t="s">
        <v>549</v>
      </c>
      <c r="F219" t="s">
        <v>672</v>
      </c>
      <c r="G219" t="s">
        <v>551</v>
      </c>
      <c r="H219" t="s">
        <v>10105</v>
      </c>
      <c r="I219" t="s">
        <v>9410</v>
      </c>
      <c r="J219" t="s">
        <v>9411</v>
      </c>
      <c r="K219">
        <v>0.92</v>
      </c>
      <c r="L219" s="1">
        <v>44927</v>
      </c>
      <c r="M219" s="1">
        <v>45291</v>
      </c>
    </row>
    <row r="220" spans="1:13">
      <c r="A220" t="s">
        <v>673</v>
      </c>
      <c r="B220" t="s">
        <v>674</v>
      </c>
      <c r="C220" t="s">
        <v>10106</v>
      </c>
      <c r="D220" t="s">
        <v>563</v>
      </c>
      <c r="E220" t="s">
        <v>549</v>
      </c>
      <c r="F220" t="s">
        <v>675</v>
      </c>
      <c r="G220" t="s">
        <v>563</v>
      </c>
      <c r="H220" t="s">
        <v>10107</v>
      </c>
      <c r="I220" t="s">
        <v>9410</v>
      </c>
      <c r="J220" t="s">
        <v>9411</v>
      </c>
      <c r="K220">
        <v>0.82</v>
      </c>
      <c r="L220" s="1">
        <v>44927</v>
      </c>
      <c r="M220" s="1">
        <v>45291</v>
      </c>
    </row>
    <row r="221" spans="1:13">
      <c r="A221" t="s">
        <v>676</v>
      </c>
      <c r="B221" t="s">
        <v>677</v>
      </c>
      <c r="C221" t="s">
        <v>10108</v>
      </c>
      <c r="D221" t="s">
        <v>586</v>
      </c>
      <c r="E221" t="s">
        <v>549</v>
      </c>
      <c r="F221" t="s">
        <v>589</v>
      </c>
      <c r="G221" t="s">
        <v>586</v>
      </c>
      <c r="H221" t="s">
        <v>10109</v>
      </c>
      <c r="I221" t="s">
        <v>9410</v>
      </c>
      <c r="J221" t="s">
        <v>9411</v>
      </c>
      <c r="K221">
        <v>1.02</v>
      </c>
      <c r="L221" s="1">
        <v>44927</v>
      </c>
      <c r="M221" s="1">
        <v>45291</v>
      </c>
    </row>
    <row r="222" spans="1:13">
      <c r="A222" t="s">
        <v>678</v>
      </c>
      <c r="B222" t="s">
        <v>679</v>
      </c>
      <c r="C222" t="s">
        <v>10110</v>
      </c>
      <c r="D222" t="s">
        <v>10111</v>
      </c>
      <c r="E222" t="s">
        <v>549</v>
      </c>
      <c r="F222" t="s">
        <v>680</v>
      </c>
      <c r="G222" t="s">
        <v>614</v>
      </c>
      <c r="H222" t="s">
        <v>10112</v>
      </c>
      <c r="I222" t="s">
        <v>9410</v>
      </c>
      <c r="J222" t="s">
        <v>9411</v>
      </c>
      <c r="K222">
        <v>1</v>
      </c>
      <c r="L222" s="1">
        <v>44927</v>
      </c>
      <c r="M222" s="1">
        <v>45291</v>
      </c>
    </row>
    <row r="223" spans="1:13">
      <c r="A223" t="s">
        <v>681</v>
      </c>
      <c r="B223" t="s">
        <v>682</v>
      </c>
      <c r="C223" t="s">
        <v>10113</v>
      </c>
      <c r="D223" t="s">
        <v>10114</v>
      </c>
      <c r="E223" t="s">
        <v>549</v>
      </c>
      <c r="F223" t="s">
        <v>683</v>
      </c>
      <c r="G223" t="s">
        <v>684</v>
      </c>
      <c r="H223" t="s">
        <v>10115</v>
      </c>
      <c r="I223" t="s">
        <v>9410</v>
      </c>
      <c r="J223" t="s">
        <v>9411</v>
      </c>
      <c r="K223">
        <v>1.01</v>
      </c>
      <c r="L223" s="1">
        <v>44927</v>
      </c>
      <c r="M223" s="1">
        <v>45291</v>
      </c>
    </row>
    <row r="224" spans="1:13">
      <c r="A224" t="s">
        <v>685</v>
      </c>
      <c r="B224" t="s">
        <v>686</v>
      </c>
      <c r="C224" t="s">
        <v>10116</v>
      </c>
      <c r="D224" t="s">
        <v>10117</v>
      </c>
      <c r="E224" t="s">
        <v>549</v>
      </c>
      <c r="F224" t="s">
        <v>687</v>
      </c>
      <c r="G224" t="s">
        <v>688</v>
      </c>
      <c r="H224" t="s">
        <v>10118</v>
      </c>
      <c r="I224" t="s">
        <v>9410</v>
      </c>
      <c r="J224" t="s">
        <v>9411</v>
      </c>
      <c r="K224">
        <v>1.01</v>
      </c>
      <c r="L224" s="1">
        <v>44927</v>
      </c>
      <c r="M224" s="1">
        <v>45291</v>
      </c>
    </row>
    <row r="225" spans="1:13">
      <c r="A225" t="s">
        <v>689</v>
      </c>
      <c r="B225" t="s">
        <v>690</v>
      </c>
      <c r="C225" t="s">
        <v>10119</v>
      </c>
      <c r="D225" t="s">
        <v>692</v>
      </c>
      <c r="E225" t="s">
        <v>549</v>
      </c>
      <c r="F225" t="s">
        <v>691</v>
      </c>
      <c r="G225" t="s">
        <v>692</v>
      </c>
      <c r="H225" t="s">
        <v>10120</v>
      </c>
      <c r="I225" t="s">
        <v>9410</v>
      </c>
      <c r="J225" t="s">
        <v>9411</v>
      </c>
      <c r="K225">
        <v>1.1399999999999999</v>
      </c>
      <c r="L225" s="1">
        <v>44927</v>
      </c>
      <c r="M225" s="1">
        <v>45291</v>
      </c>
    </row>
    <row r="226" spans="1:13">
      <c r="A226" t="s">
        <v>693</v>
      </c>
      <c r="B226" t="s">
        <v>694</v>
      </c>
      <c r="C226" t="s">
        <v>10121</v>
      </c>
      <c r="D226" t="s">
        <v>696</v>
      </c>
      <c r="E226" t="s">
        <v>549</v>
      </c>
      <c r="F226" t="s">
        <v>695</v>
      </c>
      <c r="G226" t="s">
        <v>696</v>
      </c>
      <c r="H226" t="s">
        <v>10122</v>
      </c>
      <c r="I226" t="s">
        <v>9410</v>
      </c>
      <c r="J226" t="s">
        <v>9411</v>
      </c>
      <c r="K226">
        <v>1</v>
      </c>
      <c r="L226" s="1">
        <v>44927</v>
      </c>
      <c r="M226" s="1">
        <v>45291</v>
      </c>
    </row>
    <row r="227" spans="1:13">
      <c r="A227" t="s">
        <v>10123</v>
      </c>
      <c r="B227" t="s">
        <v>10124</v>
      </c>
      <c r="C227" t="s">
        <v>10125</v>
      </c>
      <c r="D227" t="s">
        <v>10126</v>
      </c>
      <c r="E227" t="s">
        <v>549</v>
      </c>
      <c r="F227" t="s">
        <v>10127</v>
      </c>
      <c r="G227" t="s">
        <v>614</v>
      </c>
      <c r="H227" t="s">
        <v>10128</v>
      </c>
      <c r="I227" t="s">
        <v>9410</v>
      </c>
      <c r="J227" t="s">
        <v>9411</v>
      </c>
      <c r="K227">
        <v>1.05</v>
      </c>
      <c r="L227" s="1">
        <v>44927</v>
      </c>
      <c r="M227" s="1">
        <v>45291</v>
      </c>
    </row>
    <row r="228" spans="1:13">
      <c r="A228" t="s">
        <v>697</v>
      </c>
      <c r="B228" t="s">
        <v>698</v>
      </c>
      <c r="C228" t="s">
        <v>10129</v>
      </c>
      <c r="D228" t="s">
        <v>648</v>
      </c>
      <c r="E228" t="s">
        <v>549</v>
      </c>
      <c r="F228" t="s">
        <v>699</v>
      </c>
      <c r="G228" t="s">
        <v>648</v>
      </c>
      <c r="H228" t="s">
        <v>10130</v>
      </c>
      <c r="I228" t="s">
        <v>9410</v>
      </c>
      <c r="J228" t="s">
        <v>9411</v>
      </c>
      <c r="K228">
        <v>0.99</v>
      </c>
      <c r="L228" s="1">
        <v>44927</v>
      </c>
      <c r="M228" s="1">
        <v>45291</v>
      </c>
    </row>
    <row r="229" spans="1:13">
      <c r="A229" t="s">
        <v>700</v>
      </c>
      <c r="B229" t="s">
        <v>701</v>
      </c>
      <c r="C229" t="s">
        <v>10131</v>
      </c>
      <c r="D229" t="s">
        <v>10132</v>
      </c>
      <c r="E229" t="s">
        <v>549</v>
      </c>
      <c r="F229" t="s">
        <v>702</v>
      </c>
      <c r="G229" t="s">
        <v>692</v>
      </c>
      <c r="H229" t="s">
        <v>10133</v>
      </c>
      <c r="I229" t="s">
        <v>9410</v>
      </c>
      <c r="J229" t="s">
        <v>9411</v>
      </c>
      <c r="K229">
        <v>1.03</v>
      </c>
      <c r="L229" s="1">
        <v>44927</v>
      </c>
      <c r="M229" s="1">
        <v>45291</v>
      </c>
    </row>
    <row r="230" spans="1:13">
      <c r="A230" t="s">
        <v>703</v>
      </c>
      <c r="B230" t="s">
        <v>704</v>
      </c>
      <c r="C230" t="s">
        <v>10134</v>
      </c>
      <c r="D230" t="s">
        <v>586</v>
      </c>
      <c r="E230" t="s">
        <v>549</v>
      </c>
      <c r="F230" t="s">
        <v>705</v>
      </c>
      <c r="G230" t="s">
        <v>586</v>
      </c>
      <c r="H230" t="s">
        <v>10135</v>
      </c>
      <c r="I230" t="s">
        <v>9410</v>
      </c>
      <c r="J230" t="s">
        <v>9411</v>
      </c>
      <c r="K230">
        <v>0.98</v>
      </c>
      <c r="L230" s="1">
        <v>44927</v>
      </c>
      <c r="M230" s="1">
        <v>45291</v>
      </c>
    </row>
    <row r="231" spans="1:13">
      <c r="A231" t="s">
        <v>706</v>
      </c>
      <c r="B231" t="s">
        <v>707</v>
      </c>
      <c r="C231" t="s">
        <v>10136</v>
      </c>
      <c r="D231" t="s">
        <v>10102</v>
      </c>
      <c r="E231" t="s">
        <v>549</v>
      </c>
      <c r="F231" t="s">
        <v>668</v>
      </c>
      <c r="G231" t="s">
        <v>669</v>
      </c>
      <c r="H231" t="s">
        <v>10137</v>
      </c>
      <c r="I231" t="s">
        <v>9410</v>
      </c>
      <c r="J231" t="s">
        <v>9411</v>
      </c>
      <c r="K231">
        <v>0.97</v>
      </c>
      <c r="L231" s="1">
        <v>44927</v>
      </c>
      <c r="M231" s="1">
        <v>45291</v>
      </c>
    </row>
    <row r="232" spans="1:13">
      <c r="A232" t="s">
        <v>708</v>
      </c>
      <c r="B232" t="s">
        <v>709</v>
      </c>
      <c r="C232" t="s">
        <v>10138</v>
      </c>
      <c r="D232" t="s">
        <v>582</v>
      </c>
      <c r="E232" t="s">
        <v>549</v>
      </c>
      <c r="F232" t="s">
        <v>710</v>
      </c>
      <c r="G232" t="s">
        <v>582</v>
      </c>
      <c r="H232" t="s">
        <v>10139</v>
      </c>
      <c r="I232" t="s">
        <v>9410</v>
      </c>
      <c r="J232" t="s">
        <v>9411</v>
      </c>
      <c r="K232">
        <v>1.25</v>
      </c>
      <c r="L232" s="1">
        <v>44927</v>
      </c>
      <c r="M232" s="1">
        <v>45291</v>
      </c>
    </row>
    <row r="233" spans="1:13">
      <c r="A233" t="s">
        <v>711</v>
      </c>
      <c r="B233" t="s">
        <v>712</v>
      </c>
      <c r="C233" t="s">
        <v>10140</v>
      </c>
      <c r="D233" t="s">
        <v>614</v>
      </c>
      <c r="E233" t="s">
        <v>549</v>
      </c>
      <c r="F233" t="s">
        <v>713</v>
      </c>
      <c r="G233" t="s">
        <v>614</v>
      </c>
      <c r="H233" t="s">
        <v>10141</v>
      </c>
      <c r="I233" t="s">
        <v>9410</v>
      </c>
      <c r="J233" t="s">
        <v>9411</v>
      </c>
      <c r="K233">
        <v>1</v>
      </c>
      <c r="L233" s="1">
        <v>44927</v>
      </c>
      <c r="M233" s="1">
        <v>45291</v>
      </c>
    </row>
    <row r="234" spans="1:13">
      <c r="A234" t="s">
        <v>714</v>
      </c>
      <c r="B234" t="s">
        <v>715</v>
      </c>
      <c r="C234" t="s">
        <v>10142</v>
      </c>
      <c r="D234" t="s">
        <v>10143</v>
      </c>
      <c r="E234" t="s">
        <v>549</v>
      </c>
      <c r="F234" t="s">
        <v>716</v>
      </c>
      <c r="G234" t="s">
        <v>614</v>
      </c>
      <c r="H234" t="s">
        <v>10144</v>
      </c>
      <c r="I234" t="s">
        <v>9410</v>
      </c>
      <c r="J234" t="s">
        <v>9411</v>
      </c>
      <c r="K234">
        <v>1.08</v>
      </c>
      <c r="L234" s="1">
        <v>44927</v>
      </c>
      <c r="M234" s="1">
        <v>45291</v>
      </c>
    </row>
    <row r="235" spans="1:13">
      <c r="A235" t="s">
        <v>717</v>
      </c>
      <c r="B235" t="s">
        <v>718</v>
      </c>
      <c r="C235" t="s">
        <v>10145</v>
      </c>
      <c r="D235" t="s">
        <v>10146</v>
      </c>
      <c r="E235" t="s">
        <v>549</v>
      </c>
      <c r="F235" t="s">
        <v>719</v>
      </c>
      <c r="G235" t="s">
        <v>720</v>
      </c>
      <c r="H235" t="s">
        <v>10147</v>
      </c>
      <c r="I235" t="s">
        <v>9410</v>
      </c>
      <c r="J235" t="s">
        <v>9411</v>
      </c>
      <c r="K235">
        <v>0.94</v>
      </c>
      <c r="L235" s="1">
        <v>44927</v>
      </c>
      <c r="M235" s="1">
        <v>45291</v>
      </c>
    </row>
    <row r="236" spans="1:13">
      <c r="A236" t="s">
        <v>721</v>
      </c>
      <c r="B236" t="s">
        <v>722</v>
      </c>
      <c r="C236" t="s">
        <v>10148</v>
      </c>
      <c r="D236" t="s">
        <v>578</v>
      </c>
      <c r="E236" t="s">
        <v>549</v>
      </c>
      <c r="F236" t="s">
        <v>723</v>
      </c>
      <c r="G236" t="s">
        <v>578</v>
      </c>
      <c r="H236" t="s">
        <v>10149</v>
      </c>
      <c r="I236" t="s">
        <v>9410</v>
      </c>
      <c r="J236" t="s">
        <v>9411</v>
      </c>
      <c r="K236">
        <v>0.98</v>
      </c>
      <c r="L236" s="1">
        <v>44927</v>
      </c>
      <c r="M236" s="1">
        <v>45291</v>
      </c>
    </row>
    <row r="237" spans="1:13">
      <c r="A237" t="s">
        <v>724</v>
      </c>
      <c r="B237" t="s">
        <v>725</v>
      </c>
      <c r="C237" t="s">
        <v>10150</v>
      </c>
      <c r="D237" t="s">
        <v>10151</v>
      </c>
      <c r="E237" t="s">
        <v>549</v>
      </c>
      <c r="F237" t="s">
        <v>726</v>
      </c>
      <c r="G237" t="s">
        <v>720</v>
      </c>
      <c r="H237" t="s">
        <v>10152</v>
      </c>
      <c r="I237" t="s">
        <v>9410</v>
      </c>
      <c r="J237" t="s">
        <v>9411</v>
      </c>
      <c r="K237">
        <v>1.1100000000000001</v>
      </c>
      <c r="L237" s="1">
        <v>44927</v>
      </c>
      <c r="M237" s="1">
        <v>45291</v>
      </c>
    </row>
    <row r="238" spans="1:13">
      <c r="A238" t="s">
        <v>727</v>
      </c>
      <c r="B238" t="s">
        <v>728</v>
      </c>
      <c r="C238" t="s">
        <v>10153</v>
      </c>
      <c r="D238" t="s">
        <v>10154</v>
      </c>
      <c r="E238" t="s">
        <v>549</v>
      </c>
      <c r="F238" t="s">
        <v>729</v>
      </c>
      <c r="G238" t="s">
        <v>614</v>
      </c>
      <c r="H238" t="s">
        <v>10155</v>
      </c>
      <c r="I238" t="s">
        <v>9410</v>
      </c>
      <c r="J238" t="s">
        <v>9411</v>
      </c>
      <c r="K238">
        <v>1.02</v>
      </c>
      <c r="L238" s="1">
        <v>44927</v>
      </c>
      <c r="M238" s="1">
        <v>45291</v>
      </c>
    </row>
    <row r="239" spans="1:13">
      <c r="A239" t="s">
        <v>10156</v>
      </c>
      <c r="B239" t="s">
        <v>10157</v>
      </c>
      <c r="C239" t="s">
        <v>10158</v>
      </c>
      <c r="D239" t="s">
        <v>559</v>
      </c>
      <c r="E239" t="s">
        <v>549</v>
      </c>
      <c r="F239" t="s">
        <v>10159</v>
      </c>
      <c r="G239" t="s">
        <v>559</v>
      </c>
      <c r="H239" t="s">
        <v>10160</v>
      </c>
      <c r="I239" t="s">
        <v>9410</v>
      </c>
      <c r="J239" t="s">
        <v>9411</v>
      </c>
      <c r="K239">
        <v>0.97</v>
      </c>
      <c r="L239" s="1">
        <v>44927</v>
      </c>
      <c r="M239" s="1">
        <v>45291</v>
      </c>
    </row>
    <row r="240" spans="1:13">
      <c r="A240" t="s">
        <v>730</v>
      </c>
      <c r="B240" t="s">
        <v>731</v>
      </c>
      <c r="C240" t="s">
        <v>10161</v>
      </c>
      <c r="D240" t="s">
        <v>10162</v>
      </c>
      <c r="E240" t="s">
        <v>549</v>
      </c>
      <c r="F240" t="s">
        <v>732</v>
      </c>
      <c r="G240" t="s">
        <v>586</v>
      </c>
      <c r="H240" t="s">
        <v>10163</v>
      </c>
      <c r="I240" t="s">
        <v>9410</v>
      </c>
      <c r="J240" t="s">
        <v>9411</v>
      </c>
      <c r="K240">
        <v>1.1100000000000001</v>
      </c>
      <c r="L240" s="1">
        <v>44927</v>
      </c>
      <c r="M240" s="1">
        <v>45291</v>
      </c>
    </row>
    <row r="241" spans="1:13">
      <c r="A241" t="s">
        <v>733</v>
      </c>
      <c r="B241" t="s">
        <v>734</v>
      </c>
      <c r="C241" t="s">
        <v>10164</v>
      </c>
      <c r="D241" t="s">
        <v>10165</v>
      </c>
      <c r="E241" t="s">
        <v>549</v>
      </c>
      <c r="F241" t="s">
        <v>735</v>
      </c>
      <c r="G241" t="s">
        <v>614</v>
      </c>
      <c r="H241" t="s">
        <v>10166</v>
      </c>
      <c r="I241" t="s">
        <v>9410</v>
      </c>
      <c r="J241" t="s">
        <v>9411</v>
      </c>
      <c r="K241">
        <v>1.1000000000000001</v>
      </c>
      <c r="L241" s="1">
        <v>44927</v>
      </c>
      <c r="M241" s="1">
        <v>45291</v>
      </c>
    </row>
    <row r="242" spans="1:13">
      <c r="A242" t="s">
        <v>736</v>
      </c>
      <c r="B242" t="s">
        <v>737</v>
      </c>
      <c r="C242" t="s">
        <v>10167</v>
      </c>
      <c r="D242" t="s">
        <v>10168</v>
      </c>
      <c r="E242" t="s">
        <v>549</v>
      </c>
      <c r="F242" t="s">
        <v>738</v>
      </c>
      <c r="G242" t="s">
        <v>688</v>
      </c>
      <c r="H242" t="s">
        <v>10169</v>
      </c>
      <c r="I242" t="s">
        <v>9410</v>
      </c>
      <c r="J242" t="s">
        <v>9411</v>
      </c>
      <c r="K242">
        <v>1.01</v>
      </c>
      <c r="L242" s="1">
        <v>44927</v>
      </c>
      <c r="M242" s="1">
        <v>45291</v>
      </c>
    </row>
    <row r="243" spans="1:13">
      <c r="A243" t="s">
        <v>739</v>
      </c>
      <c r="B243" t="s">
        <v>740</v>
      </c>
      <c r="C243" t="s">
        <v>10170</v>
      </c>
      <c r="D243" t="s">
        <v>10171</v>
      </c>
      <c r="E243" t="s">
        <v>549</v>
      </c>
      <c r="F243" t="s">
        <v>741</v>
      </c>
      <c r="G243" t="s">
        <v>742</v>
      </c>
      <c r="H243" t="s">
        <v>10172</v>
      </c>
      <c r="I243" t="s">
        <v>9410</v>
      </c>
      <c r="J243" t="s">
        <v>9411</v>
      </c>
      <c r="K243">
        <v>0.98</v>
      </c>
      <c r="L243" s="1">
        <v>44927</v>
      </c>
      <c r="M243" s="1">
        <v>45291</v>
      </c>
    </row>
    <row r="244" spans="1:13">
      <c r="A244" t="s">
        <v>743</v>
      </c>
      <c r="B244" t="s">
        <v>744</v>
      </c>
      <c r="C244" t="s">
        <v>10173</v>
      </c>
      <c r="D244" t="s">
        <v>10117</v>
      </c>
      <c r="E244" t="s">
        <v>549</v>
      </c>
      <c r="F244" t="s">
        <v>745</v>
      </c>
      <c r="G244" t="s">
        <v>688</v>
      </c>
      <c r="H244" t="s">
        <v>10174</v>
      </c>
      <c r="I244" t="s">
        <v>9410</v>
      </c>
      <c r="J244" t="s">
        <v>9411</v>
      </c>
      <c r="K244">
        <v>0.97</v>
      </c>
      <c r="L244" s="1">
        <v>44927</v>
      </c>
      <c r="M244" s="1">
        <v>45291</v>
      </c>
    </row>
    <row r="245" spans="1:13">
      <c r="A245" t="s">
        <v>746</v>
      </c>
      <c r="B245" t="s">
        <v>747</v>
      </c>
      <c r="C245" t="s">
        <v>10175</v>
      </c>
      <c r="D245" t="s">
        <v>9794</v>
      </c>
      <c r="E245" t="s">
        <v>549</v>
      </c>
      <c r="F245" t="s">
        <v>748</v>
      </c>
      <c r="G245" t="s">
        <v>614</v>
      </c>
      <c r="H245" t="s">
        <v>10176</v>
      </c>
      <c r="I245" t="s">
        <v>9410</v>
      </c>
      <c r="J245" t="s">
        <v>9411</v>
      </c>
      <c r="K245">
        <v>1.01</v>
      </c>
      <c r="L245" s="1">
        <v>44927</v>
      </c>
      <c r="M245" s="1">
        <v>45291</v>
      </c>
    </row>
    <row r="246" spans="1:13">
      <c r="A246" t="s">
        <v>749</v>
      </c>
      <c r="B246" t="s">
        <v>750</v>
      </c>
      <c r="C246" t="s">
        <v>10177</v>
      </c>
      <c r="D246" t="s">
        <v>10052</v>
      </c>
      <c r="E246" t="s">
        <v>549</v>
      </c>
      <c r="F246" t="s">
        <v>751</v>
      </c>
      <c r="G246" t="s">
        <v>607</v>
      </c>
      <c r="H246" t="s">
        <v>10178</v>
      </c>
      <c r="I246" t="s">
        <v>9410</v>
      </c>
      <c r="J246" t="s">
        <v>9411</v>
      </c>
      <c r="K246">
        <v>0.99</v>
      </c>
      <c r="L246" s="1">
        <v>44927</v>
      </c>
      <c r="M246" s="1">
        <v>45291</v>
      </c>
    </row>
    <row r="247" spans="1:13">
      <c r="A247" t="s">
        <v>752</v>
      </c>
      <c r="B247" t="s">
        <v>753</v>
      </c>
      <c r="C247" t="s">
        <v>10179</v>
      </c>
      <c r="D247" t="s">
        <v>10180</v>
      </c>
      <c r="E247" t="s">
        <v>549</v>
      </c>
      <c r="F247" t="s">
        <v>754</v>
      </c>
      <c r="G247" t="s">
        <v>614</v>
      </c>
      <c r="H247" t="s">
        <v>10181</v>
      </c>
      <c r="I247" t="s">
        <v>9410</v>
      </c>
      <c r="J247" t="s">
        <v>9411</v>
      </c>
      <c r="K247">
        <v>1.1599999999999999</v>
      </c>
      <c r="L247" s="1">
        <v>44927</v>
      </c>
      <c r="M247" s="1">
        <v>45291</v>
      </c>
    </row>
    <row r="248" spans="1:13">
      <c r="A248" t="s">
        <v>755</v>
      </c>
      <c r="B248" t="s">
        <v>756</v>
      </c>
      <c r="C248" t="s">
        <v>10182</v>
      </c>
      <c r="D248" t="s">
        <v>10183</v>
      </c>
      <c r="E248" t="s">
        <v>549</v>
      </c>
      <c r="F248" t="s">
        <v>757</v>
      </c>
      <c r="G248" t="s">
        <v>758</v>
      </c>
      <c r="H248" t="s">
        <v>10184</v>
      </c>
      <c r="I248" t="s">
        <v>9410</v>
      </c>
      <c r="J248" t="s">
        <v>9411</v>
      </c>
      <c r="K248">
        <v>0.91</v>
      </c>
      <c r="L248" s="1">
        <v>44927</v>
      </c>
      <c r="M248" s="1">
        <v>45291</v>
      </c>
    </row>
    <row r="249" spans="1:13">
      <c r="A249" t="s">
        <v>759</v>
      </c>
      <c r="B249" t="s">
        <v>760</v>
      </c>
      <c r="C249" t="s">
        <v>10185</v>
      </c>
      <c r="D249" t="s">
        <v>10186</v>
      </c>
      <c r="E249" t="s">
        <v>549</v>
      </c>
      <c r="F249" t="s">
        <v>761</v>
      </c>
      <c r="G249" t="s">
        <v>586</v>
      </c>
      <c r="H249" t="s">
        <v>10187</v>
      </c>
      <c r="I249" t="s">
        <v>9410</v>
      </c>
      <c r="J249" t="s">
        <v>9411</v>
      </c>
      <c r="K249">
        <v>1.03</v>
      </c>
      <c r="L249" s="1">
        <v>44927</v>
      </c>
      <c r="M249" s="1">
        <v>45291</v>
      </c>
    </row>
    <row r="250" spans="1:13">
      <c r="A250" t="s">
        <v>762</v>
      </c>
      <c r="B250" t="s">
        <v>763</v>
      </c>
      <c r="C250" t="s">
        <v>10188</v>
      </c>
      <c r="D250" t="s">
        <v>692</v>
      </c>
      <c r="E250" t="s">
        <v>549</v>
      </c>
      <c r="F250" t="s">
        <v>764</v>
      </c>
      <c r="G250" t="s">
        <v>692</v>
      </c>
      <c r="H250" t="s">
        <v>10189</v>
      </c>
      <c r="I250" t="s">
        <v>9410</v>
      </c>
      <c r="J250" t="s">
        <v>9411</v>
      </c>
      <c r="K250">
        <v>1.05</v>
      </c>
      <c r="L250" s="1">
        <v>44927</v>
      </c>
      <c r="M250" s="1">
        <v>45291</v>
      </c>
    </row>
    <row r="251" spans="1:13">
      <c r="A251" t="s">
        <v>765</v>
      </c>
      <c r="B251" t="s">
        <v>766</v>
      </c>
      <c r="C251" t="s">
        <v>10190</v>
      </c>
      <c r="D251" t="s">
        <v>10191</v>
      </c>
      <c r="E251" t="s">
        <v>549</v>
      </c>
      <c r="F251" t="s">
        <v>767</v>
      </c>
      <c r="G251" t="s">
        <v>768</v>
      </c>
      <c r="H251" t="s">
        <v>10192</v>
      </c>
      <c r="I251" t="s">
        <v>9410</v>
      </c>
      <c r="J251" t="s">
        <v>9411</v>
      </c>
      <c r="K251">
        <v>0.94</v>
      </c>
      <c r="L251" s="1">
        <v>44927</v>
      </c>
      <c r="M251" s="1">
        <v>45291</v>
      </c>
    </row>
    <row r="252" spans="1:13">
      <c r="A252" t="s">
        <v>769</v>
      </c>
      <c r="B252" t="s">
        <v>770</v>
      </c>
      <c r="C252" t="s">
        <v>10193</v>
      </c>
      <c r="D252" t="s">
        <v>10194</v>
      </c>
      <c r="E252" t="s">
        <v>549</v>
      </c>
      <c r="F252" t="s">
        <v>771</v>
      </c>
      <c r="G252" t="s">
        <v>614</v>
      </c>
      <c r="H252" t="s">
        <v>10195</v>
      </c>
      <c r="I252" t="s">
        <v>9410</v>
      </c>
      <c r="J252" t="s">
        <v>9411</v>
      </c>
      <c r="K252">
        <v>1.21</v>
      </c>
      <c r="L252" s="1">
        <v>44927</v>
      </c>
      <c r="M252" s="1">
        <v>45291</v>
      </c>
    </row>
    <row r="253" spans="1:13">
      <c r="A253" t="s">
        <v>772</v>
      </c>
      <c r="B253" t="s">
        <v>773</v>
      </c>
      <c r="C253" t="s">
        <v>10196</v>
      </c>
      <c r="D253" t="s">
        <v>10197</v>
      </c>
      <c r="E253" t="s">
        <v>549</v>
      </c>
      <c r="F253" t="s">
        <v>774</v>
      </c>
      <c r="G253" t="s">
        <v>775</v>
      </c>
      <c r="H253" t="s">
        <v>10198</v>
      </c>
      <c r="I253" t="s">
        <v>9410</v>
      </c>
      <c r="J253" t="s">
        <v>9411</v>
      </c>
      <c r="K253">
        <v>0.99</v>
      </c>
      <c r="L253" s="1">
        <v>44927</v>
      </c>
      <c r="M253" s="1">
        <v>45291</v>
      </c>
    </row>
    <row r="254" spans="1:13">
      <c r="A254" t="s">
        <v>776</v>
      </c>
      <c r="B254" t="s">
        <v>777</v>
      </c>
      <c r="C254" t="s">
        <v>10199</v>
      </c>
      <c r="D254" t="s">
        <v>10200</v>
      </c>
      <c r="E254" t="s">
        <v>549</v>
      </c>
      <c r="F254" t="s">
        <v>778</v>
      </c>
      <c r="G254" t="s">
        <v>614</v>
      </c>
      <c r="H254" t="s">
        <v>10201</v>
      </c>
      <c r="I254" t="s">
        <v>9410</v>
      </c>
      <c r="J254" t="s">
        <v>9411</v>
      </c>
      <c r="K254">
        <v>1.3</v>
      </c>
      <c r="L254" s="1">
        <v>44927</v>
      </c>
      <c r="M254" s="1">
        <v>45291</v>
      </c>
    </row>
    <row r="255" spans="1:13">
      <c r="A255" t="s">
        <v>779</v>
      </c>
      <c r="B255" t="s">
        <v>780</v>
      </c>
      <c r="C255" t="s">
        <v>10202</v>
      </c>
      <c r="D255" t="s">
        <v>10203</v>
      </c>
      <c r="E255" t="s">
        <v>549</v>
      </c>
      <c r="F255" t="s">
        <v>781</v>
      </c>
      <c r="G255" t="s">
        <v>696</v>
      </c>
      <c r="H255" t="s">
        <v>10204</v>
      </c>
      <c r="I255" t="s">
        <v>9410</v>
      </c>
      <c r="J255" t="s">
        <v>9411</v>
      </c>
      <c r="K255">
        <v>1.02</v>
      </c>
      <c r="L255" s="1">
        <v>44927</v>
      </c>
      <c r="M255" s="1">
        <v>45291</v>
      </c>
    </row>
    <row r="256" spans="1:13">
      <c r="A256" t="s">
        <v>782</v>
      </c>
      <c r="B256" t="s">
        <v>783</v>
      </c>
      <c r="C256" t="s">
        <v>10205</v>
      </c>
      <c r="D256" t="s">
        <v>10206</v>
      </c>
      <c r="E256" t="s">
        <v>549</v>
      </c>
      <c r="F256" t="s">
        <v>784</v>
      </c>
      <c r="G256" t="s">
        <v>614</v>
      </c>
      <c r="H256" t="s">
        <v>10207</v>
      </c>
      <c r="I256" t="s">
        <v>9410</v>
      </c>
      <c r="J256" t="s">
        <v>9411</v>
      </c>
      <c r="K256">
        <v>0.84</v>
      </c>
      <c r="L256" s="1">
        <v>44927</v>
      </c>
      <c r="M256" s="1">
        <v>45291</v>
      </c>
    </row>
    <row r="257" spans="1:13">
      <c r="A257" t="s">
        <v>785</v>
      </c>
      <c r="B257" t="s">
        <v>786</v>
      </c>
      <c r="C257" t="s">
        <v>10208</v>
      </c>
      <c r="D257" t="s">
        <v>614</v>
      </c>
      <c r="E257" t="s">
        <v>549</v>
      </c>
      <c r="F257" t="s">
        <v>651</v>
      </c>
      <c r="G257" t="s">
        <v>614</v>
      </c>
      <c r="H257" t="s">
        <v>10209</v>
      </c>
      <c r="I257" t="s">
        <v>9410</v>
      </c>
      <c r="J257" t="s">
        <v>9411</v>
      </c>
      <c r="K257">
        <v>0.92</v>
      </c>
      <c r="L257" s="1">
        <v>44927</v>
      </c>
      <c r="M257" s="1">
        <v>45291</v>
      </c>
    </row>
    <row r="258" spans="1:13">
      <c r="A258" t="s">
        <v>787</v>
      </c>
      <c r="B258" t="s">
        <v>788</v>
      </c>
      <c r="C258" t="s">
        <v>10210</v>
      </c>
      <c r="D258" t="s">
        <v>10211</v>
      </c>
      <c r="E258" t="s">
        <v>549</v>
      </c>
      <c r="F258" t="s">
        <v>789</v>
      </c>
      <c r="G258" t="s">
        <v>614</v>
      </c>
      <c r="H258" t="s">
        <v>10212</v>
      </c>
      <c r="I258" t="s">
        <v>9410</v>
      </c>
      <c r="J258" t="s">
        <v>9411</v>
      </c>
      <c r="K258">
        <v>0.91</v>
      </c>
      <c r="L258" s="1">
        <v>44927</v>
      </c>
      <c r="M258" s="1">
        <v>45291</v>
      </c>
    </row>
    <row r="259" spans="1:13">
      <c r="A259" t="s">
        <v>790</v>
      </c>
      <c r="B259" t="s">
        <v>791</v>
      </c>
      <c r="C259" t="s">
        <v>10213</v>
      </c>
      <c r="D259" t="s">
        <v>10214</v>
      </c>
      <c r="E259" t="s">
        <v>549</v>
      </c>
      <c r="F259" t="s">
        <v>792</v>
      </c>
      <c r="G259" t="s">
        <v>692</v>
      </c>
      <c r="H259" t="s">
        <v>10215</v>
      </c>
      <c r="I259" t="s">
        <v>9410</v>
      </c>
      <c r="J259" t="s">
        <v>9411</v>
      </c>
      <c r="K259">
        <v>0.92</v>
      </c>
      <c r="L259" s="1">
        <v>44927</v>
      </c>
      <c r="M259" s="1">
        <v>45291</v>
      </c>
    </row>
    <row r="260" spans="1:13">
      <c r="A260" t="s">
        <v>793</v>
      </c>
      <c r="B260" t="s">
        <v>794</v>
      </c>
      <c r="C260" t="s">
        <v>10216</v>
      </c>
      <c r="D260" t="s">
        <v>796</v>
      </c>
      <c r="E260" t="s">
        <v>549</v>
      </c>
      <c r="F260" t="s">
        <v>795</v>
      </c>
      <c r="G260" t="s">
        <v>796</v>
      </c>
      <c r="H260" t="s">
        <v>10217</v>
      </c>
      <c r="I260" t="s">
        <v>9410</v>
      </c>
      <c r="J260" t="s">
        <v>9411</v>
      </c>
      <c r="K260">
        <v>0.94</v>
      </c>
      <c r="L260" s="1">
        <v>44927</v>
      </c>
      <c r="M260" s="1">
        <v>45291</v>
      </c>
    </row>
    <row r="261" spans="1:13">
      <c r="A261" t="s">
        <v>797</v>
      </c>
      <c r="B261" t="s">
        <v>798</v>
      </c>
      <c r="C261" t="s">
        <v>10218</v>
      </c>
      <c r="D261" t="s">
        <v>614</v>
      </c>
      <c r="E261" t="s">
        <v>549</v>
      </c>
      <c r="F261" t="s">
        <v>799</v>
      </c>
      <c r="G261" t="s">
        <v>614</v>
      </c>
      <c r="H261" t="s">
        <v>10219</v>
      </c>
      <c r="I261" t="s">
        <v>9410</v>
      </c>
      <c r="J261" t="s">
        <v>9411</v>
      </c>
      <c r="K261">
        <v>0.98</v>
      </c>
      <c r="L261" s="1">
        <v>44927</v>
      </c>
      <c r="M261" s="1">
        <v>45291</v>
      </c>
    </row>
    <row r="262" spans="1:13">
      <c r="A262" t="s">
        <v>800</v>
      </c>
      <c r="B262" t="s">
        <v>801</v>
      </c>
      <c r="C262" t="s">
        <v>10220</v>
      </c>
      <c r="D262" t="s">
        <v>10221</v>
      </c>
      <c r="E262" t="s">
        <v>549</v>
      </c>
      <c r="F262" t="s">
        <v>802</v>
      </c>
      <c r="G262" t="s">
        <v>803</v>
      </c>
      <c r="H262" t="s">
        <v>10222</v>
      </c>
      <c r="I262" t="s">
        <v>9410</v>
      </c>
      <c r="J262" t="s">
        <v>9411</v>
      </c>
      <c r="K262">
        <v>0.97</v>
      </c>
      <c r="L262" s="1">
        <v>44927</v>
      </c>
      <c r="M262" s="1">
        <v>45291</v>
      </c>
    </row>
    <row r="263" spans="1:13">
      <c r="A263" t="s">
        <v>804</v>
      </c>
      <c r="B263" t="s">
        <v>805</v>
      </c>
      <c r="C263" t="s">
        <v>10223</v>
      </c>
      <c r="D263" t="s">
        <v>563</v>
      </c>
      <c r="E263" t="s">
        <v>549</v>
      </c>
      <c r="F263" t="s">
        <v>628</v>
      </c>
      <c r="G263" t="s">
        <v>563</v>
      </c>
      <c r="H263" t="s">
        <v>10224</v>
      </c>
      <c r="I263" t="s">
        <v>9410</v>
      </c>
      <c r="J263" t="s">
        <v>9411</v>
      </c>
      <c r="K263">
        <v>1.06</v>
      </c>
      <c r="L263" s="1">
        <v>44927</v>
      </c>
      <c r="M263" s="1">
        <v>45291</v>
      </c>
    </row>
    <row r="264" spans="1:13">
      <c r="A264" t="s">
        <v>806</v>
      </c>
      <c r="B264" t="s">
        <v>807</v>
      </c>
      <c r="C264" t="s">
        <v>10225</v>
      </c>
      <c r="D264" t="s">
        <v>10226</v>
      </c>
      <c r="E264" t="s">
        <v>549</v>
      </c>
      <c r="F264" t="s">
        <v>808</v>
      </c>
      <c r="G264" t="s">
        <v>614</v>
      </c>
      <c r="H264" t="s">
        <v>10227</v>
      </c>
      <c r="I264" t="s">
        <v>9410</v>
      </c>
      <c r="J264" t="s">
        <v>9411</v>
      </c>
      <c r="K264">
        <v>1.17</v>
      </c>
      <c r="L264" s="1">
        <v>44927</v>
      </c>
      <c r="M264" s="1">
        <v>45291</v>
      </c>
    </row>
    <row r="265" spans="1:13">
      <c r="A265" t="s">
        <v>809</v>
      </c>
      <c r="B265" t="s">
        <v>810</v>
      </c>
      <c r="C265" t="s">
        <v>10228</v>
      </c>
      <c r="D265" t="s">
        <v>684</v>
      </c>
      <c r="E265" t="s">
        <v>549</v>
      </c>
      <c r="F265" t="s">
        <v>811</v>
      </c>
      <c r="G265" t="s">
        <v>684</v>
      </c>
      <c r="H265" t="s">
        <v>10229</v>
      </c>
      <c r="I265" t="s">
        <v>9410</v>
      </c>
      <c r="J265" t="s">
        <v>9411</v>
      </c>
      <c r="K265">
        <v>0.96</v>
      </c>
      <c r="L265" s="1">
        <v>44927</v>
      </c>
      <c r="M265" s="1">
        <v>45291</v>
      </c>
    </row>
    <row r="266" spans="1:13">
      <c r="A266" t="s">
        <v>812</v>
      </c>
      <c r="B266" t="s">
        <v>813</v>
      </c>
      <c r="C266" t="s">
        <v>10230</v>
      </c>
      <c r="D266" t="s">
        <v>10231</v>
      </c>
      <c r="E266" t="s">
        <v>549</v>
      </c>
      <c r="F266" t="s">
        <v>814</v>
      </c>
      <c r="G266" t="s">
        <v>688</v>
      </c>
      <c r="H266" t="s">
        <v>10232</v>
      </c>
      <c r="I266" t="s">
        <v>9410</v>
      </c>
      <c r="J266" t="s">
        <v>9411</v>
      </c>
      <c r="K266">
        <v>1.01</v>
      </c>
      <c r="L266" s="1">
        <v>44927</v>
      </c>
      <c r="M266" s="1">
        <v>45291</v>
      </c>
    </row>
    <row r="267" spans="1:13">
      <c r="A267" t="s">
        <v>815</v>
      </c>
      <c r="B267" t="s">
        <v>816</v>
      </c>
      <c r="C267" t="s">
        <v>10233</v>
      </c>
      <c r="D267" t="s">
        <v>10234</v>
      </c>
      <c r="E267" t="s">
        <v>549</v>
      </c>
      <c r="F267" t="s">
        <v>817</v>
      </c>
      <c r="G267" t="s">
        <v>655</v>
      </c>
      <c r="H267" t="s">
        <v>10235</v>
      </c>
      <c r="I267" t="s">
        <v>9410</v>
      </c>
      <c r="J267" t="s">
        <v>9411</v>
      </c>
      <c r="K267">
        <v>1.05</v>
      </c>
      <c r="L267" s="1">
        <v>44927</v>
      </c>
      <c r="M267" s="1">
        <v>45291</v>
      </c>
    </row>
    <row r="268" spans="1:13">
      <c r="A268" t="s">
        <v>818</v>
      </c>
      <c r="B268" t="s">
        <v>819</v>
      </c>
      <c r="C268" t="s">
        <v>10236</v>
      </c>
      <c r="D268" t="s">
        <v>10237</v>
      </c>
      <c r="E268" t="s">
        <v>549</v>
      </c>
      <c r="F268" t="s">
        <v>820</v>
      </c>
      <c r="G268" t="s">
        <v>614</v>
      </c>
      <c r="H268" t="s">
        <v>10238</v>
      </c>
      <c r="I268" t="s">
        <v>9410</v>
      </c>
      <c r="J268" t="s">
        <v>9411</v>
      </c>
      <c r="K268">
        <v>1.01</v>
      </c>
      <c r="L268" s="1">
        <v>44927</v>
      </c>
      <c r="M268" s="1">
        <v>45291</v>
      </c>
    </row>
    <row r="269" spans="1:13">
      <c r="A269" t="s">
        <v>821</v>
      </c>
      <c r="B269" t="s">
        <v>822</v>
      </c>
      <c r="C269" t="s">
        <v>10239</v>
      </c>
      <c r="D269" t="s">
        <v>1871</v>
      </c>
      <c r="E269" t="s">
        <v>549</v>
      </c>
      <c r="F269" t="s">
        <v>823</v>
      </c>
      <c r="G269" t="s">
        <v>696</v>
      </c>
      <c r="H269" t="s">
        <v>10240</v>
      </c>
      <c r="I269" t="s">
        <v>9410</v>
      </c>
      <c r="J269" t="s">
        <v>9411</v>
      </c>
      <c r="K269">
        <v>1.01</v>
      </c>
      <c r="L269" s="1">
        <v>44927</v>
      </c>
      <c r="M269" s="1">
        <v>45291</v>
      </c>
    </row>
    <row r="270" spans="1:13">
      <c r="A270" t="s">
        <v>824</v>
      </c>
      <c r="B270" t="s">
        <v>825</v>
      </c>
      <c r="C270" t="s">
        <v>10241</v>
      </c>
      <c r="D270" t="s">
        <v>10242</v>
      </c>
      <c r="E270" t="s">
        <v>549</v>
      </c>
      <c r="F270" t="s">
        <v>826</v>
      </c>
      <c r="G270" t="s">
        <v>827</v>
      </c>
      <c r="H270" t="s">
        <v>10243</v>
      </c>
      <c r="I270" t="s">
        <v>9410</v>
      </c>
      <c r="J270" t="s">
        <v>9411</v>
      </c>
      <c r="K270">
        <v>0.91</v>
      </c>
      <c r="L270" s="1">
        <v>44927</v>
      </c>
      <c r="M270" s="1">
        <v>45291</v>
      </c>
    </row>
    <row r="271" spans="1:13">
      <c r="A271" t="s">
        <v>828</v>
      </c>
      <c r="B271" t="s">
        <v>829</v>
      </c>
      <c r="C271" t="s">
        <v>10244</v>
      </c>
      <c r="D271" t="s">
        <v>10099</v>
      </c>
      <c r="E271" t="s">
        <v>549</v>
      </c>
      <c r="F271" t="s">
        <v>830</v>
      </c>
      <c r="G271" t="s">
        <v>665</v>
      </c>
      <c r="H271" t="s">
        <v>10245</v>
      </c>
      <c r="I271" t="s">
        <v>9410</v>
      </c>
      <c r="J271" t="s">
        <v>9411</v>
      </c>
      <c r="K271">
        <v>0.98</v>
      </c>
      <c r="L271" s="1">
        <v>44927</v>
      </c>
      <c r="M271" s="1">
        <v>45291</v>
      </c>
    </row>
    <row r="272" spans="1:13">
      <c r="A272" t="s">
        <v>831</v>
      </c>
      <c r="B272" t="s">
        <v>832</v>
      </c>
      <c r="C272" t="s">
        <v>10246</v>
      </c>
      <c r="D272" t="s">
        <v>10247</v>
      </c>
      <c r="E272" t="s">
        <v>549</v>
      </c>
      <c r="F272" t="s">
        <v>833</v>
      </c>
      <c r="G272" t="s">
        <v>614</v>
      </c>
      <c r="H272" t="s">
        <v>10248</v>
      </c>
      <c r="I272" t="s">
        <v>9410</v>
      </c>
      <c r="J272" t="s">
        <v>9411</v>
      </c>
      <c r="K272">
        <v>1.1000000000000001</v>
      </c>
      <c r="L272" s="1">
        <v>44927</v>
      </c>
      <c r="M272" s="1">
        <v>45291</v>
      </c>
    </row>
    <row r="273" spans="1:13">
      <c r="A273" t="s">
        <v>10249</v>
      </c>
      <c r="B273" t="s">
        <v>10250</v>
      </c>
      <c r="C273" t="s">
        <v>10251</v>
      </c>
      <c r="D273" t="s">
        <v>10252</v>
      </c>
      <c r="E273" t="s">
        <v>549</v>
      </c>
      <c r="F273" t="s">
        <v>10253</v>
      </c>
      <c r="G273" t="s">
        <v>648</v>
      </c>
      <c r="H273" t="s">
        <v>10254</v>
      </c>
      <c r="I273" t="s">
        <v>9410</v>
      </c>
      <c r="J273" t="s">
        <v>9411</v>
      </c>
      <c r="K273">
        <v>1.1000000000000001</v>
      </c>
      <c r="L273" s="1">
        <v>44927</v>
      </c>
      <c r="M273" s="1">
        <v>45291</v>
      </c>
    </row>
    <row r="274" spans="1:13">
      <c r="A274" t="s">
        <v>834</v>
      </c>
      <c r="B274" t="s">
        <v>835</v>
      </c>
      <c r="C274" t="s">
        <v>10255</v>
      </c>
      <c r="D274" t="s">
        <v>10256</v>
      </c>
      <c r="E274" t="s">
        <v>549</v>
      </c>
      <c r="F274" t="s">
        <v>836</v>
      </c>
      <c r="G274" t="s">
        <v>837</v>
      </c>
      <c r="H274" t="s">
        <v>10257</v>
      </c>
      <c r="I274" t="s">
        <v>9410</v>
      </c>
      <c r="J274" t="s">
        <v>9411</v>
      </c>
      <c r="K274">
        <v>0.97</v>
      </c>
      <c r="L274" s="1">
        <v>44927</v>
      </c>
      <c r="M274" s="1">
        <v>45291</v>
      </c>
    </row>
    <row r="275" spans="1:13">
      <c r="A275" t="s">
        <v>838</v>
      </c>
      <c r="B275" t="s">
        <v>839</v>
      </c>
      <c r="C275" t="s">
        <v>10258</v>
      </c>
      <c r="D275" t="s">
        <v>1510</v>
      </c>
      <c r="E275" t="s">
        <v>549</v>
      </c>
      <c r="F275" t="s">
        <v>840</v>
      </c>
      <c r="G275" t="s">
        <v>551</v>
      </c>
      <c r="H275" t="s">
        <v>10259</v>
      </c>
      <c r="I275" t="s">
        <v>9410</v>
      </c>
      <c r="J275" t="s">
        <v>9411</v>
      </c>
      <c r="K275">
        <v>1.01</v>
      </c>
      <c r="L275" s="1">
        <v>44927</v>
      </c>
      <c r="M275" s="1">
        <v>45291</v>
      </c>
    </row>
    <row r="276" spans="1:13">
      <c r="A276" t="s">
        <v>841</v>
      </c>
      <c r="B276" t="s">
        <v>842</v>
      </c>
      <c r="C276" t="s">
        <v>10260</v>
      </c>
      <c r="D276" t="s">
        <v>10261</v>
      </c>
      <c r="E276" t="s">
        <v>549</v>
      </c>
      <c r="F276" t="s">
        <v>843</v>
      </c>
      <c r="G276" t="s">
        <v>559</v>
      </c>
      <c r="H276" t="s">
        <v>10262</v>
      </c>
      <c r="I276" t="s">
        <v>9410</v>
      </c>
      <c r="J276" t="s">
        <v>9411</v>
      </c>
      <c r="K276">
        <v>0.95</v>
      </c>
      <c r="L276" s="1">
        <v>44927</v>
      </c>
      <c r="M276" s="1">
        <v>45291</v>
      </c>
    </row>
    <row r="277" spans="1:13">
      <c r="A277" t="s">
        <v>844</v>
      </c>
      <c r="B277" t="s">
        <v>845</v>
      </c>
      <c r="C277" t="s">
        <v>10263</v>
      </c>
      <c r="D277" t="s">
        <v>10264</v>
      </c>
      <c r="E277" t="s">
        <v>549</v>
      </c>
      <c r="F277" t="s">
        <v>846</v>
      </c>
      <c r="G277" t="s">
        <v>614</v>
      </c>
      <c r="H277" t="s">
        <v>10265</v>
      </c>
      <c r="I277" t="s">
        <v>9410</v>
      </c>
      <c r="J277" t="s">
        <v>9411</v>
      </c>
      <c r="K277">
        <v>1.02</v>
      </c>
      <c r="L277" s="1">
        <v>44927</v>
      </c>
      <c r="M277" s="1">
        <v>45291</v>
      </c>
    </row>
    <row r="278" spans="1:13">
      <c r="A278" t="s">
        <v>847</v>
      </c>
      <c r="B278" t="s">
        <v>848</v>
      </c>
      <c r="C278" t="s">
        <v>10266</v>
      </c>
      <c r="D278" t="s">
        <v>551</v>
      </c>
      <c r="E278" t="s">
        <v>549</v>
      </c>
      <c r="F278" t="s">
        <v>849</v>
      </c>
      <c r="G278" t="s">
        <v>551</v>
      </c>
      <c r="H278" t="s">
        <v>10267</v>
      </c>
      <c r="I278" t="s">
        <v>9410</v>
      </c>
      <c r="J278" t="s">
        <v>9411</v>
      </c>
      <c r="K278">
        <v>1</v>
      </c>
      <c r="L278" s="1">
        <v>44927</v>
      </c>
      <c r="M278" s="1">
        <v>45291</v>
      </c>
    </row>
    <row r="279" spans="1:13">
      <c r="A279" t="s">
        <v>850</v>
      </c>
      <c r="B279" t="s">
        <v>851</v>
      </c>
      <c r="C279" t="s">
        <v>10268</v>
      </c>
      <c r="D279" t="s">
        <v>10269</v>
      </c>
      <c r="E279" t="s">
        <v>549</v>
      </c>
      <c r="F279" t="s">
        <v>852</v>
      </c>
      <c r="G279" t="s">
        <v>586</v>
      </c>
      <c r="H279" t="s">
        <v>10270</v>
      </c>
      <c r="I279" t="s">
        <v>9410</v>
      </c>
      <c r="J279" t="s">
        <v>9411</v>
      </c>
      <c r="K279">
        <v>0.96</v>
      </c>
      <c r="L279" s="1">
        <v>44927</v>
      </c>
      <c r="M279" s="1">
        <v>45291</v>
      </c>
    </row>
    <row r="280" spans="1:13">
      <c r="A280" t="s">
        <v>853</v>
      </c>
      <c r="B280" t="s">
        <v>854</v>
      </c>
      <c r="C280" t="s">
        <v>10271</v>
      </c>
      <c r="D280" t="s">
        <v>10272</v>
      </c>
      <c r="E280" t="s">
        <v>549</v>
      </c>
      <c r="F280" t="s">
        <v>855</v>
      </c>
      <c r="G280" t="s">
        <v>655</v>
      </c>
      <c r="H280" t="s">
        <v>10273</v>
      </c>
      <c r="I280" t="s">
        <v>9410</v>
      </c>
      <c r="J280" t="s">
        <v>9411</v>
      </c>
      <c r="K280">
        <v>1.01</v>
      </c>
      <c r="L280" s="1">
        <v>44927</v>
      </c>
      <c r="M280" s="1">
        <v>45291</v>
      </c>
    </row>
    <row r="281" spans="1:13">
      <c r="A281" t="s">
        <v>856</v>
      </c>
      <c r="B281" t="s">
        <v>857</v>
      </c>
      <c r="C281" t="s">
        <v>10274</v>
      </c>
      <c r="D281" t="s">
        <v>10275</v>
      </c>
      <c r="E281" t="s">
        <v>549</v>
      </c>
      <c r="F281" t="s">
        <v>858</v>
      </c>
      <c r="G281" t="s">
        <v>655</v>
      </c>
      <c r="H281" t="s">
        <v>10276</v>
      </c>
      <c r="I281" t="s">
        <v>9410</v>
      </c>
      <c r="J281" t="s">
        <v>9411</v>
      </c>
      <c r="K281">
        <v>1.1000000000000001</v>
      </c>
      <c r="L281" s="1">
        <v>44927</v>
      </c>
      <c r="M281" s="1">
        <v>45291</v>
      </c>
    </row>
    <row r="282" spans="1:13">
      <c r="A282" t="s">
        <v>859</v>
      </c>
      <c r="B282" t="s">
        <v>860</v>
      </c>
      <c r="C282" t="s">
        <v>10277</v>
      </c>
      <c r="D282" t="s">
        <v>563</v>
      </c>
      <c r="E282" t="s">
        <v>549</v>
      </c>
      <c r="F282" t="s">
        <v>634</v>
      </c>
      <c r="G282" t="s">
        <v>563</v>
      </c>
      <c r="H282" t="s">
        <v>10278</v>
      </c>
      <c r="I282" t="s">
        <v>9410</v>
      </c>
      <c r="J282" t="s">
        <v>9411</v>
      </c>
      <c r="K282">
        <v>0.94</v>
      </c>
      <c r="L282" s="1">
        <v>44927</v>
      </c>
      <c r="M282" s="1">
        <v>45291</v>
      </c>
    </row>
    <row r="283" spans="1:13">
      <c r="A283" t="s">
        <v>861</v>
      </c>
      <c r="B283" t="s">
        <v>862</v>
      </c>
      <c r="C283" t="s">
        <v>10279</v>
      </c>
      <c r="D283" t="s">
        <v>10280</v>
      </c>
      <c r="E283" t="s">
        <v>549</v>
      </c>
      <c r="F283" t="s">
        <v>863</v>
      </c>
      <c r="G283" t="s">
        <v>655</v>
      </c>
      <c r="H283" t="s">
        <v>10281</v>
      </c>
      <c r="I283" t="s">
        <v>9410</v>
      </c>
      <c r="J283" t="s">
        <v>9411</v>
      </c>
      <c r="K283">
        <v>1.1599999999999999</v>
      </c>
      <c r="L283" s="1">
        <v>44927</v>
      </c>
      <c r="M283" s="1">
        <v>45291</v>
      </c>
    </row>
    <row r="284" spans="1:13">
      <c r="A284" t="s">
        <v>864</v>
      </c>
      <c r="B284" t="s">
        <v>865</v>
      </c>
      <c r="C284" t="s">
        <v>10282</v>
      </c>
      <c r="D284" t="s">
        <v>10283</v>
      </c>
      <c r="E284" t="s">
        <v>549</v>
      </c>
      <c r="F284" t="s">
        <v>866</v>
      </c>
      <c r="G284" t="s">
        <v>614</v>
      </c>
      <c r="H284" t="s">
        <v>10284</v>
      </c>
      <c r="I284" t="s">
        <v>9410</v>
      </c>
      <c r="J284" t="s">
        <v>9411</v>
      </c>
      <c r="K284">
        <v>0.99</v>
      </c>
      <c r="L284" s="1">
        <v>44927</v>
      </c>
      <c r="M284" s="1">
        <v>45291</v>
      </c>
    </row>
    <row r="285" spans="1:13">
      <c r="A285" t="s">
        <v>867</v>
      </c>
      <c r="B285" t="s">
        <v>868</v>
      </c>
      <c r="C285" t="s">
        <v>10285</v>
      </c>
      <c r="D285" t="s">
        <v>870</v>
      </c>
      <c r="E285" t="s">
        <v>549</v>
      </c>
      <c r="F285" t="s">
        <v>869</v>
      </c>
      <c r="G285" t="s">
        <v>870</v>
      </c>
      <c r="H285" t="s">
        <v>10286</v>
      </c>
      <c r="I285" t="s">
        <v>9410</v>
      </c>
      <c r="J285" t="s">
        <v>9411</v>
      </c>
      <c r="K285">
        <v>0.99</v>
      </c>
      <c r="L285" s="1">
        <v>44927</v>
      </c>
      <c r="M285" s="1">
        <v>45291</v>
      </c>
    </row>
    <row r="286" spans="1:13">
      <c r="A286" t="s">
        <v>871</v>
      </c>
      <c r="B286" t="s">
        <v>872</v>
      </c>
      <c r="C286" t="s">
        <v>10287</v>
      </c>
      <c r="D286" t="s">
        <v>10288</v>
      </c>
      <c r="E286" t="s">
        <v>549</v>
      </c>
      <c r="F286" t="s">
        <v>873</v>
      </c>
      <c r="G286" t="s">
        <v>586</v>
      </c>
      <c r="H286" t="s">
        <v>10289</v>
      </c>
      <c r="I286" t="s">
        <v>9410</v>
      </c>
      <c r="J286" t="s">
        <v>9411</v>
      </c>
      <c r="K286">
        <v>0.9</v>
      </c>
      <c r="L286" s="1">
        <v>44927</v>
      </c>
      <c r="M286" s="1">
        <v>45291</v>
      </c>
    </row>
    <row r="287" spans="1:13">
      <c r="A287" t="s">
        <v>874</v>
      </c>
      <c r="B287" t="s">
        <v>875</v>
      </c>
      <c r="C287" t="s">
        <v>10290</v>
      </c>
      <c r="D287" t="s">
        <v>10291</v>
      </c>
      <c r="E287" t="s">
        <v>549</v>
      </c>
      <c r="F287" t="s">
        <v>876</v>
      </c>
      <c r="G287" t="s">
        <v>614</v>
      </c>
      <c r="H287" t="s">
        <v>10292</v>
      </c>
      <c r="I287" t="s">
        <v>9410</v>
      </c>
      <c r="J287" t="s">
        <v>9411</v>
      </c>
      <c r="K287">
        <v>1.02</v>
      </c>
      <c r="L287" s="1">
        <v>44927</v>
      </c>
      <c r="M287" s="1">
        <v>45291</v>
      </c>
    </row>
    <row r="288" spans="1:13">
      <c r="A288" t="s">
        <v>877</v>
      </c>
      <c r="B288" t="s">
        <v>878</v>
      </c>
      <c r="C288" t="s">
        <v>10293</v>
      </c>
      <c r="D288" t="s">
        <v>10294</v>
      </c>
      <c r="E288" t="s">
        <v>549</v>
      </c>
      <c r="F288" t="s">
        <v>879</v>
      </c>
      <c r="G288" t="s">
        <v>684</v>
      </c>
      <c r="H288" t="s">
        <v>10295</v>
      </c>
      <c r="I288" t="s">
        <v>9410</v>
      </c>
      <c r="J288" t="s">
        <v>9411</v>
      </c>
      <c r="K288">
        <v>1.02</v>
      </c>
      <c r="L288" s="1">
        <v>44927</v>
      </c>
      <c r="M288" s="1">
        <v>45291</v>
      </c>
    </row>
    <row r="289" spans="1:13">
      <c r="A289" t="s">
        <v>880</v>
      </c>
      <c r="B289" t="s">
        <v>881</v>
      </c>
      <c r="C289" t="s">
        <v>10296</v>
      </c>
      <c r="D289" t="s">
        <v>10297</v>
      </c>
      <c r="E289" t="s">
        <v>549</v>
      </c>
      <c r="F289" t="s">
        <v>882</v>
      </c>
      <c r="G289" t="s">
        <v>614</v>
      </c>
      <c r="H289" t="s">
        <v>10298</v>
      </c>
      <c r="I289" t="s">
        <v>9410</v>
      </c>
      <c r="J289" t="s">
        <v>9411</v>
      </c>
      <c r="K289">
        <v>1.1599999999999999</v>
      </c>
      <c r="L289" s="1">
        <v>44927</v>
      </c>
      <c r="M289" s="1">
        <v>45291</v>
      </c>
    </row>
    <row r="290" spans="1:13">
      <c r="A290" t="s">
        <v>883</v>
      </c>
      <c r="B290" t="s">
        <v>884</v>
      </c>
      <c r="C290" t="s">
        <v>10299</v>
      </c>
      <c r="D290" t="s">
        <v>9794</v>
      </c>
      <c r="E290" t="s">
        <v>549</v>
      </c>
      <c r="F290" t="s">
        <v>885</v>
      </c>
      <c r="G290" t="s">
        <v>614</v>
      </c>
      <c r="H290" t="s">
        <v>10300</v>
      </c>
      <c r="I290" t="s">
        <v>9410</v>
      </c>
      <c r="J290" t="s">
        <v>9411</v>
      </c>
      <c r="K290">
        <v>1.07</v>
      </c>
      <c r="L290" s="1">
        <v>44927</v>
      </c>
      <c r="M290" s="1">
        <v>45291</v>
      </c>
    </row>
    <row r="291" spans="1:13">
      <c r="A291" t="s">
        <v>886</v>
      </c>
      <c r="B291" t="s">
        <v>887</v>
      </c>
      <c r="C291" t="s">
        <v>10301</v>
      </c>
      <c r="D291" t="s">
        <v>837</v>
      </c>
      <c r="E291" t="s">
        <v>549</v>
      </c>
      <c r="F291" t="s">
        <v>888</v>
      </c>
      <c r="G291" t="s">
        <v>837</v>
      </c>
      <c r="H291" t="s">
        <v>10302</v>
      </c>
      <c r="I291" t="s">
        <v>9410</v>
      </c>
      <c r="J291" t="s">
        <v>9411</v>
      </c>
      <c r="K291">
        <v>1</v>
      </c>
      <c r="L291" s="1">
        <v>44927</v>
      </c>
      <c r="M291" s="1">
        <v>45291</v>
      </c>
    </row>
    <row r="292" spans="1:13">
      <c r="A292" t="s">
        <v>889</v>
      </c>
      <c r="B292" t="s">
        <v>890</v>
      </c>
      <c r="C292" t="s">
        <v>10303</v>
      </c>
      <c r="D292" t="s">
        <v>10304</v>
      </c>
      <c r="E292" t="s">
        <v>549</v>
      </c>
      <c r="F292" t="s">
        <v>891</v>
      </c>
      <c r="G292" t="s">
        <v>582</v>
      </c>
      <c r="H292" t="s">
        <v>10305</v>
      </c>
      <c r="I292" t="s">
        <v>9410</v>
      </c>
      <c r="J292" t="s">
        <v>9411</v>
      </c>
      <c r="K292">
        <v>1.01</v>
      </c>
      <c r="L292" s="1">
        <v>44927</v>
      </c>
      <c r="M292" s="1">
        <v>45291</v>
      </c>
    </row>
    <row r="293" spans="1:13">
      <c r="A293" t="s">
        <v>892</v>
      </c>
      <c r="B293" t="s">
        <v>893</v>
      </c>
      <c r="C293" t="s">
        <v>10306</v>
      </c>
      <c r="D293" t="s">
        <v>10307</v>
      </c>
      <c r="E293" t="s">
        <v>549</v>
      </c>
      <c r="F293" t="s">
        <v>894</v>
      </c>
      <c r="G293" t="s">
        <v>692</v>
      </c>
      <c r="H293" t="s">
        <v>10308</v>
      </c>
      <c r="I293" t="s">
        <v>9410</v>
      </c>
      <c r="J293" t="s">
        <v>9411</v>
      </c>
      <c r="K293">
        <v>1.06</v>
      </c>
      <c r="L293" s="1">
        <v>44927</v>
      </c>
      <c r="M293" s="1">
        <v>45291</v>
      </c>
    </row>
    <row r="294" spans="1:13">
      <c r="A294" t="s">
        <v>895</v>
      </c>
      <c r="B294" t="s">
        <v>896</v>
      </c>
      <c r="C294" t="s">
        <v>10309</v>
      </c>
      <c r="D294" t="s">
        <v>10310</v>
      </c>
      <c r="E294" t="s">
        <v>549</v>
      </c>
      <c r="F294" t="s">
        <v>897</v>
      </c>
      <c r="G294" t="s">
        <v>796</v>
      </c>
      <c r="H294" t="s">
        <v>10311</v>
      </c>
      <c r="I294" t="s">
        <v>9410</v>
      </c>
      <c r="J294" t="s">
        <v>9411</v>
      </c>
      <c r="K294">
        <v>0.97</v>
      </c>
      <c r="L294" s="1">
        <v>44927</v>
      </c>
      <c r="M294" s="1">
        <v>45291</v>
      </c>
    </row>
    <row r="295" spans="1:13">
      <c r="A295" t="s">
        <v>898</v>
      </c>
      <c r="B295" t="s">
        <v>899</v>
      </c>
      <c r="C295" t="s">
        <v>10312</v>
      </c>
      <c r="D295" t="s">
        <v>10313</v>
      </c>
      <c r="E295" t="s">
        <v>549</v>
      </c>
      <c r="F295" t="s">
        <v>900</v>
      </c>
      <c r="G295" t="s">
        <v>901</v>
      </c>
      <c r="H295" t="s">
        <v>10314</v>
      </c>
      <c r="I295" t="s">
        <v>9410</v>
      </c>
      <c r="J295" t="s">
        <v>9411</v>
      </c>
      <c r="K295">
        <v>0.95</v>
      </c>
      <c r="L295" s="1">
        <v>44927</v>
      </c>
      <c r="M295" s="1">
        <v>45291</v>
      </c>
    </row>
    <row r="296" spans="1:13">
      <c r="A296" t="s">
        <v>10315</v>
      </c>
      <c r="B296" t="s">
        <v>1034</v>
      </c>
      <c r="C296" t="s">
        <v>10316</v>
      </c>
      <c r="D296" t="s">
        <v>10049</v>
      </c>
      <c r="E296" t="s">
        <v>549</v>
      </c>
      <c r="F296" t="s">
        <v>10317</v>
      </c>
      <c r="G296" t="s">
        <v>603</v>
      </c>
      <c r="H296" t="s">
        <v>10318</v>
      </c>
      <c r="I296" t="s">
        <v>9410</v>
      </c>
      <c r="J296" t="s">
        <v>9411</v>
      </c>
      <c r="K296">
        <v>1.18</v>
      </c>
      <c r="L296" s="1">
        <v>44927</v>
      </c>
      <c r="M296" s="1">
        <v>45291</v>
      </c>
    </row>
    <row r="297" spans="1:13">
      <c r="A297" t="s">
        <v>905</v>
      </c>
      <c r="B297" t="s">
        <v>906</v>
      </c>
      <c r="C297" t="s">
        <v>10319</v>
      </c>
      <c r="D297" t="s">
        <v>10320</v>
      </c>
      <c r="E297" t="s">
        <v>549</v>
      </c>
      <c r="F297" t="s">
        <v>907</v>
      </c>
      <c r="G297" t="s">
        <v>641</v>
      </c>
      <c r="H297" t="s">
        <v>10321</v>
      </c>
      <c r="I297" t="s">
        <v>9410</v>
      </c>
      <c r="J297" t="s">
        <v>9411</v>
      </c>
      <c r="K297">
        <v>1.02</v>
      </c>
      <c r="L297" s="1">
        <v>44927</v>
      </c>
      <c r="M297" s="1">
        <v>45291</v>
      </c>
    </row>
    <row r="298" spans="1:13">
      <c r="A298" t="s">
        <v>908</v>
      </c>
      <c r="B298" t="s">
        <v>909</v>
      </c>
      <c r="C298" t="s">
        <v>10322</v>
      </c>
      <c r="D298" t="s">
        <v>614</v>
      </c>
      <c r="E298" t="s">
        <v>549</v>
      </c>
      <c r="F298" t="s">
        <v>910</v>
      </c>
      <c r="G298" t="s">
        <v>614</v>
      </c>
      <c r="H298" t="s">
        <v>10323</v>
      </c>
      <c r="I298" t="s">
        <v>9410</v>
      </c>
      <c r="J298" t="s">
        <v>9411</v>
      </c>
      <c r="K298">
        <v>1.02</v>
      </c>
      <c r="L298" s="1">
        <v>44927</v>
      </c>
      <c r="M298" s="1">
        <v>45291</v>
      </c>
    </row>
    <row r="299" spans="1:13">
      <c r="A299" t="s">
        <v>911</v>
      </c>
      <c r="B299" t="s">
        <v>912</v>
      </c>
      <c r="C299" t="s">
        <v>10324</v>
      </c>
      <c r="D299" t="s">
        <v>10325</v>
      </c>
      <c r="E299" t="s">
        <v>549</v>
      </c>
      <c r="F299" t="s">
        <v>913</v>
      </c>
      <c r="G299" t="s">
        <v>692</v>
      </c>
      <c r="H299" t="s">
        <v>10326</v>
      </c>
      <c r="I299" t="s">
        <v>9410</v>
      </c>
      <c r="J299" t="s">
        <v>9411</v>
      </c>
      <c r="K299">
        <v>1</v>
      </c>
      <c r="L299" s="1">
        <v>44927</v>
      </c>
      <c r="M299" s="1">
        <v>45291</v>
      </c>
    </row>
    <row r="300" spans="1:13">
      <c r="A300" t="s">
        <v>914</v>
      </c>
      <c r="B300" t="s">
        <v>915</v>
      </c>
      <c r="C300" t="s">
        <v>10327</v>
      </c>
      <c r="D300" t="s">
        <v>10328</v>
      </c>
      <c r="E300" t="s">
        <v>549</v>
      </c>
      <c r="F300" t="s">
        <v>916</v>
      </c>
      <c r="G300" t="s">
        <v>665</v>
      </c>
      <c r="H300" t="s">
        <v>10329</v>
      </c>
      <c r="I300" t="s">
        <v>9410</v>
      </c>
      <c r="J300" t="s">
        <v>9411</v>
      </c>
      <c r="K300">
        <v>0.89</v>
      </c>
      <c r="L300" s="1">
        <v>44927</v>
      </c>
      <c r="M300" s="1">
        <v>45291</v>
      </c>
    </row>
    <row r="301" spans="1:13">
      <c r="A301" t="s">
        <v>917</v>
      </c>
      <c r="B301" t="s">
        <v>918</v>
      </c>
      <c r="C301" t="s">
        <v>10330</v>
      </c>
      <c r="D301" t="s">
        <v>10331</v>
      </c>
      <c r="E301" t="s">
        <v>549</v>
      </c>
      <c r="F301" t="s">
        <v>919</v>
      </c>
      <c r="G301" t="s">
        <v>614</v>
      </c>
      <c r="H301" t="s">
        <v>10332</v>
      </c>
      <c r="I301" t="s">
        <v>9410</v>
      </c>
      <c r="J301" t="s">
        <v>9411</v>
      </c>
      <c r="K301">
        <v>1.02</v>
      </c>
      <c r="L301" s="1">
        <v>44927</v>
      </c>
      <c r="M301" s="1">
        <v>45291</v>
      </c>
    </row>
    <row r="302" spans="1:13">
      <c r="A302" t="s">
        <v>10333</v>
      </c>
      <c r="B302" t="s">
        <v>10334</v>
      </c>
      <c r="C302" t="s">
        <v>10335</v>
      </c>
      <c r="D302" t="s">
        <v>10336</v>
      </c>
      <c r="E302" t="s">
        <v>549</v>
      </c>
      <c r="F302" t="s">
        <v>10337</v>
      </c>
      <c r="G302" t="s">
        <v>692</v>
      </c>
      <c r="H302" t="s">
        <v>10338</v>
      </c>
      <c r="I302" t="s">
        <v>9410</v>
      </c>
      <c r="J302" t="s">
        <v>9411</v>
      </c>
      <c r="K302">
        <v>0.99</v>
      </c>
      <c r="L302" s="1">
        <v>44927</v>
      </c>
      <c r="M302" s="1">
        <v>45291</v>
      </c>
    </row>
    <row r="303" spans="1:13">
      <c r="A303" t="s">
        <v>923</v>
      </c>
      <c r="B303" t="s">
        <v>924</v>
      </c>
      <c r="C303" t="s">
        <v>10339</v>
      </c>
      <c r="D303" t="s">
        <v>10340</v>
      </c>
      <c r="E303" t="s">
        <v>549</v>
      </c>
      <c r="F303" t="s">
        <v>925</v>
      </c>
      <c r="G303" t="s">
        <v>926</v>
      </c>
      <c r="H303" t="s">
        <v>10341</v>
      </c>
      <c r="I303" t="s">
        <v>9410</v>
      </c>
      <c r="J303" t="s">
        <v>9411</v>
      </c>
      <c r="K303">
        <v>0.98</v>
      </c>
      <c r="L303" s="1">
        <v>44927</v>
      </c>
      <c r="M303" s="1">
        <v>45291</v>
      </c>
    </row>
    <row r="304" spans="1:13">
      <c r="A304" t="s">
        <v>927</v>
      </c>
      <c r="B304" t="s">
        <v>928</v>
      </c>
      <c r="C304" t="s">
        <v>10342</v>
      </c>
      <c r="D304" t="s">
        <v>10343</v>
      </c>
      <c r="E304" t="s">
        <v>549</v>
      </c>
      <c r="F304" t="s">
        <v>929</v>
      </c>
      <c r="G304" t="s">
        <v>614</v>
      </c>
      <c r="H304" t="s">
        <v>10344</v>
      </c>
      <c r="I304" t="s">
        <v>9410</v>
      </c>
      <c r="J304" t="s">
        <v>9411</v>
      </c>
      <c r="K304">
        <v>1.2</v>
      </c>
      <c r="L304" s="1">
        <v>44927</v>
      </c>
      <c r="M304" s="1">
        <v>45291</v>
      </c>
    </row>
    <row r="305" spans="1:13">
      <c r="A305" t="s">
        <v>930</v>
      </c>
      <c r="B305" t="s">
        <v>931</v>
      </c>
      <c r="C305" t="s">
        <v>10345</v>
      </c>
      <c r="D305" t="s">
        <v>10346</v>
      </c>
      <c r="E305" t="s">
        <v>549</v>
      </c>
      <c r="F305" t="s">
        <v>932</v>
      </c>
      <c r="G305" t="s">
        <v>551</v>
      </c>
      <c r="H305" t="s">
        <v>10347</v>
      </c>
      <c r="I305" t="s">
        <v>9410</v>
      </c>
      <c r="J305" t="s">
        <v>9411</v>
      </c>
      <c r="K305">
        <v>1</v>
      </c>
      <c r="L305" s="1">
        <v>44927</v>
      </c>
      <c r="M305" s="1">
        <v>45291</v>
      </c>
    </row>
    <row r="306" spans="1:13">
      <c r="A306" t="s">
        <v>933</v>
      </c>
      <c r="B306" t="s">
        <v>934</v>
      </c>
      <c r="C306" t="s">
        <v>10348</v>
      </c>
      <c r="D306" t="s">
        <v>10349</v>
      </c>
      <c r="E306" t="s">
        <v>549</v>
      </c>
      <c r="F306" t="s">
        <v>935</v>
      </c>
      <c r="G306" t="s">
        <v>559</v>
      </c>
      <c r="H306" t="s">
        <v>10350</v>
      </c>
      <c r="I306" t="s">
        <v>9410</v>
      </c>
      <c r="J306" t="s">
        <v>9411</v>
      </c>
      <c r="K306">
        <v>0.95</v>
      </c>
      <c r="L306" s="1">
        <v>44927</v>
      </c>
      <c r="M306" s="1">
        <v>45291</v>
      </c>
    </row>
    <row r="307" spans="1:13">
      <c r="A307" t="s">
        <v>936</v>
      </c>
      <c r="B307" t="s">
        <v>937</v>
      </c>
      <c r="C307" t="s">
        <v>10351</v>
      </c>
      <c r="D307" t="s">
        <v>10154</v>
      </c>
      <c r="E307" t="s">
        <v>549</v>
      </c>
      <c r="F307" t="s">
        <v>729</v>
      </c>
      <c r="G307" t="s">
        <v>614</v>
      </c>
      <c r="H307" t="s">
        <v>10352</v>
      </c>
      <c r="I307" t="s">
        <v>9410</v>
      </c>
      <c r="J307" t="s">
        <v>9411</v>
      </c>
      <c r="K307">
        <v>1.04</v>
      </c>
      <c r="L307" s="1">
        <v>44927</v>
      </c>
      <c r="M307" s="1">
        <v>45291</v>
      </c>
    </row>
    <row r="308" spans="1:13">
      <c r="A308" t="s">
        <v>938</v>
      </c>
      <c r="B308" t="s">
        <v>939</v>
      </c>
      <c r="C308" t="s">
        <v>10353</v>
      </c>
      <c r="D308" t="s">
        <v>1871</v>
      </c>
      <c r="E308" t="s">
        <v>549</v>
      </c>
      <c r="F308" t="s">
        <v>940</v>
      </c>
      <c r="G308" t="s">
        <v>696</v>
      </c>
      <c r="H308" t="s">
        <v>10354</v>
      </c>
      <c r="I308" t="s">
        <v>9410</v>
      </c>
      <c r="J308" t="s">
        <v>9411</v>
      </c>
      <c r="K308">
        <v>0.94</v>
      </c>
      <c r="L308" s="1">
        <v>44927</v>
      </c>
      <c r="M308" s="1">
        <v>45291</v>
      </c>
    </row>
    <row r="309" spans="1:13">
      <c r="A309" t="s">
        <v>941</v>
      </c>
      <c r="B309" t="s">
        <v>942</v>
      </c>
      <c r="C309" t="s">
        <v>10355</v>
      </c>
      <c r="D309" t="s">
        <v>10356</v>
      </c>
      <c r="E309" t="s">
        <v>549</v>
      </c>
      <c r="F309" t="s">
        <v>943</v>
      </c>
      <c r="G309" t="s">
        <v>582</v>
      </c>
      <c r="H309" t="s">
        <v>10357</v>
      </c>
      <c r="I309" t="s">
        <v>9410</v>
      </c>
      <c r="J309" t="s">
        <v>9411</v>
      </c>
      <c r="K309">
        <v>1.07</v>
      </c>
      <c r="L309" s="1">
        <v>44927</v>
      </c>
      <c r="M309" s="1">
        <v>45291</v>
      </c>
    </row>
    <row r="310" spans="1:13">
      <c r="A310" t="s">
        <v>944</v>
      </c>
      <c r="B310" t="s">
        <v>945</v>
      </c>
      <c r="C310" t="s">
        <v>10358</v>
      </c>
      <c r="D310" t="s">
        <v>10049</v>
      </c>
      <c r="E310" t="s">
        <v>549</v>
      </c>
      <c r="F310" t="s">
        <v>602</v>
      </c>
      <c r="G310" t="s">
        <v>603</v>
      </c>
      <c r="H310" t="s">
        <v>10359</v>
      </c>
      <c r="I310" t="s">
        <v>9410</v>
      </c>
      <c r="J310" t="s">
        <v>9411</v>
      </c>
      <c r="K310">
        <v>1.05</v>
      </c>
      <c r="L310" s="1">
        <v>44927</v>
      </c>
      <c r="M310" s="1">
        <v>45291</v>
      </c>
    </row>
    <row r="311" spans="1:13">
      <c r="A311" t="s">
        <v>946</v>
      </c>
      <c r="B311" t="s">
        <v>947</v>
      </c>
      <c r="C311" t="s">
        <v>10360</v>
      </c>
      <c r="D311" t="s">
        <v>10361</v>
      </c>
      <c r="E311" t="s">
        <v>549</v>
      </c>
      <c r="F311" t="s">
        <v>948</v>
      </c>
      <c r="G311" t="s">
        <v>692</v>
      </c>
      <c r="H311" t="s">
        <v>10362</v>
      </c>
      <c r="I311" t="s">
        <v>9410</v>
      </c>
      <c r="J311" t="s">
        <v>9411</v>
      </c>
      <c r="K311">
        <v>0.97</v>
      </c>
      <c r="L311" s="1">
        <v>44927</v>
      </c>
      <c r="M311" s="1">
        <v>45291</v>
      </c>
    </row>
    <row r="312" spans="1:13">
      <c r="A312" t="s">
        <v>949</v>
      </c>
      <c r="B312" t="s">
        <v>950</v>
      </c>
      <c r="C312" t="s">
        <v>10363</v>
      </c>
      <c r="D312" t="s">
        <v>10364</v>
      </c>
      <c r="E312" t="s">
        <v>549</v>
      </c>
      <c r="F312" t="s">
        <v>951</v>
      </c>
      <c r="G312" t="s">
        <v>692</v>
      </c>
      <c r="H312" t="s">
        <v>10365</v>
      </c>
      <c r="I312" t="s">
        <v>9410</v>
      </c>
      <c r="J312" t="s">
        <v>9411</v>
      </c>
      <c r="K312">
        <v>0.97</v>
      </c>
      <c r="L312" s="1">
        <v>44927</v>
      </c>
      <c r="M312" s="1">
        <v>45291</v>
      </c>
    </row>
    <row r="313" spans="1:13">
      <c r="A313" t="s">
        <v>952</v>
      </c>
      <c r="B313" t="s">
        <v>953</v>
      </c>
      <c r="C313" t="s">
        <v>10366</v>
      </c>
      <c r="D313" t="s">
        <v>10367</v>
      </c>
      <c r="E313" t="s">
        <v>549</v>
      </c>
      <c r="F313" t="s">
        <v>954</v>
      </c>
      <c r="G313" t="s">
        <v>955</v>
      </c>
      <c r="H313" t="s">
        <v>10368</v>
      </c>
      <c r="I313" t="s">
        <v>9410</v>
      </c>
      <c r="J313" t="s">
        <v>9411</v>
      </c>
      <c r="K313">
        <v>0.96</v>
      </c>
      <c r="L313" s="1">
        <v>44927</v>
      </c>
      <c r="M313" s="1">
        <v>45291</v>
      </c>
    </row>
    <row r="314" spans="1:13">
      <c r="A314" t="s">
        <v>956</v>
      </c>
      <c r="B314" t="s">
        <v>957</v>
      </c>
      <c r="C314" t="s">
        <v>10369</v>
      </c>
      <c r="D314" t="s">
        <v>8973</v>
      </c>
      <c r="E314" t="s">
        <v>549</v>
      </c>
      <c r="F314" t="s">
        <v>958</v>
      </c>
      <c r="G314" t="s">
        <v>551</v>
      </c>
      <c r="H314" t="s">
        <v>10370</v>
      </c>
      <c r="I314" t="s">
        <v>9410</v>
      </c>
      <c r="J314" t="s">
        <v>9411</v>
      </c>
      <c r="K314">
        <v>0.97</v>
      </c>
      <c r="L314" s="1">
        <v>44927</v>
      </c>
      <c r="M314" s="1">
        <v>45291</v>
      </c>
    </row>
    <row r="315" spans="1:13">
      <c r="A315" t="s">
        <v>959</v>
      </c>
      <c r="B315" t="s">
        <v>960</v>
      </c>
      <c r="C315" t="s">
        <v>10371</v>
      </c>
      <c r="D315" t="s">
        <v>10372</v>
      </c>
      <c r="E315" t="s">
        <v>549</v>
      </c>
      <c r="F315" t="s">
        <v>961</v>
      </c>
      <c r="G315" t="s">
        <v>607</v>
      </c>
      <c r="H315" t="s">
        <v>10373</v>
      </c>
      <c r="I315" t="s">
        <v>9410</v>
      </c>
      <c r="J315" t="s">
        <v>9411</v>
      </c>
      <c r="K315">
        <v>1</v>
      </c>
      <c r="L315" s="1">
        <v>44927</v>
      </c>
      <c r="M315" s="1">
        <v>45291</v>
      </c>
    </row>
    <row r="316" spans="1:13">
      <c r="A316" t="s">
        <v>962</v>
      </c>
      <c r="B316" t="s">
        <v>963</v>
      </c>
      <c r="C316" t="s">
        <v>10374</v>
      </c>
      <c r="D316" t="s">
        <v>10375</v>
      </c>
      <c r="E316" t="s">
        <v>549</v>
      </c>
      <c r="F316" t="s">
        <v>964</v>
      </c>
      <c r="G316" t="s">
        <v>965</v>
      </c>
      <c r="H316" t="s">
        <v>10376</v>
      </c>
      <c r="I316" t="s">
        <v>9410</v>
      </c>
      <c r="J316" t="s">
        <v>9411</v>
      </c>
      <c r="K316">
        <v>0.91</v>
      </c>
      <c r="L316" s="1">
        <v>44927</v>
      </c>
      <c r="M316" s="1">
        <v>45291</v>
      </c>
    </row>
    <row r="317" spans="1:13">
      <c r="A317" t="s">
        <v>969</v>
      </c>
      <c r="B317" t="s">
        <v>970</v>
      </c>
      <c r="C317" t="s">
        <v>10377</v>
      </c>
      <c r="D317" t="s">
        <v>10378</v>
      </c>
      <c r="E317" t="s">
        <v>549</v>
      </c>
      <c r="F317" t="s">
        <v>971</v>
      </c>
      <c r="G317" t="s">
        <v>688</v>
      </c>
      <c r="H317" t="s">
        <v>10379</v>
      </c>
      <c r="I317" t="s">
        <v>9410</v>
      </c>
      <c r="J317" t="s">
        <v>9411</v>
      </c>
      <c r="K317">
        <v>0.96</v>
      </c>
      <c r="L317" s="1">
        <v>44927</v>
      </c>
      <c r="M317" s="1">
        <v>45291</v>
      </c>
    </row>
    <row r="318" spans="1:13">
      <c r="A318" t="s">
        <v>972</v>
      </c>
      <c r="B318" t="s">
        <v>973</v>
      </c>
      <c r="C318" t="s">
        <v>10380</v>
      </c>
      <c r="D318" t="s">
        <v>10049</v>
      </c>
      <c r="E318" t="s">
        <v>549</v>
      </c>
      <c r="F318" t="s">
        <v>974</v>
      </c>
      <c r="G318" t="s">
        <v>603</v>
      </c>
      <c r="H318" t="s">
        <v>10381</v>
      </c>
      <c r="I318" t="s">
        <v>9410</v>
      </c>
      <c r="J318" t="s">
        <v>9411</v>
      </c>
      <c r="K318">
        <v>1.04</v>
      </c>
      <c r="L318" s="1">
        <v>44927</v>
      </c>
      <c r="M318" s="1">
        <v>45291</v>
      </c>
    </row>
    <row r="319" spans="1:13">
      <c r="A319" t="s">
        <v>978</v>
      </c>
      <c r="B319" t="s">
        <v>979</v>
      </c>
      <c r="C319" t="s">
        <v>10382</v>
      </c>
      <c r="D319" t="s">
        <v>4239</v>
      </c>
      <c r="E319" t="s">
        <v>549</v>
      </c>
      <c r="F319" t="s">
        <v>980</v>
      </c>
      <c r="G319" t="s">
        <v>551</v>
      </c>
      <c r="H319" t="s">
        <v>10383</v>
      </c>
      <c r="I319" t="s">
        <v>9410</v>
      </c>
      <c r="J319" t="s">
        <v>9411</v>
      </c>
      <c r="K319">
        <v>1.01</v>
      </c>
      <c r="L319" s="1">
        <v>44927</v>
      </c>
      <c r="M319" s="1">
        <v>45291</v>
      </c>
    </row>
    <row r="320" spans="1:13">
      <c r="A320" t="s">
        <v>981</v>
      </c>
      <c r="B320" t="s">
        <v>982</v>
      </c>
      <c r="C320" t="s">
        <v>10384</v>
      </c>
      <c r="D320" t="s">
        <v>10385</v>
      </c>
      <c r="E320" t="s">
        <v>549</v>
      </c>
      <c r="F320" t="s">
        <v>983</v>
      </c>
      <c r="G320" t="s">
        <v>586</v>
      </c>
      <c r="H320" t="s">
        <v>10386</v>
      </c>
      <c r="I320" t="s">
        <v>9410</v>
      </c>
      <c r="J320" t="s">
        <v>9411</v>
      </c>
      <c r="K320">
        <v>0.95</v>
      </c>
      <c r="L320" s="1">
        <v>44927</v>
      </c>
      <c r="M320" s="1">
        <v>45291</v>
      </c>
    </row>
    <row r="321" spans="1:13">
      <c r="A321" t="s">
        <v>984</v>
      </c>
      <c r="B321" t="s">
        <v>985</v>
      </c>
      <c r="C321" t="s">
        <v>10387</v>
      </c>
      <c r="D321" t="s">
        <v>10388</v>
      </c>
      <c r="E321" t="s">
        <v>549</v>
      </c>
      <c r="F321" t="s">
        <v>986</v>
      </c>
      <c r="G321" t="s">
        <v>692</v>
      </c>
      <c r="H321" t="s">
        <v>10389</v>
      </c>
      <c r="I321" t="s">
        <v>9410</v>
      </c>
      <c r="J321" t="s">
        <v>9411</v>
      </c>
      <c r="K321">
        <v>0.99</v>
      </c>
      <c r="L321" s="1">
        <v>44927</v>
      </c>
      <c r="M321" s="1">
        <v>45291</v>
      </c>
    </row>
    <row r="322" spans="1:13">
      <c r="A322" t="s">
        <v>987</v>
      </c>
      <c r="B322" t="s">
        <v>988</v>
      </c>
      <c r="C322" t="s">
        <v>10390</v>
      </c>
      <c r="D322" t="s">
        <v>10391</v>
      </c>
      <c r="E322" t="s">
        <v>549</v>
      </c>
      <c r="F322" t="s">
        <v>989</v>
      </c>
      <c r="G322" t="s">
        <v>582</v>
      </c>
      <c r="H322" t="s">
        <v>10392</v>
      </c>
      <c r="I322" t="s">
        <v>9410</v>
      </c>
      <c r="J322" t="s">
        <v>9411</v>
      </c>
      <c r="K322">
        <v>1.04</v>
      </c>
      <c r="L322" s="1">
        <v>44927</v>
      </c>
      <c r="M322" s="1">
        <v>45291</v>
      </c>
    </row>
    <row r="323" spans="1:13">
      <c r="A323" t="s">
        <v>990</v>
      </c>
      <c r="B323" t="s">
        <v>991</v>
      </c>
      <c r="C323" t="s">
        <v>10393</v>
      </c>
      <c r="D323" t="s">
        <v>10310</v>
      </c>
      <c r="E323" t="s">
        <v>549</v>
      </c>
      <c r="F323" t="s">
        <v>992</v>
      </c>
      <c r="G323" t="s">
        <v>796</v>
      </c>
      <c r="H323" t="s">
        <v>10394</v>
      </c>
      <c r="I323" t="s">
        <v>9410</v>
      </c>
      <c r="J323" t="s">
        <v>9411</v>
      </c>
      <c r="K323">
        <v>0.99</v>
      </c>
      <c r="L323" s="1">
        <v>44927</v>
      </c>
      <c r="M323" s="1">
        <v>45291</v>
      </c>
    </row>
    <row r="324" spans="1:13">
      <c r="A324" t="s">
        <v>993</v>
      </c>
      <c r="B324" t="s">
        <v>994</v>
      </c>
      <c r="C324" t="s">
        <v>10395</v>
      </c>
      <c r="D324" t="s">
        <v>10396</v>
      </c>
      <c r="E324" t="s">
        <v>549</v>
      </c>
      <c r="F324" t="s">
        <v>995</v>
      </c>
      <c r="G324" t="s">
        <v>996</v>
      </c>
      <c r="H324" t="s">
        <v>10397</v>
      </c>
      <c r="I324" t="s">
        <v>9410</v>
      </c>
      <c r="J324" t="s">
        <v>9411</v>
      </c>
      <c r="K324">
        <v>0.91</v>
      </c>
      <c r="L324" s="1">
        <v>44927</v>
      </c>
      <c r="M324" s="1">
        <v>45291</v>
      </c>
    </row>
    <row r="325" spans="1:13">
      <c r="A325" t="s">
        <v>997</v>
      </c>
      <c r="B325" t="s">
        <v>998</v>
      </c>
      <c r="C325" t="s">
        <v>10398</v>
      </c>
      <c r="D325" t="s">
        <v>10399</v>
      </c>
      <c r="E325" t="s">
        <v>549</v>
      </c>
      <c r="F325" t="s">
        <v>999</v>
      </c>
      <c r="G325" t="s">
        <v>688</v>
      </c>
      <c r="H325" t="s">
        <v>10400</v>
      </c>
      <c r="I325" t="s">
        <v>9410</v>
      </c>
      <c r="J325" t="s">
        <v>9411</v>
      </c>
      <c r="K325">
        <v>0.93</v>
      </c>
      <c r="L325" s="1">
        <v>44927</v>
      </c>
      <c r="M325" s="1">
        <v>45291</v>
      </c>
    </row>
    <row r="326" spans="1:13">
      <c r="A326" t="s">
        <v>1000</v>
      </c>
      <c r="B326" t="s">
        <v>1001</v>
      </c>
      <c r="C326" t="s">
        <v>10401</v>
      </c>
      <c r="D326" t="s">
        <v>10402</v>
      </c>
      <c r="E326" t="s">
        <v>549</v>
      </c>
      <c r="F326" t="s">
        <v>1002</v>
      </c>
      <c r="G326" t="s">
        <v>625</v>
      </c>
      <c r="H326" t="s">
        <v>10403</v>
      </c>
      <c r="I326" t="s">
        <v>9410</v>
      </c>
      <c r="J326" t="s">
        <v>9411</v>
      </c>
      <c r="K326">
        <v>0.94</v>
      </c>
      <c r="L326" s="1">
        <v>44927</v>
      </c>
      <c r="M326" s="1">
        <v>45291</v>
      </c>
    </row>
    <row r="327" spans="1:13">
      <c r="A327" t="s">
        <v>1003</v>
      </c>
      <c r="B327" t="s">
        <v>1004</v>
      </c>
      <c r="C327" t="s">
        <v>10404</v>
      </c>
      <c r="D327" t="s">
        <v>655</v>
      </c>
      <c r="E327" t="s">
        <v>549</v>
      </c>
      <c r="F327" t="s">
        <v>654</v>
      </c>
      <c r="G327" t="s">
        <v>655</v>
      </c>
      <c r="H327" t="s">
        <v>10405</v>
      </c>
      <c r="I327" t="s">
        <v>9410</v>
      </c>
      <c r="J327" t="s">
        <v>9411</v>
      </c>
      <c r="K327">
        <v>1</v>
      </c>
      <c r="L327" s="1">
        <v>44927</v>
      </c>
      <c r="M327" s="1">
        <v>45291</v>
      </c>
    </row>
    <row r="328" spans="1:13">
      <c r="A328" t="s">
        <v>1005</v>
      </c>
      <c r="B328" t="s">
        <v>1006</v>
      </c>
      <c r="C328" t="s">
        <v>10406</v>
      </c>
      <c r="D328" t="s">
        <v>10407</v>
      </c>
      <c r="E328" t="s">
        <v>549</v>
      </c>
      <c r="F328" t="s">
        <v>1007</v>
      </c>
      <c r="G328" t="s">
        <v>614</v>
      </c>
      <c r="H328" t="s">
        <v>10408</v>
      </c>
      <c r="I328" t="s">
        <v>9410</v>
      </c>
      <c r="J328" t="s">
        <v>9411</v>
      </c>
      <c r="K328">
        <v>1.1299999999999999</v>
      </c>
      <c r="L328" s="1">
        <v>44927</v>
      </c>
      <c r="M328" s="1">
        <v>45291</v>
      </c>
    </row>
    <row r="329" spans="1:13">
      <c r="A329" t="s">
        <v>1008</v>
      </c>
      <c r="B329" t="s">
        <v>1009</v>
      </c>
      <c r="C329" t="s">
        <v>10409</v>
      </c>
      <c r="D329" t="s">
        <v>10410</v>
      </c>
      <c r="E329" t="s">
        <v>549</v>
      </c>
      <c r="F329" t="s">
        <v>1010</v>
      </c>
      <c r="G329" t="s">
        <v>614</v>
      </c>
      <c r="H329" t="s">
        <v>10411</v>
      </c>
      <c r="I329" t="s">
        <v>9410</v>
      </c>
      <c r="J329" t="s">
        <v>9411</v>
      </c>
      <c r="K329">
        <v>0.95</v>
      </c>
      <c r="L329" s="1">
        <v>44927</v>
      </c>
      <c r="M329" s="1">
        <v>45291</v>
      </c>
    </row>
    <row r="330" spans="1:13">
      <c r="A330" t="s">
        <v>1011</v>
      </c>
      <c r="B330" t="s">
        <v>1012</v>
      </c>
      <c r="C330" t="s">
        <v>10412</v>
      </c>
      <c r="D330" t="s">
        <v>10413</v>
      </c>
      <c r="E330" t="s">
        <v>549</v>
      </c>
      <c r="F330" t="s">
        <v>1013</v>
      </c>
      <c r="G330" t="s">
        <v>901</v>
      </c>
      <c r="H330" t="s">
        <v>10414</v>
      </c>
      <c r="I330" t="s">
        <v>9410</v>
      </c>
      <c r="J330" t="s">
        <v>9411</v>
      </c>
      <c r="K330">
        <v>0.9</v>
      </c>
      <c r="L330" s="1">
        <v>44927</v>
      </c>
      <c r="M330" s="1">
        <v>45291</v>
      </c>
    </row>
    <row r="331" spans="1:13">
      <c r="A331" t="s">
        <v>1014</v>
      </c>
      <c r="B331" t="s">
        <v>1015</v>
      </c>
      <c r="C331" t="s">
        <v>10415</v>
      </c>
      <c r="D331" t="s">
        <v>10410</v>
      </c>
      <c r="E331" t="s">
        <v>549</v>
      </c>
      <c r="F331" t="s">
        <v>1016</v>
      </c>
      <c r="G331" t="s">
        <v>614</v>
      </c>
      <c r="H331" t="s">
        <v>10416</v>
      </c>
      <c r="I331" t="s">
        <v>9410</v>
      </c>
      <c r="J331" t="s">
        <v>9411</v>
      </c>
      <c r="K331">
        <v>0.97</v>
      </c>
      <c r="L331" s="1">
        <v>44927</v>
      </c>
      <c r="M331" s="1">
        <v>45291</v>
      </c>
    </row>
    <row r="332" spans="1:13">
      <c r="A332" t="s">
        <v>1017</v>
      </c>
      <c r="B332" t="s">
        <v>1018</v>
      </c>
      <c r="C332" t="s">
        <v>10417</v>
      </c>
      <c r="D332" t="s">
        <v>720</v>
      </c>
      <c r="E332" t="s">
        <v>549</v>
      </c>
      <c r="F332" t="s">
        <v>1019</v>
      </c>
      <c r="G332" t="s">
        <v>720</v>
      </c>
      <c r="H332" t="s">
        <v>10418</v>
      </c>
      <c r="I332" t="s">
        <v>9410</v>
      </c>
      <c r="J332" t="s">
        <v>9411</v>
      </c>
      <c r="K332">
        <v>0.97</v>
      </c>
      <c r="L332" s="1">
        <v>44927</v>
      </c>
      <c r="M332" s="1">
        <v>45291</v>
      </c>
    </row>
    <row r="333" spans="1:13">
      <c r="A333" t="s">
        <v>1020</v>
      </c>
      <c r="B333" t="s">
        <v>1021</v>
      </c>
      <c r="C333" t="s">
        <v>10419</v>
      </c>
      <c r="D333" t="s">
        <v>10420</v>
      </c>
      <c r="E333" t="s">
        <v>549</v>
      </c>
      <c r="F333" t="s">
        <v>1022</v>
      </c>
      <c r="G333" t="s">
        <v>768</v>
      </c>
      <c r="H333" t="s">
        <v>10421</v>
      </c>
      <c r="I333" t="s">
        <v>9410</v>
      </c>
      <c r="J333" t="s">
        <v>9411</v>
      </c>
      <c r="K333">
        <v>0.99</v>
      </c>
      <c r="L333" s="1">
        <v>44927</v>
      </c>
      <c r="M333" s="1">
        <v>45291</v>
      </c>
    </row>
    <row r="334" spans="1:13">
      <c r="A334" t="s">
        <v>1023</v>
      </c>
      <c r="B334" t="s">
        <v>1024</v>
      </c>
      <c r="C334" t="s">
        <v>10422</v>
      </c>
      <c r="D334" t="s">
        <v>1531</v>
      </c>
      <c r="E334" t="s">
        <v>549</v>
      </c>
      <c r="F334" t="s">
        <v>1025</v>
      </c>
      <c r="G334" t="s">
        <v>669</v>
      </c>
      <c r="H334" t="s">
        <v>10423</v>
      </c>
      <c r="I334" t="s">
        <v>9410</v>
      </c>
      <c r="J334" t="s">
        <v>9411</v>
      </c>
      <c r="K334">
        <v>0.96</v>
      </c>
      <c r="L334" s="1">
        <v>44927</v>
      </c>
      <c r="M334" s="1">
        <v>45291</v>
      </c>
    </row>
    <row r="335" spans="1:13">
      <c r="A335" t="s">
        <v>1026</v>
      </c>
      <c r="B335" t="s">
        <v>1027</v>
      </c>
      <c r="C335" t="s">
        <v>10424</v>
      </c>
      <c r="D335" t="s">
        <v>614</v>
      </c>
      <c r="E335" t="s">
        <v>549</v>
      </c>
      <c r="F335" t="s">
        <v>713</v>
      </c>
      <c r="G335" t="s">
        <v>614</v>
      </c>
      <c r="H335" t="s">
        <v>10425</v>
      </c>
      <c r="I335" t="s">
        <v>9410</v>
      </c>
      <c r="J335" t="s">
        <v>9411</v>
      </c>
      <c r="K335">
        <v>0.87</v>
      </c>
      <c r="L335" s="1">
        <v>44927</v>
      </c>
      <c r="M335" s="1">
        <v>45291</v>
      </c>
    </row>
    <row r="336" spans="1:13">
      <c r="A336" t="s">
        <v>1028</v>
      </c>
      <c r="B336" t="s">
        <v>1029</v>
      </c>
      <c r="C336" t="s">
        <v>10426</v>
      </c>
      <c r="D336" t="s">
        <v>10410</v>
      </c>
      <c r="E336" t="s">
        <v>549</v>
      </c>
      <c r="F336" t="s">
        <v>1010</v>
      </c>
      <c r="G336" t="s">
        <v>614</v>
      </c>
      <c r="H336" t="s">
        <v>10427</v>
      </c>
      <c r="I336" t="s">
        <v>9410</v>
      </c>
      <c r="J336" t="s">
        <v>9411</v>
      </c>
      <c r="K336">
        <v>0.88</v>
      </c>
      <c r="L336" s="1">
        <v>44927</v>
      </c>
      <c r="M336" s="1">
        <v>45291</v>
      </c>
    </row>
    <row r="337" spans="1:13">
      <c r="A337" t="s">
        <v>1030</v>
      </c>
      <c r="B337" t="s">
        <v>1031</v>
      </c>
      <c r="C337" t="s">
        <v>10428</v>
      </c>
      <c r="D337" t="s">
        <v>10429</v>
      </c>
      <c r="E337" t="s">
        <v>549</v>
      </c>
      <c r="F337" t="s">
        <v>1032</v>
      </c>
      <c r="G337" t="s">
        <v>614</v>
      </c>
      <c r="H337" t="s">
        <v>10430</v>
      </c>
      <c r="I337" t="s">
        <v>9410</v>
      </c>
      <c r="J337" t="s">
        <v>9411</v>
      </c>
      <c r="K337">
        <v>1.1599999999999999</v>
      </c>
      <c r="L337" s="1">
        <v>44927</v>
      </c>
      <c r="M337" s="1">
        <v>45291</v>
      </c>
    </row>
    <row r="338" spans="1:13">
      <c r="A338" t="s">
        <v>1033</v>
      </c>
      <c r="B338" t="s">
        <v>1034</v>
      </c>
      <c r="C338" t="s">
        <v>10431</v>
      </c>
      <c r="D338" t="s">
        <v>10052</v>
      </c>
      <c r="E338" t="s">
        <v>549</v>
      </c>
      <c r="F338" t="s">
        <v>1035</v>
      </c>
      <c r="G338" t="s">
        <v>607</v>
      </c>
      <c r="H338" t="s">
        <v>10432</v>
      </c>
      <c r="I338" t="s">
        <v>9410</v>
      </c>
      <c r="J338" t="s">
        <v>9411</v>
      </c>
      <c r="K338">
        <v>1.04</v>
      </c>
      <c r="L338" s="1">
        <v>44927</v>
      </c>
      <c r="M338" s="1">
        <v>45291</v>
      </c>
    </row>
    <row r="339" spans="1:13">
      <c r="A339" t="s">
        <v>1036</v>
      </c>
      <c r="B339" t="s">
        <v>1037</v>
      </c>
      <c r="C339" t="s">
        <v>10433</v>
      </c>
      <c r="D339" t="s">
        <v>10434</v>
      </c>
      <c r="E339" t="s">
        <v>549</v>
      </c>
      <c r="F339" t="s">
        <v>1038</v>
      </c>
      <c r="G339" t="s">
        <v>614</v>
      </c>
      <c r="H339" t="s">
        <v>10435</v>
      </c>
      <c r="I339" t="s">
        <v>9410</v>
      </c>
      <c r="J339" t="s">
        <v>9411</v>
      </c>
      <c r="K339">
        <v>1.22</v>
      </c>
      <c r="L339" s="1">
        <v>44927</v>
      </c>
      <c r="M339" s="1">
        <v>45291</v>
      </c>
    </row>
    <row r="340" spans="1:13">
      <c r="A340" t="s">
        <v>1039</v>
      </c>
      <c r="B340" t="s">
        <v>1040</v>
      </c>
      <c r="C340" t="s">
        <v>10436</v>
      </c>
      <c r="D340" t="s">
        <v>10437</v>
      </c>
      <c r="E340" t="s">
        <v>549</v>
      </c>
      <c r="F340" t="s">
        <v>1041</v>
      </c>
      <c r="G340" t="s">
        <v>582</v>
      </c>
      <c r="H340" t="s">
        <v>10438</v>
      </c>
      <c r="I340" t="s">
        <v>9410</v>
      </c>
      <c r="J340" t="s">
        <v>9411</v>
      </c>
      <c r="K340">
        <v>1.05</v>
      </c>
      <c r="L340" s="1">
        <v>44927</v>
      </c>
      <c r="M340" s="1">
        <v>45291</v>
      </c>
    </row>
    <row r="341" spans="1:13">
      <c r="A341" t="s">
        <v>1042</v>
      </c>
      <c r="B341" t="s">
        <v>1043</v>
      </c>
      <c r="C341" t="s">
        <v>10439</v>
      </c>
      <c r="D341" t="s">
        <v>10211</v>
      </c>
      <c r="E341" t="s">
        <v>549</v>
      </c>
      <c r="F341" t="s">
        <v>1044</v>
      </c>
      <c r="G341" t="s">
        <v>614</v>
      </c>
      <c r="H341" t="s">
        <v>10440</v>
      </c>
      <c r="I341" t="s">
        <v>9410</v>
      </c>
      <c r="J341" t="s">
        <v>9411</v>
      </c>
      <c r="K341">
        <v>1.02</v>
      </c>
      <c r="L341" s="1">
        <v>44927</v>
      </c>
      <c r="M341" s="1">
        <v>45291</v>
      </c>
    </row>
    <row r="342" spans="1:13">
      <c r="A342" t="s">
        <v>1045</v>
      </c>
      <c r="B342" t="s">
        <v>1046</v>
      </c>
      <c r="C342" t="s">
        <v>10441</v>
      </c>
      <c r="D342" t="s">
        <v>684</v>
      </c>
      <c r="E342" t="s">
        <v>549</v>
      </c>
      <c r="F342" t="s">
        <v>811</v>
      </c>
      <c r="G342" t="s">
        <v>684</v>
      </c>
      <c r="H342" t="s">
        <v>10442</v>
      </c>
      <c r="I342" t="s">
        <v>9410</v>
      </c>
      <c r="J342" t="s">
        <v>9411</v>
      </c>
      <c r="K342">
        <v>1.07</v>
      </c>
      <c r="L342" s="1">
        <v>44927</v>
      </c>
      <c r="M342" s="1">
        <v>45291</v>
      </c>
    </row>
    <row r="343" spans="1:13">
      <c r="A343" t="s">
        <v>1047</v>
      </c>
      <c r="B343" t="s">
        <v>1048</v>
      </c>
      <c r="C343" t="s">
        <v>10443</v>
      </c>
      <c r="D343" t="s">
        <v>720</v>
      </c>
      <c r="E343" t="s">
        <v>549</v>
      </c>
      <c r="F343" t="s">
        <v>1049</v>
      </c>
      <c r="G343" t="s">
        <v>720</v>
      </c>
      <c r="H343" t="s">
        <v>10444</v>
      </c>
      <c r="I343" t="s">
        <v>9410</v>
      </c>
      <c r="J343" t="s">
        <v>9411</v>
      </c>
      <c r="K343">
        <v>1</v>
      </c>
      <c r="L343" s="1">
        <v>44927</v>
      </c>
      <c r="M343" s="1">
        <v>45291</v>
      </c>
    </row>
    <row r="344" spans="1:13">
      <c r="A344" t="s">
        <v>1050</v>
      </c>
      <c r="B344" t="s">
        <v>1051</v>
      </c>
      <c r="C344" t="s">
        <v>10445</v>
      </c>
      <c r="D344" t="s">
        <v>563</v>
      </c>
      <c r="E344" t="s">
        <v>549</v>
      </c>
      <c r="F344" t="s">
        <v>1052</v>
      </c>
      <c r="G344" t="s">
        <v>563</v>
      </c>
      <c r="H344" t="s">
        <v>10446</v>
      </c>
      <c r="I344" t="s">
        <v>9410</v>
      </c>
      <c r="J344" t="s">
        <v>9411</v>
      </c>
      <c r="K344">
        <v>0.86</v>
      </c>
      <c r="L344" s="1">
        <v>44927</v>
      </c>
      <c r="M344" s="1">
        <v>45291</v>
      </c>
    </row>
    <row r="345" spans="1:13">
      <c r="A345" t="s">
        <v>1053</v>
      </c>
      <c r="B345" t="s">
        <v>1054</v>
      </c>
      <c r="C345" t="s">
        <v>10447</v>
      </c>
      <c r="D345" t="s">
        <v>10448</v>
      </c>
      <c r="E345" t="s">
        <v>549</v>
      </c>
      <c r="F345" t="s">
        <v>1055</v>
      </c>
      <c r="G345" t="s">
        <v>614</v>
      </c>
      <c r="H345" t="s">
        <v>10449</v>
      </c>
      <c r="I345" t="s">
        <v>9410</v>
      </c>
      <c r="J345" t="s">
        <v>9411</v>
      </c>
      <c r="K345">
        <v>0.84</v>
      </c>
      <c r="L345" s="1">
        <v>44927</v>
      </c>
      <c r="M345" s="1">
        <v>45291</v>
      </c>
    </row>
    <row r="346" spans="1:13">
      <c r="A346" t="s">
        <v>1056</v>
      </c>
      <c r="B346" t="s">
        <v>1057</v>
      </c>
      <c r="C346" t="s">
        <v>10450</v>
      </c>
      <c r="D346" t="s">
        <v>10451</v>
      </c>
      <c r="E346" t="s">
        <v>549</v>
      </c>
      <c r="F346" t="s">
        <v>1058</v>
      </c>
      <c r="G346" t="s">
        <v>578</v>
      </c>
      <c r="H346" t="s">
        <v>10452</v>
      </c>
      <c r="I346" t="s">
        <v>9410</v>
      </c>
      <c r="J346" t="s">
        <v>9411</v>
      </c>
      <c r="K346">
        <v>0.94</v>
      </c>
      <c r="L346" s="1">
        <v>44927</v>
      </c>
      <c r="M346" s="1">
        <v>45291</v>
      </c>
    </row>
    <row r="347" spans="1:13">
      <c r="A347" t="s">
        <v>1059</v>
      </c>
      <c r="B347" t="s">
        <v>1060</v>
      </c>
      <c r="C347" t="s">
        <v>10453</v>
      </c>
      <c r="D347" t="s">
        <v>10454</v>
      </c>
      <c r="E347" t="s">
        <v>549</v>
      </c>
      <c r="F347" t="s">
        <v>1061</v>
      </c>
      <c r="G347" t="s">
        <v>1062</v>
      </c>
      <c r="H347" t="s">
        <v>10455</v>
      </c>
      <c r="I347" t="s">
        <v>9410</v>
      </c>
      <c r="J347" t="s">
        <v>9411</v>
      </c>
      <c r="K347">
        <v>0.87</v>
      </c>
      <c r="L347" s="1">
        <v>44927</v>
      </c>
      <c r="M347" s="1">
        <v>45291</v>
      </c>
    </row>
    <row r="348" spans="1:13">
      <c r="A348" t="s">
        <v>1063</v>
      </c>
      <c r="B348" t="s">
        <v>1064</v>
      </c>
      <c r="C348" t="s">
        <v>10456</v>
      </c>
      <c r="D348" t="s">
        <v>10385</v>
      </c>
      <c r="E348" t="s">
        <v>549</v>
      </c>
      <c r="F348" t="s">
        <v>983</v>
      </c>
      <c r="G348" t="s">
        <v>586</v>
      </c>
      <c r="H348" t="s">
        <v>10457</v>
      </c>
      <c r="I348" t="s">
        <v>9410</v>
      </c>
      <c r="J348" t="s">
        <v>9411</v>
      </c>
      <c r="K348">
        <v>0.91</v>
      </c>
      <c r="L348" s="1">
        <v>44927</v>
      </c>
      <c r="M348" s="1">
        <v>45291</v>
      </c>
    </row>
    <row r="349" spans="1:13">
      <c r="A349" t="s">
        <v>1065</v>
      </c>
      <c r="B349" t="s">
        <v>1066</v>
      </c>
      <c r="C349" t="s">
        <v>10458</v>
      </c>
      <c r="D349" t="s">
        <v>578</v>
      </c>
      <c r="E349" t="s">
        <v>549</v>
      </c>
      <c r="F349" t="s">
        <v>1067</v>
      </c>
      <c r="G349" t="s">
        <v>578</v>
      </c>
      <c r="H349" t="s">
        <v>10459</v>
      </c>
      <c r="I349" t="s">
        <v>9410</v>
      </c>
      <c r="J349" t="s">
        <v>9411</v>
      </c>
      <c r="K349">
        <v>0.95</v>
      </c>
      <c r="L349" s="1">
        <v>44927</v>
      </c>
      <c r="M349" s="1">
        <v>45291</v>
      </c>
    </row>
    <row r="350" spans="1:13">
      <c r="A350" t="s">
        <v>1068</v>
      </c>
      <c r="B350" t="s">
        <v>1069</v>
      </c>
      <c r="C350" t="s">
        <v>10460</v>
      </c>
      <c r="D350" t="s">
        <v>10275</v>
      </c>
      <c r="E350" t="s">
        <v>549</v>
      </c>
      <c r="F350" t="s">
        <v>1070</v>
      </c>
      <c r="G350" t="s">
        <v>655</v>
      </c>
      <c r="H350" t="s">
        <v>10461</v>
      </c>
      <c r="I350" t="s">
        <v>9410</v>
      </c>
      <c r="J350" t="s">
        <v>9411</v>
      </c>
      <c r="K350">
        <v>1.1100000000000001</v>
      </c>
      <c r="L350" s="1">
        <v>44927</v>
      </c>
      <c r="M350" s="1">
        <v>45291</v>
      </c>
    </row>
    <row r="351" spans="1:13">
      <c r="A351" t="s">
        <v>1071</v>
      </c>
      <c r="B351" t="s">
        <v>1072</v>
      </c>
      <c r="C351" t="s">
        <v>10462</v>
      </c>
      <c r="D351" t="s">
        <v>10463</v>
      </c>
      <c r="E351" t="s">
        <v>549</v>
      </c>
      <c r="F351" t="s">
        <v>1073</v>
      </c>
      <c r="G351" t="s">
        <v>614</v>
      </c>
      <c r="H351" t="s">
        <v>10464</v>
      </c>
      <c r="I351" t="s">
        <v>9410</v>
      </c>
      <c r="J351" t="s">
        <v>9411</v>
      </c>
      <c r="K351">
        <v>1.03</v>
      </c>
      <c r="L351" s="1">
        <v>44927</v>
      </c>
      <c r="M351" s="1">
        <v>45291</v>
      </c>
    </row>
    <row r="352" spans="1:13">
      <c r="A352" t="s">
        <v>1074</v>
      </c>
      <c r="B352" t="s">
        <v>1075</v>
      </c>
      <c r="C352" t="s">
        <v>10465</v>
      </c>
      <c r="D352" t="s">
        <v>10466</v>
      </c>
      <c r="E352" t="s">
        <v>549</v>
      </c>
      <c r="F352" t="s">
        <v>1076</v>
      </c>
      <c r="G352" t="s">
        <v>607</v>
      </c>
      <c r="H352" t="s">
        <v>10467</v>
      </c>
      <c r="I352" t="s">
        <v>9410</v>
      </c>
      <c r="J352" t="s">
        <v>9411</v>
      </c>
      <c r="K352">
        <v>0.99</v>
      </c>
      <c r="L352" s="1">
        <v>44927</v>
      </c>
      <c r="M352" s="1">
        <v>45291</v>
      </c>
    </row>
    <row r="353" spans="1:13">
      <c r="A353" t="s">
        <v>1077</v>
      </c>
      <c r="B353" t="s">
        <v>1078</v>
      </c>
      <c r="C353" t="s">
        <v>10468</v>
      </c>
      <c r="D353" t="s">
        <v>1080</v>
      </c>
      <c r="E353" t="s">
        <v>549</v>
      </c>
      <c r="F353" t="s">
        <v>1079</v>
      </c>
      <c r="G353" t="s">
        <v>1080</v>
      </c>
      <c r="H353" t="s">
        <v>10469</v>
      </c>
      <c r="I353" t="s">
        <v>9410</v>
      </c>
      <c r="J353" t="s">
        <v>9411</v>
      </c>
      <c r="K353">
        <v>0.97</v>
      </c>
      <c r="L353" s="1">
        <v>44927</v>
      </c>
      <c r="M353" s="1">
        <v>45291</v>
      </c>
    </row>
    <row r="354" spans="1:13">
      <c r="A354" t="s">
        <v>1081</v>
      </c>
      <c r="B354" t="s">
        <v>1082</v>
      </c>
      <c r="C354" t="s">
        <v>10470</v>
      </c>
      <c r="D354" t="s">
        <v>563</v>
      </c>
      <c r="E354" t="s">
        <v>549</v>
      </c>
      <c r="F354" t="s">
        <v>1083</v>
      </c>
      <c r="G354" t="s">
        <v>563</v>
      </c>
      <c r="H354" t="s">
        <v>10471</v>
      </c>
      <c r="I354" t="s">
        <v>9410</v>
      </c>
      <c r="J354" t="s">
        <v>9411</v>
      </c>
      <c r="K354">
        <v>0.97</v>
      </c>
      <c r="L354" s="1">
        <v>44927</v>
      </c>
      <c r="M354" s="1">
        <v>45291</v>
      </c>
    </row>
    <row r="355" spans="1:13">
      <c r="A355" t="s">
        <v>1084</v>
      </c>
      <c r="B355" t="s">
        <v>1085</v>
      </c>
      <c r="C355" t="s">
        <v>10472</v>
      </c>
      <c r="D355" t="s">
        <v>10049</v>
      </c>
      <c r="E355" t="s">
        <v>549</v>
      </c>
      <c r="F355" t="s">
        <v>602</v>
      </c>
      <c r="G355" t="s">
        <v>603</v>
      </c>
      <c r="H355" t="s">
        <v>10473</v>
      </c>
      <c r="I355" t="s">
        <v>9410</v>
      </c>
      <c r="J355" t="s">
        <v>9411</v>
      </c>
      <c r="K355">
        <v>1.08</v>
      </c>
      <c r="L355" s="1">
        <v>44927</v>
      </c>
      <c r="M355" s="1">
        <v>45291</v>
      </c>
    </row>
    <row r="356" spans="1:13">
      <c r="A356" t="s">
        <v>1086</v>
      </c>
      <c r="B356" t="s">
        <v>1087</v>
      </c>
      <c r="C356" t="s">
        <v>10474</v>
      </c>
      <c r="D356" t="s">
        <v>563</v>
      </c>
      <c r="E356" t="s">
        <v>549</v>
      </c>
      <c r="F356" t="s">
        <v>562</v>
      </c>
      <c r="G356" t="s">
        <v>563</v>
      </c>
      <c r="H356" t="s">
        <v>10475</v>
      </c>
      <c r="I356" t="s">
        <v>9410</v>
      </c>
      <c r="J356" t="s">
        <v>9411</v>
      </c>
      <c r="K356">
        <v>0.99</v>
      </c>
      <c r="L356" s="1">
        <v>44927</v>
      </c>
      <c r="M356" s="1">
        <v>45291</v>
      </c>
    </row>
    <row r="357" spans="1:13">
      <c r="A357" t="s">
        <v>1088</v>
      </c>
      <c r="B357" t="s">
        <v>1089</v>
      </c>
      <c r="C357" t="s">
        <v>10476</v>
      </c>
      <c r="D357" t="s">
        <v>10477</v>
      </c>
      <c r="E357" t="s">
        <v>549</v>
      </c>
      <c r="F357" t="s">
        <v>1090</v>
      </c>
      <c r="G357" t="s">
        <v>827</v>
      </c>
      <c r="H357" t="s">
        <v>10478</v>
      </c>
      <c r="I357" t="s">
        <v>9410</v>
      </c>
      <c r="J357" t="s">
        <v>9411</v>
      </c>
      <c r="K357">
        <v>1.02</v>
      </c>
      <c r="L357" s="1">
        <v>44927</v>
      </c>
      <c r="M357" s="1">
        <v>45291</v>
      </c>
    </row>
    <row r="358" spans="1:13">
      <c r="A358" t="s">
        <v>1091</v>
      </c>
      <c r="B358" t="s">
        <v>1092</v>
      </c>
      <c r="C358" t="s">
        <v>10479</v>
      </c>
      <c r="D358" t="s">
        <v>10480</v>
      </c>
      <c r="E358" t="s">
        <v>549</v>
      </c>
      <c r="F358" t="s">
        <v>1093</v>
      </c>
      <c r="G358" t="s">
        <v>614</v>
      </c>
      <c r="H358" t="s">
        <v>10481</v>
      </c>
      <c r="I358" t="s">
        <v>9410</v>
      </c>
      <c r="J358" t="s">
        <v>9411</v>
      </c>
      <c r="K358">
        <v>1.1599999999999999</v>
      </c>
      <c r="L358" s="1">
        <v>44927</v>
      </c>
      <c r="M358" s="1">
        <v>45291</v>
      </c>
    </row>
    <row r="359" spans="1:13">
      <c r="A359" t="s">
        <v>1094</v>
      </c>
      <c r="B359" t="s">
        <v>1095</v>
      </c>
      <c r="C359" t="s">
        <v>10482</v>
      </c>
      <c r="D359" t="s">
        <v>614</v>
      </c>
      <c r="E359" t="s">
        <v>549</v>
      </c>
      <c r="F359" t="s">
        <v>1096</v>
      </c>
      <c r="G359" t="s">
        <v>614</v>
      </c>
      <c r="H359" t="s">
        <v>10483</v>
      </c>
      <c r="I359" t="s">
        <v>9410</v>
      </c>
      <c r="J359" t="s">
        <v>9411</v>
      </c>
      <c r="K359">
        <v>1.19</v>
      </c>
      <c r="L359" s="1">
        <v>44927</v>
      </c>
      <c r="M359" s="1">
        <v>45291</v>
      </c>
    </row>
    <row r="360" spans="1:13">
      <c r="A360" t="s">
        <v>1097</v>
      </c>
      <c r="B360" t="s">
        <v>1098</v>
      </c>
      <c r="C360" t="s">
        <v>10484</v>
      </c>
      <c r="D360" t="s">
        <v>10485</v>
      </c>
      <c r="E360" t="s">
        <v>549</v>
      </c>
      <c r="F360" t="s">
        <v>1099</v>
      </c>
      <c r="G360" t="s">
        <v>614</v>
      </c>
      <c r="H360" t="s">
        <v>10486</v>
      </c>
      <c r="I360" t="s">
        <v>9410</v>
      </c>
      <c r="J360" t="s">
        <v>9411</v>
      </c>
      <c r="K360">
        <v>1.08</v>
      </c>
      <c r="L360" s="1">
        <v>44927</v>
      </c>
      <c r="M360" s="1">
        <v>45291</v>
      </c>
    </row>
    <row r="361" spans="1:13">
      <c r="A361" t="s">
        <v>1100</v>
      </c>
      <c r="B361" t="s">
        <v>1101</v>
      </c>
      <c r="C361" t="s">
        <v>10487</v>
      </c>
      <c r="D361" t="s">
        <v>10247</v>
      </c>
      <c r="E361" t="s">
        <v>549</v>
      </c>
      <c r="F361" t="s">
        <v>1102</v>
      </c>
      <c r="G361" t="s">
        <v>614</v>
      </c>
      <c r="H361" t="s">
        <v>10488</v>
      </c>
      <c r="I361" t="s">
        <v>9410</v>
      </c>
      <c r="J361" t="s">
        <v>9411</v>
      </c>
      <c r="K361">
        <v>1.08</v>
      </c>
      <c r="L361" s="1">
        <v>44927</v>
      </c>
      <c r="M361" s="1">
        <v>45291</v>
      </c>
    </row>
    <row r="362" spans="1:13">
      <c r="A362" t="s">
        <v>1103</v>
      </c>
      <c r="B362" t="s">
        <v>1104</v>
      </c>
      <c r="C362" t="s">
        <v>10489</v>
      </c>
      <c r="D362" t="s">
        <v>10490</v>
      </c>
      <c r="E362" t="s">
        <v>549</v>
      </c>
      <c r="F362" t="s">
        <v>1105</v>
      </c>
      <c r="G362" t="s">
        <v>551</v>
      </c>
      <c r="H362" t="s">
        <v>10491</v>
      </c>
      <c r="I362" t="s">
        <v>9410</v>
      </c>
      <c r="J362" t="s">
        <v>9411</v>
      </c>
      <c r="K362">
        <v>1.07</v>
      </c>
      <c r="L362" s="1">
        <v>44927</v>
      </c>
      <c r="M362" s="1">
        <v>45291</v>
      </c>
    </row>
    <row r="363" spans="1:13">
      <c r="A363" t="s">
        <v>1106</v>
      </c>
      <c r="B363" t="s">
        <v>1107</v>
      </c>
      <c r="C363" t="s">
        <v>10492</v>
      </c>
      <c r="D363" t="s">
        <v>10493</v>
      </c>
      <c r="E363" t="s">
        <v>549</v>
      </c>
      <c r="F363" t="s">
        <v>1108</v>
      </c>
      <c r="G363" t="s">
        <v>648</v>
      </c>
      <c r="H363" t="s">
        <v>10494</v>
      </c>
      <c r="I363" t="s">
        <v>9410</v>
      </c>
      <c r="J363" t="s">
        <v>9411</v>
      </c>
      <c r="K363">
        <v>1.03</v>
      </c>
      <c r="L363" s="1">
        <v>44927</v>
      </c>
      <c r="M363" s="1">
        <v>45291</v>
      </c>
    </row>
    <row r="364" spans="1:13">
      <c r="A364" t="s">
        <v>1109</v>
      </c>
      <c r="B364" t="s">
        <v>1110</v>
      </c>
      <c r="C364" t="s">
        <v>10495</v>
      </c>
      <c r="D364" t="s">
        <v>10496</v>
      </c>
      <c r="E364" t="s">
        <v>549</v>
      </c>
      <c r="F364" t="s">
        <v>1111</v>
      </c>
      <c r="G364" t="s">
        <v>665</v>
      </c>
      <c r="H364" t="s">
        <v>10497</v>
      </c>
      <c r="I364" t="s">
        <v>9410</v>
      </c>
      <c r="J364" t="s">
        <v>9411</v>
      </c>
      <c r="K364">
        <v>0.98</v>
      </c>
      <c r="L364" s="1">
        <v>44927</v>
      </c>
      <c r="M364" s="1">
        <v>45291</v>
      </c>
    </row>
    <row r="365" spans="1:13">
      <c r="A365" t="s">
        <v>1112</v>
      </c>
      <c r="B365" t="s">
        <v>1113</v>
      </c>
      <c r="C365" t="s">
        <v>10498</v>
      </c>
      <c r="D365" t="s">
        <v>10499</v>
      </c>
      <c r="E365" t="s">
        <v>549</v>
      </c>
      <c r="F365" t="s">
        <v>1114</v>
      </c>
      <c r="G365" t="s">
        <v>965</v>
      </c>
      <c r="H365" t="s">
        <v>10500</v>
      </c>
      <c r="I365" t="s">
        <v>9410</v>
      </c>
      <c r="J365" t="s">
        <v>9411</v>
      </c>
      <c r="K365">
        <v>0.91</v>
      </c>
      <c r="L365" s="1">
        <v>44927</v>
      </c>
      <c r="M365" s="1">
        <v>45291</v>
      </c>
    </row>
    <row r="366" spans="1:13">
      <c r="A366" t="s">
        <v>1115</v>
      </c>
      <c r="B366" t="s">
        <v>1116</v>
      </c>
      <c r="C366" t="s">
        <v>10501</v>
      </c>
      <c r="D366" t="s">
        <v>10502</v>
      </c>
      <c r="E366" t="s">
        <v>549</v>
      </c>
      <c r="F366" t="s">
        <v>1117</v>
      </c>
      <c r="G366" t="s">
        <v>586</v>
      </c>
      <c r="H366" t="s">
        <v>10503</v>
      </c>
      <c r="I366" t="s">
        <v>9410</v>
      </c>
      <c r="J366" t="s">
        <v>9411</v>
      </c>
      <c r="K366">
        <v>0.95</v>
      </c>
      <c r="L366" s="1">
        <v>44927</v>
      </c>
      <c r="M366" s="1">
        <v>45291</v>
      </c>
    </row>
    <row r="367" spans="1:13">
      <c r="A367" t="s">
        <v>1118</v>
      </c>
      <c r="B367" t="s">
        <v>1119</v>
      </c>
      <c r="C367" t="s">
        <v>10504</v>
      </c>
      <c r="D367" t="s">
        <v>870</v>
      </c>
      <c r="E367" t="s">
        <v>549</v>
      </c>
      <c r="F367" t="s">
        <v>1120</v>
      </c>
      <c r="G367" t="s">
        <v>870</v>
      </c>
      <c r="H367" t="s">
        <v>10505</v>
      </c>
      <c r="I367" t="s">
        <v>9410</v>
      </c>
      <c r="J367" t="s">
        <v>9411</v>
      </c>
      <c r="K367">
        <v>0.95</v>
      </c>
      <c r="L367" s="1">
        <v>44927</v>
      </c>
      <c r="M367" s="1">
        <v>45291</v>
      </c>
    </row>
    <row r="368" spans="1:13">
      <c r="A368" t="s">
        <v>1121</v>
      </c>
      <c r="B368" t="s">
        <v>1122</v>
      </c>
      <c r="C368" t="s">
        <v>10506</v>
      </c>
      <c r="D368" t="s">
        <v>10507</v>
      </c>
      <c r="E368" t="s">
        <v>549</v>
      </c>
      <c r="F368" t="s">
        <v>1123</v>
      </c>
      <c r="G368" t="s">
        <v>768</v>
      </c>
      <c r="H368" t="s">
        <v>10508</v>
      </c>
      <c r="I368" t="s">
        <v>9410</v>
      </c>
      <c r="J368" t="s">
        <v>9411</v>
      </c>
      <c r="K368">
        <v>0.89</v>
      </c>
      <c r="L368" s="1">
        <v>44927</v>
      </c>
      <c r="M368" s="1">
        <v>45291</v>
      </c>
    </row>
    <row r="369" spans="1:13">
      <c r="A369" t="s">
        <v>1124</v>
      </c>
      <c r="B369" t="s">
        <v>1125</v>
      </c>
      <c r="C369" t="s">
        <v>10509</v>
      </c>
      <c r="D369" t="s">
        <v>1510</v>
      </c>
      <c r="E369" t="s">
        <v>549</v>
      </c>
      <c r="F369" t="s">
        <v>840</v>
      </c>
      <c r="G369" t="s">
        <v>551</v>
      </c>
      <c r="H369" t="s">
        <v>10510</v>
      </c>
      <c r="I369" t="s">
        <v>9410</v>
      </c>
      <c r="J369" t="s">
        <v>9411</v>
      </c>
      <c r="K369">
        <v>0.7</v>
      </c>
      <c r="L369" s="1">
        <v>44927</v>
      </c>
      <c r="M369" s="1">
        <v>45291</v>
      </c>
    </row>
    <row r="370" spans="1:13">
      <c r="A370" t="s">
        <v>1126</v>
      </c>
      <c r="B370" t="s">
        <v>1127</v>
      </c>
      <c r="C370" t="s">
        <v>10511</v>
      </c>
      <c r="D370" t="s">
        <v>586</v>
      </c>
      <c r="E370" t="s">
        <v>549</v>
      </c>
      <c r="F370" t="s">
        <v>1128</v>
      </c>
      <c r="G370" t="s">
        <v>586</v>
      </c>
      <c r="H370" t="s">
        <v>10512</v>
      </c>
      <c r="I370" t="s">
        <v>9410</v>
      </c>
      <c r="J370" t="s">
        <v>9411</v>
      </c>
      <c r="K370">
        <v>0.81</v>
      </c>
      <c r="L370" s="1">
        <v>44927</v>
      </c>
      <c r="M370" s="1">
        <v>45291</v>
      </c>
    </row>
    <row r="371" spans="1:13">
      <c r="A371" t="s">
        <v>1129</v>
      </c>
      <c r="B371" t="s">
        <v>1130</v>
      </c>
      <c r="C371" t="s">
        <v>10513</v>
      </c>
      <c r="D371" t="s">
        <v>10514</v>
      </c>
      <c r="E371" t="s">
        <v>549</v>
      </c>
      <c r="F371" t="s">
        <v>1131</v>
      </c>
      <c r="G371" t="s">
        <v>578</v>
      </c>
      <c r="H371" t="s">
        <v>10515</v>
      </c>
      <c r="I371" t="s">
        <v>9410</v>
      </c>
      <c r="J371" t="s">
        <v>9411</v>
      </c>
      <c r="K371">
        <v>0.98</v>
      </c>
      <c r="L371" s="1">
        <v>44927</v>
      </c>
      <c r="M371" s="1">
        <v>45291</v>
      </c>
    </row>
    <row r="372" spans="1:13">
      <c r="A372" t="s">
        <v>1132</v>
      </c>
      <c r="B372" t="s">
        <v>1133</v>
      </c>
      <c r="C372" t="s">
        <v>10516</v>
      </c>
      <c r="D372" t="s">
        <v>10517</v>
      </c>
      <c r="E372" t="s">
        <v>549</v>
      </c>
      <c r="F372" t="s">
        <v>1134</v>
      </c>
      <c r="G372" t="s">
        <v>692</v>
      </c>
      <c r="H372" t="s">
        <v>10518</v>
      </c>
      <c r="I372" t="s">
        <v>9410</v>
      </c>
      <c r="J372" t="s">
        <v>9411</v>
      </c>
      <c r="K372">
        <v>1.02</v>
      </c>
      <c r="L372" s="1">
        <v>44927</v>
      </c>
      <c r="M372" s="1">
        <v>45291</v>
      </c>
    </row>
    <row r="373" spans="1:13">
      <c r="A373" t="s">
        <v>1135</v>
      </c>
      <c r="B373" t="s">
        <v>1136</v>
      </c>
      <c r="C373" t="s">
        <v>10519</v>
      </c>
      <c r="D373" t="s">
        <v>10520</v>
      </c>
      <c r="E373" t="s">
        <v>549</v>
      </c>
      <c r="F373" t="s">
        <v>1137</v>
      </c>
      <c r="G373" t="s">
        <v>665</v>
      </c>
      <c r="H373" t="s">
        <v>10521</v>
      </c>
      <c r="I373" t="s">
        <v>9410</v>
      </c>
      <c r="J373" t="s">
        <v>9411</v>
      </c>
      <c r="K373">
        <v>1.05</v>
      </c>
      <c r="L373" s="1">
        <v>44927</v>
      </c>
      <c r="M373" s="1">
        <v>45291</v>
      </c>
    </row>
    <row r="374" spans="1:13">
      <c r="A374" t="s">
        <v>10522</v>
      </c>
      <c r="B374" t="s">
        <v>10523</v>
      </c>
      <c r="C374" t="s">
        <v>10524</v>
      </c>
      <c r="D374" t="s">
        <v>10525</v>
      </c>
      <c r="E374" t="s">
        <v>549</v>
      </c>
      <c r="F374" t="s">
        <v>10526</v>
      </c>
      <c r="G374" t="s">
        <v>655</v>
      </c>
      <c r="H374" t="s">
        <v>10527</v>
      </c>
      <c r="I374" t="s">
        <v>9410</v>
      </c>
      <c r="J374" t="s">
        <v>9411</v>
      </c>
      <c r="K374">
        <v>1.1299999999999999</v>
      </c>
      <c r="L374" s="1">
        <v>44927</v>
      </c>
      <c r="M374" s="1">
        <v>45291</v>
      </c>
    </row>
    <row r="375" spans="1:13">
      <c r="A375" t="s">
        <v>10528</v>
      </c>
      <c r="B375" t="s">
        <v>10529</v>
      </c>
      <c r="C375" t="s">
        <v>10530</v>
      </c>
      <c r="D375" t="s">
        <v>10531</v>
      </c>
      <c r="E375" t="s">
        <v>549</v>
      </c>
      <c r="F375" t="s">
        <v>10532</v>
      </c>
      <c r="G375" t="s">
        <v>1080</v>
      </c>
      <c r="H375" t="s">
        <v>10533</v>
      </c>
      <c r="I375" t="s">
        <v>9410</v>
      </c>
      <c r="J375" t="s">
        <v>9411</v>
      </c>
      <c r="K375">
        <v>1.01</v>
      </c>
      <c r="L375" s="1">
        <v>44927</v>
      </c>
      <c r="M375" s="1">
        <v>45291</v>
      </c>
    </row>
    <row r="376" spans="1:13">
      <c r="A376" t="s">
        <v>1138</v>
      </c>
      <c r="B376" t="s">
        <v>1139</v>
      </c>
      <c r="C376" t="s">
        <v>10534</v>
      </c>
      <c r="D376" t="s">
        <v>10535</v>
      </c>
      <c r="E376" t="s">
        <v>549</v>
      </c>
      <c r="F376" t="s">
        <v>1140</v>
      </c>
      <c r="G376" t="s">
        <v>582</v>
      </c>
      <c r="H376" t="s">
        <v>10536</v>
      </c>
      <c r="I376" t="s">
        <v>9410</v>
      </c>
      <c r="J376" t="s">
        <v>9411</v>
      </c>
      <c r="K376">
        <v>0.92</v>
      </c>
      <c r="L376" s="1">
        <v>44927</v>
      </c>
      <c r="M376" s="1">
        <v>45291</v>
      </c>
    </row>
    <row r="377" spans="1:13">
      <c r="A377" t="s">
        <v>1141</v>
      </c>
      <c r="B377" t="s">
        <v>1142</v>
      </c>
      <c r="C377" t="s">
        <v>10537</v>
      </c>
      <c r="D377" t="s">
        <v>8414</v>
      </c>
      <c r="E377" t="s">
        <v>549</v>
      </c>
      <c r="F377" t="s">
        <v>1143</v>
      </c>
      <c r="G377" t="s">
        <v>758</v>
      </c>
      <c r="H377" t="s">
        <v>10538</v>
      </c>
      <c r="I377" t="s">
        <v>9410</v>
      </c>
      <c r="J377" t="s">
        <v>9411</v>
      </c>
      <c r="K377">
        <v>0.89</v>
      </c>
      <c r="L377" s="1">
        <v>44927</v>
      </c>
      <c r="M377" s="1">
        <v>45291</v>
      </c>
    </row>
    <row r="378" spans="1:13">
      <c r="A378" t="s">
        <v>1144</v>
      </c>
      <c r="B378" t="s">
        <v>1145</v>
      </c>
      <c r="C378" t="s">
        <v>10539</v>
      </c>
      <c r="D378" t="s">
        <v>10261</v>
      </c>
      <c r="E378" t="s">
        <v>549</v>
      </c>
      <c r="F378" t="s">
        <v>1146</v>
      </c>
      <c r="G378" t="s">
        <v>559</v>
      </c>
      <c r="H378" t="s">
        <v>10540</v>
      </c>
      <c r="I378" t="s">
        <v>9410</v>
      </c>
      <c r="J378" t="s">
        <v>9411</v>
      </c>
      <c r="K378">
        <v>0.89</v>
      </c>
      <c r="L378" s="1">
        <v>44927</v>
      </c>
      <c r="M378" s="1">
        <v>45291</v>
      </c>
    </row>
    <row r="379" spans="1:13">
      <c r="A379" t="s">
        <v>10541</v>
      </c>
      <c r="B379" t="s">
        <v>10542</v>
      </c>
      <c r="C379" t="s">
        <v>10543</v>
      </c>
      <c r="D379" t="s">
        <v>10544</v>
      </c>
      <c r="E379" t="s">
        <v>549</v>
      </c>
      <c r="F379" t="s">
        <v>10545</v>
      </c>
      <c r="G379" t="s">
        <v>655</v>
      </c>
      <c r="H379" t="s">
        <v>10546</v>
      </c>
      <c r="I379" t="s">
        <v>9410</v>
      </c>
      <c r="J379" t="s">
        <v>9411</v>
      </c>
      <c r="K379">
        <v>1.01</v>
      </c>
      <c r="L379" s="1">
        <v>44927</v>
      </c>
      <c r="M379" s="1">
        <v>45291</v>
      </c>
    </row>
    <row r="380" spans="1:13">
      <c r="A380" t="s">
        <v>1147</v>
      </c>
      <c r="B380" t="s">
        <v>1148</v>
      </c>
      <c r="C380" t="s">
        <v>10547</v>
      </c>
      <c r="D380" t="s">
        <v>10548</v>
      </c>
      <c r="E380" t="s">
        <v>549</v>
      </c>
      <c r="F380" t="s">
        <v>1149</v>
      </c>
      <c r="G380" t="s">
        <v>684</v>
      </c>
      <c r="H380" t="s">
        <v>10549</v>
      </c>
      <c r="I380" t="s">
        <v>9410</v>
      </c>
      <c r="J380" t="s">
        <v>9411</v>
      </c>
      <c r="K380">
        <v>1</v>
      </c>
      <c r="L380" s="1">
        <v>44927</v>
      </c>
      <c r="M380" s="1">
        <v>45291</v>
      </c>
    </row>
    <row r="381" spans="1:13">
      <c r="A381" t="s">
        <v>1150</v>
      </c>
      <c r="B381" t="s">
        <v>1151</v>
      </c>
      <c r="C381" t="s">
        <v>10550</v>
      </c>
      <c r="D381" t="s">
        <v>10551</v>
      </c>
      <c r="E381" t="s">
        <v>549</v>
      </c>
      <c r="F381" t="s">
        <v>1152</v>
      </c>
      <c r="G381" t="s">
        <v>655</v>
      </c>
      <c r="H381" t="s">
        <v>10552</v>
      </c>
      <c r="I381" t="s">
        <v>9410</v>
      </c>
      <c r="J381" t="s">
        <v>9411</v>
      </c>
      <c r="K381">
        <v>1.03</v>
      </c>
      <c r="L381" s="1">
        <v>44927</v>
      </c>
      <c r="M381" s="1">
        <v>45291</v>
      </c>
    </row>
    <row r="382" spans="1:13">
      <c r="A382" t="s">
        <v>1153</v>
      </c>
      <c r="B382" t="s">
        <v>1154</v>
      </c>
      <c r="C382" t="s">
        <v>10553</v>
      </c>
      <c r="D382" t="s">
        <v>10477</v>
      </c>
      <c r="E382" t="s">
        <v>549</v>
      </c>
      <c r="F382" t="s">
        <v>1155</v>
      </c>
      <c r="G382" t="s">
        <v>827</v>
      </c>
      <c r="H382" t="s">
        <v>10554</v>
      </c>
      <c r="I382" t="s">
        <v>9410</v>
      </c>
      <c r="J382" t="s">
        <v>9411</v>
      </c>
      <c r="K382">
        <v>0.96</v>
      </c>
      <c r="L382" s="1">
        <v>44927</v>
      </c>
      <c r="M382" s="1">
        <v>45291</v>
      </c>
    </row>
    <row r="383" spans="1:13">
      <c r="A383" t="s">
        <v>1156</v>
      </c>
      <c r="B383" t="s">
        <v>1157</v>
      </c>
      <c r="C383" t="s">
        <v>10555</v>
      </c>
      <c r="D383" t="s">
        <v>614</v>
      </c>
      <c r="E383" t="s">
        <v>549</v>
      </c>
      <c r="F383" t="s">
        <v>1158</v>
      </c>
      <c r="G383" t="s">
        <v>614</v>
      </c>
      <c r="H383" t="s">
        <v>10556</v>
      </c>
      <c r="I383" t="s">
        <v>9410</v>
      </c>
      <c r="J383" t="s">
        <v>9411</v>
      </c>
      <c r="K383">
        <v>0.98</v>
      </c>
      <c r="L383" s="1">
        <v>44927</v>
      </c>
      <c r="M383" s="1">
        <v>45291</v>
      </c>
    </row>
    <row r="384" spans="1:13">
      <c r="A384" t="s">
        <v>1159</v>
      </c>
      <c r="B384" t="s">
        <v>1160</v>
      </c>
      <c r="C384" t="s">
        <v>10557</v>
      </c>
      <c r="D384" t="s">
        <v>10558</v>
      </c>
      <c r="E384" t="s">
        <v>549</v>
      </c>
      <c r="F384" t="s">
        <v>1161</v>
      </c>
      <c r="G384" t="s">
        <v>655</v>
      </c>
      <c r="H384" t="s">
        <v>10559</v>
      </c>
      <c r="I384" t="s">
        <v>9410</v>
      </c>
      <c r="J384" t="s">
        <v>9411</v>
      </c>
      <c r="K384">
        <v>1.01</v>
      </c>
      <c r="L384" s="1">
        <v>44927</v>
      </c>
      <c r="M384" s="1">
        <v>45291</v>
      </c>
    </row>
    <row r="385" spans="1:13">
      <c r="A385" t="s">
        <v>1162</v>
      </c>
      <c r="B385" t="s">
        <v>1163</v>
      </c>
      <c r="C385" t="s">
        <v>10560</v>
      </c>
      <c r="D385" t="s">
        <v>10561</v>
      </c>
      <c r="E385" t="s">
        <v>549</v>
      </c>
      <c r="F385" t="s">
        <v>1164</v>
      </c>
      <c r="G385" t="s">
        <v>655</v>
      </c>
      <c r="H385" t="s">
        <v>10562</v>
      </c>
      <c r="I385" t="s">
        <v>9410</v>
      </c>
      <c r="J385" t="s">
        <v>9411</v>
      </c>
      <c r="K385">
        <v>1.0900000000000001</v>
      </c>
      <c r="L385" s="1">
        <v>44927</v>
      </c>
      <c r="M385" s="1">
        <v>45291</v>
      </c>
    </row>
    <row r="386" spans="1:13">
      <c r="A386" t="s">
        <v>1165</v>
      </c>
      <c r="B386" t="s">
        <v>1166</v>
      </c>
      <c r="C386" t="s">
        <v>10563</v>
      </c>
      <c r="D386" t="s">
        <v>10564</v>
      </c>
      <c r="E386" t="s">
        <v>549</v>
      </c>
      <c r="F386" t="s">
        <v>1167</v>
      </c>
      <c r="G386" t="s">
        <v>582</v>
      </c>
      <c r="H386" t="s">
        <v>10565</v>
      </c>
      <c r="I386" t="s">
        <v>9410</v>
      </c>
      <c r="J386" t="s">
        <v>9411</v>
      </c>
      <c r="K386">
        <v>0.97</v>
      </c>
      <c r="L386" s="1">
        <v>44927</v>
      </c>
      <c r="M386" s="1">
        <v>45291</v>
      </c>
    </row>
    <row r="387" spans="1:13">
      <c r="A387" t="s">
        <v>1168</v>
      </c>
      <c r="B387" t="s">
        <v>1169</v>
      </c>
      <c r="C387" t="s">
        <v>10566</v>
      </c>
      <c r="D387" t="s">
        <v>10567</v>
      </c>
      <c r="E387" t="s">
        <v>549</v>
      </c>
      <c r="F387" t="s">
        <v>1170</v>
      </c>
      <c r="G387" t="s">
        <v>655</v>
      </c>
      <c r="H387" t="s">
        <v>10568</v>
      </c>
      <c r="I387" t="s">
        <v>9410</v>
      </c>
      <c r="J387" t="s">
        <v>9411</v>
      </c>
      <c r="K387">
        <v>1.1100000000000001</v>
      </c>
      <c r="L387" s="1">
        <v>44927</v>
      </c>
      <c r="M387" s="1">
        <v>45291</v>
      </c>
    </row>
    <row r="388" spans="1:13">
      <c r="A388" t="s">
        <v>1171</v>
      </c>
      <c r="B388" t="s">
        <v>1172</v>
      </c>
      <c r="C388" t="s">
        <v>10569</v>
      </c>
      <c r="D388" t="s">
        <v>10570</v>
      </c>
      <c r="E388" t="s">
        <v>549</v>
      </c>
      <c r="F388" t="s">
        <v>1173</v>
      </c>
      <c r="G388" t="s">
        <v>614</v>
      </c>
      <c r="H388" t="s">
        <v>10571</v>
      </c>
      <c r="I388" t="s">
        <v>9410</v>
      </c>
      <c r="J388" t="s">
        <v>9411</v>
      </c>
      <c r="K388">
        <v>1.1200000000000001</v>
      </c>
      <c r="L388" s="1">
        <v>44927</v>
      </c>
      <c r="M388" s="1">
        <v>45291</v>
      </c>
    </row>
    <row r="389" spans="1:13">
      <c r="A389" t="s">
        <v>1174</v>
      </c>
      <c r="B389" t="s">
        <v>1175</v>
      </c>
      <c r="C389" t="s">
        <v>10572</v>
      </c>
      <c r="D389" t="s">
        <v>10573</v>
      </c>
      <c r="E389" t="s">
        <v>549</v>
      </c>
      <c r="F389" t="s">
        <v>1176</v>
      </c>
      <c r="G389" t="s">
        <v>692</v>
      </c>
      <c r="H389" t="s">
        <v>10574</v>
      </c>
      <c r="I389" t="s">
        <v>9410</v>
      </c>
      <c r="J389" t="s">
        <v>9411</v>
      </c>
      <c r="K389">
        <v>0.97</v>
      </c>
      <c r="L389" s="1">
        <v>44927</v>
      </c>
      <c r="M389" s="1">
        <v>45291</v>
      </c>
    </row>
    <row r="390" spans="1:13">
      <c r="A390" t="s">
        <v>1177</v>
      </c>
      <c r="B390" t="s">
        <v>1178</v>
      </c>
      <c r="C390" t="s">
        <v>10575</v>
      </c>
      <c r="D390" t="s">
        <v>10576</v>
      </c>
      <c r="E390" t="s">
        <v>549</v>
      </c>
      <c r="F390" t="s">
        <v>1179</v>
      </c>
      <c r="G390" t="s">
        <v>614</v>
      </c>
      <c r="H390" t="s">
        <v>10577</v>
      </c>
      <c r="I390" t="s">
        <v>9410</v>
      </c>
      <c r="J390" t="s">
        <v>9411</v>
      </c>
      <c r="K390">
        <v>1.18</v>
      </c>
      <c r="L390" s="1">
        <v>44927</v>
      </c>
      <c r="M390" s="1">
        <v>45291</v>
      </c>
    </row>
    <row r="391" spans="1:13">
      <c r="A391" t="s">
        <v>1180</v>
      </c>
      <c r="B391" t="s">
        <v>1181</v>
      </c>
      <c r="C391" t="s">
        <v>10578</v>
      </c>
      <c r="D391" t="s">
        <v>10579</v>
      </c>
      <c r="E391" t="s">
        <v>549</v>
      </c>
      <c r="F391" t="s">
        <v>1182</v>
      </c>
      <c r="G391" t="s">
        <v>655</v>
      </c>
      <c r="H391" t="s">
        <v>10580</v>
      </c>
      <c r="I391" t="s">
        <v>9410</v>
      </c>
      <c r="J391" t="s">
        <v>9411</v>
      </c>
      <c r="K391">
        <v>1.02</v>
      </c>
      <c r="L391" s="1">
        <v>44927</v>
      </c>
      <c r="M391" s="1">
        <v>45291</v>
      </c>
    </row>
    <row r="392" spans="1:13">
      <c r="A392" t="s">
        <v>1183</v>
      </c>
      <c r="B392" t="s">
        <v>1184</v>
      </c>
      <c r="C392" t="s">
        <v>10581</v>
      </c>
      <c r="D392" t="s">
        <v>578</v>
      </c>
      <c r="E392" t="s">
        <v>549</v>
      </c>
      <c r="F392" t="s">
        <v>1185</v>
      </c>
      <c r="G392" t="s">
        <v>578</v>
      </c>
      <c r="H392" t="s">
        <v>10582</v>
      </c>
      <c r="I392" t="s">
        <v>9410</v>
      </c>
      <c r="J392" t="s">
        <v>9411</v>
      </c>
      <c r="K392">
        <v>0.95</v>
      </c>
      <c r="L392" s="1">
        <v>44927</v>
      </c>
      <c r="M392" s="1">
        <v>45291</v>
      </c>
    </row>
    <row r="393" spans="1:13">
      <c r="A393" t="s">
        <v>1186</v>
      </c>
      <c r="B393" t="s">
        <v>1187</v>
      </c>
      <c r="C393" t="s">
        <v>10583</v>
      </c>
      <c r="D393" t="s">
        <v>10584</v>
      </c>
      <c r="E393" t="s">
        <v>549</v>
      </c>
      <c r="F393" t="s">
        <v>1188</v>
      </c>
      <c r="G393" t="s">
        <v>614</v>
      </c>
      <c r="H393" t="s">
        <v>10585</v>
      </c>
      <c r="I393" t="s">
        <v>9410</v>
      </c>
      <c r="J393" t="s">
        <v>9411</v>
      </c>
      <c r="K393">
        <v>1.24</v>
      </c>
      <c r="L393" s="1">
        <v>44927</v>
      </c>
      <c r="M393" s="1">
        <v>45291</v>
      </c>
    </row>
    <row r="394" spans="1:13">
      <c r="A394" t="s">
        <v>1189</v>
      </c>
      <c r="B394" t="s">
        <v>1190</v>
      </c>
      <c r="C394" t="s">
        <v>10586</v>
      </c>
      <c r="D394" t="s">
        <v>578</v>
      </c>
      <c r="E394" t="s">
        <v>549</v>
      </c>
      <c r="F394" t="s">
        <v>1191</v>
      </c>
      <c r="G394" t="s">
        <v>578</v>
      </c>
      <c r="H394" t="s">
        <v>10587</v>
      </c>
      <c r="I394" t="s">
        <v>9410</v>
      </c>
      <c r="J394" t="s">
        <v>9411</v>
      </c>
      <c r="K394">
        <v>0.94</v>
      </c>
      <c r="L394" s="1">
        <v>44927</v>
      </c>
      <c r="M394" s="1">
        <v>45291</v>
      </c>
    </row>
    <row r="395" spans="1:13">
      <c r="A395" t="s">
        <v>1192</v>
      </c>
      <c r="B395" t="s">
        <v>1193</v>
      </c>
      <c r="C395" t="s">
        <v>10588</v>
      </c>
      <c r="D395" t="s">
        <v>10589</v>
      </c>
      <c r="E395" t="s">
        <v>549</v>
      </c>
      <c r="F395" t="s">
        <v>1194</v>
      </c>
      <c r="G395" t="s">
        <v>655</v>
      </c>
      <c r="H395" t="s">
        <v>10590</v>
      </c>
      <c r="I395" t="s">
        <v>9410</v>
      </c>
      <c r="J395" t="s">
        <v>9411</v>
      </c>
      <c r="K395">
        <v>1.06</v>
      </c>
      <c r="L395" s="1">
        <v>44927</v>
      </c>
      <c r="M395" s="1">
        <v>45291</v>
      </c>
    </row>
    <row r="396" spans="1:13">
      <c r="A396" t="s">
        <v>1195</v>
      </c>
      <c r="B396" t="s">
        <v>1196</v>
      </c>
      <c r="C396" t="s">
        <v>10591</v>
      </c>
      <c r="D396" t="s">
        <v>10052</v>
      </c>
      <c r="E396" t="s">
        <v>549</v>
      </c>
      <c r="F396" t="s">
        <v>1197</v>
      </c>
      <c r="G396" t="s">
        <v>607</v>
      </c>
      <c r="H396" t="s">
        <v>10592</v>
      </c>
      <c r="I396" t="s">
        <v>9410</v>
      </c>
      <c r="J396" t="s">
        <v>9411</v>
      </c>
      <c r="K396">
        <v>0.83</v>
      </c>
      <c r="L396" s="1">
        <v>44927</v>
      </c>
      <c r="M396" s="1">
        <v>45291</v>
      </c>
    </row>
    <row r="397" spans="1:13">
      <c r="A397" t="s">
        <v>10593</v>
      </c>
      <c r="B397" t="s">
        <v>10594</v>
      </c>
      <c r="C397" t="s">
        <v>10595</v>
      </c>
      <c r="D397" t="s">
        <v>10596</v>
      </c>
      <c r="E397" t="s">
        <v>549</v>
      </c>
      <c r="F397" t="s">
        <v>10597</v>
      </c>
      <c r="G397" t="s">
        <v>603</v>
      </c>
      <c r="H397" t="s">
        <v>10598</v>
      </c>
      <c r="I397" t="s">
        <v>9410</v>
      </c>
      <c r="J397" t="s">
        <v>9411</v>
      </c>
      <c r="K397">
        <v>1.01</v>
      </c>
      <c r="L397" s="1">
        <v>44927</v>
      </c>
      <c r="M397" s="1">
        <v>45291</v>
      </c>
    </row>
    <row r="398" spans="1:13">
      <c r="A398" t="s">
        <v>1198</v>
      </c>
      <c r="B398" t="s">
        <v>1199</v>
      </c>
      <c r="C398" t="s">
        <v>10599</v>
      </c>
      <c r="D398" t="s">
        <v>10275</v>
      </c>
      <c r="E398" t="s">
        <v>549</v>
      </c>
      <c r="F398" t="s">
        <v>1200</v>
      </c>
      <c r="G398" t="s">
        <v>655</v>
      </c>
      <c r="H398" t="s">
        <v>10600</v>
      </c>
      <c r="I398" t="s">
        <v>9410</v>
      </c>
      <c r="J398" t="s">
        <v>9411</v>
      </c>
      <c r="K398">
        <v>0.81</v>
      </c>
      <c r="L398" s="1">
        <v>44927</v>
      </c>
      <c r="M398" s="1">
        <v>45291</v>
      </c>
    </row>
    <row r="399" spans="1:13">
      <c r="A399" t="s">
        <v>1201</v>
      </c>
      <c r="B399" t="s">
        <v>1202</v>
      </c>
      <c r="C399" t="s">
        <v>10601</v>
      </c>
      <c r="D399" t="s">
        <v>10602</v>
      </c>
      <c r="E399" t="s">
        <v>549</v>
      </c>
      <c r="F399" t="s">
        <v>1203</v>
      </c>
      <c r="G399" t="s">
        <v>614</v>
      </c>
      <c r="H399" t="s">
        <v>10603</v>
      </c>
      <c r="I399" t="s">
        <v>9410</v>
      </c>
      <c r="J399" t="s">
        <v>9411</v>
      </c>
      <c r="K399">
        <v>1.07</v>
      </c>
      <c r="L399" s="1">
        <v>44927</v>
      </c>
      <c r="M399" s="1">
        <v>45291</v>
      </c>
    </row>
    <row r="400" spans="1:13">
      <c r="A400" t="s">
        <v>1204</v>
      </c>
      <c r="B400" t="s">
        <v>1205</v>
      </c>
      <c r="C400" t="s">
        <v>10604</v>
      </c>
      <c r="D400" t="s">
        <v>614</v>
      </c>
      <c r="E400" t="s">
        <v>549</v>
      </c>
      <c r="F400" t="s">
        <v>1206</v>
      </c>
      <c r="G400" t="s">
        <v>614</v>
      </c>
      <c r="H400" t="s">
        <v>10605</v>
      </c>
      <c r="I400" t="s">
        <v>9410</v>
      </c>
      <c r="J400" t="s">
        <v>9411</v>
      </c>
      <c r="K400">
        <v>1.05</v>
      </c>
      <c r="L400" s="1">
        <v>44927</v>
      </c>
      <c r="M400" s="1">
        <v>45291</v>
      </c>
    </row>
    <row r="401" spans="1:13">
      <c r="A401" t="s">
        <v>1207</v>
      </c>
      <c r="B401" t="s">
        <v>1208</v>
      </c>
      <c r="C401" t="s">
        <v>10606</v>
      </c>
      <c r="D401" t="s">
        <v>10607</v>
      </c>
      <c r="E401" t="s">
        <v>549</v>
      </c>
      <c r="F401" t="s">
        <v>1209</v>
      </c>
      <c r="G401" t="s">
        <v>870</v>
      </c>
      <c r="H401" t="s">
        <v>10608</v>
      </c>
      <c r="I401" t="s">
        <v>9410</v>
      </c>
      <c r="J401" t="s">
        <v>9411</v>
      </c>
      <c r="K401">
        <v>0.96</v>
      </c>
      <c r="L401" s="1">
        <v>44927</v>
      </c>
      <c r="M401" s="1">
        <v>45291</v>
      </c>
    </row>
    <row r="402" spans="1:13">
      <c r="A402" t="s">
        <v>1210</v>
      </c>
      <c r="B402" t="s">
        <v>1211</v>
      </c>
      <c r="C402" t="s">
        <v>10609</v>
      </c>
      <c r="D402" t="s">
        <v>10610</v>
      </c>
      <c r="E402" t="s">
        <v>549</v>
      </c>
      <c r="F402" t="s">
        <v>1212</v>
      </c>
      <c r="G402" t="s">
        <v>586</v>
      </c>
      <c r="H402" t="s">
        <v>10611</v>
      </c>
      <c r="I402" t="s">
        <v>9410</v>
      </c>
      <c r="J402" t="s">
        <v>9411</v>
      </c>
      <c r="K402">
        <v>1.05</v>
      </c>
      <c r="L402" s="1">
        <v>44927</v>
      </c>
      <c r="M402" s="1">
        <v>45291</v>
      </c>
    </row>
    <row r="403" spans="1:13">
      <c r="A403" t="s">
        <v>10612</v>
      </c>
      <c r="B403" t="s">
        <v>10613</v>
      </c>
      <c r="C403" t="s">
        <v>10614</v>
      </c>
      <c r="D403" t="s">
        <v>614</v>
      </c>
      <c r="E403" t="s">
        <v>549</v>
      </c>
      <c r="F403" t="s">
        <v>1215</v>
      </c>
      <c r="G403" t="s">
        <v>614</v>
      </c>
      <c r="H403" t="s">
        <v>10615</v>
      </c>
      <c r="I403" t="s">
        <v>9410</v>
      </c>
      <c r="J403" t="s">
        <v>9411</v>
      </c>
      <c r="K403">
        <v>1.33</v>
      </c>
      <c r="L403" s="1">
        <v>44927</v>
      </c>
      <c r="M403" s="1">
        <v>45291</v>
      </c>
    </row>
    <row r="404" spans="1:13">
      <c r="A404" t="s">
        <v>1213</v>
      </c>
      <c r="B404" t="s">
        <v>1214</v>
      </c>
      <c r="C404" t="s">
        <v>10616</v>
      </c>
      <c r="D404" t="s">
        <v>614</v>
      </c>
      <c r="E404" t="s">
        <v>549</v>
      </c>
      <c r="F404" t="s">
        <v>1215</v>
      </c>
      <c r="G404" t="s">
        <v>614</v>
      </c>
      <c r="H404" t="s">
        <v>10617</v>
      </c>
      <c r="I404" t="s">
        <v>9410</v>
      </c>
      <c r="J404" t="s">
        <v>9411</v>
      </c>
      <c r="K404">
        <v>1.32</v>
      </c>
      <c r="L404" s="1">
        <v>44927</v>
      </c>
      <c r="M404" s="1">
        <v>45291</v>
      </c>
    </row>
    <row r="405" spans="1:13">
      <c r="A405" t="s">
        <v>10618</v>
      </c>
      <c r="B405" t="s">
        <v>10619</v>
      </c>
      <c r="C405" t="s">
        <v>10620</v>
      </c>
      <c r="D405" t="s">
        <v>563</v>
      </c>
      <c r="E405" t="s">
        <v>549</v>
      </c>
      <c r="F405" t="s">
        <v>10621</v>
      </c>
      <c r="G405" t="s">
        <v>563</v>
      </c>
      <c r="H405" t="s">
        <v>10622</v>
      </c>
      <c r="I405" t="s">
        <v>9410</v>
      </c>
      <c r="J405" t="s">
        <v>9411</v>
      </c>
      <c r="K405">
        <v>0.61</v>
      </c>
      <c r="L405" s="1">
        <v>44927</v>
      </c>
      <c r="M405" s="1">
        <v>45291</v>
      </c>
    </row>
    <row r="406" spans="1:13">
      <c r="A406" t="s">
        <v>1216</v>
      </c>
      <c r="B406" t="s">
        <v>1217</v>
      </c>
      <c r="C406" t="s">
        <v>10623</v>
      </c>
      <c r="D406" t="s">
        <v>578</v>
      </c>
      <c r="E406" t="s">
        <v>549</v>
      </c>
      <c r="F406" t="s">
        <v>1185</v>
      </c>
      <c r="G406" t="s">
        <v>578</v>
      </c>
      <c r="H406" t="s">
        <v>10624</v>
      </c>
      <c r="I406" t="s">
        <v>9410</v>
      </c>
      <c r="J406" t="s">
        <v>9411</v>
      </c>
      <c r="K406">
        <v>0.92</v>
      </c>
      <c r="L406" s="1">
        <v>44927</v>
      </c>
      <c r="M406" s="1">
        <v>45291</v>
      </c>
    </row>
    <row r="407" spans="1:13">
      <c r="A407" t="s">
        <v>1218</v>
      </c>
      <c r="B407" t="s">
        <v>1219</v>
      </c>
      <c r="C407" t="s">
        <v>10625</v>
      </c>
      <c r="D407" t="s">
        <v>10626</v>
      </c>
      <c r="E407" t="s">
        <v>549</v>
      </c>
      <c r="F407" t="s">
        <v>1220</v>
      </c>
      <c r="G407" t="s">
        <v>614</v>
      </c>
      <c r="H407" t="s">
        <v>10627</v>
      </c>
      <c r="I407" t="s">
        <v>9410</v>
      </c>
      <c r="J407" t="s">
        <v>9411</v>
      </c>
      <c r="K407">
        <v>0.87</v>
      </c>
      <c r="L407" s="1">
        <v>44927</v>
      </c>
      <c r="M407" s="1">
        <v>45291</v>
      </c>
    </row>
    <row r="408" spans="1:13">
      <c r="A408" t="s">
        <v>1221</v>
      </c>
      <c r="B408" t="s">
        <v>1222</v>
      </c>
      <c r="C408" t="s">
        <v>10628</v>
      </c>
      <c r="D408" t="s">
        <v>10561</v>
      </c>
      <c r="E408" t="s">
        <v>549</v>
      </c>
      <c r="F408" t="s">
        <v>1164</v>
      </c>
      <c r="G408" t="s">
        <v>655</v>
      </c>
      <c r="H408" t="s">
        <v>10629</v>
      </c>
      <c r="I408" t="s">
        <v>9410</v>
      </c>
      <c r="J408" t="s">
        <v>9411</v>
      </c>
      <c r="K408">
        <v>1.02</v>
      </c>
      <c r="L408" s="1">
        <v>44927</v>
      </c>
      <c r="M408" s="1">
        <v>45291</v>
      </c>
    </row>
    <row r="409" spans="1:13">
      <c r="A409" t="s">
        <v>10630</v>
      </c>
      <c r="B409" t="s">
        <v>10631</v>
      </c>
      <c r="C409" t="s">
        <v>10632</v>
      </c>
      <c r="D409" t="s">
        <v>9750</v>
      </c>
      <c r="E409" t="s">
        <v>549</v>
      </c>
      <c r="F409" t="s">
        <v>10633</v>
      </c>
      <c r="G409" t="s">
        <v>582</v>
      </c>
      <c r="H409" t="s">
        <v>10634</v>
      </c>
      <c r="I409" t="s">
        <v>9410</v>
      </c>
      <c r="J409" t="s">
        <v>9411</v>
      </c>
      <c r="K409">
        <v>1.0900000000000001</v>
      </c>
      <c r="L409" s="1">
        <v>44927</v>
      </c>
      <c r="M409" s="1">
        <v>45291</v>
      </c>
    </row>
    <row r="410" spans="1:13">
      <c r="A410" t="s">
        <v>1223</v>
      </c>
      <c r="B410" t="s">
        <v>1224</v>
      </c>
      <c r="C410" t="s">
        <v>10635</v>
      </c>
      <c r="D410" t="s">
        <v>582</v>
      </c>
      <c r="E410" t="s">
        <v>549</v>
      </c>
      <c r="F410" t="s">
        <v>1225</v>
      </c>
      <c r="G410" t="s">
        <v>582</v>
      </c>
      <c r="H410" t="s">
        <v>10636</v>
      </c>
      <c r="I410" t="s">
        <v>9410</v>
      </c>
      <c r="J410" t="s">
        <v>9411</v>
      </c>
      <c r="K410">
        <v>0.95</v>
      </c>
      <c r="L410" s="1">
        <v>44927</v>
      </c>
      <c r="M410" s="1">
        <v>45291</v>
      </c>
    </row>
    <row r="411" spans="1:13">
      <c r="A411" t="s">
        <v>1226</v>
      </c>
      <c r="B411" t="s">
        <v>1227</v>
      </c>
      <c r="C411" t="s">
        <v>10637</v>
      </c>
      <c r="D411" t="s">
        <v>10638</v>
      </c>
      <c r="E411" t="s">
        <v>549</v>
      </c>
      <c r="F411" t="s">
        <v>1228</v>
      </c>
      <c r="G411" t="s">
        <v>665</v>
      </c>
      <c r="H411" t="s">
        <v>10639</v>
      </c>
      <c r="I411" t="s">
        <v>9410</v>
      </c>
      <c r="J411" t="s">
        <v>9411</v>
      </c>
      <c r="K411">
        <v>0.93</v>
      </c>
      <c r="L411" s="1">
        <v>44927</v>
      </c>
      <c r="M411" s="1">
        <v>45291</v>
      </c>
    </row>
    <row r="412" spans="1:13">
      <c r="A412" t="s">
        <v>1229</v>
      </c>
      <c r="B412" t="s">
        <v>1230</v>
      </c>
      <c r="C412" t="s">
        <v>10640</v>
      </c>
      <c r="D412" t="s">
        <v>1871</v>
      </c>
      <c r="E412" t="s">
        <v>549</v>
      </c>
      <c r="F412" t="s">
        <v>940</v>
      </c>
      <c r="G412" t="s">
        <v>696</v>
      </c>
      <c r="H412" t="s">
        <v>10641</v>
      </c>
      <c r="I412" t="s">
        <v>9410</v>
      </c>
      <c r="J412" t="s">
        <v>9411</v>
      </c>
      <c r="K412">
        <v>0.94</v>
      </c>
      <c r="L412" s="1">
        <v>44927</v>
      </c>
      <c r="M412" s="1">
        <v>45291</v>
      </c>
    </row>
    <row r="413" spans="1:13">
      <c r="A413" t="s">
        <v>1231</v>
      </c>
      <c r="B413" t="s">
        <v>1232</v>
      </c>
      <c r="C413" t="s">
        <v>10642</v>
      </c>
      <c r="D413" t="s">
        <v>614</v>
      </c>
      <c r="E413" t="s">
        <v>549</v>
      </c>
      <c r="F413" t="s">
        <v>713</v>
      </c>
      <c r="G413" t="s">
        <v>614</v>
      </c>
      <c r="H413" t="s">
        <v>10643</v>
      </c>
      <c r="I413" t="s">
        <v>9410</v>
      </c>
      <c r="J413" t="s">
        <v>9411</v>
      </c>
      <c r="K413">
        <v>0.98</v>
      </c>
      <c r="L413" s="1">
        <v>44927</v>
      </c>
      <c r="M413" s="1">
        <v>45291</v>
      </c>
    </row>
    <row r="414" spans="1:13">
      <c r="A414" t="s">
        <v>10644</v>
      </c>
      <c r="B414" t="s">
        <v>10645</v>
      </c>
      <c r="C414" t="s">
        <v>10646</v>
      </c>
      <c r="D414" t="s">
        <v>10340</v>
      </c>
      <c r="E414" t="s">
        <v>549</v>
      </c>
      <c r="F414" t="s">
        <v>925</v>
      </c>
      <c r="G414" t="s">
        <v>926</v>
      </c>
      <c r="H414" t="s">
        <v>10647</v>
      </c>
      <c r="I414" t="s">
        <v>9410</v>
      </c>
      <c r="J414" t="s">
        <v>9411</v>
      </c>
      <c r="K414">
        <v>0.86</v>
      </c>
      <c r="L414" s="1">
        <v>44927</v>
      </c>
      <c r="M414" s="1">
        <v>45291</v>
      </c>
    </row>
    <row r="415" spans="1:13">
      <c r="A415" t="s">
        <v>1233</v>
      </c>
      <c r="B415" t="s">
        <v>1234</v>
      </c>
      <c r="C415" t="s">
        <v>10648</v>
      </c>
      <c r="D415" t="s">
        <v>10649</v>
      </c>
      <c r="E415" t="s">
        <v>549</v>
      </c>
      <c r="F415" t="s">
        <v>1235</v>
      </c>
      <c r="G415" t="s">
        <v>582</v>
      </c>
      <c r="H415" t="s">
        <v>10650</v>
      </c>
      <c r="I415" t="s">
        <v>9410</v>
      </c>
      <c r="J415" t="s">
        <v>9411</v>
      </c>
      <c r="K415">
        <v>1.03</v>
      </c>
      <c r="L415" s="1">
        <v>44927</v>
      </c>
      <c r="M415" s="1">
        <v>45291</v>
      </c>
    </row>
    <row r="416" spans="1:13">
      <c r="A416" t="s">
        <v>1236</v>
      </c>
      <c r="B416" t="s">
        <v>1237</v>
      </c>
      <c r="C416" t="s">
        <v>10651</v>
      </c>
      <c r="D416" t="s">
        <v>10206</v>
      </c>
      <c r="E416" t="s">
        <v>549</v>
      </c>
      <c r="F416" t="s">
        <v>784</v>
      </c>
      <c r="G416" t="s">
        <v>614</v>
      </c>
      <c r="H416" t="s">
        <v>10652</v>
      </c>
      <c r="I416" t="s">
        <v>9410</v>
      </c>
      <c r="J416" t="s">
        <v>9411</v>
      </c>
      <c r="K416">
        <v>1.24</v>
      </c>
      <c r="L416" s="1">
        <v>44927</v>
      </c>
      <c r="M416" s="1">
        <v>45291</v>
      </c>
    </row>
    <row r="417" spans="1:13">
      <c r="A417" t="s">
        <v>10653</v>
      </c>
      <c r="B417" t="s">
        <v>10654</v>
      </c>
      <c r="C417" t="s">
        <v>10655</v>
      </c>
      <c r="D417" t="s">
        <v>648</v>
      </c>
      <c r="E417" t="s">
        <v>549</v>
      </c>
      <c r="F417" t="s">
        <v>10656</v>
      </c>
      <c r="G417" t="s">
        <v>648</v>
      </c>
      <c r="H417" t="s">
        <v>10657</v>
      </c>
      <c r="I417" t="s">
        <v>9410</v>
      </c>
      <c r="J417" t="s">
        <v>9411</v>
      </c>
      <c r="K417">
        <v>0.98</v>
      </c>
      <c r="L417" s="1">
        <v>44927</v>
      </c>
      <c r="M417" s="1">
        <v>45291</v>
      </c>
    </row>
    <row r="418" spans="1:13">
      <c r="A418" t="s">
        <v>1238</v>
      </c>
      <c r="B418" t="s">
        <v>1239</v>
      </c>
      <c r="C418" t="s">
        <v>10658</v>
      </c>
      <c r="D418" t="s">
        <v>10517</v>
      </c>
      <c r="E418" t="s">
        <v>549</v>
      </c>
      <c r="F418" t="s">
        <v>1134</v>
      </c>
      <c r="G418" t="s">
        <v>692</v>
      </c>
      <c r="H418" t="s">
        <v>10659</v>
      </c>
      <c r="I418" t="s">
        <v>9410</v>
      </c>
      <c r="J418" t="s">
        <v>9411</v>
      </c>
      <c r="K418">
        <v>0.95</v>
      </c>
      <c r="L418" s="1">
        <v>44927</v>
      </c>
      <c r="M418" s="1">
        <v>45291</v>
      </c>
    </row>
    <row r="419" spans="1:13">
      <c r="A419" t="s">
        <v>1240</v>
      </c>
      <c r="B419" t="s">
        <v>1241</v>
      </c>
      <c r="C419" t="s">
        <v>10660</v>
      </c>
      <c r="D419" t="s">
        <v>648</v>
      </c>
      <c r="E419" t="s">
        <v>549</v>
      </c>
      <c r="F419" t="s">
        <v>699</v>
      </c>
      <c r="G419" t="s">
        <v>648</v>
      </c>
      <c r="H419" t="s">
        <v>10661</v>
      </c>
      <c r="I419" t="s">
        <v>9410</v>
      </c>
      <c r="J419" t="s">
        <v>9411</v>
      </c>
      <c r="K419">
        <v>0.85</v>
      </c>
      <c r="L419" s="1">
        <v>44927</v>
      </c>
      <c r="M419" s="1">
        <v>45291</v>
      </c>
    </row>
    <row r="420" spans="1:13">
      <c r="A420" t="s">
        <v>10662</v>
      </c>
      <c r="B420" t="s">
        <v>10663</v>
      </c>
      <c r="C420" t="s">
        <v>10664</v>
      </c>
      <c r="D420" t="s">
        <v>837</v>
      </c>
      <c r="E420" t="s">
        <v>549</v>
      </c>
      <c r="F420" t="s">
        <v>888</v>
      </c>
      <c r="G420" t="s">
        <v>837</v>
      </c>
      <c r="H420" t="s">
        <v>10665</v>
      </c>
      <c r="I420" t="s">
        <v>9410</v>
      </c>
      <c r="J420" t="s">
        <v>9411</v>
      </c>
      <c r="K420">
        <v>0.96</v>
      </c>
      <c r="L420" s="1">
        <v>44927</v>
      </c>
      <c r="M420" s="1">
        <v>45291</v>
      </c>
    </row>
    <row r="421" spans="1:13">
      <c r="A421" t="s">
        <v>1242</v>
      </c>
      <c r="B421" t="s">
        <v>1243</v>
      </c>
      <c r="C421" t="s">
        <v>10666</v>
      </c>
      <c r="D421" t="s">
        <v>10211</v>
      </c>
      <c r="E421" t="s">
        <v>549</v>
      </c>
      <c r="F421" t="s">
        <v>789</v>
      </c>
      <c r="G421" t="s">
        <v>614</v>
      </c>
      <c r="H421" t="s">
        <v>10667</v>
      </c>
      <c r="I421" t="s">
        <v>9410</v>
      </c>
      <c r="J421" t="s">
        <v>9411</v>
      </c>
      <c r="K421">
        <v>0.95</v>
      </c>
      <c r="L421" s="1">
        <v>44927</v>
      </c>
      <c r="M421" s="1">
        <v>45291</v>
      </c>
    </row>
    <row r="422" spans="1:13">
      <c r="A422" t="s">
        <v>1244</v>
      </c>
      <c r="B422" t="s">
        <v>1245</v>
      </c>
      <c r="C422" t="s">
        <v>10668</v>
      </c>
      <c r="D422" t="s">
        <v>10669</v>
      </c>
      <c r="E422" t="s">
        <v>549</v>
      </c>
      <c r="F422" t="s">
        <v>1246</v>
      </c>
      <c r="G422" t="s">
        <v>614</v>
      </c>
      <c r="H422" t="s">
        <v>10670</v>
      </c>
      <c r="I422" t="s">
        <v>9410</v>
      </c>
      <c r="J422" t="s">
        <v>9411</v>
      </c>
      <c r="K422">
        <v>0.92</v>
      </c>
      <c r="L422" s="1">
        <v>44927</v>
      </c>
      <c r="M422" s="1">
        <v>45291</v>
      </c>
    </row>
    <row r="423" spans="1:13">
      <c r="A423" t="s">
        <v>10671</v>
      </c>
      <c r="B423" t="s">
        <v>10672</v>
      </c>
      <c r="C423" t="s">
        <v>10673</v>
      </c>
      <c r="D423" t="s">
        <v>10477</v>
      </c>
      <c r="E423" t="s">
        <v>549</v>
      </c>
      <c r="F423" t="s">
        <v>1155</v>
      </c>
      <c r="G423" t="s">
        <v>827</v>
      </c>
      <c r="H423" t="s">
        <v>10674</v>
      </c>
      <c r="I423" t="s">
        <v>9410</v>
      </c>
      <c r="J423" t="s">
        <v>9411</v>
      </c>
      <c r="K423">
        <v>0.97</v>
      </c>
      <c r="L423" s="1">
        <v>44927</v>
      </c>
      <c r="M423" s="1">
        <v>45291</v>
      </c>
    </row>
    <row r="424" spans="1:13">
      <c r="A424" t="s">
        <v>1247</v>
      </c>
      <c r="B424" t="s">
        <v>1248</v>
      </c>
      <c r="C424" t="s">
        <v>10675</v>
      </c>
      <c r="D424" t="s">
        <v>10237</v>
      </c>
      <c r="E424" t="s">
        <v>549</v>
      </c>
      <c r="F424" t="s">
        <v>1249</v>
      </c>
      <c r="G424" t="s">
        <v>614</v>
      </c>
      <c r="H424" t="s">
        <v>10676</v>
      </c>
      <c r="I424" t="s">
        <v>9410</v>
      </c>
      <c r="J424" t="s">
        <v>9411</v>
      </c>
      <c r="K424">
        <v>1.21</v>
      </c>
      <c r="L424" s="1">
        <v>44927</v>
      </c>
      <c r="M424" s="1">
        <v>45291</v>
      </c>
    </row>
    <row r="425" spans="1:13">
      <c r="A425" t="s">
        <v>1250</v>
      </c>
      <c r="B425" t="s">
        <v>1251</v>
      </c>
      <c r="C425" t="s">
        <v>10677</v>
      </c>
      <c r="D425" t="s">
        <v>10678</v>
      </c>
      <c r="E425" t="s">
        <v>549</v>
      </c>
      <c r="F425" t="s">
        <v>1252</v>
      </c>
      <c r="G425" t="s">
        <v>614</v>
      </c>
      <c r="H425" t="s">
        <v>10679</v>
      </c>
      <c r="I425" t="s">
        <v>9410</v>
      </c>
      <c r="J425" t="s">
        <v>9411</v>
      </c>
      <c r="K425">
        <v>1.08</v>
      </c>
      <c r="L425" s="1">
        <v>44927</v>
      </c>
      <c r="M425" s="1">
        <v>45291</v>
      </c>
    </row>
    <row r="426" spans="1:13">
      <c r="A426" t="s">
        <v>1253</v>
      </c>
      <c r="B426" t="s">
        <v>1254</v>
      </c>
      <c r="C426" t="s">
        <v>10680</v>
      </c>
      <c r="D426" t="s">
        <v>10678</v>
      </c>
      <c r="E426" t="s">
        <v>549</v>
      </c>
      <c r="F426" t="s">
        <v>1252</v>
      </c>
      <c r="G426" t="s">
        <v>614</v>
      </c>
      <c r="H426" t="s">
        <v>10681</v>
      </c>
      <c r="I426" t="s">
        <v>9410</v>
      </c>
      <c r="J426" t="s">
        <v>9411</v>
      </c>
      <c r="K426">
        <v>1.17</v>
      </c>
      <c r="L426" s="1">
        <v>44927</v>
      </c>
      <c r="M426" s="1">
        <v>45291</v>
      </c>
    </row>
    <row r="427" spans="1:13">
      <c r="A427" t="s">
        <v>1255</v>
      </c>
      <c r="B427" t="s">
        <v>1256</v>
      </c>
      <c r="C427" t="s">
        <v>10682</v>
      </c>
      <c r="D427" t="s">
        <v>10683</v>
      </c>
      <c r="E427" t="s">
        <v>549</v>
      </c>
      <c r="F427" t="s">
        <v>1257</v>
      </c>
      <c r="G427" t="s">
        <v>614</v>
      </c>
      <c r="H427" t="s">
        <v>10684</v>
      </c>
      <c r="I427" t="s">
        <v>9410</v>
      </c>
      <c r="J427" t="s">
        <v>9411</v>
      </c>
      <c r="K427">
        <v>1.29</v>
      </c>
      <c r="L427" s="1">
        <v>44927</v>
      </c>
      <c r="M427" s="1">
        <v>45291</v>
      </c>
    </row>
    <row r="428" spans="1:13">
      <c r="A428" t="s">
        <v>1258</v>
      </c>
      <c r="B428" t="s">
        <v>1259</v>
      </c>
      <c r="C428" t="s">
        <v>10685</v>
      </c>
      <c r="D428" t="s">
        <v>10686</v>
      </c>
      <c r="E428" t="s">
        <v>549</v>
      </c>
      <c r="F428" t="s">
        <v>1260</v>
      </c>
      <c r="G428" t="s">
        <v>614</v>
      </c>
      <c r="H428" t="s">
        <v>10687</v>
      </c>
      <c r="I428" t="s">
        <v>9410</v>
      </c>
      <c r="J428" t="s">
        <v>9411</v>
      </c>
      <c r="K428">
        <v>1.03</v>
      </c>
      <c r="L428" s="1">
        <v>44927</v>
      </c>
      <c r="M428" s="1">
        <v>45291</v>
      </c>
    </row>
    <row r="429" spans="1:13">
      <c r="A429" t="s">
        <v>1261</v>
      </c>
      <c r="B429" t="s">
        <v>1262</v>
      </c>
      <c r="C429" t="s">
        <v>10688</v>
      </c>
      <c r="D429" t="s">
        <v>10689</v>
      </c>
      <c r="E429" t="s">
        <v>549</v>
      </c>
      <c r="F429" t="s">
        <v>1263</v>
      </c>
      <c r="G429" t="s">
        <v>614</v>
      </c>
      <c r="H429" t="s">
        <v>10690</v>
      </c>
      <c r="I429" t="s">
        <v>9410</v>
      </c>
      <c r="J429" t="s">
        <v>9411</v>
      </c>
      <c r="K429">
        <v>1.07</v>
      </c>
      <c r="L429" s="1">
        <v>44927</v>
      </c>
      <c r="M429" s="1">
        <v>45291</v>
      </c>
    </row>
    <row r="430" spans="1:13">
      <c r="A430" t="s">
        <v>10691</v>
      </c>
      <c r="B430" t="s">
        <v>10692</v>
      </c>
      <c r="C430" t="s">
        <v>10693</v>
      </c>
      <c r="D430" t="s">
        <v>10275</v>
      </c>
      <c r="E430" t="s">
        <v>549</v>
      </c>
      <c r="F430" t="s">
        <v>10694</v>
      </c>
      <c r="G430" t="s">
        <v>655</v>
      </c>
      <c r="H430" t="s">
        <v>10695</v>
      </c>
      <c r="I430" t="s">
        <v>9410</v>
      </c>
      <c r="J430" t="s">
        <v>9411</v>
      </c>
      <c r="K430">
        <v>1.17</v>
      </c>
      <c r="L430" s="1">
        <v>44927</v>
      </c>
      <c r="M430" s="1">
        <v>45291</v>
      </c>
    </row>
    <row r="431" spans="1:13">
      <c r="A431" t="s">
        <v>1264</v>
      </c>
      <c r="B431" t="s">
        <v>1265</v>
      </c>
      <c r="C431" t="s">
        <v>10696</v>
      </c>
      <c r="D431" t="s">
        <v>655</v>
      </c>
      <c r="E431" t="s">
        <v>549</v>
      </c>
      <c r="F431" t="s">
        <v>1266</v>
      </c>
      <c r="G431" t="s">
        <v>655</v>
      </c>
      <c r="H431" t="s">
        <v>10697</v>
      </c>
      <c r="I431" t="s">
        <v>9410</v>
      </c>
      <c r="J431" t="s">
        <v>9411</v>
      </c>
      <c r="K431">
        <v>1.23</v>
      </c>
      <c r="L431" s="1">
        <v>44927</v>
      </c>
      <c r="M431" s="1">
        <v>45291</v>
      </c>
    </row>
    <row r="432" spans="1:13">
      <c r="A432" t="s">
        <v>1267</v>
      </c>
      <c r="B432" t="s">
        <v>1268</v>
      </c>
      <c r="C432" t="s">
        <v>10698</v>
      </c>
      <c r="D432" t="s">
        <v>10699</v>
      </c>
      <c r="E432" t="s">
        <v>549</v>
      </c>
      <c r="F432" t="s">
        <v>1269</v>
      </c>
      <c r="G432" t="s">
        <v>655</v>
      </c>
      <c r="H432" t="s">
        <v>10700</v>
      </c>
      <c r="I432" t="s">
        <v>9410</v>
      </c>
      <c r="J432" t="s">
        <v>9411</v>
      </c>
      <c r="K432">
        <v>1.08</v>
      </c>
      <c r="L432" s="1">
        <v>44927</v>
      </c>
      <c r="M432" s="1">
        <v>45291</v>
      </c>
    </row>
    <row r="433" spans="1:13">
      <c r="A433" t="s">
        <v>10701</v>
      </c>
      <c r="B433" t="s">
        <v>10702</v>
      </c>
      <c r="C433" t="s">
        <v>10703</v>
      </c>
      <c r="D433" t="s">
        <v>10699</v>
      </c>
      <c r="E433" t="s">
        <v>549</v>
      </c>
      <c r="F433" t="s">
        <v>10704</v>
      </c>
      <c r="G433" t="s">
        <v>655</v>
      </c>
      <c r="H433" t="s">
        <v>10705</v>
      </c>
      <c r="I433" t="s">
        <v>9410</v>
      </c>
      <c r="J433" t="s">
        <v>9411</v>
      </c>
      <c r="K433">
        <v>1.34</v>
      </c>
      <c r="L433" s="1">
        <v>44927</v>
      </c>
      <c r="M433" s="1">
        <v>45291</v>
      </c>
    </row>
    <row r="434" spans="1:13">
      <c r="A434" t="s">
        <v>1270</v>
      </c>
      <c r="B434" t="s">
        <v>1271</v>
      </c>
      <c r="C434" t="s">
        <v>10706</v>
      </c>
      <c r="D434" t="s">
        <v>10168</v>
      </c>
      <c r="E434" t="s">
        <v>549</v>
      </c>
      <c r="F434" t="s">
        <v>1272</v>
      </c>
      <c r="G434" t="s">
        <v>688</v>
      </c>
      <c r="H434" t="s">
        <v>10707</v>
      </c>
      <c r="I434" t="s">
        <v>9410</v>
      </c>
      <c r="J434" t="s">
        <v>9411</v>
      </c>
      <c r="K434">
        <v>0.9</v>
      </c>
      <c r="L434" s="1">
        <v>44927</v>
      </c>
      <c r="M434" s="1">
        <v>45291</v>
      </c>
    </row>
    <row r="435" spans="1:13">
      <c r="A435" t="s">
        <v>1273</v>
      </c>
      <c r="B435" t="s">
        <v>1274</v>
      </c>
      <c r="C435" t="s">
        <v>10708</v>
      </c>
      <c r="D435" t="s">
        <v>10709</v>
      </c>
      <c r="E435" t="s">
        <v>549</v>
      </c>
      <c r="F435" t="s">
        <v>1275</v>
      </c>
      <c r="G435" t="s">
        <v>614</v>
      </c>
      <c r="H435" t="s">
        <v>10710</v>
      </c>
      <c r="I435" t="s">
        <v>9410</v>
      </c>
      <c r="J435" t="s">
        <v>9411</v>
      </c>
      <c r="K435">
        <v>1.18</v>
      </c>
      <c r="L435" s="1">
        <v>44927</v>
      </c>
      <c r="M435" s="1">
        <v>45291</v>
      </c>
    </row>
    <row r="436" spans="1:13">
      <c r="A436" t="s">
        <v>1276</v>
      </c>
      <c r="B436" t="s">
        <v>1277</v>
      </c>
      <c r="C436" t="s">
        <v>10711</v>
      </c>
      <c r="D436" t="s">
        <v>10712</v>
      </c>
      <c r="E436" t="s">
        <v>549</v>
      </c>
      <c r="F436" t="s">
        <v>1278</v>
      </c>
      <c r="G436" t="s">
        <v>692</v>
      </c>
      <c r="H436" t="s">
        <v>10713</v>
      </c>
      <c r="I436" t="s">
        <v>9410</v>
      </c>
      <c r="J436" t="s">
        <v>9411</v>
      </c>
      <c r="K436">
        <v>1</v>
      </c>
      <c r="L436" s="1">
        <v>44927</v>
      </c>
      <c r="M436" s="1">
        <v>45291</v>
      </c>
    </row>
    <row r="437" spans="1:13">
      <c r="A437" t="s">
        <v>1279</v>
      </c>
      <c r="B437" t="s">
        <v>1280</v>
      </c>
      <c r="C437" t="s">
        <v>10714</v>
      </c>
      <c r="D437" t="s">
        <v>10520</v>
      </c>
      <c r="E437" t="s">
        <v>549</v>
      </c>
      <c r="F437" t="s">
        <v>1281</v>
      </c>
      <c r="G437" t="s">
        <v>665</v>
      </c>
      <c r="H437" t="s">
        <v>10715</v>
      </c>
      <c r="I437" t="s">
        <v>9410</v>
      </c>
      <c r="J437" t="s">
        <v>9411</v>
      </c>
      <c r="K437">
        <v>0.94</v>
      </c>
      <c r="L437" s="1">
        <v>44927</v>
      </c>
      <c r="M437" s="1">
        <v>45291</v>
      </c>
    </row>
    <row r="438" spans="1:13">
      <c r="A438" t="s">
        <v>1282</v>
      </c>
      <c r="B438" t="s">
        <v>1283</v>
      </c>
      <c r="C438" t="s">
        <v>10716</v>
      </c>
      <c r="D438" t="s">
        <v>10717</v>
      </c>
      <c r="E438" t="s">
        <v>549</v>
      </c>
      <c r="F438" t="s">
        <v>1284</v>
      </c>
      <c r="G438" t="s">
        <v>614</v>
      </c>
      <c r="H438" t="s">
        <v>10718</v>
      </c>
      <c r="I438" t="s">
        <v>9410</v>
      </c>
      <c r="J438" t="s">
        <v>9411</v>
      </c>
      <c r="K438">
        <v>1.01</v>
      </c>
      <c r="L438" s="1">
        <v>44927</v>
      </c>
      <c r="M438" s="1">
        <v>45291</v>
      </c>
    </row>
    <row r="439" spans="1:13">
      <c r="A439" t="s">
        <v>1288</v>
      </c>
      <c r="B439" t="s">
        <v>1289</v>
      </c>
      <c r="C439" t="s">
        <v>10719</v>
      </c>
      <c r="D439" t="s">
        <v>10340</v>
      </c>
      <c r="E439" t="s">
        <v>549</v>
      </c>
      <c r="F439" t="s">
        <v>925</v>
      </c>
      <c r="G439" t="s">
        <v>926</v>
      </c>
      <c r="H439" t="s">
        <v>10720</v>
      </c>
      <c r="I439" t="s">
        <v>9410</v>
      </c>
      <c r="J439" t="s">
        <v>9411</v>
      </c>
      <c r="K439">
        <v>0.95</v>
      </c>
      <c r="L439" s="1">
        <v>44927</v>
      </c>
      <c r="M439" s="1">
        <v>45291</v>
      </c>
    </row>
    <row r="440" spans="1:13">
      <c r="A440" t="s">
        <v>1290</v>
      </c>
      <c r="B440" t="s">
        <v>1291</v>
      </c>
      <c r="C440" t="s">
        <v>10721</v>
      </c>
      <c r="D440" t="s">
        <v>10356</v>
      </c>
      <c r="E440" t="s">
        <v>549</v>
      </c>
      <c r="F440" t="s">
        <v>943</v>
      </c>
      <c r="G440" t="s">
        <v>582</v>
      </c>
      <c r="H440" t="s">
        <v>10722</v>
      </c>
      <c r="I440" t="s">
        <v>9410</v>
      </c>
      <c r="J440" t="s">
        <v>9411</v>
      </c>
      <c r="K440">
        <v>0.68</v>
      </c>
      <c r="L440" s="1">
        <v>44927</v>
      </c>
      <c r="M440" s="1">
        <v>45291</v>
      </c>
    </row>
    <row r="441" spans="1:13">
      <c r="A441" t="s">
        <v>10723</v>
      </c>
      <c r="B441" t="s">
        <v>10724</v>
      </c>
      <c r="C441" t="s">
        <v>10725</v>
      </c>
      <c r="D441" t="s">
        <v>10726</v>
      </c>
      <c r="E441" t="s">
        <v>549</v>
      </c>
      <c r="F441" t="s">
        <v>10727</v>
      </c>
      <c r="G441" t="s">
        <v>10728</v>
      </c>
      <c r="H441" t="s">
        <v>10729</v>
      </c>
      <c r="I441" t="s">
        <v>9410</v>
      </c>
      <c r="J441" t="s">
        <v>9411</v>
      </c>
      <c r="K441">
        <v>1.03</v>
      </c>
      <c r="L441" s="1">
        <v>44927</v>
      </c>
      <c r="M441" s="1">
        <v>45291</v>
      </c>
    </row>
    <row r="442" spans="1:13">
      <c r="A442" t="s">
        <v>1292</v>
      </c>
      <c r="B442" t="s">
        <v>1293</v>
      </c>
      <c r="C442" t="s">
        <v>10730</v>
      </c>
      <c r="D442" t="s">
        <v>10731</v>
      </c>
      <c r="E442" t="s">
        <v>549</v>
      </c>
      <c r="F442" t="s">
        <v>1294</v>
      </c>
      <c r="G442" t="s">
        <v>669</v>
      </c>
      <c r="H442" t="s">
        <v>10732</v>
      </c>
      <c r="I442" t="s">
        <v>9410</v>
      </c>
      <c r="J442" t="s">
        <v>9411</v>
      </c>
      <c r="K442">
        <v>0.9</v>
      </c>
      <c r="L442" s="1">
        <v>44927</v>
      </c>
      <c r="M442" s="1">
        <v>45291</v>
      </c>
    </row>
    <row r="443" spans="1:13">
      <c r="A443" t="s">
        <v>10733</v>
      </c>
      <c r="B443" t="s">
        <v>10734</v>
      </c>
      <c r="C443" t="s">
        <v>10735</v>
      </c>
      <c r="D443" t="s">
        <v>10736</v>
      </c>
      <c r="E443" t="s">
        <v>549</v>
      </c>
      <c r="F443" t="s">
        <v>10737</v>
      </c>
      <c r="G443" t="s">
        <v>655</v>
      </c>
      <c r="H443" t="s">
        <v>10738</v>
      </c>
      <c r="I443" t="s">
        <v>9410</v>
      </c>
      <c r="J443" t="s">
        <v>9411</v>
      </c>
      <c r="K443">
        <v>0.94</v>
      </c>
      <c r="L443" s="1">
        <v>44927</v>
      </c>
      <c r="M443" s="1">
        <v>45291</v>
      </c>
    </row>
    <row r="444" spans="1:13">
      <c r="A444" t="s">
        <v>1295</v>
      </c>
      <c r="B444" t="s">
        <v>1296</v>
      </c>
      <c r="C444" t="s">
        <v>10739</v>
      </c>
      <c r="D444" t="s">
        <v>10649</v>
      </c>
      <c r="E444" t="s">
        <v>549</v>
      </c>
      <c r="F444" t="s">
        <v>1297</v>
      </c>
      <c r="G444" t="s">
        <v>582</v>
      </c>
      <c r="H444" t="s">
        <v>10740</v>
      </c>
      <c r="I444" t="s">
        <v>9410</v>
      </c>
      <c r="J444" t="s">
        <v>9411</v>
      </c>
      <c r="K444">
        <v>1.02</v>
      </c>
      <c r="L444" s="1">
        <v>44927</v>
      </c>
      <c r="M444" s="1">
        <v>45291</v>
      </c>
    </row>
    <row r="445" spans="1:13">
      <c r="A445" t="s">
        <v>1298</v>
      </c>
      <c r="B445" t="s">
        <v>1299</v>
      </c>
      <c r="C445" t="s">
        <v>10741</v>
      </c>
      <c r="D445" t="s">
        <v>10742</v>
      </c>
      <c r="E445" t="s">
        <v>549</v>
      </c>
      <c r="F445" t="s">
        <v>1300</v>
      </c>
      <c r="G445" t="s">
        <v>614</v>
      </c>
      <c r="H445" t="s">
        <v>10743</v>
      </c>
      <c r="I445" t="s">
        <v>9410</v>
      </c>
      <c r="J445" t="s">
        <v>9411</v>
      </c>
      <c r="K445">
        <v>1.3</v>
      </c>
      <c r="L445" s="1">
        <v>44927</v>
      </c>
      <c r="M445" s="1">
        <v>45291</v>
      </c>
    </row>
    <row r="446" spans="1:13">
      <c r="A446" t="s">
        <v>1301</v>
      </c>
      <c r="B446" t="s">
        <v>1302</v>
      </c>
      <c r="C446" t="s">
        <v>10744</v>
      </c>
      <c r="D446" t="s">
        <v>10375</v>
      </c>
      <c r="E446" t="s">
        <v>549</v>
      </c>
      <c r="F446" t="s">
        <v>964</v>
      </c>
      <c r="G446" t="s">
        <v>965</v>
      </c>
      <c r="H446" t="s">
        <v>10745</v>
      </c>
      <c r="I446" t="s">
        <v>9410</v>
      </c>
      <c r="J446" t="s">
        <v>9411</v>
      </c>
      <c r="K446">
        <v>0.88</v>
      </c>
      <c r="L446" s="1">
        <v>44927</v>
      </c>
      <c r="M446" s="1">
        <v>45291</v>
      </c>
    </row>
    <row r="447" spans="1:13">
      <c r="A447" t="s">
        <v>1303</v>
      </c>
      <c r="B447" t="s">
        <v>1304</v>
      </c>
      <c r="C447" t="s">
        <v>10746</v>
      </c>
      <c r="D447" t="s">
        <v>10747</v>
      </c>
      <c r="E447" t="s">
        <v>549</v>
      </c>
      <c r="F447" t="s">
        <v>1305</v>
      </c>
      <c r="G447" t="s">
        <v>582</v>
      </c>
      <c r="H447" t="s">
        <v>10748</v>
      </c>
      <c r="I447" t="s">
        <v>9410</v>
      </c>
      <c r="J447" t="s">
        <v>9411</v>
      </c>
      <c r="K447">
        <v>1.01</v>
      </c>
      <c r="L447" s="1">
        <v>44927</v>
      </c>
      <c r="M447" s="1">
        <v>45291</v>
      </c>
    </row>
    <row r="448" spans="1:13">
      <c r="A448" t="s">
        <v>1306</v>
      </c>
      <c r="B448" t="s">
        <v>1307</v>
      </c>
      <c r="C448" t="s">
        <v>10749</v>
      </c>
      <c r="D448" t="s">
        <v>10247</v>
      </c>
      <c r="E448" t="s">
        <v>549</v>
      </c>
      <c r="F448" t="s">
        <v>1102</v>
      </c>
      <c r="G448" t="s">
        <v>614</v>
      </c>
      <c r="H448" t="s">
        <v>10750</v>
      </c>
      <c r="I448" t="s">
        <v>9410</v>
      </c>
      <c r="J448" t="s">
        <v>9411</v>
      </c>
      <c r="K448">
        <v>1.31</v>
      </c>
      <c r="L448" s="1">
        <v>44927</v>
      </c>
      <c r="M448" s="1">
        <v>45291</v>
      </c>
    </row>
    <row r="449" spans="1:13">
      <c r="A449" t="s">
        <v>1308</v>
      </c>
      <c r="B449" t="s">
        <v>1309</v>
      </c>
      <c r="C449" t="s">
        <v>10751</v>
      </c>
      <c r="D449" t="s">
        <v>10752</v>
      </c>
      <c r="E449" t="s">
        <v>549</v>
      </c>
      <c r="F449" t="s">
        <v>1310</v>
      </c>
      <c r="G449" t="s">
        <v>551</v>
      </c>
      <c r="H449" t="s">
        <v>10753</v>
      </c>
      <c r="I449" t="s">
        <v>9410</v>
      </c>
      <c r="J449" t="s">
        <v>9411</v>
      </c>
      <c r="K449">
        <v>0.89</v>
      </c>
      <c r="L449" s="1">
        <v>44927</v>
      </c>
      <c r="M449" s="1">
        <v>45291</v>
      </c>
    </row>
    <row r="450" spans="1:13">
      <c r="A450" t="s">
        <v>1311</v>
      </c>
      <c r="B450" t="s">
        <v>1312</v>
      </c>
      <c r="C450" t="s">
        <v>10754</v>
      </c>
      <c r="D450" t="s">
        <v>614</v>
      </c>
      <c r="E450" t="s">
        <v>549</v>
      </c>
      <c r="F450" t="s">
        <v>1313</v>
      </c>
      <c r="G450" t="s">
        <v>614</v>
      </c>
      <c r="H450" t="s">
        <v>10755</v>
      </c>
      <c r="I450" t="s">
        <v>9410</v>
      </c>
      <c r="J450" t="s">
        <v>9411</v>
      </c>
      <c r="K450">
        <v>1.03</v>
      </c>
      <c r="L450" s="1">
        <v>44927</v>
      </c>
      <c r="M450" s="1">
        <v>45291</v>
      </c>
    </row>
    <row r="451" spans="1:13">
      <c r="A451" t="s">
        <v>10756</v>
      </c>
      <c r="B451" t="s">
        <v>10757</v>
      </c>
      <c r="C451" t="s">
        <v>10758</v>
      </c>
      <c r="D451" t="s">
        <v>10759</v>
      </c>
      <c r="E451" t="s">
        <v>549</v>
      </c>
      <c r="F451" t="s">
        <v>10760</v>
      </c>
      <c r="G451" t="s">
        <v>655</v>
      </c>
      <c r="H451" t="s">
        <v>10761</v>
      </c>
      <c r="I451" t="s">
        <v>9410</v>
      </c>
      <c r="J451" t="s">
        <v>9411</v>
      </c>
      <c r="K451">
        <v>1.29</v>
      </c>
      <c r="L451" s="1">
        <v>44927</v>
      </c>
      <c r="M451" s="1">
        <v>45291</v>
      </c>
    </row>
    <row r="452" spans="1:13">
      <c r="A452" t="s">
        <v>1314</v>
      </c>
      <c r="B452" t="s">
        <v>1315</v>
      </c>
      <c r="C452" t="s">
        <v>10762</v>
      </c>
      <c r="D452" t="s">
        <v>10283</v>
      </c>
      <c r="E452" t="s">
        <v>549</v>
      </c>
      <c r="F452" t="s">
        <v>866</v>
      </c>
      <c r="G452" t="s">
        <v>614</v>
      </c>
      <c r="H452" t="s">
        <v>10763</v>
      </c>
      <c r="I452" t="s">
        <v>9410</v>
      </c>
      <c r="J452" t="s">
        <v>9411</v>
      </c>
      <c r="K452">
        <v>1.21</v>
      </c>
      <c r="L452" s="1">
        <v>44927</v>
      </c>
      <c r="M452" s="1">
        <v>45291</v>
      </c>
    </row>
    <row r="453" spans="1:13">
      <c r="A453" t="s">
        <v>1316</v>
      </c>
      <c r="B453" t="s">
        <v>1317</v>
      </c>
      <c r="C453" t="s">
        <v>10764</v>
      </c>
      <c r="D453" t="s">
        <v>1319</v>
      </c>
      <c r="E453" t="s">
        <v>549</v>
      </c>
      <c r="F453" t="s">
        <v>1318</v>
      </c>
      <c r="G453" t="s">
        <v>1319</v>
      </c>
      <c r="H453" t="s">
        <v>10765</v>
      </c>
      <c r="I453" t="s">
        <v>9410</v>
      </c>
      <c r="J453" t="s">
        <v>9411</v>
      </c>
      <c r="K453">
        <v>0.98</v>
      </c>
      <c r="L453" s="1">
        <v>44927</v>
      </c>
      <c r="M453" s="1">
        <v>45291</v>
      </c>
    </row>
    <row r="454" spans="1:13">
      <c r="A454" t="s">
        <v>10766</v>
      </c>
      <c r="B454" t="s">
        <v>10767</v>
      </c>
      <c r="C454" t="s">
        <v>10768</v>
      </c>
      <c r="D454" t="s">
        <v>641</v>
      </c>
      <c r="E454" t="s">
        <v>549</v>
      </c>
      <c r="F454" t="s">
        <v>10769</v>
      </c>
      <c r="G454" t="s">
        <v>641</v>
      </c>
      <c r="H454" t="s">
        <v>10770</v>
      </c>
      <c r="I454" t="s">
        <v>9410</v>
      </c>
      <c r="J454" t="s">
        <v>9411</v>
      </c>
      <c r="K454">
        <v>0.99</v>
      </c>
      <c r="L454" s="1">
        <v>44927</v>
      </c>
      <c r="M454" s="1">
        <v>45291</v>
      </c>
    </row>
    <row r="455" spans="1:13">
      <c r="A455" t="s">
        <v>10771</v>
      </c>
      <c r="B455" t="s">
        <v>10772</v>
      </c>
      <c r="C455" t="s">
        <v>10773</v>
      </c>
      <c r="D455" t="s">
        <v>614</v>
      </c>
      <c r="E455" t="s">
        <v>549</v>
      </c>
      <c r="F455" t="s">
        <v>10774</v>
      </c>
      <c r="G455" t="s">
        <v>614</v>
      </c>
      <c r="H455" t="s">
        <v>10775</v>
      </c>
      <c r="I455" t="s">
        <v>9410</v>
      </c>
      <c r="J455" t="s">
        <v>9411</v>
      </c>
      <c r="K455">
        <v>0.85</v>
      </c>
      <c r="L455" s="1">
        <v>44927</v>
      </c>
      <c r="M455" s="1">
        <v>45291</v>
      </c>
    </row>
    <row r="456" spans="1:13">
      <c r="A456" t="s">
        <v>10776</v>
      </c>
      <c r="B456" t="s">
        <v>10777</v>
      </c>
      <c r="C456" t="s">
        <v>10778</v>
      </c>
      <c r="D456" t="s">
        <v>10275</v>
      </c>
      <c r="E456" t="s">
        <v>549</v>
      </c>
      <c r="F456" t="s">
        <v>1070</v>
      </c>
      <c r="G456" t="s">
        <v>655</v>
      </c>
      <c r="H456" t="s">
        <v>10779</v>
      </c>
      <c r="I456" t="s">
        <v>9410</v>
      </c>
      <c r="J456" t="s">
        <v>9411</v>
      </c>
      <c r="K456">
        <v>0.97</v>
      </c>
      <c r="L456" s="1">
        <v>44927</v>
      </c>
      <c r="M456" s="1">
        <v>45291</v>
      </c>
    </row>
    <row r="457" spans="1:13">
      <c r="A457" t="s">
        <v>1360</v>
      </c>
      <c r="B457" t="s">
        <v>1361</v>
      </c>
      <c r="C457" t="s">
        <v>10780</v>
      </c>
      <c r="D457" t="s">
        <v>10781</v>
      </c>
      <c r="E457" t="s">
        <v>1362</v>
      </c>
      <c r="F457" t="s">
        <v>1363</v>
      </c>
      <c r="G457" t="s">
        <v>1364</v>
      </c>
      <c r="H457" t="s">
        <v>10782</v>
      </c>
      <c r="I457" t="s">
        <v>9410</v>
      </c>
      <c r="J457" t="s">
        <v>9411</v>
      </c>
      <c r="K457">
        <v>1.04</v>
      </c>
      <c r="L457" s="1">
        <v>44927</v>
      </c>
      <c r="M457" s="1">
        <v>45291</v>
      </c>
    </row>
    <row r="458" spans="1:13">
      <c r="A458" t="s">
        <v>1365</v>
      </c>
      <c r="B458" t="s">
        <v>1366</v>
      </c>
      <c r="C458" t="s">
        <v>10783</v>
      </c>
      <c r="D458" t="s">
        <v>10784</v>
      </c>
      <c r="E458" t="s">
        <v>1362</v>
      </c>
      <c r="F458" t="s">
        <v>1367</v>
      </c>
      <c r="G458" t="s">
        <v>1368</v>
      </c>
      <c r="H458" t="s">
        <v>10785</v>
      </c>
      <c r="I458" t="s">
        <v>9410</v>
      </c>
      <c r="J458" t="s">
        <v>9411</v>
      </c>
      <c r="K458">
        <v>0.98</v>
      </c>
      <c r="L458" s="1">
        <v>44927</v>
      </c>
      <c r="M458" s="1">
        <v>45291</v>
      </c>
    </row>
    <row r="459" spans="1:13">
      <c r="A459" t="s">
        <v>1369</v>
      </c>
      <c r="B459" t="s">
        <v>1370</v>
      </c>
      <c r="C459" t="s">
        <v>10786</v>
      </c>
      <c r="D459" t="s">
        <v>10787</v>
      </c>
      <c r="E459" t="s">
        <v>1362</v>
      </c>
      <c r="F459" t="s">
        <v>1371</v>
      </c>
      <c r="G459" t="s">
        <v>1372</v>
      </c>
      <c r="H459" t="s">
        <v>10788</v>
      </c>
      <c r="I459" t="s">
        <v>9410</v>
      </c>
      <c r="J459" t="s">
        <v>9411</v>
      </c>
      <c r="K459">
        <v>0.96</v>
      </c>
      <c r="L459" s="1">
        <v>44927</v>
      </c>
      <c r="M459" s="1">
        <v>45291</v>
      </c>
    </row>
    <row r="460" spans="1:13">
      <c r="A460" t="s">
        <v>1373</v>
      </c>
      <c r="B460" t="s">
        <v>1374</v>
      </c>
      <c r="C460" t="s">
        <v>10789</v>
      </c>
      <c r="D460" t="s">
        <v>1376</v>
      </c>
      <c r="E460" t="s">
        <v>1362</v>
      </c>
      <c r="F460" t="s">
        <v>1375</v>
      </c>
      <c r="G460" t="s">
        <v>1376</v>
      </c>
      <c r="H460" t="s">
        <v>10790</v>
      </c>
      <c r="I460" t="s">
        <v>9410</v>
      </c>
      <c r="J460" t="s">
        <v>9411</v>
      </c>
      <c r="K460">
        <v>0.96</v>
      </c>
      <c r="L460" s="1">
        <v>44927</v>
      </c>
      <c r="M460" s="1">
        <v>45291</v>
      </c>
    </row>
    <row r="461" spans="1:13">
      <c r="A461" t="s">
        <v>1377</v>
      </c>
      <c r="B461" t="s">
        <v>1378</v>
      </c>
      <c r="C461" t="s">
        <v>10791</v>
      </c>
      <c r="D461" t="s">
        <v>1380</v>
      </c>
      <c r="E461" t="s">
        <v>1362</v>
      </c>
      <c r="F461" t="s">
        <v>1379</v>
      </c>
      <c r="G461" t="s">
        <v>1380</v>
      </c>
      <c r="H461" t="s">
        <v>10792</v>
      </c>
      <c r="I461" t="s">
        <v>9410</v>
      </c>
      <c r="J461" t="s">
        <v>9411</v>
      </c>
      <c r="K461">
        <v>1.03</v>
      </c>
      <c r="L461" s="1">
        <v>44927</v>
      </c>
      <c r="M461" s="1">
        <v>45291</v>
      </c>
    </row>
    <row r="462" spans="1:13">
      <c r="A462" t="s">
        <v>1381</v>
      </c>
      <c r="B462" t="s">
        <v>1382</v>
      </c>
      <c r="C462" t="s">
        <v>10793</v>
      </c>
      <c r="D462" t="s">
        <v>10794</v>
      </c>
      <c r="E462" t="s">
        <v>1362</v>
      </c>
      <c r="F462" t="s">
        <v>1383</v>
      </c>
      <c r="G462" t="s">
        <v>36</v>
      </c>
      <c r="H462" t="s">
        <v>10795</v>
      </c>
      <c r="I462" t="s">
        <v>9410</v>
      </c>
      <c r="J462" t="s">
        <v>9411</v>
      </c>
      <c r="K462">
        <v>0.99</v>
      </c>
      <c r="L462" s="1">
        <v>44927</v>
      </c>
      <c r="M462" s="1">
        <v>45291</v>
      </c>
    </row>
    <row r="463" spans="1:13">
      <c r="A463" t="s">
        <v>1384</v>
      </c>
      <c r="B463" t="s">
        <v>1385</v>
      </c>
      <c r="C463" t="s">
        <v>10796</v>
      </c>
      <c r="D463" t="s">
        <v>10797</v>
      </c>
      <c r="E463" t="s">
        <v>1362</v>
      </c>
      <c r="F463" t="s">
        <v>1386</v>
      </c>
      <c r="G463" t="s">
        <v>1387</v>
      </c>
      <c r="H463" t="s">
        <v>10798</v>
      </c>
      <c r="I463" t="s">
        <v>9410</v>
      </c>
      <c r="J463" t="s">
        <v>9411</v>
      </c>
      <c r="K463">
        <v>1.01</v>
      </c>
      <c r="L463" s="1">
        <v>44927</v>
      </c>
      <c r="M463" s="1">
        <v>45291</v>
      </c>
    </row>
    <row r="464" spans="1:13">
      <c r="A464" t="s">
        <v>1388</v>
      </c>
      <c r="B464" t="s">
        <v>1389</v>
      </c>
      <c r="C464" t="s">
        <v>10799</v>
      </c>
      <c r="D464" t="s">
        <v>1391</v>
      </c>
      <c r="E464" t="s">
        <v>1362</v>
      </c>
      <c r="F464" t="s">
        <v>1390</v>
      </c>
      <c r="G464" t="s">
        <v>1391</v>
      </c>
      <c r="H464" t="s">
        <v>10800</v>
      </c>
      <c r="I464" t="s">
        <v>9410</v>
      </c>
      <c r="J464" t="s">
        <v>9411</v>
      </c>
      <c r="K464">
        <v>0.95</v>
      </c>
      <c r="L464" s="1">
        <v>44927</v>
      </c>
      <c r="M464" s="1">
        <v>45291</v>
      </c>
    </row>
    <row r="465" spans="1:13">
      <c r="A465" t="s">
        <v>1392</v>
      </c>
      <c r="B465" t="s">
        <v>1393</v>
      </c>
      <c r="C465" t="s">
        <v>10801</v>
      </c>
      <c r="D465" t="s">
        <v>1395</v>
      </c>
      <c r="E465" t="s">
        <v>1362</v>
      </c>
      <c r="F465" t="s">
        <v>1394</v>
      </c>
      <c r="G465" t="s">
        <v>1395</v>
      </c>
      <c r="H465" t="s">
        <v>10802</v>
      </c>
      <c r="I465" t="s">
        <v>9410</v>
      </c>
      <c r="J465" t="s">
        <v>9411</v>
      </c>
      <c r="K465">
        <v>0.93</v>
      </c>
      <c r="L465" s="1">
        <v>44927</v>
      </c>
      <c r="M465" s="1">
        <v>45291</v>
      </c>
    </row>
    <row r="466" spans="1:13">
      <c r="A466" t="s">
        <v>1396</v>
      </c>
      <c r="B466" t="s">
        <v>1397</v>
      </c>
      <c r="C466" t="s">
        <v>10803</v>
      </c>
      <c r="D466" t="s">
        <v>10804</v>
      </c>
      <c r="E466" t="s">
        <v>1362</v>
      </c>
      <c r="F466" t="s">
        <v>1398</v>
      </c>
      <c r="G466" t="s">
        <v>1399</v>
      </c>
      <c r="H466" t="s">
        <v>10805</v>
      </c>
      <c r="I466" t="s">
        <v>9410</v>
      </c>
      <c r="J466" t="s">
        <v>9411</v>
      </c>
      <c r="K466">
        <v>0.91</v>
      </c>
      <c r="L466" s="1">
        <v>44927</v>
      </c>
      <c r="M466" s="1">
        <v>45291</v>
      </c>
    </row>
    <row r="467" spans="1:13">
      <c r="A467" t="s">
        <v>1400</v>
      </c>
      <c r="B467" t="s">
        <v>1401</v>
      </c>
      <c r="C467" t="s">
        <v>10806</v>
      </c>
      <c r="D467" t="s">
        <v>1391</v>
      </c>
      <c r="E467" t="s">
        <v>1362</v>
      </c>
      <c r="F467" t="s">
        <v>1402</v>
      </c>
      <c r="G467" t="s">
        <v>1391</v>
      </c>
      <c r="H467" t="s">
        <v>10807</v>
      </c>
      <c r="I467" t="s">
        <v>9410</v>
      </c>
      <c r="J467" t="s">
        <v>9411</v>
      </c>
      <c r="K467">
        <v>1.06</v>
      </c>
      <c r="L467" s="1">
        <v>44927</v>
      </c>
      <c r="M467" s="1">
        <v>45291</v>
      </c>
    </row>
    <row r="468" spans="1:13">
      <c r="A468" t="s">
        <v>1403</v>
      </c>
      <c r="B468" t="s">
        <v>1404</v>
      </c>
      <c r="C468" t="s">
        <v>10808</v>
      </c>
      <c r="D468" t="s">
        <v>10570</v>
      </c>
      <c r="E468" t="s">
        <v>1362</v>
      </c>
      <c r="F468" t="s">
        <v>1405</v>
      </c>
      <c r="G468" t="s">
        <v>36</v>
      </c>
      <c r="H468" t="s">
        <v>10809</v>
      </c>
      <c r="I468" t="s">
        <v>9410</v>
      </c>
      <c r="J468" t="s">
        <v>9411</v>
      </c>
      <c r="K468">
        <v>1.01</v>
      </c>
      <c r="L468" s="1">
        <v>44927</v>
      </c>
      <c r="M468" s="1">
        <v>45291</v>
      </c>
    </row>
    <row r="469" spans="1:13">
      <c r="A469" t="s">
        <v>1406</v>
      </c>
      <c r="B469" t="s">
        <v>1407</v>
      </c>
      <c r="C469" t="s">
        <v>10810</v>
      </c>
      <c r="D469" t="s">
        <v>1395</v>
      </c>
      <c r="E469" t="s">
        <v>1362</v>
      </c>
      <c r="F469" t="s">
        <v>1408</v>
      </c>
      <c r="G469" t="s">
        <v>1395</v>
      </c>
      <c r="H469" t="s">
        <v>10811</v>
      </c>
      <c r="I469" t="s">
        <v>9410</v>
      </c>
      <c r="J469" t="s">
        <v>9411</v>
      </c>
      <c r="K469">
        <v>0.99</v>
      </c>
      <c r="L469" s="1">
        <v>44927</v>
      </c>
      <c r="M469" s="1">
        <v>45291</v>
      </c>
    </row>
    <row r="470" spans="1:13">
      <c r="A470" t="s">
        <v>1409</v>
      </c>
      <c r="B470" t="s">
        <v>1410</v>
      </c>
      <c r="C470" t="s">
        <v>10812</v>
      </c>
      <c r="D470" t="s">
        <v>10813</v>
      </c>
      <c r="E470" t="s">
        <v>1362</v>
      </c>
      <c r="F470" t="s">
        <v>1411</v>
      </c>
      <c r="G470" t="s">
        <v>1412</v>
      </c>
      <c r="H470" t="s">
        <v>10814</v>
      </c>
      <c r="I470" t="s">
        <v>9410</v>
      </c>
      <c r="J470" t="s">
        <v>9411</v>
      </c>
      <c r="K470">
        <v>1</v>
      </c>
      <c r="L470" s="1">
        <v>44927</v>
      </c>
      <c r="M470" s="1">
        <v>45291</v>
      </c>
    </row>
    <row r="471" spans="1:13">
      <c r="A471" t="s">
        <v>1413</v>
      </c>
      <c r="B471" t="s">
        <v>1414</v>
      </c>
      <c r="C471" t="s">
        <v>10815</v>
      </c>
      <c r="D471" t="s">
        <v>10816</v>
      </c>
      <c r="E471" t="s">
        <v>1362</v>
      </c>
      <c r="F471" t="s">
        <v>1415</v>
      </c>
      <c r="G471" t="s">
        <v>1416</v>
      </c>
      <c r="H471" t="s">
        <v>10817</v>
      </c>
      <c r="I471" t="s">
        <v>9410</v>
      </c>
      <c r="J471" t="s">
        <v>9411</v>
      </c>
      <c r="K471">
        <v>1.01</v>
      </c>
      <c r="L471" s="1">
        <v>44927</v>
      </c>
      <c r="M471" s="1">
        <v>45291</v>
      </c>
    </row>
    <row r="472" spans="1:13">
      <c r="A472" t="s">
        <v>1417</v>
      </c>
      <c r="B472" t="s">
        <v>1418</v>
      </c>
      <c r="C472" t="s">
        <v>10818</v>
      </c>
      <c r="D472" t="s">
        <v>10819</v>
      </c>
      <c r="E472" t="s">
        <v>1362</v>
      </c>
      <c r="F472" t="s">
        <v>1419</v>
      </c>
      <c r="G472" t="s">
        <v>1372</v>
      </c>
      <c r="H472" t="s">
        <v>10820</v>
      </c>
      <c r="I472" t="s">
        <v>9410</v>
      </c>
      <c r="J472" t="s">
        <v>9411</v>
      </c>
      <c r="K472">
        <v>0.97</v>
      </c>
      <c r="L472" s="1">
        <v>44927</v>
      </c>
      <c r="M472" s="1">
        <v>45291</v>
      </c>
    </row>
    <row r="473" spans="1:13">
      <c r="A473" t="s">
        <v>1420</v>
      </c>
      <c r="B473" t="s">
        <v>1421</v>
      </c>
      <c r="C473" t="s">
        <v>10821</v>
      </c>
      <c r="D473" t="s">
        <v>1368</v>
      </c>
      <c r="E473" t="s">
        <v>1362</v>
      </c>
      <c r="F473" t="s">
        <v>1422</v>
      </c>
      <c r="G473" t="s">
        <v>1368</v>
      </c>
      <c r="H473" t="s">
        <v>10822</v>
      </c>
      <c r="I473" t="s">
        <v>9410</v>
      </c>
      <c r="J473" t="s">
        <v>9411</v>
      </c>
      <c r="K473">
        <v>0.93</v>
      </c>
      <c r="L473" s="1">
        <v>44927</v>
      </c>
      <c r="M473" s="1">
        <v>45291</v>
      </c>
    </row>
    <row r="474" spans="1:13">
      <c r="A474" t="s">
        <v>1423</v>
      </c>
      <c r="B474" t="s">
        <v>1424</v>
      </c>
      <c r="C474" t="s">
        <v>10823</v>
      </c>
      <c r="D474" t="s">
        <v>1391</v>
      </c>
      <c r="E474" t="s">
        <v>1362</v>
      </c>
      <c r="F474" t="s">
        <v>1402</v>
      </c>
      <c r="G474" t="s">
        <v>1391</v>
      </c>
      <c r="H474" t="s">
        <v>10824</v>
      </c>
      <c r="I474" t="s">
        <v>9410</v>
      </c>
      <c r="J474" t="s">
        <v>9411</v>
      </c>
      <c r="K474">
        <v>0.93</v>
      </c>
      <c r="L474" s="1">
        <v>44927</v>
      </c>
      <c r="M474" s="1">
        <v>45291</v>
      </c>
    </row>
    <row r="475" spans="1:13">
      <c r="A475" t="s">
        <v>1425</v>
      </c>
      <c r="B475" t="s">
        <v>1426</v>
      </c>
      <c r="C475" t="s">
        <v>10825</v>
      </c>
      <c r="D475" t="s">
        <v>10826</v>
      </c>
      <c r="E475" t="s">
        <v>1362</v>
      </c>
      <c r="F475" t="s">
        <v>1427</v>
      </c>
      <c r="G475" t="s">
        <v>1387</v>
      </c>
      <c r="H475" t="s">
        <v>10827</v>
      </c>
      <c r="I475" t="s">
        <v>9410</v>
      </c>
      <c r="J475" t="s">
        <v>9411</v>
      </c>
      <c r="K475">
        <v>0.98</v>
      </c>
      <c r="L475" s="1">
        <v>44927</v>
      </c>
      <c r="M475" s="1">
        <v>45291</v>
      </c>
    </row>
    <row r="476" spans="1:13">
      <c r="A476" t="s">
        <v>1428</v>
      </c>
      <c r="B476" t="s">
        <v>1429</v>
      </c>
      <c r="C476" t="s">
        <v>10828</v>
      </c>
      <c r="D476" t="s">
        <v>10813</v>
      </c>
      <c r="E476" t="s">
        <v>1362</v>
      </c>
      <c r="F476" t="s">
        <v>1430</v>
      </c>
      <c r="G476" t="s">
        <v>1412</v>
      </c>
      <c r="H476" t="s">
        <v>10829</v>
      </c>
      <c r="I476" t="s">
        <v>9410</v>
      </c>
      <c r="J476" t="s">
        <v>9411</v>
      </c>
      <c r="K476">
        <v>1.01</v>
      </c>
      <c r="L476" s="1">
        <v>44927</v>
      </c>
      <c r="M476" s="1">
        <v>45291</v>
      </c>
    </row>
    <row r="477" spans="1:13">
      <c r="A477" t="s">
        <v>1431</v>
      </c>
      <c r="B477" t="s">
        <v>1432</v>
      </c>
      <c r="C477" t="s">
        <v>10830</v>
      </c>
      <c r="D477" t="s">
        <v>1391</v>
      </c>
      <c r="E477" t="s">
        <v>1362</v>
      </c>
      <c r="F477" t="s">
        <v>1433</v>
      </c>
      <c r="G477" t="s">
        <v>1391</v>
      </c>
      <c r="H477" t="s">
        <v>10831</v>
      </c>
      <c r="I477" t="s">
        <v>9410</v>
      </c>
      <c r="J477" t="s">
        <v>9411</v>
      </c>
      <c r="K477">
        <v>1.02</v>
      </c>
      <c r="L477" s="1">
        <v>44927</v>
      </c>
      <c r="M477" s="1">
        <v>45291</v>
      </c>
    </row>
    <row r="478" spans="1:13">
      <c r="A478" t="s">
        <v>1434</v>
      </c>
      <c r="B478" t="s">
        <v>1435</v>
      </c>
      <c r="C478" t="s">
        <v>10832</v>
      </c>
      <c r="D478" t="s">
        <v>10833</v>
      </c>
      <c r="E478" t="s">
        <v>1362</v>
      </c>
      <c r="F478" t="s">
        <v>1436</v>
      </c>
      <c r="G478" t="s">
        <v>1437</v>
      </c>
      <c r="H478" t="s">
        <v>10834</v>
      </c>
      <c r="I478" t="s">
        <v>9410</v>
      </c>
      <c r="J478" t="s">
        <v>9411</v>
      </c>
      <c r="K478">
        <v>1.07</v>
      </c>
      <c r="L478" s="1">
        <v>44927</v>
      </c>
      <c r="M478" s="1">
        <v>45291</v>
      </c>
    </row>
    <row r="479" spans="1:13">
      <c r="A479" t="s">
        <v>10835</v>
      </c>
      <c r="B479" t="s">
        <v>8943</v>
      </c>
      <c r="C479" t="s">
        <v>10836</v>
      </c>
      <c r="D479" t="s">
        <v>10837</v>
      </c>
      <c r="E479" t="s">
        <v>1362</v>
      </c>
      <c r="F479" t="s">
        <v>10838</v>
      </c>
      <c r="G479" t="s">
        <v>125</v>
      </c>
      <c r="H479" t="s">
        <v>10839</v>
      </c>
      <c r="I479" t="s">
        <v>9410</v>
      </c>
      <c r="J479" t="s">
        <v>9411</v>
      </c>
      <c r="K479">
        <v>0.97</v>
      </c>
      <c r="L479" s="1">
        <v>44927</v>
      </c>
      <c r="M479" s="1">
        <v>45291</v>
      </c>
    </row>
    <row r="480" spans="1:13">
      <c r="A480" t="s">
        <v>10840</v>
      </c>
      <c r="B480" t="s">
        <v>10841</v>
      </c>
      <c r="C480" t="s">
        <v>10842</v>
      </c>
      <c r="D480" t="s">
        <v>10843</v>
      </c>
      <c r="E480" t="s">
        <v>1362</v>
      </c>
      <c r="F480" t="s">
        <v>10844</v>
      </c>
      <c r="G480" t="s">
        <v>10845</v>
      </c>
      <c r="H480" t="s">
        <v>10846</v>
      </c>
      <c r="I480" t="s">
        <v>9410</v>
      </c>
      <c r="J480" t="s">
        <v>9411</v>
      </c>
      <c r="K480">
        <v>0.9</v>
      </c>
      <c r="L480" s="1">
        <v>44927</v>
      </c>
      <c r="M480" s="1">
        <v>45291</v>
      </c>
    </row>
    <row r="481" spans="1:13">
      <c r="A481" t="s">
        <v>1438</v>
      </c>
      <c r="B481" t="s">
        <v>1439</v>
      </c>
      <c r="C481" t="s">
        <v>10847</v>
      </c>
      <c r="D481" t="s">
        <v>10816</v>
      </c>
      <c r="E481" t="s">
        <v>1362</v>
      </c>
      <c r="F481" t="s">
        <v>1440</v>
      </c>
      <c r="G481" t="s">
        <v>1416</v>
      </c>
      <c r="H481" t="s">
        <v>10848</v>
      </c>
      <c r="I481" t="s">
        <v>9410</v>
      </c>
      <c r="J481" t="s">
        <v>9411</v>
      </c>
      <c r="K481">
        <v>1.01</v>
      </c>
      <c r="L481" s="1">
        <v>44927</v>
      </c>
      <c r="M481" s="1">
        <v>45291</v>
      </c>
    </row>
    <row r="482" spans="1:13">
      <c r="A482" t="s">
        <v>1443</v>
      </c>
      <c r="B482" t="s">
        <v>1444</v>
      </c>
      <c r="C482" t="s">
        <v>10849</v>
      </c>
      <c r="D482" t="s">
        <v>1391</v>
      </c>
      <c r="E482" t="s">
        <v>1362</v>
      </c>
      <c r="F482" t="s">
        <v>1445</v>
      </c>
      <c r="G482" t="s">
        <v>1391</v>
      </c>
      <c r="H482" t="s">
        <v>10850</v>
      </c>
      <c r="I482" t="s">
        <v>9410</v>
      </c>
      <c r="J482" t="s">
        <v>9411</v>
      </c>
      <c r="K482">
        <v>0.95</v>
      </c>
      <c r="L482" s="1">
        <v>44927</v>
      </c>
      <c r="M482" s="1">
        <v>45291</v>
      </c>
    </row>
    <row r="483" spans="1:13">
      <c r="A483" t="s">
        <v>1446</v>
      </c>
      <c r="B483" t="s">
        <v>1447</v>
      </c>
      <c r="C483" t="s">
        <v>10851</v>
      </c>
      <c r="D483" t="s">
        <v>10852</v>
      </c>
      <c r="E483" t="s">
        <v>1362</v>
      </c>
      <c r="F483" t="s">
        <v>1448</v>
      </c>
      <c r="G483" t="s">
        <v>1372</v>
      </c>
      <c r="H483" t="s">
        <v>10853</v>
      </c>
      <c r="I483" t="s">
        <v>9410</v>
      </c>
      <c r="J483" t="s">
        <v>9411</v>
      </c>
      <c r="K483">
        <v>1.05</v>
      </c>
      <c r="L483" s="1">
        <v>44927</v>
      </c>
      <c r="M483" s="1">
        <v>45291</v>
      </c>
    </row>
    <row r="484" spans="1:13">
      <c r="A484" t="s">
        <v>1449</v>
      </c>
      <c r="B484" t="s">
        <v>1450</v>
      </c>
      <c r="C484" t="s">
        <v>10854</v>
      </c>
      <c r="D484" t="s">
        <v>1452</v>
      </c>
      <c r="E484" t="s">
        <v>1362</v>
      </c>
      <c r="F484" t="s">
        <v>1451</v>
      </c>
      <c r="G484" t="s">
        <v>1452</v>
      </c>
      <c r="H484" t="s">
        <v>10855</v>
      </c>
      <c r="I484" t="s">
        <v>9410</v>
      </c>
      <c r="J484" t="s">
        <v>9411</v>
      </c>
      <c r="K484">
        <v>0.91</v>
      </c>
      <c r="L484" s="1">
        <v>44927</v>
      </c>
      <c r="M484" s="1">
        <v>45291</v>
      </c>
    </row>
    <row r="485" spans="1:13">
      <c r="A485" t="s">
        <v>1453</v>
      </c>
      <c r="B485" t="s">
        <v>1454</v>
      </c>
      <c r="C485" t="s">
        <v>10856</v>
      </c>
      <c r="D485" t="s">
        <v>10857</v>
      </c>
      <c r="E485" t="s">
        <v>1362</v>
      </c>
      <c r="F485" t="s">
        <v>1455</v>
      </c>
      <c r="G485" t="s">
        <v>1456</v>
      </c>
      <c r="H485" t="s">
        <v>10858</v>
      </c>
      <c r="I485" t="s">
        <v>9410</v>
      </c>
      <c r="J485" t="s">
        <v>9411</v>
      </c>
      <c r="K485">
        <v>1.01</v>
      </c>
      <c r="L485" s="1">
        <v>44927</v>
      </c>
      <c r="M485" s="1">
        <v>45291</v>
      </c>
    </row>
    <row r="486" spans="1:13">
      <c r="A486" t="s">
        <v>10859</v>
      </c>
      <c r="B486" t="s">
        <v>10860</v>
      </c>
      <c r="C486" t="s">
        <v>10861</v>
      </c>
      <c r="D486" t="s">
        <v>10862</v>
      </c>
      <c r="E486" t="s">
        <v>1362</v>
      </c>
      <c r="F486" t="s">
        <v>10863</v>
      </c>
      <c r="G486" t="s">
        <v>2893</v>
      </c>
      <c r="H486" t="s">
        <v>10864</v>
      </c>
      <c r="I486" t="s">
        <v>9410</v>
      </c>
      <c r="J486" t="s">
        <v>9411</v>
      </c>
      <c r="K486">
        <v>0.93</v>
      </c>
      <c r="L486" s="1">
        <v>44927</v>
      </c>
      <c r="M486" s="1">
        <v>45291</v>
      </c>
    </row>
    <row r="487" spans="1:13">
      <c r="A487" t="s">
        <v>1459</v>
      </c>
      <c r="B487" t="s">
        <v>1460</v>
      </c>
      <c r="C487" t="s">
        <v>10865</v>
      </c>
      <c r="D487" t="s">
        <v>10866</v>
      </c>
      <c r="E487" t="s">
        <v>1362</v>
      </c>
      <c r="F487" t="s">
        <v>1461</v>
      </c>
      <c r="G487" t="s">
        <v>1462</v>
      </c>
      <c r="H487" t="s">
        <v>10867</v>
      </c>
      <c r="I487" t="s">
        <v>9410</v>
      </c>
      <c r="J487" t="s">
        <v>9411</v>
      </c>
      <c r="K487">
        <v>0.98</v>
      </c>
      <c r="L487" s="1">
        <v>44927</v>
      </c>
      <c r="M487" s="1">
        <v>45291</v>
      </c>
    </row>
    <row r="488" spans="1:13">
      <c r="A488" t="s">
        <v>1463</v>
      </c>
      <c r="B488" t="s">
        <v>1464</v>
      </c>
      <c r="C488" t="s">
        <v>10868</v>
      </c>
      <c r="D488" t="s">
        <v>10819</v>
      </c>
      <c r="E488" t="s">
        <v>1362</v>
      </c>
      <c r="F488" t="s">
        <v>1465</v>
      </c>
      <c r="G488" t="s">
        <v>1437</v>
      </c>
      <c r="H488" t="s">
        <v>10869</v>
      </c>
      <c r="I488" t="s">
        <v>9410</v>
      </c>
      <c r="J488" t="s">
        <v>9411</v>
      </c>
      <c r="K488">
        <v>1.01</v>
      </c>
      <c r="L488" s="1">
        <v>44927</v>
      </c>
      <c r="M488" s="1">
        <v>45291</v>
      </c>
    </row>
    <row r="489" spans="1:13">
      <c r="A489" t="s">
        <v>1466</v>
      </c>
      <c r="B489" t="s">
        <v>1467</v>
      </c>
      <c r="C489" t="s">
        <v>10870</v>
      </c>
      <c r="D489" t="s">
        <v>10871</v>
      </c>
      <c r="E489" t="s">
        <v>1362</v>
      </c>
      <c r="F489" t="s">
        <v>1468</v>
      </c>
      <c r="G489" t="s">
        <v>1368</v>
      </c>
      <c r="H489" t="s">
        <v>10872</v>
      </c>
      <c r="I489" t="s">
        <v>9410</v>
      </c>
      <c r="J489" t="s">
        <v>9411</v>
      </c>
      <c r="K489">
        <v>0.95</v>
      </c>
      <c r="L489" s="1">
        <v>44927</v>
      </c>
      <c r="M489" s="1">
        <v>45291</v>
      </c>
    </row>
    <row r="490" spans="1:13">
      <c r="A490" t="s">
        <v>1469</v>
      </c>
      <c r="B490" t="s">
        <v>1470</v>
      </c>
      <c r="C490" t="s">
        <v>10873</v>
      </c>
      <c r="D490" t="s">
        <v>10874</v>
      </c>
      <c r="E490" t="s">
        <v>1362</v>
      </c>
      <c r="F490" t="s">
        <v>1471</v>
      </c>
      <c r="G490" t="s">
        <v>1472</v>
      </c>
      <c r="H490" t="s">
        <v>10875</v>
      </c>
      <c r="I490" t="s">
        <v>9410</v>
      </c>
      <c r="J490" t="s">
        <v>9411</v>
      </c>
      <c r="K490">
        <v>0.96</v>
      </c>
      <c r="L490" s="1">
        <v>44927</v>
      </c>
      <c r="M490" s="1">
        <v>45291</v>
      </c>
    </row>
    <row r="491" spans="1:13">
      <c r="A491" t="s">
        <v>1473</v>
      </c>
      <c r="B491" t="s">
        <v>1474</v>
      </c>
      <c r="C491" t="s">
        <v>10876</v>
      </c>
      <c r="D491" t="s">
        <v>10877</v>
      </c>
      <c r="E491" t="s">
        <v>1362</v>
      </c>
      <c r="F491" t="s">
        <v>1475</v>
      </c>
      <c r="G491" t="s">
        <v>1476</v>
      </c>
      <c r="H491" t="s">
        <v>10878</v>
      </c>
      <c r="I491" t="s">
        <v>9410</v>
      </c>
      <c r="J491" t="s">
        <v>9411</v>
      </c>
      <c r="K491">
        <v>1</v>
      </c>
      <c r="L491" s="1">
        <v>44927</v>
      </c>
      <c r="M491" s="1">
        <v>45291</v>
      </c>
    </row>
    <row r="492" spans="1:13">
      <c r="A492" t="s">
        <v>1477</v>
      </c>
      <c r="B492" t="s">
        <v>1478</v>
      </c>
      <c r="C492" t="s">
        <v>10879</v>
      </c>
      <c r="D492" t="s">
        <v>10880</v>
      </c>
      <c r="E492" t="s">
        <v>1362</v>
      </c>
      <c r="F492" t="s">
        <v>1479</v>
      </c>
      <c r="G492" t="s">
        <v>1437</v>
      </c>
      <c r="H492" t="s">
        <v>10881</v>
      </c>
      <c r="I492" t="s">
        <v>9410</v>
      </c>
      <c r="J492" t="s">
        <v>9411</v>
      </c>
      <c r="K492">
        <v>0.96</v>
      </c>
      <c r="L492" s="1">
        <v>44927</v>
      </c>
      <c r="M492" s="1">
        <v>45291</v>
      </c>
    </row>
    <row r="493" spans="1:13">
      <c r="A493" t="s">
        <v>1480</v>
      </c>
      <c r="B493" t="s">
        <v>1481</v>
      </c>
      <c r="C493" t="s">
        <v>10882</v>
      </c>
      <c r="D493" t="s">
        <v>8042</v>
      </c>
      <c r="E493" t="s">
        <v>1362</v>
      </c>
      <c r="F493" t="s">
        <v>1482</v>
      </c>
      <c r="G493" t="s">
        <v>1476</v>
      </c>
      <c r="H493" t="s">
        <v>10883</v>
      </c>
      <c r="I493" t="s">
        <v>9410</v>
      </c>
      <c r="J493" t="s">
        <v>9411</v>
      </c>
      <c r="K493">
        <v>0.95</v>
      </c>
      <c r="L493" s="1">
        <v>44927</v>
      </c>
      <c r="M493" s="1">
        <v>45291</v>
      </c>
    </row>
    <row r="494" spans="1:13">
      <c r="A494" t="s">
        <v>1483</v>
      </c>
      <c r="B494" t="s">
        <v>1484</v>
      </c>
      <c r="C494" t="s">
        <v>10884</v>
      </c>
      <c r="D494" t="s">
        <v>3684</v>
      </c>
      <c r="E494" t="s">
        <v>1362</v>
      </c>
      <c r="F494" t="s">
        <v>1485</v>
      </c>
      <c r="G494" t="s">
        <v>1368</v>
      </c>
      <c r="H494" t="s">
        <v>10885</v>
      </c>
      <c r="I494" t="s">
        <v>9410</v>
      </c>
      <c r="J494" t="s">
        <v>9411</v>
      </c>
      <c r="K494">
        <v>1.04</v>
      </c>
      <c r="L494" s="1">
        <v>44927</v>
      </c>
      <c r="M494" s="1">
        <v>45291</v>
      </c>
    </row>
    <row r="495" spans="1:13">
      <c r="A495" t="s">
        <v>10886</v>
      </c>
      <c r="B495" t="s">
        <v>10887</v>
      </c>
      <c r="C495" t="s">
        <v>10888</v>
      </c>
      <c r="D495" t="s">
        <v>10804</v>
      </c>
      <c r="E495" t="s">
        <v>1362</v>
      </c>
      <c r="F495" t="s">
        <v>1398</v>
      </c>
      <c r="G495" t="s">
        <v>1399</v>
      </c>
      <c r="H495" t="s">
        <v>10889</v>
      </c>
      <c r="I495" t="s">
        <v>9410</v>
      </c>
      <c r="J495" t="s">
        <v>9411</v>
      </c>
      <c r="K495">
        <v>0.98</v>
      </c>
      <c r="L495" s="1">
        <v>44927</v>
      </c>
      <c r="M495" s="1">
        <v>45291</v>
      </c>
    </row>
    <row r="496" spans="1:13">
      <c r="A496" t="s">
        <v>10890</v>
      </c>
      <c r="B496" t="s">
        <v>10891</v>
      </c>
      <c r="C496" t="s">
        <v>10892</v>
      </c>
      <c r="D496" t="s">
        <v>10893</v>
      </c>
      <c r="E496" t="s">
        <v>1362</v>
      </c>
      <c r="F496" t="s">
        <v>10894</v>
      </c>
      <c r="G496" t="s">
        <v>6372</v>
      </c>
      <c r="H496" t="s">
        <v>10895</v>
      </c>
      <c r="I496" t="s">
        <v>9410</v>
      </c>
      <c r="J496" t="s">
        <v>9411</v>
      </c>
      <c r="K496">
        <v>0.84</v>
      </c>
      <c r="L496" s="1">
        <v>44927</v>
      </c>
      <c r="M496" s="1">
        <v>45291</v>
      </c>
    </row>
    <row r="497" spans="1:13">
      <c r="A497" t="s">
        <v>1486</v>
      </c>
      <c r="B497" t="s">
        <v>1487</v>
      </c>
      <c r="C497" t="s">
        <v>10896</v>
      </c>
      <c r="D497" t="s">
        <v>10826</v>
      </c>
      <c r="E497" t="s">
        <v>1362</v>
      </c>
      <c r="F497" t="s">
        <v>1427</v>
      </c>
      <c r="G497" t="s">
        <v>1387</v>
      </c>
      <c r="H497" t="s">
        <v>10897</v>
      </c>
      <c r="I497" t="s">
        <v>9410</v>
      </c>
      <c r="J497" t="s">
        <v>9411</v>
      </c>
      <c r="K497">
        <v>1.04</v>
      </c>
      <c r="L497" s="1">
        <v>44927</v>
      </c>
      <c r="M497" s="1">
        <v>45291</v>
      </c>
    </row>
    <row r="498" spans="1:13">
      <c r="A498" t="s">
        <v>10898</v>
      </c>
      <c r="B498" t="s">
        <v>10899</v>
      </c>
      <c r="C498" t="s">
        <v>10900</v>
      </c>
      <c r="D498" t="s">
        <v>10570</v>
      </c>
      <c r="E498" t="s">
        <v>1362</v>
      </c>
      <c r="F498" t="s">
        <v>1405</v>
      </c>
      <c r="G498" t="s">
        <v>36</v>
      </c>
      <c r="H498" t="s">
        <v>10901</v>
      </c>
      <c r="I498" t="s">
        <v>9410</v>
      </c>
      <c r="J498" t="s">
        <v>9411</v>
      </c>
      <c r="K498">
        <v>0.9</v>
      </c>
      <c r="L498" s="1">
        <v>44927</v>
      </c>
      <c r="M498" s="1">
        <v>45291</v>
      </c>
    </row>
    <row r="499" spans="1:13">
      <c r="A499" t="s">
        <v>1488</v>
      </c>
      <c r="B499" t="s">
        <v>1489</v>
      </c>
      <c r="C499" t="s">
        <v>10902</v>
      </c>
      <c r="D499" t="s">
        <v>10903</v>
      </c>
      <c r="E499" t="s">
        <v>1362</v>
      </c>
      <c r="F499" t="s">
        <v>1490</v>
      </c>
      <c r="G499" t="s">
        <v>1476</v>
      </c>
      <c r="H499" t="s">
        <v>10904</v>
      </c>
      <c r="I499" t="s">
        <v>9410</v>
      </c>
      <c r="J499" t="s">
        <v>9411</v>
      </c>
      <c r="K499">
        <v>0.95</v>
      </c>
      <c r="L499" s="1">
        <v>44927</v>
      </c>
      <c r="M499" s="1">
        <v>45291</v>
      </c>
    </row>
    <row r="500" spans="1:13">
      <c r="A500" t="s">
        <v>2787</v>
      </c>
      <c r="B500" t="s">
        <v>10905</v>
      </c>
      <c r="C500" t="s">
        <v>10906</v>
      </c>
      <c r="D500" t="s">
        <v>10797</v>
      </c>
      <c r="E500" t="s">
        <v>1362</v>
      </c>
      <c r="F500" t="s">
        <v>10907</v>
      </c>
      <c r="G500" t="s">
        <v>1387</v>
      </c>
      <c r="H500" t="s">
        <v>10908</v>
      </c>
      <c r="I500" t="s">
        <v>9410</v>
      </c>
      <c r="J500" t="s">
        <v>9411</v>
      </c>
      <c r="K500">
        <v>1.1399999999999999</v>
      </c>
      <c r="L500" s="1">
        <v>44927</v>
      </c>
      <c r="M500" s="1">
        <v>45291</v>
      </c>
    </row>
    <row r="501" spans="1:13">
      <c r="A501" t="s">
        <v>1491</v>
      </c>
      <c r="B501" t="s">
        <v>1492</v>
      </c>
      <c r="C501" t="s">
        <v>10909</v>
      </c>
      <c r="D501" t="s">
        <v>10784</v>
      </c>
      <c r="E501" t="s">
        <v>1362</v>
      </c>
      <c r="F501" t="s">
        <v>1493</v>
      </c>
      <c r="G501" t="s">
        <v>1368</v>
      </c>
      <c r="H501" t="s">
        <v>10910</v>
      </c>
      <c r="I501" t="s">
        <v>9410</v>
      </c>
      <c r="J501" t="s">
        <v>9411</v>
      </c>
      <c r="K501">
        <v>0.98</v>
      </c>
      <c r="L501" s="1">
        <v>44927</v>
      </c>
      <c r="M501" s="1">
        <v>45291</v>
      </c>
    </row>
    <row r="502" spans="1:13">
      <c r="A502" t="s">
        <v>1494</v>
      </c>
      <c r="B502" t="s">
        <v>1495</v>
      </c>
      <c r="C502" t="s">
        <v>10911</v>
      </c>
      <c r="D502" t="s">
        <v>1472</v>
      </c>
      <c r="E502" t="s">
        <v>1362</v>
      </c>
      <c r="F502" t="s">
        <v>1496</v>
      </c>
      <c r="G502" t="s">
        <v>36</v>
      </c>
      <c r="H502" t="s">
        <v>10912</v>
      </c>
      <c r="I502" t="s">
        <v>9410</v>
      </c>
      <c r="J502" t="s">
        <v>9411</v>
      </c>
      <c r="K502">
        <v>1.03</v>
      </c>
      <c r="L502" s="1">
        <v>44927</v>
      </c>
      <c r="M502" s="1">
        <v>45291</v>
      </c>
    </row>
    <row r="503" spans="1:13">
      <c r="A503" t="s">
        <v>10913</v>
      </c>
      <c r="B503" t="s">
        <v>10914</v>
      </c>
      <c r="C503" t="s">
        <v>10915</v>
      </c>
      <c r="D503" t="s">
        <v>10813</v>
      </c>
      <c r="E503" t="s">
        <v>1362</v>
      </c>
      <c r="F503" t="s">
        <v>10916</v>
      </c>
      <c r="G503" t="s">
        <v>1412</v>
      </c>
      <c r="H503" t="s">
        <v>10917</v>
      </c>
      <c r="I503" t="s">
        <v>9410</v>
      </c>
      <c r="J503" t="s">
        <v>9411</v>
      </c>
      <c r="K503">
        <v>0.88</v>
      </c>
      <c r="L503" s="1">
        <v>44927</v>
      </c>
      <c r="M503" s="1">
        <v>45291</v>
      </c>
    </row>
    <row r="504" spans="1:13">
      <c r="A504" t="s">
        <v>1497</v>
      </c>
      <c r="B504" t="s">
        <v>1498</v>
      </c>
      <c r="C504" t="s">
        <v>10918</v>
      </c>
      <c r="D504" t="s">
        <v>10781</v>
      </c>
      <c r="E504" t="s">
        <v>1362</v>
      </c>
      <c r="F504" t="s">
        <v>1499</v>
      </c>
      <c r="G504" t="s">
        <v>1364</v>
      </c>
      <c r="H504" t="s">
        <v>10919</v>
      </c>
      <c r="I504" t="s">
        <v>9410</v>
      </c>
      <c r="J504" t="s">
        <v>9411</v>
      </c>
      <c r="K504">
        <v>1.02</v>
      </c>
      <c r="L504" s="1">
        <v>44927</v>
      </c>
      <c r="M504" s="1">
        <v>45291</v>
      </c>
    </row>
    <row r="505" spans="1:13">
      <c r="A505" t="s">
        <v>1500</v>
      </c>
      <c r="B505" t="s">
        <v>1501</v>
      </c>
      <c r="C505" t="s">
        <v>10920</v>
      </c>
      <c r="D505" t="s">
        <v>10921</v>
      </c>
      <c r="E505" t="s">
        <v>1362</v>
      </c>
      <c r="F505" t="s">
        <v>1502</v>
      </c>
      <c r="G505" t="s">
        <v>1476</v>
      </c>
      <c r="H505" t="s">
        <v>10922</v>
      </c>
      <c r="I505" t="s">
        <v>9410</v>
      </c>
      <c r="J505" t="s">
        <v>9411</v>
      </c>
      <c r="K505">
        <v>0.98</v>
      </c>
      <c r="L505" s="1">
        <v>44927</v>
      </c>
      <c r="M505" s="1">
        <v>45291</v>
      </c>
    </row>
    <row r="506" spans="1:13">
      <c r="A506" t="s">
        <v>1511</v>
      </c>
      <c r="B506" t="s">
        <v>1512</v>
      </c>
      <c r="C506" t="s">
        <v>10923</v>
      </c>
      <c r="D506" t="s">
        <v>1515</v>
      </c>
      <c r="E506" t="s">
        <v>1513</v>
      </c>
      <c r="F506" t="s">
        <v>1514</v>
      </c>
      <c r="G506" t="s">
        <v>1515</v>
      </c>
      <c r="H506" t="s">
        <v>10924</v>
      </c>
      <c r="I506" t="s">
        <v>9410</v>
      </c>
      <c r="J506" t="s">
        <v>9411</v>
      </c>
      <c r="K506">
        <v>1.04</v>
      </c>
      <c r="L506" s="1">
        <v>44927</v>
      </c>
      <c r="M506" s="1">
        <v>45291</v>
      </c>
    </row>
    <row r="507" spans="1:13">
      <c r="A507" t="s">
        <v>1516</v>
      </c>
      <c r="B507" t="s">
        <v>1517</v>
      </c>
      <c r="C507" t="s">
        <v>10925</v>
      </c>
      <c r="D507" t="s">
        <v>2011</v>
      </c>
      <c r="E507" t="s">
        <v>1513</v>
      </c>
      <c r="F507" t="s">
        <v>1518</v>
      </c>
      <c r="G507" t="s">
        <v>1519</v>
      </c>
      <c r="H507" t="s">
        <v>10926</v>
      </c>
      <c r="I507" t="s">
        <v>9410</v>
      </c>
      <c r="J507" t="s">
        <v>9411</v>
      </c>
      <c r="K507">
        <v>0.98</v>
      </c>
      <c r="L507" s="1">
        <v>44927</v>
      </c>
      <c r="M507" s="1">
        <v>45291</v>
      </c>
    </row>
    <row r="508" spans="1:13">
      <c r="A508" t="s">
        <v>1520</v>
      </c>
      <c r="B508" t="s">
        <v>1521</v>
      </c>
      <c r="C508" t="s">
        <v>10927</v>
      </c>
      <c r="D508" t="s">
        <v>10928</v>
      </c>
      <c r="E508" t="s">
        <v>1513</v>
      </c>
      <c r="F508" t="s">
        <v>1522</v>
      </c>
      <c r="G508" t="s">
        <v>1523</v>
      </c>
      <c r="H508" t="s">
        <v>10929</v>
      </c>
      <c r="I508" t="s">
        <v>9410</v>
      </c>
      <c r="J508" t="s">
        <v>9411</v>
      </c>
      <c r="K508">
        <v>0.94</v>
      </c>
      <c r="L508" s="1">
        <v>44927</v>
      </c>
      <c r="M508" s="1">
        <v>45291</v>
      </c>
    </row>
    <row r="509" spans="1:13">
      <c r="A509" t="s">
        <v>1524</v>
      </c>
      <c r="B509" t="s">
        <v>1525</v>
      </c>
      <c r="C509" t="s">
        <v>10930</v>
      </c>
      <c r="D509" t="s">
        <v>10931</v>
      </c>
      <c r="E509" t="s">
        <v>1513</v>
      </c>
      <c r="F509" t="s">
        <v>1526</v>
      </c>
      <c r="G509" t="s">
        <v>1527</v>
      </c>
      <c r="H509" t="s">
        <v>10932</v>
      </c>
      <c r="I509" t="s">
        <v>9410</v>
      </c>
      <c r="J509" t="s">
        <v>9411</v>
      </c>
      <c r="K509">
        <v>0.95</v>
      </c>
      <c r="L509" s="1">
        <v>44927</v>
      </c>
      <c r="M509" s="1">
        <v>45291</v>
      </c>
    </row>
    <row r="510" spans="1:13">
      <c r="A510" t="s">
        <v>1528</v>
      </c>
      <c r="B510" t="s">
        <v>1529</v>
      </c>
      <c r="C510" t="s">
        <v>10933</v>
      </c>
      <c r="D510" t="s">
        <v>10934</v>
      </c>
      <c r="E510" t="s">
        <v>1513</v>
      </c>
      <c r="F510" t="s">
        <v>1530</v>
      </c>
      <c r="G510" t="s">
        <v>1531</v>
      </c>
      <c r="H510" t="s">
        <v>10935</v>
      </c>
      <c r="I510" t="s">
        <v>9410</v>
      </c>
      <c r="J510" t="s">
        <v>9411</v>
      </c>
      <c r="K510">
        <v>1.02</v>
      </c>
      <c r="L510" s="1">
        <v>44927</v>
      </c>
      <c r="M510" s="1">
        <v>45291</v>
      </c>
    </row>
    <row r="511" spans="1:13">
      <c r="A511" t="s">
        <v>1532</v>
      </c>
      <c r="B511" t="s">
        <v>1533</v>
      </c>
      <c r="C511" t="s">
        <v>10936</v>
      </c>
      <c r="D511" t="s">
        <v>1535</v>
      </c>
      <c r="E511" t="s">
        <v>1513</v>
      </c>
      <c r="F511" t="s">
        <v>1534</v>
      </c>
      <c r="G511" t="s">
        <v>1535</v>
      </c>
      <c r="H511" t="s">
        <v>10937</v>
      </c>
      <c r="I511" t="s">
        <v>9410</v>
      </c>
      <c r="J511" t="s">
        <v>9411</v>
      </c>
      <c r="K511">
        <v>0.98</v>
      </c>
      <c r="L511" s="1">
        <v>44927</v>
      </c>
      <c r="M511" s="1">
        <v>45291</v>
      </c>
    </row>
    <row r="512" spans="1:13">
      <c r="A512" t="s">
        <v>1536</v>
      </c>
      <c r="B512" t="s">
        <v>1537</v>
      </c>
      <c r="C512" t="s">
        <v>10938</v>
      </c>
      <c r="D512" t="s">
        <v>10939</v>
      </c>
      <c r="E512" t="s">
        <v>1513</v>
      </c>
      <c r="F512" t="s">
        <v>1538</v>
      </c>
      <c r="G512" t="s">
        <v>1539</v>
      </c>
      <c r="H512" t="s">
        <v>10940</v>
      </c>
      <c r="I512" t="s">
        <v>9410</v>
      </c>
      <c r="J512" t="s">
        <v>9411</v>
      </c>
      <c r="K512">
        <v>0.94</v>
      </c>
      <c r="L512" s="1">
        <v>44927</v>
      </c>
      <c r="M512" s="1">
        <v>45291</v>
      </c>
    </row>
    <row r="513" spans="1:13">
      <c r="A513" t="s">
        <v>1540</v>
      </c>
      <c r="B513" t="s">
        <v>1541</v>
      </c>
      <c r="C513" t="s">
        <v>10941</v>
      </c>
      <c r="D513" t="s">
        <v>10942</v>
      </c>
      <c r="E513" t="s">
        <v>1513</v>
      </c>
      <c r="F513" t="s">
        <v>1542</v>
      </c>
      <c r="G513" t="s">
        <v>1531</v>
      </c>
      <c r="H513" t="s">
        <v>10943</v>
      </c>
      <c r="I513" t="s">
        <v>9410</v>
      </c>
      <c r="J513" t="s">
        <v>9411</v>
      </c>
      <c r="K513">
        <v>0.98</v>
      </c>
      <c r="L513" s="1">
        <v>44927</v>
      </c>
      <c r="M513" s="1">
        <v>45291</v>
      </c>
    </row>
    <row r="514" spans="1:13">
      <c r="A514" t="s">
        <v>1543</v>
      </c>
      <c r="B514" t="s">
        <v>1544</v>
      </c>
      <c r="C514" t="s">
        <v>10944</v>
      </c>
      <c r="D514" t="s">
        <v>10945</v>
      </c>
      <c r="E514" t="s">
        <v>1513</v>
      </c>
      <c r="F514" t="s">
        <v>1545</v>
      </c>
      <c r="G514" t="s">
        <v>1523</v>
      </c>
      <c r="H514" t="s">
        <v>10946</v>
      </c>
      <c r="I514" t="s">
        <v>9410</v>
      </c>
      <c r="J514" t="s">
        <v>9411</v>
      </c>
      <c r="K514">
        <v>1.01</v>
      </c>
      <c r="L514" s="1">
        <v>44927</v>
      </c>
      <c r="M514" s="1">
        <v>45291</v>
      </c>
    </row>
    <row r="515" spans="1:13">
      <c r="A515" t="s">
        <v>10947</v>
      </c>
      <c r="B515" t="s">
        <v>10948</v>
      </c>
      <c r="C515" t="s">
        <v>10949</v>
      </c>
      <c r="D515" t="s">
        <v>3808</v>
      </c>
      <c r="E515" t="s">
        <v>1513</v>
      </c>
      <c r="F515" t="s">
        <v>10950</v>
      </c>
      <c r="G515" t="s">
        <v>1539</v>
      </c>
      <c r="H515" t="s">
        <v>10951</v>
      </c>
      <c r="I515" t="s">
        <v>9410</v>
      </c>
      <c r="J515" t="s">
        <v>9411</v>
      </c>
      <c r="K515">
        <v>0.87</v>
      </c>
      <c r="L515" s="1">
        <v>44927</v>
      </c>
      <c r="M515" s="1">
        <v>45291</v>
      </c>
    </row>
    <row r="516" spans="1:13">
      <c r="A516" t="s">
        <v>1546</v>
      </c>
      <c r="B516" t="s">
        <v>1547</v>
      </c>
      <c r="C516" t="s">
        <v>10952</v>
      </c>
      <c r="D516" t="s">
        <v>10931</v>
      </c>
      <c r="E516" t="s">
        <v>1513</v>
      </c>
      <c r="F516" t="s">
        <v>1548</v>
      </c>
      <c r="G516" t="s">
        <v>1527</v>
      </c>
      <c r="H516" t="s">
        <v>10953</v>
      </c>
      <c r="I516" t="s">
        <v>9410</v>
      </c>
      <c r="J516" t="s">
        <v>9411</v>
      </c>
      <c r="K516">
        <v>1.03</v>
      </c>
      <c r="L516" s="1">
        <v>44927</v>
      </c>
      <c r="M516" s="1">
        <v>45291</v>
      </c>
    </row>
    <row r="517" spans="1:13">
      <c r="A517" t="s">
        <v>1549</v>
      </c>
      <c r="B517" t="s">
        <v>1550</v>
      </c>
      <c r="C517" t="s">
        <v>10954</v>
      </c>
      <c r="D517" t="s">
        <v>10955</v>
      </c>
      <c r="E517" t="s">
        <v>1513</v>
      </c>
      <c r="F517" t="s">
        <v>1551</v>
      </c>
      <c r="G517" t="s">
        <v>1527</v>
      </c>
      <c r="H517" t="s">
        <v>10956</v>
      </c>
      <c r="I517" t="s">
        <v>9410</v>
      </c>
      <c r="J517" t="s">
        <v>9411</v>
      </c>
      <c r="K517">
        <v>1.01</v>
      </c>
      <c r="L517" s="1">
        <v>44927</v>
      </c>
      <c r="M517" s="1">
        <v>45291</v>
      </c>
    </row>
    <row r="518" spans="1:13">
      <c r="A518" t="s">
        <v>1552</v>
      </c>
      <c r="B518" t="s">
        <v>1553</v>
      </c>
      <c r="C518" t="s">
        <v>10957</v>
      </c>
      <c r="D518" t="s">
        <v>10958</v>
      </c>
      <c r="E518" t="s">
        <v>1513</v>
      </c>
      <c r="F518" t="s">
        <v>1554</v>
      </c>
      <c r="G518" t="s">
        <v>1531</v>
      </c>
      <c r="H518" t="s">
        <v>10959</v>
      </c>
      <c r="I518" t="s">
        <v>9410</v>
      </c>
      <c r="J518" t="s">
        <v>9411</v>
      </c>
      <c r="K518">
        <v>0.95</v>
      </c>
      <c r="L518" s="1">
        <v>44927</v>
      </c>
      <c r="M518" s="1">
        <v>45291</v>
      </c>
    </row>
    <row r="519" spans="1:13">
      <c r="A519" t="s">
        <v>1555</v>
      </c>
      <c r="B519" t="s">
        <v>1556</v>
      </c>
      <c r="C519" t="s">
        <v>10960</v>
      </c>
      <c r="D519" t="s">
        <v>10961</v>
      </c>
      <c r="E519" t="s">
        <v>1513</v>
      </c>
      <c r="F519" t="s">
        <v>1557</v>
      </c>
      <c r="G519" t="s">
        <v>1558</v>
      </c>
      <c r="H519" t="s">
        <v>10962</v>
      </c>
      <c r="I519" t="s">
        <v>9410</v>
      </c>
      <c r="J519" t="s">
        <v>9411</v>
      </c>
      <c r="K519">
        <v>0.96</v>
      </c>
      <c r="L519" s="1">
        <v>44927</v>
      </c>
      <c r="M519" s="1">
        <v>45291</v>
      </c>
    </row>
    <row r="520" spans="1:13">
      <c r="A520" t="s">
        <v>1559</v>
      </c>
      <c r="B520" t="s">
        <v>1560</v>
      </c>
      <c r="C520" t="s">
        <v>10963</v>
      </c>
      <c r="D520" t="s">
        <v>10964</v>
      </c>
      <c r="E520" t="s">
        <v>1513</v>
      </c>
      <c r="F520" t="s">
        <v>1561</v>
      </c>
      <c r="G520" t="s">
        <v>1519</v>
      </c>
      <c r="H520" t="s">
        <v>10965</v>
      </c>
      <c r="I520" t="s">
        <v>9410</v>
      </c>
      <c r="J520" t="s">
        <v>9411</v>
      </c>
      <c r="K520">
        <v>0.92</v>
      </c>
      <c r="L520" s="1">
        <v>44927</v>
      </c>
      <c r="M520" s="1">
        <v>45291</v>
      </c>
    </row>
    <row r="521" spans="1:13">
      <c r="A521" t="s">
        <v>1562</v>
      </c>
      <c r="B521" t="s">
        <v>1563</v>
      </c>
      <c r="C521" t="s">
        <v>10966</v>
      </c>
      <c r="D521" t="s">
        <v>1527</v>
      </c>
      <c r="E521" t="s">
        <v>1513</v>
      </c>
      <c r="F521" t="s">
        <v>1564</v>
      </c>
      <c r="G521" t="s">
        <v>1527</v>
      </c>
      <c r="H521" t="s">
        <v>10967</v>
      </c>
      <c r="I521" t="s">
        <v>9410</v>
      </c>
      <c r="J521" t="s">
        <v>9411</v>
      </c>
      <c r="K521">
        <v>1.01</v>
      </c>
      <c r="L521" s="1">
        <v>44927</v>
      </c>
      <c r="M521" s="1">
        <v>45291</v>
      </c>
    </row>
    <row r="522" spans="1:13">
      <c r="A522" t="s">
        <v>1565</v>
      </c>
      <c r="B522" t="s">
        <v>1566</v>
      </c>
      <c r="C522" t="s">
        <v>10968</v>
      </c>
      <c r="D522" t="s">
        <v>10969</v>
      </c>
      <c r="E522" t="s">
        <v>1513</v>
      </c>
      <c r="F522" t="s">
        <v>1567</v>
      </c>
      <c r="G522" t="s">
        <v>1535</v>
      </c>
      <c r="H522" t="s">
        <v>10970</v>
      </c>
      <c r="I522" t="s">
        <v>9410</v>
      </c>
      <c r="J522" t="s">
        <v>9411</v>
      </c>
      <c r="K522">
        <v>0.96</v>
      </c>
      <c r="L522" s="1">
        <v>44927</v>
      </c>
      <c r="M522" s="1">
        <v>45291</v>
      </c>
    </row>
    <row r="523" spans="1:13">
      <c r="A523" t="s">
        <v>1568</v>
      </c>
      <c r="B523" t="s">
        <v>1569</v>
      </c>
      <c r="C523" t="s">
        <v>10971</v>
      </c>
      <c r="D523" t="s">
        <v>1515</v>
      </c>
      <c r="E523" t="s">
        <v>1513</v>
      </c>
      <c r="F523" t="s">
        <v>1570</v>
      </c>
      <c r="G523" t="s">
        <v>1515</v>
      </c>
      <c r="H523" t="s">
        <v>10972</v>
      </c>
      <c r="I523" t="s">
        <v>9410</v>
      </c>
      <c r="J523" t="s">
        <v>9411</v>
      </c>
      <c r="K523">
        <v>1.01</v>
      </c>
      <c r="L523" s="1">
        <v>44927</v>
      </c>
      <c r="M523" s="1">
        <v>45291</v>
      </c>
    </row>
    <row r="524" spans="1:13">
      <c r="A524" t="s">
        <v>1571</v>
      </c>
      <c r="B524" t="s">
        <v>1572</v>
      </c>
      <c r="C524" t="s">
        <v>10973</v>
      </c>
      <c r="D524" t="s">
        <v>10974</v>
      </c>
      <c r="E524" t="s">
        <v>1513</v>
      </c>
      <c r="F524" t="s">
        <v>1573</v>
      </c>
      <c r="G524" t="s">
        <v>1515</v>
      </c>
      <c r="H524" t="s">
        <v>10975</v>
      </c>
      <c r="I524" t="s">
        <v>9410</v>
      </c>
      <c r="J524" t="s">
        <v>9411</v>
      </c>
      <c r="K524">
        <v>0.98</v>
      </c>
      <c r="L524" s="1">
        <v>44927</v>
      </c>
      <c r="M524" s="1">
        <v>45291</v>
      </c>
    </row>
    <row r="525" spans="1:13">
      <c r="A525" t="s">
        <v>1574</v>
      </c>
      <c r="B525" t="s">
        <v>1575</v>
      </c>
      <c r="C525" t="s">
        <v>10976</v>
      </c>
      <c r="D525" t="s">
        <v>10942</v>
      </c>
      <c r="E525" t="s">
        <v>1513</v>
      </c>
      <c r="F525" t="s">
        <v>1576</v>
      </c>
      <c r="G525" t="s">
        <v>1531</v>
      </c>
      <c r="H525" t="s">
        <v>10977</v>
      </c>
      <c r="I525" t="s">
        <v>9410</v>
      </c>
      <c r="J525" t="s">
        <v>9411</v>
      </c>
      <c r="K525">
        <v>1.04</v>
      </c>
      <c r="L525" s="1">
        <v>44927</v>
      </c>
      <c r="M525" s="1">
        <v>45291</v>
      </c>
    </row>
    <row r="526" spans="1:13">
      <c r="A526" t="s">
        <v>1577</v>
      </c>
      <c r="B526" t="s">
        <v>1578</v>
      </c>
      <c r="C526" t="s">
        <v>10978</v>
      </c>
      <c r="D526" t="s">
        <v>4064</v>
      </c>
      <c r="E526" t="s">
        <v>1513</v>
      </c>
      <c r="F526" t="s">
        <v>1579</v>
      </c>
      <c r="G526" t="s">
        <v>1515</v>
      </c>
      <c r="H526" t="s">
        <v>10979</v>
      </c>
      <c r="I526" t="s">
        <v>9410</v>
      </c>
      <c r="J526" t="s">
        <v>9411</v>
      </c>
      <c r="K526">
        <v>1.03</v>
      </c>
      <c r="L526" s="1">
        <v>44927</v>
      </c>
      <c r="M526" s="1">
        <v>45291</v>
      </c>
    </row>
    <row r="527" spans="1:13">
      <c r="A527" t="s">
        <v>1580</v>
      </c>
      <c r="B527" t="s">
        <v>1581</v>
      </c>
      <c r="C527" t="s">
        <v>10980</v>
      </c>
      <c r="D527" t="s">
        <v>10981</v>
      </c>
      <c r="E527" t="s">
        <v>1513</v>
      </c>
      <c r="F527" t="s">
        <v>1582</v>
      </c>
      <c r="G527" t="s">
        <v>1527</v>
      </c>
      <c r="H527" t="s">
        <v>10982</v>
      </c>
      <c r="I527" t="s">
        <v>9410</v>
      </c>
      <c r="J527" t="s">
        <v>9411</v>
      </c>
      <c r="K527">
        <v>0.98</v>
      </c>
      <c r="L527" s="1">
        <v>44927</v>
      </c>
      <c r="M527" s="1">
        <v>45291</v>
      </c>
    </row>
    <row r="528" spans="1:13">
      <c r="A528" t="s">
        <v>1583</v>
      </c>
      <c r="B528" t="s">
        <v>1584</v>
      </c>
      <c r="C528" t="s">
        <v>10983</v>
      </c>
      <c r="D528" t="s">
        <v>10984</v>
      </c>
      <c r="E528" t="s">
        <v>1513</v>
      </c>
      <c r="F528" t="s">
        <v>1585</v>
      </c>
      <c r="G528" t="s">
        <v>1531</v>
      </c>
      <c r="H528" t="s">
        <v>10985</v>
      </c>
      <c r="I528" t="s">
        <v>9410</v>
      </c>
      <c r="J528" t="s">
        <v>9411</v>
      </c>
      <c r="K528">
        <v>1</v>
      </c>
      <c r="L528" s="1">
        <v>44927</v>
      </c>
      <c r="M528" s="1">
        <v>45291</v>
      </c>
    </row>
    <row r="529" spans="1:13">
      <c r="A529" t="s">
        <v>1586</v>
      </c>
      <c r="B529" t="s">
        <v>1587</v>
      </c>
      <c r="C529" t="s">
        <v>10986</v>
      </c>
      <c r="D529" t="s">
        <v>10742</v>
      </c>
      <c r="E529" t="s">
        <v>1513</v>
      </c>
      <c r="F529" t="s">
        <v>1588</v>
      </c>
      <c r="G529" t="s">
        <v>1531</v>
      </c>
      <c r="H529" t="s">
        <v>10987</v>
      </c>
      <c r="I529" t="s">
        <v>9410</v>
      </c>
      <c r="J529" t="s">
        <v>9411</v>
      </c>
      <c r="K529">
        <v>1.03</v>
      </c>
      <c r="L529" s="1">
        <v>44927</v>
      </c>
      <c r="M529" s="1">
        <v>45291</v>
      </c>
    </row>
    <row r="530" spans="1:13">
      <c r="A530" t="s">
        <v>1589</v>
      </c>
      <c r="B530" t="s">
        <v>1590</v>
      </c>
      <c r="C530" t="s">
        <v>10988</v>
      </c>
      <c r="D530" t="s">
        <v>10989</v>
      </c>
      <c r="E530" t="s">
        <v>1513</v>
      </c>
      <c r="F530" t="s">
        <v>1591</v>
      </c>
      <c r="G530" t="s">
        <v>1515</v>
      </c>
      <c r="H530" t="s">
        <v>10990</v>
      </c>
      <c r="I530" t="s">
        <v>9410</v>
      </c>
      <c r="J530" t="s">
        <v>9411</v>
      </c>
      <c r="K530">
        <v>1.04</v>
      </c>
      <c r="L530" s="1">
        <v>44927</v>
      </c>
      <c r="M530" s="1">
        <v>45291</v>
      </c>
    </row>
    <row r="531" spans="1:13">
      <c r="A531" t="s">
        <v>1592</v>
      </c>
      <c r="B531" t="s">
        <v>1593</v>
      </c>
      <c r="C531" t="s">
        <v>10991</v>
      </c>
      <c r="D531" t="s">
        <v>10992</v>
      </c>
      <c r="E531" t="s">
        <v>1513</v>
      </c>
      <c r="F531" t="s">
        <v>1594</v>
      </c>
      <c r="G531" t="s">
        <v>1515</v>
      </c>
      <c r="H531" t="s">
        <v>10993</v>
      </c>
      <c r="I531" t="s">
        <v>9410</v>
      </c>
      <c r="J531" t="s">
        <v>9411</v>
      </c>
      <c r="K531">
        <v>0.99</v>
      </c>
      <c r="L531" s="1">
        <v>44927</v>
      </c>
      <c r="M531" s="1">
        <v>45291</v>
      </c>
    </row>
    <row r="532" spans="1:13">
      <c r="A532" t="s">
        <v>1598</v>
      </c>
      <c r="B532" t="s">
        <v>1599</v>
      </c>
      <c r="C532" t="s">
        <v>10994</v>
      </c>
      <c r="D532" t="s">
        <v>10995</v>
      </c>
      <c r="E532" t="s">
        <v>1600</v>
      </c>
      <c r="F532" t="s">
        <v>1601</v>
      </c>
      <c r="G532" t="s">
        <v>1602</v>
      </c>
      <c r="H532" t="s">
        <v>10996</v>
      </c>
      <c r="I532" t="s">
        <v>9410</v>
      </c>
      <c r="J532" t="s">
        <v>9411</v>
      </c>
      <c r="K532">
        <v>1.04</v>
      </c>
      <c r="L532" s="1">
        <v>44927</v>
      </c>
      <c r="M532" s="1">
        <v>45291</v>
      </c>
    </row>
    <row r="533" spans="1:13">
      <c r="A533" t="s">
        <v>1603</v>
      </c>
      <c r="B533" t="s">
        <v>1604</v>
      </c>
      <c r="C533" t="s">
        <v>10997</v>
      </c>
      <c r="D533" t="s">
        <v>10998</v>
      </c>
      <c r="E533" t="s">
        <v>1600</v>
      </c>
      <c r="F533" t="s">
        <v>1605</v>
      </c>
      <c r="G533" t="s">
        <v>1602</v>
      </c>
      <c r="H533" t="s">
        <v>10999</v>
      </c>
      <c r="I533" t="s">
        <v>9410</v>
      </c>
      <c r="J533" t="s">
        <v>9411</v>
      </c>
      <c r="K533">
        <v>1.02</v>
      </c>
      <c r="L533" s="1">
        <v>44927</v>
      </c>
      <c r="M533" s="1">
        <v>45291</v>
      </c>
    </row>
    <row r="534" spans="1:13">
      <c r="A534" t="s">
        <v>1606</v>
      </c>
      <c r="B534" t="s">
        <v>1607</v>
      </c>
      <c r="C534" t="s">
        <v>11000</v>
      </c>
      <c r="D534" t="s">
        <v>11001</v>
      </c>
      <c r="E534" t="s">
        <v>1600</v>
      </c>
      <c r="F534" t="s">
        <v>1608</v>
      </c>
      <c r="G534" t="s">
        <v>1609</v>
      </c>
      <c r="H534" t="s">
        <v>11002</v>
      </c>
      <c r="I534" t="s">
        <v>9410</v>
      </c>
      <c r="J534" t="s">
        <v>9411</v>
      </c>
      <c r="K534">
        <v>1.06</v>
      </c>
      <c r="L534" s="1">
        <v>44927</v>
      </c>
      <c r="M534" s="1">
        <v>45291</v>
      </c>
    </row>
    <row r="535" spans="1:13">
      <c r="A535" t="s">
        <v>1610</v>
      </c>
      <c r="B535" t="s">
        <v>1611</v>
      </c>
      <c r="C535" t="s">
        <v>11003</v>
      </c>
      <c r="D535" t="s">
        <v>11004</v>
      </c>
      <c r="E535" t="s">
        <v>1600</v>
      </c>
      <c r="F535" t="s">
        <v>1612</v>
      </c>
      <c r="G535" t="s">
        <v>1613</v>
      </c>
      <c r="H535" t="s">
        <v>11005</v>
      </c>
      <c r="I535" t="s">
        <v>9410</v>
      </c>
      <c r="J535" t="s">
        <v>9411</v>
      </c>
      <c r="K535">
        <v>1.02</v>
      </c>
      <c r="L535" s="1">
        <v>44927</v>
      </c>
      <c r="M535" s="1">
        <v>45291</v>
      </c>
    </row>
    <row r="536" spans="1:13">
      <c r="A536" t="s">
        <v>1614</v>
      </c>
      <c r="B536" t="s">
        <v>1615</v>
      </c>
      <c r="C536" t="s">
        <v>11006</v>
      </c>
      <c r="D536" t="s">
        <v>11007</v>
      </c>
      <c r="E536" t="s">
        <v>1600</v>
      </c>
      <c r="F536" t="s">
        <v>1616</v>
      </c>
      <c r="G536" t="s">
        <v>1613</v>
      </c>
      <c r="H536" t="s">
        <v>11008</v>
      </c>
      <c r="I536" t="s">
        <v>9410</v>
      </c>
      <c r="J536" t="s">
        <v>9411</v>
      </c>
      <c r="K536">
        <v>1.01</v>
      </c>
      <c r="L536" s="1">
        <v>44927</v>
      </c>
      <c r="M536" s="1">
        <v>45291</v>
      </c>
    </row>
    <row r="537" spans="1:13">
      <c r="A537" t="s">
        <v>1617</v>
      </c>
      <c r="B537" t="s">
        <v>1618</v>
      </c>
      <c r="C537" t="s">
        <v>11009</v>
      </c>
      <c r="D537" t="s">
        <v>11010</v>
      </c>
      <c r="E537" t="s">
        <v>1600</v>
      </c>
      <c r="F537" t="s">
        <v>1619</v>
      </c>
      <c r="G537" t="s">
        <v>1613</v>
      </c>
      <c r="H537" t="s">
        <v>11011</v>
      </c>
      <c r="I537" t="s">
        <v>9410</v>
      </c>
      <c r="J537" t="s">
        <v>9411</v>
      </c>
      <c r="K537">
        <v>1.01</v>
      </c>
      <c r="L537" s="1">
        <v>44927</v>
      </c>
      <c r="M537" s="1">
        <v>45291</v>
      </c>
    </row>
    <row r="538" spans="1:13">
      <c r="A538" t="s">
        <v>1622</v>
      </c>
      <c r="B538" t="s">
        <v>1623</v>
      </c>
      <c r="C538" t="s">
        <v>11012</v>
      </c>
      <c r="D538" t="s">
        <v>417</v>
      </c>
      <c r="E538" t="s">
        <v>1624</v>
      </c>
      <c r="F538" t="s">
        <v>1625</v>
      </c>
      <c r="G538" t="s">
        <v>1626</v>
      </c>
      <c r="H538" t="s">
        <v>11013</v>
      </c>
      <c r="I538" t="s">
        <v>9410</v>
      </c>
      <c r="J538" t="s">
        <v>9411</v>
      </c>
      <c r="K538">
        <v>0.97</v>
      </c>
      <c r="L538" s="1">
        <v>44927</v>
      </c>
      <c r="M538" s="1">
        <v>45291</v>
      </c>
    </row>
    <row r="539" spans="1:13">
      <c r="A539" t="s">
        <v>1627</v>
      </c>
      <c r="B539" t="s">
        <v>1628</v>
      </c>
      <c r="C539" t="s">
        <v>11014</v>
      </c>
      <c r="D539" t="s">
        <v>417</v>
      </c>
      <c r="E539" t="s">
        <v>1624</v>
      </c>
      <c r="F539" t="s">
        <v>1629</v>
      </c>
      <c r="G539" t="s">
        <v>1626</v>
      </c>
      <c r="H539" t="s">
        <v>11015</v>
      </c>
      <c r="I539" t="s">
        <v>9410</v>
      </c>
      <c r="J539" t="s">
        <v>9411</v>
      </c>
      <c r="K539">
        <v>0.99</v>
      </c>
      <c r="L539" s="1">
        <v>44927</v>
      </c>
      <c r="M539" s="1">
        <v>45291</v>
      </c>
    </row>
    <row r="540" spans="1:13">
      <c r="A540" t="s">
        <v>1630</v>
      </c>
      <c r="B540" t="s">
        <v>1631</v>
      </c>
      <c r="C540" t="s">
        <v>11016</v>
      </c>
      <c r="D540" t="s">
        <v>417</v>
      </c>
      <c r="E540" t="s">
        <v>1624</v>
      </c>
      <c r="F540" t="s">
        <v>1632</v>
      </c>
      <c r="G540" t="s">
        <v>1626</v>
      </c>
      <c r="H540" t="s">
        <v>11017</v>
      </c>
      <c r="I540" t="s">
        <v>9410</v>
      </c>
      <c r="J540" t="s">
        <v>9411</v>
      </c>
      <c r="K540">
        <v>1.02</v>
      </c>
      <c r="L540" s="1">
        <v>44927</v>
      </c>
      <c r="M540" s="1">
        <v>45291</v>
      </c>
    </row>
    <row r="541" spans="1:13">
      <c r="A541" t="s">
        <v>1633</v>
      </c>
      <c r="B541" t="s">
        <v>1634</v>
      </c>
      <c r="C541" t="s">
        <v>11018</v>
      </c>
      <c r="D541" t="s">
        <v>417</v>
      </c>
      <c r="E541" t="s">
        <v>1624</v>
      </c>
      <c r="F541" t="s">
        <v>1635</v>
      </c>
      <c r="G541" t="s">
        <v>1626</v>
      </c>
      <c r="H541" t="s">
        <v>11019</v>
      </c>
      <c r="I541" t="s">
        <v>9410</v>
      </c>
      <c r="J541" t="s">
        <v>9411</v>
      </c>
      <c r="K541">
        <v>0.97</v>
      </c>
      <c r="L541" s="1">
        <v>44927</v>
      </c>
      <c r="M541" s="1">
        <v>45291</v>
      </c>
    </row>
    <row r="542" spans="1:13">
      <c r="A542" t="s">
        <v>1636</v>
      </c>
      <c r="B542" t="s">
        <v>1637</v>
      </c>
      <c r="C542" t="s">
        <v>11020</v>
      </c>
      <c r="D542" t="s">
        <v>417</v>
      </c>
      <c r="E542" t="s">
        <v>1624</v>
      </c>
      <c r="F542" t="s">
        <v>1638</v>
      </c>
      <c r="G542" t="s">
        <v>1626</v>
      </c>
      <c r="H542" t="s">
        <v>11021</v>
      </c>
      <c r="I542" t="s">
        <v>9410</v>
      </c>
      <c r="J542" t="s">
        <v>9411</v>
      </c>
      <c r="K542">
        <v>1.05</v>
      </c>
      <c r="L542" s="1">
        <v>44927</v>
      </c>
      <c r="M542" s="1">
        <v>45291</v>
      </c>
    </row>
    <row r="543" spans="1:13">
      <c r="A543" t="s">
        <v>1639</v>
      </c>
      <c r="B543" t="s">
        <v>1640</v>
      </c>
      <c r="C543" t="s">
        <v>11022</v>
      </c>
      <c r="D543" t="s">
        <v>417</v>
      </c>
      <c r="E543" t="s">
        <v>1624</v>
      </c>
      <c r="F543" t="s">
        <v>1641</v>
      </c>
      <c r="G543" t="s">
        <v>1626</v>
      </c>
      <c r="H543" t="s">
        <v>11023</v>
      </c>
      <c r="I543" t="s">
        <v>9410</v>
      </c>
      <c r="J543" t="s">
        <v>9411</v>
      </c>
      <c r="K543">
        <v>1</v>
      </c>
      <c r="L543" s="1">
        <v>44927</v>
      </c>
      <c r="M543" s="1">
        <v>45291</v>
      </c>
    </row>
    <row r="544" spans="1:13">
      <c r="A544" t="s">
        <v>1645</v>
      </c>
      <c r="B544" t="s">
        <v>1646</v>
      </c>
      <c r="C544" t="s">
        <v>11024</v>
      </c>
      <c r="D544" t="s">
        <v>11025</v>
      </c>
      <c r="E544" t="s">
        <v>1647</v>
      </c>
      <c r="F544" t="s">
        <v>1648</v>
      </c>
      <c r="G544" t="s">
        <v>1649</v>
      </c>
      <c r="H544" t="s">
        <v>11026</v>
      </c>
      <c r="I544" t="s">
        <v>9410</v>
      </c>
      <c r="J544" t="s">
        <v>9411</v>
      </c>
      <c r="K544">
        <v>0.99</v>
      </c>
      <c r="L544" s="1">
        <v>44927</v>
      </c>
      <c r="M544" s="1">
        <v>45291</v>
      </c>
    </row>
    <row r="545" spans="1:13">
      <c r="A545" t="s">
        <v>1650</v>
      </c>
      <c r="B545" t="s">
        <v>1651</v>
      </c>
      <c r="C545" t="s">
        <v>11027</v>
      </c>
      <c r="D545" t="s">
        <v>11028</v>
      </c>
      <c r="E545" t="s">
        <v>1647</v>
      </c>
      <c r="F545" t="s">
        <v>1652</v>
      </c>
      <c r="G545" t="s">
        <v>1653</v>
      </c>
      <c r="H545" t="s">
        <v>11029</v>
      </c>
      <c r="I545" t="s">
        <v>9410</v>
      </c>
      <c r="J545" t="s">
        <v>9411</v>
      </c>
      <c r="K545">
        <v>1.05</v>
      </c>
      <c r="L545" s="1">
        <v>44927</v>
      </c>
      <c r="M545" s="1">
        <v>45291</v>
      </c>
    </row>
    <row r="546" spans="1:13">
      <c r="A546" t="s">
        <v>1654</v>
      </c>
      <c r="B546" t="s">
        <v>1655</v>
      </c>
      <c r="C546" t="s">
        <v>11030</v>
      </c>
      <c r="D546" t="s">
        <v>11031</v>
      </c>
      <c r="E546" t="s">
        <v>1647</v>
      </c>
      <c r="F546" t="s">
        <v>1656</v>
      </c>
      <c r="G546" t="s">
        <v>655</v>
      </c>
      <c r="H546" t="s">
        <v>11032</v>
      </c>
      <c r="I546" t="s">
        <v>9410</v>
      </c>
      <c r="J546" t="s">
        <v>9411</v>
      </c>
      <c r="K546">
        <v>0.98</v>
      </c>
      <c r="L546" s="1">
        <v>44927</v>
      </c>
      <c r="M546" s="1">
        <v>45291</v>
      </c>
    </row>
    <row r="547" spans="1:13">
      <c r="A547" t="s">
        <v>1657</v>
      </c>
      <c r="B547" t="s">
        <v>1658</v>
      </c>
      <c r="C547" t="s">
        <v>11033</v>
      </c>
      <c r="D547" t="s">
        <v>11031</v>
      </c>
      <c r="E547" t="s">
        <v>1647</v>
      </c>
      <c r="F547" t="s">
        <v>1659</v>
      </c>
      <c r="G547" t="s">
        <v>655</v>
      </c>
      <c r="H547" t="s">
        <v>11034</v>
      </c>
      <c r="I547" t="s">
        <v>9410</v>
      </c>
      <c r="J547" t="s">
        <v>9411</v>
      </c>
      <c r="K547">
        <v>0.97</v>
      </c>
      <c r="L547" s="1">
        <v>44927</v>
      </c>
      <c r="M547" s="1">
        <v>45291</v>
      </c>
    </row>
    <row r="548" spans="1:13">
      <c r="A548" t="s">
        <v>1660</v>
      </c>
      <c r="B548" t="s">
        <v>1661</v>
      </c>
      <c r="C548" t="s">
        <v>11035</v>
      </c>
      <c r="D548" t="s">
        <v>3177</v>
      </c>
      <c r="E548" t="s">
        <v>1647</v>
      </c>
      <c r="F548" t="s">
        <v>1662</v>
      </c>
      <c r="G548" t="s">
        <v>1663</v>
      </c>
      <c r="H548" t="s">
        <v>11036</v>
      </c>
      <c r="I548" t="s">
        <v>9410</v>
      </c>
      <c r="J548" t="s">
        <v>9411</v>
      </c>
      <c r="K548">
        <v>1.03</v>
      </c>
      <c r="L548" s="1">
        <v>44927</v>
      </c>
      <c r="M548" s="1">
        <v>45291</v>
      </c>
    </row>
    <row r="549" spans="1:13">
      <c r="A549" t="s">
        <v>1664</v>
      </c>
      <c r="B549" t="s">
        <v>1665</v>
      </c>
      <c r="C549" t="s">
        <v>11037</v>
      </c>
      <c r="D549" t="s">
        <v>11038</v>
      </c>
      <c r="E549" t="s">
        <v>1647</v>
      </c>
      <c r="F549" t="s">
        <v>1666</v>
      </c>
      <c r="G549" t="s">
        <v>63</v>
      </c>
      <c r="H549" t="s">
        <v>11039</v>
      </c>
      <c r="I549" t="s">
        <v>9410</v>
      </c>
      <c r="J549" t="s">
        <v>9411</v>
      </c>
      <c r="K549">
        <v>0.99</v>
      </c>
      <c r="L549" s="1">
        <v>44927</v>
      </c>
      <c r="M549" s="1">
        <v>45291</v>
      </c>
    </row>
    <row r="550" spans="1:13">
      <c r="A550" t="s">
        <v>1667</v>
      </c>
      <c r="B550" t="s">
        <v>1668</v>
      </c>
      <c r="C550" t="s">
        <v>11040</v>
      </c>
      <c r="D550" t="s">
        <v>11041</v>
      </c>
      <c r="E550" t="s">
        <v>1647</v>
      </c>
      <c r="F550" t="s">
        <v>1669</v>
      </c>
      <c r="G550" t="s">
        <v>1670</v>
      </c>
      <c r="H550" t="s">
        <v>11042</v>
      </c>
      <c r="I550" t="s">
        <v>9410</v>
      </c>
      <c r="J550" t="s">
        <v>9411</v>
      </c>
      <c r="K550">
        <v>0.96</v>
      </c>
      <c r="L550" s="1">
        <v>44927</v>
      </c>
      <c r="M550" s="1">
        <v>45291</v>
      </c>
    </row>
    <row r="551" spans="1:13">
      <c r="A551" t="s">
        <v>1671</v>
      </c>
      <c r="B551" t="s">
        <v>1672</v>
      </c>
      <c r="C551" t="s">
        <v>11043</v>
      </c>
      <c r="D551" t="s">
        <v>11044</v>
      </c>
      <c r="E551" t="s">
        <v>1647</v>
      </c>
      <c r="F551" t="s">
        <v>1673</v>
      </c>
      <c r="G551" t="s">
        <v>1670</v>
      </c>
      <c r="H551" t="s">
        <v>11045</v>
      </c>
      <c r="I551" t="s">
        <v>9410</v>
      </c>
      <c r="J551" t="s">
        <v>9411</v>
      </c>
      <c r="K551">
        <v>1.04</v>
      </c>
      <c r="L551" s="1">
        <v>44927</v>
      </c>
      <c r="M551" s="1">
        <v>45291</v>
      </c>
    </row>
    <row r="552" spans="1:13">
      <c r="A552" t="s">
        <v>1674</v>
      </c>
      <c r="B552" t="s">
        <v>1675</v>
      </c>
      <c r="C552" t="s">
        <v>11046</v>
      </c>
      <c r="D552" t="s">
        <v>11047</v>
      </c>
      <c r="E552" t="s">
        <v>1647</v>
      </c>
      <c r="F552" t="s">
        <v>1676</v>
      </c>
      <c r="G552" t="s">
        <v>1677</v>
      </c>
      <c r="H552" t="s">
        <v>11048</v>
      </c>
      <c r="I552" t="s">
        <v>9410</v>
      </c>
      <c r="J552" t="s">
        <v>9411</v>
      </c>
      <c r="K552">
        <v>1.02</v>
      </c>
      <c r="L552" s="1">
        <v>44927</v>
      </c>
      <c r="M552" s="1">
        <v>45291</v>
      </c>
    </row>
    <row r="553" spans="1:13">
      <c r="A553" t="s">
        <v>1678</v>
      </c>
      <c r="B553" t="s">
        <v>1679</v>
      </c>
      <c r="C553" t="s">
        <v>11049</v>
      </c>
      <c r="D553" t="s">
        <v>11050</v>
      </c>
      <c r="E553" t="s">
        <v>1647</v>
      </c>
      <c r="F553" t="s">
        <v>1680</v>
      </c>
      <c r="G553" t="s">
        <v>1681</v>
      </c>
      <c r="H553" t="s">
        <v>11051</v>
      </c>
      <c r="I553" t="s">
        <v>9410</v>
      </c>
      <c r="J553" t="s">
        <v>9411</v>
      </c>
      <c r="K553">
        <v>1.0900000000000001</v>
      </c>
      <c r="L553" s="1">
        <v>44927</v>
      </c>
      <c r="M553" s="1">
        <v>45291</v>
      </c>
    </row>
    <row r="554" spans="1:13">
      <c r="A554" t="s">
        <v>1682</v>
      </c>
      <c r="B554" t="s">
        <v>1683</v>
      </c>
      <c r="C554" t="s">
        <v>11052</v>
      </c>
      <c r="D554" t="s">
        <v>3177</v>
      </c>
      <c r="E554" t="s">
        <v>1647</v>
      </c>
      <c r="F554" t="s">
        <v>1684</v>
      </c>
      <c r="G554" t="s">
        <v>1663</v>
      </c>
      <c r="H554" t="s">
        <v>11053</v>
      </c>
      <c r="I554" t="s">
        <v>9410</v>
      </c>
      <c r="J554" t="s">
        <v>9411</v>
      </c>
      <c r="K554">
        <v>1.1499999999999999</v>
      </c>
      <c r="L554" s="1">
        <v>44927</v>
      </c>
      <c r="M554" s="1">
        <v>45291</v>
      </c>
    </row>
    <row r="555" spans="1:13">
      <c r="A555" t="s">
        <v>1685</v>
      </c>
      <c r="B555" t="s">
        <v>1686</v>
      </c>
      <c r="C555" t="s">
        <v>11054</v>
      </c>
      <c r="D555" t="s">
        <v>11055</v>
      </c>
      <c r="E555" t="s">
        <v>1647</v>
      </c>
      <c r="F555" t="s">
        <v>1687</v>
      </c>
      <c r="G555" t="s">
        <v>1688</v>
      </c>
      <c r="H555" t="s">
        <v>11056</v>
      </c>
      <c r="I555" t="s">
        <v>9410</v>
      </c>
      <c r="J555" t="s">
        <v>9411</v>
      </c>
      <c r="K555">
        <v>0.95</v>
      </c>
      <c r="L555" s="1">
        <v>44927</v>
      </c>
      <c r="M555" s="1">
        <v>45291</v>
      </c>
    </row>
    <row r="556" spans="1:13">
      <c r="A556" t="s">
        <v>1689</v>
      </c>
      <c r="B556" t="s">
        <v>1690</v>
      </c>
      <c r="C556" t="s">
        <v>11057</v>
      </c>
      <c r="D556" t="s">
        <v>11058</v>
      </c>
      <c r="E556" t="s">
        <v>1647</v>
      </c>
      <c r="F556" t="s">
        <v>1691</v>
      </c>
      <c r="G556" t="s">
        <v>1692</v>
      </c>
      <c r="H556" t="s">
        <v>11059</v>
      </c>
      <c r="I556" t="s">
        <v>9410</v>
      </c>
      <c r="J556" t="s">
        <v>9411</v>
      </c>
      <c r="K556">
        <v>1.03</v>
      </c>
      <c r="L556" s="1">
        <v>44927</v>
      </c>
      <c r="M556" s="1">
        <v>45291</v>
      </c>
    </row>
    <row r="557" spans="1:13">
      <c r="A557" t="s">
        <v>1693</v>
      </c>
      <c r="B557" t="s">
        <v>1694</v>
      </c>
      <c r="C557" t="s">
        <v>11060</v>
      </c>
      <c r="D557" t="s">
        <v>11061</v>
      </c>
      <c r="E557" t="s">
        <v>1647</v>
      </c>
      <c r="F557" t="s">
        <v>1695</v>
      </c>
      <c r="G557" t="s">
        <v>1696</v>
      </c>
      <c r="H557" t="s">
        <v>11062</v>
      </c>
      <c r="I557" t="s">
        <v>9410</v>
      </c>
      <c r="J557" t="s">
        <v>9411</v>
      </c>
      <c r="K557">
        <v>1.08</v>
      </c>
      <c r="L557" s="1">
        <v>44927</v>
      </c>
      <c r="M557" s="1">
        <v>45291</v>
      </c>
    </row>
    <row r="558" spans="1:13">
      <c r="A558" t="s">
        <v>1697</v>
      </c>
      <c r="B558" t="s">
        <v>1698</v>
      </c>
      <c r="C558" t="s">
        <v>11063</v>
      </c>
      <c r="D558" t="s">
        <v>11064</v>
      </c>
      <c r="E558" t="s">
        <v>1647</v>
      </c>
      <c r="F558" t="s">
        <v>1699</v>
      </c>
      <c r="G558" t="s">
        <v>1681</v>
      </c>
      <c r="H558" t="s">
        <v>11065</v>
      </c>
      <c r="I558" t="s">
        <v>9410</v>
      </c>
      <c r="J558" t="s">
        <v>9411</v>
      </c>
      <c r="K558">
        <v>0.99</v>
      </c>
      <c r="L558" s="1">
        <v>44927</v>
      </c>
      <c r="M558" s="1">
        <v>45291</v>
      </c>
    </row>
    <row r="559" spans="1:13">
      <c r="A559" t="s">
        <v>1700</v>
      </c>
      <c r="B559" t="s">
        <v>1701</v>
      </c>
      <c r="C559" t="s">
        <v>11066</v>
      </c>
      <c r="D559" t="s">
        <v>3177</v>
      </c>
      <c r="E559" t="s">
        <v>1647</v>
      </c>
      <c r="F559" t="s">
        <v>1702</v>
      </c>
      <c r="G559" t="s">
        <v>1663</v>
      </c>
      <c r="H559" t="s">
        <v>11067</v>
      </c>
      <c r="I559" t="s">
        <v>9410</v>
      </c>
      <c r="J559" t="s">
        <v>9411</v>
      </c>
      <c r="K559">
        <v>1.18</v>
      </c>
      <c r="L559" s="1">
        <v>44927</v>
      </c>
      <c r="M559" s="1">
        <v>45291</v>
      </c>
    </row>
    <row r="560" spans="1:13">
      <c r="A560" t="s">
        <v>1703</v>
      </c>
      <c r="B560" t="s">
        <v>1704</v>
      </c>
      <c r="C560" t="s">
        <v>11068</v>
      </c>
      <c r="D560" t="s">
        <v>11069</v>
      </c>
      <c r="E560" t="s">
        <v>1647</v>
      </c>
      <c r="F560" t="s">
        <v>1705</v>
      </c>
      <c r="G560" t="s">
        <v>655</v>
      </c>
      <c r="H560" t="s">
        <v>11070</v>
      </c>
      <c r="I560" t="s">
        <v>9410</v>
      </c>
      <c r="J560" t="s">
        <v>9411</v>
      </c>
      <c r="K560">
        <v>0.93</v>
      </c>
      <c r="L560" s="1">
        <v>44927</v>
      </c>
      <c r="M560" s="1">
        <v>45291</v>
      </c>
    </row>
    <row r="561" spans="1:13">
      <c r="A561" t="s">
        <v>1706</v>
      </c>
      <c r="B561" t="s">
        <v>1707</v>
      </c>
      <c r="C561" t="s">
        <v>11071</v>
      </c>
      <c r="D561" t="s">
        <v>11072</v>
      </c>
      <c r="E561" t="s">
        <v>1647</v>
      </c>
      <c r="F561" t="s">
        <v>1708</v>
      </c>
      <c r="G561" t="s">
        <v>1709</v>
      </c>
      <c r="H561" t="s">
        <v>11073</v>
      </c>
      <c r="I561" t="s">
        <v>9410</v>
      </c>
      <c r="J561" t="s">
        <v>9411</v>
      </c>
      <c r="K561">
        <v>1.06</v>
      </c>
      <c r="L561" s="1">
        <v>44927</v>
      </c>
      <c r="M561" s="1">
        <v>45291</v>
      </c>
    </row>
    <row r="562" spans="1:13">
      <c r="A562" t="s">
        <v>1710</v>
      </c>
      <c r="B562" t="s">
        <v>1711</v>
      </c>
      <c r="C562" t="s">
        <v>11074</v>
      </c>
      <c r="D562" t="s">
        <v>11075</v>
      </c>
      <c r="E562" t="s">
        <v>1647</v>
      </c>
      <c r="F562" t="s">
        <v>1712</v>
      </c>
      <c r="G562" t="s">
        <v>1663</v>
      </c>
      <c r="H562" t="s">
        <v>11076</v>
      </c>
      <c r="I562" t="s">
        <v>9410</v>
      </c>
      <c r="J562" t="s">
        <v>9411</v>
      </c>
      <c r="K562">
        <v>1.01</v>
      </c>
      <c r="L562" s="1">
        <v>44927</v>
      </c>
      <c r="M562" s="1">
        <v>45291</v>
      </c>
    </row>
    <row r="563" spans="1:13">
      <c r="A563" t="s">
        <v>1713</v>
      </c>
      <c r="B563" t="s">
        <v>1714</v>
      </c>
      <c r="C563" t="s">
        <v>11077</v>
      </c>
      <c r="D563" t="s">
        <v>11078</v>
      </c>
      <c r="E563" t="s">
        <v>1647</v>
      </c>
      <c r="F563" t="s">
        <v>1715</v>
      </c>
      <c r="G563" t="s">
        <v>1716</v>
      </c>
      <c r="H563" t="s">
        <v>11079</v>
      </c>
      <c r="I563" t="s">
        <v>9410</v>
      </c>
      <c r="J563" t="s">
        <v>9411</v>
      </c>
      <c r="K563">
        <v>1.04</v>
      </c>
      <c r="L563" s="1">
        <v>44927</v>
      </c>
      <c r="M563" s="1">
        <v>45291</v>
      </c>
    </row>
    <row r="564" spans="1:13">
      <c r="A564" t="s">
        <v>1717</v>
      </c>
      <c r="B564" t="s">
        <v>1718</v>
      </c>
      <c r="C564" t="s">
        <v>11080</v>
      </c>
      <c r="D564" t="s">
        <v>10200</v>
      </c>
      <c r="E564" t="s">
        <v>1647</v>
      </c>
      <c r="F564" t="s">
        <v>1719</v>
      </c>
      <c r="G564" t="s">
        <v>1720</v>
      </c>
      <c r="H564" t="s">
        <v>11081</v>
      </c>
      <c r="I564" t="s">
        <v>9410</v>
      </c>
      <c r="J564" t="s">
        <v>9411</v>
      </c>
      <c r="K564">
        <v>1.05</v>
      </c>
      <c r="L564" s="1">
        <v>44927</v>
      </c>
      <c r="M564" s="1">
        <v>45291</v>
      </c>
    </row>
    <row r="565" spans="1:13">
      <c r="A565" t="s">
        <v>1721</v>
      </c>
      <c r="B565" t="s">
        <v>1722</v>
      </c>
      <c r="C565" t="s">
        <v>11082</v>
      </c>
      <c r="D565" t="s">
        <v>11083</v>
      </c>
      <c r="E565" t="s">
        <v>1647</v>
      </c>
      <c r="F565" t="s">
        <v>1723</v>
      </c>
      <c r="G565" t="s">
        <v>1720</v>
      </c>
      <c r="H565" t="s">
        <v>11084</v>
      </c>
      <c r="I565" t="s">
        <v>9410</v>
      </c>
      <c r="J565" t="s">
        <v>9411</v>
      </c>
      <c r="K565">
        <v>1.05</v>
      </c>
      <c r="L565" s="1">
        <v>44927</v>
      </c>
      <c r="M565" s="1">
        <v>45291</v>
      </c>
    </row>
    <row r="566" spans="1:13">
      <c r="A566" t="s">
        <v>1724</v>
      </c>
      <c r="B566" t="s">
        <v>1725</v>
      </c>
      <c r="C566" t="s">
        <v>11085</v>
      </c>
      <c r="D566" t="s">
        <v>11025</v>
      </c>
      <c r="E566" t="s">
        <v>1647</v>
      </c>
      <c r="F566" t="s">
        <v>1726</v>
      </c>
      <c r="G566" t="s">
        <v>1649</v>
      </c>
      <c r="H566" t="s">
        <v>11086</v>
      </c>
      <c r="I566" t="s">
        <v>9410</v>
      </c>
      <c r="J566" t="s">
        <v>9411</v>
      </c>
      <c r="K566">
        <v>1</v>
      </c>
      <c r="L566" s="1">
        <v>44927</v>
      </c>
      <c r="M566" s="1">
        <v>45291</v>
      </c>
    </row>
    <row r="567" spans="1:13">
      <c r="A567" t="s">
        <v>1727</v>
      </c>
      <c r="B567" t="s">
        <v>1728</v>
      </c>
      <c r="C567" t="s">
        <v>11087</v>
      </c>
      <c r="D567" t="s">
        <v>11088</v>
      </c>
      <c r="E567" t="s">
        <v>1647</v>
      </c>
      <c r="F567" t="s">
        <v>1729</v>
      </c>
      <c r="G567" t="s">
        <v>1709</v>
      </c>
      <c r="H567" t="s">
        <v>11089</v>
      </c>
      <c r="I567" t="s">
        <v>9410</v>
      </c>
      <c r="J567" t="s">
        <v>9411</v>
      </c>
      <c r="K567">
        <v>1.04</v>
      </c>
      <c r="L567" s="1">
        <v>44927</v>
      </c>
      <c r="M567" s="1">
        <v>45291</v>
      </c>
    </row>
    <row r="568" spans="1:13">
      <c r="A568" t="s">
        <v>1730</v>
      </c>
      <c r="B568" t="s">
        <v>1731</v>
      </c>
      <c r="C568" t="s">
        <v>11090</v>
      </c>
      <c r="D568" t="s">
        <v>11091</v>
      </c>
      <c r="E568" t="s">
        <v>1647</v>
      </c>
      <c r="F568" t="s">
        <v>1732</v>
      </c>
      <c r="G568" t="s">
        <v>1733</v>
      </c>
      <c r="H568" t="s">
        <v>11092</v>
      </c>
      <c r="I568" t="s">
        <v>9410</v>
      </c>
      <c r="J568" t="s">
        <v>9411</v>
      </c>
      <c r="K568">
        <v>1.03</v>
      </c>
      <c r="L568" s="1">
        <v>44927</v>
      </c>
      <c r="M568" s="1">
        <v>45291</v>
      </c>
    </row>
    <row r="569" spans="1:13">
      <c r="A569" t="s">
        <v>1734</v>
      </c>
      <c r="B569" t="s">
        <v>1735</v>
      </c>
      <c r="C569" t="s">
        <v>11093</v>
      </c>
      <c r="D569" t="s">
        <v>11094</v>
      </c>
      <c r="E569" t="s">
        <v>1647</v>
      </c>
      <c r="F569" t="s">
        <v>1736</v>
      </c>
      <c r="G569" t="s">
        <v>1670</v>
      </c>
      <c r="H569" t="s">
        <v>11095</v>
      </c>
      <c r="I569" t="s">
        <v>9410</v>
      </c>
      <c r="J569" t="s">
        <v>9411</v>
      </c>
      <c r="K569">
        <v>0.99</v>
      </c>
      <c r="L569" s="1">
        <v>44927</v>
      </c>
      <c r="M569" s="1">
        <v>45291</v>
      </c>
    </row>
    <row r="570" spans="1:13">
      <c r="A570" t="s">
        <v>1737</v>
      </c>
      <c r="B570" t="s">
        <v>1738</v>
      </c>
      <c r="C570" t="s">
        <v>11096</v>
      </c>
      <c r="D570" t="s">
        <v>11097</v>
      </c>
      <c r="E570" t="s">
        <v>1647</v>
      </c>
      <c r="F570" t="s">
        <v>1739</v>
      </c>
      <c r="G570" t="s">
        <v>1740</v>
      </c>
      <c r="H570" t="s">
        <v>11098</v>
      </c>
      <c r="I570" t="s">
        <v>9410</v>
      </c>
      <c r="J570" t="s">
        <v>9411</v>
      </c>
      <c r="K570">
        <v>0.93</v>
      </c>
      <c r="L570" s="1">
        <v>44927</v>
      </c>
      <c r="M570" s="1">
        <v>45291</v>
      </c>
    </row>
    <row r="571" spans="1:13">
      <c r="A571" t="s">
        <v>1741</v>
      </c>
      <c r="B571" t="s">
        <v>1742</v>
      </c>
      <c r="C571" t="s">
        <v>11099</v>
      </c>
      <c r="D571" t="s">
        <v>11100</v>
      </c>
      <c r="E571" t="s">
        <v>1647</v>
      </c>
      <c r="F571" t="s">
        <v>1743</v>
      </c>
      <c r="G571" t="s">
        <v>1744</v>
      </c>
      <c r="H571" t="s">
        <v>11101</v>
      </c>
      <c r="I571" t="s">
        <v>9410</v>
      </c>
      <c r="J571" t="s">
        <v>9411</v>
      </c>
      <c r="K571">
        <v>1</v>
      </c>
      <c r="L571" s="1">
        <v>44927</v>
      </c>
      <c r="M571" s="1">
        <v>45291</v>
      </c>
    </row>
    <row r="572" spans="1:13">
      <c r="A572" t="s">
        <v>1745</v>
      </c>
      <c r="B572" t="s">
        <v>1746</v>
      </c>
      <c r="C572" t="s">
        <v>11102</v>
      </c>
      <c r="D572" t="s">
        <v>11103</v>
      </c>
      <c r="E572" t="s">
        <v>1647</v>
      </c>
      <c r="F572" t="s">
        <v>1747</v>
      </c>
      <c r="G572" t="s">
        <v>1748</v>
      </c>
      <c r="H572" t="s">
        <v>11104</v>
      </c>
      <c r="I572" t="s">
        <v>9410</v>
      </c>
      <c r="J572" t="s">
        <v>9411</v>
      </c>
      <c r="K572">
        <v>0.99</v>
      </c>
      <c r="L572" s="1">
        <v>44927</v>
      </c>
      <c r="M572" s="1">
        <v>45291</v>
      </c>
    </row>
    <row r="573" spans="1:13">
      <c r="A573" t="s">
        <v>1749</v>
      </c>
      <c r="B573" t="s">
        <v>1750</v>
      </c>
      <c r="C573" t="s">
        <v>11105</v>
      </c>
      <c r="D573" t="s">
        <v>11106</v>
      </c>
      <c r="E573" t="s">
        <v>1647</v>
      </c>
      <c r="F573" t="s">
        <v>1751</v>
      </c>
      <c r="G573" t="s">
        <v>1663</v>
      </c>
      <c r="H573" t="s">
        <v>11107</v>
      </c>
      <c r="I573" t="s">
        <v>9410</v>
      </c>
      <c r="J573" t="s">
        <v>9411</v>
      </c>
      <c r="K573">
        <v>1.28</v>
      </c>
      <c r="L573" s="1">
        <v>44927</v>
      </c>
      <c r="M573" s="1">
        <v>45291</v>
      </c>
    </row>
    <row r="574" spans="1:13">
      <c r="A574" t="s">
        <v>1752</v>
      </c>
      <c r="B574" t="s">
        <v>1753</v>
      </c>
      <c r="C574" t="s">
        <v>11108</v>
      </c>
      <c r="D574" t="s">
        <v>6625</v>
      </c>
      <c r="E574" t="s">
        <v>1647</v>
      </c>
      <c r="F574" t="s">
        <v>1754</v>
      </c>
      <c r="G574" t="s">
        <v>1342</v>
      </c>
      <c r="H574" t="s">
        <v>11109</v>
      </c>
      <c r="I574" t="s">
        <v>9410</v>
      </c>
      <c r="J574" t="s">
        <v>9411</v>
      </c>
      <c r="K574">
        <v>0.97</v>
      </c>
      <c r="L574" s="1">
        <v>44927</v>
      </c>
      <c r="M574" s="1">
        <v>45291</v>
      </c>
    </row>
    <row r="575" spans="1:13">
      <c r="A575" t="s">
        <v>1755</v>
      </c>
      <c r="B575" t="s">
        <v>1756</v>
      </c>
      <c r="C575" t="s">
        <v>11110</v>
      </c>
      <c r="D575" t="s">
        <v>11111</v>
      </c>
      <c r="E575" t="s">
        <v>1647</v>
      </c>
      <c r="F575" t="s">
        <v>1757</v>
      </c>
      <c r="G575" t="s">
        <v>1758</v>
      </c>
      <c r="H575" t="s">
        <v>11112</v>
      </c>
      <c r="I575" t="s">
        <v>9410</v>
      </c>
      <c r="J575" t="s">
        <v>9411</v>
      </c>
      <c r="K575">
        <v>1.02</v>
      </c>
      <c r="L575" s="1">
        <v>44927</v>
      </c>
      <c r="M575" s="1">
        <v>45291</v>
      </c>
    </row>
    <row r="576" spans="1:13">
      <c r="A576" t="s">
        <v>1759</v>
      </c>
      <c r="B576" t="s">
        <v>1760</v>
      </c>
      <c r="C576" t="s">
        <v>11113</v>
      </c>
      <c r="D576" t="s">
        <v>11106</v>
      </c>
      <c r="E576" t="s">
        <v>1647</v>
      </c>
      <c r="F576" t="s">
        <v>1761</v>
      </c>
      <c r="G576" t="s">
        <v>1663</v>
      </c>
      <c r="H576" t="s">
        <v>11114</v>
      </c>
      <c r="I576" t="s">
        <v>9410</v>
      </c>
      <c r="J576" t="s">
        <v>9411</v>
      </c>
      <c r="K576">
        <v>1.26</v>
      </c>
      <c r="L576" s="1">
        <v>44927</v>
      </c>
      <c r="M576" s="1">
        <v>45291</v>
      </c>
    </row>
    <row r="577" spans="1:13">
      <c r="A577" t="s">
        <v>1762</v>
      </c>
      <c r="B577" t="s">
        <v>1763</v>
      </c>
      <c r="C577" t="s">
        <v>11115</v>
      </c>
      <c r="D577" t="s">
        <v>11116</v>
      </c>
      <c r="E577" t="s">
        <v>1647</v>
      </c>
      <c r="F577" t="s">
        <v>1764</v>
      </c>
      <c r="G577" t="s">
        <v>1765</v>
      </c>
      <c r="H577" t="s">
        <v>11117</v>
      </c>
      <c r="I577" t="s">
        <v>9410</v>
      </c>
      <c r="J577" t="s">
        <v>9411</v>
      </c>
      <c r="K577">
        <v>0.9</v>
      </c>
      <c r="L577" s="1">
        <v>44927</v>
      </c>
      <c r="M577" s="1">
        <v>45291</v>
      </c>
    </row>
    <row r="578" spans="1:13">
      <c r="A578" t="s">
        <v>1766</v>
      </c>
      <c r="B578" t="s">
        <v>1767</v>
      </c>
      <c r="C578" t="s">
        <v>11118</v>
      </c>
      <c r="D578" t="s">
        <v>11119</v>
      </c>
      <c r="E578" t="s">
        <v>1647</v>
      </c>
      <c r="F578" t="s">
        <v>1768</v>
      </c>
      <c r="G578" t="s">
        <v>1709</v>
      </c>
      <c r="H578" t="s">
        <v>11098</v>
      </c>
      <c r="I578" t="s">
        <v>9410</v>
      </c>
      <c r="J578" t="s">
        <v>9411</v>
      </c>
      <c r="K578">
        <v>1.01</v>
      </c>
      <c r="L578" s="1">
        <v>44927</v>
      </c>
      <c r="M578" s="1">
        <v>45291</v>
      </c>
    </row>
    <row r="579" spans="1:13">
      <c r="A579" t="s">
        <v>1769</v>
      </c>
      <c r="B579" t="s">
        <v>1770</v>
      </c>
      <c r="C579" t="s">
        <v>11120</v>
      </c>
      <c r="D579" t="s">
        <v>11121</v>
      </c>
      <c r="E579" t="s">
        <v>1647</v>
      </c>
      <c r="F579" t="s">
        <v>1771</v>
      </c>
      <c r="G579" t="s">
        <v>1342</v>
      </c>
      <c r="H579" t="s">
        <v>11122</v>
      </c>
      <c r="I579" t="s">
        <v>9410</v>
      </c>
      <c r="J579" t="s">
        <v>9411</v>
      </c>
      <c r="K579">
        <v>0.95</v>
      </c>
      <c r="L579" s="1">
        <v>44927</v>
      </c>
      <c r="M579" s="1">
        <v>45291</v>
      </c>
    </row>
    <row r="580" spans="1:13">
      <c r="A580" t="s">
        <v>1772</v>
      </c>
      <c r="B580" t="s">
        <v>1773</v>
      </c>
      <c r="C580" t="s">
        <v>11123</v>
      </c>
      <c r="D580" t="s">
        <v>11124</v>
      </c>
      <c r="E580" t="s">
        <v>1647</v>
      </c>
      <c r="F580" t="s">
        <v>1774</v>
      </c>
      <c r="G580" t="s">
        <v>1775</v>
      </c>
      <c r="H580" t="s">
        <v>11125</v>
      </c>
      <c r="I580" t="s">
        <v>9410</v>
      </c>
      <c r="J580" t="s">
        <v>9411</v>
      </c>
      <c r="K580">
        <v>1.02</v>
      </c>
      <c r="L580" s="1">
        <v>44927</v>
      </c>
      <c r="M580" s="1">
        <v>45291</v>
      </c>
    </row>
    <row r="581" spans="1:13">
      <c r="A581" t="s">
        <v>1776</v>
      </c>
      <c r="B581" t="s">
        <v>1777</v>
      </c>
      <c r="C581" t="s">
        <v>11126</v>
      </c>
      <c r="D581" t="s">
        <v>11127</v>
      </c>
      <c r="E581" t="s">
        <v>1647</v>
      </c>
      <c r="F581" t="s">
        <v>1778</v>
      </c>
      <c r="G581" t="s">
        <v>1740</v>
      </c>
      <c r="H581" t="s">
        <v>11128</v>
      </c>
      <c r="I581" t="s">
        <v>9410</v>
      </c>
      <c r="J581" t="s">
        <v>9411</v>
      </c>
      <c r="K581">
        <v>1.02</v>
      </c>
      <c r="L581" s="1">
        <v>44927</v>
      </c>
      <c r="M581" s="1">
        <v>45291</v>
      </c>
    </row>
    <row r="582" spans="1:13">
      <c r="A582" t="s">
        <v>1779</v>
      </c>
      <c r="B582" t="s">
        <v>1780</v>
      </c>
      <c r="C582" t="s">
        <v>11129</v>
      </c>
      <c r="D582" t="s">
        <v>11072</v>
      </c>
      <c r="E582" t="s">
        <v>1647</v>
      </c>
      <c r="F582" t="s">
        <v>1781</v>
      </c>
      <c r="G582" t="s">
        <v>1709</v>
      </c>
      <c r="H582" t="s">
        <v>11130</v>
      </c>
      <c r="I582" t="s">
        <v>9410</v>
      </c>
      <c r="J582" t="s">
        <v>9411</v>
      </c>
      <c r="K582">
        <v>1.03</v>
      </c>
      <c r="L582" s="1">
        <v>44927</v>
      </c>
      <c r="M582" s="1">
        <v>45291</v>
      </c>
    </row>
    <row r="583" spans="1:13">
      <c r="A583" t="s">
        <v>1782</v>
      </c>
      <c r="B583" t="s">
        <v>1783</v>
      </c>
      <c r="C583" t="s">
        <v>11131</v>
      </c>
      <c r="D583" t="s">
        <v>11044</v>
      </c>
      <c r="E583" t="s">
        <v>1647</v>
      </c>
      <c r="F583" t="s">
        <v>1784</v>
      </c>
      <c r="G583" t="s">
        <v>1670</v>
      </c>
      <c r="H583" t="s">
        <v>11132</v>
      </c>
      <c r="I583" t="s">
        <v>9410</v>
      </c>
      <c r="J583" t="s">
        <v>9411</v>
      </c>
      <c r="K583">
        <v>0.99</v>
      </c>
      <c r="L583" s="1">
        <v>44927</v>
      </c>
      <c r="M583" s="1">
        <v>45291</v>
      </c>
    </row>
    <row r="584" spans="1:13">
      <c r="A584" t="s">
        <v>1785</v>
      </c>
      <c r="B584" t="s">
        <v>1786</v>
      </c>
      <c r="C584" t="s">
        <v>11133</v>
      </c>
      <c r="D584" t="s">
        <v>11134</v>
      </c>
      <c r="E584" t="s">
        <v>1647</v>
      </c>
      <c r="F584" t="s">
        <v>1787</v>
      </c>
      <c r="G584" t="s">
        <v>1788</v>
      </c>
      <c r="H584" t="s">
        <v>11098</v>
      </c>
      <c r="I584" t="s">
        <v>9410</v>
      </c>
      <c r="J584" t="s">
        <v>9411</v>
      </c>
      <c r="K584">
        <v>0.97</v>
      </c>
      <c r="L584" s="1">
        <v>44927</v>
      </c>
      <c r="M584" s="1">
        <v>45291</v>
      </c>
    </row>
    <row r="585" spans="1:13">
      <c r="A585" t="s">
        <v>1789</v>
      </c>
      <c r="B585" t="s">
        <v>1790</v>
      </c>
      <c r="C585" t="s">
        <v>11135</v>
      </c>
      <c r="D585" t="s">
        <v>11136</v>
      </c>
      <c r="E585" t="s">
        <v>1647</v>
      </c>
      <c r="F585" t="s">
        <v>1791</v>
      </c>
      <c r="G585" t="s">
        <v>1792</v>
      </c>
      <c r="H585" t="s">
        <v>11137</v>
      </c>
      <c r="I585" t="s">
        <v>9410</v>
      </c>
      <c r="J585" t="s">
        <v>9411</v>
      </c>
      <c r="K585">
        <v>1.03</v>
      </c>
      <c r="L585" s="1">
        <v>44927</v>
      </c>
      <c r="M585" s="1">
        <v>45291</v>
      </c>
    </row>
    <row r="586" spans="1:13">
      <c r="A586" t="s">
        <v>1793</v>
      </c>
      <c r="B586" t="s">
        <v>1794</v>
      </c>
      <c r="C586" t="s">
        <v>11138</v>
      </c>
      <c r="D586" t="s">
        <v>11139</v>
      </c>
      <c r="E586" t="s">
        <v>1647</v>
      </c>
      <c r="F586" t="s">
        <v>1795</v>
      </c>
      <c r="G586" t="s">
        <v>1670</v>
      </c>
      <c r="H586" t="s">
        <v>11140</v>
      </c>
      <c r="I586" t="s">
        <v>9410</v>
      </c>
      <c r="J586" t="s">
        <v>9411</v>
      </c>
      <c r="K586">
        <v>0.95</v>
      </c>
      <c r="L586" s="1">
        <v>44927</v>
      </c>
      <c r="M586" s="1">
        <v>45291</v>
      </c>
    </row>
    <row r="587" spans="1:13">
      <c r="A587" t="s">
        <v>1796</v>
      </c>
      <c r="B587" t="s">
        <v>1797</v>
      </c>
      <c r="C587" t="s">
        <v>11141</v>
      </c>
      <c r="D587" t="s">
        <v>11142</v>
      </c>
      <c r="E587" t="s">
        <v>1647</v>
      </c>
      <c r="F587" t="s">
        <v>1798</v>
      </c>
      <c r="G587" t="s">
        <v>1720</v>
      </c>
      <c r="H587" t="s">
        <v>11143</v>
      </c>
      <c r="I587" t="s">
        <v>9410</v>
      </c>
      <c r="J587" t="s">
        <v>9411</v>
      </c>
      <c r="K587">
        <v>1.05</v>
      </c>
      <c r="L587" s="1">
        <v>44927</v>
      </c>
      <c r="M587" s="1">
        <v>45291</v>
      </c>
    </row>
    <row r="588" spans="1:13">
      <c r="A588" t="s">
        <v>1799</v>
      </c>
      <c r="B588" t="s">
        <v>1800</v>
      </c>
      <c r="C588" t="s">
        <v>11144</v>
      </c>
      <c r="D588" t="s">
        <v>11134</v>
      </c>
      <c r="E588" t="s">
        <v>1647</v>
      </c>
      <c r="F588" t="s">
        <v>1801</v>
      </c>
      <c r="G588" t="s">
        <v>1788</v>
      </c>
      <c r="H588" t="s">
        <v>11145</v>
      </c>
      <c r="I588" t="s">
        <v>9410</v>
      </c>
      <c r="J588" t="s">
        <v>9411</v>
      </c>
      <c r="K588">
        <v>1</v>
      </c>
      <c r="L588" s="1">
        <v>44927</v>
      </c>
      <c r="M588" s="1">
        <v>45291</v>
      </c>
    </row>
    <row r="589" spans="1:13">
      <c r="A589" t="s">
        <v>1802</v>
      </c>
      <c r="B589" t="s">
        <v>1803</v>
      </c>
      <c r="C589" t="s">
        <v>11146</v>
      </c>
      <c r="D589" t="s">
        <v>11147</v>
      </c>
      <c r="E589" t="s">
        <v>1647</v>
      </c>
      <c r="F589" t="s">
        <v>1804</v>
      </c>
      <c r="G589" t="s">
        <v>1744</v>
      </c>
      <c r="H589" t="s">
        <v>11148</v>
      </c>
      <c r="I589" t="s">
        <v>9410</v>
      </c>
      <c r="J589" t="s">
        <v>9411</v>
      </c>
      <c r="K589">
        <v>1.02</v>
      </c>
      <c r="L589" s="1">
        <v>44927</v>
      </c>
      <c r="M589" s="1">
        <v>45291</v>
      </c>
    </row>
    <row r="590" spans="1:13">
      <c r="A590" t="s">
        <v>1805</v>
      </c>
      <c r="B590" t="s">
        <v>1806</v>
      </c>
      <c r="C590" t="s">
        <v>11149</v>
      </c>
      <c r="D590" t="s">
        <v>11150</v>
      </c>
      <c r="E590" t="s">
        <v>1647</v>
      </c>
      <c r="F590" t="s">
        <v>1807</v>
      </c>
      <c r="G590" t="s">
        <v>1653</v>
      </c>
      <c r="H590" t="s">
        <v>11151</v>
      </c>
      <c r="I590" t="s">
        <v>9410</v>
      </c>
      <c r="J590" t="s">
        <v>9411</v>
      </c>
      <c r="K590">
        <v>1</v>
      </c>
      <c r="L590" s="1">
        <v>44927</v>
      </c>
      <c r="M590" s="1">
        <v>45291</v>
      </c>
    </row>
    <row r="591" spans="1:13">
      <c r="A591" t="s">
        <v>1808</v>
      </c>
      <c r="B591" t="s">
        <v>1809</v>
      </c>
      <c r="C591" t="s">
        <v>11152</v>
      </c>
      <c r="D591" t="s">
        <v>11153</v>
      </c>
      <c r="E591" t="s">
        <v>1647</v>
      </c>
      <c r="F591" t="s">
        <v>1810</v>
      </c>
      <c r="G591" t="s">
        <v>1342</v>
      </c>
      <c r="H591" t="s">
        <v>11154</v>
      </c>
      <c r="I591" t="s">
        <v>9410</v>
      </c>
      <c r="J591" t="s">
        <v>9411</v>
      </c>
      <c r="K591">
        <v>1.01</v>
      </c>
      <c r="L591" s="1">
        <v>44927</v>
      </c>
      <c r="M591" s="1">
        <v>45291</v>
      </c>
    </row>
    <row r="592" spans="1:13">
      <c r="A592" t="s">
        <v>1811</v>
      </c>
      <c r="B592" t="s">
        <v>1812</v>
      </c>
      <c r="C592" t="s">
        <v>11155</v>
      </c>
      <c r="D592" t="s">
        <v>11156</v>
      </c>
      <c r="E592" t="s">
        <v>1647</v>
      </c>
      <c r="F592" t="s">
        <v>1813</v>
      </c>
      <c r="G592" t="s">
        <v>1720</v>
      </c>
      <c r="H592" t="s">
        <v>11157</v>
      </c>
      <c r="I592" t="s">
        <v>9410</v>
      </c>
      <c r="J592" t="s">
        <v>9411</v>
      </c>
      <c r="K592">
        <v>1.1399999999999999</v>
      </c>
      <c r="L592" s="1">
        <v>44927</v>
      </c>
      <c r="M592" s="1">
        <v>45291</v>
      </c>
    </row>
    <row r="593" spans="1:13">
      <c r="A593" t="s">
        <v>1814</v>
      </c>
      <c r="B593" t="s">
        <v>1815</v>
      </c>
      <c r="C593" t="s">
        <v>11158</v>
      </c>
      <c r="D593" t="s">
        <v>1817</v>
      </c>
      <c r="E593" t="s">
        <v>1647</v>
      </c>
      <c r="F593" t="s">
        <v>1816</v>
      </c>
      <c r="G593" t="s">
        <v>1817</v>
      </c>
      <c r="H593" t="s">
        <v>11159</v>
      </c>
      <c r="I593" t="s">
        <v>9410</v>
      </c>
      <c r="J593" t="s">
        <v>9411</v>
      </c>
      <c r="K593">
        <v>1.03</v>
      </c>
      <c r="L593" s="1">
        <v>44927</v>
      </c>
      <c r="M593" s="1">
        <v>45291</v>
      </c>
    </row>
    <row r="594" spans="1:13">
      <c r="A594" t="s">
        <v>1818</v>
      </c>
      <c r="B594" t="s">
        <v>1819</v>
      </c>
      <c r="C594" t="s">
        <v>11160</v>
      </c>
      <c r="D594" t="s">
        <v>11025</v>
      </c>
      <c r="E594" t="s">
        <v>1647</v>
      </c>
      <c r="F594" t="s">
        <v>1820</v>
      </c>
      <c r="G594" t="s">
        <v>1649</v>
      </c>
      <c r="H594" t="s">
        <v>11161</v>
      </c>
      <c r="I594" t="s">
        <v>9410</v>
      </c>
      <c r="J594" t="s">
        <v>9411</v>
      </c>
      <c r="K594">
        <v>0.98</v>
      </c>
      <c r="L594" s="1">
        <v>44927</v>
      </c>
      <c r="M594" s="1">
        <v>45291</v>
      </c>
    </row>
    <row r="595" spans="1:13">
      <c r="A595" t="s">
        <v>1821</v>
      </c>
      <c r="B595" t="s">
        <v>1822</v>
      </c>
      <c r="C595" t="s">
        <v>11162</v>
      </c>
      <c r="D595" t="s">
        <v>11163</v>
      </c>
      <c r="E595" t="s">
        <v>1647</v>
      </c>
      <c r="F595" t="s">
        <v>1823</v>
      </c>
      <c r="G595" t="s">
        <v>1824</v>
      </c>
      <c r="H595" t="s">
        <v>11164</v>
      </c>
      <c r="I595" t="s">
        <v>9410</v>
      </c>
      <c r="J595" t="s">
        <v>9411</v>
      </c>
      <c r="K595">
        <v>1.08</v>
      </c>
      <c r="L595" s="1">
        <v>44927</v>
      </c>
      <c r="M595" s="1">
        <v>45291</v>
      </c>
    </row>
    <row r="596" spans="1:13">
      <c r="A596" t="s">
        <v>1825</v>
      </c>
      <c r="B596" t="s">
        <v>1826</v>
      </c>
      <c r="C596" t="s">
        <v>11165</v>
      </c>
      <c r="D596" t="s">
        <v>11166</v>
      </c>
      <c r="E596" t="s">
        <v>1647</v>
      </c>
      <c r="F596" t="s">
        <v>1827</v>
      </c>
      <c r="G596" t="s">
        <v>1681</v>
      </c>
      <c r="H596" t="s">
        <v>11167</v>
      </c>
      <c r="I596" t="s">
        <v>9410</v>
      </c>
      <c r="J596" t="s">
        <v>9411</v>
      </c>
      <c r="K596">
        <v>1.01</v>
      </c>
      <c r="L596" s="1">
        <v>44927</v>
      </c>
      <c r="M596" s="1">
        <v>45291</v>
      </c>
    </row>
    <row r="597" spans="1:13">
      <c r="A597" t="s">
        <v>1828</v>
      </c>
      <c r="B597" t="s">
        <v>1829</v>
      </c>
      <c r="C597" t="s">
        <v>11168</v>
      </c>
      <c r="D597" t="s">
        <v>11058</v>
      </c>
      <c r="E597" t="s">
        <v>1647</v>
      </c>
      <c r="F597" t="s">
        <v>1830</v>
      </c>
      <c r="G597" t="s">
        <v>1692</v>
      </c>
      <c r="H597" t="s">
        <v>11169</v>
      </c>
      <c r="I597" t="s">
        <v>9410</v>
      </c>
      <c r="J597" t="s">
        <v>9411</v>
      </c>
      <c r="K597">
        <v>1.04</v>
      </c>
      <c r="L597" s="1">
        <v>44927</v>
      </c>
      <c r="M597" s="1">
        <v>45291</v>
      </c>
    </row>
    <row r="598" spans="1:13">
      <c r="A598" t="s">
        <v>1831</v>
      </c>
      <c r="B598" t="s">
        <v>1832</v>
      </c>
      <c r="C598" t="s">
        <v>11170</v>
      </c>
      <c r="D598" t="s">
        <v>11171</v>
      </c>
      <c r="E598" t="s">
        <v>1647</v>
      </c>
      <c r="F598" t="s">
        <v>1833</v>
      </c>
      <c r="G598" t="s">
        <v>1758</v>
      </c>
      <c r="H598" t="s">
        <v>11172</v>
      </c>
      <c r="I598" t="s">
        <v>9410</v>
      </c>
      <c r="J598" t="s">
        <v>9411</v>
      </c>
      <c r="K598">
        <v>0.94</v>
      </c>
      <c r="L598" s="1">
        <v>44927</v>
      </c>
      <c r="M598" s="1">
        <v>45291</v>
      </c>
    </row>
    <row r="599" spans="1:13">
      <c r="A599" t="s">
        <v>1837</v>
      </c>
      <c r="B599" t="s">
        <v>1838</v>
      </c>
      <c r="C599" t="s">
        <v>11173</v>
      </c>
      <c r="D599" t="s">
        <v>11174</v>
      </c>
      <c r="E599" t="s">
        <v>1647</v>
      </c>
      <c r="F599" t="s">
        <v>1839</v>
      </c>
      <c r="G599" t="s">
        <v>1840</v>
      </c>
      <c r="H599" t="s">
        <v>11175</v>
      </c>
      <c r="I599" t="s">
        <v>9410</v>
      </c>
      <c r="J599" t="s">
        <v>9411</v>
      </c>
      <c r="K599">
        <v>1</v>
      </c>
      <c r="L599" s="1">
        <v>44927</v>
      </c>
      <c r="M599" s="1">
        <v>45291</v>
      </c>
    </row>
    <row r="600" spans="1:13">
      <c r="A600" t="s">
        <v>1841</v>
      </c>
      <c r="B600" t="s">
        <v>1842</v>
      </c>
      <c r="C600" t="s">
        <v>11176</v>
      </c>
      <c r="D600" t="s">
        <v>11177</v>
      </c>
      <c r="E600" t="s">
        <v>1647</v>
      </c>
      <c r="F600" t="s">
        <v>1843</v>
      </c>
      <c r="G600" t="s">
        <v>63</v>
      </c>
      <c r="H600" t="s">
        <v>11178</v>
      </c>
      <c r="I600" t="s">
        <v>9410</v>
      </c>
      <c r="J600" t="s">
        <v>9411</v>
      </c>
      <c r="K600">
        <v>0.9</v>
      </c>
      <c r="L600" s="1">
        <v>44927</v>
      </c>
      <c r="M600" s="1">
        <v>45291</v>
      </c>
    </row>
    <row r="601" spans="1:13">
      <c r="A601" t="s">
        <v>1844</v>
      </c>
      <c r="B601" t="s">
        <v>1845</v>
      </c>
      <c r="C601" t="s">
        <v>11179</v>
      </c>
      <c r="D601" t="s">
        <v>11103</v>
      </c>
      <c r="E601" t="s">
        <v>1647</v>
      </c>
      <c r="F601" t="s">
        <v>1846</v>
      </c>
      <c r="G601" t="s">
        <v>1748</v>
      </c>
      <c r="H601" t="s">
        <v>11180</v>
      </c>
      <c r="I601" t="s">
        <v>9410</v>
      </c>
      <c r="J601" t="s">
        <v>9411</v>
      </c>
      <c r="K601">
        <v>1.02</v>
      </c>
      <c r="L601" s="1">
        <v>44927</v>
      </c>
      <c r="M601" s="1">
        <v>45291</v>
      </c>
    </row>
    <row r="602" spans="1:13">
      <c r="A602" t="s">
        <v>1847</v>
      </c>
      <c r="B602" t="s">
        <v>1848</v>
      </c>
      <c r="C602" t="s">
        <v>11181</v>
      </c>
      <c r="D602" t="s">
        <v>11182</v>
      </c>
      <c r="E602" t="s">
        <v>1647</v>
      </c>
      <c r="F602" t="s">
        <v>1849</v>
      </c>
      <c r="G602" t="s">
        <v>1850</v>
      </c>
      <c r="H602" t="s">
        <v>11183</v>
      </c>
      <c r="I602" t="s">
        <v>9410</v>
      </c>
      <c r="J602" t="s">
        <v>9411</v>
      </c>
      <c r="K602">
        <v>1.04</v>
      </c>
      <c r="L602" s="1">
        <v>44927</v>
      </c>
      <c r="M602" s="1">
        <v>45291</v>
      </c>
    </row>
    <row r="603" spans="1:13">
      <c r="A603" t="s">
        <v>1851</v>
      </c>
      <c r="B603" t="s">
        <v>1852</v>
      </c>
      <c r="C603" t="s">
        <v>11184</v>
      </c>
      <c r="D603" t="s">
        <v>11185</v>
      </c>
      <c r="E603" t="s">
        <v>1647</v>
      </c>
      <c r="F603" t="s">
        <v>1853</v>
      </c>
      <c r="G603" t="s">
        <v>1854</v>
      </c>
      <c r="H603" t="s">
        <v>11186</v>
      </c>
      <c r="I603" t="s">
        <v>9410</v>
      </c>
      <c r="J603" t="s">
        <v>9411</v>
      </c>
      <c r="K603">
        <v>0.99</v>
      </c>
      <c r="L603" s="1">
        <v>44927</v>
      </c>
      <c r="M603" s="1">
        <v>45291</v>
      </c>
    </row>
    <row r="604" spans="1:13">
      <c r="A604" t="s">
        <v>1855</v>
      </c>
      <c r="B604" t="s">
        <v>1856</v>
      </c>
      <c r="C604" t="s">
        <v>11187</v>
      </c>
      <c r="D604" t="s">
        <v>11188</v>
      </c>
      <c r="E604" t="s">
        <v>1647</v>
      </c>
      <c r="F604" t="s">
        <v>1857</v>
      </c>
      <c r="G604" t="s">
        <v>1649</v>
      </c>
      <c r="H604" t="s">
        <v>11189</v>
      </c>
      <c r="I604" t="s">
        <v>9410</v>
      </c>
      <c r="J604" t="s">
        <v>9411</v>
      </c>
      <c r="K604">
        <v>0.96</v>
      </c>
      <c r="L604" s="1">
        <v>44927</v>
      </c>
      <c r="M604" s="1">
        <v>45291</v>
      </c>
    </row>
    <row r="605" spans="1:13">
      <c r="A605" t="s">
        <v>1858</v>
      </c>
      <c r="B605" t="s">
        <v>1859</v>
      </c>
      <c r="C605" t="s">
        <v>11190</v>
      </c>
      <c r="D605" t="s">
        <v>11191</v>
      </c>
      <c r="E605" t="s">
        <v>1647</v>
      </c>
      <c r="F605" t="s">
        <v>1860</v>
      </c>
      <c r="G605" t="s">
        <v>1861</v>
      </c>
      <c r="H605" t="s">
        <v>11192</v>
      </c>
      <c r="I605" t="s">
        <v>9410</v>
      </c>
      <c r="J605" t="s">
        <v>9411</v>
      </c>
      <c r="K605">
        <v>0.91</v>
      </c>
      <c r="L605" s="1">
        <v>44927</v>
      </c>
      <c r="M605" s="1">
        <v>45291</v>
      </c>
    </row>
    <row r="606" spans="1:13">
      <c r="A606" t="s">
        <v>1862</v>
      </c>
      <c r="B606" t="s">
        <v>1863</v>
      </c>
      <c r="C606" t="s">
        <v>11193</v>
      </c>
      <c r="D606" t="s">
        <v>2236</v>
      </c>
      <c r="E606" t="s">
        <v>1647</v>
      </c>
      <c r="F606" t="s">
        <v>1864</v>
      </c>
      <c r="G606" t="s">
        <v>1758</v>
      </c>
      <c r="H606" t="s">
        <v>11194</v>
      </c>
      <c r="I606" t="s">
        <v>9410</v>
      </c>
      <c r="J606" t="s">
        <v>9411</v>
      </c>
      <c r="K606">
        <v>1.03</v>
      </c>
      <c r="L606" s="1">
        <v>44927</v>
      </c>
      <c r="M606" s="1">
        <v>45291</v>
      </c>
    </row>
    <row r="607" spans="1:13">
      <c r="A607" t="s">
        <v>1865</v>
      </c>
      <c r="B607" t="s">
        <v>1866</v>
      </c>
      <c r="C607" t="s">
        <v>11195</v>
      </c>
      <c r="D607" t="s">
        <v>11196</v>
      </c>
      <c r="E607" t="s">
        <v>1647</v>
      </c>
      <c r="F607" t="s">
        <v>1867</v>
      </c>
      <c r="G607" t="s">
        <v>1765</v>
      </c>
      <c r="H607" t="s">
        <v>11197</v>
      </c>
      <c r="I607" t="s">
        <v>9410</v>
      </c>
      <c r="J607" t="s">
        <v>9411</v>
      </c>
      <c r="K607">
        <v>1.06</v>
      </c>
      <c r="L607" s="1">
        <v>44927</v>
      </c>
      <c r="M607" s="1">
        <v>45291</v>
      </c>
    </row>
    <row r="608" spans="1:13">
      <c r="A608" t="s">
        <v>1868</v>
      </c>
      <c r="B608" t="s">
        <v>1869</v>
      </c>
      <c r="C608" t="s">
        <v>11198</v>
      </c>
      <c r="D608" t="s">
        <v>11199</v>
      </c>
      <c r="E608" t="s">
        <v>1647</v>
      </c>
      <c r="F608" t="s">
        <v>1870</v>
      </c>
      <c r="G608" t="s">
        <v>1871</v>
      </c>
      <c r="H608" t="s">
        <v>11200</v>
      </c>
      <c r="I608" t="s">
        <v>9410</v>
      </c>
      <c r="J608" t="s">
        <v>9411</v>
      </c>
      <c r="K608">
        <v>0.94</v>
      </c>
      <c r="L608" s="1">
        <v>44927</v>
      </c>
      <c r="M608" s="1">
        <v>45291</v>
      </c>
    </row>
    <row r="609" spans="1:13">
      <c r="A609" t="s">
        <v>1872</v>
      </c>
      <c r="B609" t="s">
        <v>1873</v>
      </c>
      <c r="C609" t="s">
        <v>11201</v>
      </c>
      <c r="D609" t="s">
        <v>11202</v>
      </c>
      <c r="E609" t="s">
        <v>1647</v>
      </c>
      <c r="F609" t="s">
        <v>1874</v>
      </c>
      <c r="G609" t="s">
        <v>1663</v>
      </c>
      <c r="H609" t="s">
        <v>11203</v>
      </c>
      <c r="I609" t="s">
        <v>9410</v>
      </c>
      <c r="J609" t="s">
        <v>9411</v>
      </c>
      <c r="K609">
        <v>1.03</v>
      </c>
      <c r="L609" s="1">
        <v>44927</v>
      </c>
      <c r="M609" s="1">
        <v>45291</v>
      </c>
    </row>
    <row r="610" spans="1:13">
      <c r="A610" t="s">
        <v>1875</v>
      </c>
      <c r="B610" t="s">
        <v>1876</v>
      </c>
      <c r="C610" t="s">
        <v>11204</v>
      </c>
      <c r="D610" t="s">
        <v>11072</v>
      </c>
      <c r="E610" t="s">
        <v>1647</v>
      </c>
      <c r="F610" t="s">
        <v>1877</v>
      </c>
      <c r="G610" t="s">
        <v>1709</v>
      </c>
      <c r="H610" t="s">
        <v>11205</v>
      </c>
      <c r="I610" t="s">
        <v>9410</v>
      </c>
      <c r="J610" t="s">
        <v>9411</v>
      </c>
      <c r="K610">
        <v>1.1000000000000001</v>
      </c>
      <c r="L610" s="1">
        <v>44927</v>
      </c>
      <c r="M610" s="1">
        <v>45291</v>
      </c>
    </row>
    <row r="611" spans="1:13">
      <c r="A611" t="s">
        <v>1878</v>
      </c>
      <c r="B611" t="s">
        <v>1879</v>
      </c>
      <c r="C611" t="s">
        <v>11206</v>
      </c>
      <c r="D611" t="s">
        <v>2529</v>
      </c>
      <c r="E611" t="s">
        <v>1647</v>
      </c>
      <c r="F611" t="s">
        <v>1880</v>
      </c>
      <c r="G611" t="s">
        <v>1709</v>
      </c>
      <c r="H611" t="s">
        <v>11207</v>
      </c>
      <c r="I611" t="s">
        <v>9410</v>
      </c>
      <c r="J611" t="s">
        <v>9411</v>
      </c>
      <c r="K611">
        <v>1.02</v>
      </c>
      <c r="L611" s="1">
        <v>44927</v>
      </c>
      <c r="M611" s="1">
        <v>45291</v>
      </c>
    </row>
    <row r="612" spans="1:13">
      <c r="A612" t="s">
        <v>1881</v>
      </c>
      <c r="B612" t="s">
        <v>1882</v>
      </c>
      <c r="C612" t="s">
        <v>11208</v>
      </c>
      <c r="D612" t="s">
        <v>11134</v>
      </c>
      <c r="E612" t="s">
        <v>1647</v>
      </c>
      <c r="F612" t="s">
        <v>1883</v>
      </c>
      <c r="G612" t="s">
        <v>1788</v>
      </c>
      <c r="H612" t="s">
        <v>11209</v>
      </c>
      <c r="I612" t="s">
        <v>9410</v>
      </c>
      <c r="J612" t="s">
        <v>9411</v>
      </c>
      <c r="K612">
        <v>0.99</v>
      </c>
      <c r="L612" s="1">
        <v>44927</v>
      </c>
      <c r="M612" s="1">
        <v>45291</v>
      </c>
    </row>
    <row r="613" spans="1:13">
      <c r="A613" t="s">
        <v>11210</v>
      </c>
      <c r="B613" t="s">
        <v>11211</v>
      </c>
      <c r="C613" t="s">
        <v>11212</v>
      </c>
      <c r="D613" t="s">
        <v>11213</v>
      </c>
      <c r="E613" t="s">
        <v>1647</v>
      </c>
      <c r="F613" t="s">
        <v>11214</v>
      </c>
      <c r="G613" t="s">
        <v>1653</v>
      </c>
      <c r="H613" t="s">
        <v>11215</v>
      </c>
      <c r="I613" t="s">
        <v>9410</v>
      </c>
      <c r="J613" t="s">
        <v>9411</v>
      </c>
      <c r="K613">
        <v>1.19</v>
      </c>
      <c r="L613" s="1">
        <v>44927</v>
      </c>
      <c r="M613" s="1">
        <v>45291</v>
      </c>
    </row>
    <row r="614" spans="1:13">
      <c r="A614" t="s">
        <v>1884</v>
      </c>
      <c r="B614" t="s">
        <v>1885</v>
      </c>
      <c r="C614" t="s">
        <v>11216</v>
      </c>
      <c r="D614" t="s">
        <v>11217</v>
      </c>
      <c r="E614" t="s">
        <v>1647</v>
      </c>
      <c r="F614" t="s">
        <v>1886</v>
      </c>
      <c r="G614" t="s">
        <v>1663</v>
      </c>
      <c r="H614" t="s">
        <v>11218</v>
      </c>
      <c r="I614" t="s">
        <v>9410</v>
      </c>
      <c r="J614" t="s">
        <v>9411</v>
      </c>
      <c r="K614">
        <v>1.06</v>
      </c>
      <c r="L614" s="1">
        <v>44927</v>
      </c>
      <c r="M614" s="1">
        <v>45291</v>
      </c>
    </row>
    <row r="615" spans="1:13">
      <c r="A615" t="s">
        <v>1887</v>
      </c>
      <c r="B615" t="s">
        <v>1888</v>
      </c>
      <c r="C615" t="s">
        <v>11219</v>
      </c>
      <c r="D615" t="s">
        <v>11220</v>
      </c>
      <c r="E615" t="s">
        <v>1647</v>
      </c>
      <c r="F615" t="s">
        <v>1889</v>
      </c>
      <c r="G615" t="s">
        <v>1788</v>
      </c>
      <c r="H615" t="s">
        <v>11221</v>
      </c>
      <c r="I615" t="s">
        <v>9410</v>
      </c>
      <c r="J615" t="s">
        <v>9411</v>
      </c>
      <c r="K615">
        <v>1.06</v>
      </c>
      <c r="L615" s="1">
        <v>44927</v>
      </c>
      <c r="M615" s="1">
        <v>45291</v>
      </c>
    </row>
    <row r="616" spans="1:13">
      <c r="A616" t="s">
        <v>11222</v>
      </c>
      <c r="B616" t="s">
        <v>11223</v>
      </c>
      <c r="C616" t="s">
        <v>11224</v>
      </c>
      <c r="D616" t="s">
        <v>11225</v>
      </c>
      <c r="E616" t="s">
        <v>1647</v>
      </c>
      <c r="F616" t="s">
        <v>11226</v>
      </c>
      <c r="G616" t="s">
        <v>11227</v>
      </c>
      <c r="H616" t="s">
        <v>11228</v>
      </c>
      <c r="I616" t="s">
        <v>9410</v>
      </c>
      <c r="J616" t="s">
        <v>9411</v>
      </c>
      <c r="K616">
        <v>1.06</v>
      </c>
      <c r="L616" s="1">
        <v>44927</v>
      </c>
      <c r="M616" s="1">
        <v>45291</v>
      </c>
    </row>
    <row r="617" spans="1:13">
      <c r="A617" t="s">
        <v>1890</v>
      </c>
      <c r="B617" t="s">
        <v>1891</v>
      </c>
      <c r="C617" t="s">
        <v>11229</v>
      </c>
      <c r="D617" t="s">
        <v>11230</v>
      </c>
      <c r="E617" t="s">
        <v>1647</v>
      </c>
      <c r="F617" t="s">
        <v>1892</v>
      </c>
      <c r="G617" t="s">
        <v>1893</v>
      </c>
      <c r="H617" t="s">
        <v>11231</v>
      </c>
      <c r="I617" t="s">
        <v>9410</v>
      </c>
      <c r="J617" t="s">
        <v>9411</v>
      </c>
      <c r="K617">
        <v>1.07</v>
      </c>
      <c r="L617" s="1">
        <v>44927</v>
      </c>
      <c r="M617" s="1">
        <v>45291</v>
      </c>
    </row>
    <row r="618" spans="1:13">
      <c r="A618" t="s">
        <v>1894</v>
      </c>
      <c r="B618" t="s">
        <v>1895</v>
      </c>
      <c r="C618" t="s">
        <v>11232</v>
      </c>
      <c r="D618" t="s">
        <v>11233</v>
      </c>
      <c r="E618" t="s">
        <v>1647</v>
      </c>
      <c r="F618" t="s">
        <v>1896</v>
      </c>
      <c r="G618" t="s">
        <v>1758</v>
      </c>
      <c r="H618" t="s">
        <v>11234</v>
      </c>
      <c r="I618" t="s">
        <v>9410</v>
      </c>
      <c r="J618" t="s">
        <v>9411</v>
      </c>
      <c r="K618">
        <v>0.95</v>
      </c>
      <c r="L618" s="1">
        <v>44927</v>
      </c>
      <c r="M618" s="1">
        <v>45291</v>
      </c>
    </row>
    <row r="619" spans="1:13">
      <c r="A619" t="s">
        <v>1897</v>
      </c>
      <c r="B619" t="s">
        <v>1898</v>
      </c>
      <c r="C619" t="s">
        <v>11235</v>
      </c>
      <c r="D619" t="s">
        <v>11236</v>
      </c>
      <c r="E619" t="s">
        <v>1647</v>
      </c>
      <c r="F619" t="s">
        <v>1899</v>
      </c>
      <c r="G619" t="s">
        <v>1900</v>
      </c>
      <c r="H619" t="s">
        <v>11237</v>
      </c>
      <c r="I619" t="s">
        <v>9410</v>
      </c>
      <c r="J619" t="s">
        <v>9411</v>
      </c>
      <c r="K619">
        <v>0.9</v>
      </c>
      <c r="L619" s="1">
        <v>44927</v>
      </c>
      <c r="M619" s="1">
        <v>45291</v>
      </c>
    </row>
    <row r="620" spans="1:13">
      <c r="A620" t="s">
        <v>1901</v>
      </c>
      <c r="B620" t="s">
        <v>1902</v>
      </c>
      <c r="C620" t="s">
        <v>11238</v>
      </c>
      <c r="D620" t="s">
        <v>11239</v>
      </c>
      <c r="E620" t="s">
        <v>1647</v>
      </c>
      <c r="F620" t="s">
        <v>1903</v>
      </c>
      <c r="G620" t="s">
        <v>104</v>
      </c>
      <c r="H620" t="s">
        <v>11240</v>
      </c>
      <c r="I620" t="s">
        <v>9410</v>
      </c>
      <c r="J620" t="s">
        <v>9411</v>
      </c>
      <c r="K620">
        <v>1.05</v>
      </c>
      <c r="L620" s="1">
        <v>44927</v>
      </c>
      <c r="M620" s="1">
        <v>45291</v>
      </c>
    </row>
    <row r="621" spans="1:13">
      <c r="A621" t="s">
        <v>1904</v>
      </c>
      <c r="B621" t="s">
        <v>1905</v>
      </c>
      <c r="C621" t="s">
        <v>11241</v>
      </c>
      <c r="D621" t="s">
        <v>11242</v>
      </c>
      <c r="E621" t="s">
        <v>1647</v>
      </c>
      <c r="F621" t="s">
        <v>1906</v>
      </c>
      <c r="G621" t="s">
        <v>1907</v>
      </c>
      <c r="H621" t="s">
        <v>11243</v>
      </c>
      <c r="I621" t="s">
        <v>9410</v>
      </c>
      <c r="J621" t="s">
        <v>9411</v>
      </c>
      <c r="K621">
        <v>0.93</v>
      </c>
      <c r="L621" s="1">
        <v>44927</v>
      </c>
      <c r="M621" s="1">
        <v>45291</v>
      </c>
    </row>
    <row r="622" spans="1:13">
      <c r="A622" t="s">
        <v>1908</v>
      </c>
      <c r="B622" t="s">
        <v>1909</v>
      </c>
      <c r="C622" t="s">
        <v>11244</v>
      </c>
      <c r="D622" t="s">
        <v>11025</v>
      </c>
      <c r="E622" t="s">
        <v>1647</v>
      </c>
      <c r="F622" t="s">
        <v>1910</v>
      </c>
      <c r="G622" t="s">
        <v>1649</v>
      </c>
      <c r="H622" t="s">
        <v>11245</v>
      </c>
      <c r="I622" t="s">
        <v>9410</v>
      </c>
      <c r="J622" t="s">
        <v>9411</v>
      </c>
      <c r="K622">
        <v>0.99</v>
      </c>
      <c r="L622" s="1">
        <v>44927</v>
      </c>
      <c r="M622" s="1">
        <v>45291</v>
      </c>
    </row>
    <row r="623" spans="1:13">
      <c r="A623" t="s">
        <v>1911</v>
      </c>
      <c r="B623" t="s">
        <v>1912</v>
      </c>
      <c r="C623" t="s">
        <v>11246</v>
      </c>
      <c r="D623" t="s">
        <v>3177</v>
      </c>
      <c r="E623" t="s">
        <v>1647</v>
      </c>
      <c r="F623" t="s">
        <v>1913</v>
      </c>
      <c r="G623" t="s">
        <v>1663</v>
      </c>
      <c r="H623" t="s">
        <v>11247</v>
      </c>
      <c r="I623" t="s">
        <v>9410</v>
      </c>
      <c r="J623" t="s">
        <v>9411</v>
      </c>
      <c r="K623">
        <v>1.07</v>
      </c>
      <c r="L623" s="1">
        <v>44927</v>
      </c>
      <c r="M623" s="1">
        <v>45291</v>
      </c>
    </row>
    <row r="624" spans="1:13">
      <c r="A624" t="s">
        <v>1914</v>
      </c>
      <c r="B624" t="s">
        <v>1915</v>
      </c>
      <c r="C624" t="s">
        <v>11248</v>
      </c>
      <c r="D624" t="s">
        <v>11249</v>
      </c>
      <c r="E624" t="s">
        <v>1647</v>
      </c>
      <c r="F624" t="s">
        <v>1916</v>
      </c>
      <c r="G624" t="s">
        <v>487</v>
      </c>
      <c r="H624" t="s">
        <v>11250</v>
      </c>
      <c r="I624" t="s">
        <v>9410</v>
      </c>
      <c r="J624" t="s">
        <v>9411</v>
      </c>
      <c r="K624">
        <v>1</v>
      </c>
      <c r="L624" s="1">
        <v>44927</v>
      </c>
      <c r="M624" s="1">
        <v>45291</v>
      </c>
    </row>
    <row r="625" spans="1:13">
      <c r="A625" t="s">
        <v>1917</v>
      </c>
      <c r="B625" t="s">
        <v>1918</v>
      </c>
      <c r="C625" t="s">
        <v>11251</v>
      </c>
      <c r="D625" t="s">
        <v>11252</v>
      </c>
      <c r="E625" t="s">
        <v>1647</v>
      </c>
      <c r="F625" t="s">
        <v>1919</v>
      </c>
      <c r="G625" t="s">
        <v>1758</v>
      </c>
      <c r="H625" t="s">
        <v>11253</v>
      </c>
      <c r="I625" t="s">
        <v>9410</v>
      </c>
      <c r="J625" t="s">
        <v>9411</v>
      </c>
      <c r="K625">
        <v>1</v>
      </c>
      <c r="L625" s="1">
        <v>44927</v>
      </c>
      <c r="M625" s="1">
        <v>45291</v>
      </c>
    </row>
    <row r="626" spans="1:13">
      <c r="A626" t="s">
        <v>1920</v>
      </c>
      <c r="B626" t="s">
        <v>1921</v>
      </c>
      <c r="C626" t="s">
        <v>11254</v>
      </c>
      <c r="D626" t="s">
        <v>11255</v>
      </c>
      <c r="E626" t="s">
        <v>1647</v>
      </c>
      <c r="F626" t="s">
        <v>1922</v>
      </c>
      <c r="G626" t="s">
        <v>1923</v>
      </c>
      <c r="H626" t="s">
        <v>11256</v>
      </c>
      <c r="I626" t="s">
        <v>9410</v>
      </c>
      <c r="J626" t="s">
        <v>9411</v>
      </c>
      <c r="K626">
        <v>1.06</v>
      </c>
      <c r="L626" s="1">
        <v>44927</v>
      </c>
      <c r="M626" s="1">
        <v>45291</v>
      </c>
    </row>
    <row r="627" spans="1:13">
      <c r="A627" t="s">
        <v>1924</v>
      </c>
      <c r="B627" t="s">
        <v>1925</v>
      </c>
      <c r="C627" t="s">
        <v>11257</v>
      </c>
      <c r="D627" t="s">
        <v>1817</v>
      </c>
      <c r="E627" t="s">
        <v>1647</v>
      </c>
      <c r="F627" t="s">
        <v>1926</v>
      </c>
      <c r="G627" t="s">
        <v>1817</v>
      </c>
      <c r="H627" t="s">
        <v>11258</v>
      </c>
      <c r="I627" t="s">
        <v>9410</v>
      </c>
      <c r="J627" t="s">
        <v>9411</v>
      </c>
      <c r="K627">
        <v>1.05</v>
      </c>
      <c r="L627" s="1">
        <v>44927</v>
      </c>
      <c r="M627" s="1">
        <v>45291</v>
      </c>
    </row>
    <row r="628" spans="1:13">
      <c r="A628" t="s">
        <v>1927</v>
      </c>
      <c r="B628" t="s">
        <v>1928</v>
      </c>
      <c r="C628" t="s">
        <v>11259</v>
      </c>
      <c r="D628" t="s">
        <v>11260</v>
      </c>
      <c r="E628" t="s">
        <v>1647</v>
      </c>
      <c r="F628" t="s">
        <v>1929</v>
      </c>
      <c r="G628" t="s">
        <v>1720</v>
      </c>
      <c r="H628" t="s">
        <v>11261</v>
      </c>
      <c r="I628" t="s">
        <v>9410</v>
      </c>
      <c r="J628" t="s">
        <v>9411</v>
      </c>
      <c r="K628">
        <v>1.08</v>
      </c>
      <c r="L628" s="1">
        <v>44927</v>
      </c>
      <c r="M628" s="1">
        <v>45291</v>
      </c>
    </row>
    <row r="629" spans="1:13">
      <c r="A629" t="s">
        <v>1930</v>
      </c>
      <c r="B629" t="s">
        <v>1931</v>
      </c>
      <c r="C629" t="s">
        <v>11262</v>
      </c>
      <c r="D629" t="s">
        <v>11263</v>
      </c>
      <c r="E629" t="s">
        <v>1647</v>
      </c>
      <c r="F629" t="s">
        <v>1932</v>
      </c>
      <c r="G629" t="s">
        <v>1653</v>
      </c>
      <c r="H629" t="s">
        <v>11264</v>
      </c>
      <c r="I629" t="s">
        <v>9410</v>
      </c>
      <c r="J629" t="s">
        <v>9411</v>
      </c>
      <c r="K629">
        <v>1.02</v>
      </c>
      <c r="L629" s="1">
        <v>44927</v>
      </c>
      <c r="M629" s="1">
        <v>45291</v>
      </c>
    </row>
    <row r="630" spans="1:13">
      <c r="A630" t="s">
        <v>1933</v>
      </c>
      <c r="B630" t="s">
        <v>1934</v>
      </c>
      <c r="C630" t="s">
        <v>11265</v>
      </c>
      <c r="D630" t="s">
        <v>11134</v>
      </c>
      <c r="E630" t="s">
        <v>1647</v>
      </c>
      <c r="F630" t="s">
        <v>1935</v>
      </c>
      <c r="G630" t="s">
        <v>1788</v>
      </c>
      <c r="H630" t="s">
        <v>11266</v>
      </c>
      <c r="I630" t="s">
        <v>9410</v>
      </c>
      <c r="J630" t="s">
        <v>9411</v>
      </c>
      <c r="K630">
        <v>1.04</v>
      </c>
      <c r="L630" s="1">
        <v>44927</v>
      </c>
      <c r="M630" s="1">
        <v>45291</v>
      </c>
    </row>
    <row r="631" spans="1:13">
      <c r="A631" t="s">
        <v>1936</v>
      </c>
      <c r="B631" t="s">
        <v>1937</v>
      </c>
      <c r="C631" t="s">
        <v>11267</v>
      </c>
      <c r="D631" t="s">
        <v>10297</v>
      </c>
      <c r="E631" t="s">
        <v>1647</v>
      </c>
      <c r="F631" t="s">
        <v>1938</v>
      </c>
      <c r="G631" t="s">
        <v>1939</v>
      </c>
      <c r="H631" t="s">
        <v>11268</v>
      </c>
      <c r="I631" t="s">
        <v>9410</v>
      </c>
      <c r="J631" t="s">
        <v>9411</v>
      </c>
      <c r="K631">
        <v>1.04</v>
      </c>
      <c r="L631" s="1">
        <v>44927</v>
      </c>
      <c r="M631" s="1">
        <v>45291</v>
      </c>
    </row>
    <row r="632" spans="1:13">
      <c r="A632" t="s">
        <v>1940</v>
      </c>
      <c r="B632" t="s">
        <v>1941</v>
      </c>
      <c r="C632" t="s">
        <v>11269</v>
      </c>
      <c r="D632" t="s">
        <v>11270</v>
      </c>
      <c r="E632" t="s">
        <v>1647</v>
      </c>
      <c r="F632" t="s">
        <v>1942</v>
      </c>
      <c r="G632" t="s">
        <v>1653</v>
      </c>
      <c r="H632" t="s">
        <v>11271</v>
      </c>
      <c r="I632" t="s">
        <v>9410</v>
      </c>
      <c r="J632" t="s">
        <v>9411</v>
      </c>
      <c r="K632">
        <v>1</v>
      </c>
      <c r="L632" s="1">
        <v>44927</v>
      </c>
      <c r="M632" s="1">
        <v>45291</v>
      </c>
    </row>
    <row r="633" spans="1:13">
      <c r="A633" t="s">
        <v>1943</v>
      </c>
      <c r="B633" t="s">
        <v>1944</v>
      </c>
      <c r="C633" t="s">
        <v>11272</v>
      </c>
      <c r="D633" t="s">
        <v>11273</v>
      </c>
      <c r="E633" t="s">
        <v>1647</v>
      </c>
      <c r="F633" t="s">
        <v>1945</v>
      </c>
      <c r="G633" t="s">
        <v>1681</v>
      </c>
      <c r="H633" t="s">
        <v>11274</v>
      </c>
      <c r="I633" t="s">
        <v>9410</v>
      </c>
      <c r="J633" t="s">
        <v>9411</v>
      </c>
      <c r="K633">
        <v>1.06</v>
      </c>
      <c r="L633" s="1">
        <v>44927</v>
      </c>
      <c r="M633" s="1">
        <v>45291</v>
      </c>
    </row>
    <row r="634" spans="1:13">
      <c r="A634" t="s">
        <v>1946</v>
      </c>
      <c r="B634" t="s">
        <v>1947</v>
      </c>
      <c r="C634" t="s">
        <v>11275</v>
      </c>
      <c r="D634" t="s">
        <v>11025</v>
      </c>
      <c r="E634" t="s">
        <v>1647</v>
      </c>
      <c r="F634" t="s">
        <v>1948</v>
      </c>
      <c r="G634" t="s">
        <v>1649</v>
      </c>
      <c r="H634" t="s">
        <v>11276</v>
      </c>
      <c r="I634" t="s">
        <v>9410</v>
      </c>
      <c r="J634" t="s">
        <v>9411</v>
      </c>
      <c r="K634">
        <v>1.08</v>
      </c>
      <c r="L634" s="1">
        <v>44927</v>
      </c>
      <c r="M634" s="1">
        <v>45291</v>
      </c>
    </row>
    <row r="635" spans="1:13">
      <c r="A635" t="s">
        <v>1949</v>
      </c>
      <c r="B635" t="s">
        <v>1950</v>
      </c>
      <c r="C635" t="s">
        <v>11277</v>
      </c>
      <c r="D635" t="s">
        <v>11072</v>
      </c>
      <c r="E635" t="s">
        <v>1647</v>
      </c>
      <c r="F635" t="s">
        <v>1951</v>
      </c>
      <c r="G635" t="s">
        <v>1709</v>
      </c>
      <c r="H635" t="s">
        <v>11278</v>
      </c>
      <c r="I635" t="s">
        <v>9410</v>
      </c>
      <c r="J635" t="s">
        <v>9411</v>
      </c>
      <c r="K635">
        <v>1.02</v>
      </c>
      <c r="L635" s="1">
        <v>44927</v>
      </c>
      <c r="M635" s="1">
        <v>45291</v>
      </c>
    </row>
    <row r="636" spans="1:13">
      <c r="A636" t="s">
        <v>11279</v>
      </c>
      <c r="B636" t="s">
        <v>11280</v>
      </c>
      <c r="C636" t="s">
        <v>11281</v>
      </c>
      <c r="D636" t="s">
        <v>11282</v>
      </c>
      <c r="E636" t="s">
        <v>1647</v>
      </c>
      <c r="F636" t="s">
        <v>1913</v>
      </c>
      <c r="G636" t="s">
        <v>1663</v>
      </c>
      <c r="H636" t="s">
        <v>11283</v>
      </c>
      <c r="I636" t="s">
        <v>9410</v>
      </c>
      <c r="J636" t="s">
        <v>9411</v>
      </c>
      <c r="K636">
        <v>1.1100000000000001</v>
      </c>
      <c r="L636" s="1">
        <v>44927</v>
      </c>
      <c r="M636" s="1">
        <v>45291</v>
      </c>
    </row>
    <row r="637" spans="1:13">
      <c r="A637" t="s">
        <v>1952</v>
      </c>
      <c r="B637" t="s">
        <v>1953</v>
      </c>
      <c r="C637" t="s">
        <v>11284</v>
      </c>
      <c r="D637" t="s">
        <v>11285</v>
      </c>
      <c r="E637" t="s">
        <v>1647</v>
      </c>
      <c r="F637" t="s">
        <v>1954</v>
      </c>
      <c r="G637" t="s">
        <v>1663</v>
      </c>
      <c r="H637" t="s">
        <v>11286</v>
      </c>
      <c r="I637" t="s">
        <v>9410</v>
      </c>
      <c r="J637" t="s">
        <v>9411</v>
      </c>
      <c r="K637">
        <v>1.2</v>
      </c>
      <c r="L637" s="1">
        <v>44927</v>
      </c>
      <c r="M637" s="1">
        <v>45291</v>
      </c>
    </row>
    <row r="638" spans="1:13">
      <c r="A638" t="s">
        <v>1955</v>
      </c>
      <c r="B638" t="s">
        <v>1956</v>
      </c>
      <c r="C638" t="s">
        <v>11287</v>
      </c>
      <c r="D638" t="s">
        <v>11106</v>
      </c>
      <c r="E638" t="s">
        <v>1647</v>
      </c>
      <c r="F638" t="s">
        <v>1957</v>
      </c>
      <c r="G638" t="s">
        <v>1663</v>
      </c>
      <c r="H638" t="s">
        <v>11288</v>
      </c>
      <c r="I638" t="s">
        <v>9410</v>
      </c>
      <c r="J638" t="s">
        <v>9411</v>
      </c>
      <c r="K638">
        <v>1.08</v>
      </c>
      <c r="L638" s="1">
        <v>44927</v>
      </c>
      <c r="M638" s="1">
        <v>45291</v>
      </c>
    </row>
    <row r="639" spans="1:13">
      <c r="A639" t="s">
        <v>1958</v>
      </c>
      <c r="B639" t="s">
        <v>1959</v>
      </c>
      <c r="C639" t="s">
        <v>11289</v>
      </c>
      <c r="D639" t="s">
        <v>11290</v>
      </c>
      <c r="E639" t="s">
        <v>1647</v>
      </c>
      <c r="F639" t="s">
        <v>1960</v>
      </c>
      <c r="G639" t="s">
        <v>1720</v>
      </c>
      <c r="H639" t="s">
        <v>11291</v>
      </c>
      <c r="I639" t="s">
        <v>9410</v>
      </c>
      <c r="J639" t="s">
        <v>9411</v>
      </c>
      <c r="K639">
        <v>1</v>
      </c>
      <c r="L639" s="1">
        <v>44927</v>
      </c>
      <c r="M639" s="1">
        <v>45291</v>
      </c>
    </row>
    <row r="640" spans="1:13">
      <c r="A640" t="s">
        <v>1961</v>
      </c>
      <c r="B640" t="s">
        <v>1962</v>
      </c>
      <c r="C640" t="s">
        <v>11292</v>
      </c>
      <c r="D640" t="s">
        <v>11293</v>
      </c>
      <c r="E640" t="s">
        <v>1647</v>
      </c>
      <c r="F640" t="s">
        <v>1963</v>
      </c>
      <c r="G640" t="s">
        <v>1740</v>
      </c>
      <c r="H640" t="s">
        <v>11294</v>
      </c>
      <c r="I640" t="s">
        <v>9410</v>
      </c>
      <c r="J640" t="s">
        <v>9411</v>
      </c>
      <c r="K640">
        <v>0.94</v>
      </c>
      <c r="L640" s="1">
        <v>44927</v>
      </c>
      <c r="M640" s="1">
        <v>45291</v>
      </c>
    </row>
    <row r="641" spans="1:13">
      <c r="A641" t="s">
        <v>1964</v>
      </c>
      <c r="B641" t="s">
        <v>1965</v>
      </c>
      <c r="C641" t="s">
        <v>11295</v>
      </c>
      <c r="D641" t="s">
        <v>11083</v>
      </c>
      <c r="E641" t="s">
        <v>1647</v>
      </c>
      <c r="F641" t="s">
        <v>1798</v>
      </c>
      <c r="G641" t="s">
        <v>1720</v>
      </c>
      <c r="H641" t="s">
        <v>11296</v>
      </c>
      <c r="I641" t="s">
        <v>9410</v>
      </c>
      <c r="J641" t="s">
        <v>9411</v>
      </c>
      <c r="K641">
        <v>1.06</v>
      </c>
      <c r="L641" s="1">
        <v>44927</v>
      </c>
      <c r="M641" s="1">
        <v>45291</v>
      </c>
    </row>
    <row r="642" spans="1:13">
      <c r="A642" t="s">
        <v>1966</v>
      </c>
      <c r="B642" t="s">
        <v>1967</v>
      </c>
      <c r="C642" t="s">
        <v>11297</v>
      </c>
      <c r="D642" t="s">
        <v>11185</v>
      </c>
      <c r="E642" t="s">
        <v>1647</v>
      </c>
      <c r="F642" t="s">
        <v>1968</v>
      </c>
      <c r="G642" t="s">
        <v>1854</v>
      </c>
      <c r="H642" t="s">
        <v>11298</v>
      </c>
      <c r="I642" t="s">
        <v>9410</v>
      </c>
      <c r="J642" t="s">
        <v>9411</v>
      </c>
      <c r="K642">
        <v>0.99</v>
      </c>
      <c r="L642" s="1">
        <v>44927</v>
      </c>
      <c r="M642" s="1">
        <v>45291</v>
      </c>
    </row>
    <row r="643" spans="1:13">
      <c r="A643" t="s">
        <v>1969</v>
      </c>
      <c r="B643" t="s">
        <v>1970</v>
      </c>
      <c r="C643" t="s">
        <v>11299</v>
      </c>
      <c r="D643" t="s">
        <v>11134</v>
      </c>
      <c r="E643" t="s">
        <v>1647</v>
      </c>
      <c r="F643" t="s">
        <v>1971</v>
      </c>
      <c r="G643" t="s">
        <v>1788</v>
      </c>
      <c r="H643" t="s">
        <v>11300</v>
      </c>
      <c r="I643" t="s">
        <v>9410</v>
      </c>
      <c r="J643" t="s">
        <v>9411</v>
      </c>
      <c r="K643">
        <v>1.03</v>
      </c>
      <c r="L643" s="1">
        <v>44927</v>
      </c>
      <c r="M643" s="1">
        <v>45291</v>
      </c>
    </row>
    <row r="644" spans="1:13">
      <c r="A644" t="s">
        <v>1972</v>
      </c>
      <c r="B644" t="s">
        <v>1973</v>
      </c>
      <c r="C644" t="s">
        <v>11301</v>
      </c>
      <c r="D644" t="s">
        <v>3177</v>
      </c>
      <c r="E644" t="s">
        <v>1647</v>
      </c>
      <c r="F644" t="s">
        <v>1974</v>
      </c>
      <c r="G644" t="s">
        <v>1663</v>
      </c>
      <c r="H644" t="s">
        <v>11302</v>
      </c>
      <c r="I644" t="s">
        <v>9410</v>
      </c>
      <c r="J644" t="s">
        <v>9411</v>
      </c>
      <c r="K644">
        <v>1.07</v>
      </c>
      <c r="L644" s="1">
        <v>44927</v>
      </c>
      <c r="M644" s="1">
        <v>45291</v>
      </c>
    </row>
    <row r="645" spans="1:13">
      <c r="A645" t="s">
        <v>1975</v>
      </c>
      <c r="B645" t="s">
        <v>1976</v>
      </c>
      <c r="C645" t="s">
        <v>11303</v>
      </c>
      <c r="D645" t="s">
        <v>11304</v>
      </c>
      <c r="E645" t="s">
        <v>1647</v>
      </c>
      <c r="F645" t="s">
        <v>1977</v>
      </c>
      <c r="G645" t="s">
        <v>1740</v>
      </c>
      <c r="H645" t="s">
        <v>11305</v>
      </c>
      <c r="I645" t="s">
        <v>9410</v>
      </c>
      <c r="J645" t="s">
        <v>9411</v>
      </c>
      <c r="K645">
        <v>0.99</v>
      </c>
      <c r="L645" s="1">
        <v>44927</v>
      </c>
      <c r="M645" s="1">
        <v>45291</v>
      </c>
    </row>
    <row r="646" spans="1:13">
      <c r="A646" t="s">
        <v>1978</v>
      </c>
      <c r="B646" t="s">
        <v>1979</v>
      </c>
      <c r="C646" t="s">
        <v>11306</v>
      </c>
      <c r="D646" t="s">
        <v>11124</v>
      </c>
      <c r="E646" t="s">
        <v>1647</v>
      </c>
      <c r="F646" t="s">
        <v>1980</v>
      </c>
      <c r="G646" t="s">
        <v>1775</v>
      </c>
      <c r="H646" t="s">
        <v>11307</v>
      </c>
      <c r="I646" t="s">
        <v>9410</v>
      </c>
      <c r="J646" t="s">
        <v>9411</v>
      </c>
      <c r="K646">
        <v>1.02</v>
      </c>
      <c r="L646" s="1">
        <v>44927</v>
      </c>
      <c r="M646" s="1">
        <v>45291</v>
      </c>
    </row>
    <row r="647" spans="1:13">
      <c r="A647" t="s">
        <v>1981</v>
      </c>
      <c r="B647" t="s">
        <v>1982</v>
      </c>
      <c r="C647" t="s">
        <v>11308</v>
      </c>
      <c r="D647" t="s">
        <v>11078</v>
      </c>
      <c r="E647" t="s">
        <v>1647</v>
      </c>
      <c r="F647" t="s">
        <v>1983</v>
      </c>
      <c r="G647" t="s">
        <v>1716</v>
      </c>
      <c r="H647" t="s">
        <v>11309</v>
      </c>
      <c r="I647" t="s">
        <v>9410</v>
      </c>
      <c r="J647" t="s">
        <v>9411</v>
      </c>
      <c r="K647">
        <v>1.06</v>
      </c>
      <c r="L647" s="1">
        <v>44927</v>
      </c>
      <c r="M647" s="1">
        <v>45291</v>
      </c>
    </row>
    <row r="648" spans="1:13">
      <c r="A648" t="s">
        <v>1984</v>
      </c>
      <c r="B648" t="s">
        <v>1985</v>
      </c>
      <c r="C648" t="s">
        <v>11310</v>
      </c>
      <c r="D648" t="s">
        <v>480</v>
      </c>
      <c r="E648" t="s">
        <v>1647</v>
      </c>
      <c r="F648" t="s">
        <v>1986</v>
      </c>
      <c r="G648" t="s">
        <v>1840</v>
      </c>
      <c r="H648" t="s">
        <v>11311</v>
      </c>
      <c r="I648" t="s">
        <v>9410</v>
      </c>
      <c r="J648" t="s">
        <v>9411</v>
      </c>
      <c r="K648">
        <v>1.02</v>
      </c>
      <c r="L648" s="1">
        <v>44927</v>
      </c>
      <c r="M648" s="1">
        <v>45291</v>
      </c>
    </row>
    <row r="649" spans="1:13">
      <c r="A649" t="s">
        <v>1987</v>
      </c>
      <c r="B649" t="s">
        <v>1988</v>
      </c>
      <c r="C649" t="s">
        <v>11312</v>
      </c>
      <c r="D649" t="s">
        <v>11038</v>
      </c>
      <c r="E649" t="s">
        <v>1647</v>
      </c>
      <c r="F649" t="s">
        <v>1989</v>
      </c>
      <c r="G649" t="s">
        <v>63</v>
      </c>
      <c r="H649" t="s">
        <v>11313</v>
      </c>
      <c r="I649" t="s">
        <v>9410</v>
      </c>
      <c r="J649" t="s">
        <v>9411</v>
      </c>
      <c r="K649">
        <v>1.01</v>
      </c>
      <c r="L649" s="1">
        <v>44927</v>
      </c>
      <c r="M649" s="1">
        <v>45291</v>
      </c>
    </row>
    <row r="650" spans="1:13">
      <c r="A650" t="s">
        <v>1990</v>
      </c>
      <c r="B650" t="s">
        <v>1991</v>
      </c>
      <c r="C650" t="s">
        <v>11314</v>
      </c>
      <c r="D650" t="s">
        <v>11315</v>
      </c>
      <c r="E650" t="s">
        <v>1647</v>
      </c>
      <c r="F650" t="s">
        <v>1992</v>
      </c>
      <c r="G650" t="s">
        <v>1765</v>
      </c>
      <c r="H650" t="s">
        <v>11316</v>
      </c>
      <c r="I650" t="s">
        <v>9410</v>
      </c>
      <c r="J650" t="s">
        <v>9411</v>
      </c>
      <c r="K650">
        <v>1.03</v>
      </c>
      <c r="L650" s="1">
        <v>44927</v>
      </c>
      <c r="M650" s="1">
        <v>45291</v>
      </c>
    </row>
    <row r="651" spans="1:13">
      <c r="A651" t="s">
        <v>1993</v>
      </c>
      <c r="B651" t="s">
        <v>1994</v>
      </c>
      <c r="C651" t="s">
        <v>11317</v>
      </c>
      <c r="D651" t="s">
        <v>11318</v>
      </c>
      <c r="E651" t="s">
        <v>1647</v>
      </c>
      <c r="F651" t="s">
        <v>1995</v>
      </c>
      <c r="G651" t="s">
        <v>1720</v>
      </c>
      <c r="H651" t="s">
        <v>11319</v>
      </c>
      <c r="I651" t="s">
        <v>9410</v>
      </c>
      <c r="J651" t="s">
        <v>9411</v>
      </c>
      <c r="K651">
        <v>1.27</v>
      </c>
      <c r="L651" s="1">
        <v>44927</v>
      </c>
      <c r="M651" s="1">
        <v>45291</v>
      </c>
    </row>
    <row r="652" spans="1:13">
      <c r="A652" t="s">
        <v>1996</v>
      </c>
      <c r="B652" t="s">
        <v>1997</v>
      </c>
      <c r="C652" t="s">
        <v>11320</v>
      </c>
      <c r="D652" t="s">
        <v>11321</v>
      </c>
      <c r="E652" t="s">
        <v>1647</v>
      </c>
      <c r="F652" t="s">
        <v>1998</v>
      </c>
      <c r="G652" t="s">
        <v>546</v>
      </c>
      <c r="H652" t="s">
        <v>11322</v>
      </c>
      <c r="I652" t="s">
        <v>9410</v>
      </c>
      <c r="J652" t="s">
        <v>9411</v>
      </c>
      <c r="K652">
        <v>1.04</v>
      </c>
      <c r="L652" s="1">
        <v>44927</v>
      </c>
      <c r="M652" s="1">
        <v>45291</v>
      </c>
    </row>
    <row r="653" spans="1:13">
      <c r="A653" t="s">
        <v>1999</v>
      </c>
      <c r="B653" t="s">
        <v>2000</v>
      </c>
      <c r="C653" t="s">
        <v>11323</v>
      </c>
      <c r="D653" t="s">
        <v>11260</v>
      </c>
      <c r="E653" t="s">
        <v>1647</v>
      </c>
      <c r="F653" t="s">
        <v>2001</v>
      </c>
      <c r="G653" t="s">
        <v>1720</v>
      </c>
      <c r="H653" t="s">
        <v>11324</v>
      </c>
      <c r="I653" t="s">
        <v>9410</v>
      </c>
      <c r="J653" t="s">
        <v>9411</v>
      </c>
      <c r="K653">
        <v>1.0900000000000001</v>
      </c>
      <c r="L653" s="1">
        <v>44927</v>
      </c>
      <c r="M653" s="1">
        <v>45291</v>
      </c>
    </row>
    <row r="654" spans="1:13">
      <c r="A654" t="s">
        <v>2002</v>
      </c>
      <c r="B654" t="s">
        <v>2003</v>
      </c>
      <c r="C654" t="s">
        <v>11325</v>
      </c>
      <c r="D654" t="s">
        <v>11326</v>
      </c>
      <c r="E654" t="s">
        <v>1647</v>
      </c>
      <c r="F654" t="s">
        <v>2004</v>
      </c>
      <c r="G654" t="s">
        <v>1720</v>
      </c>
      <c r="H654" t="s">
        <v>11327</v>
      </c>
      <c r="I654" t="s">
        <v>9410</v>
      </c>
      <c r="J654" t="s">
        <v>9411</v>
      </c>
      <c r="K654">
        <v>0.97</v>
      </c>
      <c r="L654" s="1">
        <v>44927</v>
      </c>
      <c r="M654" s="1">
        <v>45291</v>
      </c>
    </row>
    <row r="655" spans="1:13">
      <c r="A655" t="s">
        <v>2005</v>
      </c>
      <c r="B655" t="s">
        <v>2006</v>
      </c>
      <c r="C655" t="s">
        <v>11328</v>
      </c>
      <c r="D655" t="s">
        <v>11058</v>
      </c>
      <c r="E655" t="s">
        <v>1647</v>
      </c>
      <c r="F655" t="s">
        <v>2007</v>
      </c>
      <c r="G655" t="s">
        <v>1692</v>
      </c>
      <c r="H655" t="s">
        <v>11329</v>
      </c>
      <c r="I655" t="s">
        <v>9410</v>
      </c>
      <c r="J655" t="s">
        <v>9411</v>
      </c>
      <c r="K655">
        <v>1.01</v>
      </c>
      <c r="L655" s="1">
        <v>44927</v>
      </c>
      <c r="M655" s="1">
        <v>45291</v>
      </c>
    </row>
    <row r="656" spans="1:13">
      <c r="A656" t="s">
        <v>2008</v>
      </c>
      <c r="B656" t="s">
        <v>2009</v>
      </c>
      <c r="C656" t="s">
        <v>11330</v>
      </c>
      <c r="D656" t="s">
        <v>11331</v>
      </c>
      <c r="E656" t="s">
        <v>1647</v>
      </c>
      <c r="F656" t="s">
        <v>2010</v>
      </c>
      <c r="G656" t="s">
        <v>2011</v>
      </c>
      <c r="H656" t="s">
        <v>11332</v>
      </c>
      <c r="I656" t="s">
        <v>9410</v>
      </c>
      <c r="J656" t="s">
        <v>9411</v>
      </c>
      <c r="K656">
        <v>1.05</v>
      </c>
      <c r="L656" s="1">
        <v>44927</v>
      </c>
      <c r="M656" s="1">
        <v>45291</v>
      </c>
    </row>
    <row r="657" spans="1:13">
      <c r="A657" t="s">
        <v>2012</v>
      </c>
      <c r="B657" t="s">
        <v>2013</v>
      </c>
      <c r="C657" t="s">
        <v>11333</v>
      </c>
      <c r="D657" t="s">
        <v>11147</v>
      </c>
      <c r="E657" t="s">
        <v>1647</v>
      </c>
      <c r="F657" t="s">
        <v>1804</v>
      </c>
      <c r="G657" t="s">
        <v>1744</v>
      </c>
      <c r="H657" t="s">
        <v>11334</v>
      </c>
      <c r="I657" t="s">
        <v>9410</v>
      </c>
      <c r="J657" t="s">
        <v>9411</v>
      </c>
      <c r="K657">
        <v>1</v>
      </c>
      <c r="L657" s="1">
        <v>44927</v>
      </c>
      <c r="M657" s="1">
        <v>45291</v>
      </c>
    </row>
    <row r="658" spans="1:13">
      <c r="A658" t="s">
        <v>2014</v>
      </c>
      <c r="B658" t="s">
        <v>2015</v>
      </c>
      <c r="C658" t="s">
        <v>11335</v>
      </c>
      <c r="D658" t="s">
        <v>11072</v>
      </c>
      <c r="E658" t="s">
        <v>1647</v>
      </c>
      <c r="F658" t="s">
        <v>2016</v>
      </c>
      <c r="G658" t="s">
        <v>1709</v>
      </c>
      <c r="H658" t="s">
        <v>11336</v>
      </c>
      <c r="I658" t="s">
        <v>9410</v>
      </c>
      <c r="J658" t="s">
        <v>9411</v>
      </c>
      <c r="K658">
        <v>1.07</v>
      </c>
      <c r="L658" s="1">
        <v>44927</v>
      </c>
      <c r="M658" s="1">
        <v>45291</v>
      </c>
    </row>
    <row r="659" spans="1:13">
      <c r="A659" t="s">
        <v>2017</v>
      </c>
      <c r="B659" t="s">
        <v>2018</v>
      </c>
      <c r="C659" t="s">
        <v>11337</v>
      </c>
      <c r="D659" t="s">
        <v>11061</v>
      </c>
      <c r="E659" t="s">
        <v>1647</v>
      </c>
      <c r="F659" t="s">
        <v>2019</v>
      </c>
      <c r="G659" t="s">
        <v>1696</v>
      </c>
      <c r="H659" t="s">
        <v>11338</v>
      </c>
      <c r="I659" t="s">
        <v>9410</v>
      </c>
      <c r="J659" t="s">
        <v>9411</v>
      </c>
      <c r="K659">
        <v>1.04</v>
      </c>
      <c r="L659" s="1">
        <v>44927</v>
      </c>
      <c r="M659" s="1">
        <v>45291</v>
      </c>
    </row>
    <row r="660" spans="1:13">
      <c r="A660" t="s">
        <v>2020</v>
      </c>
      <c r="B660" t="s">
        <v>2021</v>
      </c>
      <c r="C660" t="s">
        <v>11339</v>
      </c>
      <c r="D660" t="s">
        <v>11340</v>
      </c>
      <c r="E660" t="s">
        <v>1647</v>
      </c>
      <c r="F660" t="s">
        <v>2022</v>
      </c>
      <c r="G660" t="s">
        <v>1788</v>
      </c>
      <c r="H660" t="s">
        <v>11341</v>
      </c>
      <c r="I660" t="s">
        <v>9410</v>
      </c>
      <c r="J660" t="s">
        <v>9411</v>
      </c>
      <c r="K660">
        <v>0.99</v>
      </c>
      <c r="L660" s="1">
        <v>44927</v>
      </c>
      <c r="M660" s="1">
        <v>45291</v>
      </c>
    </row>
    <row r="661" spans="1:13">
      <c r="A661" t="s">
        <v>2023</v>
      </c>
      <c r="B661" t="s">
        <v>2024</v>
      </c>
      <c r="C661" t="s">
        <v>11342</v>
      </c>
      <c r="D661" t="s">
        <v>11343</v>
      </c>
      <c r="E661" t="s">
        <v>1647</v>
      </c>
      <c r="F661" t="s">
        <v>2025</v>
      </c>
      <c r="G661" t="s">
        <v>63</v>
      </c>
      <c r="H661" t="s">
        <v>11344</v>
      </c>
      <c r="I661" t="s">
        <v>9410</v>
      </c>
      <c r="J661" t="s">
        <v>9411</v>
      </c>
      <c r="K661">
        <v>0.99</v>
      </c>
      <c r="L661" s="1">
        <v>44927</v>
      </c>
      <c r="M661" s="1">
        <v>45291</v>
      </c>
    </row>
    <row r="662" spans="1:13">
      <c r="A662" t="s">
        <v>2026</v>
      </c>
      <c r="B662" t="s">
        <v>2027</v>
      </c>
      <c r="C662" t="s">
        <v>11345</v>
      </c>
      <c r="D662" t="s">
        <v>11346</v>
      </c>
      <c r="E662" t="s">
        <v>1647</v>
      </c>
      <c r="F662" t="s">
        <v>2028</v>
      </c>
      <c r="G662" t="s">
        <v>2029</v>
      </c>
      <c r="H662" t="s">
        <v>11347</v>
      </c>
      <c r="I662" t="s">
        <v>9410</v>
      </c>
      <c r="J662" t="s">
        <v>9411</v>
      </c>
      <c r="K662">
        <v>1.08</v>
      </c>
      <c r="L662" s="1">
        <v>44927</v>
      </c>
      <c r="M662" s="1">
        <v>45291</v>
      </c>
    </row>
    <row r="663" spans="1:13">
      <c r="A663" t="s">
        <v>2030</v>
      </c>
      <c r="B663" t="s">
        <v>2031</v>
      </c>
      <c r="C663" t="s">
        <v>11348</v>
      </c>
      <c r="D663" t="s">
        <v>11349</v>
      </c>
      <c r="E663" t="s">
        <v>1647</v>
      </c>
      <c r="F663" t="s">
        <v>2032</v>
      </c>
      <c r="G663" t="s">
        <v>1709</v>
      </c>
      <c r="H663" t="s">
        <v>11350</v>
      </c>
      <c r="I663" t="s">
        <v>9410</v>
      </c>
      <c r="J663" t="s">
        <v>9411</v>
      </c>
      <c r="K663">
        <v>1.05</v>
      </c>
      <c r="L663" s="1">
        <v>44927</v>
      </c>
      <c r="M663" s="1">
        <v>45291</v>
      </c>
    </row>
    <row r="664" spans="1:13">
      <c r="A664" t="s">
        <v>2033</v>
      </c>
      <c r="B664" t="s">
        <v>2034</v>
      </c>
      <c r="C664" t="s">
        <v>11351</v>
      </c>
      <c r="D664" t="s">
        <v>11352</v>
      </c>
      <c r="E664" t="s">
        <v>1647</v>
      </c>
      <c r="F664" t="s">
        <v>2035</v>
      </c>
      <c r="G664" t="s">
        <v>1688</v>
      </c>
      <c r="H664" t="s">
        <v>11353</v>
      </c>
      <c r="I664" t="s">
        <v>9410</v>
      </c>
      <c r="J664" t="s">
        <v>9411</v>
      </c>
      <c r="K664">
        <v>0.95</v>
      </c>
      <c r="L664" s="1">
        <v>44927</v>
      </c>
      <c r="M664" s="1">
        <v>45291</v>
      </c>
    </row>
    <row r="665" spans="1:13">
      <c r="A665" t="s">
        <v>2036</v>
      </c>
      <c r="B665" t="s">
        <v>2037</v>
      </c>
      <c r="C665" t="s">
        <v>11354</v>
      </c>
      <c r="D665" t="s">
        <v>2039</v>
      </c>
      <c r="E665" t="s">
        <v>1647</v>
      </c>
      <c r="F665" t="s">
        <v>2038</v>
      </c>
      <c r="G665" t="s">
        <v>2039</v>
      </c>
      <c r="H665" t="s">
        <v>11355</v>
      </c>
      <c r="I665" t="s">
        <v>9410</v>
      </c>
      <c r="J665" t="s">
        <v>9411</v>
      </c>
      <c r="K665">
        <v>0.98</v>
      </c>
      <c r="L665" s="1">
        <v>44927</v>
      </c>
      <c r="M665" s="1">
        <v>45291</v>
      </c>
    </row>
    <row r="666" spans="1:13">
      <c r="A666" t="s">
        <v>2040</v>
      </c>
      <c r="B666" t="s">
        <v>2041</v>
      </c>
      <c r="C666" t="s">
        <v>11356</v>
      </c>
      <c r="D666" t="s">
        <v>11357</v>
      </c>
      <c r="E666" t="s">
        <v>1647</v>
      </c>
      <c r="F666" t="s">
        <v>2042</v>
      </c>
      <c r="G666" t="s">
        <v>1653</v>
      </c>
      <c r="H666" t="s">
        <v>11358</v>
      </c>
      <c r="I666" t="s">
        <v>9410</v>
      </c>
      <c r="J666" t="s">
        <v>9411</v>
      </c>
      <c r="K666">
        <v>1</v>
      </c>
      <c r="L666" s="1">
        <v>44927</v>
      </c>
      <c r="M666" s="1">
        <v>45291</v>
      </c>
    </row>
    <row r="667" spans="1:13">
      <c r="A667" t="s">
        <v>2043</v>
      </c>
      <c r="B667" t="s">
        <v>2044</v>
      </c>
      <c r="C667" t="s">
        <v>11359</v>
      </c>
      <c r="D667" t="s">
        <v>11230</v>
      </c>
      <c r="E667" t="s">
        <v>1647</v>
      </c>
      <c r="F667" t="s">
        <v>1892</v>
      </c>
      <c r="G667" t="s">
        <v>1893</v>
      </c>
      <c r="H667" t="s">
        <v>11360</v>
      </c>
      <c r="I667" t="s">
        <v>9410</v>
      </c>
      <c r="J667" t="s">
        <v>9411</v>
      </c>
      <c r="K667">
        <v>1</v>
      </c>
      <c r="L667" s="1">
        <v>44927</v>
      </c>
      <c r="M667" s="1">
        <v>45291</v>
      </c>
    </row>
    <row r="668" spans="1:13">
      <c r="A668" t="s">
        <v>2045</v>
      </c>
      <c r="B668" t="s">
        <v>2046</v>
      </c>
      <c r="C668" t="s">
        <v>11361</v>
      </c>
      <c r="D668" t="s">
        <v>5325</v>
      </c>
      <c r="E668" t="s">
        <v>1647</v>
      </c>
      <c r="F668" t="s">
        <v>2047</v>
      </c>
      <c r="G668" t="s">
        <v>1740</v>
      </c>
      <c r="H668" t="s">
        <v>11362</v>
      </c>
      <c r="I668" t="s">
        <v>9410</v>
      </c>
      <c r="J668" t="s">
        <v>9411</v>
      </c>
      <c r="K668">
        <v>1.04</v>
      </c>
      <c r="L668" s="1">
        <v>44927</v>
      </c>
      <c r="M668" s="1">
        <v>45291</v>
      </c>
    </row>
    <row r="669" spans="1:13">
      <c r="A669" t="s">
        <v>2048</v>
      </c>
      <c r="B669" t="s">
        <v>2049</v>
      </c>
      <c r="C669" t="s">
        <v>11363</v>
      </c>
      <c r="D669" t="s">
        <v>11364</v>
      </c>
      <c r="E669" t="s">
        <v>1647</v>
      </c>
      <c r="F669" t="s">
        <v>2050</v>
      </c>
      <c r="G669" t="s">
        <v>1653</v>
      </c>
      <c r="H669" t="s">
        <v>11365</v>
      </c>
      <c r="I669" t="s">
        <v>9410</v>
      </c>
      <c r="J669" t="s">
        <v>9411</v>
      </c>
      <c r="K669">
        <v>1.03</v>
      </c>
      <c r="L669" s="1">
        <v>44927</v>
      </c>
      <c r="M669" s="1">
        <v>45291</v>
      </c>
    </row>
    <row r="670" spans="1:13">
      <c r="A670" t="s">
        <v>2051</v>
      </c>
      <c r="B670" t="s">
        <v>2052</v>
      </c>
      <c r="C670" t="s">
        <v>11366</v>
      </c>
      <c r="D670" t="s">
        <v>11367</v>
      </c>
      <c r="E670" t="s">
        <v>1647</v>
      </c>
      <c r="F670" t="s">
        <v>2053</v>
      </c>
      <c r="G670" t="s">
        <v>1788</v>
      </c>
      <c r="H670" t="s">
        <v>11368</v>
      </c>
      <c r="I670" t="s">
        <v>9410</v>
      </c>
      <c r="J670" t="s">
        <v>9411</v>
      </c>
      <c r="K670">
        <v>0.95</v>
      </c>
      <c r="L670" s="1">
        <v>44927</v>
      </c>
      <c r="M670" s="1">
        <v>45291</v>
      </c>
    </row>
    <row r="671" spans="1:13">
      <c r="A671" t="s">
        <v>2054</v>
      </c>
      <c r="B671" t="s">
        <v>2055</v>
      </c>
      <c r="C671" t="s">
        <v>11369</v>
      </c>
      <c r="D671" t="s">
        <v>11370</v>
      </c>
      <c r="E671" t="s">
        <v>1647</v>
      </c>
      <c r="F671" t="s">
        <v>2056</v>
      </c>
      <c r="G671" t="s">
        <v>2029</v>
      </c>
      <c r="H671" t="s">
        <v>11371</v>
      </c>
      <c r="I671" t="s">
        <v>9410</v>
      </c>
      <c r="J671" t="s">
        <v>9411</v>
      </c>
      <c r="K671">
        <v>0.98</v>
      </c>
      <c r="L671" s="1">
        <v>44927</v>
      </c>
      <c r="M671" s="1">
        <v>45291</v>
      </c>
    </row>
    <row r="672" spans="1:13">
      <c r="A672" t="s">
        <v>2057</v>
      </c>
      <c r="B672" t="s">
        <v>2058</v>
      </c>
      <c r="C672" t="s">
        <v>11372</v>
      </c>
      <c r="D672" t="s">
        <v>11136</v>
      </c>
      <c r="E672" t="s">
        <v>1647</v>
      </c>
      <c r="F672" t="s">
        <v>2059</v>
      </c>
      <c r="G672" t="s">
        <v>1792</v>
      </c>
      <c r="H672" t="s">
        <v>11373</v>
      </c>
      <c r="I672" t="s">
        <v>9410</v>
      </c>
      <c r="J672" t="s">
        <v>9411</v>
      </c>
      <c r="K672">
        <v>1</v>
      </c>
      <c r="L672" s="1">
        <v>44927</v>
      </c>
      <c r="M672" s="1">
        <v>45291</v>
      </c>
    </row>
    <row r="673" spans="1:13">
      <c r="A673" t="s">
        <v>2060</v>
      </c>
      <c r="B673" t="s">
        <v>2061</v>
      </c>
      <c r="C673" t="s">
        <v>11374</v>
      </c>
      <c r="D673" t="s">
        <v>11375</v>
      </c>
      <c r="E673" t="s">
        <v>1647</v>
      </c>
      <c r="F673" t="s">
        <v>2062</v>
      </c>
      <c r="G673" t="s">
        <v>1709</v>
      </c>
      <c r="H673" t="s">
        <v>11376</v>
      </c>
      <c r="I673" t="s">
        <v>9410</v>
      </c>
      <c r="J673" t="s">
        <v>9411</v>
      </c>
      <c r="K673">
        <v>1.02</v>
      </c>
      <c r="L673" s="1">
        <v>44927</v>
      </c>
      <c r="M673" s="1">
        <v>45291</v>
      </c>
    </row>
    <row r="674" spans="1:13">
      <c r="A674" t="s">
        <v>2063</v>
      </c>
      <c r="B674" t="s">
        <v>2064</v>
      </c>
      <c r="C674" t="s">
        <v>11377</v>
      </c>
      <c r="D674" t="s">
        <v>11378</v>
      </c>
      <c r="E674" t="s">
        <v>1647</v>
      </c>
      <c r="F674" t="s">
        <v>2065</v>
      </c>
      <c r="G674" t="s">
        <v>1871</v>
      </c>
      <c r="H674" t="s">
        <v>11379</v>
      </c>
      <c r="I674" t="s">
        <v>9410</v>
      </c>
      <c r="J674" t="s">
        <v>9411</v>
      </c>
      <c r="K674">
        <v>1.01</v>
      </c>
      <c r="L674" s="1">
        <v>44927</v>
      </c>
      <c r="M674" s="1">
        <v>45291</v>
      </c>
    </row>
    <row r="675" spans="1:13">
      <c r="A675" t="s">
        <v>2066</v>
      </c>
      <c r="B675" t="s">
        <v>2067</v>
      </c>
      <c r="C675" t="s">
        <v>11380</v>
      </c>
      <c r="D675" t="s">
        <v>10833</v>
      </c>
      <c r="E675" t="s">
        <v>1647</v>
      </c>
      <c r="F675" t="s">
        <v>2068</v>
      </c>
      <c r="G675" t="s">
        <v>1817</v>
      </c>
      <c r="H675" t="s">
        <v>11381</v>
      </c>
      <c r="I675" t="s">
        <v>9410</v>
      </c>
      <c r="J675" t="s">
        <v>9411</v>
      </c>
      <c r="K675">
        <v>0.94</v>
      </c>
      <c r="L675" s="1">
        <v>44927</v>
      </c>
      <c r="M675" s="1">
        <v>45291</v>
      </c>
    </row>
    <row r="676" spans="1:13">
      <c r="A676" t="s">
        <v>2069</v>
      </c>
      <c r="B676" t="s">
        <v>2070</v>
      </c>
      <c r="C676" t="s">
        <v>11382</v>
      </c>
      <c r="D676" t="s">
        <v>11263</v>
      </c>
      <c r="E676" t="s">
        <v>1647</v>
      </c>
      <c r="F676" t="s">
        <v>2071</v>
      </c>
      <c r="G676" t="s">
        <v>1653</v>
      </c>
      <c r="H676" t="s">
        <v>11383</v>
      </c>
      <c r="I676" t="s">
        <v>9410</v>
      </c>
      <c r="J676" t="s">
        <v>9411</v>
      </c>
      <c r="K676">
        <v>1.03</v>
      </c>
      <c r="L676" s="1">
        <v>44927</v>
      </c>
      <c r="M676" s="1">
        <v>45291</v>
      </c>
    </row>
    <row r="677" spans="1:13">
      <c r="A677" t="s">
        <v>2072</v>
      </c>
      <c r="B677" t="s">
        <v>2073</v>
      </c>
      <c r="C677" t="s">
        <v>11384</v>
      </c>
      <c r="D677" t="s">
        <v>11385</v>
      </c>
      <c r="E677" t="s">
        <v>1647</v>
      </c>
      <c r="F677" t="s">
        <v>2074</v>
      </c>
      <c r="G677" t="s">
        <v>1653</v>
      </c>
      <c r="H677" t="s">
        <v>11386</v>
      </c>
      <c r="I677" t="s">
        <v>9410</v>
      </c>
      <c r="J677" t="s">
        <v>9411</v>
      </c>
      <c r="K677">
        <v>0.95</v>
      </c>
      <c r="L677" s="1">
        <v>44927</v>
      </c>
      <c r="M677" s="1">
        <v>45291</v>
      </c>
    </row>
    <row r="678" spans="1:13">
      <c r="A678" t="s">
        <v>2075</v>
      </c>
      <c r="B678" t="s">
        <v>2076</v>
      </c>
      <c r="C678" t="s">
        <v>11387</v>
      </c>
      <c r="D678" t="s">
        <v>11388</v>
      </c>
      <c r="E678" t="s">
        <v>1647</v>
      </c>
      <c r="F678" t="s">
        <v>2077</v>
      </c>
      <c r="G678" t="s">
        <v>1653</v>
      </c>
      <c r="H678" t="s">
        <v>11389</v>
      </c>
      <c r="I678" t="s">
        <v>9410</v>
      </c>
      <c r="J678" t="s">
        <v>9411</v>
      </c>
      <c r="K678">
        <v>0.99</v>
      </c>
      <c r="L678" s="1">
        <v>44927</v>
      </c>
      <c r="M678" s="1">
        <v>45291</v>
      </c>
    </row>
    <row r="679" spans="1:13">
      <c r="A679" t="s">
        <v>2078</v>
      </c>
      <c r="B679" t="s">
        <v>2079</v>
      </c>
      <c r="C679" t="s">
        <v>11390</v>
      </c>
      <c r="D679" t="s">
        <v>11391</v>
      </c>
      <c r="E679" t="s">
        <v>1647</v>
      </c>
      <c r="F679" t="s">
        <v>2080</v>
      </c>
      <c r="G679" t="s">
        <v>1720</v>
      </c>
      <c r="H679" t="s">
        <v>11392</v>
      </c>
      <c r="I679" t="s">
        <v>9410</v>
      </c>
      <c r="J679" t="s">
        <v>9411</v>
      </c>
      <c r="K679">
        <v>1.07</v>
      </c>
      <c r="L679" s="1">
        <v>44927</v>
      </c>
      <c r="M679" s="1">
        <v>45291</v>
      </c>
    </row>
    <row r="680" spans="1:13">
      <c r="A680" t="s">
        <v>2081</v>
      </c>
      <c r="B680" t="s">
        <v>2082</v>
      </c>
      <c r="C680" t="s">
        <v>11393</v>
      </c>
      <c r="D680" t="s">
        <v>11326</v>
      </c>
      <c r="E680" t="s">
        <v>1647</v>
      </c>
      <c r="F680" t="s">
        <v>2083</v>
      </c>
      <c r="G680" t="s">
        <v>1720</v>
      </c>
      <c r="H680" t="s">
        <v>11394</v>
      </c>
      <c r="I680" t="s">
        <v>9410</v>
      </c>
      <c r="J680" t="s">
        <v>9411</v>
      </c>
      <c r="K680">
        <v>0.98</v>
      </c>
      <c r="L680" s="1">
        <v>44927</v>
      </c>
      <c r="M680" s="1">
        <v>45291</v>
      </c>
    </row>
    <row r="681" spans="1:13">
      <c r="A681" t="s">
        <v>2084</v>
      </c>
      <c r="B681" t="s">
        <v>2085</v>
      </c>
      <c r="C681" t="s">
        <v>11395</v>
      </c>
      <c r="D681" t="s">
        <v>3177</v>
      </c>
      <c r="E681" t="s">
        <v>1647</v>
      </c>
      <c r="F681" t="s">
        <v>2086</v>
      </c>
      <c r="G681" t="s">
        <v>1663</v>
      </c>
      <c r="H681" t="s">
        <v>11396</v>
      </c>
      <c r="I681" t="s">
        <v>9410</v>
      </c>
      <c r="J681" t="s">
        <v>9411</v>
      </c>
      <c r="K681">
        <v>1.34</v>
      </c>
      <c r="L681" s="1">
        <v>44927</v>
      </c>
      <c r="M681" s="1">
        <v>45291</v>
      </c>
    </row>
    <row r="682" spans="1:13">
      <c r="A682" t="s">
        <v>2087</v>
      </c>
      <c r="B682" t="s">
        <v>2088</v>
      </c>
      <c r="C682" t="s">
        <v>11397</v>
      </c>
      <c r="D682" t="s">
        <v>11398</v>
      </c>
      <c r="E682" t="s">
        <v>1647</v>
      </c>
      <c r="F682" t="s">
        <v>2089</v>
      </c>
      <c r="G682" t="s">
        <v>1720</v>
      </c>
      <c r="H682" t="s">
        <v>11399</v>
      </c>
      <c r="I682" t="s">
        <v>9410</v>
      </c>
      <c r="J682" t="s">
        <v>9411</v>
      </c>
      <c r="K682">
        <v>0.99</v>
      </c>
      <c r="L682" s="1">
        <v>44927</v>
      </c>
      <c r="M682" s="1">
        <v>45291</v>
      </c>
    </row>
    <row r="683" spans="1:13">
      <c r="A683" t="s">
        <v>2090</v>
      </c>
      <c r="B683" t="s">
        <v>2091</v>
      </c>
      <c r="C683" t="s">
        <v>11400</v>
      </c>
      <c r="D683" t="s">
        <v>11047</v>
      </c>
      <c r="E683" t="s">
        <v>1647</v>
      </c>
      <c r="F683" t="s">
        <v>2092</v>
      </c>
      <c r="G683" t="s">
        <v>1677</v>
      </c>
      <c r="H683" t="s">
        <v>11401</v>
      </c>
      <c r="I683" t="s">
        <v>9410</v>
      </c>
      <c r="J683" t="s">
        <v>9411</v>
      </c>
      <c r="K683">
        <v>1</v>
      </c>
      <c r="L683" s="1">
        <v>44927</v>
      </c>
      <c r="M683" s="1">
        <v>45291</v>
      </c>
    </row>
    <row r="684" spans="1:13">
      <c r="A684" t="s">
        <v>2093</v>
      </c>
      <c r="B684" t="s">
        <v>2094</v>
      </c>
      <c r="C684" t="s">
        <v>11402</v>
      </c>
      <c r="D684" t="s">
        <v>11403</v>
      </c>
      <c r="E684" t="s">
        <v>1647</v>
      </c>
      <c r="F684" t="s">
        <v>2095</v>
      </c>
      <c r="G684" t="s">
        <v>1653</v>
      </c>
      <c r="H684" t="s">
        <v>11404</v>
      </c>
      <c r="I684" t="s">
        <v>9410</v>
      </c>
      <c r="J684" t="s">
        <v>9411</v>
      </c>
      <c r="K684">
        <v>0.99</v>
      </c>
      <c r="L684" s="1">
        <v>44927</v>
      </c>
      <c r="M684" s="1">
        <v>45291</v>
      </c>
    </row>
    <row r="685" spans="1:13">
      <c r="A685" t="s">
        <v>2096</v>
      </c>
      <c r="B685" t="s">
        <v>1087</v>
      </c>
      <c r="C685" t="s">
        <v>11405</v>
      </c>
      <c r="D685" t="s">
        <v>11403</v>
      </c>
      <c r="E685" t="s">
        <v>1647</v>
      </c>
      <c r="F685" t="s">
        <v>2097</v>
      </c>
      <c r="G685" t="s">
        <v>1653</v>
      </c>
      <c r="H685" t="s">
        <v>11406</v>
      </c>
      <c r="I685" t="s">
        <v>9410</v>
      </c>
      <c r="J685" t="s">
        <v>9411</v>
      </c>
      <c r="K685">
        <v>1.03</v>
      </c>
      <c r="L685" s="1">
        <v>44927</v>
      </c>
      <c r="M685" s="1">
        <v>45291</v>
      </c>
    </row>
    <row r="686" spans="1:13">
      <c r="A686" t="s">
        <v>2098</v>
      </c>
      <c r="B686" t="s">
        <v>2099</v>
      </c>
      <c r="C686" t="s">
        <v>11407</v>
      </c>
      <c r="D686" t="s">
        <v>11408</v>
      </c>
      <c r="E686" t="s">
        <v>1647</v>
      </c>
      <c r="F686" t="s">
        <v>2100</v>
      </c>
      <c r="G686" t="s">
        <v>1720</v>
      </c>
      <c r="H686" t="s">
        <v>11409</v>
      </c>
      <c r="I686" t="s">
        <v>9410</v>
      </c>
      <c r="J686" t="s">
        <v>9411</v>
      </c>
      <c r="K686">
        <v>0.94</v>
      </c>
      <c r="L686" s="1">
        <v>44927</v>
      </c>
      <c r="M686" s="1">
        <v>45291</v>
      </c>
    </row>
    <row r="687" spans="1:13">
      <c r="A687" t="s">
        <v>2101</v>
      </c>
      <c r="B687" t="s">
        <v>2102</v>
      </c>
      <c r="C687" t="s">
        <v>11410</v>
      </c>
      <c r="D687" t="s">
        <v>11411</v>
      </c>
      <c r="E687" t="s">
        <v>1647</v>
      </c>
      <c r="F687" t="s">
        <v>2103</v>
      </c>
      <c r="G687" t="s">
        <v>1342</v>
      </c>
      <c r="H687" t="s">
        <v>11412</v>
      </c>
      <c r="I687" t="s">
        <v>9410</v>
      </c>
      <c r="J687" t="s">
        <v>9411</v>
      </c>
      <c r="K687">
        <v>1.04</v>
      </c>
      <c r="L687" s="1">
        <v>44927</v>
      </c>
      <c r="M687" s="1">
        <v>45291</v>
      </c>
    </row>
    <row r="688" spans="1:13">
      <c r="A688" t="s">
        <v>2104</v>
      </c>
      <c r="B688" t="s">
        <v>2105</v>
      </c>
      <c r="C688" t="s">
        <v>11413</v>
      </c>
      <c r="D688" t="s">
        <v>11050</v>
      </c>
      <c r="E688" t="s">
        <v>1647</v>
      </c>
      <c r="F688" t="s">
        <v>2106</v>
      </c>
      <c r="G688" t="s">
        <v>1681</v>
      </c>
      <c r="H688" t="s">
        <v>11414</v>
      </c>
      <c r="I688" t="s">
        <v>9410</v>
      </c>
      <c r="J688" t="s">
        <v>9411</v>
      </c>
      <c r="K688">
        <v>1.06</v>
      </c>
      <c r="L688" s="1">
        <v>44927</v>
      </c>
      <c r="M688" s="1">
        <v>45291</v>
      </c>
    </row>
    <row r="689" spans="1:13">
      <c r="A689" t="s">
        <v>2107</v>
      </c>
      <c r="B689" t="s">
        <v>2108</v>
      </c>
      <c r="C689" t="s">
        <v>11415</v>
      </c>
      <c r="D689" t="s">
        <v>11416</v>
      </c>
      <c r="E689" t="s">
        <v>1647</v>
      </c>
      <c r="F689" t="s">
        <v>2109</v>
      </c>
      <c r="G689" t="s">
        <v>2110</v>
      </c>
      <c r="H689" t="s">
        <v>11417</v>
      </c>
      <c r="I689" t="s">
        <v>9410</v>
      </c>
      <c r="J689" t="s">
        <v>9411</v>
      </c>
      <c r="K689">
        <v>1</v>
      </c>
      <c r="L689" s="1">
        <v>44927</v>
      </c>
      <c r="M689" s="1">
        <v>45291</v>
      </c>
    </row>
    <row r="690" spans="1:13">
      <c r="A690" t="s">
        <v>2111</v>
      </c>
      <c r="B690" t="s">
        <v>2112</v>
      </c>
      <c r="C690" t="s">
        <v>11418</v>
      </c>
      <c r="D690" t="s">
        <v>11285</v>
      </c>
      <c r="E690" t="s">
        <v>1647</v>
      </c>
      <c r="F690" t="s">
        <v>2113</v>
      </c>
      <c r="G690" t="s">
        <v>1663</v>
      </c>
      <c r="H690" t="s">
        <v>11419</v>
      </c>
      <c r="I690" t="s">
        <v>9410</v>
      </c>
      <c r="J690" t="s">
        <v>9411</v>
      </c>
      <c r="K690">
        <v>1.04</v>
      </c>
      <c r="L690" s="1">
        <v>44927</v>
      </c>
      <c r="M690" s="1">
        <v>45291</v>
      </c>
    </row>
    <row r="691" spans="1:13">
      <c r="A691" t="s">
        <v>2114</v>
      </c>
      <c r="B691" t="s">
        <v>2115</v>
      </c>
      <c r="C691" t="s">
        <v>11420</v>
      </c>
      <c r="D691" t="s">
        <v>11078</v>
      </c>
      <c r="E691" t="s">
        <v>1647</v>
      </c>
      <c r="F691" t="s">
        <v>2116</v>
      </c>
      <c r="G691" t="s">
        <v>1716</v>
      </c>
      <c r="H691" t="s">
        <v>11421</v>
      </c>
      <c r="I691" t="s">
        <v>9410</v>
      </c>
      <c r="J691" t="s">
        <v>9411</v>
      </c>
      <c r="K691">
        <v>1.1000000000000001</v>
      </c>
      <c r="L691" s="1">
        <v>44927</v>
      </c>
      <c r="M691" s="1">
        <v>45291</v>
      </c>
    </row>
    <row r="692" spans="1:13">
      <c r="A692" t="s">
        <v>2117</v>
      </c>
      <c r="B692" t="s">
        <v>2118</v>
      </c>
      <c r="C692" t="s">
        <v>11422</v>
      </c>
      <c r="D692" t="s">
        <v>11423</v>
      </c>
      <c r="E692" t="s">
        <v>1647</v>
      </c>
      <c r="F692" t="s">
        <v>2119</v>
      </c>
      <c r="G692" t="s">
        <v>1850</v>
      </c>
      <c r="H692" t="s">
        <v>11424</v>
      </c>
      <c r="I692" t="s">
        <v>9410</v>
      </c>
      <c r="J692" t="s">
        <v>9411</v>
      </c>
      <c r="K692">
        <v>0.98</v>
      </c>
      <c r="L692" s="1">
        <v>44927</v>
      </c>
      <c r="M692" s="1">
        <v>45291</v>
      </c>
    </row>
    <row r="693" spans="1:13">
      <c r="A693" t="s">
        <v>2120</v>
      </c>
      <c r="B693" t="s">
        <v>2121</v>
      </c>
      <c r="C693" t="s">
        <v>11425</v>
      </c>
      <c r="D693" t="s">
        <v>11025</v>
      </c>
      <c r="E693" t="s">
        <v>1647</v>
      </c>
      <c r="F693" t="s">
        <v>1948</v>
      </c>
      <c r="G693" t="s">
        <v>1649</v>
      </c>
      <c r="H693" t="s">
        <v>11426</v>
      </c>
      <c r="I693" t="s">
        <v>9410</v>
      </c>
      <c r="J693" t="s">
        <v>9411</v>
      </c>
      <c r="K693">
        <v>1</v>
      </c>
      <c r="L693" s="1">
        <v>44927</v>
      </c>
      <c r="M693" s="1">
        <v>45291</v>
      </c>
    </row>
    <row r="694" spans="1:13">
      <c r="A694" t="s">
        <v>11427</v>
      </c>
      <c r="B694" t="s">
        <v>11428</v>
      </c>
      <c r="C694" t="s">
        <v>11429</v>
      </c>
      <c r="D694" t="s">
        <v>11430</v>
      </c>
      <c r="E694" t="s">
        <v>1647</v>
      </c>
      <c r="F694" t="s">
        <v>11431</v>
      </c>
      <c r="G694" t="s">
        <v>11432</v>
      </c>
      <c r="H694" t="s">
        <v>11433</v>
      </c>
      <c r="I694" t="s">
        <v>9410</v>
      </c>
      <c r="J694" t="s">
        <v>9411</v>
      </c>
      <c r="K694">
        <v>0.94</v>
      </c>
      <c r="L694" s="1">
        <v>44927</v>
      </c>
      <c r="M694" s="1">
        <v>45291</v>
      </c>
    </row>
    <row r="695" spans="1:13">
      <c r="A695" t="s">
        <v>2122</v>
      </c>
      <c r="B695" t="s">
        <v>2123</v>
      </c>
      <c r="C695" t="s">
        <v>11434</v>
      </c>
      <c r="D695" t="s">
        <v>3177</v>
      </c>
      <c r="E695" t="s">
        <v>1647</v>
      </c>
      <c r="F695" t="s">
        <v>2124</v>
      </c>
      <c r="G695" t="s">
        <v>1663</v>
      </c>
      <c r="H695" t="s">
        <v>11435</v>
      </c>
      <c r="I695" t="s">
        <v>9410</v>
      </c>
      <c r="J695" t="s">
        <v>9411</v>
      </c>
      <c r="K695">
        <v>0.99</v>
      </c>
      <c r="L695" s="1">
        <v>44927</v>
      </c>
      <c r="M695" s="1">
        <v>45291</v>
      </c>
    </row>
    <row r="696" spans="1:13">
      <c r="A696" t="s">
        <v>2125</v>
      </c>
      <c r="B696" t="s">
        <v>2126</v>
      </c>
      <c r="C696" t="s">
        <v>11436</v>
      </c>
      <c r="D696" t="s">
        <v>11050</v>
      </c>
      <c r="E696" t="s">
        <v>1647</v>
      </c>
      <c r="F696" t="s">
        <v>2127</v>
      </c>
      <c r="G696" t="s">
        <v>1681</v>
      </c>
      <c r="H696" t="s">
        <v>11437</v>
      </c>
      <c r="I696" t="s">
        <v>9410</v>
      </c>
      <c r="J696" t="s">
        <v>9411</v>
      </c>
      <c r="K696">
        <v>1.05</v>
      </c>
      <c r="L696" s="1">
        <v>44927</v>
      </c>
      <c r="M696" s="1">
        <v>45291</v>
      </c>
    </row>
    <row r="697" spans="1:13">
      <c r="A697" t="s">
        <v>2128</v>
      </c>
      <c r="B697" t="s">
        <v>2129</v>
      </c>
      <c r="C697" t="s">
        <v>11438</v>
      </c>
      <c r="D697" t="s">
        <v>11439</v>
      </c>
      <c r="E697" t="s">
        <v>1647</v>
      </c>
      <c r="F697" t="s">
        <v>2130</v>
      </c>
      <c r="G697" t="s">
        <v>1681</v>
      </c>
      <c r="H697" t="s">
        <v>11440</v>
      </c>
      <c r="I697" t="s">
        <v>9410</v>
      </c>
      <c r="J697" t="s">
        <v>9411</v>
      </c>
      <c r="K697">
        <v>0.96</v>
      </c>
      <c r="L697" s="1">
        <v>44927</v>
      </c>
      <c r="M697" s="1">
        <v>45291</v>
      </c>
    </row>
    <row r="698" spans="1:13">
      <c r="A698" t="s">
        <v>2131</v>
      </c>
      <c r="B698" t="s">
        <v>2132</v>
      </c>
      <c r="C698" t="s">
        <v>11441</v>
      </c>
      <c r="D698" t="s">
        <v>11442</v>
      </c>
      <c r="E698" t="s">
        <v>1647</v>
      </c>
      <c r="F698" t="s">
        <v>2133</v>
      </c>
      <c r="G698" t="s">
        <v>1740</v>
      </c>
      <c r="H698" t="s">
        <v>11443</v>
      </c>
      <c r="I698" t="s">
        <v>9410</v>
      </c>
      <c r="J698" t="s">
        <v>9411</v>
      </c>
      <c r="K698">
        <v>0.96</v>
      </c>
      <c r="L698" s="1">
        <v>44927</v>
      </c>
      <c r="M698" s="1">
        <v>45291</v>
      </c>
    </row>
    <row r="699" spans="1:13">
      <c r="A699" t="s">
        <v>2134</v>
      </c>
      <c r="B699" t="s">
        <v>2135</v>
      </c>
      <c r="C699" t="s">
        <v>11444</v>
      </c>
      <c r="D699" t="s">
        <v>11182</v>
      </c>
      <c r="E699" t="s">
        <v>1647</v>
      </c>
      <c r="F699" t="s">
        <v>2136</v>
      </c>
      <c r="G699" t="s">
        <v>1850</v>
      </c>
      <c r="H699" t="s">
        <v>11445</v>
      </c>
      <c r="I699" t="s">
        <v>9410</v>
      </c>
      <c r="J699" t="s">
        <v>9411</v>
      </c>
      <c r="K699">
        <v>1</v>
      </c>
      <c r="L699" s="1">
        <v>44927</v>
      </c>
      <c r="M699" s="1">
        <v>45291</v>
      </c>
    </row>
    <row r="700" spans="1:13">
      <c r="A700" t="s">
        <v>2137</v>
      </c>
      <c r="B700" t="s">
        <v>2138</v>
      </c>
      <c r="C700" t="s">
        <v>11446</v>
      </c>
      <c r="D700" t="s">
        <v>11447</v>
      </c>
      <c r="E700" t="s">
        <v>1647</v>
      </c>
      <c r="F700" t="s">
        <v>2139</v>
      </c>
      <c r="G700" t="s">
        <v>546</v>
      </c>
      <c r="H700" t="s">
        <v>11448</v>
      </c>
      <c r="I700" t="s">
        <v>9410</v>
      </c>
      <c r="J700" t="s">
        <v>9411</v>
      </c>
      <c r="K700">
        <v>0.98</v>
      </c>
      <c r="L700" s="1">
        <v>44927</v>
      </c>
      <c r="M700" s="1">
        <v>45291</v>
      </c>
    </row>
    <row r="701" spans="1:13">
      <c r="A701" t="s">
        <v>2140</v>
      </c>
      <c r="B701" t="s">
        <v>2141</v>
      </c>
      <c r="C701" t="s">
        <v>11449</v>
      </c>
      <c r="D701" t="s">
        <v>11450</v>
      </c>
      <c r="E701" t="s">
        <v>1647</v>
      </c>
      <c r="F701" t="s">
        <v>2142</v>
      </c>
      <c r="G701" t="s">
        <v>1923</v>
      </c>
      <c r="H701" t="s">
        <v>11451</v>
      </c>
      <c r="I701" t="s">
        <v>9410</v>
      </c>
      <c r="J701" t="s">
        <v>9411</v>
      </c>
      <c r="K701">
        <v>0.94</v>
      </c>
      <c r="L701" s="1">
        <v>44927</v>
      </c>
      <c r="M701" s="1">
        <v>45291</v>
      </c>
    </row>
    <row r="702" spans="1:13">
      <c r="A702" t="s">
        <v>11452</v>
      </c>
      <c r="B702" t="s">
        <v>11453</v>
      </c>
      <c r="C702" t="s">
        <v>11454</v>
      </c>
      <c r="D702" t="s">
        <v>11455</v>
      </c>
      <c r="E702" t="s">
        <v>1647</v>
      </c>
      <c r="F702" t="s">
        <v>11456</v>
      </c>
      <c r="G702" t="s">
        <v>1670</v>
      </c>
      <c r="H702" t="s">
        <v>11457</v>
      </c>
      <c r="I702" t="s">
        <v>9410</v>
      </c>
      <c r="J702" t="s">
        <v>9411</v>
      </c>
      <c r="K702">
        <v>0.89</v>
      </c>
      <c r="L702" s="1">
        <v>44927</v>
      </c>
      <c r="M702" s="1">
        <v>45291</v>
      </c>
    </row>
    <row r="703" spans="1:13">
      <c r="A703" t="s">
        <v>11458</v>
      </c>
      <c r="B703" t="s">
        <v>11459</v>
      </c>
      <c r="C703" t="s">
        <v>11460</v>
      </c>
      <c r="D703" t="s">
        <v>11031</v>
      </c>
      <c r="E703" t="s">
        <v>1647</v>
      </c>
      <c r="F703" t="s">
        <v>2162</v>
      </c>
      <c r="G703" t="s">
        <v>655</v>
      </c>
      <c r="H703" t="s">
        <v>11461</v>
      </c>
      <c r="I703" t="s">
        <v>9410</v>
      </c>
      <c r="J703" t="s">
        <v>9411</v>
      </c>
      <c r="K703">
        <v>0.91</v>
      </c>
      <c r="L703" s="1">
        <v>44927</v>
      </c>
      <c r="M703" s="1">
        <v>45291</v>
      </c>
    </row>
    <row r="704" spans="1:13">
      <c r="A704" t="s">
        <v>2143</v>
      </c>
      <c r="B704" t="s">
        <v>2144</v>
      </c>
      <c r="C704" t="s">
        <v>11462</v>
      </c>
      <c r="D704" t="s">
        <v>11463</v>
      </c>
      <c r="E704" t="s">
        <v>1647</v>
      </c>
      <c r="F704" t="s">
        <v>2145</v>
      </c>
      <c r="G704" t="s">
        <v>1817</v>
      </c>
      <c r="H704" t="s">
        <v>11464</v>
      </c>
      <c r="I704" t="s">
        <v>9410</v>
      </c>
      <c r="J704" t="s">
        <v>9411</v>
      </c>
      <c r="K704">
        <v>1</v>
      </c>
      <c r="L704" s="1">
        <v>44927</v>
      </c>
      <c r="M704" s="1">
        <v>45291</v>
      </c>
    </row>
    <row r="705" spans="1:13">
      <c r="A705" t="s">
        <v>2146</v>
      </c>
      <c r="B705" t="s">
        <v>2147</v>
      </c>
      <c r="C705" t="s">
        <v>11465</v>
      </c>
      <c r="D705" t="s">
        <v>6248</v>
      </c>
      <c r="E705" t="s">
        <v>1647</v>
      </c>
      <c r="F705" t="s">
        <v>2148</v>
      </c>
      <c r="G705" t="s">
        <v>1720</v>
      </c>
      <c r="H705" t="s">
        <v>11466</v>
      </c>
      <c r="I705" t="s">
        <v>9410</v>
      </c>
      <c r="J705" t="s">
        <v>9411</v>
      </c>
      <c r="K705">
        <v>1</v>
      </c>
      <c r="L705" s="1">
        <v>44927</v>
      </c>
      <c r="M705" s="1">
        <v>45291</v>
      </c>
    </row>
    <row r="706" spans="1:13">
      <c r="A706" t="s">
        <v>11467</v>
      </c>
      <c r="B706" t="s">
        <v>11468</v>
      </c>
      <c r="C706" t="s">
        <v>11469</v>
      </c>
      <c r="D706" t="s">
        <v>1824</v>
      </c>
      <c r="E706" t="s">
        <v>1647</v>
      </c>
      <c r="F706" t="s">
        <v>11470</v>
      </c>
      <c r="G706" t="s">
        <v>1824</v>
      </c>
      <c r="H706" t="s">
        <v>11471</v>
      </c>
      <c r="I706" t="s">
        <v>9410</v>
      </c>
      <c r="J706" t="s">
        <v>9411</v>
      </c>
      <c r="K706">
        <v>0.94</v>
      </c>
      <c r="L706" s="1">
        <v>44927</v>
      </c>
      <c r="M706" s="1">
        <v>45291</v>
      </c>
    </row>
    <row r="707" spans="1:13">
      <c r="A707" t="s">
        <v>11472</v>
      </c>
      <c r="B707" t="s">
        <v>11473</v>
      </c>
      <c r="C707" t="s">
        <v>11474</v>
      </c>
      <c r="D707" t="s">
        <v>11442</v>
      </c>
      <c r="E707" t="s">
        <v>1647</v>
      </c>
      <c r="F707" t="s">
        <v>2133</v>
      </c>
      <c r="G707" t="s">
        <v>1740</v>
      </c>
      <c r="H707" t="s">
        <v>11475</v>
      </c>
      <c r="I707" t="s">
        <v>9410</v>
      </c>
      <c r="J707" t="s">
        <v>9411</v>
      </c>
      <c r="K707">
        <v>0.99</v>
      </c>
      <c r="L707" s="1">
        <v>44927</v>
      </c>
      <c r="M707" s="1">
        <v>45291</v>
      </c>
    </row>
    <row r="708" spans="1:13">
      <c r="A708" t="s">
        <v>11476</v>
      </c>
      <c r="B708" t="s">
        <v>11477</v>
      </c>
      <c r="C708" t="s">
        <v>11478</v>
      </c>
      <c r="D708" t="s">
        <v>11191</v>
      </c>
      <c r="E708" t="s">
        <v>1647</v>
      </c>
      <c r="F708" t="s">
        <v>11479</v>
      </c>
      <c r="G708" t="s">
        <v>1861</v>
      </c>
      <c r="H708" t="s">
        <v>11480</v>
      </c>
      <c r="I708" t="s">
        <v>9410</v>
      </c>
      <c r="J708" t="s">
        <v>9411</v>
      </c>
      <c r="K708">
        <v>0.93</v>
      </c>
      <c r="L708" s="1">
        <v>44927</v>
      </c>
      <c r="M708" s="1">
        <v>45291</v>
      </c>
    </row>
    <row r="709" spans="1:13">
      <c r="A709" t="s">
        <v>2166</v>
      </c>
      <c r="B709" t="s">
        <v>2167</v>
      </c>
      <c r="C709" t="s">
        <v>11481</v>
      </c>
      <c r="D709" t="s">
        <v>11482</v>
      </c>
      <c r="E709" t="s">
        <v>2168</v>
      </c>
      <c r="F709" t="s">
        <v>2169</v>
      </c>
      <c r="G709" t="s">
        <v>2170</v>
      </c>
      <c r="H709" t="s">
        <v>11483</v>
      </c>
      <c r="I709" t="s">
        <v>9410</v>
      </c>
      <c r="J709" t="s">
        <v>9411</v>
      </c>
      <c r="K709">
        <v>0.95</v>
      </c>
      <c r="L709" s="1">
        <v>44927</v>
      </c>
      <c r="M709" s="1">
        <v>45291</v>
      </c>
    </row>
    <row r="710" spans="1:13">
      <c r="A710" t="s">
        <v>2171</v>
      </c>
      <c r="B710" t="s">
        <v>2172</v>
      </c>
      <c r="C710" t="s">
        <v>11484</v>
      </c>
      <c r="D710" t="s">
        <v>11485</v>
      </c>
      <c r="E710" t="s">
        <v>2168</v>
      </c>
      <c r="F710" t="s">
        <v>2173</v>
      </c>
      <c r="G710" t="s">
        <v>2174</v>
      </c>
      <c r="H710" t="s">
        <v>11486</v>
      </c>
      <c r="I710" t="s">
        <v>9410</v>
      </c>
      <c r="J710" t="s">
        <v>9411</v>
      </c>
      <c r="K710">
        <v>1.0900000000000001</v>
      </c>
      <c r="L710" s="1">
        <v>44927</v>
      </c>
      <c r="M710" s="1">
        <v>45291</v>
      </c>
    </row>
    <row r="711" spans="1:13">
      <c r="A711" t="s">
        <v>2175</v>
      </c>
      <c r="B711" t="s">
        <v>2176</v>
      </c>
      <c r="C711" t="s">
        <v>11487</v>
      </c>
      <c r="D711" t="s">
        <v>11488</v>
      </c>
      <c r="E711" t="s">
        <v>2168</v>
      </c>
      <c r="F711" t="s">
        <v>2177</v>
      </c>
      <c r="G711" t="s">
        <v>2178</v>
      </c>
      <c r="H711" t="s">
        <v>11489</v>
      </c>
      <c r="I711" t="s">
        <v>9410</v>
      </c>
      <c r="J711" t="s">
        <v>9411</v>
      </c>
      <c r="K711">
        <v>1.02</v>
      </c>
      <c r="L711" s="1">
        <v>44927</v>
      </c>
      <c r="M711" s="1">
        <v>45291</v>
      </c>
    </row>
    <row r="712" spans="1:13">
      <c r="A712" t="s">
        <v>2179</v>
      </c>
      <c r="B712" t="s">
        <v>2180</v>
      </c>
      <c r="C712" t="s">
        <v>11490</v>
      </c>
      <c r="D712" t="s">
        <v>11491</v>
      </c>
      <c r="E712" t="s">
        <v>2168</v>
      </c>
      <c r="F712" t="s">
        <v>2181</v>
      </c>
      <c r="G712" t="s">
        <v>2182</v>
      </c>
      <c r="H712" t="s">
        <v>11492</v>
      </c>
      <c r="I712" t="s">
        <v>9410</v>
      </c>
      <c r="J712" t="s">
        <v>9411</v>
      </c>
      <c r="K712">
        <v>0.98</v>
      </c>
      <c r="L712" s="1">
        <v>44927</v>
      </c>
      <c r="M712" s="1">
        <v>45291</v>
      </c>
    </row>
    <row r="713" spans="1:13">
      <c r="A713" t="s">
        <v>2183</v>
      </c>
      <c r="B713" t="s">
        <v>2184</v>
      </c>
      <c r="C713" t="s">
        <v>11493</v>
      </c>
      <c r="D713" t="s">
        <v>6357</v>
      </c>
      <c r="E713" t="s">
        <v>2168</v>
      </c>
      <c r="F713" t="s">
        <v>2185</v>
      </c>
      <c r="G713" t="s">
        <v>2186</v>
      </c>
      <c r="H713" t="s">
        <v>11494</v>
      </c>
      <c r="I713" t="s">
        <v>9410</v>
      </c>
      <c r="J713" t="s">
        <v>9411</v>
      </c>
      <c r="K713">
        <v>0.97</v>
      </c>
      <c r="L713" s="1">
        <v>44927</v>
      </c>
      <c r="M713" s="1">
        <v>45291</v>
      </c>
    </row>
    <row r="714" spans="1:13">
      <c r="A714" t="s">
        <v>2187</v>
      </c>
      <c r="B714" t="s">
        <v>2188</v>
      </c>
      <c r="C714" t="s">
        <v>11495</v>
      </c>
      <c r="D714" t="s">
        <v>5595</v>
      </c>
      <c r="E714" t="s">
        <v>2168</v>
      </c>
      <c r="F714" t="s">
        <v>2189</v>
      </c>
      <c r="G714" t="s">
        <v>2190</v>
      </c>
      <c r="H714" t="s">
        <v>11496</v>
      </c>
      <c r="I714" t="s">
        <v>9410</v>
      </c>
      <c r="J714" t="s">
        <v>9411</v>
      </c>
      <c r="K714">
        <v>0.95</v>
      </c>
      <c r="L714" s="1">
        <v>44927</v>
      </c>
      <c r="M714" s="1">
        <v>45291</v>
      </c>
    </row>
    <row r="715" spans="1:13">
      <c r="A715" t="s">
        <v>2191</v>
      </c>
      <c r="B715" t="s">
        <v>2192</v>
      </c>
      <c r="C715" t="s">
        <v>11497</v>
      </c>
      <c r="D715" t="s">
        <v>11498</v>
      </c>
      <c r="E715" t="s">
        <v>2168</v>
      </c>
      <c r="F715" t="s">
        <v>353</v>
      </c>
      <c r="G715" t="s">
        <v>2193</v>
      </c>
      <c r="H715" t="s">
        <v>11499</v>
      </c>
      <c r="I715" t="s">
        <v>9410</v>
      </c>
      <c r="J715" t="s">
        <v>9411</v>
      </c>
      <c r="K715">
        <v>0.95</v>
      </c>
      <c r="L715" s="1">
        <v>44927</v>
      </c>
      <c r="M715" s="1">
        <v>45291</v>
      </c>
    </row>
    <row r="716" spans="1:13">
      <c r="A716" t="s">
        <v>2194</v>
      </c>
      <c r="B716" t="s">
        <v>2195</v>
      </c>
      <c r="C716" t="s">
        <v>11500</v>
      </c>
      <c r="D716" t="s">
        <v>11501</v>
      </c>
      <c r="E716" t="s">
        <v>2168</v>
      </c>
      <c r="F716" t="s">
        <v>2196</v>
      </c>
      <c r="G716" t="s">
        <v>40</v>
      </c>
      <c r="H716" t="s">
        <v>11502</v>
      </c>
      <c r="I716" t="s">
        <v>9410</v>
      </c>
      <c r="J716" t="s">
        <v>9411</v>
      </c>
      <c r="K716">
        <v>0.95</v>
      </c>
      <c r="L716" s="1">
        <v>44927</v>
      </c>
      <c r="M716" s="1">
        <v>45291</v>
      </c>
    </row>
    <row r="717" spans="1:13">
      <c r="A717" t="s">
        <v>2197</v>
      </c>
      <c r="B717" t="s">
        <v>2198</v>
      </c>
      <c r="C717" t="s">
        <v>11503</v>
      </c>
      <c r="D717" t="s">
        <v>11504</v>
      </c>
      <c r="E717" t="s">
        <v>2168</v>
      </c>
      <c r="F717" t="s">
        <v>356</v>
      </c>
      <c r="G717" t="s">
        <v>2199</v>
      </c>
      <c r="H717" t="s">
        <v>11505</v>
      </c>
      <c r="I717" t="s">
        <v>9410</v>
      </c>
      <c r="J717" t="s">
        <v>9411</v>
      </c>
      <c r="K717">
        <v>1.03</v>
      </c>
      <c r="L717" s="1">
        <v>44927</v>
      </c>
      <c r="M717" s="1">
        <v>45291</v>
      </c>
    </row>
    <row r="718" spans="1:13">
      <c r="A718" t="s">
        <v>2200</v>
      </c>
      <c r="B718" t="s">
        <v>2201</v>
      </c>
      <c r="C718" t="s">
        <v>11506</v>
      </c>
      <c r="D718" t="s">
        <v>11507</v>
      </c>
      <c r="E718" t="s">
        <v>2168</v>
      </c>
      <c r="F718" t="s">
        <v>2202</v>
      </c>
      <c r="G718" t="s">
        <v>2199</v>
      </c>
      <c r="H718" t="s">
        <v>11508</v>
      </c>
      <c r="I718" t="s">
        <v>9410</v>
      </c>
      <c r="J718" t="s">
        <v>9411</v>
      </c>
      <c r="K718">
        <v>1</v>
      </c>
      <c r="L718" s="1">
        <v>44927</v>
      </c>
      <c r="M718" s="1">
        <v>45291</v>
      </c>
    </row>
    <row r="719" spans="1:13">
      <c r="A719" t="s">
        <v>2203</v>
      </c>
      <c r="B719" t="s">
        <v>2204</v>
      </c>
      <c r="C719" t="s">
        <v>11509</v>
      </c>
      <c r="D719" t="s">
        <v>11510</v>
      </c>
      <c r="E719" t="s">
        <v>2168</v>
      </c>
      <c r="F719" t="s">
        <v>2205</v>
      </c>
      <c r="G719" t="s">
        <v>2206</v>
      </c>
      <c r="H719" t="s">
        <v>11511</v>
      </c>
      <c r="I719" t="s">
        <v>9410</v>
      </c>
      <c r="J719" t="s">
        <v>9411</v>
      </c>
      <c r="K719">
        <v>0.98</v>
      </c>
      <c r="L719" s="1">
        <v>44927</v>
      </c>
      <c r="M719" s="1">
        <v>45291</v>
      </c>
    </row>
    <row r="720" spans="1:13">
      <c r="A720" t="s">
        <v>2207</v>
      </c>
      <c r="B720" t="s">
        <v>2208</v>
      </c>
      <c r="C720" t="s">
        <v>11512</v>
      </c>
      <c r="D720" t="s">
        <v>31</v>
      </c>
      <c r="E720" t="s">
        <v>2168</v>
      </c>
      <c r="F720" t="s">
        <v>262</v>
      </c>
      <c r="G720" t="s">
        <v>2209</v>
      </c>
      <c r="H720" t="s">
        <v>11513</v>
      </c>
      <c r="I720" t="s">
        <v>9410</v>
      </c>
      <c r="J720" t="s">
        <v>9411</v>
      </c>
      <c r="K720">
        <v>0.9</v>
      </c>
      <c r="L720" s="1">
        <v>44927</v>
      </c>
      <c r="M720" s="1">
        <v>45291</v>
      </c>
    </row>
    <row r="721" spans="1:13">
      <c r="A721" t="s">
        <v>2210</v>
      </c>
      <c r="B721" t="s">
        <v>2211</v>
      </c>
      <c r="C721" t="s">
        <v>11514</v>
      </c>
      <c r="D721" t="s">
        <v>112</v>
      </c>
      <c r="E721" t="s">
        <v>2168</v>
      </c>
      <c r="F721" t="s">
        <v>2212</v>
      </c>
      <c r="G721" t="s">
        <v>2213</v>
      </c>
      <c r="H721" t="s">
        <v>11515</v>
      </c>
      <c r="I721" t="s">
        <v>9410</v>
      </c>
      <c r="J721" t="s">
        <v>9411</v>
      </c>
      <c r="K721">
        <v>0.88</v>
      </c>
      <c r="L721" s="1">
        <v>44927</v>
      </c>
      <c r="M721" s="1">
        <v>45291</v>
      </c>
    </row>
    <row r="722" spans="1:13">
      <c r="A722" t="s">
        <v>2214</v>
      </c>
      <c r="B722" t="s">
        <v>2215</v>
      </c>
      <c r="C722" t="s">
        <v>11516</v>
      </c>
      <c r="D722" t="s">
        <v>11517</v>
      </c>
      <c r="E722" t="s">
        <v>2168</v>
      </c>
      <c r="F722" t="s">
        <v>2216</v>
      </c>
      <c r="G722" t="s">
        <v>2217</v>
      </c>
      <c r="H722" t="s">
        <v>11518</v>
      </c>
      <c r="I722" t="s">
        <v>9410</v>
      </c>
      <c r="J722" t="s">
        <v>9411</v>
      </c>
      <c r="K722">
        <v>1.08</v>
      </c>
      <c r="L722" s="1">
        <v>44927</v>
      </c>
      <c r="M722" s="1">
        <v>45291</v>
      </c>
    </row>
    <row r="723" spans="1:13">
      <c r="A723" t="s">
        <v>2218</v>
      </c>
      <c r="B723" t="s">
        <v>2219</v>
      </c>
      <c r="C723" t="s">
        <v>11519</v>
      </c>
      <c r="D723" t="s">
        <v>6226</v>
      </c>
      <c r="E723" t="s">
        <v>2168</v>
      </c>
      <c r="F723" t="s">
        <v>2220</v>
      </c>
      <c r="G723" t="s">
        <v>2221</v>
      </c>
      <c r="H723" t="s">
        <v>11520</v>
      </c>
      <c r="I723" t="s">
        <v>9410</v>
      </c>
      <c r="J723" t="s">
        <v>9411</v>
      </c>
      <c r="K723">
        <v>0.99</v>
      </c>
      <c r="L723" s="1">
        <v>44927</v>
      </c>
      <c r="M723" s="1">
        <v>45291</v>
      </c>
    </row>
    <row r="724" spans="1:13">
      <c r="A724" t="s">
        <v>2222</v>
      </c>
      <c r="B724" t="s">
        <v>2223</v>
      </c>
      <c r="C724" t="s">
        <v>11521</v>
      </c>
      <c r="D724" t="s">
        <v>11522</v>
      </c>
      <c r="E724" t="s">
        <v>2168</v>
      </c>
      <c r="F724" t="s">
        <v>2224</v>
      </c>
      <c r="G724" t="s">
        <v>197</v>
      </c>
      <c r="H724" t="s">
        <v>11523</v>
      </c>
      <c r="I724" t="s">
        <v>9410</v>
      </c>
      <c r="J724" t="s">
        <v>9411</v>
      </c>
      <c r="K724">
        <v>0.92</v>
      </c>
      <c r="L724" s="1">
        <v>44927</v>
      </c>
      <c r="M724" s="1">
        <v>45291</v>
      </c>
    </row>
    <row r="725" spans="1:13">
      <c r="A725" t="s">
        <v>2225</v>
      </c>
      <c r="B725" t="s">
        <v>2226</v>
      </c>
      <c r="C725" t="s">
        <v>11524</v>
      </c>
      <c r="D725" t="s">
        <v>8526</v>
      </c>
      <c r="E725" t="s">
        <v>2168</v>
      </c>
      <c r="F725" t="s">
        <v>2227</v>
      </c>
      <c r="G725" t="s">
        <v>2228</v>
      </c>
      <c r="H725" t="s">
        <v>11525</v>
      </c>
      <c r="I725" t="s">
        <v>9410</v>
      </c>
      <c r="J725" t="s">
        <v>9411</v>
      </c>
      <c r="K725">
        <v>1.04</v>
      </c>
      <c r="L725" s="1">
        <v>44927</v>
      </c>
      <c r="M725" s="1">
        <v>45291</v>
      </c>
    </row>
    <row r="726" spans="1:13">
      <c r="A726" t="s">
        <v>2229</v>
      </c>
      <c r="B726" t="s">
        <v>2230</v>
      </c>
      <c r="C726" t="s">
        <v>11526</v>
      </c>
      <c r="D726" t="s">
        <v>11185</v>
      </c>
      <c r="E726" t="s">
        <v>2168</v>
      </c>
      <c r="F726" t="s">
        <v>2231</v>
      </c>
      <c r="G726" t="s">
        <v>2232</v>
      </c>
      <c r="H726" t="s">
        <v>11527</v>
      </c>
      <c r="I726" t="s">
        <v>9410</v>
      </c>
      <c r="J726" t="s">
        <v>9411</v>
      </c>
      <c r="K726">
        <v>0.96</v>
      </c>
      <c r="L726" s="1">
        <v>44927</v>
      </c>
      <c r="M726" s="1">
        <v>45291</v>
      </c>
    </row>
    <row r="727" spans="1:13">
      <c r="A727" t="s">
        <v>2233</v>
      </c>
      <c r="B727" t="s">
        <v>2234</v>
      </c>
      <c r="C727" t="s">
        <v>11528</v>
      </c>
      <c r="D727" t="s">
        <v>11529</v>
      </c>
      <c r="E727" t="s">
        <v>2168</v>
      </c>
      <c r="F727" t="s">
        <v>2235</v>
      </c>
      <c r="G727" t="s">
        <v>2236</v>
      </c>
      <c r="H727" t="s">
        <v>11530</v>
      </c>
      <c r="I727" t="s">
        <v>9410</v>
      </c>
      <c r="J727" t="s">
        <v>9411</v>
      </c>
      <c r="K727">
        <v>0.96</v>
      </c>
      <c r="L727" s="1">
        <v>44927</v>
      </c>
      <c r="M727" s="1">
        <v>45291</v>
      </c>
    </row>
    <row r="728" spans="1:13">
      <c r="A728" t="s">
        <v>2237</v>
      </c>
      <c r="B728" t="s">
        <v>2238</v>
      </c>
      <c r="C728" t="s">
        <v>11531</v>
      </c>
      <c r="D728" t="s">
        <v>11532</v>
      </c>
      <c r="E728" t="s">
        <v>2168</v>
      </c>
      <c r="F728" t="s">
        <v>2239</v>
      </c>
      <c r="G728" t="s">
        <v>2240</v>
      </c>
      <c r="H728" t="s">
        <v>11533</v>
      </c>
      <c r="I728" t="s">
        <v>9410</v>
      </c>
      <c r="J728" t="s">
        <v>9411</v>
      </c>
      <c r="K728">
        <v>1.04</v>
      </c>
      <c r="L728" s="1">
        <v>44927</v>
      </c>
      <c r="M728" s="1">
        <v>45291</v>
      </c>
    </row>
    <row r="729" spans="1:13">
      <c r="A729" t="s">
        <v>2241</v>
      </c>
      <c r="B729" t="s">
        <v>2242</v>
      </c>
      <c r="C729" t="s">
        <v>11534</v>
      </c>
      <c r="D729" t="s">
        <v>11535</v>
      </c>
      <c r="E729" t="s">
        <v>2168</v>
      </c>
      <c r="F729" t="s">
        <v>2243</v>
      </c>
      <c r="G729" t="s">
        <v>2244</v>
      </c>
      <c r="H729" t="s">
        <v>11536</v>
      </c>
      <c r="I729" t="s">
        <v>9410</v>
      </c>
      <c r="J729" t="s">
        <v>9411</v>
      </c>
      <c r="K729">
        <v>0.92</v>
      </c>
      <c r="L729" s="1">
        <v>44927</v>
      </c>
      <c r="M729" s="1">
        <v>45291</v>
      </c>
    </row>
    <row r="730" spans="1:13">
      <c r="A730" t="s">
        <v>2245</v>
      </c>
      <c r="B730" t="s">
        <v>2246</v>
      </c>
      <c r="C730" t="s">
        <v>11537</v>
      </c>
      <c r="D730" t="s">
        <v>8526</v>
      </c>
      <c r="E730" t="s">
        <v>2168</v>
      </c>
      <c r="F730" t="s">
        <v>2247</v>
      </c>
      <c r="G730" t="s">
        <v>2228</v>
      </c>
      <c r="H730" t="s">
        <v>11538</v>
      </c>
      <c r="I730" t="s">
        <v>9410</v>
      </c>
      <c r="J730" t="s">
        <v>9411</v>
      </c>
      <c r="K730">
        <v>1.05</v>
      </c>
      <c r="L730" s="1">
        <v>44927</v>
      </c>
      <c r="M730" s="1">
        <v>45291</v>
      </c>
    </row>
    <row r="731" spans="1:13">
      <c r="A731" t="s">
        <v>2248</v>
      </c>
      <c r="B731" t="s">
        <v>2249</v>
      </c>
      <c r="C731" t="s">
        <v>11539</v>
      </c>
      <c r="D731" t="s">
        <v>11540</v>
      </c>
      <c r="E731" t="s">
        <v>2168</v>
      </c>
      <c r="F731" t="s">
        <v>2250</v>
      </c>
      <c r="G731" t="s">
        <v>2251</v>
      </c>
      <c r="H731" t="s">
        <v>11541</v>
      </c>
      <c r="I731" t="s">
        <v>9410</v>
      </c>
      <c r="J731" t="s">
        <v>9411</v>
      </c>
      <c r="K731">
        <v>0.95</v>
      </c>
      <c r="L731" s="1">
        <v>44927</v>
      </c>
      <c r="M731" s="1">
        <v>45291</v>
      </c>
    </row>
    <row r="732" spans="1:13">
      <c r="A732" t="s">
        <v>2252</v>
      </c>
      <c r="B732" t="s">
        <v>2253</v>
      </c>
      <c r="C732" t="s">
        <v>11542</v>
      </c>
      <c r="D732" t="s">
        <v>11517</v>
      </c>
      <c r="E732" t="s">
        <v>2168</v>
      </c>
      <c r="F732" t="s">
        <v>2254</v>
      </c>
      <c r="G732" t="s">
        <v>2217</v>
      </c>
      <c r="H732" t="s">
        <v>11543</v>
      </c>
      <c r="I732" t="s">
        <v>9410</v>
      </c>
      <c r="J732" t="s">
        <v>9411</v>
      </c>
      <c r="K732">
        <v>1.03</v>
      </c>
      <c r="L732" s="1">
        <v>44927</v>
      </c>
      <c r="M732" s="1">
        <v>45291</v>
      </c>
    </row>
    <row r="733" spans="1:13">
      <c r="A733" t="s">
        <v>2255</v>
      </c>
      <c r="B733" t="s">
        <v>2256</v>
      </c>
      <c r="C733" t="s">
        <v>11544</v>
      </c>
      <c r="D733" t="s">
        <v>11545</v>
      </c>
      <c r="E733" t="s">
        <v>2168</v>
      </c>
      <c r="F733" t="s">
        <v>2257</v>
      </c>
      <c r="G733" t="s">
        <v>2258</v>
      </c>
      <c r="H733" t="s">
        <v>11546</v>
      </c>
      <c r="I733" t="s">
        <v>9410</v>
      </c>
      <c r="J733" t="s">
        <v>9411</v>
      </c>
      <c r="K733">
        <v>1</v>
      </c>
      <c r="L733" s="1">
        <v>44927</v>
      </c>
      <c r="M733" s="1">
        <v>45291</v>
      </c>
    </row>
    <row r="734" spans="1:13">
      <c r="A734" t="s">
        <v>2259</v>
      </c>
      <c r="B734" t="s">
        <v>2260</v>
      </c>
      <c r="C734" t="s">
        <v>11547</v>
      </c>
      <c r="D734" t="s">
        <v>11548</v>
      </c>
      <c r="E734" t="s">
        <v>2168</v>
      </c>
      <c r="F734" t="s">
        <v>2261</v>
      </c>
      <c r="G734" t="s">
        <v>2262</v>
      </c>
      <c r="H734" t="s">
        <v>11549</v>
      </c>
      <c r="I734" t="s">
        <v>9410</v>
      </c>
      <c r="J734" t="s">
        <v>9411</v>
      </c>
      <c r="K734">
        <v>0.96</v>
      </c>
      <c r="L734" s="1">
        <v>44927</v>
      </c>
      <c r="M734" s="1">
        <v>45291</v>
      </c>
    </row>
    <row r="735" spans="1:13">
      <c r="A735" t="s">
        <v>2263</v>
      </c>
      <c r="B735" t="s">
        <v>2264</v>
      </c>
      <c r="C735" t="s">
        <v>11550</v>
      </c>
      <c r="D735" t="s">
        <v>11551</v>
      </c>
      <c r="E735" t="s">
        <v>2168</v>
      </c>
      <c r="F735" t="s">
        <v>2265</v>
      </c>
      <c r="G735" t="s">
        <v>2266</v>
      </c>
      <c r="H735" t="s">
        <v>11552</v>
      </c>
      <c r="I735" t="s">
        <v>9410</v>
      </c>
      <c r="J735" t="s">
        <v>9411</v>
      </c>
      <c r="K735">
        <v>0.9</v>
      </c>
      <c r="L735" s="1">
        <v>44927</v>
      </c>
      <c r="M735" s="1">
        <v>45291</v>
      </c>
    </row>
    <row r="736" spans="1:13">
      <c r="A736" t="s">
        <v>2267</v>
      </c>
      <c r="B736" t="s">
        <v>2268</v>
      </c>
      <c r="C736" t="s">
        <v>11553</v>
      </c>
      <c r="D736" t="s">
        <v>11517</v>
      </c>
      <c r="E736" t="s">
        <v>2168</v>
      </c>
      <c r="F736" t="s">
        <v>2269</v>
      </c>
      <c r="G736" t="s">
        <v>2217</v>
      </c>
      <c r="H736" t="s">
        <v>11554</v>
      </c>
      <c r="I736" t="s">
        <v>9410</v>
      </c>
      <c r="J736" t="s">
        <v>9411</v>
      </c>
      <c r="K736">
        <v>1.05</v>
      </c>
      <c r="L736" s="1">
        <v>44927</v>
      </c>
      <c r="M736" s="1">
        <v>45291</v>
      </c>
    </row>
    <row r="737" spans="1:13">
      <c r="A737" t="s">
        <v>2270</v>
      </c>
      <c r="B737" t="s">
        <v>2271</v>
      </c>
      <c r="C737" t="s">
        <v>11555</v>
      </c>
      <c r="D737" t="s">
        <v>11556</v>
      </c>
      <c r="E737" t="s">
        <v>2168</v>
      </c>
      <c r="F737" t="s">
        <v>2272</v>
      </c>
      <c r="G737" t="s">
        <v>2273</v>
      </c>
      <c r="H737" t="s">
        <v>11557</v>
      </c>
      <c r="I737" t="s">
        <v>9410</v>
      </c>
      <c r="J737" t="s">
        <v>9411</v>
      </c>
      <c r="K737">
        <v>0.99</v>
      </c>
      <c r="L737" s="1">
        <v>44927</v>
      </c>
      <c r="M737" s="1">
        <v>45291</v>
      </c>
    </row>
    <row r="738" spans="1:13">
      <c r="A738" t="s">
        <v>11558</v>
      </c>
      <c r="B738" t="s">
        <v>11559</v>
      </c>
      <c r="C738" t="s">
        <v>11560</v>
      </c>
      <c r="D738" t="s">
        <v>11561</v>
      </c>
      <c r="E738" t="s">
        <v>2168</v>
      </c>
      <c r="F738" t="s">
        <v>11562</v>
      </c>
      <c r="G738" t="s">
        <v>11563</v>
      </c>
      <c r="H738" t="s">
        <v>11564</v>
      </c>
      <c r="I738" t="s">
        <v>9410</v>
      </c>
      <c r="J738" t="s">
        <v>9411</v>
      </c>
      <c r="K738">
        <v>0.91</v>
      </c>
      <c r="L738" s="1">
        <v>44927</v>
      </c>
      <c r="M738" s="1">
        <v>45291</v>
      </c>
    </row>
    <row r="739" spans="1:13">
      <c r="A739" t="s">
        <v>2274</v>
      </c>
      <c r="B739" t="s">
        <v>2275</v>
      </c>
      <c r="C739" t="s">
        <v>11565</v>
      </c>
      <c r="D739" t="s">
        <v>1907</v>
      </c>
      <c r="E739" t="s">
        <v>2168</v>
      </c>
      <c r="F739" t="s">
        <v>2276</v>
      </c>
      <c r="G739" t="s">
        <v>2110</v>
      </c>
      <c r="H739" t="s">
        <v>11566</v>
      </c>
      <c r="I739" t="s">
        <v>9410</v>
      </c>
      <c r="J739" t="s">
        <v>9411</v>
      </c>
      <c r="K739">
        <v>0.96</v>
      </c>
      <c r="L739" s="1">
        <v>44927</v>
      </c>
      <c r="M739" s="1">
        <v>45291</v>
      </c>
    </row>
    <row r="740" spans="1:13">
      <c r="A740" t="s">
        <v>2277</v>
      </c>
      <c r="B740" t="s">
        <v>2278</v>
      </c>
      <c r="C740" t="s">
        <v>11567</v>
      </c>
      <c r="D740" t="s">
        <v>11568</v>
      </c>
      <c r="E740" t="s">
        <v>2168</v>
      </c>
      <c r="F740" t="s">
        <v>2279</v>
      </c>
      <c r="G740" t="s">
        <v>2280</v>
      </c>
      <c r="H740" t="s">
        <v>11569</v>
      </c>
      <c r="I740" t="s">
        <v>9410</v>
      </c>
      <c r="J740" t="s">
        <v>9411</v>
      </c>
      <c r="K740">
        <v>0.84</v>
      </c>
      <c r="L740" s="1">
        <v>44927</v>
      </c>
      <c r="M740" s="1">
        <v>45291</v>
      </c>
    </row>
    <row r="741" spans="1:13">
      <c r="A741" t="s">
        <v>2281</v>
      </c>
      <c r="B741" t="s">
        <v>2282</v>
      </c>
      <c r="C741" t="s">
        <v>11570</v>
      </c>
      <c r="D741" t="s">
        <v>11571</v>
      </c>
      <c r="E741" t="s">
        <v>2168</v>
      </c>
      <c r="F741" t="s">
        <v>2283</v>
      </c>
      <c r="G741" t="s">
        <v>509</v>
      </c>
      <c r="H741" t="s">
        <v>11572</v>
      </c>
      <c r="I741" t="s">
        <v>9410</v>
      </c>
      <c r="J741" t="s">
        <v>9411</v>
      </c>
      <c r="K741">
        <v>1.03</v>
      </c>
      <c r="L741" s="1">
        <v>44927</v>
      </c>
      <c r="M741" s="1">
        <v>45291</v>
      </c>
    </row>
    <row r="742" spans="1:13">
      <c r="A742" t="s">
        <v>2284</v>
      </c>
      <c r="B742" t="s">
        <v>2285</v>
      </c>
      <c r="C742" t="s">
        <v>11573</v>
      </c>
      <c r="D742" t="s">
        <v>11574</v>
      </c>
      <c r="E742" t="s">
        <v>2168</v>
      </c>
      <c r="F742" t="s">
        <v>2286</v>
      </c>
      <c r="G742" t="s">
        <v>2287</v>
      </c>
      <c r="H742" t="s">
        <v>11575</v>
      </c>
      <c r="I742" t="s">
        <v>9410</v>
      </c>
      <c r="J742" t="s">
        <v>9411</v>
      </c>
      <c r="K742">
        <v>1.05</v>
      </c>
      <c r="L742" s="1">
        <v>44927</v>
      </c>
      <c r="M742" s="1">
        <v>45291</v>
      </c>
    </row>
    <row r="743" spans="1:13">
      <c r="A743" t="s">
        <v>2288</v>
      </c>
      <c r="B743" t="s">
        <v>2289</v>
      </c>
      <c r="C743" t="s">
        <v>11576</v>
      </c>
      <c r="D743" t="s">
        <v>6091</v>
      </c>
      <c r="E743" t="s">
        <v>2168</v>
      </c>
      <c r="F743" t="s">
        <v>2290</v>
      </c>
      <c r="G743" t="s">
        <v>2291</v>
      </c>
      <c r="H743" t="s">
        <v>11577</v>
      </c>
      <c r="I743" t="s">
        <v>9410</v>
      </c>
      <c r="J743" t="s">
        <v>9411</v>
      </c>
      <c r="K743">
        <v>1.1399999999999999</v>
      </c>
      <c r="L743" s="1">
        <v>44927</v>
      </c>
      <c r="M743" s="1">
        <v>45291</v>
      </c>
    </row>
    <row r="744" spans="1:13">
      <c r="A744" t="s">
        <v>2292</v>
      </c>
      <c r="B744" t="s">
        <v>2293</v>
      </c>
      <c r="C744" t="s">
        <v>11578</v>
      </c>
      <c r="D744" t="s">
        <v>11579</v>
      </c>
      <c r="E744" t="s">
        <v>2168</v>
      </c>
      <c r="F744" t="s">
        <v>2294</v>
      </c>
      <c r="G744" t="s">
        <v>16</v>
      </c>
      <c r="H744" t="s">
        <v>11580</v>
      </c>
      <c r="I744" t="s">
        <v>9410</v>
      </c>
      <c r="J744" t="s">
        <v>9411</v>
      </c>
      <c r="K744">
        <v>0.97</v>
      </c>
      <c r="L744" s="1">
        <v>44927</v>
      </c>
      <c r="M744" s="1">
        <v>45291</v>
      </c>
    </row>
    <row r="745" spans="1:13">
      <c r="A745" t="s">
        <v>11581</v>
      </c>
      <c r="B745" t="s">
        <v>11582</v>
      </c>
      <c r="C745" t="s">
        <v>11583</v>
      </c>
      <c r="D745" t="s">
        <v>11584</v>
      </c>
      <c r="E745" t="s">
        <v>2168</v>
      </c>
      <c r="F745" t="s">
        <v>11585</v>
      </c>
      <c r="G745" t="s">
        <v>11586</v>
      </c>
      <c r="H745" t="s">
        <v>11587</v>
      </c>
      <c r="I745" t="s">
        <v>9410</v>
      </c>
      <c r="J745" t="s">
        <v>9411</v>
      </c>
      <c r="K745">
        <v>0.71</v>
      </c>
      <c r="L745" s="1">
        <v>44927</v>
      </c>
      <c r="M745" s="1">
        <v>45291</v>
      </c>
    </row>
    <row r="746" spans="1:13">
      <c r="A746" t="s">
        <v>11588</v>
      </c>
      <c r="B746" t="s">
        <v>11589</v>
      </c>
      <c r="C746" t="s">
        <v>11590</v>
      </c>
      <c r="D746" t="s">
        <v>11591</v>
      </c>
      <c r="E746" t="s">
        <v>2168</v>
      </c>
      <c r="F746" t="s">
        <v>11592</v>
      </c>
      <c r="G746" t="s">
        <v>11593</v>
      </c>
      <c r="H746" t="s">
        <v>11594</v>
      </c>
      <c r="I746" t="s">
        <v>9410</v>
      </c>
      <c r="J746" t="s">
        <v>9411</v>
      </c>
      <c r="K746">
        <v>0.9</v>
      </c>
      <c r="L746" s="1">
        <v>44927</v>
      </c>
      <c r="M746" s="1">
        <v>45291</v>
      </c>
    </row>
    <row r="747" spans="1:13">
      <c r="A747" t="s">
        <v>2295</v>
      </c>
      <c r="B747" t="s">
        <v>2296</v>
      </c>
      <c r="C747" t="s">
        <v>11595</v>
      </c>
      <c r="D747" t="s">
        <v>6357</v>
      </c>
      <c r="E747" t="s">
        <v>2168</v>
      </c>
      <c r="F747" t="s">
        <v>2185</v>
      </c>
      <c r="G747" t="s">
        <v>2186</v>
      </c>
      <c r="H747" t="s">
        <v>11596</v>
      </c>
      <c r="I747" t="s">
        <v>9410</v>
      </c>
      <c r="J747" t="s">
        <v>9411</v>
      </c>
      <c r="K747">
        <v>0.97</v>
      </c>
      <c r="L747" s="1">
        <v>44927</v>
      </c>
      <c r="M747" s="1">
        <v>45291</v>
      </c>
    </row>
    <row r="748" spans="1:13">
      <c r="A748" t="s">
        <v>2297</v>
      </c>
      <c r="B748" t="s">
        <v>2298</v>
      </c>
      <c r="C748" t="s">
        <v>11597</v>
      </c>
      <c r="D748" t="s">
        <v>11598</v>
      </c>
      <c r="E748" t="s">
        <v>2168</v>
      </c>
      <c r="F748" t="s">
        <v>2299</v>
      </c>
      <c r="G748" t="s">
        <v>2300</v>
      </c>
      <c r="H748" t="s">
        <v>11599</v>
      </c>
      <c r="I748" t="s">
        <v>9410</v>
      </c>
      <c r="J748" t="s">
        <v>9411</v>
      </c>
      <c r="K748">
        <v>1.03</v>
      </c>
      <c r="L748" s="1">
        <v>44927</v>
      </c>
      <c r="M748" s="1">
        <v>45291</v>
      </c>
    </row>
    <row r="749" spans="1:13">
      <c r="A749" t="s">
        <v>2301</v>
      </c>
      <c r="B749" t="s">
        <v>2302</v>
      </c>
      <c r="C749" t="s">
        <v>11600</v>
      </c>
      <c r="D749" t="s">
        <v>3200</v>
      </c>
      <c r="E749" t="s">
        <v>2168</v>
      </c>
      <c r="F749" t="s">
        <v>2303</v>
      </c>
      <c r="G749" t="s">
        <v>40</v>
      </c>
      <c r="H749" t="s">
        <v>11601</v>
      </c>
      <c r="I749" t="s">
        <v>9410</v>
      </c>
      <c r="J749" t="s">
        <v>9411</v>
      </c>
      <c r="K749">
        <v>1</v>
      </c>
      <c r="L749" s="1">
        <v>44927</v>
      </c>
      <c r="M749" s="1">
        <v>45291</v>
      </c>
    </row>
    <row r="750" spans="1:13">
      <c r="A750" t="s">
        <v>2304</v>
      </c>
      <c r="B750" t="s">
        <v>2305</v>
      </c>
      <c r="C750" t="s">
        <v>11602</v>
      </c>
      <c r="D750" t="s">
        <v>11501</v>
      </c>
      <c r="E750" t="s">
        <v>2168</v>
      </c>
      <c r="F750" t="s">
        <v>2306</v>
      </c>
      <c r="G750" t="s">
        <v>2307</v>
      </c>
      <c r="H750" t="s">
        <v>11603</v>
      </c>
      <c r="I750" t="s">
        <v>9410</v>
      </c>
      <c r="J750" t="s">
        <v>9411</v>
      </c>
      <c r="K750">
        <v>0.96</v>
      </c>
      <c r="L750" s="1">
        <v>44927</v>
      </c>
      <c r="M750" s="1">
        <v>45291</v>
      </c>
    </row>
    <row r="751" spans="1:13">
      <c r="A751" t="s">
        <v>2308</v>
      </c>
      <c r="B751" t="s">
        <v>2309</v>
      </c>
      <c r="C751" t="s">
        <v>11604</v>
      </c>
      <c r="D751" t="s">
        <v>11501</v>
      </c>
      <c r="E751" t="s">
        <v>2168</v>
      </c>
      <c r="F751" t="s">
        <v>2310</v>
      </c>
      <c r="G751" t="s">
        <v>2307</v>
      </c>
      <c r="H751" t="s">
        <v>11605</v>
      </c>
      <c r="I751" t="s">
        <v>9410</v>
      </c>
      <c r="J751" t="s">
        <v>9411</v>
      </c>
      <c r="K751">
        <v>0.94</v>
      </c>
      <c r="L751" s="1">
        <v>44927</v>
      </c>
      <c r="M751" s="1">
        <v>45291</v>
      </c>
    </row>
    <row r="752" spans="1:13">
      <c r="A752" t="s">
        <v>2311</v>
      </c>
      <c r="B752" t="s">
        <v>2312</v>
      </c>
      <c r="C752" t="s">
        <v>11606</v>
      </c>
      <c r="D752" t="s">
        <v>11501</v>
      </c>
      <c r="E752" t="s">
        <v>2168</v>
      </c>
      <c r="F752" t="s">
        <v>2313</v>
      </c>
      <c r="G752" t="s">
        <v>2307</v>
      </c>
      <c r="H752" t="s">
        <v>11607</v>
      </c>
      <c r="I752" t="s">
        <v>9410</v>
      </c>
      <c r="J752" t="s">
        <v>9411</v>
      </c>
      <c r="K752">
        <v>0.93</v>
      </c>
      <c r="L752" s="1">
        <v>44927</v>
      </c>
      <c r="M752" s="1">
        <v>45291</v>
      </c>
    </row>
    <row r="753" spans="1:13">
      <c r="A753" t="s">
        <v>2314</v>
      </c>
      <c r="B753" t="s">
        <v>2315</v>
      </c>
      <c r="C753" t="s">
        <v>11608</v>
      </c>
      <c r="D753" t="s">
        <v>11501</v>
      </c>
      <c r="E753" t="s">
        <v>2168</v>
      </c>
      <c r="F753" t="s">
        <v>2316</v>
      </c>
      <c r="G753" t="s">
        <v>2307</v>
      </c>
      <c r="H753" t="s">
        <v>11609</v>
      </c>
      <c r="I753" t="s">
        <v>9410</v>
      </c>
      <c r="J753" t="s">
        <v>9411</v>
      </c>
      <c r="K753">
        <v>0.97</v>
      </c>
      <c r="L753" s="1">
        <v>44927</v>
      </c>
      <c r="M753" s="1">
        <v>45291</v>
      </c>
    </row>
    <row r="754" spans="1:13">
      <c r="A754" t="s">
        <v>11610</v>
      </c>
      <c r="B754" t="s">
        <v>11611</v>
      </c>
      <c r="C754" t="s">
        <v>11612</v>
      </c>
      <c r="D754" t="s">
        <v>11613</v>
      </c>
      <c r="E754" t="s">
        <v>2168</v>
      </c>
      <c r="F754" t="s">
        <v>11614</v>
      </c>
      <c r="G754" t="s">
        <v>417</v>
      </c>
      <c r="H754" t="s">
        <v>11615</v>
      </c>
      <c r="I754" t="s">
        <v>9410</v>
      </c>
      <c r="J754" t="s">
        <v>9411</v>
      </c>
      <c r="K754">
        <v>1</v>
      </c>
      <c r="L754" s="1">
        <v>44927</v>
      </c>
      <c r="M754" s="1">
        <v>45291</v>
      </c>
    </row>
    <row r="755" spans="1:13">
      <c r="A755" t="s">
        <v>2317</v>
      </c>
      <c r="B755" t="s">
        <v>2318</v>
      </c>
      <c r="C755" t="s">
        <v>11616</v>
      </c>
      <c r="D755" t="s">
        <v>11617</v>
      </c>
      <c r="E755" t="s">
        <v>2168</v>
      </c>
      <c r="F755" t="s">
        <v>2319</v>
      </c>
      <c r="G755" t="s">
        <v>2320</v>
      </c>
      <c r="H755" t="s">
        <v>11618</v>
      </c>
      <c r="I755" t="s">
        <v>9410</v>
      </c>
      <c r="J755" t="s">
        <v>9411</v>
      </c>
      <c r="K755">
        <v>1.02</v>
      </c>
      <c r="L755" s="1">
        <v>44927</v>
      </c>
      <c r="M755" s="1">
        <v>45291</v>
      </c>
    </row>
    <row r="756" spans="1:13">
      <c r="A756" t="s">
        <v>2321</v>
      </c>
      <c r="B756" t="s">
        <v>2322</v>
      </c>
      <c r="C756" t="s">
        <v>11619</v>
      </c>
      <c r="D756" t="s">
        <v>1476</v>
      </c>
      <c r="E756" t="s">
        <v>2168</v>
      </c>
      <c r="F756" t="s">
        <v>2323</v>
      </c>
      <c r="G756" t="s">
        <v>2324</v>
      </c>
      <c r="H756" t="s">
        <v>11620</v>
      </c>
      <c r="I756" t="s">
        <v>9410</v>
      </c>
      <c r="J756" t="s">
        <v>9411</v>
      </c>
      <c r="K756">
        <v>1.03</v>
      </c>
      <c r="L756" s="1">
        <v>44927</v>
      </c>
      <c r="M756" s="1">
        <v>45291</v>
      </c>
    </row>
    <row r="757" spans="1:13">
      <c r="A757" t="s">
        <v>2325</v>
      </c>
      <c r="B757" t="s">
        <v>2326</v>
      </c>
      <c r="C757" t="s">
        <v>11621</v>
      </c>
      <c r="D757" t="s">
        <v>11622</v>
      </c>
      <c r="E757" t="s">
        <v>2168</v>
      </c>
      <c r="F757" t="s">
        <v>255</v>
      </c>
      <c r="G757" t="s">
        <v>2327</v>
      </c>
      <c r="H757" t="s">
        <v>11623</v>
      </c>
      <c r="I757" t="s">
        <v>9410</v>
      </c>
      <c r="J757" t="s">
        <v>9411</v>
      </c>
      <c r="K757">
        <v>0.9</v>
      </c>
      <c r="L757" s="1">
        <v>44927</v>
      </c>
      <c r="M757" s="1">
        <v>45291</v>
      </c>
    </row>
    <row r="758" spans="1:13">
      <c r="A758" t="s">
        <v>11624</v>
      </c>
      <c r="B758" t="s">
        <v>11625</v>
      </c>
      <c r="C758" t="s">
        <v>11626</v>
      </c>
      <c r="D758" t="s">
        <v>11627</v>
      </c>
      <c r="E758" t="s">
        <v>2168</v>
      </c>
      <c r="F758" t="s">
        <v>11628</v>
      </c>
      <c r="G758" t="s">
        <v>5118</v>
      </c>
      <c r="H758" t="s">
        <v>11629</v>
      </c>
      <c r="I758" t="s">
        <v>9410</v>
      </c>
      <c r="J758" t="s">
        <v>9411</v>
      </c>
      <c r="K758">
        <v>1.19</v>
      </c>
      <c r="L758" s="1">
        <v>44927</v>
      </c>
      <c r="M758" s="1">
        <v>45291</v>
      </c>
    </row>
    <row r="759" spans="1:13">
      <c r="A759" t="s">
        <v>2328</v>
      </c>
      <c r="B759" t="s">
        <v>2329</v>
      </c>
      <c r="C759" t="s">
        <v>11630</v>
      </c>
      <c r="D759" t="s">
        <v>11631</v>
      </c>
      <c r="E759" t="s">
        <v>2168</v>
      </c>
      <c r="F759" t="s">
        <v>2330</v>
      </c>
      <c r="G759" t="s">
        <v>2331</v>
      </c>
      <c r="H759" t="s">
        <v>11632</v>
      </c>
      <c r="I759" t="s">
        <v>9410</v>
      </c>
      <c r="J759" t="s">
        <v>9411</v>
      </c>
      <c r="K759">
        <v>0.91</v>
      </c>
      <c r="L759" s="1">
        <v>44927</v>
      </c>
      <c r="M759" s="1">
        <v>45291</v>
      </c>
    </row>
    <row r="760" spans="1:13">
      <c r="A760" t="s">
        <v>11633</v>
      </c>
      <c r="B760" t="s">
        <v>11634</v>
      </c>
      <c r="C760" t="s">
        <v>11635</v>
      </c>
      <c r="D760" t="s">
        <v>11636</v>
      </c>
      <c r="E760" t="s">
        <v>2168</v>
      </c>
      <c r="F760" t="s">
        <v>11637</v>
      </c>
      <c r="G760" t="s">
        <v>2552</v>
      </c>
      <c r="H760" t="s">
        <v>11638</v>
      </c>
      <c r="I760" t="s">
        <v>9410</v>
      </c>
      <c r="J760" t="s">
        <v>9411</v>
      </c>
      <c r="K760">
        <v>0.81</v>
      </c>
      <c r="L760" s="1">
        <v>44927</v>
      </c>
      <c r="M760" s="1">
        <v>45291</v>
      </c>
    </row>
    <row r="761" spans="1:13">
      <c r="A761" t="s">
        <v>2332</v>
      </c>
      <c r="B761" t="s">
        <v>2333</v>
      </c>
      <c r="C761" t="s">
        <v>11639</v>
      </c>
      <c r="D761" t="s">
        <v>11640</v>
      </c>
      <c r="E761" t="s">
        <v>2168</v>
      </c>
      <c r="F761" t="s">
        <v>2334</v>
      </c>
      <c r="G761" t="s">
        <v>2335</v>
      </c>
      <c r="H761" t="s">
        <v>11641</v>
      </c>
      <c r="I761" t="s">
        <v>9410</v>
      </c>
      <c r="J761" t="s">
        <v>9411</v>
      </c>
      <c r="K761">
        <v>0.83</v>
      </c>
      <c r="L761" s="1">
        <v>44927</v>
      </c>
      <c r="M761" s="1">
        <v>45291</v>
      </c>
    </row>
    <row r="762" spans="1:13">
      <c r="A762" t="s">
        <v>2336</v>
      </c>
      <c r="B762" t="s">
        <v>2337</v>
      </c>
      <c r="C762" t="s">
        <v>11642</v>
      </c>
      <c r="D762" t="s">
        <v>11643</v>
      </c>
      <c r="E762" t="s">
        <v>2168</v>
      </c>
      <c r="F762" t="s">
        <v>2338</v>
      </c>
      <c r="G762" t="s">
        <v>2339</v>
      </c>
      <c r="H762" t="s">
        <v>11644</v>
      </c>
      <c r="I762" t="s">
        <v>9410</v>
      </c>
      <c r="J762" t="s">
        <v>9411</v>
      </c>
      <c r="K762">
        <v>0.94</v>
      </c>
      <c r="L762" s="1">
        <v>44927</v>
      </c>
      <c r="M762" s="1">
        <v>45291</v>
      </c>
    </row>
    <row r="763" spans="1:13">
      <c r="A763" t="s">
        <v>2340</v>
      </c>
      <c r="B763" t="s">
        <v>2341</v>
      </c>
      <c r="C763" t="s">
        <v>11645</v>
      </c>
      <c r="D763" t="s">
        <v>2719</v>
      </c>
      <c r="E763" t="s">
        <v>2168</v>
      </c>
      <c r="F763" t="s">
        <v>2342</v>
      </c>
      <c r="G763" t="s">
        <v>2343</v>
      </c>
      <c r="H763" t="s">
        <v>11646</v>
      </c>
      <c r="I763" t="s">
        <v>9410</v>
      </c>
      <c r="J763" t="s">
        <v>9411</v>
      </c>
      <c r="K763">
        <v>1.01</v>
      </c>
      <c r="L763" s="1">
        <v>44927</v>
      </c>
      <c r="M763" s="1">
        <v>45291</v>
      </c>
    </row>
    <row r="764" spans="1:13">
      <c r="A764" t="s">
        <v>2344</v>
      </c>
      <c r="B764" t="s">
        <v>825</v>
      </c>
      <c r="C764" t="s">
        <v>11647</v>
      </c>
      <c r="D764" t="s">
        <v>11648</v>
      </c>
      <c r="E764" t="s">
        <v>2168</v>
      </c>
      <c r="F764" t="s">
        <v>2345</v>
      </c>
      <c r="G764" t="s">
        <v>2346</v>
      </c>
      <c r="H764" t="s">
        <v>11649</v>
      </c>
      <c r="I764" t="s">
        <v>9410</v>
      </c>
      <c r="J764" t="s">
        <v>9411</v>
      </c>
      <c r="K764">
        <v>0.89</v>
      </c>
      <c r="L764" s="1">
        <v>44927</v>
      </c>
      <c r="M764" s="1">
        <v>45291</v>
      </c>
    </row>
    <row r="765" spans="1:13">
      <c r="A765" t="s">
        <v>11650</v>
      </c>
      <c r="B765" t="s">
        <v>11651</v>
      </c>
      <c r="C765" t="s">
        <v>11652</v>
      </c>
      <c r="D765" t="s">
        <v>11653</v>
      </c>
      <c r="E765" t="s">
        <v>2168</v>
      </c>
      <c r="F765" t="s">
        <v>11654</v>
      </c>
      <c r="G765" t="s">
        <v>11655</v>
      </c>
      <c r="H765" t="s">
        <v>11656</v>
      </c>
      <c r="I765" t="s">
        <v>9410</v>
      </c>
      <c r="J765" t="s">
        <v>9411</v>
      </c>
      <c r="K765">
        <v>0.87</v>
      </c>
      <c r="L765" s="1">
        <v>44927</v>
      </c>
      <c r="M765" s="1">
        <v>45291</v>
      </c>
    </row>
    <row r="766" spans="1:13">
      <c r="A766" t="s">
        <v>11657</v>
      </c>
      <c r="B766" t="s">
        <v>11658</v>
      </c>
      <c r="C766" t="s">
        <v>11659</v>
      </c>
      <c r="D766" t="s">
        <v>11660</v>
      </c>
      <c r="E766" t="s">
        <v>2168</v>
      </c>
      <c r="F766" t="s">
        <v>11661</v>
      </c>
      <c r="G766" t="s">
        <v>6107</v>
      </c>
      <c r="H766" t="s">
        <v>11662</v>
      </c>
      <c r="I766" t="s">
        <v>9410</v>
      </c>
      <c r="J766" t="s">
        <v>9411</v>
      </c>
      <c r="K766">
        <v>1.33</v>
      </c>
      <c r="L766" s="1">
        <v>44927</v>
      </c>
      <c r="M766" s="1">
        <v>45291</v>
      </c>
    </row>
    <row r="767" spans="1:13">
      <c r="A767" t="s">
        <v>11663</v>
      </c>
      <c r="B767" t="s">
        <v>11664</v>
      </c>
      <c r="C767" t="s">
        <v>11665</v>
      </c>
      <c r="D767" t="s">
        <v>11666</v>
      </c>
      <c r="E767" t="s">
        <v>2168</v>
      </c>
      <c r="F767" t="s">
        <v>11667</v>
      </c>
      <c r="G767" t="s">
        <v>6772</v>
      </c>
      <c r="H767" t="s">
        <v>11668</v>
      </c>
      <c r="I767" t="s">
        <v>9410</v>
      </c>
      <c r="J767" t="s">
        <v>9411</v>
      </c>
      <c r="K767">
        <v>0.98</v>
      </c>
      <c r="L767" s="1">
        <v>44927</v>
      </c>
      <c r="M767" s="1">
        <v>45291</v>
      </c>
    </row>
    <row r="768" spans="1:13">
      <c r="A768" t="s">
        <v>2347</v>
      </c>
      <c r="B768" t="s">
        <v>2348</v>
      </c>
      <c r="C768" t="s">
        <v>11669</v>
      </c>
      <c r="D768" t="s">
        <v>11670</v>
      </c>
      <c r="E768" t="s">
        <v>2168</v>
      </c>
      <c r="F768" t="s">
        <v>2349</v>
      </c>
      <c r="G768" t="s">
        <v>2350</v>
      </c>
      <c r="H768" t="s">
        <v>11671</v>
      </c>
      <c r="I768" t="s">
        <v>9410</v>
      </c>
      <c r="J768" t="s">
        <v>9411</v>
      </c>
      <c r="K768">
        <v>0.97</v>
      </c>
      <c r="L768" s="1">
        <v>44927</v>
      </c>
      <c r="M768" s="1">
        <v>45291</v>
      </c>
    </row>
    <row r="769" spans="1:13">
      <c r="A769" t="s">
        <v>2351</v>
      </c>
      <c r="B769" t="s">
        <v>2352</v>
      </c>
      <c r="C769" t="s">
        <v>11672</v>
      </c>
      <c r="D769" t="s">
        <v>11673</v>
      </c>
      <c r="E769" t="s">
        <v>2168</v>
      </c>
      <c r="F769" t="s">
        <v>2353</v>
      </c>
      <c r="G769" t="s">
        <v>2354</v>
      </c>
      <c r="H769" t="s">
        <v>11674</v>
      </c>
      <c r="I769" t="s">
        <v>9410</v>
      </c>
      <c r="J769" t="s">
        <v>9411</v>
      </c>
      <c r="K769">
        <v>1.08</v>
      </c>
      <c r="L769" s="1">
        <v>44927</v>
      </c>
      <c r="M769" s="1">
        <v>45291</v>
      </c>
    </row>
    <row r="770" spans="1:13">
      <c r="A770" t="s">
        <v>2355</v>
      </c>
      <c r="B770" t="s">
        <v>2356</v>
      </c>
      <c r="C770" t="s">
        <v>11675</v>
      </c>
      <c r="D770" t="s">
        <v>11676</v>
      </c>
      <c r="E770" t="s">
        <v>2168</v>
      </c>
      <c r="F770" t="s">
        <v>2357</v>
      </c>
      <c r="G770" t="s">
        <v>2358</v>
      </c>
      <c r="H770" t="s">
        <v>11677</v>
      </c>
      <c r="I770" t="s">
        <v>9410</v>
      </c>
      <c r="J770" t="s">
        <v>9411</v>
      </c>
      <c r="K770">
        <v>0.97</v>
      </c>
      <c r="L770" s="1">
        <v>44927</v>
      </c>
      <c r="M770" s="1">
        <v>45291</v>
      </c>
    </row>
    <row r="771" spans="1:13">
      <c r="A771" t="s">
        <v>2359</v>
      </c>
      <c r="B771" t="s">
        <v>2360</v>
      </c>
      <c r="C771" t="s">
        <v>11678</v>
      </c>
      <c r="D771" t="s">
        <v>11679</v>
      </c>
      <c r="E771" t="s">
        <v>2168</v>
      </c>
      <c r="F771" t="s">
        <v>2361</v>
      </c>
      <c r="G771" t="s">
        <v>2362</v>
      </c>
      <c r="H771" t="s">
        <v>11680</v>
      </c>
      <c r="I771" t="s">
        <v>9410</v>
      </c>
      <c r="J771" t="s">
        <v>9411</v>
      </c>
      <c r="K771">
        <v>0.95</v>
      </c>
      <c r="L771" s="1">
        <v>44927</v>
      </c>
      <c r="M771" s="1">
        <v>45291</v>
      </c>
    </row>
    <row r="772" spans="1:13">
      <c r="A772" t="s">
        <v>2363</v>
      </c>
      <c r="B772" t="s">
        <v>2364</v>
      </c>
      <c r="C772" t="s">
        <v>11681</v>
      </c>
      <c r="D772" t="s">
        <v>6091</v>
      </c>
      <c r="E772" t="s">
        <v>2168</v>
      </c>
      <c r="F772" t="s">
        <v>2365</v>
      </c>
      <c r="G772" t="s">
        <v>2291</v>
      </c>
      <c r="H772" t="s">
        <v>11682</v>
      </c>
      <c r="I772" t="s">
        <v>9410</v>
      </c>
      <c r="J772" t="s">
        <v>9411</v>
      </c>
      <c r="K772">
        <v>1.01</v>
      </c>
      <c r="L772" s="1">
        <v>44927</v>
      </c>
      <c r="M772" s="1">
        <v>45291</v>
      </c>
    </row>
    <row r="773" spans="1:13">
      <c r="A773" t="s">
        <v>11683</v>
      </c>
      <c r="B773" t="s">
        <v>2253</v>
      </c>
      <c r="C773" t="s">
        <v>11684</v>
      </c>
      <c r="D773" t="s">
        <v>11685</v>
      </c>
      <c r="E773" t="s">
        <v>2168</v>
      </c>
      <c r="F773" t="s">
        <v>11686</v>
      </c>
      <c r="G773" t="s">
        <v>3200</v>
      </c>
      <c r="H773" t="s">
        <v>11687</v>
      </c>
      <c r="I773" t="s">
        <v>9410</v>
      </c>
      <c r="J773" t="s">
        <v>9411</v>
      </c>
      <c r="K773">
        <v>0.98</v>
      </c>
      <c r="L773" s="1">
        <v>44927</v>
      </c>
      <c r="M773" s="1">
        <v>45291</v>
      </c>
    </row>
    <row r="774" spans="1:13">
      <c r="A774" t="s">
        <v>11688</v>
      </c>
      <c r="B774" t="s">
        <v>11689</v>
      </c>
      <c r="C774" t="s">
        <v>11690</v>
      </c>
      <c r="D774" t="s">
        <v>11691</v>
      </c>
      <c r="E774" t="s">
        <v>2168</v>
      </c>
      <c r="F774" t="s">
        <v>11692</v>
      </c>
      <c r="G774" t="s">
        <v>11693</v>
      </c>
      <c r="H774" t="s">
        <v>11694</v>
      </c>
      <c r="I774" t="s">
        <v>9410</v>
      </c>
      <c r="J774" t="s">
        <v>9411</v>
      </c>
      <c r="K774">
        <v>0.98</v>
      </c>
      <c r="L774" s="1">
        <v>44927</v>
      </c>
      <c r="M774" s="1">
        <v>45291</v>
      </c>
    </row>
    <row r="775" spans="1:13">
      <c r="A775" t="s">
        <v>2366</v>
      </c>
      <c r="B775" t="s">
        <v>2367</v>
      </c>
      <c r="C775" t="s">
        <v>11695</v>
      </c>
      <c r="D775" t="s">
        <v>11696</v>
      </c>
      <c r="E775" t="s">
        <v>2168</v>
      </c>
      <c r="F775" t="s">
        <v>2368</v>
      </c>
      <c r="G775" t="s">
        <v>2251</v>
      </c>
      <c r="H775" t="s">
        <v>11697</v>
      </c>
      <c r="I775" t="s">
        <v>9410</v>
      </c>
      <c r="J775" t="s">
        <v>9411</v>
      </c>
      <c r="K775">
        <v>0.96</v>
      </c>
      <c r="L775" s="1">
        <v>44927</v>
      </c>
      <c r="M775" s="1">
        <v>45291</v>
      </c>
    </row>
    <row r="776" spans="1:13">
      <c r="A776" t="s">
        <v>11698</v>
      </c>
      <c r="B776" t="s">
        <v>11699</v>
      </c>
      <c r="C776" t="s">
        <v>11700</v>
      </c>
      <c r="D776" t="s">
        <v>11701</v>
      </c>
      <c r="E776" t="s">
        <v>2168</v>
      </c>
      <c r="F776" t="s">
        <v>11702</v>
      </c>
      <c r="G776" t="s">
        <v>4976</v>
      </c>
      <c r="H776" t="s">
        <v>11703</v>
      </c>
      <c r="I776" t="s">
        <v>9410</v>
      </c>
      <c r="J776" t="s">
        <v>9411</v>
      </c>
      <c r="K776">
        <v>0.98</v>
      </c>
      <c r="L776" s="1">
        <v>44927</v>
      </c>
      <c r="M776" s="1">
        <v>45291</v>
      </c>
    </row>
    <row r="777" spans="1:13">
      <c r="A777" t="s">
        <v>2369</v>
      </c>
      <c r="B777" t="s">
        <v>2370</v>
      </c>
      <c r="C777" t="s">
        <v>11704</v>
      </c>
      <c r="D777" t="s">
        <v>11705</v>
      </c>
      <c r="E777" t="s">
        <v>2168</v>
      </c>
      <c r="F777" t="s">
        <v>2371</v>
      </c>
      <c r="G777" t="s">
        <v>121</v>
      </c>
      <c r="H777" t="s">
        <v>11706</v>
      </c>
      <c r="I777" t="s">
        <v>9410</v>
      </c>
      <c r="J777" t="s">
        <v>9411</v>
      </c>
      <c r="K777">
        <v>0.9</v>
      </c>
      <c r="L777" s="1">
        <v>44927</v>
      </c>
      <c r="M777" s="1">
        <v>45291</v>
      </c>
    </row>
    <row r="778" spans="1:13">
      <c r="A778" t="s">
        <v>2374</v>
      </c>
      <c r="B778" t="s">
        <v>2375</v>
      </c>
      <c r="C778" t="s">
        <v>11707</v>
      </c>
      <c r="D778" t="s">
        <v>11501</v>
      </c>
      <c r="E778" t="s">
        <v>2168</v>
      </c>
      <c r="F778" t="s">
        <v>2313</v>
      </c>
      <c r="G778" t="s">
        <v>2307</v>
      </c>
      <c r="H778" t="s">
        <v>11708</v>
      </c>
      <c r="I778" t="s">
        <v>9410</v>
      </c>
      <c r="J778" t="s">
        <v>9411</v>
      </c>
      <c r="K778">
        <v>0.95</v>
      </c>
      <c r="L778" s="1">
        <v>44927</v>
      </c>
      <c r="M778" s="1">
        <v>45291</v>
      </c>
    </row>
    <row r="779" spans="1:13">
      <c r="A779" t="s">
        <v>2376</v>
      </c>
      <c r="B779" t="s">
        <v>2377</v>
      </c>
      <c r="C779" t="s">
        <v>11709</v>
      </c>
      <c r="D779" t="s">
        <v>2719</v>
      </c>
      <c r="E779" t="s">
        <v>2168</v>
      </c>
      <c r="F779" t="s">
        <v>2378</v>
      </c>
      <c r="G779" t="s">
        <v>2343</v>
      </c>
      <c r="H779" t="s">
        <v>11710</v>
      </c>
      <c r="I779" t="s">
        <v>9410</v>
      </c>
      <c r="J779" t="s">
        <v>9411</v>
      </c>
      <c r="K779">
        <v>1.07</v>
      </c>
      <c r="L779" s="1">
        <v>44927</v>
      </c>
      <c r="M779" s="1">
        <v>45291</v>
      </c>
    </row>
    <row r="780" spans="1:13">
      <c r="A780" t="s">
        <v>2379</v>
      </c>
      <c r="B780" t="s">
        <v>2380</v>
      </c>
      <c r="C780" t="s">
        <v>11711</v>
      </c>
      <c r="D780" t="s">
        <v>11712</v>
      </c>
      <c r="E780" t="s">
        <v>2168</v>
      </c>
      <c r="F780" t="s">
        <v>2381</v>
      </c>
      <c r="G780" t="s">
        <v>2382</v>
      </c>
      <c r="H780" t="s">
        <v>11713</v>
      </c>
      <c r="I780" t="s">
        <v>9410</v>
      </c>
      <c r="J780" t="s">
        <v>9411</v>
      </c>
      <c r="K780">
        <v>1.01</v>
      </c>
      <c r="L780" s="1">
        <v>44927</v>
      </c>
      <c r="M780" s="1">
        <v>45291</v>
      </c>
    </row>
    <row r="781" spans="1:13">
      <c r="A781" t="s">
        <v>2383</v>
      </c>
      <c r="B781" t="s">
        <v>2384</v>
      </c>
      <c r="C781" t="s">
        <v>11714</v>
      </c>
      <c r="D781" t="s">
        <v>11574</v>
      </c>
      <c r="E781" t="s">
        <v>2168</v>
      </c>
      <c r="F781" t="s">
        <v>2385</v>
      </c>
      <c r="G781" t="s">
        <v>2287</v>
      </c>
      <c r="H781" t="s">
        <v>11715</v>
      </c>
      <c r="I781" t="s">
        <v>9410</v>
      </c>
      <c r="J781" t="s">
        <v>9411</v>
      </c>
      <c r="K781">
        <v>0.96</v>
      </c>
      <c r="L781" s="1">
        <v>44927</v>
      </c>
      <c r="M781" s="1">
        <v>45291</v>
      </c>
    </row>
    <row r="782" spans="1:13">
      <c r="A782" t="s">
        <v>2386</v>
      </c>
      <c r="B782" t="s">
        <v>2112</v>
      </c>
      <c r="C782" t="s">
        <v>11716</v>
      </c>
      <c r="D782" t="s">
        <v>8526</v>
      </c>
      <c r="E782" t="s">
        <v>2168</v>
      </c>
      <c r="F782" t="s">
        <v>2387</v>
      </c>
      <c r="G782" t="s">
        <v>2228</v>
      </c>
      <c r="H782" t="s">
        <v>11717</v>
      </c>
      <c r="I782" t="s">
        <v>9410</v>
      </c>
      <c r="J782" t="s">
        <v>9411</v>
      </c>
      <c r="K782">
        <v>0.98</v>
      </c>
      <c r="L782" s="1">
        <v>44927</v>
      </c>
      <c r="M782" s="1">
        <v>45291</v>
      </c>
    </row>
    <row r="783" spans="1:13">
      <c r="A783" t="s">
        <v>2388</v>
      </c>
      <c r="B783" t="s">
        <v>2389</v>
      </c>
      <c r="C783" t="s">
        <v>11718</v>
      </c>
      <c r="D783" t="s">
        <v>11719</v>
      </c>
      <c r="E783" t="s">
        <v>2168</v>
      </c>
      <c r="F783" t="s">
        <v>2390</v>
      </c>
      <c r="G783" t="s">
        <v>1476</v>
      </c>
      <c r="H783" t="s">
        <v>11720</v>
      </c>
      <c r="I783" t="s">
        <v>9410</v>
      </c>
      <c r="J783" t="s">
        <v>9411</v>
      </c>
      <c r="K783">
        <v>0.91</v>
      </c>
      <c r="L783" s="1">
        <v>44927</v>
      </c>
      <c r="M783" s="1">
        <v>45291</v>
      </c>
    </row>
    <row r="784" spans="1:13">
      <c r="A784" t="s">
        <v>2391</v>
      </c>
      <c r="B784" t="s">
        <v>2392</v>
      </c>
      <c r="C784" t="s">
        <v>11721</v>
      </c>
      <c r="D784" t="s">
        <v>11722</v>
      </c>
      <c r="E784" t="s">
        <v>2168</v>
      </c>
      <c r="F784" t="s">
        <v>2393</v>
      </c>
      <c r="G784" t="s">
        <v>2394</v>
      </c>
      <c r="H784" t="s">
        <v>11723</v>
      </c>
      <c r="I784" t="s">
        <v>9410</v>
      </c>
      <c r="J784" t="s">
        <v>9411</v>
      </c>
      <c r="K784">
        <v>0.99</v>
      </c>
      <c r="L784" s="1">
        <v>44927</v>
      </c>
      <c r="M784" s="1">
        <v>45291</v>
      </c>
    </row>
    <row r="785" spans="1:13">
      <c r="A785" t="s">
        <v>2395</v>
      </c>
      <c r="B785" t="s">
        <v>2396</v>
      </c>
      <c r="C785" t="s">
        <v>11724</v>
      </c>
      <c r="D785" t="s">
        <v>11725</v>
      </c>
      <c r="E785" t="s">
        <v>2168</v>
      </c>
      <c r="F785" t="s">
        <v>2397</v>
      </c>
      <c r="G785" t="s">
        <v>2320</v>
      </c>
      <c r="H785" t="s">
        <v>11726</v>
      </c>
      <c r="I785" t="s">
        <v>9410</v>
      </c>
      <c r="J785" t="s">
        <v>9411</v>
      </c>
      <c r="K785">
        <v>0.98</v>
      </c>
      <c r="L785" s="1">
        <v>44927</v>
      </c>
      <c r="M785" s="1">
        <v>45291</v>
      </c>
    </row>
    <row r="786" spans="1:13">
      <c r="A786" t="s">
        <v>11727</v>
      </c>
      <c r="B786" t="s">
        <v>11728</v>
      </c>
      <c r="C786" t="s">
        <v>11729</v>
      </c>
      <c r="D786" t="s">
        <v>11730</v>
      </c>
      <c r="E786" t="s">
        <v>2168</v>
      </c>
      <c r="F786" t="s">
        <v>11731</v>
      </c>
      <c r="G786" t="s">
        <v>1923</v>
      </c>
      <c r="H786" t="s">
        <v>11732</v>
      </c>
      <c r="I786" t="s">
        <v>9410</v>
      </c>
      <c r="J786" t="s">
        <v>9411</v>
      </c>
      <c r="K786">
        <v>0.9</v>
      </c>
      <c r="L786" s="1">
        <v>44927</v>
      </c>
      <c r="M786" s="1">
        <v>45291</v>
      </c>
    </row>
    <row r="787" spans="1:13">
      <c r="A787" t="s">
        <v>2398</v>
      </c>
      <c r="B787" t="s">
        <v>2399</v>
      </c>
      <c r="C787" t="s">
        <v>11733</v>
      </c>
      <c r="D787" t="s">
        <v>11734</v>
      </c>
      <c r="E787" t="s">
        <v>2168</v>
      </c>
      <c r="F787" t="s">
        <v>2400</v>
      </c>
      <c r="G787" t="s">
        <v>2307</v>
      </c>
      <c r="H787" t="s">
        <v>11735</v>
      </c>
      <c r="I787" t="s">
        <v>9410</v>
      </c>
      <c r="J787" t="s">
        <v>9411</v>
      </c>
      <c r="K787">
        <v>0.98</v>
      </c>
      <c r="L787" s="1">
        <v>44927</v>
      </c>
      <c r="M787" s="1">
        <v>45291</v>
      </c>
    </row>
    <row r="788" spans="1:13">
      <c r="A788" t="s">
        <v>2401</v>
      </c>
      <c r="B788" t="s">
        <v>2402</v>
      </c>
      <c r="C788" t="s">
        <v>11736</v>
      </c>
      <c r="D788" t="s">
        <v>6091</v>
      </c>
      <c r="E788" t="s">
        <v>2168</v>
      </c>
      <c r="F788" t="s">
        <v>2403</v>
      </c>
      <c r="G788" t="s">
        <v>2291</v>
      </c>
      <c r="H788" t="s">
        <v>11737</v>
      </c>
      <c r="I788" t="s">
        <v>9410</v>
      </c>
      <c r="J788" t="s">
        <v>9411</v>
      </c>
      <c r="K788">
        <v>1.01</v>
      </c>
      <c r="L788" s="1">
        <v>44927</v>
      </c>
      <c r="M788" s="1">
        <v>45291</v>
      </c>
    </row>
    <row r="789" spans="1:13">
      <c r="A789" t="s">
        <v>11738</v>
      </c>
      <c r="B789" t="s">
        <v>11739</v>
      </c>
      <c r="C789" t="s">
        <v>11740</v>
      </c>
      <c r="D789" t="s">
        <v>2719</v>
      </c>
      <c r="E789" t="s">
        <v>2168</v>
      </c>
      <c r="F789" t="s">
        <v>11741</v>
      </c>
      <c r="G789" t="s">
        <v>2343</v>
      </c>
      <c r="H789" t="s">
        <v>11742</v>
      </c>
      <c r="I789" t="s">
        <v>9410</v>
      </c>
      <c r="J789" t="s">
        <v>9411</v>
      </c>
      <c r="K789">
        <v>0.93</v>
      </c>
      <c r="L789" s="1">
        <v>44927</v>
      </c>
      <c r="M789" s="1">
        <v>45291</v>
      </c>
    </row>
    <row r="790" spans="1:13">
      <c r="A790" t="s">
        <v>11743</v>
      </c>
      <c r="B790" t="s">
        <v>11744</v>
      </c>
      <c r="C790" t="s">
        <v>11745</v>
      </c>
      <c r="D790" t="s">
        <v>11643</v>
      </c>
      <c r="E790" t="s">
        <v>2168</v>
      </c>
      <c r="F790" t="s">
        <v>11746</v>
      </c>
      <c r="G790" t="s">
        <v>2339</v>
      </c>
      <c r="H790" t="s">
        <v>11747</v>
      </c>
      <c r="I790" t="s">
        <v>9410</v>
      </c>
      <c r="J790" t="s">
        <v>9411</v>
      </c>
      <c r="K790">
        <v>1.25</v>
      </c>
      <c r="L790" s="1">
        <v>44927</v>
      </c>
      <c r="M790" s="1">
        <v>45291</v>
      </c>
    </row>
    <row r="791" spans="1:13">
      <c r="A791" t="s">
        <v>2404</v>
      </c>
      <c r="B791" t="s">
        <v>2405</v>
      </c>
      <c r="C791" t="s">
        <v>11748</v>
      </c>
      <c r="D791" t="s">
        <v>9887</v>
      </c>
      <c r="E791" t="s">
        <v>2168</v>
      </c>
      <c r="F791" t="s">
        <v>2406</v>
      </c>
      <c r="G791" t="s">
        <v>86</v>
      </c>
      <c r="H791" t="s">
        <v>11749</v>
      </c>
      <c r="I791" t="s">
        <v>9410</v>
      </c>
      <c r="J791" t="s">
        <v>9411</v>
      </c>
      <c r="K791">
        <v>0.96</v>
      </c>
      <c r="L791" s="1">
        <v>44927</v>
      </c>
      <c r="M791" s="1">
        <v>45291</v>
      </c>
    </row>
    <row r="792" spans="1:13">
      <c r="A792" t="s">
        <v>2407</v>
      </c>
      <c r="B792" t="s">
        <v>2408</v>
      </c>
      <c r="C792" t="s">
        <v>11750</v>
      </c>
      <c r="D792" t="s">
        <v>4810</v>
      </c>
      <c r="E792" t="s">
        <v>2168</v>
      </c>
      <c r="F792" t="s">
        <v>2409</v>
      </c>
      <c r="G792" t="s">
        <v>2410</v>
      </c>
      <c r="H792" t="s">
        <v>11751</v>
      </c>
      <c r="I792" t="s">
        <v>9410</v>
      </c>
      <c r="J792" t="s">
        <v>9411</v>
      </c>
      <c r="K792">
        <v>0.89</v>
      </c>
      <c r="L792" s="1">
        <v>44927</v>
      </c>
      <c r="M792" s="1">
        <v>45291</v>
      </c>
    </row>
    <row r="793" spans="1:13">
      <c r="A793" t="s">
        <v>2411</v>
      </c>
      <c r="B793" t="s">
        <v>2412</v>
      </c>
      <c r="C793" t="s">
        <v>11752</v>
      </c>
      <c r="D793" t="s">
        <v>11753</v>
      </c>
      <c r="E793" t="s">
        <v>2168</v>
      </c>
      <c r="F793" t="s">
        <v>2413</v>
      </c>
      <c r="G793" t="s">
        <v>40</v>
      </c>
      <c r="H793" t="s">
        <v>11754</v>
      </c>
      <c r="I793" t="s">
        <v>9410</v>
      </c>
      <c r="J793" t="s">
        <v>9411</v>
      </c>
      <c r="K793">
        <v>0.93</v>
      </c>
      <c r="L793" s="1">
        <v>44927</v>
      </c>
      <c r="M793" s="1">
        <v>45291</v>
      </c>
    </row>
    <row r="794" spans="1:13">
      <c r="A794" t="s">
        <v>2414</v>
      </c>
      <c r="B794" t="s">
        <v>2415</v>
      </c>
      <c r="C794" t="s">
        <v>11755</v>
      </c>
      <c r="D794" t="s">
        <v>11756</v>
      </c>
      <c r="E794" t="s">
        <v>2168</v>
      </c>
      <c r="F794" t="s">
        <v>2416</v>
      </c>
      <c r="G794" t="s">
        <v>2417</v>
      </c>
      <c r="H794" t="s">
        <v>11757</v>
      </c>
      <c r="I794" t="s">
        <v>9410</v>
      </c>
      <c r="J794" t="s">
        <v>9411</v>
      </c>
      <c r="K794">
        <v>0.94</v>
      </c>
      <c r="L794" s="1">
        <v>44927</v>
      </c>
      <c r="M794" s="1">
        <v>45291</v>
      </c>
    </row>
    <row r="795" spans="1:13">
      <c r="A795" t="s">
        <v>2418</v>
      </c>
      <c r="B795" t="s">
        <v>2419</v>
      </c>
      <c r="C795" t="s">
        <v>11758</v>
      </c>
      <c r="D795" t="s">
        <v>11759</v>
      </c>
      <c r="E795" t="s">
        <v>2168</v>
      </c>
      <c r="F795" t="s">
        <v>2420</v>
      </c>
      <c r="G795" t="s">
        <v>2320</v>
      </c>
      <c r="H795" t="s">
        <v>11760</v>
      </c>
      <c r="I795" t="s">
        <v>9410</v>
      </c>
      <c r="J795" t="s">
        <v>9411</v>
      </c>
      <c r="K795">
        <v>0.92</v>
      </c>
      <c r="L795" s="1">
        <v>44927</v>
      </c>
      <c r="M795" s="1">
        <v>45291</v>
      </c>
    </row>
    <row r="796" spans="1:13">
      <c r="A796" t="s">
        <v>2421</v>
      </c>
      <c r="B796" t="s">
        <v>2422</v>
      </c>
      <c r="C796" t="s">
        <v>11761</v>
      </c>
      <c r="D796" t="s">
        <v>11756</v>
      </c>
      <c r="E796" t="s">
        <v>2168</v>
      </c>
      <c r="F796" t="s">
        <v>2416</v>
      </c>
      <c r="G796" t="s">
        <v>2417</v>
      </c>
      <c r="H796" t="s">
        <v>11762</v>
      </c>
      <c r="I796" t="s">
        <v>9410</v>
      </c>
      <c r="J796" t="s">
        <v>9411</v>
      </c>
      <c r="K796">
        <v>1.0900000000000001</v>
      </c>
      <c r="L796" s="1">
        <v>44927</v>
      </c>
      <c r="M796" s="1">
        <v>45291</v>
      </c>
    </row>
    <row r="797" spans="1:13">
      <c r="A797" t="s">
        <v>11763</v>
      </c>
      <c r="B797" t="s">
        <v>11764</v>
      </c>
      <c r="C797" t="s">
        <v>11765</v>
      </c>
      <c r="D797" t="s">
        <v>11766</v>
      </c>
      <c r="E797" t="s">
        <v>2168</v>
      </c>
      <c r="F797" t="s">
        <v>11767</v>
      </c>
      <c r="G797" t="s">
        <v>11768</v>
      </c>
      <c r="H797" t="s">
        <v>11769</v>
      </c>
      <c r="I797" t="s">
        <v>9410</v>
      </c>
      <c r="J797" t="s">
        <v>9411</v>
      </c>
      <c r="K797">
        <v>1.05</v>
      </c>
      <c r="L797" s="1">
        <v>44927</v>
      </c>
      <c r="M797" s="1">
        <v>45291</v>
      </c>
    </row>
    <row r="798" spans="1:13">
      <c r="A798" t="s">
        <v>2423</v>
      </c>
      <c r="B798" t="s">
        <v>2424</v>
      </c>
      <c r="C798" t="s">
        <v>11770</v>
      </c>
      <c r="D798" t="s">
        <v>11771</v>
      </c>
      <c r="E798" t="s">
        <v>2168</v>
      </c>
      <c r="F798" t="s">
        <v>2425</v>
      </c>
      <c r="G798" t="s">
        <v>2426</v>
      </c>
      <c r="H798" t="s">
        <v>11772</v>
      </c>
      <c r="I798" t="s">
        <v>9410</v>
      </c>
      <c r="J798" t="s">
        <v>9411</v>
      </c>
      <c r="K798">
        <v>0.87</v>
      </c>
      <c r="L798" s="1">
        <v>44927</v>
      </c>
      <c r="M798" s="1">
        <v>45291</v>
      </c>
    </row>
    <row r="799" spans="1:13">
      <c r="A799" t="s">
        <v>2427</v>
      </c>
      <c r="B799" t="s">
        <v>2428</v>
      </c>
      <c r="C799" t="s">
        <v>11773</v>
      </c>
      <c r="D799" t="s">
        <v>11774</v>
      </c>
      <c r="E799" t="s">
        <v>2168</v>
      </c>
      <c r="F799" t="s">
        <v>2429</v>
      </c>
      <c r="G799" t="s">
        <v>2320</v>
      </c>
      <c r="H799" t="s">
        <v>11775</v>
      </c>
      <c r="I799" t="s">
        <v>9410</v>
      </c>
      <c r="J799" t="s">
        <v>9411</v>
      </c>
      <c r="K799">
        <v>0.97</v>
      </c>
      <c r="L799" s="1">
        <v>44927</v>
      </c>
      <c r="M799" s="1">
        <v>45291</v>
      </c>
    </row>
    <row r="800" spans="1:13">
      <c r="A800" t="s">
        <v>2442</v>
      </c>
      <c r="B800" t="s">
        <v>2443</v>
      </c>
      <c r="C800" t="s">
        <v>11776</v>
      </c>
      <c r="D800" t="s">
        <v>2446</v>
      </c>
      <c r="E800" t="s">
        <v>2444</v>
      </c>
      <c r="F800" t="s">
        <v>2445</v>
      </c>
      <c r="G800" t="s">
        <v>2446</v>
      </c>
      <c r="H800" t="s">
        <v>11777</v>
      </c>
      <c r="I800" t="s">
        <v>9410</v>
      </c>
      <c r="J800" t="s">
        <v>9411</v>
      </c>
      <c r="K800">
        <v>0.93</v>
      </c>
      <c r="L800" s="1">
        <v>44927</v>
      </c>
      <c r="M800" s="1">
        <v>45291</v>
      </c>
    </row>
    <row r="801" spans="1:13">
      <c r="A801" t="s">
        <v>2447</v>
      </c>
      <c r="B801" t="s">
        <v>2448</v>
      </c>
      <c r="C801" t="s">
        <v>11778</v>
      </c>
      <c r="D801" t="s">
        <v>11779</v>
      </c>
      <c r="E801" t="s">
        <v>2444</v>
      </c>
      <c r="F801" t="s">
        <v>2449</v>
      </c>
      <c r="G801" t="s">
        <v>2450</v>
      </c>
      <c r="H801" t="s">
        <v>11780</v>
      </c>
      <c r="I801" t="s">
        <v>9410</v>
      </c>
      <c r="J801" t="s">
        <v>9411</v>
      </c>
      <c r="K801">
        <v>0.91</v>
      </c>
      <c r="L801" s="1">
        <v>44927</v>
      </c>
      <c r="M801" s="1">
        <v>45291</v>
      </c>
    </row>
    <row r="802" spans="1:13">
      <c r="A802" t="s">
        <v>2451</v>
      </c>
      <c r="B802" t="s">
        <v>2452</v>
      </c>
      <c r="C802" t="s">
        <v>11781</v>
      </c>
      <c r="D802" t="s">
        <v>11782</v>
      </c>
      <c r="E802" t="s">
        <v>2444</v>
      </c>
      <c r="F802" t="s">
        <v>2453</v>
      </c>
      <c r="G802" t="s">
        <v>2454</v>
      </c>
      <c r="H802" t="s">
        <v>11783</v>
      </c>
      <c r="I802" t="s">
        <v>9410</v>
      </c>
      <c r="J802" t="s">
        <v>9411</v>
      </c>
      <c r="K802">
        <v>0.95</v>
      </c>
      <c r="L802" s="1">
        <v>44927</v>
      </c>
      <c r="M802" s="1">
        <v>45291</v>
      </c>
    </row>
    <row r="803" spans="1:13">
      <c r="A803" t="s">
        <v>2455</v>
      </c>
      <c r="B803" t="s">
        <v>2456</v>
      </c>
      <c r="C803" t="s">
        <v>11784</v>
      </c>
      <c r="D803" t="s">
        <v>11785</v>
      </c>
      <c r="E803" t="s">
        <v>2444</v>
      </c>
      <c r="F803" t="s">
        <v>2457</v>
      </c>
      <c r="G803" t="s">
        <v>2446</v>
      </c>
      <c r="H803" t="s">
        <v>11786</v>
      </c>
      <c r="I803" t="s">
        <v>9410</v>
      </c>
      <c r="J803" t="s">
        <v>9411</v>
      </c>
      <c r="K803">
        <v>0.94</v>
      </c>
      <c r="L803" s="1">
        <v>44927</v>
      </c>
      <c r="M803" s="1">
        <v>45291</v>
      </c>
    </row>
    <row r="804" spans="1:13">
      <c r="A804" t="s">
        <v>2458</v>
      </c>
      <c r="B804" t="s">
        <v>2459</v>
      </c>
      <c r="C804" t="s">
        <v>11787</v>
      </c>
      <c r="D804" t="s">
        <v>2446</v>
      </c>
      <c r="E804" t="s">
        <v>2444</v>
      </c>
      <c r="F804" t="s">
        <v>2460</v>
      </c>
      <c r="G804" t="s">
        <v>2446</v>
      </c>
      <c r="H804" t="s">
        <v>11788</v>
      </c>
      <c r="I804" t="s">
        <v>9410</v>
      </c>
      <c r="J804" t="s">
        <v>9411</v>
      </c>
      <c r="K804">
        <v>0.96</v>
      </c>
      <c r="L804" s="1">
        <v>44927</v>
      </c>
      <c r="M804" s="1">
        <v>45291</v>
      </c>
    </row>
    <row r="805" spans="1:13">
      <c r="A805" t="s">
        <v>2461</v>
      </c>
      <c r="B805" t="s">
        <v>1122</v>
      </c>
      <c r="C805" t="s">
        <v>11789</v>
      </c>
      <c r="D805" t="s">
        <v>2446</v>
      </c>
      <c r="E805" t="s">
        <v>2444</v>
      </c>
      <c r="F805" t="s">
        <v>2462</v>
      </c>
      <c r="G805" t="s">
        <v>2446</v>
      </c>
      <c r="H805" t="s">
        <v>11790</v>
      </c>
      <c r="I805" t="s">
        <v>9410</v>
      </c>
      <c r="J805" t="s">
        <v>9411</v>
      </c>
      <c r="K805">
        <v>0.91</v>
      </c>
      <c r="L805" s="1">
        <v>44927</v>
      </c>
      <c r="M805" s="1">
        <v>45291</v>
      </c>
    </row>
    <row r="806" spans="1:13">
      <c r="A806" t="s">
        <v>2463</v>
      </c>
      <c r="B806" t="s">
        <v>2464</v>
      </c>
      <c r="C806" t="s">
        <v>11791</v>
      </c>
      <c r="D806" t="s">
        <v>11792</v>
      </c>
      <c r="E806" t="s">
        <v>2444</v>
      </c>
      <c r="F806" t="s">
        <v>2465</v>
      </c>
      <c r="G806" t="s">
        <v>2466</v>
      </c>
      <c r="H806" t="s">
        <v>11793</v>
      </c>
      <c r="I806" t="s">
        <v>9410</v>
      </c>
      <c r="J806" t="s">
        <v>9411</v>
      </c>
      <c r="K806">
        <v>0.84</v>
      </c>
      <c r="L806" s="1">
        <v>44927</v>
      </c>
      <c r="M806" s="1">
        <v>45291</v>
      </c>
    </row>
    <row r="807" spans="1:13">
      <c r="A807" t="s">
        <v>2467</v>
      </c>
      <c r="B807" t="s">
        <v>2468</v>
      </c>
      <c r="C807" t="s">
        <v>11794</v>
      </c>
      <c r="D807" t="s">
        <v>11795</v>
      </c>
      <c r="E807" t="s">
        <v>2444</v>
      </c>
      <c r="F807" t="s">
        <v>2469</v>
      </c>
      <c r="G807" t="s">
        <v>2454</v>
      </c>
      <c r="H807" t="s">
        <v>11796</v>
      </c>
      <c r="I807" t="s">
        <v>9410</v>
      </c>
      <c r="J807" t="s">
        <v>9411</v>
      </c>
      <c r="K807">
        <v>0.79</v>
      </c>
      <c r="L807" s="1">
        <v>44927</v>
      </c>
      <c r="M807" s="1">
        <v>45291</v>
      </c>
    </row>
    <row r="808" spans="1:13">
      <c r="A808" t="s">
        <v>2470</v>
      </c>
      <c r="B808" t="s">
        <v>2471</v>
      </c>
      <c r="C808" t="s">
        <v>11797</v>
      </c>
      <c r="D808" t="s">
        <v>2446</v>
      </c>
      <c r="E808" t="s">
        <v>2444</v>
      </c>
      <c r="F808" t="s">
        <v>2445</v>
      </c>
      <c r="G808" t="s">
        <v>2446</v>
      </c>
      <c r="H808" t="s">
        <v>11798</v>
      </c>
      <c r="I808" t="s">
        <v>9410</v>
      </c>
      <c r="J808" t="s">
        <v>9411</v>
      </c>
      <c r="K808">
        <v>0.97</v>
      </c>
      <c r="L808" s="1">
        <v>44927</v>
      </c>
      <c r="M808" s="1">
        <v>45291</v>
      </c>
    </row>
    <row r="809" spans="1:13">
      <c r="A809" t="s">
        <v>2472</v>
      </c>
      <c r="B809" t="s">
        <v>2473</v>
      </c>
      <c r="C809" t="s">
        <v>11799</v>
      </c>
      <c r="D809" t="s">
        <v>11800</v>
      </c>
      <c r="E809" t="s">
        <v>2444</v>
      </c>
      <c r="F809" t="s">
        <v>2474</v>
      </c>
      <c r="G809" t="s">
        <v>2446</v>
      </c>
      <c r="H809" t="s">
        <v>11801</v>
      </c>
      <c r="I809" t="s">
        <v>9410</v>
      </c>
      <c r="J809" t="s">
        <v>9411</v>
      </c>
      <c r="K809">
        <v>0.93</v>
      </c>
      <c r="L809" s="1">
        <v>44927</v>
      </c>
      <c r="M809" s="1">
        <v>45291</v>
      </c>
    </row>
    <row r="810" spans="1:13">
      <c r="A810" t="s">
        <v>2475</v>
      </c>
      <c r="B810" t="s">
        <v>2476</v>
      </c>
      <c r="C810" t="s">
        <v>11802</v>
      </c>
      <c r="D810" t="s">
        <v>11803</v>
      </c>
      <c r="E810" t="s">
        <v>2444</v>
      </c>
      <c r="F810" t="s">
        <v>2477</v>
      </c>
      <c r="G810" t="s">
        <v>2454</v>
      </c>
      <c r="H810" t="s">
        <v>11804</v>
      </c>
      <c r="I810" t="s">
        <v>9410</v>
      </c>
      <c r="J810" t="s">
        <v>9411</v>
      </c>
      <c r="K810">
        <v>0.8</v>
      </c>
      <c r="L810" s="1">
        <v>44927</v>
      </c>
      <c r="M810" s="1">
        <v>45291</v>
      </c>
    </row>
    <row r="811" spans="1:13">
      <c r="A811" t="s">
        <v>2478</v>
      </c>
      <c r="B811" t="s">
        <v>2479</v>
      </c>
      <c r="C811" t="s">
        <v>11805</v>
      </c>
      <c r="D811" t="s">
        <v>2482</v>
      </c>
      <c r="E811" t="s">
        <v>2480</v>
      </c>
      <c r="F811" t="s">
        <v>2481</v>
      </c>
      <c r="G811" t="s">
        <v>2482</v>
      </c>
      <c r="H811" t="s">
        <v>11806</v>
      </c>
      <c r="I811" t="s">
        <v>9410</v>
      </c>
      <c r="J811" t="s">
        <v>9411</v>
      </c>
      <c r="K811">
        <v>0.93</v>
      </c>
      <c r="L811" s="1">
        <v>44927</v>
      </c>
      <c r="M811" s="1">
        <v>45291</v>
      </c>
    </row>
    <row r="812" spans="1:13">
      <c r="A812" t="s">
        <v>2483</v>
      </c>
      <c r="B812" t="s">
        <v>2484</v>
      </c>
      <c r="C812" t="s">
        <v>11807</v>
      </c>
      <c r="D812" t="s">
        <v>11808</v>
      </c>
      <c r="E812" t="s">
        <v>2480</v>
      </c>
      <c r="F812" t="s">
        <v>2485</v>
      </c>
      <c r="G812" t="s">
        <v>2486</v>
      </c>
      <c r="H812" t="s">
        <v>11809</v>
      </c>
      <c r="I812" t="s">
        <v>9410</v>
      </c>
      <c r="J812" t="s">
        <v>9411</v>
      </c>
      <c r="K812">
        <v>1.06</v>
      </c>
      <c r="L812" s="1">
        <v>44927</v>
      </c>
      <c r="M812" s="1">
        <v>45291</v>
      </c>
    </row>
    <row r="813" spans="1:13">
      <c r="A813" t="s">
        <v>2487</v>
      </c>
      <c r="B813" t="s">
        <v>2488</v>
      </c>
      <c r="C813" t="s">
        <v>11810</v>
      </c>
      <c r="D813" t="s">
        <v>11811</v>
      </c>
      <c r="E813" t="s">
        <v>2480</v>
      </c>
      <c r="F813" t="s">
        <v>2489</v>
      </c>
      <c r="G813" t="s">
        <v>2490</v>
      </c>
      <c r="H813" t="s">
        <v>11812</v>
      </c>
      <c r="I813" t="s">
        <v>9410</v>
      </c>
      <c r="J813" t="s">
        <v>9411</v>
      </c>
      <c r="K813">
        <v>0.95</v>
      </c>
      <c r="L813" s="1">
        <v>44927</v>
      </c>
      <c r="M813" s="1">
        <v>45291</v>
      </c>
    </row>
    <row r="814" spans="1:13">
      <c r="A814" t="s">
        <v>2491</v>
      </c>
      <c r="B814" t="s">
        <v>2492</v>
      </c>
      <c r="C814" t="s">
        <v>11813</v>
      </c>
      <c r="D814" t="s">
        <v>11811</v>
      </c>
      <c r="E814" t="s">
        <v>2480</v>
      </c>
      <c r="F814" t="s">
        <v>2493</v>
      </c>
      <c r="G814" t="s">
        <v>2490</v>
      </c>
      <c r="H814" t="s">
        <v>11814</v>
      </c>
      <c r="I814" t="s">
        <v>9410</v>
      </c>
      <c r="J814" t="s">
        <v>9411</v>
      </c>
      <c r="K814">
        <v>1.02</v>
      </c>
      <c r="L814" s="1">
        <v>44927</v>
      </c>
      <c r="M814" s="1">
        <v>45291</v>
      </c>
    </row>
    <row r="815" spans="1:13">
      <c r="A815" t="s">
        <v>2494</v>
      </c>
      <c r="B815" t="s">
        <v>2495</v>
      </c>
      <c r="C815" t="s">
        <v>11815</v>
      </c>
      <c r="D815" t="s">
        <v>11816</v>
      </c>
      <c r="E815" t="s">
        <v>2480</v>
      </c>
      <c r="F815" t="s">
        <v>2496</v>
      </c>
      <c r="G815" t="s">
        <v>2497</v>
      </c>
      <c r="H815" t="s">
        <v>11817</v>
      </c>
      <c r="I815" t="s">
        <v>9410</v>
      </c>
      <c r="J815" t="s">
        <v>9411</v>
      </c>
      <c r="K815">
        <v>0.95</v>
      </c>
      <c r="L815" s="1">
        <v>44927</v>
      </c>
      <c r="M815" s="1">
        <v>45291</v>
      </c>
    </row>
    <row r="816" spans="1:13">
      <c r="A816" t="s">
        <v>2498</v>
      </c>
      <c r="B816" t="s">
        <v>2499</v>
      </c>
      <c r="C816" t="s">
        <v>11818</v>
      </c>
      <c r="D816" t="s">
        <v>3819</v>
      </c>
      <c r="E816" t="s">
        <v>2480</v>
      </c>
      <c r="F816" t="s">
        <v>2500</v>
      </c>
      <c r="G816" t="s">
        <v>2497</v>
      </c>
      <c r="H816" t="s">
        <v>11819</v>
      </c>
      <c r="I816" t="s">
        <v>9410</v>
      </c>
      <c r="J816" t="s">
        <v>9411</v>
      </c>
      <c r="K816">
        <v>0.9</v>
      </c>
      <c r="L816" s="1">
        <v>44927</v>
      </c>
      <c r="M816" s="1">
        <v>45291</v>
      </c>
    </row>
    <row r="817" spans="1:13">
      <c r="A817" t="s">
        <v>2501</v>
      </c>
      <c r="B817" t="s">
        <v>2502</v>
      </c>
      <c r="C817" t="s">
        <v>11820</v>
      </c>
      <c r="D817" t="s">
        <v>11821</v>
      </c>
      <c r="E817" t="s">
        <v>2480</v>
      </c>
      <c r="F817" t="s">
        <v>2503</v>
      </c>
      <c r="G817" t="s">
        <v>2504</v>
      </c>
      <c r="H817" t="s">
        <v>11822</v>
      </c>
      <c r="I817" t="s">
        <v>9410</v>
      </c>
      <c r="J817" t="s">
        <v>9411</v>
      </c>
      <c r="K817">
        <v>0.98</v>
      </c>
      <c r="L817" s="1">
        <v>44927</v>
      </c>
      <c r="M817" s="1">
        <v>45291</v>
      </c>
    </row>
    <row r="818" spans="1:13">
      <c r="A818" t="s">
        <v>11823</v>
      </c>
      <c r="B818" t="s">
        <v>11824</v>
      </c>
      <c r="C818" t="s">
        <v>11825</v>
      </c>
      <c r="D818" t="s">
        <v>11826</v>
      </c>
      <c r="E818" t="s">
        <v>2480</v>
      </c>
      <c r="F818" t="s">
        <v>11827</v>
      </c>
      <c r="G818" t="s">
        <v>78</v>
      </c>
      <c r="H818" t="s">
        <v>11828</v>
      </c>
      <c r="I818" t="s">
        <v>9410</v>
      </c>
      <c r="J818" t="s">
        <v>9411</v>
      </c>
      <c r="K818">
        <v>1.01</v>
      </c>
      <c r="L818" s="1">
        <v>44927</v>
      </c>
      <c r="M818" s="1">
        <v>45291</v>
      </c>
    </row>
    <row r="819" spans="1:13">
      <c r="A819" t="s">
        <v>2505</v>
      </c>
      <c r="B819" t="s">
        <v>2506</v>
      </c>
      <c r="C819" t="s">
        <v>11829</v>
      </c>
      <c r="D819" t="s">
        <v>11830</v>
      </c>
      <c r="E819" t="s">
        <v>2480</v>
      </c>
      <c r="F819" t="s">
        <v>2507</v>
      </c>
      <c r="G819" t="s">
        <v>2508</v>
      </c>
      <c r="H819" t="s">
        <v>11831</v>
      </c>
      <c r="I819" t="s">
        <v>9410</v>
      </c>
      <c r="J819" t="s">
        <v>9411</v>
      </c>
      <c r="K819">
        <v>0.97</v>
      </c>
      <c r="L819" s="1">
        <v>44927</v>
      </c>
      <c r="M819" s="1">
        <v>45291</v>
      </c>
    </row>
    <row r="820" spans="1:13">
      <c r="A820" t="s">
        <v>2512</v>
      </c>
      <c r="B820" t="s">
        <v>2513</v>
      </c>
      <c r="C820" t="s">
        <v>11832</v>
      </c>
      <c r="D820" t="s">
        <v>11833</v>
      </c>
      <c r="E820" t="s">
        <v>2480</v>
      </c>
      <c r="F820" t="s">
        <v>2514</v>
      </c>
      <c r="G820" t="s">
        <v>2515</v>
      </c>
      <c r="H820" t="s">
        <v>11834</v>
      </c>
      <c r="I820" t="s">
        <v>9410</v>
      </c>
      <c r="J820" t="s">
        <v>9411</v>
      </c>
      <c r="K820">
        <v>0.99</v>
      </c>
      <c r="L820" s="1">
        <v>44927</v>
      </c>
      <c r="M820" s="1">
        <v>45291</v>
      </c>
    </row>
    <row r="821" spans="1:13">
      <c r="A821" t="s">
        <v>11835</v>
      </c>
      <c r="B821" t="s">
        <v>11836</v>
      </c>
      <c r="C821" t="s">
        <v>11837</v>
      </c>
      <c r="D821" t="s">
        <v>11811</v>
      </c>
      <c r="E821" t="s">
        <v>2480</v>
      </c>
      <c r="F821" t="s">
        <v>11838</v>
      </c>
      <c r="G821" t="s">
        <v>2490</v>
      </c>
      <c r="H821" t="s">
        <v>11839</v>
      </c>
      <c r="I821" t="s">
        <v>9410</v>
      </c>
      <c r="J821" t="s">
        <v>9411</v>
      </c>
      <c r="K821">
        <v>0.93</v>
      </c>
      <c r="L821" s="1">
        <v>44927</v>
      </c>
      <c r="M821" s="1">
        <v>45291</v>
      </c>
    </row>
    <row r="822" spans="1:13">
      <c r="A822" t="s">
        <v>2516</v>
      </c>
      <c r="B822" t="s">
        <v>2517</v>
      </c>
      <c r="C822" t="s">
        <v>11840</v>
      </c>
      <c r="D822" t="s">
        <v>11821</v>
      </c>
      <c r="E822" t="s">
        <v>2480</v>
      </c>
      <c r="F822" t="s">
        <v>2503</v>
      </c>
      <c r="G822" t="s">
        <v>2504</v>
      </c>
      <c r="H822" t="s">
        <v>11841</v>
      </c>
      <c r="I822" t="s">
        <v>9410</v>
      </c>
      <c r="J822" t="s">
        <v>9411</v>
      </c>
      <c r="K822">
        <v>0.97</v>
      </c>
      <c r="L822" s="1">
        <v>44927</v>
      </c>
      <c r="M822" s="1">
        <v>45291</v>
      </c>
    </row>
    <row r="823" spans="1:13">
      <c r="A823" t="s">
        <v>11842</v>
      </c>
      <c r="B823" t="s">
        <v>11843</v>
      </c>
      <c r="C823" t="s">
        <v>11844</v>
      </c>
      <c r="D823" t="s">
        <v>11845</v>
      </c>
      <c r="E823" t="s">
        <v>2480</v>
      </c>
      <c r="F823" t="s">
        <v>11846</v>
      </c>
      <c r="G823" t="s">
        <v>2515</v>
      </c>
      <c r="H823" t="s">
        <v>11847</v>
      </c>
      <c r="I823" t="s">
        <v>9410</v>
      </c>
      <c r="J823" t="s">
        <v>9411</v>
      </c>
      <c r="K823">
        <v>0.96</v>
      </c>
      <c r="L823" s="1">
        <v>44927</v>
      </c>
      <c r="M823" s="1">
        <v>45291</v>
      </c>
    </row>
    <row r="824" spans="1:13">
      <c r="A824" t="s">
        <v>2518</v>
      </c>
      <c r="B824" t="s">
        <v>2519</v>
      </c>
      <c r="C824" t="s">
        <v>11848</v>
      </c>
      <c r="D824" t="s">
        <v>11816</v>
      </c>
      <c r="E824" t="s">
        <v>2480</v>
      </c>
      <c r="F824" t="s">
        <v>2496</v>
      </c>
      <c r="G824" t="s">
        <v>2497</v>
      </c>
      <c r="H824" t="s">
        <v>11849</v>
      </c>
      <c r="I824" t="s">
        <v>9410</v>
      </c>
      <c r="J824" t="s">
        <v>9411</v>
      </c>
      <c r="K824">
        <v>0.94</v>
      </c>
      <c r="L824" s="1">
        <v>44927</v>
      </c>
      <c r="M824" s="1">
        <v>45291</v>
      </c>
    </row>
    <row r="825" spans="1:13">
      <c r="A825" t="s">
        <v>2520</v>
      </c>
      <c r="B825" t="s">
        <v>2521</v>
      </c>
      <c r="C825" t="s">
        <v>11850</v>
      </c>
      <c r="D825" t="s">
        <v>11821</v>
      </c>
      <c r="E825" t="s">
        <v>2480</v>
      </c>
      <c r="F825" t="s">
        <v>2503</v>
      </c>
      <c r="G825" t="s">
        <v>2504</v>
      </c>
      <c r="H825" t="s">
        <v>11851</v>
      </c>
      <c r="I825" t="s">
        <v>9410</v>
      </c>
      <c r="J825" t="s">
        <v>9411</v>
      </c>
      <c r="K825">
        <v>1.01</v>
      </c>
      <c r="L825" s="1">
        <v>44927</v>
      </c>
      <c r="M825" s="1">
        <v>45291</v>
      </c>
    </row>
    <row r="826" spans="1:13">
      <c r="A826" t="s">
        <v>2538</v>
      </c>
      <c r="B826" t="s">
        <v>2539</v>
      </c>
      <c r="C826" t="s">
        <v>11852</v>
      </c>
      <c r="D826" t="s">
        <v>11498</v>
      </c>
      <c r="E826" t="s">
        <v>2540</v>
      </c>
      <c r="F826" t="s">
        <v>2541</v>
      </c>
      <c r="G826" t="s">
        <v>2307</v>
      </c>
      <c r="H826" t="s">
        <v>11853</v>
      </c>
      <c r="I826" t="s">
        <v>9410</v>
      </c>
      <c r="J826" t="s">
        <v>9411</v>
      </c>
      <c r="K826">
        <v>0.94</v>
      </c>
      <c r="L826" s="1">
        <v>44927</v>
      </c>
      <c r="M826" s="1">
        <v>45291</v>
      </c>
    </row>
    <row r="827" spans="1:13">
      <c r="A827" t="s">
        <v>2542</v>
      </c>
      <c r="B827" t="s">
        <v>2543</v>
      </c>
      <c r="C827" t="s">
        <v>11854</v>
      </c>
      <c r="D827" t="s">
        <v>11855</v>
      </c>
      <c r="E827" t="s">
        <v>2540</v>
      </c>
      <c r="F827" t="s">
        <v>2544</v>
      </c>
      <c r="G827" t="s">
        <v>78</v>
      </c>
      <c r="H827" t="s">
        <v>11856</v>
      </c>
      <c r="I827" t="s">
        <v>9410</v>
      </c>
      <c r="J827" t="s">
        <v>9411</v>
      </c>
      <c r="K827">
        <v>0.92</v>
      </c>
      <c r="L827" s="1">
        <v>44927</v>
      </c>
      <c r="M827" s="1">
        <v>45291</v>
      </c>
    </row>
    <row r="828" spans="1:13">
      <c r="A828" t="s">
        <v>2545</v>
      </c>
      <c r="B828" t="s">
        <v>2546</v>
      </c>
      <c r="C828" t="s">
        <v>11857</v>
      </c>
      <c r="D828" t="s">
        <v>11858</v>
      </c>
      <c r="E828" t="s">
        <v>2540</v>
      </c>
      <c r="F828" t="s">
        <v>2547</v>
      </c>
      <c r="G828" t="s">
        <v>2548</v>
      </c>
      <c r="H828" t="s">
        <v>11859</v>
      </c>
      <c r="I828" t="s">
        <v>9410</v>
      </c>
      <c r="J828" t="s">
        <v>9411</v>
      </c>
      <c r="K828">
        <v>1.1000000000000001</v>
      </c>
      <c r="L828" s="1">
        <v>44927</v>
      </c>
      <c r="M828" s="1">
        <v>45291</v>
      </c>
    </row>
    <row r="829" spans="1:13">
      <c r="A829" t="s">
        <v>2549</v>
      </c>
      <c r="B829" t="s">
        <v>2550</v>
      </c>
      <c r="C829" t="s">
        <v>11860</v>
      </c>
      <c r="D829" t="s">
        <v>11861</v>
      </c>
      <c r="E829" t="s">
        <v>2540</v>
      </c>
      <c r="F829" t="s">
        <v>2551</v>
      </c>
      <c r="G829" t="s">
        <v>2552</v>
      </c>
      <c r="H829" t="s">
        <v>11862</v>
      </c>
      <c r="I829" t="s">
        <v>9410</v>
      </c>
      <c r="J829" t="s">
        <v>9411</v>
      </c>
      <c r="K829">
        <v>1.05</v>
      </c>
      <c r="L829" s="1">
        <v>44927</v>
      </c>
      <c r="M829" s="1">
        <v>45291</v>
      </c>
    </row>
    <row r="830" spans="1:13">
      <c r="A830" t="s">
        <v>2553</v>
      </c>
      <c r="B830" t="s">
        <v>2554</v>
      </c>
      <c r="C830" t="s">
        <v>11863</v>
      </c>
      <c r="D830" t="s">
        <v>11864</v>
      </c>
      <c r="E830" t="s">
        <v>2540</v>
      </c>
      <c r="F830" t="s">
        <v>2555</v>
      </c>
      <c r="G830" t="s">
        <v>2552</v>
      </c>
      <c r="H830" t="s">
        <v>11865</v>
      </c>
      <c r="I830" t="s">
        <v>9410</v>
      </c>
      <c r="J830" t="s">
        <v>9411</v>
      </c>
      <c r="K830">
        <v>0.96</v>
      </c>
      <c r="L830" s="1">
        <v>44927</v>
      </c>
      <c r="M830" s="1">
        <v>45291</v>
      </c>
    </row>
    <row r="831" spans="1:13">
      <c r="A831" t="s">
        <v>2556</v>
      </c>
      <c r="B831" t="s">
        <v>2557</v>
      </c>
      <c r="C831" t="s">
        <v>11866</v>
      </c>
      <c r="D831" t="s">
        <v>11867</v>
      </c>
      <c r="E831" t="s">
        <v>2540</v>
      </c>
      <c r="F831" t="s">
        <v>2558</v>
      </c>
      <c r="G831" t="s">
        <v>2559</v>
      </c>
      <c r="H831" t="s">
        <v>11868</v>
      </c>
      <c r="I831" t="s">
        <v>9410</v>
      </c>
      <c r="J831" t="s">
        <v>9411</v>
      </c>
      <c r="K831">
        <v>1.02</v>
      </c>
      <c r="L831" s="1">
        <v>44927</v>
      </c>
      <c r="M831" s="1">
        <v>45291</v>
      </c>
    </row>
    <row r="832" spans="1:13">
      <c r="A832" t="s">
        <v>2560</v>
      </c>
      <c r="B832" t="s">
        <v>2561</v>
      </c>
      <c r="C832" t="s">
        <v>11869</v>
      </c>
      <c r="D832" t="s">
        <v>11870</v>
      </c>
      <c r="E832" t="s">
        <v>2540</v>
      </c>
      <c r="F832" t="s">
        <v>2562</v>
      </c>
      <c r="G832" t="s">
        <v>63</v>
      </c>
      <c r="H832" t="s">
        <v>11871</v>
      </c>
      <c r="I832" t="s">
        <v>9410</v>
      </c>
      <c r="J832" t="s">
        <v>9411</v>
      </c>
      <c r="K832">
        <v>1.01</v>
      </c>
      <c r="L832" s="1">
        <v>44927</v>
      </c>
      <c r="M832" s="1">
        <v>45291</v>
      </c>
    </row>
    <row r="833" spans="1:13">
      <c r="A833" t="s">
        <v>2563</v>
      </c>
      <c r="B833" t="s">
        <v>2564</v>
      </c>
      <c r="C833" t="s">
        <v>11872</v>
      </c>
      <c r="D833" t="s">
        <v>2630</v>
      </c>
      <c r="E833" t="s">
        <v>2540</v>
      </c>
      <c r="F833" t="s">
        <v>2565</v>
      </c>
      <c r="G833" t="s">
        <v>2566</v>
      </c>
      <c r="H833" t="s">
        <v>11873</v>
      </c>
      <c r="I833" t="s">
        <v>9410</v>
      </c>
      <c r="J833" t="s">
        <v>9411</v>
      </c>
      <c r="K833">
        <v>0.9</v>
      </c>
      <c r="L833" s="1">
        <v>44927</v>
      </c>
      <c r="M833" s="1">
        <v>45291</v>
      </c>
    </row>
    <row r="834" spans="1:13">
      <c r="A834" t="s">
        <v>2567</v>
      </c>
      <c r="B834" t="s">
        <v>2568</v>
      </c>
      <c r="C834" t="s">
        <v>11874</v>
      </c>
      <c r="D834" t="s">
        <v>11875</v>
      </c>
      <c r="E834" t="s">
        <v>2540</v>
      </c>
      <c r="F834" t="s">
        <v>2569</v>
      </c>
      <c r="G834" t="s">
        <v>1372</v>
      </c>
      <c r="H834" t="s">
        <v>11876</v>
      </c>
      <c r="I834" t="s">
        <v>9410</v>
      </c>
      <c r="J834" t="s">
        <v>9411</v>
      </c>
      <c r="K834">
        <v>0.95</v>
      </c>
      <c r="L834" s="1">
        <v>44927</v>
      </c>
      <c r="M834" s="1">
        <v>45291</v>
      </c>
    </row>
    <row r="835" spans="1:13">
      <c r="A835" t="s">
        <v>2570</v>
      </c>
      <c r="B835" t="s">
        <v>2571</v>
      </c>
      <c r="C835" t="s">
        <v>11877</v>
      </c>
      <c r="D835" t="s">
        <v>11878</v>
      </c>
      <c r="E835" t="s">
        <v>2540</v>
      </c>
      <c r="F835" t="s">
        <v>2572</v>
      </c>
      <c r="G835" t="s">
        <v>2552</v>
      </c>
      <c r="H835" t="s">
        <v>11879</v>
      </c>
      <c r="I835" t="s">
        <v>9410</v>
      </c>
      <c r="J835" t="s">
        <v>9411</v>
      </c>
      <c r="K835">
        <v>1.01</v>
      </c>
      <c r="L835" s="1">
        <v>44927</v>
      </c>
      <c r="M835" s="1">
        <v>45291</v>
      </c>
    </row>
    <row r="836" spans="1:13">
      <c r="A836" t="s">
        <v>2573</v>
      </c>
      <c r="B836" t="s">
        <v>2574</v>
      </c>
      <c r="C836" t="s">
        <v>11880</v>
      </c>
      <c r="D836" t="s">
        <v>10819</v>
      </c>
      <c r="E836" t="s">
        <v>2540</v>
      </c>
      <c r="F836" t="s">
        <v>2575</v>
      </c>
      <c r="G836" t="s">
        <v>2576</v>
      </c>
      <c r="H836" t="s">
        <v>11881</v>
      </c>
      <c r="I836" t="s">
        <v>9410</v>
      </c>
      <c r="J836" t="s">
        <v>9411</v>
      </c>
      <c r="K836">
        <v>1.04</v>
      </c>
      <c r="L836" s="1">
        <v>44927</v>
      </c>
      <c r="M836" s="1">
        <v>45291</v>
      </c>
    </row>
    <row r="837" spans="1:13">
      <c r="A837" t="s">
        <v>2577</v>
      </c>
      <c r="B837" t="s">
        <v>2578</v>
      </c>
      <c r="C837" t="s">
        <v>11882</v>
      </c>
      <c r="D837" t="s">
        <v>11883</v>
      </c>
      <c r="E837" t="s">
        <v>2540</v>
      </c>
      <c r="F837" t="s">
        <v>2579</v>
      </c>
      <c r="G837" t="s">
        <v>2576</v>
      </c>
      <c r="H837" t="s">
        <v>11884</v>
      </c>
      <c r="I837" t="s">
        <v>9410</v>
      </c>
      <c r="J837" t="s">
        <v>9411</v>
      </c>
      <c r="K837">
        <v>1</v>
      </c>
      <c r="L837" s="1">
        <v>44927</v>
      </c>
      <c r="M837" s="1">
        <v>45291</v>
      </c>
    </row>
    <row r="838" spans="1:13">
      <c r="A838" t="s">
        <v>2580</v>
      </c>
      <c r="B838" t="s">
        <v>2581</v>
      </c>
      <c r="C838" t="s">
        <v>11885</v>
      </c>
      <c r="D838" t="s">
        <v>2583</v>
      </c>
      <c r="E838" t="s">
        <v>2540</v>
      </c>
      <c r="F838" t="s">
        <v>2582</v>
      </c>
      <c r="G838" t="s">
        <v>2583</v>
      </c>
      <c r="H838" t="s">
        <v>11886</v>
      </c>
      <c r="I838" t="s">
        <v>9410</v>
      </c>
      <c r="J838" t="s">
        <v>9411</v>
      </c>
      <c r="K838">
        <v>0.91</v>
      </c>
      <c r="L838" s="1">
        <v>44927</v>
      </c>
      <c r="M838" s="1">
        <v>45291</v>
      </c>
    </row>
    <row r="839" spans="1:13">
      <c r="A839" t="s">
        <v>2584</v>
      </c>
      <c r="B839" t="s">
        <v>2585</v>
      </c>
      <c r="C839" t="s">
        <v>11887</v>
      </c>
      <c r="D839" t="s">
        <v>11888</v>
      </c>
      <c r="E839" t="s">
        <v>2540</v>
      </c>
      <c r="F839" t="s">
        <v>2586</v>
      </c>
      <c r="G839" t="s">
        <v>1775</v>
      </c>
      <c r="H839" t="s">
        <v>11889</v>
      </c>
      <c r="I839" t="s">
        <v>9410</v>
      </c>
      <c r="J839" t="s">
        <v>9411</v>
      </c>
      <c r="K839">
        <v>0.88</v>
      </c>
      <c r="L839" s="1">
        <v>44927</v>
      </c>
      <c r="M839" s="1">
        <v>45291</v>
      </c>
    </row>
    <row r="840" spans="1:13">
      <c r="A840" t="s">
        <v>2590</v>
      </c>
      <c r="B840" t="s">
        <v>2591</v>
      </c>
      <c r="C840" t="s">
        <v>11890</v>
      </c>
      <c r="D840" t="s">
        <v>10862</v>
      </c>
      <c r="E840" t="s">
        <v>2540</v>
      </c>
      <c r="F840" t="s">
        <v>2592</v>
      </c>
      <c r="G840" t="s">
        <v>2593</v>
      </c>
      <c r="H840" t="s">
        <v>11891</v>
      </c>
      <c r="I840" t="s">
        <v>9410</v>
      </c>
      <c r="J840" t="s">
        <v>9411</v>
      </c>
      <c r="K840">
        <v>1</v>
      </c>
      <c r="L840" s="1">
        <v>44927</v>
      </c>
      <c r="M840" s="1">
        <v>45291</v>
      </c>
    </row>
    <row r="841" spans="1:13">
      <c r="A841" t="s">
        <v>2594</v>
      </c>
      <c r="B841" t="s">
        <v>2595</v>
      </c>
      <c r="C841" t="s">
        <v>11892</v>
      </c>
      <c r="D841" t="s">
        <v>11893</v>
      </c>
      <c r="E841" t="s">
        <v>2540</v>
      </c>
      <c r="F841" t="s">
        <v>2596</v>
      </c>
      <c r="G841" t="s">
        <v>36</v>
      </c>
      <c r="H841" t="s">
        <v>11894</v>
      </c>
      <c r="I841" t="s">
        <v>9410</v>
      </c>
      <c r="J841" t="s">
        <v>9411</v>
      </c>
      <c r="K841">
        <v>0.99</v>
      </c>
      <c r="L841" s="1">
        <v>44927</v>
      </c>
      <c r="M841" s="1">
        <v>45291</v>
      </c>
    </row>
    <row r="842" spans="1:13">
      <c r="A842" t="s">
        <v>2597</v>
      </c>
      <c r="B842" t="s">
        <v>2598</v>
      </c>
      <c r="C842" t="s">
        <v>11895</v>
      </c>
      <c r="D842" t="s">
        <v>11878</v>
      </c>
      <c r="E842" t="s">
        <v>2540</v>
      </c>
      <c r="F842" t="s">
        <v>2599</v>
      </c>
      <c r="G842" t="s">
        <v>2552</v>
      </c>
      <c r="H842" t="s">
        <v>11896</v>
      </c>
      <c r="I842" t="s">
        <v>9410</v>
      </c>
      <c r="J842" t="s">
        <v>9411</v>
      </c>
      <c r="K842">
        <v>0.95</v>
      </c>
      <c r="L842" s="1">
        <v>44927</v>
      </c>
      <c r="M842" s="1">
        <v>45291</v>
      </c>
    </row>
    <row r="843" spans="1:13">
      <c r="A843" t="s">
        <v>2600</v>
      </c>
      <c r="B843" t="s">
        <v>2601</v>
      </c>
      <c r="C843" t="s">
        <v>11897</v>
      </c>
      <c r="D843" t="s">
        <v>11898</v>
      </c>
      <c r="E843" t="s">
        <v>2540</v>
      </c>
      <c r="F843" t="s">
        <v>2602</v>
      </c>
      <c r="G843" t="s">
        <v>2552</v>
      </c>
      <c r="H843" t="s">
        <v>11899</v>
      </c>
      <c r="I843" t="s">
        <v>9410</v>
      </c>
      <c r="J843" t="s">
        <v>9411</v>
      </c>
      <c r="K843">
        <v>1</v>
      </c>
      <c r="L843" s="1">
        <v>44927</v>
      </c>
      <c r="M843" s="1">
        <v>45291</v>
      </c>
    </row>
    <row r="844" spans="1:13">
      <c r="A844" t="s">
        <v>2603</v>
      </c>
      <c r="B844" t="s">
        <v>2604</v>
      </c>
      <c r="C844" t="s">
        <v>11900</v>
      </c>
      <c r="D844" t="s">
        <v>11855</v>
      </c>
      <c r="E844" t="s">
        <v>2540</v>
      </c>
      <c r="F844" t="s">
        <v>2544</v>
      </c>
      <c r="G844" t="s">
        <v>78</v>
      </c>
      <c r="H844" t="s">
        <v>11901</v>
      </c>
      <c r="I844" t="s">
        <v>9410</v>
      </c>
      <c r="J844" t="s">
        <v>9411</v>
      </c>
      <c r="K844">
        <v>0.92</v>
      </c>
      <c r="L844" s="1">
        <v>44927</v>
      </c>
      <c r="M844" s="1">
        <v>45291</v>
      </c>
    </row>
    <row r="845" spans="1:13">
      <c r="A845" t="s">
        <v>2605</v>
      </c>
      <c r="B845" t="s">
        <v>2606</v>
      </c>
      <c r="C845" t="s">
        <v>11902</v>
      </c>
      <c r="D845" t="s">
        <v>11903</v>
      </c>
      <c r="E845" t="s">
        <v>2540</v>
      </c>
      <c r="F845" t="s">
        <v>2607</v>
      </c>
      <c r="G845" t="s">
        <v>2608</v>
      </c>
      <c r="H845" t="s">
        <v>11904</v>
      </c>
      <c r="I845" t="s">
        <v>9410</v>
      </c>
      <c r="J845" t="s">
        <v>9411</v>
      </c>
      <c r="K845">
        <v>1.02</v>
      </c>
      <c r="L845" s="1">
        <v>44927</v>
      </c>
      <c r="M845" s="1">
        <v>45291</v>
      </c>
    </row>
    <row r="846" spans="1:13">
      <c r="A846" t="s">
        <v>2609</v>
      </c>
      <c r="B846" t="s">
        <v>2610</v>
      </c>
      <c r="C846" t="s">
        <v>11905</v>
      </c>
      <c r="D846" t="s">
        <v>11906</v>
      </c>
      <c r="E846" t="s">
        <v>2540</v>
      </c>
      <c r="F846" t="s">
        <v>2611</v>
      </c>
      <c r="G846" t="s">
        <v>2552</v>
      </c>
      <c r="H846" t="s">
        <v>11907</v>
      </c>
      <c r="I846" t="s">
        <v>9410</v>
      </c>
      <c r="J846" t="s">
        <v>9411</v>
      </c>
      <c r="K846">
        <v>1.01</v>
      </c>
      <c r="L846" s="1">
        <v>44927</v>
      </c>
      <c r="M846" s="1">
        <v>45291</v>
      </c>
    </row>
    <row r="847" spans="1:13">
      <c r="A847" t="s">
        <v>2612</v>
      </c>
      <c r="B847" t="s">
        <v>2613</v>
      </c>
      <c r="C847" t="s">
        <v>11908</v>
      </c>
      <c r="D847" t="s">
        <v>11909</v>
      </c>
      <c r="E847" t="s">
        <v>2540</v>
      </c>
      <c r="F847" t="s">
        <v>2614</v>
      </c>
      <c r="G847" t="s">
        <v>2615</v>
      </c>
      <c r="H847" t="s">
        <v>11910</v>
      </c>
      <c r="I847" t="s">
        <v>9410</v>
      </c>
      <c r="J847" t="s">
        <v>9411</v>
      </c>
      <c r="K847">
        <v>1.03</v>
      </c>
      <c r="L847" s="1">
        <v>44927</v>
      </c>
      <c r="M847" s="1">
        <v>45291</v>
      </c>
    </row>
    <row r="848" spans="1:13">
      <c r="A848" t="s">
        <v>2616</v>
      </c>
      <c r="B848" t="s">
        <v>2617</v>
      </c>
      <c r="C848" t="s">
        <v>11911</v>
      </c>
      <c r="D848" t="s">
        <v>11912</v>
      </c>
      <c r="E848" t="s">
        <v>2540</v>
      </c>
      <c r="F848" t="s">
        <v>2618</v>
      </c>
      <c r="G848" t="s">
        <v>2552</v>
      </c>
      <c r="H848" t="s">
        <v>11913</v>
      </c>
      <c r="I848" t="s">
        <v>9410</v>
      </c>
      <c r="J848" t="s">
        <v>9411</v>
      </c>
      <c r="K848">
        <v>1</v>
      </c>
      <c r="L848" s="1">
        <v>44927</v>
      </c>
      <c r="M848" s="1">
        <v>45291</v>
      </c>
    </row>
    <row r="849" spans="1:13">
      <c r="A849" t="s">
        <v>2619</v>
      </c>
      <c r="B849" t="s">
        <v>2620</v>
      </c>
      <c r="C849" t="s">
        <v>11914</v>
      </c>
      <c r="D849" t="s">
        <v>11898</v>
      </c>
      <c r="E849" t="s">
        <v>2540</v>
      </c>
      <c r="F849" t="s">
        <v>2621</v>
      </c>
      <c r="G849" t="s">
        <v>2552</v>
      </c>
      <c r="H849" t="s">
        <v>11915</v>
      </c>
      <c r="I849" t="s">
        <v>9410</v>
      </c>
      <c r="J849" t="s">
        <v>9411</v>
      </c>
      <c r="K849">
        <v>0.92</v>
      </c>
      <c r="L849" s="1">
        <v>44927</v>
      </c>
      <c r="M849" s="1">
        <v>45291</v>
      </c>
    </row>
    <row r="850" spans="1:13">
      <c r="A850" t="s">
        <v>2622</v>
      </c>
      <c r="B850" t="s">
        <v>832</v>
      </c>
      <c r="C850" t="s">
        <v>11916</v>
      </c>
      <c r="D850" t="s">
        <v>11917</v>
      </c>
      <c r="E850" t="s">
        <v>2540</v>
      </c>
      <c r="F850" t="s">
        <v>2623</v>
      </c>
      <c r="G850" t="s">
        <v>2624</v>
      </c>
      <c r="H850" t="s">
        <v>11918</v>
      </c>
      <c r="I850" t="s">
        <v>9410</v>
      </c>
      <c r="J850" t="s">
        <v>9411</v>
      </c>
      <c r="K850">
        <v>0.96</v>
      </c>
      <c r="L850" s="1">
        <v>44927</v>
      </c>
      <c r="M850" s="1">
        <v>45291</v>
      </c>
    </row>
    <row r="851" spans="1:13">
      <c r="A851" t="s">
        <v>2625</v>
      </c>
      <c r="B851" t="s">
        <v>2626</v>
      </c>
      <c r="C851" t="s">
        <v>11919</v>
      </c>
      <c r="D851" t="s">
        <v>11920</v>
      </c>
      <c r="E851" t="s">
        <v>2540</v>
      </c>
      <c r="F851" t="s">
        <v>2627</v>
      </c>
      <c r="G851" t="s">
        <v>2552</v>
      </c>
      <c r="H851" t="s">
        <v>11921</v>
      </c>
      <c r="I851" t="s">
        <v>9410</v>
      </c>
      <c r="J851" t="s">
        <v>9411</v>
      </c>
      <c r="K851">
        <v>1.06</v>
      </c>
      <c r="L851" s="1">
        <v>44927</v>
      </c>
      <c r="M851" s="1">
        <v>45291</v>
      </c>
    </row>
    <row r="852" spans="1:13">
      <c r="A852" t="s">
        <v>2628</v>
      </c>
      <c r="B852" t="s">
        <v>715</v>
      </c>
      <c r="C852" t="s">
        <v>11922</v>
      </c>
      <c r="D852" t="s">
        <v>2630</v>
      </c>
      <c r="E852" t="s">
        <v>2540</v>
      </c>
      <c r="F852" t="s">
        <v>2629</v>
      </c>
      <c r="G852" t="s">
        <v>2630</v>
      </c>
      <c r="H852" t="s">
        <v>11923</v>
      </c>
      <c r="I852" t="s">
        <v>9410</v>
      </c>
      <c r="J852" t="s">
        <v>9411</v>
      </c>
      <c r="K852">
        <v>0.95</v>
      </c>
      <c r="L852" s="1">
        <v>44927</v>
      </c>
      <c r="M852" s="1">
        <v>45291</v>
      </c>
    </row>
    <row r="853" spans="1:13">
      <c r="A853" t="s">
        <v>2631</v>
      </c>
      <c r="B853" t="s">
        <v>2632</v>
      </c>
      <c r="C853" t="s">
        <v>11924</v>
      </c>
      <c r="D853" t="s">
        <v>11878</v>
      </c>
      <c r="E853" t="s">
        <v>2540</v>
      </c>
      <c r="F853" t="s">
        <v>2633</v>
      </c>
      <c r="G853" t="s">
        <v>2552</v>
      </c>
      <c r="H853" t="s">
        <v>11925</v>
      </c>
      <c r="I853" t="s">
        <v>9410</v>
      </c>
      <c r="J853" t="s">
        <v>9411</v>
      </c>
      <c r="K853">
        <v>1.1100000000000001</v>
      </c>
      <c r="L853" s="1">
        <v>44927</v>
      </c>
      <c r="M853" s="1">
        <v>45291</v>
      </c>
    </row>
    <row r="854" spans="1:13">
      <c r="A854" t="s">
        <v>11926</v>
      </c>
      <c r="B854" t="s">
        <v>11927</v>
      </c>
      <c r="C854" t="s">
        <v>11928</v>
      </c>
      <c r="D854" t="s">
        <v>9499</v>
      </c>
      <c r="E854" t="s">
        <v>2540</v>
      </c>
      <c r="F854" t="s">
        <v>11929</v>
      </c>
      <c r="G854" t="s">
        <v>175</v>
      </c>
      <c r="H854" t="s">
        <v>11930</v>
      </c>
      <c r="I854" t="s">
        <v>9410</v>
      </c>
      <c r="J854" t="s">
        <v>9411</v>
      </c>
      <c r="K854">
        <v>0.99</v>
      </c>
      <c r="L854" s="1">
        <v>44927</v>
      </c>
      <c r="M854" s="1">
        <v>45291</v>
      </c>
    </row>
    <row r="855" spans="1:13">
      <c r="A855" t="s">
        <v>2637</v>
      </c>
      <c r="B855" t="s">
        <v>2638</v>
      </c>
      <c r="C855" t="s">
        <v>11931</v>
      </c>
      <c r="D855" t="s">
        <v>11864</v>
      </c>
      <c r="E855" t="s">
        <v>2540</v>
      </c>
      <c r="F855" t="s">
        <v>2639</v>
      </c>
      <c r="G855" t="s">
        <v>2552</v>
      </c>
      <c r="H855" t="s">
        <v>11932</v>
      </c>
      <c r="I855" t="s">
        <v>9410</v>
      </c>
      <c r="J855" t="s">
        <v>9411</v>
      </c>
      <c r="K855">
        <v>1.0900000000000001</v>
      </c>
      <c r="L855" s="1">
        <v>44927</v>
      </c>
      <c r="M855" s="1">
        <v>45291</v>
      </c>
    </row>
    <row r="856" spans="1:13">
      <c r="A856" t="s">
        <v>2640</v>
      </c>
      <c r="B856" t="s">
        <v>2641</v>
      </c>
      <c r="C856" t="s">
        <v>11933</v>
      </c>
      <c r="D856" t="s">
        <v>11878</v>
      </c>
      <c r="E856" t="s">
        <v>2540</v>
      </c>
      <c r="F856" t="s">
        <v>2642</v>
      </c>
      <c r="G856" t="s">
        <v>2552</v>
      </c>
      <c r="H856" t="s">
        <v>11934</v>
      </c>
      <c r="I856" t="s">
        <v>9410</v>
      </c>
      <c r="J856" t="s">
        <v>9411</v>
      </c>
      <c r="K856">
        <v>1.1000000000000001</v>
      </c>
      <c r="L856" s="1">
        <v>44927</v>
      </c>
      <c r="M856" s="1">
        <v>45291</v>
      </c>
    </row>
    <row r="857" spans="1:13">
      <c r="A857" t="s">
        <v>11935</v>
      </c>
      <c r="B857" t="s">
        <v>11936</v>
      </c>
      <c r="C857" t="s">
        <v>11937</v>
      </c>
      <c r="D857" t="s">
        <v>11878</v>
      </c>
      <c r="E857" t="s">
        <v>2540</v>
      </c>
      <c r="F857" t="s">
        <v>11938</v>
      </c>
      <c r="G857" t="s">
        <v>2552</v>
      </c>
      <c r="H857" t="s">
        <v>11939</v>
      </c>
      <c r="I857" t="s">
        <v>9410</v>
      </c>
      <c r="J857" t="s">
        <v>9411</v>
      </c>
      <c r="K857">
        <v>1.21</v>
      </c>
      <c r="L857" s="1">
        <v>44927</v>
      </c>
      <c r="M857" s="1">
        <v>45291</v>
      </c>
    </row>
    <row r="858" spans="1:13">
      <c r="A858" t="s">
        <v>2643</v>
      </c>
      <c r="B858" t="s">
        <v>2644</v>
      </c>
      <c r="C858" t="s">
        <v>11940</v>
      </c>
      <c r="D858" t="s">
        <v>11941</v>
      </c>
      <c r="E858" t="s">
        <v>2540</v>
      </c>
      <c r="F858" t="s">
        <v>2645</v>
      </c>
      <c r="G858" t="s">
        <v>1342</v>
      </c>
      <c r="H858" t="s">
        <v>11942</v>
      </c>
      <c r="I858" t="s">
        <v>9410</v>
      </c>
      <c r="J858" t="s">
        <v>9411</v>
      </c>
      <c r="K858">
        <v>1.03</v>
      </c>
      <c r="L858" s="1">
        <v>44927</v>
      </c>
      <c r="M858" s="1">
        <v>45291</v>
      </c>
    </row>
    <row r="859" spans="1:13">
      <c r="A859" t="s">
        <v>2646</v>
      </c>
      <c r="B859" t="s">
        <v>2647</v>
      </c>
      <c r="C859" t="s">
        <v>11943</v>
      </c>
      <c r="D859" t="s">
        <v>11878</v>
      </c>
      <c r="E859" t="s">
        <v>2540</v>
      </c>
      <c r="F859" t="s">
        <v>2648</v>
      </c>
      <c r="G859" t="s">
        <v>2552</v>
      </c>
      <c r="H859" t="s">
        <v>11944</v>
      </c>
      <c r="I859" t="s">
        <v>9410</v>
      </c>
      <c r="J859" t="s">
        <v>9411</v>
      </c>
      <c r="K859">
        <v>0.97</v>
      </c>
      <c r="L859" s="1">
        <v>44927</v>
      </c>
      <c r="M859" s="1">
        <v>45291</v>
      </c>
    </row>
    <row r="860" spans="1:13">
      <c r="A860" t="s">
        <v>2649</v>
      </c>
      <c r="B860" t="s">
        <v>2650</v>
      </c>
      <c r="C860" t="s">
        <v>11945</v>
      </c>
      <c r="D860" t="s">
        <v>4289</v>
      </c>
      <c r="E860" t="s">
        <v>2540</v>
      </c>
      <c r="F860" t="s">
        <v>2651</v>
      </c>
      <c r="G860" t="s">
        <v>2652</v>
      </c>
      <c r="H860" t="s">
        <v>11946</v>
      </c>
      <c r="I860" t="s">
        <v>9410</v>
      </c>
      <c r="J860" t="s">
        <v>9411</v>
      </c>
      <c r="K860">
        <v>0.98</v>
      </c>
      <c r="L860" s="1">
        <v>44927</v>
      </c>
      <c r="M860" s="1">
        <v>45291</v>
      </c>
    </row>
    <row r="861" spans="1:13">
      <c r="A861" t="s">
        <v>2656</v>
      </c>
      <c r="B861" t="s">
        <v>2657</v>
      </c>
      <c r="C861" t="s">
        <v>11947</v>
      </c>
      <c r="D861" t="s">
        <v>11948</v>
      </c>
      <c r="E861" t="s">
        <v>2540</v>
      </c>
      <c r="F861" t="s">
        <v>2658</v>
      </c>
      <c r="G861" t="s">
        <v>2659</v>
      </c>
      <c r="H861" t="s">
        <v>11949</v>
      </c>
      <c r="I861" t="s">
        <v>9410</v>
      </c>
      <c r="J861" t="s">
        <v>9411</v>
      </c>
      <c r="K861">
        <v>0.94</v>
      </c>
      <c r="L861" s="1">
        <v>44927</v>
      </c>
      <c r="M861" s="1">
        <v>45291</v>
      </c>
    </row>
    <row r="862" spans="1:13">
      <c r="A862" t="s">
        <v>2660</v>
      </c>
      <c r="B862" t="s">
        <v>2661</v>
      </c>
      <c r="C862" t="s">
        <v>11950</v>
      </c>
      <c r="D862" t="s">
        <v>9895</v>
      </c>
      <c r="E862" t="s">
        <v>2540</v>
      </c>
      <c r="F862" t="s">
        <v>2662</v>
      </c>
      <c r="G862" t="s">
        <v>2663</v>
      </c>
      <c r="H862" t="s">
        <v>11951</v>
      </c>
      <c r="I862" t="s">
        <v>9410</v>
      </c>
      <c r="J862" t="s">
        <v>9411</v>
      </c>
      <c r="K862">
        <v>0.94</v>
      </c>
      <c r="L862" s="1">
        <v>44927</v>
      </c>
      <c r="M862" s="1">
        <v>45291</v>
      </c>
    </row>
    <row r="863" spans="1:13">
      <c r="A863" t="s">
        <v>2664</v>
      </c>
      <c r="B863" t="s">
        <v>2665</v>
      </c>
      <c r="C863" t="s">
        <v>11952</v>
      </c>
      <c r="D863" t="s">
        <v>11878</v>
      </c>
      <c r="E863" t="s">
        <v>2540</v>
      </c>
      <c r="F863" t="s">
        <v>2666</v>
      </c>
      <c r="G863" t="s">
        <v>2552</v>
      </c>
      <c r="H863" t="s">
        <v>11953</v>
      </c>
      <c r="I863" t="s">
        <v>9410</v>
      </c>
      <c r="J863" t="s">
        <v>9411</v>
      </c>
      <c r="K863">
        <v>1.05</v>
      </c>
      <c r="L863" s="1">
        <v>44927</v>
      </c>
      <c r="M863" s="1">
        <v>45291</v>
      </c>
    </row>
    <row r="864" spans="1:13">
      <c r="A864" t="s">
        <v>2667</v>
      </c>
      <c r="B864" t="s">
        <v>2668</v>
      </c>
      <c r="C864" t="s">
        <v>11954</v>
      </c>
      <c r="D864" t="s">
        <v>11955</v>
      </c>
      <c r="E864" t="s">
        <v>2540</v>
      </c>
      <c r="F864" t="s">
        <v>2669</v>
      </c>
      <c r="G864" t="s">
        <v>1342</v>
      </c>
      <c r="H864" t="s">
        <v>11956</v>
      </c>
      <c r="I864" t="s">
        <v>9410</v>
      </c>
      <c r="J864" t="s">
        <v>9411</v>
      </c>
      <c r="K864">
        <v>1.07</v>
      </c>
      <c r="L864" s="1">
        <v>44927</v>
      </c>
      <c r="M864" s="1">
        <v>45291</v>
      </c>
    </row>
    <row r="865" spans="1:13">
      <c r="A865" t="s">
        <v>2670</v>
      </c>
      <c r="B865" t="s">
        <v>2671</v>
      </c>
      <c r="C865" t="s">
        <v>11957</v>
      </c>
      <c r="D865" t="s">
        <v>5356</v>
      </c>
      <c r="E865" t="s">
        <v>2540</v>
      </c>
      <c r="F865" t="s">
        <v>2672</v>
      </c>
      <c r="G865" t="s">
        <v>2673</v>
      </c>
      <c r="H865" t="s">
        <v>11958</v>
      </c>
      <c r="I865" t="s">
        <v>9410</v>
      </c>
      <c r="J865" t="s">
        <v>9411</v>
      </c>
      <c r="K865">
        <v>0.97</v>
      </c>
      <c r="L865" s="1">
        <v>44927</v>
      </c>
      <c r="M865" s="1">
        <v>45291</v>
      </c>
    </row>
    <row r="866" spans="1:13">
      <c r="A866" t="s">
        <v>2674</v>
      </c>
      <c r="B866" t="s">
        <v>2675</v>
      </c>
      <c r="C866" t="s">
        <v>11959</v>
      </c>
      <c r="D866" t="s">
        <v>11878</v>
      </c>
      <c r="E866" t="s">
        <v>2540</v>
      </c>
      <c r="F866" t="s">
        <v>2676</v>
      </c>
      <c r="G866" t="s">
        <v>2552</v>
      </c>
      <c r="H866" t="s">
        <v>11960</v>
      </c>
      <c r="I866" t="s">
        <v>9410</v>
      </c>
      <c r="J866" t="s">
        <v>9411</v>
      </c>
      <c r="K866">
        <v>1.06</v>
      </c>
      <c r="L866" s="1">
        <v>44927</v>
      </c>
      <c r="M866" s="1">
        <v>45291</v>
      </c>
    </row>
    <row r="867" spans="1:13">
      <c r="A867" t="s">
        <v>2677</v>
      </c>
      <c r="B867" t="s">
        <v>2678</v>
      </c>
      <c r="C867" t="s">
        <v>11961</v>
      </c>
      <c r="D867" t="s">
        <v>4321</v>
      </c>
      <c r="E867" t="s">
        <v>2540</v>
      </c>
      <c r="F867" t="s">
        <v>2679</v>
      </c>
      <c r="G867" t="s">
        <v>2566</v>
      </c>
      <c r="H867" t="s">
        <v>11962</v>
      </c>
      <c r="I867" t="s">
        <v>9410</v>
      </c>
      <c r="J867" t="s">
        <v>9411</v>
      </c>
      <c r="K867">
        <v>0.93</v>
      </c>
      <c r="L867" s="1">
        <v>44927</v>
      </c>
      <c r="M867" s="1">
        <v>45291</v>
      </c>
    </row>
    <row r="868" spans="1:13">
      <c r="A868" t="s">
        <v>2680</v>
      </c>
      <c r="B868" t="s">
        <v>2681</v>
      </c>
      <c r="C868" t="s">
        <v>11963</v>
      </c>
      <c r="D868" t="s">
        <v>11948</v>
      </c>
      <c r="E868" t="s">
        <v>2540</v>
      </c>
      <c r="F868" t="s">
        <v>2658</v>
      </c>
      <c r="G868" t="s">
        <v>2659</v>
      </c>
      <c r="H868" t="s">
        <v>11964</v>
      </c>
      <c r="I868" t="s">
        <v>9410</v>
      </c>
      <c r="J868" t="s">
        <v>9411</v>
      </c>
      <c r="K868">
        <v>1.01</v>
      </c>
      <c r="L868" s="1">
        <v>44927</v>
      </c>
      <c r="M868" s="1">
        <v>45291</v>
      </c>
    </row>
    <row r="869" spans="1:13">
      <c r="A869" t="s">
        <v>2682</v>
      </c>
      <c r="B869" t="s">
        <v>2683</v>
      </c>
      <c r="C869" t="s">
        <v>11965</v>
      </c>
      <c r="D869" t="s">
        <v>11878</v>
      </c>
      <c r="E869" t="s">
        <v>2540</v>
      </c>
      <c r="F869" t="s">
        <v>2684</v>
      </c>
      <c r="G869" t="s">
        <v>2552</v>
      </c>
      <c r="H869" t="s">
        <v>11966</v>
      </c>
      <c r="I869" t="s">
        <v>9410</v>
      </c>
      <c r="J869" t="s">
        <v>9411</v>
      </c>
      <c r="K869">
        <v>1.06</v>
      </c>
      <c r="L869" s="1">
        <v>44927</v>
      </c>
      <c r="M869" s="1">
        <v>45291</v>
      </c>
    </row>
    <row r="870" spans="1:13">
      <c r="A870" t="s">
        <v>11967</v>
      </c>
      <c r="B870" t="s">
        <v>11968</v>
      </c>
      <c r="C870" t="s">
        <v>11969</v>
      </c>
      <c r="D870" t="s">
        <v>11878</v>
      </c>
      <c r="E870" t="s">
        <v>2540</v>
      </c>
      <c r="F870" t="s">
        <v>11970</v>
      </c>
      <c r="G870" t="s">
        <v>2552</v>
      </c>
      <c r="H870" t="s">
        <v>11971</v>
      </c>
      <c r="I870" t="s">
        <v>9410</v>
      </c>
      <c r="J870" t="s">
        <v>9411</v>
      </c>
      <c r="K870">
        <v>1.1100000000000001</v>
      </c>
      <c r="L870" s="1">
        <v>44927</v>
      </c>
      <c r="M870" s="1">
        <v>45291</v>
      </c>
    </row>
    <row r="871" spans="1:13">
      <c r="A871" t="s">
        <v>2685</v>
      </c>
      <c r="B871" t="s">
        <v>2686</v>
      </c>
      <c r="C871" t="s">
        <v>11972</v>
      </c>
      <c r="D871" t="s">
        <v>11973</v>
      </c>
      <c r="E871" t="s">
        <v>2540</v>
      </c>
      <c r="F871" t="s">
        <v>2687</v>
      </c>
      <c r="G871" t="s">
        <v>2688</v>
      </c>
      <c r="H871" t="s">
        <v>11974</v>
      </c>
      <c r="I871" t="s">
        <v>9410</v>
      </c>
      <c r="J871" t="s">
        <v>9411</v>
      </c>
      <c r="K871">
        <v>1.02</v>
      </c>
      <c r="L871" s="1">
        <v>44927</v>
      </c>
      <c r="M871" s="1">
        <v>45291</v>
      </c>
    </row>
    <row r="872" spans="1:13">
      <c r="A872" t="s">
        <v>2689</v>
      </c>
      <c r="B872" t="s">
        <v>2690</v>
      </c>
      <c r="C872" t="s">
        <v>11975</v>
      </c>
      <c r="D872" t="s">
        <v>11878</v>
      </c>
      <c r="E872" t="s">
        <v>2540</v>
      </c>
      <c r="F872" t="s">
        <v>2691</v>
      </c>
      <c r="G872" t="s">
        <v>2552</v>
      </c>
      <c r="H872" t="s">
        <v>11976</v>
      </c>
      <c r="I872" t="s">
        <v>9410</v>
      </c>
      <c r="J872" t="s">
        <v>9411</v>
      </c>
      <c r="K872">
        <v>1.08</v>
      </c>
      <c r="L872" s="1">
        <v>44927</v>
      </c>
      <c r="M872" s="1">
        <v>45291</v>
      </c>
    </row>
    <row r="873" spans="1:13">
      <c r="A873" t="s">
        <v>2692</v>
      </c>
      <c r="B873" t="s">
        <v>2693</v>
      </c>
      <c r="C873" t="s">
        <v>11977</v>
      </c>
      <c r="D873" t="s">
        <v>11878</v>
      </c>
      <c r="E873" t="s">
        <v>2540</v>
      </c>
      <c r="F873" t="s">
        <v>2589</v>
      </c>
      <c r="G873" t="s">
        <v>2552</v>
      </c>
      <c r="H873" t="s">
        <v>11978</v>
      </c>
      <c r="I873" t="s">
        <v>9410</v>
      </c>
      <c r="J873" t="s">
        <v>9411</v>
      </c>
      <c r="K873">
        <v>0.94</v>
      </c>
      <c r="L873" s="1">
        <v>44927</v>
      </c>
      <c r="M873" s="1">
        <v>45291</v>
      </c>
    </row>
    <row r="874" spans="1:13">
      <c r="A874" t="s">
        <v>2694</v>
      </c>
      <c r="B874" t="s">
        <v>2695</v>
      </c>
      <c r="C874" t="s">
        <v>11979</v>
      </c>
      <c r="D874" t="s">
        <v>11980</v>
      </c>
      <c r="E874" t="s">
        <v>2540</v>
      </c>
      <c r="F874" t="s">
        <v>2696</v>
      </c>
      <c r="G874" t="s">
        <v>2697</v>
      </c>
      <c r="H874" t="s">
        <v>11981</v>
      </c>
      <c r="I874" t="s">
        <v>9410</v>
      </c>
      <c r="J874" t="s">
        <v>9411</v>
      </c>
      <c r="K874">
        <v>0.89</v>
      </c>
      <c r="L874" s="1">
        <v>44927</v>
      </c>
      <c r="M874" s="1">
        <v>45291</v>
      </c>
    </row>
    <row r="875" spans="1:13">
      <c r="A875" t="s">
        <v>2698</v>
      </c>
      <c r="B875" t="s">
        <v>2699</v>
      </c>
      <c r="C875" t="s">
        <v>11982</v>
      </c>
      <c r="D875" t="s">
        <v>11983</v>
      </c>
      <c r="E875" t="s">
        <v>2540</v>
      </c>
      <c r="F875" t="s">
        <v>2700</v>
      </c>
      <c r="G875" t="s">
        <v>2701</v>
      </c>
      <c r="H875" t="s">
        <v>11984</v>
      </c>
      <c r="I875" t="s">
        <v>9410</v>
      </c>
      <c r="J875" t="s">
        <v>9411</v>
      </c>
      <c r="K875">
        <v>1.02</v>
      </c>
      <c r="L875" s="1">
        <v>44927</v>
      </c>
      <c r="M875" s="1">
        <v>45291</v>
      </c>
    </row>
    <row r="876" spans="1:13">
      <c r="A876" t="s">
        <v>2702</v>
      </c>
      <c r="B876" t="s">
        <v>2703</v>
      </c>
      <c r="C876" t="s">
        <v>11985</v>
      </c>
      <c r="D876" t="s">
        <v>11878</v>
      </c>
      <c r="E876" t="s">
        <v>2540</v>
      </c>
      <c r="F876" t="s">
        <v>2589</v>
      </c>
      <c r="G876" t="s">
        <v>2552</v>
      </c>
      <c r="H876" t="s">
        <v>11986</v>
      </c>
      <c r="I876" t="s">
        <v>9410</v>
      </c>
      <c r="J876" t="s">
        <v>9411</v>
      </c>
      <c r="K876">
        <v>0.92</v>
      </c>
      <c r="L876" s="1">
        <v>44927</v>
      </c>
      <c r="M876" s="1">
        <v>45291</v>
      </c>
    </row>
    <row r="877" spans="1:13">
      <c r="A877" t="s">
        <v>2704</v>
      </c>
      <c r="B877" t="s">
        <v>2705</v>
      </c>
      <c r="C877" t="s">
        <v>11987</v>
      </c>
      <c r="D877" t="s">
        <v>11988</v>
      </c>
      <c r="E877" t="s">
        <v>2540</v>
      </c>
      <c r="F877" t="s">
        <v>2706</v>
      </c>
      <c r="G877" t="s">
        <v>78</v>
      </c>
      <c r="H877" t="s">
        <v>11989</v>
      </c>
      <c r="I877" t="s">
        <v>9410</v>
      </c>
      <c r="J877" t="s">
        <v>9411</v>
      </c>
      <c r="K877">
        <v>0.87</v>
      </c>
      <c r="L877" s="1">
        <v>44927</v>
      </c>
      <c r="M877" s="1">
        <v>45291</v>
      </c>
    </row>
    <row r="878" spans="1:13">
      <c r="A878" t="s">
        <v>2707</v>
      </c>
      <c r="B878" t="s">
        <v>2708</v>
      </c>
      <c r="C878" t="s">
        <v>11990</v>
      </c>
      <c r="D878" t="s">
        <v>11991</v>
      </c>
      <c r="E878" t="s">
        <v>2540</v>
      </c>
      <c r="F878" t="s">
        <v>2709</v>
      </c>
      <c r="G878" t="s">
        <v>2710</v>
      </c>
      <c r="H878" t="s">
        <v>11992</v>
      </c>
      <c r="I878" t="s">
        <v>9410</v>
      </c>
      <c r="J878" t="s">
        <v>9411</v>
      </c>
      <c r="K878">
        <v>0.93</v>
      </c>
      <c r="L878" s="1">
        <v>44927</v>
      </c>
      <c r="M878" s="1">
        <v>45291</v>
      </c>
    </row>
    <row r="879" spans="1:13">
      <c r="A879" t="s">
        <v>2711</v>
      </c>
      <c r="B879" t="s">
        <v>2712</v>
      </c>
      <c r="C879" t="s">
        <v>11993</v>
      </c>
      <c r="D879" t="s">
        <v>11994</v>
      </c>
      <c r="E879" t="s">
        <v>2540</v>
      </c>
      <c r="F879" t="s">
        <v>2713</v>
      </c>
      <c r="G879" t="s">
        <v>1342</v>
      </c>
      <c r="H879" t="s">
        <v>11995</v>
      </c>
      <c r="I879" t="s">
        <v>9410</v>
      </c>
      <c r="J879" t="s">
        <v>9411</v>
      </c>
      <c r="K879">
        <v>0.93</v>
      </c>
      <c r="L879" s="1">
        <v>44927</v>
      </c>
      <c r="M879" s="1">
        <v>45291</v>
      </c>
    </row>
    <row r="880" spans="1:13">
      <c r="A880" t="s">
        <v>2714</v>
      </c>
      <c r="B880" t="s">
        <v>1797</v>
      </c>
      <c r="C880" t="s">
        <v>11996</v>
      </c>
      <c r="D880" t="s">
        <v>11878</v>
      </c>
      <c r="E880" t="s">
        <v>2540</v>
      </c>
      <c r="F880" t="s">
        <v>2715</v>
      </c>
      <c r="G880" t="s">
        <v>2552</v>
      </c>
      <c r="H880" t="s">
        <v>11997</v>
      </c>
      <c r="I880" t="s">
        <v>9410</v>
      </c>
      <c r="J880" t="s">
        <v>9411</v>
      </c>
      <c r="K880">
        <v>1.04</v>
      </c>
      <c r="L880" s="1">
        <v>44927</v>
      </c>
      <c r="M880" s="1">
        <v>45291</v>
      </c>
    </row>
    <row r="881" spans="1:13">
      <c r="A881" t="s">
        <v>2716</v>
      </c>
      <c r="B881" t="s">
        <v>2717</v>
      </c>
      <c r="C881" t="s">
        <v>11998</v>
      </c>
      <c r="D881" t="s">
        <v>3200</v>
      </c>
      <c r="E881" t="s">
        <v>2540</v>
      </c>
      <c r="F881" t="s">
        <v>2718</v>
      </c>
      <c r="G881" t="s">
        <v>2719</v>
      </c>
      <c r="H881" t="s">
        <v>11999</v>
      </c>
      <c r="I881" t="s">
        <v>9410</v>
      </c>
      <c r="J881" t="s">
        <v>9411</v>
      </c>
      <c r="K881">
        <v>0.99</v>
      </c>
      <c r="L881" s="1">
        <v>44927</v>
      </c>
      <c r="M881" s="1">
        <v>45291</v>
      </c>
    </row>
    <row r="882" spans="1:13">
      <c r="A882" t="s">
        <v>12000</v>
      </c>
      <c r="B882" t="s">
        <v>12001</v>
      </c>
      <c r="C882" t="s">
        <v>12002</v>
      </c>
      <c r="D882" t="s">
        <v>7475</v>
      </c>
      <c r="E882" t="s">
        <v>2540</v>
      </c>
      <c r="F882" t="s">
        <v>12003</v>
      </c>
      <c r="G882" t="s">
        <v>12004</v>
      </c>
      <c r="H882" t="s">
        <v>12005</v>
      </c>
      <c r="I882" t="s">
        <v>9410</v>
      </c>
      <c r="J882" t="s">
        <v>9411</v>
      </c>
      <c r="K882">
        <v>0.98</v>
      </c>
      <c r="L882" s="1">
        <v>44927</v>
      </c>
      <c r="M882" s="1">
        <v>45291</v>
      </c>
    </row>
    <row r="883" spans="1:13">
      <c r="A883" t="s">
        <v>2720</v>
      </c>
      <c r="B883" t="s">
        <v>1800</v>
      </c>
      <c r="C883" t="s">
        <v>12006</v>
      </c>
      <c r="D883" t="s">
        <v>12007</v>
      </c>
      <c r="E883" t="s">
        <v>2540</v>
      </c>
      <c r="F883" t="s">
        <v>2721</v>
      </c>
      <c r="G883" t="s">
        <v>2722</v>
      </c>
      <c r="H883" t="s">
        <v>12008</v>
      </c>
      <c r="I883" t="s">
        <v>9410</v>
      </c>
      <c r="J883" t="s">
        <v>9411</v>
      </c>
      <c r="K883">
        <v>0.9</v>
      </c>
      <c r="L883" s="1">
        <v>44927</v>
      </c>
      <c r="M883" s="1">
        <v>45291</v>
      </c>
    </row>
    <row r="884" spans="1:13">
      <c r="A884" t="s">
        <v>2723</v>
      </c>
      <c r="B884" t="s">
        <v>1154</v>
      </c>
      <c r="C884" t="s">
        <v>12009</v>
      </c>
      <c r="D884" t="s">
        <v>11903</v>
      </c>
      <c r="E884" t="s">
        <v>2540</v>
      </c>
      <c r="F884" t="s">
        <v>2724</v>
      </c>
      <c r="G884" t="s">
        <v>2608</v>
      </c>
      <c r="H884" t="s">
        <v>12010</v>
      </c>
      <c r="I884" t="s">
        <v>9410</v>
      </c>
      <c r="J884" t="s">
        <v>9411</v>
      </c>
      <c r="K884">
        <v>1.03</v>
      </c>
      <c r="L884" s="1">
        <v>44927</v>
      </c>
      <c r="M884" s="1">
        <v>45291</v>
      </c>
    </row>
    <row r="885" spans="1:13">
      <c r="A885" t="s">
        <v>2725</v>
      </c>
      <c r="B885" t="s">
        <v>2726</v>
      </c>
      <c r="C885" t="s">
        <v>12011</v>
      </c>
      <c r="D885" t="s">
        <v>11878</v>
      </c>
      <c r="E885" t="s">
        <v>2540</v>
      </c>
      <c r="F885" t="s">
        <v>2589</v>
      </c>
      <c r="G885" t="s">
        <v>2552</v>
      </c>
      <c r="H885" t="s">
        <v>12012</v>
      </c>
      <c r="I885" t="s">
        <v>9410</v>
      </c>
      <c r="J885" t="s">
        <v>9411</v>
      </c>
      <c r="K885">
        <v>1.03</v>
      </c>
      <c r="L885" s="1">
        <v>44927</v>
      </c>
      <c r="M885" s="1">
        <v>45291</v>
      </c>
    </row>
    <row r="886" spans="1:13">
      <c r="A886" t="s">
        <v>2727</v>
      </c>
      <c r="B886" t="s">
        <v>2728</v>
      </c>
      <c r="C886" t="s">
        <v>12013</v>
      </c>
      <c r="D886" t="s">
        <v>2730</v>
      </c>
      <c r="E886" t="s">
        <v>2540</v>
      </c>
      <c r="F886" t="s">
        <v>2729</v>
      </c>
      <c r="G886" t="s">
        <v>2730</v>
      </c>
      <c r="H886" t="s">
        <v>12014</v>
      </c>
      <c r="I886" t="s">
        <v>9410</v>
      </c>
      <c r="J886" t="s">
        <v>9411</v>
      </c>
      <c r="K886">
        <v>0.93</v>
      </c>
      <c r="L886" s="1">
        <v>44927</v>
      </c>
      <c r="M886" s="1">
        <v>45291</v>
      </c>
    </row>
    <row r="887" spans="1:13">
      <c r="A887" t="s">
        <v>2731</v>
      </c>
      <c r="B887" t="s">
        <v>2732</v>
      </c>
      <c r="C887" t="s">
        <v>12015</v>
      </c>
      <c r="D887" t="s">
        <v>11878</v>
      </c>
      <c r="E887" t="s">
        <v>2540</v>
      </c>
      <c r="F887" t="s">
        <v>2733</v>
      </c>
      <c r="G887" t="s">
        <v>2552</v>
      </c>
      <c r="H887" t="s">
        <v>12016</v>
      </c>
      <c r="I887" t="s">
        <v>9410</v>
      </c>
      <c r="J887" t="s">
        <v>9411</v>
      </c>
      <c r="K887">
        <v>1.03</v>
      </c>
      <c r="L887" s="1">
        <v>44927</v>
      </c>
      <c r="M887" s="1">
        <v>45291</v>
      </c>
    </row>
    <row r="888" spans="1:13">
      <c r="A888" t="s">
        <v>2734</v>
      </c>
      <c r="B888" t="s">
        <v>2735</v>
      </c>
      <c r="C888" t="s">
        <v>12017</v>
      </c>
      <c r="D888" t="s">
        <v>12018</v>
      </c>
      <c r="E888" t="s">
        <v>2540</v>
      </c>
      <c r="F888" t="s">
        <v>2736</v>
      </c>
      <c r="G888" t="s">
        <v>2737</v>
      </c>
      <c r="H888" t="s">
        <v>12019</v>
      </c>
      <c r="I888" t="s">
        <v>9410</v>
      </c>
      <c r="J888" t="s">
        <v>9411</v>
      </c>
      <c r="K888">
        <v>1</v>
      </c>
      <c r="L888" s="1">
        <v>44927</v>
      </c>
      <c r="M888" s="1">
        <v>45291</v>
      </c>
    </row>
    <row r="889" spans="1:13">
      <c r="A889" t="s">
        <v>2738</v>
      </c>
      <c r="B889" t="s">
        <v>2739</v>
      </c>
      <c r="C889" t="s">
        <v>12020</v>
      </c>
      <c r="D889" t="s">
        <v>12021</v>
      </c>
      <c r="E889" t="s">
        <v>2540</v>
      </c>
      <c r="F889" t="s">
        <v>2740</v>
      </c>
      <c r="G889" t="s">
        <v>2741</v>
      </c>
      <c r="H889" t="s">
        <v>12022</v>
      </c>
      <c r="I889" t="s">
        <v>9410</v>
      </c>
      <c r="J889" t="s">
        <v>9411</v>
      </c>
      <c r="K889">
        <v>0.89</v>
      </c>
      <c r="L889" s="1">
        <v>44927</v>
      </c>
      <c r="M889" s="1">
        <v>45291</v>
      </c>
    </row>
    <row r="890" spans="1:13">
      <c r="A890" t="s">
        <v>2742</v>
      </c>
      <c r="B890" t="s">
        <v>2743</v>
      </c>
      <c r="C890" t="s">
        <v>12023</v>
      </c>
      <c r="D890" t="s">
        <v>12024</v>
      </c>
      <c r="E890" t="s">
        <v>2540</v>
      </c>
      <c r="F890" t="s">
        <v>2744</v>
      </c>
      <c r="G890" t="s">
        <v>2710</v>
      </c>
      <c r="H890" t="s">
        <v>12025</v>
      </c>
      <c r="I890" t="s">
        <v>9410</v>
      </c>
      <c r="J890" t="s">
        <v>9411</v>
      </c>
      <c r="K890">
        <v>0.91</v>
      </c>
      <c r="L890" s="1">
        <v>44927</v>
      </c>
      <c r="M890" s="1">
        <v>45291</v>
      </c>
    </row>
    <row r="891" spans="1:13">
      <c r="A891" t="s">
        <v>2745</v>
      </c>
      <c r="B891" t="s">
        <v>2746</v>
      </c>
      <c r="C891" t="s">
        <v>12026</v>
      </c>
      <c r="D891" t="s">
        <v>12027</v>
      </c>
      <c r="E891" t="s">
        <v>2540</v>
      </c>
      <c r="F891" t="s">
        <v>2747</v>
      </c>
      <c r="G891" t="s">
        <v>104</v>
      </c>
      <c r="H891" t="s">
        <v>12028</v>
      </c>
      <c r="I891" t="s">
        <v>9410</v>
      </c>
      <c r="J891" t="s">
        <v>9411</v>
      </c>
      <c r="K891">
        <v>1.02</v>
      </c>
      <c r="L891" s="1">
        <v>44927</v>
      </c>
      <c r="M891" s="1">
        <v>45291</v>
      </c>
    </row>
    <row r="892" spans="1:13">
      <c r="A892" t="s">
        <v>2748</v>
      </c>
      <c r="B892" t="s">
        <v>2749</v>
      </c>
      <c r="C892" t="s">
        <v>12029</v>
      </c>
      <c r="D892" t="s">
        <v>3200</v>
      </c>
      <c r="E892" t="s">
        <v>2540</v>
      </c>
      <c r="F892" t="s">
        <v>2750</v>
      </c>
      <c r="G892" t="s">
        <v>2719</v>
      </c>
      <c r="H892" t="s">
        <v>12030</v>
      </c>
      <c r="I892" t="s">
        <v>9410</v>
      </c>
      <c r="J892" t="s">
        <v>9411</v>
      </c>
      <c r="K892">
        <v>0.96</v>
      </c>
      <c r="L892" s="1">
        <v>44927</v>
      </c>
      <c r="M892" s="1">
        <v>45291</v>
      </c>
    </row>
    <row r="893" spans="1:13">
      <c r="A893" t="s">
        <v>2751</v>
      </c>
      <c r="B893" t="s">
        <v>2752</v>
      </c>
      <c r="C893" t="s">
        <v>12031</v>
      </c>
      <c r="D893" t="s">
        <v>12032</v>
      </c>
      <c r="E893" t="s">
        <v>2540</v>
      </c>
      <c r="F893" t="s">
        <v>2753</v>
      </c>
      <c r="G893" t="s">
        <v>2552</v>
      </c>
      <c r="H893" t="s">
        <v>12033</v>
      </c>
      <c r="I893" t="s">
        <v>9410</v>
      </c>
      <c r="J893" t="s">
        <v>9411</v>
      </c>
      <c r="K893">
        <v>1.01</v>
      </c>
      <c r="L893" s="1">
        <v>44927</v>
      </c>
      <c r="M893" s="1">
        <v>45291</v>
      </c>
    </row>
    <row r="894" spans="1:13">
      <c r="A894" t="s">
        <v>2754</v>
      </c>
      <c r="B894" t="s">
        <v>2755</v>
      </c>
      <c r="C894" t="s">
        <v>12034</v>
      </c>
      <c r="D894" t="s">
        <v>10819</v>
      </c>
      <c r="E894" t="s">
        <v>2540</v>
      </c>
      <c r="F894" t="s">
        <v>2756</v>
      </c>
      <c r="G894" t="s">
        <v>2576</v>
      </c>
      <c r="H894" t="s">
        <v>12035</v>
      </c>
      <c r="I894" t="s">
        <v>9410</v>
      </c>
      <c r="J894" t="s">
        <v>9411</v>
      </c>
      <c r="K894">
        <v>0.95</v>
      </c>
      <c r="L894" s="1">
        <v>44927</v>
      </c>
      <c r="M894" s="1">
        <v>45291</v>
      </c>
    </row>
    <row r="895" spans="1:13">
      <c r="A895" t="s">
        <v>12036</v>
      </c>
      <c r="B895" t="s">
        <v>12037</v>
      </c>
      <c r="C895" t="s">
        <v>12038</v>
      </c>
      <c r="D895" t="s">
        <v>11878</v>
      </c>
      <c r="E895" t="s">
        <v>2540</v>
      </c>
      <c r="F895" t="s">
        <v>12039</v>
      </c>
      <c r="G895" t="s">
        <v>2552</v>
      </c>
      <c r="H895" t="s">
        <v>12040</v>
      </c>
      <c r="I895" t="s">
        <v>9410</v>
      </c>
      <c r="J895" t="s">
        <v>9411</v>
      </c>
      <c r="K895">
        <v>1.1100000000000001</v>
      </c>
      <c r="L895" s="1">
        <v>44927</v>
      </c>
      <c r="M895" s="1">
        <v>45291</v>
      </c>
    </row>
    <row r="896" spans="1:13">
      <c r="A896" t="s">
        <v>2757</v>
      </c>
      <c r="B896" t="s">
        <v>2758</v>
      </c>
      <c r="C896" t="s">
        <v>12041</v>
      </c>
      <c r="D896" t="s">
        <v>12042</v>
      </c>
      <c r="E896" t="s">
        <v>2540</v>
      </c>
      <c r="F896" t="s">
        <v>2759</v>
      </c>
      <c r="G896" t="s">
        <v>2552</v>
      </c>
      <c r="H896" t="s">
        <v>12043</v>
      </c>
      <c r="I896" t="s">
        <v>9410</v>
      </c>
      <c r="J896" t="s">
        <v>9411</v>
      </c>
      <c r="K896">
        <v>0.96</v>
      </c>
      <c r="L896" s="1">
        <v>44927</v>
      </c>
      <c r="M896" s="1">
        <v>45291</v>
      </c>
    </row>
    <row r="897" spans="1:13">
      <c r="A897" t="s">
        <v>2760</v>
      </c>
      <c r="B897" t="s">
        <v>2761</v>
      </c>
      <c r="C897" t="s">
        <v>12044</v>
      </c>
      <c r="D897" t="s">
        <v>11878</v>
      </c>
      <c r="E897" t="s">
        <v>2540</v>
      </c>
      <c r="F897" t="s">
        <v>2762</v>
      </c>
      <c r="G897" t="s">
        <v>2552</v>
      </c>
      <c r="H897" t="s">
        <v>12045</v>
      </c>
      <c r="I897" t="s">
        <v>9410</v>
      </c>
      <c r="J897" t="s">
        <v>9411</v>
      </c>
      <c r="K897">
        <v>0.99</v>
      </c>
      <c r="L897" s="1">
        <v>44927</v>
      </c>
      <c r="M897" s="1">
        <v>45291</v>
      </c>
    </row>
    <row r="898" spans="1:13">
      <c r="A898" t="s">
        <v>2763</v>
      </c>
      <c r="B898" t="s">
        <v>2764</v>
      </c>
      <c r="C898" t="s">
        <v>12046</v>
      </c>
      <c r="D898" t="s">
        <v>11878</v>
      </c>
      <c r="E898" t="s">
        <v>2540</v>
      </c>
      <c r="F898" t="s">
        <v>2599</v>
      </c>
      <c r="G898" t="s">
        <v>2552</v>
      </c>
      <c r="H898" t="s">
        <v>12047</v>
      </c>
      <c r="I898" t="s">
        <v>9410</v>
      </c>
      <c r="J898" t="s">
        <v>9411</v>
      </c>
      <c r="K898">
        <v>1.03</v>
      </c>
      <c r="L898" s="1">
        <v>44927</v>
      </c>
      <c r="M898" s="1">
        <v>45291</v>
      </c>
    </row>
    <row r="899" spans="1:13">
      <c r="A899" t="s">
        <v>2765</v>
      </c>
      <c r="B899" t="s">
        <v>2766</v>
      </c>
      <c r="C899" t="s">
        <v>12048</v>
      </c>
      <c r="D899" t="s">
        <v>11878</v>
      </c>
      <c r="E899" t="s">
        <v>2540</v>
      </c>
      <c r="F899" t="s">
        <v>2767</v>
      </c>
      <c r="G899" t="s">
        <v>2552</v>
      </c>
      <c r="H899" t="s">
        <v>12049</v>
      </c>
      <c r="I899" t="s">
        <v>9410</v>
      </c>
      <c r="J899" t="s">
        <v>9411</v>
      </c>
      <c r="K899">
        <v>1</v>
      </c>
      <c r="L899" s="1">
        <v>44927</v>
      </c>
      <c r="M899" s="1">
        <v>45291</v>
      </c>
    </row>
    <row r="900" spans="1:13">
      <c r="A900" t="s">
        <v>2768</v>
      </c>
      <c r="B900" t="s">
        <v>2769</v>
      </c>
      <c r="C900" t="s">
        <v>12050</v>
      </c>
      <c r="D900" t="s">
        <v>1775</v>
      </c>
      <c r="E900" t="s">
        <v>2540</v>
      </c>
      <c r="F900" t="s">
        <v>2655</v>
      </c>
      <c r="G900" t="s">
        <v>2559</v>
      </c>
      <c r="H900" t="s">
        <v>12051</v>
      </c>
      <c r="I900" t="s">
        <v>9410</v>
      </c>
      <c r="J900" t="s">
        <v>9411</v>
      </c>
      <c r="K900">
        <v>1.03</v>
      </c>
      <c r="L900" s="1">
        <v>44927</v>
      </c>
      <c r="M900" s="1">
        <v>45291</v>
      </c>
    </row>
    <row r="901" spans="1:13">
      <c r="A901" t="s">
        <v>2770</v>
      </c>
      <c r="B901" t="s">
        <v>2771</v>
      </c>
      <c r="C901" t="s">
        <v>12052</v>
      </c>
      <c r="D901" t="s">
        <v>12053</v>
      </c>
      <c r="E901" t="s">
        <v>2540</v>
      </c>
      <c r="F901" t="s">
        <v>2772</v>
      </c>
      <c r="G901" t="s">
        <v>175</v>
      </c>
      <c r="H901" t="s">
        <v>12054</v>
      </c>
      <c r="I901" t="s">
        <v>9410</v>
      </c>
      <c r="J901" t="s">
        <v>9411</v>
      </c>
      <c r="K901">
        <v>0.99</v>
      </c>
      <c r="L901" s="1">
        <v>44927</v>
      </c>
      <c r="M901" s="1">
        <v>45291</v>
      </c>
    </row>
    <row r="902" spans="1:13">
      <c r="A902" t="s">
        <v>2773</v>
      </c>
      <c r="B902" t="s">
        <v>2774</v>
      </c>
      <c r="C902" t="s">
        <v>12055</v>
      </c>
      <c r="D902" t="s">
        <v>2730</v>
      </c>
      <c r="E902" t="s">
        <v>2540</v>
      </c>
      <c r="F902" t="s">
        <v>2729</v>
      </c>
      <c r="G902" t="s">
        <v>2730</v>
      </c>
      <c r="H902" t="s">
        <v>12056</v>
      </c>
      <c r="I902" t="s">
        <v>9410</v>
      </c>
      <c r="J902" t="s">
        <v>9411</v>
      </c>
      <c r="K902">
        <v>1.06</v>
      </c>
      <c r="L902" s="1">
        <v>44927</v>
      </c>
      <c r="M902" s="1">
        <v>45291</v>
      </c>
    </row>
    <row r="903" spans="1:13">
      <c r="A903" t="s">
        <v>2775</v>
      </c>
      <c r="B903" t="s">
        <v>2776</v>
      </c>
      <c r="C903" t="s">
        <v>12057</v>
      </c>
      <c r="D903" t="s">
        <v>12058</v>
      </c>
      <c r="E903" t="s">
        <v>2540</v>
      </c>
      <c r="F903" t="s">
        <v>2777</v>
      </c>
      <c r="G903" t="s">
        <v>175</v>
      </c>
      <c r="H903" t="s">
        <v>12059</v>
      </c>
      <c r="I903" t="s">
        <v>9410</v>
      </c>
      <c r="J903" t="s">
        <v>9411</v>
      </c>
      <c r="K903">
        <v>0.99</v>
      </c>
      <c r="L903" s="1">
        <v>44927</v>
      </c>
      <c r="M903" s="1">
        <v>45291</v>
      </c>
    </row>
    <row r="904" spans="1:13">
      <c r="A904" t="s">
        <v>2778</v>
      </c>
      <c r="B904" t="s">
        <v>2779</v>
      </c>
      <c r="C904" t="s">
        <v>12060</v>
      </c>
      <c r="D904" t="s">
        <v>12061</v>
      </c>
      <c r="E904" t="s">
        <v>2540</v>
      </c>
      <c r="F904" t="s">
        <v>2780</v>
      </c>
      <c r="G904" t="s">
        <v>2781</v>
      </c>
      <c r="H904" t="s">
        <v>12062</v>
      </c>
      <c r="I904" t="s">
        <v>9410</v>
      </c>
      <c r="J904" t="s">
        <v>9411</v>
      </c>
      <c r="K904">
        <v>0.97</v>
      </c>
      <c r="L904" s="1">
        <v>44927</v>
      </c>
      <c r="M904" s="1">
        <v>45291</v>
      </c>
    </row>
    <row r="905" spans="1:13">
      <c r="A905" t="s">
        <v>2782</v>
      </c>
      <c r="B905" t="s">
        <v>2783</v>
      </c>
      <c r="C905" t="s">
        <v>12063</v>
      </c>
      <c r="D905" t="s">
        <v>3401</v>
      </c>
      <c r="E905" t="s">
        <v>2540</v>
      </c>
      <c r="F905" t="s">
        <v>2784</v>
      </c>
      <c r="G905" t="s">
        <v>2552</v>
      </c>
      <c r="H905" t="s">
        <v>12064</v>
      </c>
      <c r="I905" t="s">
        <v>9410</v>
      </c>
      <c r="J905" t="s">
        <v>9411</v>
      </c>
      <c r="K905">
        <v>1.04</v>
      </c>
      <c r="L905" s="1">
        <v>44927</v>
      </c>
      <c r="M905" s="1">
        <v>45291</v>
      </c>
    </row>
    <row r="906" spans="1:13">
      <c r="A906" t="s">
        <v>12065</v>
      </c>
      <c r="B906" t="s">
        <v>12066</v>
      </c>
      <c r="C906" t="s">
        <v>12067</v>
      </c>
      <c r="D906" t="s">
        <v>11878</v>
      </c>
      <c r="E906" t="s">
        <v>2540</v>
      </c>
      <c r="F906" t="s">
        <v>2642</v>
      </c>
      <c r="G906" t="s">
        <v>2552</v>
      </c>
      <c r="H906" t="s">
        <v>12068</v>
      </c>
      <c r="I906" t="s">
        <v>9410</v>
      </c>
      <c r="J906" t="s">
        <v>9411</v>
      </c>
      <c r="K906">
        <v>1.04</v>
      </c>
      <c r="L906" s="1">
        <v>44927</v>
      </c>
      <c r="M906" s="1">
        <v>45291</v>
      </c>
    </row>
    <row r="907" spans="1:13">
      <c r="A907" t="s">
        <v>2785</v>
      </c>
      <c r="B907" t="s">
        <v>2786</v>
      </c>
      <c r="C907" t="s">
        <v>12069</v>
      </c>
      <c r="D907" t="s">
        <v>12070</v>
      </c>
      <c r="E907" t="s">
        <v>2540</v>
      </c>
      <c r="F907" t="s">
        <v>2787</v>
      </c>
      <c r="G907" t="s">
        <v>2701</v>
      </c>
      <c r="H907" t="s">
        <v>12071</v>
      </c>
      <c r="I907" t="s">
        <v>9410</v>
      </c>
      <c r="J907" t="s">
        <v>9411</v>
      </c>
      <c r="K907">
        <v>1</v>
      </c>
      <c r="L907" s="1">
        <v>44927</v>
      </c>
      <c r="M907" s="1">
        <v>45291</v>
      </c>
    </row>
    <row r="908" spans="1:13">
      <c r="A908" t="s">
        <v>2788</v>
      </c>
      <c r="B908" t="s">
        <v>2789</v>
      </c>
      <c r="C908" t="s">
        <v>12072</v>
      </c>
      <c r="D908" t="s">
        <v>12073</v>
      </c>
      <c r="E908" t="s">
        <v>2540</v>
      </c>
      <c r="F908" t="s">
        <v>2790</v>
      </c>
      <c r="G908" t="s">
        <v>1342</v>
      </c>
      <c r="H908" t="s">
        <v>12074</v>
      </c>
      <c r="I908" t="s">
        <v>9410</v>
      </c>
      <c r="J908" t="s">
        <v>9411</v>
      </c>
      <c r="K908">
        <v>0.97</v>
      </c>
      <c r="L908" s="1">
        <v>44927</v>
      </c>
      <c r="M908" s="1">
        <v>45291</v>
      </c>
    </row>
    <row r="909" spans="1:13">
      <c r="A909" t="s">
        <v>2791</v>
      </c>
      <c r="B909" t="s">
        <v>2792</v>
      </c>
      <c r="C909" t="s">
        <v>12075</v>
      </c>
      <c r="D909" t="s">
        <v>11878</v>
      </c>
      <c r="E909" t="s">
        <v>2540</v>
      </c>
      <c r="F909" t="s">
        <v>2762</v>
      </c>
      <c r="G909" t="s">
        <v>2552</v>
      </c>
      <c r="H909" t="s">
        <v>12076</v>
      </c>
      <c r="I909" t="s">
        <v>9410</v>
      </c>
      <c r="J909" t="s">
        <v>9411</v>
      </c>
      <c r="K909">
        <v>1.03</v>
      </c>
      <c r="L909" s="1">
        <v>44927</v>
      </c>
      <c r="M909" s="1">
        <v>45291</v>
      </c>
    </row>
    <row r="910" spans="1:13">
      <c r="A910" t="s">
        <v>2793</v>
      </c>
      <c r="B910" t="s">
        <v>2794</v>
      </c>
      <c r="C910" t="s">
        <v>12077</v>
      </c>
      <c r="D910" t="s">
        <v>12078</v>
      </c>
      <c r="E910" t="s">
        <v>2540</v>
      </c>
      <c r="F910" t="s">
        <v>2795</v>
      </c>
      <c r="G910" t="s">
        <v>2552</v>
      </c>
      <c r="H910" t="s">
        <v>12079</v>
      </c>
      <c r="I910" t="s">
        <v>9410</v>
      </c>
      <c r="J910" t="s">
        <v>9411</v>
      </c>
      <c r="K910">
        <v>0.99</v>
      </c>
      <c r="L910" s="1">
        <v>44927</v>
      </c>
      <c r="M910" s="1">
        <v>45291</v>
      </c>
    </row>
    <row r="911" spans="1:13">
      <c r="A911" t="s">
        <v>2796</v>
      </c>
      <c r="B911" t="s">
        <v>2797</v>
      </c>
      <c r="C911" t="s">
        <v>12080</v>
      </c>
      <c r="D911" t="s">
        <v>2630</v>
      </c>
      <c r="E911" t="s">
        <v>2540</v>
      </c>
      <c r="F911" t="s">
        <v>2798</v>
      </c>
      <c r="G911" t="s">
        <v>2630</v>
      </c>
      <c r="H911" t="s">
        <v>12081</v>
      </c>
      <c r="I911" t="s">
        <v>9410</v>
      </c>
      <c r="J911" t="s">
        <v>9411</v>
      </c>
      <c r="K911">
        <v>0.97</v>
      </c>
      <c r="L911" s="1">
        <v>44927</v>
      </c>
      <c r="M911" s="1">
        <v>45291</v>
      </c>
    </row>
    <row r="912" spans="1:13">
      <c r="A912" t="s">
        <v>2799</v>
      </c>
      <c r="B912" t="s">
        <v>2800</v>
      </c>
      <c r="C912" t="s">
        <v>12082</v>
      </c>
      <c r="D912" t="s">
        <v>12083</v>
      </c>
      <c r="E912" t="s">
        <v>2540</v>
      </c>
      <c r="F912" t="s">
        <v>2801</v>
      </c>
      <c r="G912" t="s">
        <v>505</v>
      </c>
      <c r="H912" t="s">
        <v>12084</v>
      </c>
      <c r="I912" t="s">
        <v>9410</v>
      </c>
      <c r="J912" t="s">
        <v>9411</v>
      </c>
      <c r="K912">
        <v>0.86</v>
      </c>
      <c r="L912" s="1">
        <v>44927</v>
      </c>
      <c r="M912" s="1">
        <v>45291</v>
      </c>
    </row>
    <row r="913" spans="1:13">
      <c r="A913" t="s">
        <v>2802</v>
      </c>
      <c r="B913" t="s">
        <v>2803</v>
      </c>
      <c r="C913" t="s">
        <v>12085</v>
      </c>
      <c r="D913" t="s">
        <v>9514</v>
      </c>
      <c r="E913" t="s">
        <v>2540</v>
      </c>
      <c r="F913" t="s">
        <v>2804</v>
      </c>
      <c r="G913" t="s">
        <v>2576</v>
      </c>
      <c r="H913" t="s">
        <v>12086</v>
      </c>
      <c r="I913" t="s">
        <v>9410</v>
      </c>
      <c r="J913" t="s">
        <v>9411</v>
      </c>
      <c r="K913">
        <v>0.98</v>
      </c>
      <c r="L913" s="1">
        <v>44927</v>
      </c>
      <c r="M913" s="1">
        <v>45291</v>
      </c>
    </row>
    <row r="914" spans="1:13">
      <c r="A914" t="s">
        <v>2805</v>
      </c>
      <c r="B914" t="s">
        <v>2806</v>
      </c>
      <c r="C914" t="s">
        <v>12087</v>
      </c>
      <c r="D914" t="s">
        <v>12088</v>
      </c>
      <c r="E914" t="s">
        <v>2540</v>
      </c>
      <c r="F914" t="s">
        <v>2807</v>
      </c>
      <c r="G914" t="s">
        <v>2548</v>
      </c>
      <c r="H914" t="s">
        <v>12089</v>
      </c>
      <c r="I914" t="s">
        <v>9410</v>
      </c>
      <c r="J914" t="s">
        <v>9411</v>
      </c>
      <c r="K914">
        <v>1.01</v>
      </c>
      <c r="L914" s="1">
        <v>44927</v>
      </c>
      <c r="M914" s="1">
        <v>45291</v>
      </c>
    </row>
    <row r="915" spans="1:13">
      <c r="A915" t="s">
        <v>2808</v>
      </c>
      <c r="B915" t="s">
        <v>2809</v>
      </c>
      <c r="C915" t="s">
        <v>12090</v>
      </c>
      <c r="D915" t="s">
        <v>11883</v>
      </c>
      <c r="E915" t="s">
        <v>2540</v>
      </c>
      <c r="F915" t="s">
        <v>2579</v>
      </c>
      <c r="G915" t="s">
        <v>2576</v>
      </c>
      <c r="H915" t="s">
        <v>12091</v>
      </c>
      <c r="I915" t="s">
        <v>9410</v>
      </c>
      <c r="J915" t="s">
        <v>9411</v>
      </c>
      <c r="K915">
        <v>1.1499999999999999</v>
      </c>
      <c r="L915" s="1">
        <v>44927</v>
      </c>
      <c r="M915" s="1">
        <v>45291</v>
      </c>
    </row>
    <row r="916" spans="1:13">
      <c r="A916" t="s">
        <v>2810</v>
      </c>
      <c r="B916" t="s">
        <v>2811</v>
      </c>
      <c r="C916" t="s">
        <v>12092</v>
      </c>
      <c r="D916" t="s">
        <v>12093</v>
      </c>
      <c r="E916" t="s">
        <v>2540</v>
      </c>
      <c r="F916" t="s">
        <v>2812</v>
      </c>
      <c r="G916" t="s">
        <v>2552</v>
      </c>
      <c r="H916" t="s">
        <v>12094</v>
      </c>
      <c r="I916" t="s">
        <v>9410</v>
      </c>
      <c r="J916" t="s">
        <v>9411</v>
      </c>
      <c r="K916">
        <v>1.01</v>
      </c>
      <c r="L916" s="1">
        <v>44927</v>
      </c>
      <c r="M916" s="1">
        <v>45291</v>
      </c>
    </row>
    <row r="917" spans="1:13">
      <c r="A917" t="s">
        <v>2813</v>
      </c>
      <c r="B917" t="s">
        <v>2814</v>
      </c>
      <c r="C917" t="s">
        <v>12095</v>
      </c>
      <c r="D917" t="s">
        <v>11878</v>
      </c>
      <c r="E917" t="s">
        <v>2540</v>
      </c>
      <c r="F917" t="s">
        <v>2767</v>
      </c>
      <c r="G917" t="s">
        <v>2552</v>
      </c>
      <c r="H917" t="s">
        <v>12096</v>
      </c>
      <c r="I917" t="s">
        <v>9410</v>
      </c>
      <c r="J917" t="s">
        <v>9411</v>
      </c>
      <c r="K917">
        <v>0.96</v>
      </c>
      <c r="L917" s="1">
        <v>44927</v>
      </c>
      <c r="M917" s="1">
        <v>45291</v>
      </c>
    </row>
    <row r="918" spans="1:13">
      <c r="A918" t="s">
        <v>2815</v>
      </c>
      <c r="B918" t="s">
        <v>2816</v>
      </c>
      <c r="C918" t="s">
        <v>12097</v>
      </c>
      <c r="D918" t="s">
        <v>12098</v>
      </c>
      <c r="E918" t="s">
        <v>2540</v>
      </c>
      <c r="F918" t="s">
        <v>2817</v>
      </c>
      <c r="G918" t="s">
        <v>2818</v>
      </c>
      <c r="H918" t="s">
        <v>12099</v>
      </c>
      <c r="I918" t="s">
        <v>9410</v>
      </c>
      <c r="J918" t="s">
        <v>9411</v>
      </c>
      <c r="K918">
        <v>0.98</v>
      </c>
      <c r="L918" s="1">
        <v>44927</v>
      </c>
      <c r="M918" s="1">
        <v>45291</v>
      </c>
    </row>
    <row r="919" spans="1:13">
      <c r="A919" t="s">
        <v>2819</v>
      </c>
      <c r="B919" t="s">
        <v>2820</v>
      </c>
      <c r="C919" t="s">
        <v>12100</v>
      </c>
      <c r="D919" t="s">
        <v>12101</v>
      </c>
      <c r="E919" t="s">
        <v>2540</v>
      </c>
      <c r="F919" t="s">
        <v>2821</v>
      </c>
      <c r="G919" t="s">
        <v>2701</v>
      </c>
      <c r="H919" t="s">
        <v>12102</v>
      </c>
      <c r="I919" t="s">
        <v>9410</v>
      </c>
      <c r="J919" t="s">
        <v>9411</v>
      </c>
      <c r="K919">
        <v>0.99</v>
      </c>
      <c r="L919" s="1">
        <v>44927</v>
      </c>
      <c r="M919" s="1">
        <v>45291</v>
      </c>
    </row>
    <row r="920" spans="1:13">
      <c r="A920" t="s">
        <v>2822</v>
      </c>
      <c r="B920" t="s">
        <v>2823</v>
      </c>
      <c r="C920" t="s">
        <v>12103</v>
      </c>
      <c r="D920" t="s">
        <v>12098</v>
      </c>
      <c r="E920" t="s">
        <v>2540</v>
      </c>
      <c r="F920" t="s">
        <v>2824</v>
      </c>
      <c r="G920" t="s">
        <v>2818</v>
      </c>
      <c r="H920" t="s">
        <v>12104</v>
      </c>
      <c r="I920" t="s">
        <v>9410</v>
      </c>
      <c r="J920" t="s">
        <v>9411</v>
      </c>
      <c r="K920">
        <v>1.02</v>
      </c>
      <c r="L920" s="1">
        <v>44927</v>
      </c>
      <c r="M920" s="1">
        <v>45291</v>
      </c>
    </row>
    <row r="921" spans="1:13">
      <c r="A921" t="s">
        <v>2825</v>
      </c>
      <c r="B921" t="s">
        <v>2826</v>
      </c>
      <c r="C921" t="s">
        <v>12105</v>
      </c>
      <c r="D921" t="s">
        <v>12098</v>
      </c>
      <c r="E921" t="s">
        <v>2540</v>
      </c>
      <c r="F921" t="s">
        <v>2827</v>
      </c>
      <c r="G921" t="s">
        <v>2818</v>
      </c>
      <c r="H921" t="s">
        <v>12106</v>
      </c>
      <c r="I921" t="s">
        <v>9410</v>
      </c>
      <c r="J921" t="s">
        <v>9411</v>
      </c>
      <c r="K921">
        <v>0.98</v>
      </c>
      <c r="L921" s="1">
        <v>44927</v>
      </c>
      <c r="M921" s="1">
        <v>45291</v>
      </c>
    </row>
    <row r="922" spans="1:13">
      <c r="A922" t="s">
        <v>2828</v>
      </c>
      <c r="B922" t="s">
        <v>2829</v>
      </c>
      <c r="C922" t="s">
        <v>12107</v>
      </c>
      <c r="D922" t="s">
        <v>9535</v>
      </c>
      <c r="E922" t="s">
        <v>2540</v>
      </c>
      <c r="F922" t="s">
        <v>2830</v>
      </c>
      <c r="G922" t="s">
        <v>2701</v>
      </c>
      <c r="H922" t="s">
        <v>12108</v>
      </c>
      <c r="I922" t="s">
        <v>9410</v>
      </c>
      <c r="J922" t="s">
        <v>9411</v>
      </c>
      <c r="K922">
        <v>0.98</v>
      </c>
      <c r="L922" s="1">
        <v>44927</v>
      </c>
      <c r="M922" s="1">
        <v>45291</v>
      </c>
    </row>
    <row r="923" spans="1:13">
      <c r="A923" t="s">
        <v>2831</v>
      </c>
      <c r="B923" t="s">
        <v>2832</v>
      </c>
      <c r="C923" t="s">
        <v>12109</v>
      </c>
      <c r="D923" t="s">
        <v>11878</v>
      </c>
      <c r="E923" t="s">
        <v>2540</v>
      </c>
      <c r="F923" t="s">
        <v>2833</v>
      </c>
      <c r="G923" t="s">
        <v>2552</v>
      </c>
      <c r="H923" t="s">
        <v>12110</v>
      </c>
      <c r="I923" t="s">
        <v>9410</v>
      </c>
      <c r="J923" t="s">
        <v>9411</v>
      </c>
      <c r="K923">
        <v>1.19</v>
      </c>
      <c r="L923" s="1">
        <v>44927</v>
      </c>
      <c r="M923" s="1">
        <v>45291</v>
      </c>
    </row>
    <row r="924" spans="1:13">
      <c r="A924" t="s">
        <v>2834</v>
      </c>
      <c r="B924" t="s">
        <v>2835</v>
      </c>
      <c r="C924" t="s">
        <v>12111</v>
      </c>
      <c r="D924" t="s">
        <v>12112</v>
      </c>
      <c r="E924" t="s">
        <v>2540</v>
      </c>
      <c r="F924" t="s">
        <v>2836</v>
      </c>
      <c r="G924" t="s">
        <v>2552</v>
      </c>
      <c r="H924" t="s">
        <v>12113</v>
      </c>
      <c r="I924" t="s">
        <v>9410</v>
      </c>
      <c r="J924" t="s">
        <v>9411</v>
      </c>
      <c r="K924">
        <v>0.99</v>
      </c>
      <c r="L924" s="1">
        <v>44927</v>
      </c>
      <c r="M924" s="1">
        <v>45291</v>
      </c>
    </row>
    <row r="925" spans="1:13">
      <c r="A925" t="s">
        <v>2837</v>
      </c>
      <c r="B925" t="s">
        <v>2838</v>
      </c>
      <c r="C925" t="s">
        <v>12114</v>
      </c>
      <c r="D925" t="s">
        <v>12115</v>
      </c>
      <c r="E925" t="s">
        <v>2540</v>
      </c>
      <c r="F925" t="s">
        <v>2839</v>
      </c>
      <c r="G925" t="s">
        <v>2552</v>
      </c>
      <c r="H925" t="s">
        <v>12116</v>
      </c>
      <c r="I925" t="s">
        <v>9410</v>
      </c>
      <c r="J925" t="s">
        <v>9411</v>
      </c>
      <c r="K925">
        <v>1.07</v>
      </c>
      <c r="L925" s="1">
        <v>44927</v>
      </c>
      <c r="M925" s="1">
        <v>45291</v>
      </c>
    </row>
    <row r="926" spans="1:13">
      <c r="A926" t="s">
        <v>2840</v>
      </c>
      <c r="B926" t="s">
        <v>2841</v>
      </c>
      <c r="C926" t="s">
        <v>12117</v>
      </c>
      <c r="D926" t="s">
        <v>12118</v>
      </c>
      <c r="E926" t="s">
        <v>2540</v>
      </c>
      <c r="F926" t="s">
        <v>2842</v>
      </c>
      <c r="G926" t="s">
        <v>2843</v>
      </c>
      <c r="H926" t="s">
        <v>12119</v>
      </c>
      <c r="I926" t="s">
        <v>9410</v>
      </c>
      <c r="J926" t="s">
        <v>9411</v>
      </c>
      <c r="K926">
        <v>0.97</v>
      </c>
      <c r="L926" s="1">
        <v>44927</v>
      </c>
      <c r="M926" s="1">
        <v>45291</v>
      </c>
    </row>
    <row r="927" spans="1:13">
      <c r="A927" t="s">
        <v>2844</v>
      </c>
      <c r="B927" t="s">
        <v>2845</v>
      </c>
      <c r="C927" t="s">
        <v>12120</v>
      </c>
      <c r="D927" t="s">
        <v>12121</v>
      </c>
      <c r="E927" t="s">
        <v>2540</v>
      </c>
      <c r="F927" t="s">
        <v>2846</v>
      </c>
      <c r="G927" t="s">
        <v>2552</v>
      </c>
      <c r="H927" t="s">
        <v>12122</v>
      </c>
      <c r="I927" t="s">
        <v>9410</v>
      </c>
      <c r="J927" t="s">
        <v>9411</v>
      </c>
      <c r="K927">
        <v>0.99</v>
      </c>
      <c r="L927" s="1">
        <v>44927</v>
      </c>
      <c r="M927" s="1">
        <v>45291</v>
      </c>
    </row>
    <row r="928" spans="1:13">
      <c r="A928" t="s">
        <v>2847</v>
      </c>
      <c r="B928" t="s">
        <v>2848</v>
      </c>
      <c r="C928" t="s">
        <v>12123</v>
      </c>
      <c r="D928" t="s">
        <v>2843</v>
      </c>
      <c r="E928" t="s">
        <v>2540</v>
      </c>
      <c r="F928" t="s">
        <v>2849</v>
      </c>
      <c r="G928" t="s">
        <v>2843</v>
      </c>
      <c r="H928" t="s">
        <v>12124</v>
      </c>
      <c r="I928" t="s">
        <v>9410</v>
      </c>
      <c r="J928" t="s">
        <v>9411</v>
      </c>
      <c r="K928">
        <v>0.99</v>
      </c>
      <c r="L928" s="1">
        <v>44927</v>
      </c>
      <c r="M928" s="1">
        <v>45291</v>
      </c>
    </row>
    <row r="929" spans="1:13">
      <c r="A929" t="s">
        <v>2850</v>
      </c>
      <c r="B929" t="s">
        <v>2851</v>
      </c>
      <c r="C929" t="s">
        <v>12125</v>
      </c>
      <c r="D929" t="s">
        <v>11878</v>
      </c>
      <c r="E929" t="s">
        <v>2540</v>
      </c>
      <c r="F929" t="s">
        <v>2852</v>
      </c>
      <c r="G929" t="s">
        <v>2552</v>
      </c>
      <c r="H929" t="s">
        <v>12126</v>
      </c>
      <c r="I929" t="s">
        <v>9410</v>
      </c>
      <c r="J929" t="s">
        <v>9411</v>
      </c>
      <c r="K929">
        <v>0.96</v>
      </c>
      <c r="L929" s="1">
        <v>44927</v>
      </c>
      <c r="M929" s="1">
        <v>45291</v>
      </c>
    </row>
    <row r="930" spans="1:13">
      <c r="A930" t="s">
        <v>2853</v>
      </c>
      <c r="B930" t="s">
        <v>2854</v>
      </c>
      <c r="C930" t="s">
        <v>12127</v>
      </c>
      <c r="D930" t="s">
        <v>12128</v>
      </c>
      <c r="E930" t="s">
        <v>2540</v>
      </c>
      <c r="F930" t="s">
        <v>2855</v>
      </c>
      <c r="G930" t="s">
        <v>40</v>
      </c>
      <c r="H930" t="s">
        <v>12129</v>
      </c>
      <c r="I930" t="s">
        <v>9410</v>
      </c>
      <c r="J930" t="s">
        <v>9411</v>
      </c>
      <c r="K930">
        <v>1.03</v>
      </c>
      <c r="L930" s="1">
        <v>44927</v>
      </c>
      <c r="M930" s="1">
        <v>45291</v>
      </c>
    </row>
    <row r="931" spans="1:13">
      <c r="A931" t="s">
        <v>2856</v>
      </c>
      <c r="B931" t="s">
        <v>2857</v>
      </c>
      <c r="C931" t="s">
        <v>12130</v>
      </c>
      <c r="D931" t="s">
        <v>12131</v>
      </c>
      <c r="E931" t="s">
        <v>2540</v>
      </c>
      <c r="F931" t="s">
        <v>2858</v>
      </c>
      <c r="G931" t="s">
        <v>2701</v>
      </c>
      <c r="H931" t="s">
        <v>12132</v>
      </c>
      <c r="I931" t="s">
        <v>9410</v>
      </c>
      <c r="J931" t="s">
        <v>9411</v>
      </c>
      <c r="K931">
        <v>1</v>
      </c>
      <c r="L931" s="1">
        <v>44927</v>
      </c>
      <c r="M931" s="1">
        <v>45291</v>
      </c>
    </row>
    <row r="932" spans="1:13">
      <c r="A932" t="s">
        <v>2859</v>
      </c>
      <c r="B932" t="s">
        <v>2860</v>
      </c>
      <c r="C932" t="s">
        <v>12133</v>
      </c>
      <c r="D932" t="s">
        <v>12134</v>
      </c>
      <c r="E932" t="s">
        <v>2540</v>
      </c>
      <c r="F932" t="s">
        <v>2861</v>
      </c>
      <c r="G932" t="s">
        <v>78</v>
      </c>
      <c r="H932" t="s">
        <v>12135</v>
      </c>
      <c r="I932" t="s">
        <v>9410</v>
      </c>
      <c r="J932" t="s">
        <v>9411</v>
      </c>
      <c r="K932">
        <v>1.05</v>
      </c>
      <c r="L932" s="1">
        <v>44927</v>
      </c>
      <c r="M932" s="1">
        <v>45291</v>
      </c>
    </row>
    <row r="933" spans="1:13">
      <c r="A933" t="s">
        <v>2862</v>
      </c>
      <c r="B933" t="s">
        <v>2863</v>
      </c>
      <c r="C933" t="s">
        <v>12136</v>
      </c>
      <c r="D933" t="s">
        <v>12137</v>
      </c>
      <c r="E933" t="s">
        <v>2540</v>
      </c>
      <c r="F933" t="s">
        <v>2864</v>
      </c>
      <c r="G933" t="s">
        <v>2552</v>
      </c>
      <c r="H933" t="s">
        <v>12138</v>
      </c>
      <c r="I933" t="s">
        <v>9410</v>
      </c>
      <c r="J933" t="s">
        <v>9411</v>
      </c>
      <c r="K933">
        <v>1.1100000000000001</v>
      </c>
      <c r="L933" s="1">
        <v>44927</v>
      </c>
      <c r="M933" s="1">
        <v>45291</v>
      </c>
    </row>
    <row r="934" spans="1:13">
      <c r="A934" t="s">
        <v>2865</v>
      </c>
      <c r="B934" t="s">
        <v>2866</v>
      </c>
      <c r="C934" t="s">
        <v>12139</v>
      </c>
      <c r="D934" t="s">
        <v>12140</v>
      </c>
      <c r="E934" t="s">
        <v>2540</v>
      </c>
      <c r="F934" t="s">
        <v>1384</v>
      </c>
      <c r="G934" t="s">
        <v>1342</v>
      </c>
      <c r="H934" t="s">
        <v>12141</v>
      </c>
      <c r="I934" t="s">
        <v>9410</v>
      </c>
      <c r="J934" t="s">
        <v>9411</v>
      </c>
      <c r="K934">
        <v>0.92</v>
      </c>
      <c r="L934" s="1">
        <v>44927</v>
      </c>
      <c r="M934" s="1">
        <v>45291</v>
      </c>
    </row>
    <row r="935" spans="1:13">
      <c r="A935" t="s">
        <v>2867</v>
      </c>
      <c r="B935" t="s">
        <v>2868</v>
      </c>
      <c r="C935" t="s">
        <v>12142</v>
      </c>
      <c r="D935" t="s">
        <v>12143</v>
      </c>
      <c r="E935" t="s">
        <v>2540</v>
      </c>
      <c r="F935" t="s">
        <v>2869</v>
      </c>
      <c r="G935" t="s">
        <v>2701</v>
      </c>
      <c r="H935" t="s">
        <v>12144</v>
      </c>
      <c r="I935" t="s">
        <v>9410</v>
      </c>
      <c r="J935" t="s">
        <v>9411</v>
      </c>
      <c r="K935">
        <v>1.1000000000000001</v>
      </c>
      <c r="L935" s="1">
        <v>44927</v>
      </c>
      <c r="M935" s="1">
        <v>45291</v>
      </c>
    </row>
    <row r="936" spans="1:13">
      <c r="A936" t="s">
        <v>12145</v>
      </c>
      <c r="B936" t="s">
        <v>12146</v>
      </c>
      <c r="C936" t="s">
        <v>12147</v>
      </c>
      <c r="D936" t="s">
        <v>11893</v>
      </c>
      <c r="E936" t="s">
        <v>2540</v>
      </c>
      <c r="F936" t="s">
        <v>2596</v>
      </c>
      <c r="G936" t="s">
        <v>36</v>
      </c>
      <c r="H936" t="s">
        <v>12148</v>
      </c>
      <c r="I936" t="s">
        <v>9410</v>
      </c>
      <c r="J936" t="s">
        <v>9411</v>
      </c>
      <c r="K936">
        <v>1.05</v>
      </c>
      <c r="L936" s="1">
        <v>44927</v>
      </c>
      <c r="M936" s="1">
        <v>45291</v>
      </c>
    </row>
    <row r="937" spans="1:13">
      <c r="A937" t="s">
        <v>12149</v>
      </c>
      <c r="B937" t="s">
        <v>12150</v>
      </c>
      <c r="C937" t="s">
        <v>12151</v>
      </c>
      <c r="D937" t="s">
        <v>11878</v>
      </c>
      <c r="E937" t="s">
        <v>2540</v>
      </c>
      <c r="F937" t="s">
        <v>12152</v>
      </c>
      <c r="G937" t="s">
        <v>2552</v>
      </c>
      <c r="H937" t="s">
        <v>12153</v>
      </c>
      <c r="I937" t="s">
        <v>9410</v>
      </c>
      <c r="J937" t="s">
        <v>9411</v>
      </c>
      <c r="K937">
        <v>0.98</v>
      </c>
      <c r="L937" s="1">
        <v>44927</v>
      </c>
      <c r="M937" s="1">
        <v>45291</v>
      </c>
    </row>
    <row r="938" spans="1:13">
      <c r="A938" t="s">
        <v>2870</v>
      </c>
      <c r="B938" t="s">
        <v>2871</v>
      </c>
      <c r="C938" t="s">
        <v>12154</v>
      </c>
      <c r="D938" t="s">
        <v>12155</v>
      </c>
      <c r="E938" t="s">
        <v>2540</v>
      </c>
      <c r="F938" t="s">
        <v>2872</v>
      </c>
      <c r="G938" t="s">
        <v>2548</v>
      </c>
      <c r="H938" t="s">
        <v>12156</v>
      </c>
      <c r="I938" t="s">
        <v>9410</v>
      </c>
      <c r="J938" t="s">
        <v>9411</v>
      </c>
      <c r="K938">
        <v>1.08</v>
      </c>
      <c r="L938" s="1">
        <v>44927</v>
      </c>
      <c r="M938" s="1">
        <v>45291</v>
      </c>
    </row>
    <row r="939" spans="1:13">
      <c r="A939" t="s">
        <v>2926</v>
      </c>
      <c r="B939" t="s">
        <v>1537</v>
      </c>
      <c r="C939" t="s">
        <v>12157</v>
      </c>
      <c r="D939" t="s">
        <v>197</v>
      </c>
      <c r="E939" t="s">
        <v>2927</v>
      </c>
      <c r="F939" t="s">
        <v>2928</v>
      </c>
      <c r="G939" t="s">
        <v>413</v>
      </c>
      <c r="H939" t="s">
        <v>12158</v>
      </c>
      <c r="I939" t="s">
        <v>9410</v>
      </c>
      <c r="J939" t="s">
        <v>9411</v>
      </c>
      <c r="K939">
        <v>0.95</v>
      </c>
      <c r="L939" s="1">
        <v>44927</v>
      </c>
      <c r="M939" s="1">
        <v>45291</v>
      </c>
    </row>
    <row r="940" spans="1:13">
      <c r="A940" t="s">
        <v>2929</v>
      </c>
      <c r="B940" t="s">
        <v>2930</v>
      </c>
      <c r="C940" t="s">
        <v>12159</v>
      </c>
      <c r="D940" t="s">
        <v>12160</v>
      </c>
      <c r="E940" t="s">
        <v>2927</v>
      </c>
      <c r="F940" t="s">
        <v>2931</v>
      </c>
      <c r="G940" t="s">
        <v>1342</v>
      </c>
      <c r="H940" t="s">
        <v>12161</v>
      </c>
      <c r="I940" t="s">
        <v>9410</v>
      </c>
      <c r="J940" t="s">
        <v>9411</v>
      </c>
      <c r="K940">
        <v>1.06</v>
      </c>
      <c r="L940" s="1">
        <v>44927</v>
      </c>
      <c r="M940" s="1">
        <v>45291</v>
      </c>
    </row>
    <row r="941" spans="1:13">
      <c r="A941" t="s">
        <v>2932</v>
      </c>
      <c r="B941" t="s">
        <v>2933</v>
      </c>
      <c r="C941" t="s">
        <v>12162</v>
      </c>
      <c r="D941" t="s">
        <v>9895</v>
      </c>
      <c r="E941" t="s">
        <v>2927</v>
      </c>
      <c r="F941" t="s">
        <v>2934</v>
      </c>
      <c r="G941" t="s">
        <v>2935</v>
      </c>
      <c r="H941" t="s">
        <v>12163</v>
      </c>
      <c r="I941" t="s">
        <v>9410</v>
      </c>
      <c r="J941" t="s">
        <v>9411</v>
      </c>
      <c r="K941">
        <v>0.93</v>
      </c>
      <c r="L941" s="1">
        <v>44927</v>
      </c>
      <c r="M941" s="1">
        <v>45291</v>
      </c>
    </row>
    <row r="942" spans="1:13">
      <c r="A942" t="s">
        <v>2936</v>
      </c>
      <c r="B942" t="s">
        <v>2937</v>
      </c>
      <c r="C942" t="s">
        <v>12164</v>
      </c>
      <c r="D942" t="s">
        <v>2939</v>
      </c>
      <c r="E942" t="s">
        <v>2927</v>
      </c>
      <c r="F942" t="s">
        <v>2938</v>
      </c>
      <c r="G942" t="s">
        <v>2939</v>
      </c>
      <c r="H942" t="s">
        <v>12165</v>
      </c>
      <c r="I942" t="s">
        <v>9410</v>
      </c>
      <c r="J942" t="s">
        <v>9411</v>
      </c>
      <c r="K942">
        <v>1.04</v>
      </c>
      <c r="L942" s="1">
        <v>44927</v>
      </c>
      <c r="M942" s="1">
        <v>45291</v>
      </c>
    </row>
    <row r="943" spans="1:13">
      <c r="A943" t="s">
        <v>2940</v>
      </c>
      <c r="B943" t="s">
        <v>2941</v>
      </c>
      <c r="C943" t="s">
        <v>12166</v>
      </c>
      <c r="D943" t="s">
        <v>12167</v>
      </c>
      <c r="E943" t="s">
        <v>2927</v>
      </c>
      <c r="F943" t="s">
        <v>2942</v>
      </c>
      <c r="G943" t="s">
        <v>2943</v>
      </c>
      <c r="H943" t="s">
        <v>12168</v>
      </c>
      <c r="I943" t="s">
        <v>9410</v>
      </c>
      <c r="J943" t="s">
        <v>9411</v>
      </c>
      <c r="K943">
        <v>1.01</v>
      </c>
      <c r="L943" s="1">
        <v>44927</v>
      </c>
      <c r="M943" s="1">
        <v>45291</v>
      </c>
    </row>
    <row r="944" spans="1:13">
      <c r="A944" t="s">
        <v>2944</v>
      </c>
      <c r="B944" t="s">
        <v>2945</v>
      </c>
      <c r="C944" t="s">
        <v>12169</v>
      </c>
      <c r="D944" t="s">
        <v>12170</v>
      </c>
      <c r="E944" t="s">
        <v>2927</v>
      </c>
      <c r="F944" t="s">
        <v>2946</v>
      </c>
      <c r="G944" t="s">
        <v>1342</v>
      </c>
      <c r="H944" t="s">
        <v>12171</v>
      </c>
      <c r="I944" t="s">
        <v>9410</v>
      </c>
      <c r="J944" t="s">
        <v>9411</v>
      </c>
      <c r="K944">
        <v>1.07</v>
      </c>
      <c r="L944" s="1">
        <v>44927</v>
      </c>
      <c r="M944" s="1">
        <v>45291</v>
      </c>
    </row>
    <row r="945" spans="1:13">
      <c r="A945" t="s">
        <v>2947</v>
      </c>
      <c r="B945" t="s">
        <v>2948</v>
      </c>
      <c r="C945" t="s">
        <v>12172</v>
      </c>
      <c r="D945" t="s">
        <v>12173</v>
      </c>
      <c r="E945" t="s">
        <v>2927</v>
      </c>
      <c r="F945" t="s">
        <v>2949</v>
      </c>
      <c r="G945" t="s">
        <v>2950</v>
      </c>
      <c r="H945" t="s">
        <v>12174</v>
      </c>
      <c r="I945" t="s">
        <v>9410</v>
      </c>
      <c r="J945" t="s">
        <v>9411</v>
      </c>
      <c r="K945">
        <v>1.1299999999999999</v>
      </c>
      <c r="L945" s="1">
        <v>44927</v>
      </c>
      <c r="M945" s="1">
        <v>45291</v>
      </c>
    </row>
    <row r="946" spans="1:13">
      <c r="A946" t="s">
        <v>2951</v>
      </c>
      <c r="B946" t="s">
        <v>2952</v>
      </c>
      <c r="C946" t="s">
        <v>12175</v>
      </c>
      <c r="D946" t="s">
        <v>12167</v>
      </c>
      <c r="E946" t="s">
        <v>2927</v>
      </c>
      <c r="F946" t="s">
        <v>2953</v>
      </c>
      <c r="G946" t="s">
        <v>2943</v>
      </c>
      <c r="H946" t="s">
        <v>12176</v>
      </c>
      <c r="I946" t="s">
        <v>9410</v>
      </c>
      <c r="J946" t="s">
        <v>9411</v>
      </c>
      <c r="K946">
        <v>1.05</v>
      </c>
      <c r="L946" s="1">
        <v>44927</v>
      </c>
      <c r="M946" s="1">
        <v>45291</v>
      </c>
    </row>
    <row r="947" spans="1:13">
      <c r="A947" t="s">
        <v>2954</v>
      </c>
      <c r="B947" t="s">
        <v>2955</v>
      </c>
      <c r="C947" t="s">
        <v>12177</v>
      </c>
      <c r="D947" t="s">
        <v>1775</v>
      </c>
      <c r="E947" t="s">
        <v>2927</v>
      </c>
      <c r="F947" t="s">
        <v>2956</v>
      </c>
      <c r="G947" t="s">
        <v>2957</v>
      </c>
      <c r="H947" t="s">
        <v>12178</v>
      </c>
      <c r="I947" t="s">
        <v>9410</v>
      </c>
      <c r="J947" t="s">
        <v>9411</v>
      </c>
      <c r="K947">
        <v>1.04</v>
      </c>
      <c r="L947" s="1">
        <v>44927</v>
      </c>
      <c r="M947" s="1">
        <v>45291</v>
      </c>
    </row>
    <row r="948" spans="1:13">
      <c r="A948" t="s">
        <v>2958</v>
      </c>
      <c r="B948" t="s">
        <v>2959</v>
      </c>
      <c r="C948" t="s">
        <v>12179</v>
      </c>
      <c r="D948" t="s">
        <v>12180</v>
      </c>
      <c r="E948" t="s">
        <v>2927</v>
      </c>
      <c r="F948" t="s">
        <v>2960</v>
      </c>
      <c r="G948" t="s">
        <v>2961</v>
      </c>
      <c r="H948" t="s">
        <v>12181</v>
      </c>
      <c r="I948" t="s">
        <v>9410</v>
      </c>
      <c r="J948" t="s">
        <v>9411</v>
      </c>
      <c r="K948">
        <v>0.99</v>
      </c>
      <c r="L948" s="1">
        <v>44927</v>
      </c>
      <c r="M948" s="1">
        <v>45291</v>
      </c>
    </row>
    <row r="949" spans="1:13">
      <c r="A949" t="s">
        <v>2962</v>
      </c>
      <c r="B949" t="s">
        <v>2963</v>
      </c>
      <c r="C949" t="s">
        <v>12182</v>
      </c>
      <c r="D949" t="s">
        <v>12183</v>
      </c>
      <c r="E949" t="s">
        <v>2927</v>
      </c>
      <c r="F949" t="s">
        <v>2964</v>
      </c>
      <c r="G949" t="s">
        <v>2939</v>
      </c>
      <c r="H949" t="s">
        <v>12184</v>
      </c>
      <c r="I949" t="s">
        <v>9410</v>
      </c>
      <c r="J949" t="s">
        <v>9411</v>
      </c>
      <c r="K949">
        <v>0.97</v>
      </c>
      <c r="L949" s="1">
        <v>44927</v>
      </c>
      <c r="M949" s="1">
        <v>45291</v>
      </c>
    </row>
    <row r="950" spans="1:13">
      <c r="A950" t="s">
        <v>2965</v>
      </c>
      <c r="B950" t="s">
        <v>2966</v>
      </c>
      <c r="C950" t="s">
        <v>12185</v>
      </c>
      <c r="D950" t="s">
        <v>12186</v>
      </c>
      <c r="E950" t="s">
        <v>2927</v>
      </c>
      <c r="F950" t="s">
        <v>2967</v>
      </c>
      <c r="G950" t="s">
        <v>2968</v>
      </c>
      <c r="H950" t="s">
        <v>12187</v>
      </c>
      <c r="I950" t="s">
        <v>9410</v>
      </c>
      <c r="J950" t="s">
        <v>9411</v>
      </c>
      <c r="K950">
        <v>1.05</v>
      </c>
      <c r="L950" s="1">
        <v>44927</v>
      </c>
      <c r="M950" s="1">
        <v>45291</v>
      </c>
    </row>
    <row r="951" spans="1:13">
      <c r="A951" t="s">
        <v>2969</v>
      </c>
      <c r="B951" t="s">
        <v>2970</v>
      </c>
      <c r="C951" t="s">
        <v>12188</v>
      </c>
      <c r="D951" t="s">
        <v>2972</v>
      </c>
      <c r="E951" t="s">
        <v>2927</v>
      </c>
      <c r="F951" t="s">
        <v>2971</v>
      </c>
      <c r="G951" t="s">
        <v>2972</v>
      </c>
      <c r="H951" t="s">
        <v>12189</v>
      </c>
      <c r="I951" t="s">
        <v>9410</v>
      </c>
      <c r="J951" t="s">
        <v>9411</v>
      </c>
      <c r="K951">
        <v>0.99</v>
      </c>
      <c r="L951" s="1">
        <v>44927</v>
      </c>
      <c r="M951" s="1">
        <v>45291</v>
      </c>
    </row>
    <row r="952" spans="1:13">
      <c r="A952" t="s">
        <v>2973</v>
      </c>
      <c r="B952" t="s">
        <v>2974</v>
      </c>
      <c r="C952" t="s">
        <v>12190</v>
      </c>
      <c r="D952" t="s">
        <v>12186</v>
      </c>
      <c r="E952" t="s">
        <v>2927</v>
      </c>
      <c r="F952" t="s">
        <v>2975</v>
      </c>
      <c r="G952" t="s">
        <v>2968</v>
      </c>
      <c r="H952" t="s">
        <v>12191</v>
      </c>
      <c r="I952" t="s">
        <v>9410</v>
      </c>
      <c r="J952" t="s">
        <v>9411</v>
      </c>
      <c r="K952">
        <v>0.99</v>
      </c>
      <c r="L952" s="1">
        <v>44927</v>
      </c>
      <c r="M952" s="1">
        <v>45291</v>
      </c>
    </row>
    <row r="953" spans="1:13">
      <c r="A953" t="s">
        <v>2976</v>
      </c>
      <c r="B953" t="s">
        <v>2977</v>
      </c>
      <c r="C953" t="s">
        <v>12192</v>
      </c>
      <c r="D953" t="s">
        <v>12193</v>
      </c>
      <c r="E953" t="s">
        <v>2927</v>
      </c>
      <c r="F953" t="s">
        <v>2978</v>
      </c>
      <c r="G953" t="s">
        <v>56</v>
      </c>
      <c r="H953" t="s">
        <v>12194</v>
      </c>
      <c r="I953" t="s">
        <v>9410</v>
      </c>
      <c r="J953" t="s">
        <v>9411</v>
      </c>
      <c r="K953">
        <v>1.02</v>
      </c>
      <c r="L953" s="1">
        <v>44927</v>
      </c>
      <c r="M953" s="1">
        <v>45291</v>
      </c>
    </row>
    <row r="954" spans="1:13">
      <c r="A954" t="s">
        <v>2979</v>
      </c>
      <c r="B954" t="s">
        <v>2980</v>
      </c>
      <c r="C954" t="s">
        <v>12195</v>
      </c>
      <c r="D954" t="s">
        <v>12196</v>
      </c>
      <c r="E954" t="s">
        <v>2927</v>
      </c>
      <c r="F954" t="s">
        <v>2981</v>
      </c>
      <c r="G954" t="s">
        <v>2982</v>
      </c>
      <c r="H954" t="s">
        <v>12197</v>
      </c>
      <c r="I954" t="s">
        <v>9410</v>
      </c>
      <c r="J954" t="s">
        <v>9411</v>
      </c>
      <c r="K954">
        <v>1.02</v>
      </c>
      <c r="L954" s="1">
        <v>44927</v>
      </c>
      <c r="M954" s="1">
        <v>45291</v>
      </c>
    </row>
    <row r="955" spans="1:13">
      <c r="A955" t="s">
        <v>2983</v>
      </c>
      <c r="B955" t="s">
        <v>2984</v>
      </c>
      <c r="C955" t="s">
        <v>12198</v>
      </c>
      <c r="D955" t="s">
        <v>12199</v>
      </c>
      <c r="E955" t="s">
        <v>2927</v>
      </c>
      <c r="F955" t="s">
        <v>2985</v>
      </c>
      <c r="G955" t="s">
        <v>1775</v>
      </c>
      <c r="H955" t="s">
        <v>12200</v>
      </c>
      <c r="I955" t="s">
        <v>9410</v>
      </c>
      <c r="J955" t="s">
        <v>9411</v>
      </c>
      <c r="K955">
        <v>1</v>
      </c>
      <c r="L955" s="1">
        <v>44927</v>
      </c>
      <c r="M955" s="1">
        <v>45291</v>
      </c>
    </row>
    <row r="956" spans="1:13">
      <c r="A956" t="s">
        <v>2986</v>
      </c>
      <c r="B956" t="s">
        <v>2987</v>
      </c>
      <c r="C956" t="s">
        <v>12201</v>
      </c>
      <c r="D956" t="s">
        <v>12202</v>
      </c>
      <c r="E956" t="s">
        <v>2927</v>
      </c>
      <c r="F956" t="s">
        <v>2988</v>
      </c>
      <c r="G956" t="s">
        <v>2972</v>
      </c>
      <c r="H956" t="s">
        <v>12203</v>
      </c>
      <c r="I956" t="s">
        <v>9410</v>
      </c>
      <c r="J956" t="s">
        <v>9411</v>
      </c>
      <c r="K956">
        <v>0.99</v>
      </c>
      <c r="L956" s="1">
        <v>44927</v>
      </c>
      <c r="M956" s="1">
        <v>45291</v>
      </c>
    </row>
    <row r="957" spans="1:13">
      <c r="A957" t="s">
        <v>2989</v>
      </c>
      <c r="B957" t="s">
        <v>2990</v>
      </c>
      <c r="C957" t="s">
        <v>12204</v>
      </c>
      <c r="D957" t="s">
        <v>1602</v>
      </c>
      <c r="E957" t="s">
        <v>2927</v>
      </c>
      <c r="F957" t="s">
        <v>2991</v>
      </c>
      <c r="G957" t="s">
        <v>2394</v>
      </c>
      <c r="H957" t="s">
        <v>12205</v>
      </c>
      <c r="I957" t="s">
        <v>9410</v>
      </c>
      <c r="J957" t="s">
        <v>9411</v>
      </c>
      <c r="K957">
        <v>1.0900000000000001</v>
      </c>
      <c r="L957" s="1">
        <v>44927</v>
      </c>
      <c r="M957" s="1">
        <v>45291</v>
      </c>
    </row>
    <row r="958" spans="1:13">
      <c r="A958" t="s">
        <v>2992</v>
      </c>
      <c r="B958" t="s">
        <v>2993</v>
      </c>
      <c r="C958" t="s">
        <v>12206</v>
      </c>
      <c r="D958" t="s">
        <v>12207</v>
      </c>
      <c r="E958" t="s">
        <v>2927</v>
      </c>
      <c r="F958" t="s">
        <v>2994</v>
      </c>
      <c r="G958" t="s">
        <v>1342</v>
      </c>
      <c r="H958" t="s">
        <v>12208</v>
      </c>
      <c r="I958" t="s">
        <v>9410</v>
      </c>
      <c r="J958" t="s">
        <v>9411</v>
      </c>
      <c r="K958">
        <v>1.06</v>
      </c>
      <c r="L958" s="1">
        <v>44927</v>
      </c>
      <c r="M958" s="1">
        <v>45291</v>
      </c>
    </row>
    <row r="959" spans="1:13">
      <c r="A959" t="s">
        <v>2995</v>
      </c>
      <c r="B959" t="s">
        <v>2996</v>
      </c>
      <c r="C959" t="s">
        <v>12209</v>
      </c>
      <c r="D959" t="s">
        <v>12210</v>
      </c>
      <c r="E959" t="s">
        <v>2927</v>
      </c>
      <c r="F959" t="s">
        <v>2997</v>
      </c>
      <c r="G959" t="s">
        <v>2998</v>
      </c>
      <c r="H959" t="s">
        <v>12211</v>
      </c>
      <c r="I959" t="s">
        <v>9410</v>
      </c>
      <c r="J959" t="s">
        <v>9411</v>
      </c>
      <c r="K959">
        <v>1.05</v>
      </c>
      <c r="L959" s="1">
        <v>44927</v>
      </c>
      <c r="M959" s="1">
        <v>45291</v>
      </c>
    </row>
    <row r="960" spans="1:13">
      <c r="A960" t="s">
        <v>2999</v>
      </c>
      <c r="B960" t="s">
        <v>3000</v>
      </c>
      <c r="C960" t="s">
        <v>12212</v>
      </c>
      <c r="D960" t="s">
        <v>12213</v>
      </c>
      <c r="E960" t="s">
        <v>2927</v>
      </c>
      <c r="F960" t="s">
        <v>3001</v>
      </c>
      <c r="G960" t="s">
        <v>3002</v>
      </c>
      <c r="H960" t="s">
        <v>12214</v>
      </c>
      <c r="I960" t="s">
        <v>9410</v>
      </c>
      <c r="J960" t="s">
        <v>9411</v>
      </c>
      <c r="K960">
        <v>1.02</v>
      </c>
      <c r="L960" s="1">
        <v>44927</v>
      </c>
      <c r="M960" s="1">
        <v>45291</v>
      </c>
    </row>
    <row r="961" spans="1:13">
      <c r="A961" t="s">
        <v>3005</v>
      </c>
      <c r="B961" t="s">
        <v>1034</v>
      </c>
      <c r="C961" t="s">
        <v>12215</v>
      </c>
      <c r="D961" t="s">
        <v>12216</v>
      </c>
      <c r="E961" t="s">
        <v>2927</v>
      </c>
      <c r="F961" t="s">
        <v>3006</v>
      </c>
      <c r="G961" t="s">
        <v>2624</v>
      </c>
      <c r="H961" t="s">
        <v>12217</v>
      </c>
      <c r="I961" t="s">
        <v>9410</v>
      </c>
      <c r="J961" t="s">
        <v>9411</v>
      </c>
      <c r="K961">
        <v>1.1100000000000001</v>
      </c>
      <c r="L961" s="1">
        <v>44927</v>
      </c>
      <c r="M961" s="1">
        <v>45291</v>
      </c>
    </row>
    <row r="962" spans="1:13">
      <c r="A962" t="s">
        <v>3007</v>
      </c>
      <c r="B962" t="s">
        <v>3008</v>
      </c>
      <c r="C962" t="s">
        <v>12218</v>
      </c>
      <c r="D962" t="s">
        <v>12219</v>
      </c>
      <c r="E962" t="s">
        <v>2927</v>
      </c>
      <c r="F962" t="s">
        <v>3009</v>
      </c>
      <c r="G962" t="s">
        <v>2287</v>
      </c>
      <c r="H962" t="s">
        <v>12220</v>
      </c>
      <c r="I962" t="s">
        <v>9410</v>
      </c>
      <c r="J962" t="s">
        <v>9411</v>
      </c>
      <c r="K962">
        <v>1.1200000000000001</v>
      </c>
      <c r="L962" s="1">
        <v>44927</v>
      </c>
      <c r="M962" s="1">
        <v>45291</v>
      </c>
    </row>
    <row r="963" spans="1:13">
      <c r="A963" t="s">
        <v>3010</v>
      </c>
      <c r="B963" t="s">
        <v>3011</v>
      </c>
      <c r="C963" t="s">
        <v>12221</v>
      </c>
      <c r="D963" t="s">
        <v>10499</v>
      </c>
      <c r="E963" t="s">
        <v>2927</v>
      </c>
      <c r="F963" t="s">
        <v>3012</v>
      </c>
      <c r="G963" t="s">
        <v>40</v>
      </c>
      <c r="H963" t="s">
        <v>12222</v>
      </c>
      <c r="I963" t="s">
        <v>9410</v>
      </c>
      <c r="J963" t="s">
        <v>9411</v>
      </c>
      <c r="K963">
        <v>0.9</v>
      </c>
      <c r="L963" s="1">
        <v>44927</v>
      </c>
      <c r="M963" s="1">
        <v>45291</v>
      </c>
    </row>
    <row r="964" spans="1:13">
      <c r="A964" t="s">
        <v>3013</v>
      </c>
      <c r="B964" t="s">
        <v>3014</v>
      </c>
      <c r="C964" t="s">
        <v>12223</v>
      </c>
      <c r="D964" t="s">
        <v>12196</v>
      </c>
      <c r="E964" t="s">
        <v>2927</v>
      </c>
      <c r="F964" t="s">
        <v>3015</v>
      </c>
      <c r="G964" t="s">
        <v>2982</v>
      </c>
      <c r="H964" t="s">
        <v>12224</v>
      </c>
      <c r="I964" t="s">
        <v>9410</v>
      </c>
      <c r="J964" t="s">
        <v>9411</v>
      </c>
      <c r="K964">
        <v>1.03</v>
      </c>
      <c r="L964" s="1">
        <v>44927</v>
      </c>
      <c r="M964" s="1">
        <v>45291</v>
      </c>
    </row>
    <row r="965" spans="1:13">
      <c r="A965" t="s">
        <v>12225</v>
      </c>
      <c r="B965" t="s">
        <v>12226</v>
      </c>
      <c r="C965" t="s">
        <v>12227</v>
      </c>
      <c r="D965" t="s">
        <v>12186</v>
      </c>
      <c r="E965" t="s">
        <v>2927</v>
      </c>
      <c r="F965" t="s">
        <v>12228</v>
      </c>
      <c r="G965" t="s">
        <v>2968</v>
      </c>
      <c r="H965" t="s">
        <v>12229</v>
      </c>
      <c r="I965" t="s">
        <v>9410</v>
      </c>
      <c r="J965" t="s">
        <v>9411</v>
      </c>
      <c r="K965">
        <v>0.92</v>
      </c>
      <c r="L965" s="1">
        <v>44927</v>
      </c>
      <c r="M965" s="1">
        <v>45291</v>
      </c>
    </row>
    <row r="966" spans="1:13">
      <c r="A966" t="s">
        <v>3016</v>
      </c>
      <c r="B966" t="s">
        <v>3017</v>
      </c>
      <c r="C966" t="s">
        <v>12230</v>
      </c>
      <c r="D966" t="s">
        <v>2228</v>
      </c>
      <c r="E966" t="s">
        <v>2927</v>
      </c>
      <c r="F966" t="s">
        <v>3018</v>
      </c>
      <c r="G966" t="s">
        <v>2354</v>
      </c>
      <c r="H966" t="s">
        <v>12231</v>
      </c>
      <c r="I966" t="s">
        <v>9410</v>
      </c>
      <c r="J966" t="s">
        <v>9411</v>
      </c>
      <c r="K966">
        <v>1</v>
      </c>
      <c r="L966" s="1">
        <v>44927</v>
      </c>
      <c r="M966" s="1">
        <v>45291</v>
      </c>
    </row>
    <row r="967" spans="1:13">
      <c r="A967" t="s">
        <v>3022</v>
      </c>
      <c r="B967" t="s">
        <v>3023</v>
      </c>
      <c r="C967" t="s">
        <v>12232</v>
      </c>
      <c r="D967" t="s">
        <v>12024</v>
      </c>
      <c r="E967" t="s">
        <v>2927</v>
      </c>
      <c r="F967" t="s">
        <v>3024</v>
      </c>
      <c r="G967" t="s">
        <v>1907</v>
      </c>
      <c r="H967" t="s">
        <v>12233</v>
      </c>
      <c r="I967" t="s">
        <v>9410</v>
      </c>
      <c r="J967" t="s">
        <v>9411</v>
      </c>
      <c r="K967">
        <v>1.05</v>
      </c>
      <c r="L967" s="1">
        <v>44927</v>
      </c>
      <c r="M967" s="1">
        <v>45291</v>
      </c>
    </row>
    <row r="968" spans="1:13">
      <c r="A968" t="s">
        <v>3025</v>
      </c>
      <c r="B968" t="s">
        <v>3026</v>
      </c>
      <c r="C968" t="s">
        <v>12234</v>
      </c>
      <c r="D968" t="s">
        <v>12199</v>
      </c>
      <c r="E968" t="s">
        <v>2927</v>
      </c>
      <c r="F968" t="s">
        <v>2985</v>
      </c>
      <c r="G968" t="s">
        <v>1775</v>
      </c>
      <c r="H968" t="s">
        <v>12235</v>
      </c>
      <c r="I968" t="s">
        <v>9410</v>
      </c>
      <c r="J968" t="s">
        <v>9411</v>
      </c>
      <c r="K968">
        <v>1.04</v>
      </c>
      <c r="L968" s="1">
        <v>44927</v>
      </c>
      <c r="M968" s="1">
        <v>45291</v>
      </c>
    </row>
    <row r="969" spans="1:13">
      <c r="A969" t="s">
        <v>3027</v>
      </c>
      <c r="B969" t="s">
        <v>3028</v>
      </c>
      <c r="C969" t="s">
        <v>12236</v>
      </c>
      <c r="D969" t="s">
        <v>12237</v>
      </c>
      <c r="E969" t="s">
        <v>2927</v>
      </c>
      <c r="F969" t="s">
        <v>3029</v>
      </c>
      <c r="G969" t="s">
        <v>125</v>
      </c>
      <c r="H969" t="s">
        <v>12238</v>
      </c>
      <c r="I969" t="s">
        <v>9410</v>
      </c>
      <c r="J969" t="s">
        <v>9411</v>
      </c>
      <c r="K969">
        <v>0.91</v>
      </c>
      <c r="L969" s="1">
        <v>44927</v>
      </c>
      <c r="M969" s="1">
        <v>45291</v>
      </c>
    </row>
    <row r="970" spans="1:13">
      <c r="A970" t="s">
        <v>3030</v>
      </c>
      <c r="B970" t="s">
        <v>3031</v>
      </c>
      <c r="C970" t="s">
        <v>12239</v>
      </c>
      <c r="D970" t="s">
        <v>12240</v>
      </c>
      <c r="E970" t="s">
        <v>2927</v>
      </c>
      <c r="F970" t="s">
        <v>3032</v>
      </c>
      <c r="G970" t="s">
        <v>2961</v>
      </c>
      <c r="H970" t="s">
        <v>12241</v>
      </c>
      <c r="I970" t="s">
        <v>9410</v>
      </c>
      <c r="J970" t="s">
        <v>9411</v>
      </c>
      <c r="K970">
        <v>0.97</v>
      </c>
      <c r="L970" s="1">
        <v>44927</v>
      </c>
      <c r="M970" s="1">
        <v>45291</v>
      </c>
    </row>
    <row r="971" spans="1:13">
      <c r="A971" t="s">
        <v>3033</v>
      </c>
      <c r="B971" t="s">
        <v>3034</v>
      </c>
      <c r="C971" t="s">
        <v>12242</v>
      </c>
      <c r="D971" t="s">
        <v>12243</v>
      </c>
      <c r="E971" t="s">
        <v>2927</v>
      </c>
      <c r="F971" t="s">
        <v>3035</v>
      </c>
      <c r="G971" t="s">
        <v>2903</v>
      </c>
      <c r="H971" t="s">
        <v>12244</v>
      </c>
      <c r="I971" t="s">
        <v>9410</v>
      </c>
      <c r="J971" t="s">
        <v>9411</v>
      </c>
      <c r="K971">
        <v>1.04</v>
      </c>
      <c r="L971" s="1">
        <v>44927</v>
      </c>
      <c r="M971" s="1">
        <v>45291</v>
      </c>
    </row>
    <row r="972" spans="1:13">
      <c r="A972" t="s">
        <v>3036</v>
      </c>
      <c r="B972" t="s">
        <v>3037</v>
      </c>
      <c r="C972" t="s">
        <v>12245</v>
      </c>
      <c r="D972" t="s">
        <v>417</v>
      </c>
      <c r="E972" t="s">
        <v>2927</v>
      </c>
      <c r="F972" t="s">
        <v>3038</v>
      </c>
      <c r="G972" t="s">
        <v>3039</v>
      </c>
      <c r="H972" t="s">
        <v>12246</v>
      </c>
      <c r="I972" t="s">
        <v>9410</v>
      </c>
      <c r="J972" t="s">
        <v>9411</v>
      </c>
      <c r="K972">
        <v>1.1200000000000001</v>
      </c>
      <c r="L972" s="1">
        <v>44927</v>
      </c>
      <c r="M972" s="1">
        <v>45291</v>
      </c>
    </row>
    <row r="973" spans="1:13">
      <c r="A973" t="s">
        <v>3040</v>
      </c>
      <c r="B973" t="s">
        <v>3041</v>
      </c>
      <c r="C973" t="s">
        <v>12247</v>
      </c>
      <c r="D973" t="s">
        <v>12248</v>
      </c>
      <c r="E973" t="s">
        <v>2927</v>
      </c>
      <c r="F973" t="s">
        <v>3042</v>
      </c>
      <c r="G973" t="s">
        <v>104</v>
      </c>
      <c r="H973" t="s">
        <v>12249</v>
      </c>
      <c r="I973" t="s">
        <v>9410</v>
      </c>
      <c r="J973" t="s">
        <v>9411</v>
      </c>
      <c r="K973">
        <v>0.97</v>
      </c>
      <c r="L973" s="1">
        <v>44927</v>
      </c>
      <c r="M973" s="1">
        <v>45291</v>
      </c>
    </row>
    <row r="974" spans="1:13">
      <c r="A974" t="s">
        <v>3043</v>
      </c>
      <c r="B974" t="s">
        <v>3044</v>
      </c>
      <c r="C974" t="s">
        <v>12250</v>
      </c>
      <c r="D974" t="s">
        <v>78</v>
      </c>
      <c r="E974" t="s">
        <v>2927</v>
      </c>
      <c r="F974" t="s">
        <v>3045</v>
      </c>
      <c r="G974" t="s">
        <v>36</v>
      </c>
      <c r="H974" t="s">
        <v>12251</v>
      </c>
      <c r="I974" t="s">
        <v>9410</v>
      </c>
      <c r="J974" t="s">
        <v>9411</v>
      </c>
      <c r="K974">
        <v>1.05</v>
      </c>
      <c r="L974" s="1">
        <v>44927</v>
      </c>
      <c r="M974" s="1">
        <v>45291</v>
      </c>
    </row>
    <row r="975" spans="1:13">
      <c r="A975" t="s">
        <v>3046</v>
      </c>
      <c r="B975" t="s">
        <v>2771</v>
      </c>
      <c r="C975" t="s">
        <v>12252</v>
      </c>
      <c r="D975" t="s">
        <v>12253</v>
      </c>
      <c r="E975" t="s">
        <v>2927</v>
      </c>
      <c r="F975" t="s">
        <v>3047</v>
      </c>
      <c r="G975" t="s">
        <v>3048</v>
      </c>
      <c r="H975" t="s">
        <v>12254</v>
      </c>
      <c r="I975" t="s">
        <v>9410</v>
      </c>
      <c r="J975" t="s">
        <v>9411</v>
      </c>
      <c r="K975">
        <v>0.99</v>
      </c>
      <c r="L975" s="1">
        <v>44927</v>
      </c>
      <c r="M975" s="1">
        <v>45291</v>
      </c>
    </row>
    <row r="976" spans="1:13">
      <c r="A976" t="s">
        <v>3049</v>
      </c>
      <c r="B976" t="s">
        <v>3050</v>
      </c>
      <c r="C976" t="s">
        <v>12255</v>
      </c>
      <c r="D976" t="s">
        <v>12199</v>
      </c>
      <c r="E976" t="s">
        <v>2927</v>
      </c>
      <c r="F976" t="s">
        <v>3051</v>
      </c>
      <c r="G976" t="s">
        <v>1775</v>
      </c>
      <c r="H976" t="s">
        <v>12256</v>
      </c>
      <c r="I976" t="s">
        <v>9410</v>
      </c>
      <c r="J976" t="s">
        <v>9411</v>
      </c>
      <c r="K976">
        <v>1.06</v>
      </c>
      <c r="L976" s="1">
        <v>44927</v>
      </c>
      <c r="M976" s="1">
        <v>45291</v>
      </c>
    </row>
    <row r="977" spans="1:13">
      <c r="A977" t="s">
        <v>3052</v>
      </c>
      <c r="B977" t="s">
        <v>3053</v>
      </c>
      <c r="C977" t="s">
        <v>12257</v>
      </c>
      <c r="D977" t="s">
        <v>12258</v>
      </c>
      <c r="E977" t="s">
        <v>2927</v>
      </c>
      <c r="F977" t="s">
        <v>3054</v>
      </c>
      <c r="G977" t="s">
        <v>3055</v>
      </c>
      <c r="H977" t="s">
        <v>12259</v>
      </c>
      <c r="I977" t="s">
        <v>9410</v>
      </c>
      <c r="J977" t="s">
        <v>9411</v>
      </c>
      <c r="K977">
        <v>0.93</v>
      </c>
      <c r="L977" s="1">
        <v>44927</v>
      </c>
      <c r="M977" s="1">
        <v>45291</v>
      </c>
    </row>
    <row r="978" spans="1:13">
      <c r="A978" t="s">
        <v>3056</v>
      </c>
      <c r="B978" t="s">
        <v>3057</v>
      </c>
      <c r="C978" t="s">
        <v>12260</v>
      </c>
      <c r="D978" t="s">
        <v>4122</v>
      </c>
      <c r="E978" t="s">
        <v>2927</v>
      </c>
      <c r="F978" t="s">
        <v>3058</v>
      </c>
      <c r="G978" t="s">
        <v>22</v>
      </c>
      <c r="H978" t="s">
        <v>12261</v>
      </c>
      <c r="I978" t="s">
        <v>9410</v>
      </c>
      <c r="J978" t="s">
        <v>9411</v>
      </c>
      <c r="K978">
        <v>0.89</v>
      </c>
      <c r="L978" s="1">
        <v>44927</v>
      </c>
      <c r="M978" s="1">
        <v>45291</v>
      </c>
    </row>
    <row r="979" spans="1:13">
      <c r="A979" t="s">
        <v>3059</v>
      </c>
      <c r="B979" t="s">
        <v>3060</v>
      </c>
      <c r="C979" t="s">
        <v>12262</v>
      </c>
      <c r="D979" t="s">
        <v>12263</v>
      </c>
      <c r="E979" t="s">
        <v>2927</v>
      </c>
      <c r="F979" t="s">
        <v>3061</v>
      </c>
      <c r="G979" t="s">
        <v>3062</v>
      </c>
      <c r="H979" t="s">
        <v>12264</v>
      </c>
      <c r="I979" t="s">
        <v>9410</v>
      </c>
      <c r="J979" t="s">
        <v>9411</v>
      </c>
      <c r="K979">
        <v>1.06</v>
      </c>
      <c r="L979" s="1">
        <v>44927</v>
      </c>
      <c r="M979" s="1">
        <v>45291</v>
      </c>
    </row>
    <row r="980" spans="1:13">
      <c r="A980" t="s">
        <v>3063</v>
      </c>
      <c r="B980" t="s">
        <v>3064</v>
      </c>
      <c r="C980" t="s">
        <v>12265</v>
      </c>
      <c r="D980" t="s">
        <v>12199</v>
      </c>
      <c r="E980" t="s">
        <v>2927</v>
      </c>
      <c r="F980" t="s">
        <v>3065</v>
      </c>
      <c r="G980" t="s">
        <v>1775</v>
      </c>
      <c r="H980" t="s">
        <v>12266</v>
      </c>
      <c r="I980" t="s">
        <v>9410</v>
      </c>
      <c r="J980" t="s">
        <v>9411</v>
      </c>
      <c r="K980">
        <v>1.04</v>
      </c>
      <c r="L980" s="1">
        <v>44927</v>
      </c>
      <c r="M980" s="1">
        <v>45291</v>
      </c>
    </row>
    <row r="981" spans="1:13">
      <c r="A981" t="s">
        <v>3066</v>
      </c>
      <c r="B981" t="s">
        <v>3067</v>
      </c>
      <c r="C981" t="s">
        <v>12267</v>
      </c>
      <c r="D981" t="s">
        <v>12268</v>
      </c>
      <c r="E981" t="s">
        <v>2927</v>
      </c>
      <c r="F981" t="s">
        <v>3068</v>
      </c>
      <c r="G981" t="s">
        <v>3069</v>
      </c>
      <c r="H981" t="s">
        <v>12269</v>
      </c>
      <c r="I981" t="s">
        <v>9410</v>
      </c>
      <c r="J981" t="s">
        <v>9411</v>
      </c>
      <c r="K981">
        <v>0.98</v>
      </c>
      <c r="L981" s="1">
        <v>44927</v>
      </c>
      <c r="M981" s="1">
        <v>45291</v>
      </c>
    </row>
    <row r="982" spans="1:13">
      <c r="A982" t="s">
        <v>3070</v>
      </c>
      <c r="B982" t="s">
        <v>3071</v>
      </c>
      <c r="C982" t="s">
        <v>12270</v>
      </c>
      <c r="D982" t="s">
        <v>7482</v>
      </c>
      <c r="E982" t="s">
        <v>2927</v>
      </c>
      <c r="F982" t="s">
        <v>3072</v>
      </c>
      <c r="G982" t="s">
        <v>78</v>
      </c>
      <c r="H982" t="s">
        <v>12271</v>
      </c>
      <c r="I982" t="s">
        <v>9410</v>
      </c>
      <c r="J982" t="s">
        <v>9411</v>
      </c>
      <c r="K982">
        <v>1.04</v>
      </c>
      <c r="L982" s="1">
        <v>44927</v>
      </c>
      <c r="M982" s="1">
        <v>45291</v>
      </c>
    </row>
    <row r="983" spans="1:13">
      <c r="A983" t="s">
        <v>3073</v>
      </c>
      <c r="B983" t="s">
        <v>3074</v>
      </c>
      <c r="C983" t="s">
        <v>12272</v>
      </c>
      <c r="D983" t="s">
        <v>12273</v>
      </c>
      <c r="E983" t="s">
        <v>2927</v>
      </c>
      <c r="F983" t="s">
        <v>3075</v>
      </c>
      <c r="G983" t="s">
        <v>3076</v>
      </c>
      <c r="H983" t="s">
        <v>12274</v>
      </c>
      <c r="I983" t="s">
        <v>9410</v>
      </c>
      <c r="J983" t="s">
        <v>9411</v>
      </c>
      <c r="K983">
        <v>1</v>
      </c>
      <c r="L983" s="1">
        <v>44927</v>
      </c>
      <c r="M983" s="1">
        <v>45291</v>
      </c>
    </row>
    <row r="984" spans="1:13">
      <c r="A984" t="s">
        <v>3077</v>
      </c>
      <c r="B984" t="s">
        <v>3078</v>
      </c>
      <c r="C984" t="s">
        <v>12275</v>
      </c>
      <c r="D984" t="s">
        <v>7741</v>
      </c>
      <c r="E984" t="s">
        <v>2927</v>
      </c>
      <c r="F984" t="s">
        <v>3079</v>
      </c>
      <c r="G984" t="s">
        <v>1342</v>
      </c>
      <c r="H984" t="s">
        <v>12276</v>
      </c>
      <c r="I984" t="s">
        <v>9410</v>
      </c>
      <c r="J984" t="s">
        <v>9411</v>
      </c>
      <c r="K984">
        <v>1.04</v>
      </c>
      <c r="L984" s="1">
        <v>44927</v>
      </c>
      <c r="M984" s="1">
        <v>45291</v>
      </c>
    </row>
    <row r="985" spans="1:13">
      <c r="A985" t="s">
        <v>3080</v>
      </c>
      <c r="B985" t="s">
        <v>3081</v>
      </c>
      <c r="C985" t="s">
        <v>12277</v>
      </c>
      <c r="D985" t="s">
        <v>3083</v>
      </c>
      <c r="E985" t="s">
        <v>2927</v>
      </c>
      <c r="F985" t="s">
        <v>3082</v>
      </c>
      <c r="G985" t="s">
        <v>3083</v>
      </c>
      <c r="H985" t="s">
        <v>12278</v>
      </c>
      <c r="I985" t="s">
        <v>9410</v>
      </c>
      <c r="J985" t="s">
        <v>9411</v>
      </c>
      <c r="K985">
        <v>0.94</v>
      </c>
      <c r="L985" s="1">
        <v>44927</v>
      </c>
      <c r="M985" s="1">
        <v>45291</v>
      </c>
    </row>
    <row r="986" spans="1:13">
      <c r="A986" t="s">
        <v>3084</v>
      </c>
      <c r="B986" t="s">
        <v>3085</v>
      </c>
      <c r="C986" t="s">
        <v>12279</v>
      </c>
      <c r="D986" t="s">
        <v>12280</v>
      </c>
      <c r="E986" t="s">
        <v>2927</v>
      </c>
      <c r="F986" t="s">
        <v>3086</v>
      </c>
      <c r="G986" t="s">
        <v>44</v>
      </c>
      <c r="H986" t="s">
        <v>12281</v>
      </c>
      <c r="I986" t="s">
        <v>9410</v>
      </c>
      <c r="J986" t="s">
        <v>9411</v>
      </c>
      <c r="K986">
        <v>1</v>
      </c>
      <c r="L986" s="1">
        <v>44927</v>
      </c>
      <c r="M986" s="1">
        <v>45291</v>
      </c>
    </row>
    <row r="987" spans="1:13">
      <c r="A987" t="s">
        <v>3087</v>
      </c>
      <c r="B987" t="s">
        <v>3088</v>
      </c>
      <c r="C987" t="s">
        <v>12282</v>
      </c>
      <c r="D987" t="s">
        <v>12263</v>
      </c>
      <c r="E987" t="s">
        <v>2927</v>
      </c>
      <c r="F987" t="s">
        <v>3089</v>
      </c>
      <c r="G987" t="s">
        <v>3062</v>
      </c>
      <c r="H987" t="s">
        <v>12283</v>
      </c>
      <c r="I987" t="s">
        <v>9410</v>
      </c>
      <c r="J987" t="s">
        <v>9411</v>
      </c>
      <c r="K987">
        <v>1.03</v>
      </c>
      <c r="L987" s="1">
        <v>44927</v>
      </c>
      <c r="M987" s="1">
        <v>45291</v>
      </c>
    </row>
    <row r="988" spans="1:13">
      <c r="A988" t="s">
        <v>12284</v>
      </c>
      <c r="B988" t="s">
        <v>12285</v>
      </c>
      <c r="C988" t="s">
        <v>12286</v>
      </c>
      <c r="D988" t="s">
        <v>12287</v>
      </c>
      <c r="E988" t="s">
        <v>2927</v>
      </c>
      <c r="F988" t="s">
        <v>12288</v>
      </c>
      <c r="G988" t="s">
        <v>3607</v>
      </c>
      <c r="H988" t="s">
        <v>12289</v>
      </c>
      <c r="I988" t="s">
        <v>9410</v>
      </c>
      <c r="J988" t="s">
        <v>9411</v>
      </c>
      <c r="K988">
        <v>0.86</v>
      </c>
      <c r="L988" s="1">
        <v>44927</v>
      </c>
      <c r="M988" s="1">
        <v>45291</v>
      </c>
    </row>
    <row r="989" spans="1:13">
      <c r="A989" t="s">
        <v>3090</v>
      </c>
      <c r="B989" t="s">
        <v>3091</v>
      </c>
      <c r="C989" t="s">
        <v>12290</v>
      </c>
      <c r="D989" t="s">
        <v>2624</v>
      </c>
      <c r="E989" t="s">
        <v>2927</v>
      </c>
      <c r="F989" t="s">
        <v>3092</v>
      </c>
      <c r="G989" t="s">
        <v>3093</v>
      </c>
      <c r="H989" t="s">
        <v>12291</v>
      </c>
      <c r="I989" t="s">
        <v>9410</v>
      </c>
      <c r="J989" t="s">
        <v>9411</v>
      </c>
      <c r="K989">
        <v>1.07</v>
      </c>
      <c r="L989" s="1">
        <v>44927</v>
      </c>
      <c r="M989" s="1">
        <v>45291</v>
      </c>
    </row>
    <row r="990" spans="1:13">
      <c r="A990" t="s">
        <v>3094</v>
      </c>
      <c r="B990" t="s">
        <v>3095</v>
      </c>
      <c r="C990" t="s">
        <v>12292</v>
      </c>
      <c r="D990" t="s">
        <v>7100</v>
      </c>
      <c r="E990" t="s">
        <v>2927</v>
      </c>
      <c r="F990" t="s">
        <v>3096</v>
      </c>
      <c r="G990" t="s">
        <v>438</v>
      </c>
      <c r="H990" t="s">
        <v>12293</v>
      </c>
      <c r="I990" t="s">
        <v>9410</v>
      </c>
      <c r="J990" t="s">
        <v>9411</v>
      </c>
      <c r="K990">
        <v>0.97</v>
      </c>
      <c r="L990" s="1">
        <v>44927</v>
      </c>
      <c r="M990" s="1">
        <v>45291</v>
      </c>
    </row>
    <row r="991" spans="1:13">
      <c r="A991" t="s">
        <v>3097</v>
      </c>
      <c r="B991" t="s">
        <v>3098</v>
      </c>
      <c r="C991" t="s">
        <v>12294</v>
      </c>
      <c r="D991" t="s">
        <v>3684</v>
      </c>
      <c r="E991" t="s">
        <v>2927</v>
      </c>
      <c r="F991" t="s">
        <v>3099</v>
      </c>
      <c r="G991" t="s">
        <v>3100</v>
      </c>
      <c r="H991" t="s">
        <v>12295</v>
      </c>
      <c r="I991" t="s">
        <v>9410</v>
      </c>
      <c r="J991" t="s">
        <v>9411</v>
      </c>
      <c r="K991">
        <v>0.99</v>
      </c>
      <c r="L991" s="1">
        <v>44927</v>
      </c>
      <c r="M991" s="1">
        <v>45291</v>
      </c>
    </row>
    <row r="992" spans="1:13">
      <c r="A992" t="s">
        <v>3101</v>
      </c>
      <c r="B992" t="s">
        <v>3102</v>
      </c>
      <c r="C992" t="s">
        <v>12296</v>
      </c>
      <c r="D992" t="s">
        <v>6091</v>
      </c>
      <c r="E992" t="s">
        <v>2927</v>
      </c>
      <c r="F992" t="s">
        <v>3103</v>
      </c>
      <c r="G992" t="s">
        <v>3104</v>
      </c>
      <c r="H992" t="s">
        <v>12297</v>
      </c>
      <c r="I992" t="s">
        <v>9410</v>
      </c>
      <c r="J992" t="s">
        <v>9411</v>
      </c>
      <c r="K992">
        <v>0.97</v>
      </c>
      <c r="L992" s="1">
        <v>44927</v>
      </c>
      <c r="M992" s="1">
        <v>45291</v>
      </c>
    </row>
    <row r="993" spans="1:13">
      <c r="A993" t="s">
        <v>3105</v>
      </c>
      <c r="B993" t="s">
        <v>3106</v>
      </c>
      <c r="C993" t="s">
        <v>12298</v>
      </c>
      <c r="D993" t="s">
        <v>7482</v>
      </c>
      <c r="E993" t="s">
        <v>2927</v>
      </c>
      <c r="F993" t="s">
        <v>3107</v>
      </c>
      <c r="G993" t="s">
        <v>78</v>
      </c>
      <c r="H993" t="s">
        <v>12299</v>
      </c>
      <c r="I993" t="s">
        <v>9410</v>
      </c>
      <c r="J993" t="s">
        <v>9411</v>
      </c>
      <c r="K993">
        <v>1.04</v>
      </c>
      <c r="L993" s="1">
        <v>44927</v>
      </c>
      <c r="M993" s="1">
        <v>45291</v>
      </c>
    </row>
    <row r="994" spans="1:13">
      <c r="A994" t="s">
        <v>3108</v>
      </c>
      <c r="B994" t="s">
        <v>3109</v>
      </c>
      <c r="C994" t="s">
        <v>12300</v>
      </c>
      <c r="D994" t="s">
        <v>4810</v>
      </c>
      <c r="E994" t="s">
        <v>2927</v>
      </c>
      <c r="F994" t="s">
        <v>3110</v>
      </c>
      <c r="G994" t="s">
        <v>3111</v>
      </c>
      <c r="H994" t="s">
        <v>12301</v>
      </c>
      <c r="I994" t="s">
        <v>9410</v>
      </c>
      <c r="J994" t="s">
        <v>9411</v>
      </c>
      <c r="K994">
        <v>0.97</v>
      </c>
      <c r="L994" s="1">
        <v>44927</v>
      </c>
      <c r="M994" s="1">
        <v>45291</v>
      </c>
    </row>
    <row r="995" spans="1:13">
      <c r="A995" t="s">
        <v>3112</v>
      </c>
      <c r="B995" t="s">
        <v>1439</v>
      </c>
      <c r="C995" t="s">
        <v>12302</v>
      </c>
      <c r="D995" t="s">
        <v>12303</v>
      </c>
      <c r="E995" t="s">
        <v>2927</v>
      </c>
      <c r="F995" t="s">
        <v>3113</v>
      </c>
      <c r="G995" t="s">
        <v>1342</v>
      </c>
      <c r="H995" t="s">
        <v>12304</v>
      </c>
      <c r="I995" t="s">
        <v>9410</v>
      </c>
      <c r="J995" t="s">
        <v>9411</v>
      </c>
      <c r="K995">
        <v>1.1100000000000001</v>
      </c>
      <c r="L995" s="1">
        <v>44927</v>
      </c>
      <c r="M995" s="1">
        <v>45291</v>
      </c>
    </row>
    <row r="996" spans="1:13">
      <c r="A996" t="s">
        <v>3114</v>
      </c>
      <c r="B996" t="s">
        <v>3115</v>
      </c>
      <c r="C996" t="s">
        <v>12305</v>
      </c>
      <c r="D996" t="s">
        <v>12306</v>
      </c>
      <c r="E996" t="s">
        <v>2927</v>
      </c>
      <c r="F996" t="s">
        <v>3116</v>
      </c>
      <c r="G996" t="s">
        <v>1342</v>
      </c>
      <c r="H996" t="s">
        <v>12307</v>
      </c>
      <c r="I996" t="s">
        <v>9410</v>
      </c>
      <c r="J996" t="s">
        <v>9411</v>
      </c>
      <c r="K996">
        <v>1.02</v>
      </c>
      <c r="L996" s="1">
        <v>44927</v>
      </c>
      <c r="M996" s="1">
        <v>45291</v>
      </c>
    </row>
    <row r="997" spans="1:13">
      <c r="A997" t="s">
        <v>3117</v>
      </c>
      <c r="B997" t="s">
        <v>3118</v>
      </c>
      <c r="C997" t="s">
        <v>12308</v>
      </c>
      <c r="D997" t="s">
        <v>12199</v>
      </c>
      <c r="E997" t="s">
        <v>2927</v>
      </c>
      <c r="F997" t="s">
        <v>3119</v>
      </c>
      <c r="G997" t="s">
        <v>1775</v>
      </c>
      <c r="H997" t="s">
        <v>12309</v>
      </c>
      <c r="I997" t="s">
        <v>9410</v>
      </c>
      <c r="J997" t="s">
        <v>9411</v>
      </c>
      <c r="K997">
        <v>1.06</v>
      </c>
      <c r="L997" s="1">
        <v>44927</v>
      </c>
      <c r="M997" s="1">
        <v>45291</v>
      </c>
    </row>
    <row r="998" spans="1:13">
      <c r="A998" t="s">
        <v>3120</v>
      </c>
      <c r="B998" t="s">
        <v>3121</v>
      </c>
      <c r="C998" t="s">
        <v>12310</v>
      </c>
      <c r="D998" t="s">
        <v>12311</v>
      </c>
      <c r="E998" t="s">
        <v>2927</v>
      </c>
      <c r="F998" t="s">
        <v>3122</v>
      </c>
      <c r="G998" t="s">
        <v>3123</v>
      </c>
      <c r="H998" t="s">
        <v>12312</v>
      </c>
      <c r="I998" t="s">
        <v>9410</v>
      </c>
      <c r="J998" t="s">
        <v>9411</v>
      </c>
      <c r="K998">
        <v>0.93</v>
      </c>
      <c r="L998" s="1">
        <v>44927</v>
      </c>
      <c r="M998" s="1">
        <v>45291</v>
      </c>
    </row>
    <row r="999" spans="1:13">
      <c r="A999" t="s">
        <v>3124</v>
      </c>
      <c r="B999" t="s">
        <v>3125</v>
      </c>
      <c r="C999" t="s">
        <v>12313</v>
      </c>
      <c r="D999" t="s">
        <v>12314</v>
      </c>
      <c r="E999" t="s">
        <v>2927</v>
      </c>
      <c r="F999" t="s">
        <v>3126</v>
      </c>
      <c r="G999" t="s">
        <v>3127</v>
      </c>
      <c r="H999" t="s">
        <v>12315</v>
      </c>
      <c r="I999" t="s">
        <v>9410</v>
      </c>
      <c r="J999" t="s">
        <v>9411</v>
      </c>
      <c r="K999">
        <v>0.86</v>
      </c>
      <c r="L999" s="1">
        <v>44927</v>
      </c>
      <c r="M999" s="1">
        <v>45291</v>
      </c>
    </row>
    <row r="1000" spans="1:13">
      <c r="A1000" t="s">
        <v>3128</v>
      </c>
      <c r="B1000" t="s">
        <v>3129</v>
      </c>
      <c r="C1000" t="s">
        <v>12316</v>
      </c>
      <c r="D1000" t="s">
        <v>12317</v>
      </c>
      <c r="E1000" t="s">
        <v>2927</v>
      </c>
      <c r="F1000" t="s">
        <v>3130</v>
      </c>
      <c r="G1000" t="s">
        <v>3131</v>
      </c>
      <c r="H1000" t="s">
        <v>12318</v>
      </c>
      <c r="I1000" t="s">
        <v>9410</v>
      </c>
      <c r="J1000" t="s">
        <v>9411</v>
      </c>
      <c r="K1000">
        <v>0.99</v>
      </c>
      <c r="L1000" s="1">
        <v>44927</v>
      </c>
      <c r="M1000" s="1">
        <v>45291</v>
      </c>
    </row>
    <row r="1001" spans="1:13">
      <c r="A1001" t="s">
        <v>3132</v>
      </c>
      <c r="B1001" t="s">
        <v>3133</v>
      </c>
      <c r="C1001" t="s">
        <v>12319</v>
      </c>
      <c r="D1001" t="s">
        <v>12186</v>
      </c>
      <c r="E1001" t="s">
        <v>2927</v>
      </c>
      <c r="F1001" t="s">
        <v>3134</v>
      </c>
      <c r="G1001" t="s">
        <v>2968</v>
      </c>
      <c r="H1001" t="s">
        <v>12320</v>
      </c>
      <c r="I1001" t="s">
        <v>9410</v>
      </c>
      <c r="J1001" t="s">
        <v>9411</v>
      </c>
      <c r="K1001">
        <v>1.1100000000000001</v>
      </c>
      <c r="L1001" s="1">
        <v>44927</v>
      </c>
      <c r="M1001" s="1">
        <v>45291</v>
      </c>
    </row>
    <row r="1002" spans="1:13">
      <c r="A1002" t="s">
        <v>3135</v>
      </c>
      <c r="B1002" t="s">
        <v>3136</v>
      </c>
      <c r="C1002" t="s">
        <v>12321</v>
      </c>
      <c r="D1002" t="s">
        <v>12322</v>
      </c>
      <c r="E1002" t="s">
        <v>2927</v>
      </c>
      <c r="F1002" t="s">
        <v>3137</v>
      </c>
      <c r="G1002" t="s">
        <v>2903</v>
      </c>
      <c r="H1002" t="s">
        <v>12323</v>
      </c>
      <c r="I1002" t="s">
        <v>9410</v>
      </c>
      <c r="J1002" t="s">
        <v>9411</v>
      </c>
      <c r="K1002">
        <v>0.97</v>
      </c>
      <c r="L1002" s="1">
        <v>44927</v>
      </c>
      <c r="M1002" s="1">
        <v>45291</v>
      </c>
    </row>
    <row r="1003" spans="1:13">
      <c r="A1003" t="s">
        <v>3138</v>
      </c>
      <c r="B1003" t="s">
        <v>3139</v>
      </c>
      <c r="C1003" t="s">
        <v>12324</v>
      </c>
      <c r="D1003" t="s">
        <v>12322</v>
      </c>
      <c r="E1003" t="s">
        <v>2927</v>
      </c>
      <c r="F1003" t="s">
        <v>3140</v>
      </c>
      <c r="G1003" t="s">
        <v>2903</v>
      </c>
      <c r="H1003" t="s">
        <v>12325</v>
      </c>
      <c r="I1003" t="s">
        <v>9410</v>
      </c>
      <c r="J1003" t="s">
        <v>9411</v>
      </c>
      <c r="K1003">
        <v>1.04</v>
      </c>
      <c r="L1003" s="1">
        <v>44927</v>
      </c>
      <c r="M1003" s="1">
        <v>45291</v>
      </c>
    </row>
    <row r="1004" spans="1:13">
      <c r="A1004" t="s">
        <v>3141</v>
      </c>
      <c r="B1004" t="s">
        <v>3142</v>
      </c>
      <c r="C1004" t="s">
        <v>12326</v>
      </c>
      <c r="D1004" t="s">
        <v>12327</v>
      </c>
      <c r="E1004" t="s">
        <v>2927</v>
      </c>
      <c r="F1004" t="s">
        <v>3143</v>
      </c>
      <c r="G1004" t="s">
        <v>2935</v>
      </c>
      <c r="H1004" t="s">
        <v>12328</v>
      </c>
      <c r="I1004" t="s">
        <v>9410</v>
      </c>
      <c r="J1004" t="s">
        <v>9411</v>
      </c>
      <c r="K1004">
        <v>0.96</v>
      </c>
      <c r="L1004" s="1">
        <v>44927</v>
      </c>
      <c r="M1004" s="1">
        <v>45291</v>
      </c>
    </row>
    <row r="1005" spans="1:13">
      <c r="A1005" t="s">
        <v>12329</v>
      </c>
      <c r="B1005" t="s">
        <v>12330</v>
      </c>
      <c r="C1005" t="s">
        <v>12331</v>
      </c>
      <c r="D1005" t="s">
        <v>12199</v>
      </c>
      <c r="E1005" t="s">
        <v>2927</v>
      </c>
      <c r="F1005" t="s">
        <v>12332</v>
      </c>
      <c r="G1005" t="s">
        <v>1775</v>
      </c>
      <c r="H1005" t="s">
        <v>12333</v>
      </c>
      <c r="I1005" t="s">
        <v>9410</v>
      </c>
      <c r="J1005" t="s">
        <v>9411</v>
      </c>
      <c r="K1005">
        <v>0.89</v>
      </c>
      <c r="L1005" s="1">
        <v>44927</v>
      </c>
      <c r="M1005" s="1">
        <v>45291</v>
      </c>
    </row>
    <row r="1006" spans="1:13">
      <c r="A1006" t="s">
        <v>3144</v>
      </c>
      <c r="B1006" t="s">
        <v>3145</v>
      </c>
      <c r="C1006" t="s">
        <v>12334</v>
      </c>
      <c r="D1006" t="s">
        <v>12322</v>
      </c>
      <c r="E1006" t="s">
        <v>2927</v>
      </c>
      <c r="F1006" t="s">
        <v>3140</v>
      </c>
      <c r="G1006" t="s">
        <v>2903</v>
      </c>
      <c r="H1006" t="s">
        <v>12335</v>
      </c>
      <c r="I1006" t="s">
        <v>9410</v>
      </c>
      <c r="J1006" t="s">
        <v>9411</v>
      </c>
      <c r="K1006">
        <v>1.04</v>
      </c>
      <c r="L1006" s="1">
        <v>44927</v>
      </c>
      <c r="M1006" s="1">
        <v>45291</v>
      </c>
    </row>
    <row r="1007" spans="1:13">
      <c r="A1007" t="s">
        <v>3146</v>
      </c>
      <c r="B1007" t="s">
        <v>3147</v>
      </c>
      <c r="C1007" t="s">
        <v>12336</v>
      </c>
      <c r="D1007" t="s">
        <v>12199</v>
      </c>
      <c r="E1007" t="s">
        <v>2927</v>
      </c>
      <c r="F1007" t="s">
        <v>3148</v>
      </c>
      <c r="G1007" t="s">
        <v>1775</v>
      </c>
      <c r="H1007" t="s">
        <v>12337</v>
      </c>
      <c r="I1007" t="s">
        <v>9410</v>
      </c>
      <c r="J1007" t="s">
        <v>9411</v>
      </c>
      <c r="K1007">
        <v>0.99</v>
      </c>
      <c r="L1007" s="1">
        <v>44927</v>
      </c>
      <c r="M1007" s="1">
        <v>45291</v>
      </c>
    </row>
    <row r="1008" spans="1:13">
      <c r="A1008" t="s">
        <v>3149</v>
      </c>
      <c r="B1008" t="s">
        <v>3150</v>
      </c>
      <c r="C1008" t="s">
        <v>12338</v>
      </c>
      <c r="D1008" t="s">
        <v>12303</v>
      </c>
      <c r="E1008" t="s">
        <v>2927</v>
      </c>
      <c r="F1008" t="s">
        <v>3113</v>
      </c>
      <c r="G1008" t="s">
        <v>1342</v>
      </c>
      <c r="H1008" t="s">
        <v>12339</v>
      </c>
      <c r="I1008" t="s">
        <v>9410</v>
      </c>
      <c r="J1008" t="s">
        <v>9411</v>
      </c>
      <c r="K1008">
        <v>1.03</v>
      </c>
      <c r="L1008" s="1">
        <v>44927</v>
      </c>
      <c r="M1008" s="1">
        <v>45291</v>
      </c>
    </row>
    <row r="1009" spans="1:13">
      <c r="A1009" t="s">
        <v>12340</v>
      </c>
      <c r="B1009" t="s">
        <v>12341</v>
      </c>
      <c r="C1009" t="s">
        <v>12342</v>
      </c>
      <c r="D1009" t="s">
        <v>12306</v>
      </c>
      <c r="E1009" t="s">
        <v>2927</v>
      </c>
      <c r="F1009" t="s">
        <v>3116</v>
      </c>
      <c r="G1009" t="s">
        <v>1342</v>
      </c>
      <c r="H1009" t="s">
        <v>12343</v>
      </c>
      <c r="I1009" t="s">
        <v>9410</v>
      </c>
      <c r="J1009" t="s">
        <v>9411</v>
      </c>
      <c r="K1009">
        <v>1.05</v>
      </c>
      <c r="L1009" s="1">
        <v>44927</v>
      </c>
      <c r="M1009" s="1">
        <v>45291</v>
      </c>
    </row>
    <row r="1010" spans="1:13">
      <c r="A1010" t="s">
        <v>12344</v>
      </c>
      <c r="B1010" t="s">
        <v>12345</v>
      </c>
      <c r="C1010" t="s">
        <v>12346</v>
      </c>
      <c r="D1010" t="s">
        <v>12186</v>
      </c>
      <c r="E1010" t="s">
        <v>2927</v>
      </c>
      <c r="F1010" t="s">
        <v>2975</v>
      </c>
      <c r="G1010" t="s">
        <v>2968</v>
      </c>
      <c r="H1010" t="s">
        <v>12347</v>
      </c>
      <c r="I1010" t="s">
        <v>9410</v>
      </c>
      <c r="J1010" t="s">
        <v>9411</v>
      </c>
      <c r="K1010">
        <v>0.96</v>
      </c>
      <c r="L1010" s="1">
        <v>44927</v>
      </c>
      <c r="M1010" s="1">
        <v>45291</v>
      </c>
    </row>
    <row r="1011" spans="1:13">
      <c r="A1011" t="s">
        <v>12348</v>
      </c>
      <c r="B1011" t="s">
        <v>12349</v>
      </c>
      <c r="C1011" t="s">
        <v>12350</v>
      </c>
      <c r="D1011" t="s">
        <v>12351</v>
      </c>
      <c r="E1011" t="s">
        <v>2927</v>
      </c>
      <c r="F1011" t="s">
        <v>2967</v>
      </c>
      <c r="G1011" t="s">
        <v>2968</v>
      </c>
      <c r="H1011" t="s">
        <v>12352</v>
      </c>
      <c r="I1011" t="s">
        <v>9410</v>
      </c>
      <c r="J1011" t="s">
        <v>9411</v>
      </c>
      <c r="K1011">
        <v>0.94</v>
      </c>
      <c r="L1011" s="1">
        <v>44927</v>
      </c>
      <c r="M1011" s="1">
        <v>45291</v>
      </c>
    </row>
    <row r="1012" spans="1:13">
      <c r="A1012" t="s">
        <v>3151</v>
      </c>
      <c r="B1012" t="s">
        <v>3152</v>
      </c>
      <c r="C1012" t="s">
        <v>12353</v>
      </c>
      <c r="D1012" t="s">
        <v>12199</v>
      </c>
      <c r="E1012" t="s">
        <v>2927</v>
      </c>
      <c r="F1012" t="s">
        <v>3153</v>
      </c>
      <c r="G1012" t="s">
        <v>1775</v>
      </c>
      <c r="H1012" t="s">
        <v>12354</v>
      </c>
      <c r="I1012" t="s">
        <v>9410</v>
      </c>
      <c r="J1012" t="s">
        <v>9411</v>
      </c>
      <c r="K1012">
        <v>1.0900000000000001</v>
      </c>
      <c r="L1012" s="1">
        <v>44927</v>
      </c>
      <c r="M1012" s="1">
        <v>45291</v>
      </c>
    </row>
    <row r="1013" spans="1:13">
      <c r="A1013" t="s">
        <v>12355</v>
      </c>
      <c r="B1013" t="s">
        <v>12356</v>
      </c>
      <c r="C1013" t="s">
        <v>12357</v>
      </c>
      <c r="D1013" t="s">
        <v>12219</v>
      </c>
      <c r="E1013" t="s">
        <v>2927</v>
      </c>
      <c r="F1013" t="s">
        <v>3009</v>
      </c>
      <c r="G1013" t="s">
        <v>2287</v>
      </c>
      <c r="H1013" t="s">
        <v>12358</v>
      </c>
      <c r="I1013" t="s">
        <v>9410</v>
      </c>
      <c r="J1013" t="s">
        <v>9411</v>
      </c>
      <c r="K1013">
        <v>1.01</v>
      </c>
      <c r="L1013" s="1">
        <v>44927</v>
      </c>
      <c r="M1013" s="1">
        <v>45291</v>
      </c>
    </row>
    <row r="1014" spans="1:13">
      <c r="A1014" t="s">
        <v>3154</v>
      </c>
      <c r="B1014" t="s">
        <v>3155</v>
      </c>
      <c r="C1014" t="s">
        <v>12359</v>
      </c>
      <c r="D1014" t="s">
        <v>3684</v>
      </c>
      <c r="E1014" t="s">
        <v>2927</v>
      </c>
      <c r="F1014" t="s">
        <v>3099</v>
      </c>
      <c r="G1014" t="s">
        <v>3100</v>
      </c>
      <c r="H1014" t="s">
        <v>12360</v>
      </c>
      <c r="I1014" t="s">
        <v>9410</v>
      </c>
      <c r="J1014" t="s">
        <v>9411</v>
      </c>
      <c r="K1014">
        <v>1.04</v>
      </c>
      <c r="L1014" s="1">
        <v>44927</v>
      </c>
      <c r="M1014" s="1">
        <v>45291</v>
      </c>
    </row>
    <row r="1015" spans="1:13">
      <c r="A1015" t="s">
        <v>12361</v>
      </c>
      <c r="B1015" t="s">
        <v>12362</v>
      </c>
      <c r="C1015" t="s">
        <v>12363</v>
      </c>
      <c r="D1015" t="s">
        <v>12180</v>
      </c>
      <c r="E1015" t="s">
        <v>2927</v>
      </c>
      <c r="F1015" t="s">
        <v>2960</v>
      </c>
      <c r="G1015" t="s">
        <v>2961</v>
      </c>
      <c r="H1015" t="s">
        <v>12364</v>
      </c>
      <c r="I1015" t="s">
        <v>9410</v>
      </c>
      <c r="J1015" t="s">
        <v>9411</v>
      </c>
      <c r="K1015">
        <v>0.94</v>
      </c>
      <c r="L1015" s="1">
        <v>44927</v>
      </c>
      <c r="M1015" s="1">
        <v>45291</v>
      </c>
    </row>
    <row r="1016" spans="1:13">
      <c r="A1016" t="s">
        <v>12365</v>
      </c>
      <c r="B1016" t="s">
        <v>9686</v>
      </c>
      <c r="C1016" t="s">
        <v>12366</v>
      </c>
      <c r="D1016" t="s">
        <v>12199</v>
      </c>
      <c r="E1016" t="s">
        <v>2927</v>
      </c>
      <c r="F1016" t="s">
        <v>3153</v>
      </c>
      <c r="G1016" t="s">
        <v>1775</v>
      </c>
      <c r="H1016" t="s">
        <v>12367</v>
      </c>
      <c r="I1016" t="s">
        <v>9410</v>
      </c>
      <c r="J1016" t="s">
        <v>9411</v>
      </c>
      <c r="K1016">
        <v>1.0900000000000001</v>
      </c>
      <c r="L1016" s="1">
        <v>44927</v>
      </c>
      <c r="M1016" s="1">
        <v>45291</v>
      </c>
    </row>
    <row r="1017" spans="1:13">
      <c r="A1017" t="s">
        <v>12368</v>
      </c>
      <c r="B1017" t="s">
        <v>12369</v>
      </c>
      <c r="C1017" t="s">
        <v>12370</v>
      </c>
      <c r="D1017" t="s">
        <v>12371</v>
      </c>
      <c r="E1017" t="s">
        <v>2927</v>
      </c>
      <c r="F1017" t="s">
        <v>12372</v>
      </c>
      <c r="G1017" t="s">
        <v>2903</v>
      </c>
      <c r="H1017" t="s">
        <v>12373</v>
      </c>
      <c r="I1017" t="s">
        <v>9410</v>
      </c>
      <c r="J1017" t="s">
        <v>9411</v>
      </c>
      <c r="K1017">
        <v>0.93</v>
      </c>
      <c r="L1017" s="1">
        <v>44927</v>
      </c>
      <c r="M1017" s="1">
        <v>45291</v>
      </c>
    </row>
    <row r="1018" spans="1:13">
      <c r="A1018" t="s">
        <v>12374</v>
      </c>
      <c r="B1018" t="s">
        <v>12375</v>
      </c>
      <c r="C1018" t="s">
        <v>12376</v>
      </c>
      <c r="D1018" t="s">
        <v>12024</v>
      </c>
      <c r="E1018" t="s">
        <v>2927</v>
      </c>
      <c r="F1018" t="s">
        <v>3024</v>
      </c>
      <c r="G1018" t="s">
        <v>1907</v>
      </c>
      <c r="H1018" t="s">
        <v>12377</v>
      </c>
      <c r="I1018" t="s">
        <v>9410</v>
      </c>
      <c r="J1018" t="s">
        <v>9411</v>
      </c>
      <c r="K1018">
        <v>0.94</v>
      </c>
      <c r="L1018" s="1">
        <v>44927</v>
      </c>
      <c r="M1018" s="1">
        <v>45291</v>
      </c>
    </row>
    <row r="1019" spans="1:13">
      <c r="A1019" t="s">
        <v>12378</v>
      </c>
      <c r="B1019" t="s">
        <v>12379</v>
      </c>
      <c r="C1019" t="s">
        <v>12380</v>
      </c>
      <c r="D1019" t="s">
        <v>12322</v>
      </c>
      <c r="E1019" t="s">
        <v>2927</v>
      </c>
      <c r="F1019" t="s">
        <v>3140</v>
      </c>
      <c r="G1019" t="s">
        <v>2903</v>
      </c>
      <c r="H1019" t="s">
        <v>12381</v>
      </c>
      <c r="I1019" t="s">
        <v>9410</v>
      </c>
      <c r="J1019" t="s">
        <v>9411</v>
      </c>
      <c r="K1019">
        <v>0.92</v>
      </c>
      <c r="L1019" s="1">
        <v>44927</v>
      </c>
      <c r="M1019" s="1">
        <v>45291</v>
      </c>
    </row>
    <row r="1020" spans="1:13">
      <c r="A1020" t="s">
        <v>12382</v>
      </c>
      <c r="B1020" t="s">
        <v>12383</v>
      </c>
      <c r="C1020" t="s">
        <v>12384</v>
      </c>
      <c r="D1020" t="s">
        <v>12385</v>
      </c>
      <c r="E1020" t="s">
        <v>3210</v>
      </c>
      <c r="F1020" t="s">
        <v>806</v>
      </c>
      <c r="G1020" t="s">
        <v>22</v>
      </c>
      <c r="H1020" t="s">
        <v>12386</v>
      </c>
      <c r="I1020" t="s">
        <v>9410</v>
      </c>
      <c r="J1020" t="s">
        <v>9411</v>
      </c>
      <c r="K1020">
        <v>0.89</v>
      </c>
      <c r="L1020" s="1">
        <v>44927</v>
      </c>
      <c r="M1020" s="1">
        <v>45291</v>
      </c>
    </row>
    <row r="1021" spans="1:13">
      <c r="A1021" t="s">
        <v>3208</v>
      </c>
      <c r="B1021" t="s">
        <v>3209</v>
      </c>
      <c r="C1021" t="s">
        <v>12387</v>
      </c>
      <c r="D1021" t="s">
        <v>3212</v>
      </c>
      <c r="E1021" t="s">
        <v>3210</v>
      </c>
      <c r="F1021" t="s">
        <v>3211</v>
      </c>
      <c r="G1021" t="s">
        <v>3212</v>
      </c>
      <c r="H1021" t="s">
        <v>12388</v>
      </c>
      <c r="I1021" t="s">
        <v>9410</v>
      </c>
      <c r="J1021" t="s">
        <v>9411</v>
      </c>
      <c r="K1021">
        <v>0.81</v>
      </c>
      <c r="L1021" s="1">
        <v>44927</v>
      </c>
      <c r="M1021" s="1">
        <v>45291</v>
      </c>
    </row>
    <row r="1022" spans="1:13">
      <c r="A1022" t="s">
        <v>3213</v>
      </c>
      <c r="B1022" t="s">
        <v>3214</v>
      </c>
      <c r="C1022" t="s">
        <v>12389</v>
      </c>
      <c r="D1022" t="s">
        <v>12390</v>
      </c>
      <c r="E1022" t="s">
        <v>3210</v>
      </c>
      <c r="F1022" t="s">
        <v>3215</v>
      </c>
      <c r="G1022" t="s">
        <v>3216</v>
      </c>
      <c r="H1022" t="s">
        <v>12391</v>
      </c>
      <c r="I1022" t="s">
        <v>9410</v>
      </c>
      <c r="J1022" t="s">
        <v>9411</v>
      </c>
      <c r="K1022">
        <v>0.92</v>
      </c>
      <c r="L1022" s="1">
        <v>44927</v>
      </c>
      <c r="M1022" s="1">
        <v>45291</v>
      </c>
    </row>
    <row r="1023" spans="1:13">
      <c r="A1023" t="s">
        <v>3217</v>
      </c>
      <c r="B1023" t="s">
        <v>3218</v>
      </c>
      <c r="C1023" t="s">
        <v>12392</v>
      </c>
      <c r="D1023" t="s">
        <v>12393</v>
      </c>
      <c r="E1023" t="s">
        <v>3210</v>
      </c>
      <c r="F1023" t="s">
        <v>3219</v>
      </c>
      <c r="G1023" t="s">
        <v>3220</v>
      </c>
      <c r="H1023" t="s">
        <v>12394</v>
      </c>
      <c r="I1023" t="s">
        <v>9410</v>
      </c>
      <c r="J1023" t="s">
        <v>9411</v>
      </c>
      <c r="K1023">
        <v>0.95</v>
      </c>
      <c r="L1023" s="1">
        <v>44927</v>
      </c>
      <c r="M1023" s="1">
        <v>45291</v>
      </c>
    </row>
    <row r="1024" spans="1:13">
      <c r="A1024" t="s">
        <v>3221</v>
      </c>
      <c r="B1024" t="s">
        <v>3222</v>
      </c>
      <c r="C1024" t="s">
        <v>12395</v>
      </c>
      <c r="D1024" t="s">
        <v>12396</v>
      </c>
      <c r="E1024" t="s">
        <v>3210</v>
      </c>
      <c r="F1024" t="s">
        <v>3223</v>
      </c>
      <c r="G1024" t="s">
        <v>413</v>
      </c>
      <c r="H1024" t="s">
        <v>12397</v>
      </c>
      <c r="I1024" t="s">
        <v>9410</v>
      </c>
      <c r="J1024" t="s">
        <v>9411</v>
      </c>
      <c r="K1024">
        <v>1.03</v>
      </c>
      <c r="L1024" s="1">
        <v>44927</v>
      </c>
      <c r="M1024" s="1">
        <v>45291</v>
      </c>
    </row>
    <row r="1025" spans="1:13">
      <c r="A1025" t="s">
        <v>3224</v>
      </c>
      <c r="B1025" t="s">
        <v>3225</v>
      </c>
      <c r="C1025" t="s">
        <v>12398</v>
      </c>
      <c r="D1025" t="s">
        <v>12399</v>
      </c>
      <c r="E1025" t="s">
        <v>3210</v>
      </c>
      <c r="F1025" t="s">
        <v>3226</v>
      </c>
      <c r="G1025" t="s">
        <v>3227</v>
      </c>
      <c r="H1025" t="s">
        <v>12400</v>
      </c>
      <c r="I1025" t="s">
        <v>9410</v>
      </c>
      <c r="J1025" t="s">
        <v>9411</v>
      </c>
      <c r="K1025">
        <v>0.93</v>
      </c>
      <c r="L1025" s="1">
        <v>44927</v>
      </c>
      <c r="M1025" s="1">
        <v>45291</v>
      </c>
    </row>
    <row r="1026" spans="1:13">
      <c r="A1026" t="s">
        <v>12401</v>
      </c>
      <c r="B1026" t="s">
        <v>12402</v>
      </c>
      <c r="C1026" t="s">
        <v>12403</v>
      </c>
      <c r="D1026" t="s">
        <v>2209</v>
      </c>
      <c r="E1026" t="s">
        <v>3210</v>
      </c>
      <c r="F1026" t="s">
        <v>12404</v>
      </c>
      <c r="G1026" t="s">
        <v>4810</v>
      </c>
      <c r="H1026" t="s">
        <v>12405</v>
      </c>
      <c r="I1026" t="s">
        <v>9410</v>
      </c>
      <c r="J1026" t="s">
        <v>9411</v>
      </c>
      <c r="K1026">
        <v>0.94</v>
      </c>
      <c r="L1026" s="1">
        <v>44927</v>
      </c>
      <c r="M1026" s="1">
        <v>45291</v>
      </c>
    </row>
    <row r="1027" spans="1:13">
      <c r="A1027" t="s">
        <v>3228</v>
      </c>
      <c r="B1027" t="s">
        <v>3229</v>
      </c>
      <c r="C1027" t="s">
        <v>12406</v>
      </c>
      <c r="D1027" t="s">
        <v>11233</v>
      </c>
      <c r="E1027" t="s">
        <v>3210</v>
      </c>
      <c r="F1027" t="s">
        <v>3230</v>
      </c>
      <c r="G1027" t="s">
        <v>3207</v>
      </c>
      <c r="H1027" t="s">
        <v>12407</v>
      </c>
      <c r="I1027" t="s">
        <v>9410</v>
      </c>
      <c r="J1027" t="s">
        <v>9411</v>
      </c>
      <c r="K1027">
        <v>0.98</v>
      </c>
      <c r="L1027" s="1">
        <v>44927</v>
      </c>
      <c r="M1027" s="1">
        <v>45291</v>
      </c>
    </row>
    <row r="1028" spans="1:13">
      <c r="A1028" t="s">
        <v>12408</v>
      </c>
      <c r="B1028" t="s">
        <v>12409</v>
      </c>
      <c r="C1028" t="s">
        <v>12410</v>
      </c>
      <c r="D1028" t="s">
        <v>12411</v>
      </c>
      <c r="E1028" t="s">
        <v>3210</v>
      </c>
      <c r="F1028" t="s">
        <v>12412</v>
      </c>
      <c r="G1028" t="s">
        <v>3257</v>
      </c>
      <c r="H1028" t="s">
        <v>12413</v>
      </c>
      <c r="I1028" t="s">
        <v>9410</v>
      </c>
      <c r="J1028" t="s">
        <v>9411</v>
      </c>
      <c r="K1028">
        <v>0.88</v>
      </c>
      <c r="L1028" s="1">
        <v>44927</v>
      </c>
      <c r="M1028" s="1">
        <v>45291</v>
      </c>
    </row>
    <row r="1029" spans="1:13">
      <c r="A1029" t="s">
        <v>3234</v>
      </c>
      <c r="B1029" t="s">
        <v>3235</v>
      </c>
      <c r="C1029" t="s">
        <v>12414</v>
      </c>
      <c r="D1029" t="s">
        <v>12415</v>
      </c>
      <c r="E1029" t="s">
        <v>3210</v>
      </c>
      <c r="F1029" t="s">
        <v>3236</v>
      </c>
      <c r="G1029" t="s">
        <v>3237</v>
      </c>
      <c r="H1029" t="s">
        <v>12416</v>
      </c>
      <c r="I1029" t="s">
        <v>9410</v>
      </c>
      <c r="J1029" t="s">
        <v>9411</v>
      </c>
      <c r="K1029">
        <v>0.96</v>
      </c>
      <c r="L1029" s="1">
        <v>44927</v>
      </c>
      <c r="M1029" s="1">
        <v>45291</v>
      </c>
    </row>
    <row r="1030" spans="1:13">
      <c r="A1030" t="s">
        <v>3238</v>
      </c>
      <c r="B1030" t="s">
        <v>3239</v>
      </c>
      <c r="C1030" t="s">
        <v>12417</v>
      </c>
      <c r="D1030" t="s">
        <v>12393</v>
      </c>
      <c r="E1030" t="s">
        <v>3210</v>
      </c>
      <c r="F1030" t="s">
        <v>3219</v>
      </c>
      <c r="G1030" t="s">
        <v>3220</v>
      </c>
      <c r="H1030" t="s">
        <v>12418</v>
      </c>
      <c r="I1030" t="s">
        <v>9410</v>
      </c>
      <c r="J1030" t="s">
        <v>9411</v>
      </c>
      <c r="K1030">
        <v>0.97</v>
      </c>
      <c r="L1030" s="1">
        <v>44927</v>
      </c>
      <c r="M1030" s="1">
        <v>45291</v>
      </c>
    </row>
    <row r="1031" spans="1:13">
      <c r="A1031" t="s">
        <v>3243</v>
      </c>
      <c r="B1031" t="s">
        <v>3244</v>
      </c>
      <c r="C1031" t="s">
        <v>12419</v>
      </c>
      <c r="D1031" t="s">
        <v>12420</v>
      </c>
      <c r="E1031" t="s">
        <v>3210</v>
      </c>
      <c r="F1031" t="s">
        <v>3245</v>
      </c>
      <c r="G1031" t="s">
        <v>3246</v>
      </c>
      <c r="H1031" t="s">
        <v>12421</v>
      </c>
      <c r="I1031" t="s">
        <v>9410</v>
      </c>
      <c r="J1031" t="s">
        <v>9411</v>
      </c>
      <c r="K1031">
        <v>0.93</v>
      </c>
      <c r="L1031" s="1">
        <v>44927</v>
      </c>
      <c r="M1031" s="1">
        <v>45291</v>
      </c>
    </row>
    <row r="1032" spans="1:13">
      <c r="A1032" t="s">
        <v>3247</v>
      </c>
      <c r="B1032" t="s">
        <v>3248</v>
      </c>
      <c r="C1032" t="s">
        <v>12422</v>
      </c>
      <c r="D1032" t="s">
        <v>12396</v>
      </c>
      <c r="E1032" t="s">
        <v>3210</v>
      </c>
      <c r="F1032" t="s">
        <v>3249</v>
      </c>
      <c r="G1032" t="s">
        <v>413</v>
      </c>
      <c r="H1032" t="s">
        <v>12423</v>
      </c>
      <c r="I1032" t="s">
        <v>9410</v>
      </c>
      <c r="J1032" t="s">
        <v>9411</v>
      </c>
      <c r="K1032">
        <v>1.04</v>
      </c>
      <c r="L1032" s="1">
        <v>44927</v>
      </c>
      <c r="M1032" s="1">
        <v>45291</v>
      </c>
    </row>
    <row r="1033" spans="1:13">
      <c r="A1033" t="s">
        <v>3250</v>
      </c>
      <c r="B1033" t="s">
        <v>3251</v>
      </c>
      <c r="C1033" t="s">
        <v>12424</v>
      </c>
      <c r="D1033" t="s">
        <v>12425</v>
      </c>
      <c r="E1033" t="s">
        <v>3210</v>
      </c>
      <c r="F1033" t="s">
        <v>3252</v>
      </c>
      <c r="G1033" t="s">
        <v>3253</v>
      </c>
      <c r="H1033" t="s">
        <v>12426</v>
      </c>
      <c r="I1033" t="s">
        <v>9410</v>
      </c>
      <c r="J1033" t="s">
        <v>9411</v>
      </c>
      <c r="K1033">
        <v>0.97</v>
      </c>
      <c r="L1033" s="1">
        <v>44927</v>
      </c>
      <c r="M1033" s="1">
        <v>45291</v>
      </c>
    </row>
    <row r="1034" spans="1:13">
      <c r="A1034" t="s">
        <v>3254</v>
      </c>
      <c r="B1034" t="s">
        <v>3255</v>
      </c>
      <c r="C1034" t="s">
        <v>12427</v>
      </c>
      <c r="D1034" t="s">
        <v>12428</v>
      </c>
      <c r="E1034" t="s">
        <v>3210</v>
      </c>
      <c r="F1034" t="s">
        <v>3256</v>
      </c>
      <c r="G1034" t="s">
        <v>3257</v>
      </c>
      <c r="H1034" t="s">
        <v>12429</v>
      </c>
      <c r="I1034" t="s">
        <v>9410</v>
      </c>
      <c r="J1034" t="s">
        <v>9411</v>
      </c>
      <c r="K1034">
        <v>0.91</v>
      </c>
      <c r="L1034" s="1">
        <v>44927</v>
      </c>
      <c r="M1034" s="1">
        <v>45291</v>
      </c>
    </row>
    <row r="1035" spans="1:13">
      <c r="A1035" t="s">
        <v>3258</v>
      </c>
      <c r="B1035" t="s">
        <v>3259</v>
      </c>
      <c r="C1035" t="s">
        <v>12430</v>
      </c>
      <c r="D1035" t="s">
        <v>3261</v>
      </c>
      <c r="E1035" t="s">
        <v>3210</v>
      </c>
      <c r="F1035" t="s">
        <v>3260</v>
      </c>
      <c r="G1035" t="s">
        <v>3261</v>
      </c>
      <c r="H1035" t="s">
        <v>12431</v>
      </c>
      <c r="I1035" t="s">
        <v>9410</v>
      </c>
      <c r="J1035" t="s">
        <v>9411</v>
      </c>
      <c r="K1035">
        <v>0.89</v>
      </c>
      <c r="L1035" s="1">
        <v>44927</v>
      </c>
      <c r="M1035" s="1">
        <v>45291</v>
      </c>
    </row>
    <row r="1036" spans="1:13">
      <c r="A1036" t="s">
        <v>3262</v>
      </c>
      <c r="B1036" t="s">
        <v>3263</v>
      </c>
      <c r="C1036" t="s">
        <v>12432</v>
      </c>
      <c r="D1036" t="s">
        <v>12415</v>
      </c>
      <c r="E1036" t="s">
        <v>3210</v>
      </c>
      <c r="F1036" t="s">
        <v>3264</v>
      </c>
      <c r="G1036" t="s">
        <v>3237</v>
      </c>
      <c r="H1036" t="s">
        <v>12433</v>
      </c>
      <c r="I1036" t="s">
        <v>9410</v>
      </c>
      <c r="J1036" t="s">
        <v>9411</v>
      </c>
      <c r="K1036">
        <v>0.95</v>
      </c>
      <c r="L1036" s="1">
        <v>44927</v>
      </c>
      <c r="M1036" s="1">
        <v>45291</v>
      </c>
    </row>
    <row r="1037" spans="1:13">
      <c r="A1037" t="s">
        <v>3265</v>
      </c>
      <c r="B1037" t="s">
        <v>3266</v>
      </c>
      <c r="C1037" t="s">
        <v>12434</v>
      </c>
      <c r="D1037" t="s">
        <v>2722</v>
      </c>
      <c r="E1037" t="s">
        <v>3210</v>
      </c>
      <c r="F1037" t="s">
        <v>3267</v>
      </c>
      <c r="G1037" t="s">
        <v>2722</v>
      </c>
      <c r="H1037" t="s">
        <v>12435</v>
      </c>
      <c r="I1037" t="s">
        <v>9410</v>
      </c>
      <c r="J1037" t="s">
        <v>9411</v>
      </c>
      <c r="K1037">
        <v>0.89</v>
      </c>
      <c r="L1037" s="1">
        <v>44927</v>
      </c>
      <c r="M1037" s="1">
        <v>45291</v>
      </c>
    </row>
    <row r="1038" spans="1:13">
      <c r="A1038" t="s">
        <v>3268</v>
      </c>
      <c r="B1038" t="s">
        <v>3269</v>
      </c>
      <c r="C1038" t="s">
        <v>12436</v>
      </c>
      <c r="D1038" t="s">
        <v>3246</v>
      </c>
      <c r="E1038" t="s">
        <v>3210</v>
      </c>
      <c r="F1038" t="s">
        <v>962</v>
      </c>
      <c r="G1038" t="s">
        <v>1758</v>
      </c>
      <c r="H1038" t="s">
        <v>12437</v>
      </c>
      <c r="I1038" t="s">
        <v>9410</v>
      </c>
      <c r="J1038" t="s">
        <v>9411</v>
      </c>
      <c r="K1038">
        <v>0.93</v>
      </c>
      <c r="L1038" s="1">
        <v>44927</v>
      </c>
      <c r="M1038" s="1">
        <v>45291</v>
      </c>
    </row>
    <row r="1039" spans="1:13">
      <c r="A1039" t="s">
        <v>3270</v>
      </c>
      <c r="B1039" t="s">
        <v>3271</v>
      </c>
      <c r="C1039" t="s">
        <v>12438</v>
      </c>
      <c r="D1039" t="s">
        <v>3246</v>
      </c>
      <c r="E1039" t="s">
        <v>3210</v>
      </c>
      <c r="F1039" t="s">
        <v>3272</v>
      </c>
      <c r="G1039" t="s">
        <v>1758</v>
      </c>
      <c r="H1039" t="s">
        <v>12439</v>
      </c>
      <c r="I1039" t="s">
        <v>9410</v>
      </c>
      <c r="J1039" t="s">
        <v>9411</v>
      </c>
      <c r="K1039">
        <v>1.03</v>
      </c>
      <c r="L1039" s="1">
        <v>44927</v>
      </c>
      <c r="M1039" s="1">
        <v>45291</v>
      </c>
    </row>
    <row r="1040" spans="1:13">
      <c r="A1040" t="s">
        <v>3273</v>
      </c>
      <c r="B1040" t="s">
        <v>3274</v>
      </c>
      <c r="C1040" t="s">
        <v>12440</v>
      </c>
      <c r="D1040" t="s">
        <v>12441</v>
      </c>
      <c r="E1040" t="s">
        <v>3210</v>
      </c>
      <c r="F1040" t="s">
        <v>3275</v>
      </c>
      <c r="G1040" t="s">
        <v>3276</v>
      </c>
      <c r="H1040" t="s">
        <v>12442</v>
      </c>
      <c r="I1040" t="s">
        <v>9410</v>
      </c>
      <c r="J1040" t="s">
        <v>9411</v>
      </c>
      <c r="K1040">
        <v>1.01</v>
      </c>
      <c r="L1040" s="1">
        <v>44927</v>
      </c>
      <c r="M1040" s="1">
        <v>45291</v>
      </c>
    </row>
    <row r="1041" spans="1:13">
      <c r="A1041" t="s">
        <v>3277</v>
      </c>
      <c r="B1041" t="s">
        <v>3278</v>
      </c>
      <c r="C1041" t="s">
        <v>12443</v>
      </c>
      <c r="D1041" t="s">
        <v>3246</v>
      </c>
      <c r="E1041" t="s">
        <v>3210</v>
      </c>
      <c r="F1041" t="s">
        <v>3272</v>
      </c>
      <c r="G1041" t="s">
        <v>1758</v>
      </c>
      <c r="H1041" t="s">
        <v>12444</v>
      </c>
      <c r="I1041" t="s">
        <v>9410</v>
      </c>
      <c r="J1041" t="s">
        <v>9411</v>
      </c>
      <c r="K1041">
        <v>0.91</v>
      </c>
      <c r="L1041" s="1">
        <v>44927</v>
      </c>
      <c r="M1041" s="1">
        <v>45291</v>
      </c>
    </row>
    <row r="1042" spans="1:13">
      <c r="A1042" t="s">
        <v>3279</v>
      </c>
      <c r="B1042" t="s">
        <v>3280</v>
      </c>
      <c r="C1042" t="s">
        <v>12445</v>
      </c>
      <c r="D1042" t="s">
        <v>12446</v>
      </c>
      <c r="E1042" t="s">
        <v>3210</v>
      </c>
      <c r="F1042" t="s">
        <v>3281</v>
      </c>
      <c r="G1042" t="s">
        <v>3207</v>
      </c>
      <c r="H1042" t="s">
        <v>12447</v>
      </c>
      <c r="I1042" t="s">
        <v>9410</v>
      </c>
      <c r="J1042" t="s">
        <v>9411</v>
      </c>
      <c r="K1042">
        <v>0.98</v>
      </c>
      <c r="L1042" s="1">
        <v>44927</v>
      </c>
      <c r="M1042" s="1">
        <v>45291</v>
      </c>
    </row>
    <row r="1043" spans="1:13">
      <c r="A1043" t="s">
        <v>3282</v>
      </c>
      <c r="B1043" t="s">
        <v>3283</v>
      </c>
      <c r="C1043" t="s">
        <v>12448</v>
      </c>
      <c r="D1043" t="s">
        <v>12428</v>
      </c>
      <c r="E1043" t="s">
        <v>3210</v>
      </c>
      <c r="F1043" t="s">
        <v>3284</v>
      </c>
      <c r="G1043" t="s">
        <v>3257</v>
      </c>
      <c r="H1043" t="s">
        <v>12449</v>
      </c>
      <c r="I1043" t="s">
        <v>9410</v>
      </c>
      <c r="J1043" t="s">
        <v>9411</v>
      </c>
      <c r="K1043">
        <v>0.92</v>
      </c>
      <c r="L1043" s="1">
        <v>44927</v>
      </c>
      <c r="M1043" s="1">
        <v>45291</v>
      </c>
    </row>
    <row r="1044" spans="1:13">
      <c r="A1044" t="s">
        <v>3285</v>
      </c>
      <c r="B1044" t="s">
        <v>3286</v>
      </c>
      <c r="C1044" t="s">
        <v>12450</v>
      </c>
      <c r="D1044" t="s">
        <v>12451</v>
      </c>
      <c r="E1044" t="s">
        <v>3210</v>
      </c>
      <c r="F1044" t="s">
        <v>3287</v>
      </c>
      <c r="G1044" t="s">
        <v>546</v>
      </c>
      <c r="H1044" t="s">
        <v>12452</v>
      </c>
      <c r="I1044" t="s">
        <v>9410</v>
      </c>
      <c r="J1044" t="s">
        <v>9411</v>
      </c>
      <c r="K1044">
        <v>0.93</v>
      </c>
      <c r="L1044" s="1">
        <v>44927</v>
      </c>
      <c r="M1044" s="1">
        <v>45291</v>
      </c>
    </row>
    <row r="1045" spans="1:13">
      <c r="A1045" t="s">
        <v>3288</v>
      </c>
      <c r="B1045" t="s">
        <v>3289</v>
      </c>
      <c r="C1045" t="s">
        <v>12453</v>
      </c>
      <c r="D1045" t="s">
        <v>3261</v>
      </c>
      <c r="E1045" t="s">
        <v>3210</v>
      </c>
      <c r="F1045" t="s">
        <v>3260</v>
      </c>
      <c r="G1045" t="s">
        <v>3261</v>
      </c>
      <c r="H1045" t="s">
        <v>12454</v>
      </c>
      <c r="I1045" t="s">
        <v>9410</v>
      </c>
      <c r="J1045" t="s">
        <v>9411</v>
      </c>
      <c r="K1045">
        <v>0.91</v>
      </c>
      <c r="L1045" s="1">
        <v>44927</v>
      </c>
      <c r="M1045" s="1">
        <v>45291</v>
      </c>
    </row>
    <row r="1046" spans="1:13">
      <c r="A1046" t="s">
        <v>3290</v>
      </c>
      <c r="B1046" t="s">
        <v>3291</v>
      </c>
      <c r="C1046" t="s">
        <v>12455</v>
      </c>
      <c r="D1046" t="s">
        <v>12456</v>
      </c>
      <c r="E1046" t="s">
        <v>3210</v>
      </c>
      <c r="F1046" t="s">
        <v>3292</v>
      </c>
      <c r="G1046" t="s">
        <v>3293</v>
      </c>
      <c r="H1046" t="s">
        <v>12457</v>
      </c>
      <c r="I1046" t="s">
        <v>9410</v>
      </c>
      <c r="J1046" t="s">
        <v>9411</v>
      </c>
      <c r="K1046">
        <v>0.97</v>
      </c>
      <c r="L1046" s="1">
        <v>44927</v>
      </c>
      <c r="M1046" s="1">
        <v>45291</v>
      </c>
    </row>
    <row r="1047" spans="1:13">
      <c r="A1047" t="s">
        <v>3294</v>
      </c>
      <c r="B1047" t="s">
        <v>3295</v>
      </c>
      <c r="C1047" t="s">
        <v>12458</v>
      </c>
      <c r="D1047" t="s">
        <v>12459</v>
      </c>
      <c r="E1047" t="s">
        <v>3210</v>
      </c>
      <c r="F1047" t="s">
        <v>3296</v>
      </c>
      <c r="G1047" t="s">
        <v>3297</v>
      </c>
      <c r="H1047" t="s">
        <v>12460</v>
      </c>
      <c r="I1047" t="s">
        <v>9410</v>
      </c>
      <c r="J1047" t="s">
        <v>9411</v>
      </c>
      <c r="K1047">
        <v>1</v>
      </c>
      <c r="L1047" s="1">
        <v>44927</v>
      </c>
      <c r="M1047" s="1">
        <v>45291</v>
      </c>
    </row>
    <row r="1048" spans="1:13">
      <c r="A1048" t="s">
        <v>3298</v>
      </c>
      <c r="B1048" t="s">
        <v>3299</v>
      </c>
      <c r="C1048" t="s">
        <v>12461</v>
      </c>
      <c r="D1048" t="s">
        <v>12462</v>
      </c>
      <c r="E1048" t="s">
        <v>3210</v>
      </c>
      <c r="F1048" t="s">
        <v>727</v>
      </c>
      <c r="G1048" t="s">
        <v>3300</v>
      </c>
      <c r="H1048" t="s">
        <v>12463</v>
      </c>
      <c r="I1048" t="s">
        <v>9410</v>
      </c>
      <c r="J1048" t="s">
        <v>9411</v>
      </c>
      <c r="K1048">
        <v>0.93</v>
      </c>
      <c r="L1048" s="1">
        <v>44927</v>
      </c>
      <c r="M1048" s="1">
        <v>45291</v>
      </c>
    </row>
    <row r="1049" spans="1:13">
      <c r="A1049" t="s">
        <v>3301</v>
      </c>
      <c r="B1049" t="s">
        <v>3302</v>
      </c>
      <c r="C1049" t="s">
        <v>12464</v>
      </c>
      <c r="D1049" t="s">
        <v>12459</v>
      </c>
      <c r="E1049" t="s">
        <v>3210</v>
      </c>
      <c r="F1049" t="s">
        <v>3303</v>
      </c>
      <c r="G1049" t="s">
        <v>3297</v>
      </c>
      <c r="H1049" t="s">
        <v>12465</v>
      </c>
      <c r="I1049" t="s">
        <v>9410</v>
      </c>
      <c r="J1049" t="s">
        <v>9411</v>
      </c>
      <c r="K1049">
        <v>0.99</v>
      </c>
      <c r="L1049" s="1">
        <v>44927</v>
      </c>
      <c r="M1049" s="1">
        <v>45291</v>
      </c>
    </row>
    <row r="1050" spans="1:13">
      <c r="A1050" t="s">
        <v>3343</v>
      </c>
      <c r="B1050" t="s">
        <v>3344</v>
      </c>
      <c r="C1050" t="s">
        <v>12466</v>
      </c>
      <c r="D1050" t="s">
        <v>6754</v>
      </c>
      <c r="E1050" t="s">
        <v>3345</v>
      </c>
      <c r="F1050" t="s">
        <v>3346</v>
      </c>
      <c r="G1050" t="s">
        <v>2917</v>
      </c>
      <c r="H1050" t="s">
        <v>12467</v>
      </c>
      <c r="I1050" t="s">
        <v>9410</v>
      </c>
      <c r="J1050" t="s">
        <v>9411</v>
      </c>
      <c r="K1050">
        <v>1.07</v>
      </c>
      <c r="L1050" s="1">
        <v>44927</v>
      </c>
      <c r="M1050" s="1">
        <v>45291</v>
      </c>
    </row>
    <row r="1051" spans="1:13">
      <c r="A1051" t="s">
        <v>12468</v>
      </c>
      <c r="B1051" t="s">
        <v>12469</v>
      </c>
      <c r="C1051" t="s">
        <v>12470</v>
      </c>
      <c r="D1051" t="s">
        <v>12471</v>
      </c>
      <c r="E1051" t="s">
        <v>3345</v>
      </c>
      <c r="F1051" t="s">
        <v>12472</v>
      </c>
      <c r="G1051" t="s">
        <v>12471</v>
      </c>
      <c r="H1051" t="s">
        <v>12473</v>
      </c>
      <c r="I1051" t="s">
        <v>9410</v>
      </c>
      <c r="J1051" t="s">
        <v>9411</v>
      </c>
      <c r="K1051">
        <v>1.02</v>
      </c>
      <c r="L1051" s="1">
        <v>44927</v>
      </c>
      <c r="M1051" s="1">
        <v>45291</v>
      </c>
    </row>
    <row r="1052" spans="1:13">
      <c r="A1052" t="s">
        <v>3347</v>
      </c>
      <c r="B1052" t="s">
        <v>3348</v>
      </c>
      <c r="C1052" t="s">
        <v>12474</v>
      </c>
      <c r="D1052" t="s">
        <v>12475</v>
      </c>
      <c r="E1052" t="s">
        <v>3345</v>
      </c>
      <c r="F1052" t="s">
        <v>3349</v>
      </c>
      <c r="G1052" t="s">
        <v>505</v>
      </c>
      <c r="H1052" t="s">
        <v>12476</v>
      </c>
      <c r="I1052" t="s">
        <v>9410</v>
      </c>
      <c r="J1052" t="s">
        <v>9411</v>
      </c>
      <c r="K1052">
        <v>1.06</v>
      </c>
      <c r="L1052" s="1">
        <v>44927</v>
      </c>
      <c r="M1052" s="1">
        <v>45291</v>
      </c>
    </row>
    <row r="1053" spans="1:13">
      <c r="A1053" t="s">
        <v>3350</v>
      </c>
      <c r="B1053" t="s">
        <v>3351</v>
      </c>
      <c r="C1053" t="s">
        <v>12477</v>
      </c>
      <c r="D1053" t="s">
        <v>8069</v>
      </c>
      <c r="E1053" t="s">
        <v>3345</v>
      </c>
      <c r="F1053" t="s">
        <v>3352</v>
      </c>
      <c r="G1053" t="s">
        <v>3353</v>
      </c>
      <c r="H1053" t="s">
        <v>12478</v>
      </c>
      <c r="I1053" t="s">
        <v>9410</v>
      </c>
      <c r="J1053" t="s">
        <v>9411</v>
      </c>
      <c r="K1053">
        <v>1.05</v>
      </c>
      <c r="L1053" s="1">
        <v>44927</v>
      </c>
      <c r="M1053" s="1">
        <v>45291</v>
      </c>
    </row>
    <row r="1054" spans="1:13">
      <c r="A1054" t="s">
        <v>3354</v>
      </c>
      <c r="B1054" t="s">
        <v>3355</v>
      </c>
      <c r="C1054" t="s">
        <v>12479</v>
      </c>
      <c r="D1054" t="s">
        <v>4321</v>
      </c>
      <c r="E1054" t="s">
        <v>3345</v>
      </c>
      <c r="F1054" t="s">
        <v>3356</v>
      </c>
      <c r="G1054" t="s">
        <v>197</v>
      </c>
      <c r="H1054" t="s">
        <v>12480</v>
      </c>
      <c r="I1054" t="s">
        <v>9410</v>
      </c>
      <c r="J1054" t="s">
        <v>9411</v>
      </c>
      <c r="K1054">
        <v>0.91</v>
      </c>
      <c r="L1054" s="1">
        <v>44927</v>
      </c>
      <c r="M1054" s="1">
        <v>45291</v>
      </c>
    </row>
    <row r="1055" spans="1:13">
      <c r="A1055" t="s">
        <v>3357</v>
      </c>
      <c r="B1055" t="s">
        <v>3358</v>
      </c>
      <c r="C1055" t="s">
        <v>12481</v>
      </c>
      <c r="D1055" t="s">
        <v>12482</v>
      </c>
      <c r="E1055" t="s">
        <v>3345</v>
      </c>
      <c r="F1055" t="s">
        <v>3359</v>
      </c>
      <c r="G1055" t="s">
        <v>3360</v>
      </c>
      <c r="H1055" t="s">
        <v>12483</v>
      </c>
      <c r="I1055" t="s">
        <v>9410</v>
      </c>
      <c r="J1055" t="s">
        <v>9411</v>
      </c>
      <c r="K1055">
        <v>1</v>
      </c>
      <c r="L1055" s="1">
        <v>44927</v>
      </c>
      <c r="M1055" s="1">
        <v>45291</v>
      </c>
    </row>
    <row r="1056" spans="1:13">
      <c r="A1056" t="s">
        <v>3361</v>
      </c>
      <c r="B1056" t="s">
        <v>3362</v>
      </c>
      <c r="C1056" t="s">
        <v>12484</v>
      </c>
      <c r="D1056" t="s">
        <v>901</v>
      </c>
      <c r="E1056" t="s">
        <v>3345</v>
      </c>
      <c r="F1056" t="s">
        <v>3363</v>
      </c>
      <c r="G1056" t="s">
        <v>3364</v>
      </c>
      <c r="H1056" t="s">
        <v>12485</v>
      </c>
      <c r="I1056" t="s">
        <v>9410</v>
      </c>
      <c r="J1056" t="s">
        <v>9411</v>
      </c>
      <c r="K1056">
        <v>0.92</v>
      </c>
      <c r="L1056" s="1">
        <v>44927</v>
      </c>
      <c r="M1056" s="1">
        <v>45291</v>
      </c>
    </row>
    <row r="1057" spans="1:13">
      <c r="A1057" t="s">
        <v>3365</v>
      </c>
      <c r="B1057" t="s">
        <v>3366</v>
      </c>
      <c r="C1057" t="s">
        <v>12486</v>
      </c>
      <c r="D1057" t="s">
        <v>12487</v>
      </c>
      <c r="E1057" t="s">
        <v>3345</v>
      </c>
      <c r="F1057" t="s">
        <v>3367</v>
      </c>
      <c r="G1057" t="s">
        <v>3368</v>
      </c>
      <c r="H1057" t="s">
        <v>12488</v>
      </c>
      <c r="I1057" t="s">
        <v>9410</v>
      </c>
      <c r="J1057" t="s">
        <v>9411</v>
      </c>
      <c r="K1057">
        <v>1.02</v>
      </c>
      <c r="L1057" s="1">
        <v>44927</v>
      </c>
      <c r="M1057" s="1">
        <v>45291</v>
      </c>
    </row>
    <row r="1058" spans="1:13">
      <c r="A1058" t="s">
        <v>3369</v>
      </c>
      <c r="B1058" t="s">
        <v>3370</v>
      </c>
      <c r="C1058" t="s">
        <v>12489</v>
      </c>
      <c r="D1058" t="s">
        <v>12490</v>
      </c>
      <c r="E1058" t="s">
        <v>3345</v>
      </c>
      <c r="F1058" t="s">
        <v>3371</v>
      </c>
      <c r="G1058" t="s">
        <v>3372</v>
      </c>
      <c r="H1058" t="s">
        <v>12491</v>
      </c>
      <c r="I1058" t="s">
        <v>9410</v>
      </c>
      <c r="J1058" t="s">
        <v>9411</v>
      </c>
      <c r="K1058">
        <v>1</v>
      </c>
      <c r="L1058" s="1">
        <v>44927</v>
      </c>
      <c r="M1058" s="1">
        <v>45291</v>
      </c>
    </row>
    <row r="1059" spans="1:13">
      <c r="A1059" t="s">
        <v>3373</v>
      </c>
      <c r="B1059" t="s">
        <v>3374</v>
      </c>
      <c r="C1059" t="s">
        <v>12492</v>
      </c>
      <c r="D1059" t="s">
        <v>3376</v>
      </c>
      <c r="E1059" t="s">
        <v>3345</v>
      </c>
      <c r="F1059" t="s">
        <v>3375</v>
      </c>
      <c r="G1059" t="s">
        <v>3376</v>
      </c>
      <c r="H1059" t="s">
        <v>12493</v>
      </c>
      <c r="I1059" t="s">
        <v>9410</v>
      </c>
      <c r="J1059" t="s">
        <v>9411</v>
      </c>
      <c r="K1059">
        <v>0.97</v>
      </c>
      <c r="L1059" s="1">
        <v>44927</v>
      </c>
      <c r="M1059" s="1">
        <v>45291</v>
      </c>
    </row>
    <row r="1060" spans="1:13">
      <c r="A1060" t="s">
        <v>3377</v>
      </c>
      <c r="B1060" t="s">
        <v>3378</v>
      </c>
      <c r="C1060" t="s">
        <v>12494</v>
      </c>
      <c r="D1060" t="s">
        <v>12495</v>
      </c>
      <c r="E1060" t="s">
        <v>3345</v>
      </c>
      <c r="F1060" t="s">
        <v>3379</v>
      </c>
      <c r="G1060" t="s">
        <v>3380</v>
      </c>
      <c r="H1060" t="s">
        <v>12496</v>
      </c>
      <c r="I1060" t="s">
        <v>9410</v>
      </c>
      <c r="J1060" t="s">
        <v>9411</v>
      </c>
      <c r="K1060">
        <v>1</v>
      </c>
      <c r="L1060" s="1">
        <v>44927</v>
      </c>
      <c r="M1060" s="1">
        <v>45291</v>
      </c>
    </row>
    <row r="1061" spans="1:13">
      <c r="A1061" t="s">
        <v>3381</v>
      </c>
      <c r="B1061" t="s">
        <v>3382</v>
      </c>
      <c r="C1061" t="s">
        <v>12497</v>
      </c>
      <c r="D1061" t="s">
        <v>12498</v>
      </c>
      <c r="E1061" t="s">
        <v>3345</v>
      </c>
      <c r="F1061" t="s">
        <v>3383</v>
      </c>
      <c r="G1061" t="s">
        <v>413</v>
      </c>
      <c r="H1061" t="s">
        <v>12499</v>
      </c>
      <c r="I1061" t="s">
        <v>9410</v>
      </c>
      <c r="J1061" t="s">
        <v>9411</v>
      </c>
      <c r="K1061">
        <v>1.01</v>
      </c>
      <c r="L1061" s="1">
        <v>44927</v>
      </c>
      <c r="M1061" s="1">
        <v>45291</v>
      </c>
    </row>
    <row r="1062" spans="1:13">
      <c r="A1062" t="s">
        <v>3387</v>
      </c>
      <c r="B1062" t="s">
        <v>3388</v>
      </c>
      <c r="C1062" t="s">
        <v>12500</v>
      </c>
      <c r="D1062" t="s">
        <v>12501</v>
      </c>
      <c r="E1062" t="s">
        <v>3345</v>
      </c>
      <c r="F1062" t="s">
        <v>3389</v>
      </c>
      <c r="G1062" t="s">
        <v>3390</v>
      </c>
      <c r="H1062" t="s">
        <v>12502</v>
      </c>
      <c r="I1062" t="s">
        <v>9410</v>
      </c>
      <c r="J1062" t="s">
        <v>9411</v>
      </c>
      <c r="K1062">
        <v>0.95</v>
      </c>
      <c r="L1062" s="1">
        <v>44927</v>
      </c>
      <c r="M1062" s="1">
        <v>45291</v>
      </c>
    </row>
    <row r="1063" spans="1:13">
      <c r="A1063" t="s">
        <v>12503</v>
      </c>
      <c r="B1063" t="s">
        <v>12504</v>
      </c>
      <c r="C1063" t="s">
        <v>12505</v>
      </c>
      <c r="D1063" t="s">
        <v>12506</v>
      </c>
      <c r="E1063" t="s">
        <v>3345</v>
      </c>
      <c r="F1063" t="s">
        <v>12507</v>
      </c>
      <c r="G1063" t="s">
        <v>12508</v>
      </c>
      <c r="H1063" t="s">
        <v>12509</v>
      </c>
      <c r="I1063" t="s">
        <v>9410</v>
      </c>
      <c r="J1063" t="s">
        <v>9411</v>
      </c>
      <c r="K1063">
        <v>0.9</v>
      </c>
      <c r="L1063" s="1">
        <v>44927</v>
      </c>
      <c r="M1063" s="1">
        <v>45291</v>
      </c>
    </row>
    <row r="1064" spans="1:13">
      <c r="A1064" t="s">
        <v>3391</v>
      </c>
      <c r="B1064" t="s">
        <v>3392</v>
      </c>
      <c r="C1064" t="s">
        <v>12510</v>
      </c>
      <c r="D1064" t="s">
        <v>12482</v>
      </c>
      <c r="E1064" t="s">
        <v>3345</v>
      </c>
      <c r="F1064" t="s">
        <v>3393</v>
      </c>
      <c r="G1064" t="s">
        <v>3360</v>
      </c>
      <c r="H1064" t="s">
        <v>12511</v>
      </c>
      <c r="I1064" t="s">
        <v>9410</v>
      </c>
      <c r="J1064" t="s">
        <v>9411</v>
      </c>
      <c r="K1064">
        <v>1.02</v>
      </c>
      <c r="L1064" s="1">
        <v>44927</v>
      </c>
      <c r="M1064" s="1">
        <v>45291</v>
      </c>
    </row>
    <row r="1065" spans="1:13">
      <c r="A1065" t="s">
        <v>3398</v>
      </c>
      <c r="B1065" t="s">
        <v>3399</v>
      </c>
      <c r="C1065" t="s">
        <v>12512</v>
      </c>
      <c r="D1065" t="s">
        <v>2209</v>
      </c>
      <c r="E1065" t="s">
        <v>3345</v>
      </c>
      <c r="F1065" t="s">
        <v>3400</v>
      </c>
      <c r="G1065" t="s">
        <v>3401</v>
      </c>
      <c r="H1065" t="s">
        <v>12513</v>
      </c>
      <c r="I1065" t="s">
        <v>9410</v>
      </c>
      <c r="J1065" t="s">
        <v>9411</v>
      </c>
      <c r="K1065">
        <v>1.05</v>
      </c>
      <c r="L1065" s="1">
        <v>44927</v>
      </c>
      <c r="M1065" s="1">
        <v>45291</v>
      </c>
    </row>
    <row r="1066" spans="1:13">
      <c r="A1066" t="s">
        <v>3402</v>
      </c>
      <c r="B1066" t="s">
        <v>3403</v>
      </c>
      <c r="C1066" t="s">
        <v>12514</v>
      </c>
      <c r="D1066" t="s">
        <v>12515</v>
      </c>
      <c r="E1066" t="s">
        <v>3345</v>
      </c>
      <c r="F1066" t="s">
        <v>3404</v>
      </c>
      <c r="G1066" t="s">
        <v>413</v>
      </c>
      <c r="H1066" t="s">
        <v>12516</v>
      </c>
      <c r="I1066" t="s">
        <v>9410</v>
      </c>
      <c r="J1066" t="s">
        <v>9411</v>
      </c>
      <c r="K1066">
        <v>1.02</v>
      </c>
      <c r="L1066" s="1">
        <v>44927</v>
      </c>
      <c r="M1066" s="1">
        <v>45291</v>
      </c>
    </row>
    <row r="1067" spans="1:13">
      <c r="A1067" t="s">
        <v>3405</v>
      </c>
      <c r="B1067" t="s">
        <v>3406</v>
      </c>
      <c r="C1067" t="s">
        <v>12517</v>
      </c>
      <c r="D1067" t="s">
        <v>3408</v>
      </c>
      <c r="E1067" t="s">
        <v>3345</v>
      </c>
      <c r="F1067" t="s">
        <v>3407</v>
      </c>
      <c r="G1067" t="s">
        <v>3408</v>
      </c>
      <c r="H1067" t="s">
        <v>12518</v>
      </c>
      <c r="I1067" t="s">
        <v>9410</v>
      </c>
      <c r="J1067" t="s">
        <v>9411</v>
      </c>
      <c r="K1067">
        <v>0.93</v>
      </c>
      <c r="L1067" s="1">
        <v>44927</v>
      </c>
      <c r="M1067" s="1">
        <v>45291</v>
      </c>
    </row>
    <row r="1068" spans="1:13">
      <c r="A1068" t="s">
        <v>12519</v>
      </c>
      <c r="B1068" t="s">
        <v>12520</v>
      </c>
      <c r="C1068" t="s">
        <v>12521</v>
      </c>
      <c r="D1068" t="s">
        <v>12522</v>
      </c>
      <c r="E1068" t="s">
        <v>3345</v>
      </c>
      <c r="F1068" t="s">
        <v>12523</v>
      </c>
      <c r="G1068" t="s">
        <v>3177</v>
      </c>
      <c r="H1068" t="s">
        <v>12524</v>
      </c>
      <c r="I1068" t="s">
        <v>9410</v>
      </c>
      <c r="J1068" t="s">
        <v>9411</v>
      </c>
      <c r="K1068">
        <v>1.04</v>
      </c>
      <c r="L1068" s="1">
        <v>44927</v>
      </c>
      <c r="M1068" s="1">
        <v>45291</v>
      </c>
    </row>
    <row r="1069" spans="1:13">
      <c r="A1069" t="s">
        <v>3409</v>
      </c>
      <c r="B1069" t="s">
        <v>3410</v>
      </c>
      <c r="C1069" t="s">
        <v>12525</v>
      </c>
      <c r="D1069" t="s">
        <v>12526</v>
      </c>
      <c r="E1069" t="s">
        <v>3345</v>
      </c>
      <c r="F1069" t="s">
        <v>3411</v>
      </c>
      <c r="G1069" t="s">
        <v>3412</v>
      </c>
      <c r="H1069" t="s">
        <v>12527</v>
      </c>
      <c r="I1069" t="s">
        <v>9410</v>
      </c>
      <c r="J1069" t="s">
        <v>9411</v>
      </c>
      <c r="K1069">
        <v>0.92</v>
      </c>
      <c r="L1069" s="1">
        <v>44927</v>
      </c>
      <c r="M1069" s="1">
        <v>45291</v>
      </c>
    </row>
    <row r="1070" spans="1:13">
      <c r="A1070" t="s">
        <v>3413</v>
      </c>
      <c r="B1070" t="s">
        <v>3414</v>
      </c>
      <c r="C1070" t="s">
        <v>12528</v>
      </c>
      <c r="D1070" t="s">
        <v>7874</v>
      </c>
      <c r="E1070" t="s">
        <v>3345</v>
      </c>
      <c r="F1070" t="s">
        <v>3415</v>
      </c>
      <c r="G1070" t="s">
        <v>3397</v>
      </c>
      <c r="H1070" t="s">
        <v>12529</v>
      </c>
      <c r="I1070" t="s">
        <v>9410</v>
      </c>
      <c r="J1070" t="s">
        <v>9411</v>
      </c>
      <c r="K1070">
        <v>1</v>
      </c>
      <c r="L1070" s="1">
        <v>44927</v>
      </c>
      <c r="M1070" s="1">
        <v>45291</v>
      </c>
    </row>
    <row r="1071" spans="1:13">
      <c r="A1071" t="s">
        <v>3416</v>
      </c>
      <c r="B1071" t="s">
        <v>3417</v>
      </c>
      <c r="C1071" t="s">
        <v>12530</v>
      </c>
      <c r="D1071" t="s">
        <v>7874</v>
      </c>
      <c r="E1071" t="s">
        <v>3345</v>
      </c>
      <c r="F1071" t="s">
        <v>3415</v>
      </c>
      <c r="G1071" t="s">
        <v>3397</v>
      </c>
      <c r="H1071" t="s">
        <v>12531</v>
      </c>
      <c r="I1071" t="s">
        <v>9410</v>
      </c>
      <c r="J1071" t="s">
        <v>9411</v>
      </c>
      <c r="K1071">
        <v>1.01</v>
      </c>
      <c r="L1071" s="1">
        <v>44927</v>
      </c>
      <c r="M1071" s="1">
        <v>45291</v>
      </c>
    </row>
    <row r="1072" spans="1:13">
      <c r="A1072" t="s">
        <v>3418</v>
      </c>
      <c r="B1072" t="s">
        <v>3419</v>
      </c>
      <c r="C1072" t="s">
        <v>12532</v>
      </c>
      <c r="D1072" t="s">
        <v>3189</v>
      </c>
      <c r="E1072" t="s">
        <v>3345</v>
      </c>
      <c r="F1072" t="s">
        <v>3420</v>
      </c>
      <c r="G1072" t="s">
        <v>1476</v>
      </c>
      <c r="H1072" t="s">
        <v>12533</v>
      </c>
      <c r="I1072" t="s">
        <v>9410</v>
      </c>
      <c r="J1072" t="s">
        <v>9411</v>
      </c>
      <c r="K1072">
        <v>0.91</v>
      </c>
      <c r="L1072" s="1">
        <v>44927</v>
      </c>
      <c r="M1072" s="1">
        <v>45291</v>
      </c>
    </row>
    <row r="1073" spans="1:13">
      <c r="A1073" t="s">
        <v>3421</v>
      </c>
      <c r="B1073" t="s">
        <v>3422</v>
      </c>
      <c r="C1073" t="s">
        <v>12534</v>
      </c>
      <c r="D1073" t="s">
        <v>12535</v>
      </c>
      <c r="E1073" t="s">
        <v>3345</v>
      </c>
      <c r="F1073" t="s">
        <v>3423</v>
      </c>
      <c r="G1073" t="s">
        <v>3424</v>
      </c>
      <c r="H1073" t="s">
        <v>12536</v>
      </c>
      <c r="I1073" t="s">
        <v>9410</v>
      </c>
      <c r="J1073" t="s">
        <v>9411</v>
      </c>
      <c r="K1073">
        <v>0.94</v>
      </c>
      <c r="L1073" s="1">
        <v>44927</v>
      </c>
      <c r="M1073" s="1">
        <v>45291</v>
      </c>
    </row>
    <row r="1074" spans="1:13">
      <c r="A1074" t="s">
        <v>3425</v>
      </c>
      <c r="B1074" t="s">
        <v>3426</v>
      </c>
      <c r="C1074" t="s">
        <v>12537</v>
      </c>
      <c r="D1074" t="s">
        <v>12495</v>
      </c>
      <c r="E1074" t="s">
        <v>3345</v>
      </c>
      <c r="F1074" t="s">
        <v>3427</v>
      </c>
      <c r="G1074" t="s">
        <v>3380</v>
      </c>
      <c r="H1074" t="s">
        <v>12538</v>
      </c>
      <c r="I1074" t="s">
        <v>9410</v>
      </c>
      <c r="J1074" t="s">
        <v>9411</v>
      </c>
      <c r="K1074">
        <v>0.95</v>
      </c>
      <c r="L1074" s="1">
        <v>44927</v>
      </c>
      <c r="M1074" s="1">
        <v>45291</v>
      </c>
    </row>
    <row r="1075" spans="1:13">
      <c r="A1075" t="s">
        <v>3428</v>
      </c>
      <c r="B1075" t="s">
        <v>3429</v>
      </c>
      <c r="C1075" t="s">
        <v>12539</v>
      </c>
      <c r="D1075" t="s">
        <v>12540</v>
      </c>
      <c r="E1075" t="s">
        <v>3345</v>
      </c>
      <c r="F1075" t="s">
        <v>3430</v>
      </c>
      <c r="G1075" t="s">
        <v>2885</v>
      </c>
      <c r="H1075" t="s">
        <v>12491</v>
      </c>
      <c r="I1075" t="s">
        <v>9410</v>
      </c>
      <c r="J1075" t="s">
        <v>9411</v>
      </c>
      <c r="K1075">
        <v>0.98</v>
      </c>
      <c r="L1075" s="1">
        <v>44927</v>
      </c>
      <c r="M1075" s="1">
        <v>45291</v>
      </c>
    </row>
    <row r="1076" spans="1:13">
      <c r="A1076" t="s">
        <v>3431</v>
      </c>
      <c r="B1076" t="s">
        <v>3432</v>
      </c>
      <c r="C1076" t="s">
        <v>12541</v>
      </c>
      <c r="D1076" t="s">
        <v>12542</v>
      </c>
      <c r="E1076" t="s">
        <v>3345</v>
      </c>
      <c r="F1076" t="s">
        <v>3433</v>
      </c>
      <c r="G1076" t="s">
        <v>413</v>
      </c>
      <c r="H1076" t="s">
        <v>12543</v>
      </c>
      <c r="I1076" t="s">
        <v>9410</v>
      </c>
      <c r="J1076" t="s">
        <v>9411</v>
      </c>
      <c r="K1076">
        <v>1.03</v>
      </c>
      <c r="L1076" s="1">
        <v>44927</v>
      </c>
      <c r="M1076" s="1">
        <v>45291</v>
      </c>
    </row>
    <row r="1077" spans="1:13">
      <c r="A1077" t="s">
        <v>3434</v>
      </c>
      <c r="B1077" t="s">
        <v>3435</v>
      </c>
      <c r="C1077" t="s">
        <v>12544</v>
      </c>
      <c r="D1077" t="s">
        <v>12542</v>
      </c>
      <c r="E1077" t="s">
        <v>3345</v>
      </c>
      <c r="F1077" t="s">
        <v>3436</v>
      </c>
      <c r="G1077" t="s">
        <v>413</v>
      </c>
      <c r="H1077" t="s">
        <v>12545</v>
      </c>
      <c r="I1077" t="s">
        <v>9410</v>
      </c>
      <c r="J1077" t="s">
        <v>9411</v>
      </c>
      <c r="K1077">
        <v>1</v>
      </c>
      <c r="L1077" s="1">
        <v>44927</v>
      </c>
      <c r="M1077" s="1">
        <v>45291</v>
      </c>
    </row>
    <row r="1078" spans="1:13">
      <c r="A1078" t="s">
        <v>12546</v>
      </c>
      <c r="B1078" t="s">
        <v>12547</v>
      </c>
      <c r="C1078" t="s">
        <v>12548</v>
      </c>
      <c r="D1078" t="s">
        <v>7874</v>
      </c>
      <c r="E1078" t="s">
        <v>3345</v>
      </c>
      <c r="F1078" t="s">
        <v>3442</v>
      </c>
      <c r="G1078" t="s">
        <v>3397</v>
      </c>
      <c r="H1078" t="s">
        <v>12549</v>
      </c>
      <c r="I1078" t="s">
        <v>9410</v>
      </c>
      <c r="J1078" t="s">
        <v>9411</v>
      </c>
      <c r="K1078">
        <v>0.97</v>
      </c>
      <c r="L1078" s="1">
        <v>44927</v>
      </c>
      <c r="M1078" s="1">
        <v>45291</v>
      </c>
    </row>
    <row r="1079" spans="1:13">
      <c r="A1079" t="s">
        <v>3437</v>
      </c>
      <c r="B1079" t="s">
        <v>3438</v>
      </c>
      <c r="C1079" t="s">
        <v>12550</v>
      </c>
      <c r="D1079" t="s">
        <v>12542</v>
      </c>
      <c r="E1079" t="s">
        <v>3345</v>
      </c>
      <c r="F1079" t="s">
        <v>3439</v>
      </c>
      <c r="G1079" t="s">
        <v>413</v>
      </c>
      <c r="H1079" t="s">
        <v>12551</v>
      </c>
      <c r="I1079" t="s">
        <v>9410</v>
      </c>
      <c r="J1079" t="s">
        <v>9411</v>
      </c>
      <c r="K1079">
        <v>1.03</v>
      </c>
      <c r="L1079" s="1">
        <v>44927</v>
      </c>
      <c r="M1079" s="1">
        <v>45291</v>
      </c>
    </row>
    <row r="1080" spans="1:13">
      <c r="A1080" t="s">
        <v>3440</v>
      </c>
      <c r="B1080" t="s">
        <v>3441</v>
      </c>
      <c r="C1080" t="s">
        <v>12552</v>
      </c>
      <c r="D1080" t="s">
        <v>7874</v>
      </c>
      <c r="E1080" t="s">
        <v>3345</v>
      </c>
      <c r="F1080" t="s">
        <v>3442</v>
      </c>
      <c r="G1080" t="s">
        <v>3397</v>
      </c>
      <c r="H1080" t="s">
        <v>12553</v>
      </c>
      <c r="I1080" t="s">
        <v>9410</v>
      </c>
      <c r="J1080" t="s">
        <v>9411</v>
      </c>
      <c r="K1080">
        <v>1.02</v>
      </c>
      <c r="L1080" s="1">
        <v>44927</v>
      </c>
      <c r="M1080" s="1">
        <v>45291</v>
      </c>
    </row>
    <row r="1081" spans="1:13">
      <c r="A1081" t="s">
        <v>12554</v>
      </c>
      <c r="B1081" t="s">
        <v>12555</v>
      </c>
      <c r="C1081" t="s">
        <v>12556</v>
      </c>
      <c r="D1081" t="s">
        <v>12475</v>
      </c>
      <c r="E1081" t="s">
        <v>3345</v>
      </c>
      <c r="F1081" t="s">
        <v>3349</v>
      </c>
      <c r="G1081" t="s">
        <v>505</v>
      </c>
      <c r="H1081" t="s">
        <v>12557</v>
      </c>
      <c r="I1081" t="s">
        <v>9410</v>
      </c>
      <c r="J1081" t="s">
        <v>9411</v>
      </c>
      <c r="K1081">
        <v>0.9</v>
      </c>
      <c r="L1081" s="1">
        <v>44927</v>
      </c>
      <c r="M1081" s="1">
        <v>45291</v>
      </c>
    </row>
    <row r="1082" spans="1:13">
      <c r="A1082" t="s">
        <v>12558</v>
      </c>
      <c r="B1082" t="s">
        <v>12559</v>
      </c>
      <c r="C1082" t="s">
        <v>12560</v>
      </c>
      <c r="D1082" t="s">
        <v>12561</v>
      </c>
      <c r="E1082" t="s">
        <v>3345</v>
      </c>
      <c r="F1082" t="s">
        <v>12562</v>
      </c>
      <c r="G1082" t="s">
        <v>413</v>
      </c>
      <c r="H1082" t="s">
        <v>12563</v>
      </c>
      <c r="I1082" t="s">
        <v>9410</v>
      </c>
      <c r="J1082" t="s">
        <v>9411</v>
      </c>
      <c r="K1082">
        <v>0.82</v>
      </c>
      <c r="L1082" s="1">
        <v>44927</v>
      </c>
      <c r="M1082" s="1">
        <v>45291</v>
      </c>
    </row>
    <row r="1083" spans="1:13">
      <c r="A1083" t="s">
        <v>12564</v>
      </c>
      <c r="B1083" t="s">
        <v>12565</v>
      </c>
      <c r="C1083" t="s">
        <v>12566</v>
      </c>
      <c r="D1083" t="s">
        <v>12535</v>
      </c>
      <c r="E1083" t="s">
        <v>3345</v>
      </c>
      <c r="F1083" t="s">
        <v>3423</v>
      </c>
      <c r="G1083" t="s">
        <v>3424</v>
      </c>
      <c r="H1083" t="s">
        <v>12567</v>
      </c>
      <c r="I1083" t="s">
        <v>9410</v>
      </c>
      <c r="J1083" t="s">
        <v>9411</v>
      </c>
      <c r="K1083">
        <v>1.05</v>
      </c>
      <c r="L1083" s="1">
        <v>44927</v>
      </c>
      <c r="M1083" s="1">
        <v>45291</v>
      </c>
    </row>
    <row r="1084" spans="1:13">
      <c r="A1084" t="s">
        <v>3443</v>
      </c>
      <c r="B1084" t="s">
        <v>3444</v>
      </c>
      <c r="C1084" t="s">
        <v>12568</v>
      </c>
      <c r="D1084" t="s">
        <v>12569</v>
      </c>
      <c r="E1084" t="s">
        <v>3345</v>
      </c>
      <c r="F1084" t="s">
        <v>3445</v>
      </c>
      <c r="G1084" t="s">
        <v>3446</v>
      </c>
      <c r="H1084" t="s">
        <v>12570</v>
      </c>
      <c r="I1084" t="s">
        <v>9410</v>
      </c>
      <c r="J1084" t="s">
        <v>9411</v>
      </c>
      <c r="K1084">
        <v>0.94</v>
      </c>
      <c r="L1084" s="1">
        <v>44927</v>
      </c>
      <c r="M1084" s="1">
        <v>45291</v>
      </c>
    </row>
    <row r="1085" spans="1:13">
      <c r="A1085" t="s">
        <v>12571</v>
      </c>
      <c r="B1085" t="s">
        <v>12572</v>
      </c>
      <c r="C1085" t="s">
        <v>12573</v>
      </c>
      <c r="D1085" t="s">
        <v>12561</v>
      </c>
      <c r="E1085" t="s">
        <v>3345</v>
      </c>
      <c r="F1085" t="s">
        <v>12562</v>
      </c>
      <c r="G1085" t="s">
        <v>413</v>
      </c>
      <c r="H1085" t="s">
        <v>12574</v>
      </c>
      <c r="I1085" t="s">
        <v>9410</v>
      </c>
      <c r="J1085" t="s">
        <v>9411</v>
      </c>
      <c r="K1085">
        <v>1.1200000000000001</v>
      </c>
      <c r="L1085" s="1">
        <v>44927</v>
      </c>
      <c r="M1085" s="1">
        <v>45291</v>
      </c>
    </row>
    <row r="1086" spans="1:13">
      <c r="A1086" t="s">
        <v>12575</v>
      </c>
      <c r="B1086" t="s">
        <v>12576</v>
      </c>
      <c r="C1086" t="s">
        <v>12577</v>
      </c>
      <c r="D1086" t="s">
        <v>7874</v>
      </c>
      <c r="E1086" t="s">
        <v>3345</v>
      </c>
      <c r="F1086" t="s">
        <v>3442</v>
      </c>
      <c r="G1086" t="s">
        <v>3397</v>
      </c>
      <c r="H1086" t="s">
        <v>12578</v>
      </c>
      <c r="I1086" t="s">
        <v>9410</v>
      </c>
      <c r="J1086" t="s">
        <v>9411</v>
      </c>
      <c r="K1086">
        <v>0.95</v>
      </c>
      <c r="L1086" s="1">
        <v>44927</v>
      </c>
      <c r="M1086" s="1">
        <v>45291</v>
      </c>
    </row>
    <row r="1087" spans="1:13">
      <c r="A1087" t="s">
        <v>3447</v>
      </c>
      <c r="B1087" t="s">
        <v>3448</v>
      </c>
      <c r="C1087" t="s">
        <v>12579</v>
      </c>
      <c r="D1087" t="s">
        <v>12580</v>
      </c>
      <c r="E1087" t="s">
        <v>3345</v>
      </c>
      <c r="F1087" t="s">
        <v>3449</v>
      </c>
      <c r="G1087" t="s">
        <v>3364</v>
      </c>
      <c r="H1087" t="s">
        <v>12581</v>
      </c>
      <c r="I1087" t="s">
        <v>9410</v>
      </c>
      <c r="J1087" t="s">
        <v>9411</v>
      </c>
      <c r="K1087">
        <v>1.03</v>
      </c>
      <c r="L1087" s="1">
        <v>44927</v>
      </c>
      <c r="M1087" s="1">
        <v>45291</v>
      </c>
    </row>
    <row r="1088" spans="1:13">
      <c r="A1088" t="s">
        <v>12582</v>
      </c>
      <c r="B1088" t="s">
        <v>12583</v>
      </c>
      <c r="C1088" t="s">
        <v>12584</v>
      </c>
      <c r="D1088" t="s">
        <v>12487</v>
      </c>
      <c r="E1088" t="s">
        <v>3345</v>
      </c>
      <c r="F1088" t="s">
        <v>3367</v>
      </c>
      <c r="G1088" t="s">
        <v>3368</v>
      </c>
      <c r="H1088" t="s">
        <v>12585</v>
      </c>
      <c r="I1088" t="s">
        <v>9410</v>
      </c>
      <c r="J1088" t="s">
        <v>9411</v>
      </c>
      <c r="K1088">
        <v>0.81</v>
      </c>
      <c r="L1088" s="1">
        <v>44927</v>
      </c>
      <c r="M1088" s="1">
        <v>45291</v>
      </c>
    </row>
    <row r="1089" spans="1:13">
      <c r="A1089" t="s">
        <v>3450</v>
      </c>
      <c r="B1089" t="s">
        <v>3451</v>
      </c>
      <c r="C1089" t="s">
        <v>12586</v>
      </c>
      <c r="D1089" t="s">
        <v>7874</v>
      </c>
      <c r="E1089" t="s">
        <v>3345</v>
      </c>
      <c r="F1089" t="s">
        <v>3452</v>
      </c>
      <c r="G1089" t="s">
        <v>3397</v>
      </c>
      <c r="H1089" t="s">
        <v>12529</v>
      </c>
      <c r="I1089" t="s">
        <v>9410</v>
      </c>
      <c r="J1089" t="s">
        <v>9411</v>
      </c>
      <c r="K1089">
        <v>0.94</v>
      </c>
      <c r="L1089" s="1">
        <v>44927</v>
      </c>
      <c r="M1089" s="1">
        <v>45291</v>
      </c>
    </row>
    <row r="1090" spans="1:13">
      <c r="A1090" t="s">
        <v>12587</v>
      </c>
      <c r="B1090" t="s">
        <v>12588</v>
      </c>
      <c r="C1090" t="s">
        <v>12589</v>
      </c>
      <c r="D1090" t="s">
        <v>12590</v>
      </c>
      <c r="E1090" t="s">
        <v>3345</v>
      </c>
      <c r="F1090" t="s">
        <v>12591</v>
      </c>
      <c r="G1090" t="s">
        <v>2193</v>
      </c>
      <c r="H1090" t="s">
        <v>12592</v>
      </c>
      <c r="I1090" t="s">
        <v>9410</v>
      </c>
      <c r="J1090" t="s">
        <v>9411</v>
      </c>
      <c r="K1090">
        <v>0.96</v>
      </c>
      <c r="L1090" s="1">
        <v>44927</v>
      </c>
      <c r="M1090" s="1">
        <v>45291</v>
      </c>
    </row>
    <row r="1091" spans="1:13">
      <c r="A1091" t="s">
        <v>12593</v>
      </c>
      <c r="B1091" t="s">
        <v>12594</v>
      </c>
      <c r="C1091" t="s">
        <v>12595</v>
      </c>
      <c r="D1091" t="s">
        <v>10981</v>
      </c>
      <c r="E1091" t="s">
        <v>3345</v>
      </c>
      <c r="F1091" t="s">
        <v>12596</v>
      </c>
      <c r="G1091" t="s">
        <v>3397</v>
      </c>
      <c r="H1091" t="s">
        <v>12597</v>
      </c>
      <c r="I1091" t="s">
        <v>9410</v>
      </c>
      <c r="J1091" t="s">
        <v>9411</v>
      </c>
      <c r="K1091">
        <v>0.87</v>
      </c>
      <c r="L1091" s="1">
        <v>44927</v>
      </c>
      <c r="M1091" s="1">
        <v>45291</v>
      </c>
    </row>
    <row r="1092" spans="1:13">
      <c r="A1092" t="s">
        <v>12598</v>
      </c>
      <c r="B1092" t="s">
        <v>12599</v>
      </c>
      <c r="C1092" t="s">
        <v>12600</v>
      </c>
      <c r="D1092" t="s">
        <v>12542</v>
      </c>
      <c r="E1092" t="s">
        <v>3345</v>
      </c>
      <c r="F1092" t="s">
        <v>12601</v>
      </c>
      <c r="G1092" t="s">
        <v>413</v>
      </c>
      <c r="H1092" t="s">
        <v>12602</v>
      </c>
      <c r="I1092" t="s">
        <v>9410</v>
      </c>
      <c r="J1092" t="s">
        <v>9411</v>
      </c>
      <c r="K1092">
        <v>0.97</v>
      </c>
      <c r="L1092" s="1">
        <v>44927</v>
      </c>
      <c r="M1092" s="1">
        <v>45291</v>
      </c>
    </row>
    <row r="1093" spans="1:13">
      <c r="A1093" t="s">
        <v>3489</v>
      </c>
      <c r="B1093" t="s">
        <v>3490</v>
      </c>
      <c r="C1093" t="s">
        <v>12603</v>
      </c>
      <c r="D1093" t="s">
        <v>12604</v>
      </c>
      <c r="E1093" t="s">
        <v>3491</v>
      </c>
      <c r="F1093" t="s">
        <v>3492</v>
      </c>
      <c r="G1093" t="s">
        <v>3493</v>
      </c>
      <c r="H1093" t="s">
        <v>12605</v>
      </c>
      <c r="I1093" t="s">
        <v>9410</v>
      </c>
      <c r="J1093" t="s">
        <v>9411</v>
      </c>
      <c r="K1093">
        <v>1.06</v>
      </c>
      <c r="L1093" s="1">
        <v>44927</v>
      </c>
      <c r="M1093" s="1">
        <v>45291</v>
      </c>
    </row>
    <row r="1094" spans="1:13">
      <c r="A1094" t="s">
        <v>3494</v>
      </c>
      <c r="B1094" t="s">
        <v>3495</v>
      </c>
      <c r="C1094" t="s">
        <v>12606</v>
      </c>
      <c r="D1094" t="s">
        <v>12607</v>
      </c>
      <c r="E1094" t="s">
        <v>3491</v>
      </c>
      <c r="F1094" t="s">
        <v>3496</v>
      </c>
      <c r="G1094" t="s">
        <v>3497</v>
      </c>
      <c r="H1094" t="s">
        <v>12608</v>
      </c>
      <c r="I1094" t="s">
        <v>9410</v>
      </c>
      <c r="J1094" t="s">
        <v>9411</v>
      </c>
      <c r="K1094">
        <v>0.88</v>
      </c>
      <c r="L1094" s="1">
        <v>44927</v>
      </c>
      <c r="M1094" s="1">
        <v>45291</v>
      </c>
    </row>
    <row r="1095" spans="1:13">
      <c r="A1095" t="s">
        <v>3498</v>
      </c>
      <c r="B1095" t="s">
        <v>3499</v>
      </c>
      <c r="C1095" t="s">
        <v>12609</v>
      </c>
      <c r="D1095" t="s">
        <v>7475</v>
      </c>
      <c r="E1095" t="s">
        <v>3491</v>
      </c>
      <c r="F1095" t="s">
        <v>3500</v>
      </c>
      <c r="G1095" t="s">
        <v>3501</v>
      </c>
      <c r="H1095" t="s">
        <v>12610</v>
      </c>
      <c r="I1095" t="s">
        <v>9410</v>
      </c>
      <c r="J1095" t="s">
        <v>9411</v>
      </c>
      <c r="K1095">
        <v>0.95</v>
      </c>
      <c r="L1095" s="1">
        <v>44927</v>
      </c>
      <c r="M1095" s="1">
        <v>45291</v>
      </c>
    </row>
    <row r="1096" spans="1:13">
      <c r="A1096" t="s">
        <v>3502</v>
      </c>
      <c r="B1096" t="s">
        <v>3503</v>
      </c>
      <c r="C1096" t="s">
        <v>12611</v>
      </c>
      <c r="D1096" t="s">
        <v>12612</v>
      </c>
      <c r="E1096" t="s">
        <v>3491</v>
      </c>
      <c r="F1096" t="s">
        <v>3504</v>
      </c>
      <c r="G1096" t="s">
        <v>2287</v>
      </c>
      <c r="H1096" t="s">
        <v>12613</v>
      </c>
      <c r="I1096" t="s">
        <v>9410</v>
      </c>
      <c r="J1096" t="s">
        <v>9411</v>
      </c>
      <c r="K1096">
        <v>1.0900000000000001</v>
      </c>
      <c r="L1096" s="1">
        <v>44927</v>
      </c>
      <c r="M1096" s="1">
        <v>45291</v>
      </c>
    </row>
    <row r="1097" spans="1:13">
      <c r="A1097" t="s">
        <v>3505</v>
      </c>
      <c r="B1097" t="s">
        <v>3506</v>
      </c>
      <c r="C1097" t="s">
        <v>12614</v>
      </c>
      <c r="D1097" t="s">
        <v>6328</v>
      </c>
      <c r="E1097" t="s">
        <v>3491</v>
      </c>
      <c r="F1097" t="s">
        <v>3507</v>
      </c>
      <c r="G1097" t="s">
        <v>3508</v>
      </c>
      <c r="H1097" t="s">
        <v>12615</v>
      </c>
      <c r="I1097" t="s">
        <v>9410</v>
      </c>
      <c r="J1097" t="s">
        <v>9411</v>
      </c>
      <c r="K1097">
        <v>0.98</v>
      </c>
      <c r="L1097" s="1">
        <v>44927</v>
      </c>
      <c r="M1097" s="1">
        <v>45291</v>
      </c>
    </row>
    <row r="1098" spans="1:13">
      <c r="A1098" t="s">
        <v>3509</v>
      </c>
      <c r="B1098" t="s">
        <v>1424</v>
      </c>
      <c r="C1098" t="s">
        <v>12616</v>
      </c>
      <c r="D1098" t="s">
        <v>7538</v>
      </c>
      <c r="E1098" t="s">
        <v>3491</v>
      </c>
      <c r="F1098" t="s">
        <v>3510</v>
      </c>
      <c r="G1098" t="s">
        <v>86</v>
      </c>
      <c r="H1098" t="s">
        <v>12617</v>
      </c>
      <c r="I1098" t="s">
        <v>9410</v>
      </c>
      <c r="J1098" t="s">
        <v>9411</v>
      </c>
      <c r="K1098">
        <v>1.04</v>
      </c>
      <c r="L1098" s="1">
        <v>44927</v>
      </c>
      <c r="M1098" s="1">
        <v>45291</v>
      </c>
    </row>
    <row r="1099" spans="1:13">
      <c r="A1099" t="s">
        <v>3511</v>
      </c>
      <c r="B1099" t="s">
        <v>3512</v>
      </c>
      <c r="C1099" t="s">
        <v>12618</v>
      </c>
      <c r="D1099" t="s">
        <v>12619</v>
      </c>
      <c r="E1099" t="s">
        <v>3491</v>
      </c>
      <c r="F1099" t="s">
        <v>3513</v>
      </c>
      <c r="G1099" t="s">
        <v>3514</v>
      </c>
      <c r="H1099" t="s">
        <v>12620</v>
      </c>
      <c r="I1099" t="s">
        <v>9410</v>
      </c>
      <c r="J1099" t="s">
        <v>9411</v>
      </c>
      <c r="K1099">
        <v>0.92</v>
      </c>
      <c r="L1099" s="1">
        <v>44927</v>
      </c>
      <c r="M1099" s="1">
        <v>45291</v>
      </c>
    </row>
    <row r="1100" spans="1:13">
      <c r="A1100" t="s">
        <v>3515</v>
      </c>
      <c r="B1100" t="s">
        <v>3516</v>
      </c>
      <c r="C1100" t="s">
        <v>12621</v>
      </c>
      <c r="D1100" t="s">
        <v>12622</v>
      </c>
      <c r="E1100" t="s">
        <v>3491</v>
      </c>
      <c r="F1100" t="s">
        <v>3517</v>
      </c>
      <c r="G1100" t="s">
        <v>2907</v>
      </c>
      <c r="H1100" t="s">
        <v>12623</v>
      </c>
      <c r="I1100" t="s">
        <v>9410</v>
      </c>
      <c r="J1100" t="s">
        <v>9411</v>
      </c>
      <c r="K1100">
        <v>1.04</v>
      </c>
      <c r="L1100" s="1">
        <v>44927</v>
      </c>
      <c r="M1100" s="1">
        <v>45291</v>
      </c>
    </row>
    <row r="1101" spans="1:13">
      <c r="A1101" t="s">
        <v>3518</v>
      </c>
      <c r="B1101" t="s">
        <v>3519</v>
      </c>
      <c r="C1101" t="s">
        <v>12624</v>
      </c>
      <c r="D1101" t="s">
        <v>12625</v>
      </c>
      <c r="E1101" t="s">
        <v>3491</v>
      </c>
      <c r="F1101" t="s">
        <v>3520</v>
      </c>
      <c r="G1101" t="s">
        <v>3159</v>
      </c>
      <c r="H1101" t="s">
        <v>12626</v>
      </c>
      <c r="I1101" t="s">
        <v>9410</v>
      </c>
      <c r="J1101" t="s">
        <v>9411</v>
      </c>
      <c r="K1101">
        <v>1.06</v>
      </c>
      <c r="L1101" s="1">
        <v>44927</v>
      </c>
      <c r="M1101" s="1">
        <v>45291</v>
      </c>
    </row>
    <row r="1102" spans="1:13">
      <c r="A1102" t="s">
        <v>12627</v>
      </c>
      <c r="B1102" t="s">
        <v>12628</v>
      </c>
      <c r="C1102" t="s">
        <v>12629</v>
      </c>
      <c r="D1102" t="s">
        <v>12280</v>
      </c>
      <c r="E1102" t="s">
        <v>3491</v>
      </c>
      <c r="F1102" t="s">
        <v>12630</v>
      </c>
      <c r="G1102" t="s">
        <v>44</v>
      </c>
      <c r="H1102" t="s">
        <v>12631</v>
      </c>
      <c r="I1102" t="s">
        <v>9410</v>
      </c>
      <c r="J1102" t="s">
        <v>9411</v>
      </c>
      <c r="K1102">
        <v>0.97</v>
      </c>
      <c r="L1102" s="1">
        <v>44927</v>
      </c>
      <c r="M1102" s="1">
        <v>45291</v>
      </c>
    </row>
    <row r="1103" spans="1:13">
      <c r="A1103" t="s">
        <v>3521</v>
      </c>
      <c r="B1103" t="s">
        <v>3522</v>
      </c>
      <c r="C1103" t="s">
        <v>12632</v>
      </c>
      <c r="D1103" t="s">
        <v>12633</v>
      </c>
      <c r="E1103" t="s">
        <v>3491</v>
      </c>
      <c r="F1103" t="s">
        <v>3523</v>
      </c>
      <c r="G1103" t="s">
        <v>3524</v>
      </c>
      <c r="H1103" t="s">
        <v>12634</v>
      </c>
      <c r="I1103" t="s">
        <v>9410</v>
      </c>
      <c r="J1103" t="s">
        <v>9411</v>
      </c>
      <c r="K1103">
        <v>1.07</v>
      </c>
      <c r="L1103" s="1">
        <v>44927</v>
      </c>
      <c r="M1103" s="1">
        <v>45291</v>
      </c>
    </row>
    <row r="1104" spans="1:13">
      <c r="A1104" t="s">
        <v>3525</v>
      </c>
      <c r="B1104" t="s">
        <v>3526</v>
      </c>
      <c r="C1104" t="s">
        <v>12635</v>
      </c>
      <c r="D1104" t="s">
        <v>12636</v>
      </c>
      <c r="E1104" t="s">
        <v>3491</v>
      </c>
      <c r="F1104" t="s">
        <v>3527</v>
      </c>
      <c r="G1104" t="s">
        <v>3528</v>
      </c>
      <c r="H1104" t="s">
        <v>12637</v>
      </c>
      <c r="I1104" t="s">
        <v>9410</v>
      </c>
      <c r="J1104" t="s">
        <v>9411</v>
      </c>
      <c r="K1104">
        <v>0.92</v>
      </c>
      <c r="L1104" s="1">
        <v>44927</v>
      </c>
      <c r="M1104" s="1">
        <v>45291</v>
      </c>
    </row>
    <row r="1105" spans="1:13">
      <c r="A1105" t="s">
        <v>3529</v>
      </c>
      <c r="B1105" t="s">
        <v>3530</v>
      </c>
      <c r="C1105" t="s">
        <v>12638</v>
      </c>
      <c r="D1105" t="s">
        <v>12639</v>
      </c>
      <c r="E1105" t="s">
        <v>3491</v>
      </c>
      <c r="F1105" t="s">
        <v>3531</v>
      </c>
      <c r="G1105" t="s">
        <v>3532</v>
      </c>
      <c r="H1105" t="s">
        <v>12640</v>
      </c>
      <c r="I1105" t="s">
        <v>9410</v>
      </c>
      <c r="J1105" t="s">
        <v>9411</v>
      </c>
      <c r="K1105">
        <v>1.1100000000000001</v>
      </c>
      <c r="L1105" s="1">
        <v>44927</v>
      </c>
      <c r="M1105" s="1">
        <v>45291</v>
      </c>
    </row>
    <row r="1106" spans="1:13">
      <c r="A1106" t="s">
        <v>3533</v>
      </c>
      <c r="B1106" t="s">
        <v>3534</v>
      </c>
      <c r="C1106" t="s">
        <v>12641</v>
      </c>
      <c r="D1106" t="s">
        <v>12642</v>
      </c>
      <c r="E1106" t="s">
        <v>3491</v>
      </c>
      <c r="F1106" t="s">
        <v>3535</v>
      </c>
      <c r="G1106" t="s">
        <v>3536</v>
      </c>
      <c r="H1106" t="s">
        <v>12643</v>
      </c>
      <c r="I1106" t="s">
        <v>9410</v>
      </c>
      <c r="J1106" t="s">
        <v>9411</v>
      </c>
      <c r="K1106">
        <v>1.05</v>
      </c>
      <c r="L1106" s="1">
        <v>44927</v>
      </c>
      <c r="M1106" s="1">
        <v>45291</v>
      </c>
    </row>
    <row r="1107" spans="1:13">
      <c r="A1107" t="s">
        <v>12644</v>
      </c>
      <c r="B1107" t="s">
        <v>12645</v>
      </c>
      <c r="C1107" t="s">
        <v>12646</v>
      </c>
      <c r="D1107" t="s">
        <v>7100</v>
      </c>
      <c r="E1107" t="s">
        <v>3491</v>
      </c>
      <c r="F1107" t="s">
        <v>12647</v>
      </c>
      <c r="G1107" t="s">
        <v>1775</v>
      </c>
      <c r="H1107" t="s">
        <v>12648</v>
      </c>
      <c r="I1107" t="s">
        <v>9410</v>
      </c>
      <c r="J1107" t="s">
        <v>9411</v>
      </c>
      <c r="K1107">
        <v>0.88</v>
      </c>
      <c r="L1107" s="1">
        <v>44927</v>
      </c>
      <c r="M1107" s="1">
        <v>45291</v>
      </c>
    </row>
    <row r="1108" spans="1:13">
      <c r="A1108" t="s">
        <v>12649</v>
      </c>
      <c r="B1108" t="s">
        <v>12650</v>
      </c>
      <c r="C1108" t="s">
        <v>12651</v>
      </c>
      <c r="D1108" t="s">
        <v>12652</v>
      </c>
      <c r="E1108" t="s">
        <v>3491</v>
      </c>
      <c r="F1108" t="s">
        <v>414</v>
      </c>
      <c r="G1108" t="s">
        <v>12653</v>
      </c>
      <c r="H1108" t="s">
        <v>12654</v>
      </c>
      <c r="I1108" t="s">
        <v>9410</v>
      </c>
      <c r="J1108" t="s">
        <v>9411</v>
      </c>
      <c r="K1108">
        <v>0.9</v>
      </c>
      <c r="L1108" s="1">
        <v>44927</v>
      </c>
      <c r="M1108" s="1">
        <v>45291</v>
      </c>
    </row>
    <row r="1109" spans="1:13">
      <c r="A1109" t="s">
        <v>3537</v>
      </c>
      <c r="B1109" t="s">
        <v>3538</v>
      </c>
      <c r="C1109" t="s">
        <v>12655</v>
      </c>
      <c r="D1109" t="s">
        <v>2280</v>
      </c>
      <c r="E1109" t="s">
        <v>3491</v>
      </c>
      <c r="F1109" t="s">
        <v>3539</v>
      </c>
      <c r="G1109" t="s">
        <v>3540</v>
      </c>
      <c r="H1109" t="s">
        <v>12656</v>
      </c>
      <c r="I1109" t="s">
        <v>9410</v>
      </c>
      <c r="J1109" t="s">
        <v>9411</v>
      </c>
      <c r="K1109">
        <v>1.0900000000000001</v>
      </c>
      <c r="L1109" s="1">
        <v>44927</v>
      </c>
      <c r="M1109" s="1">
        <v>45291</v>
      </c>
    </row>
    <row r="1110" spans="1:13">
      <c r="A1110" t="s">
        <v>3541</v>
      </c>
      <c r="B1110" t="s">
        <v>3542</v>
      </c>
      <c r="C1110" t="s">
        <v>12657</v>
      </c>
      <c r="D1110" t="s">
        <v>12658</v>
      </c>
      <c r="E1110" t="s">
        <v>3491</v>
      </c>
      <c r="F1110" t="s">
        <v>3543</v>
      </c>
      <c r="G1110" t="s">
        <v>3181</v>
      </c>
      <c r="H1110" t="s">
        <v>12659</v>
      </c>
      <c r="I1110" t="s">
        <v>9410</v>
      </c>
      <c r="J1110" t="s">
        <v>9411</v>
      </c>
      <c r="K1110">
        <v>1.03</v>
      </c>
      <c r="L1110" s="1">
        <v>44927</v>
      </c>
      <c r="M1110" s="1">
        <v>45291</v>
      </c>
    </row>
    <row r="1111" spans="1:13">
      <c r="A1111" t="s">
        <v>3544</v>
      </c>
      <c r="B1111" t="s">
        <v>3545</v>
      </c>
      <c r="C1111" t="s">
        <v>12660</v>
      </c>
      <c r="D1111" t="s">
        <v>12661</v>
      </c>
      <c r="E1111" t="s">
        <v>3491</v>
      </c>
      <c r="F1111" t="s">
        <v>3546</v>
      </c>
      <c r="G1111" t="s">
        <v>3547</v>
      </c>
      <c r="H1111" t="s">
        <v>12662</v>
      </c>
      <c r="I1111" t="s">
        <v>9410</v>
      </c>
      <c r="J1111" t="s">
        <v>9411</v>
      </c>
      <c r="K1111">
        <v>1.03</v>
      </c>
      <c r="L1111" s="1">
        <v>44927</v>
      </c>
      <c r="M1111" s="1">
        <v>45291</v>
      </c>
    </row>
    <row r="1112" spans="1:13">
      <c r="A1112" t="s">
        <v>3548</v>
      </c>
      <c r="B1112" t="s">
        <v>3549</v>
      </c>
      <c r="C1112" t="s">
        <v>12663</v>
      </c>
      <c r="D1112" t="s">
        <v>12664</v>
      </c>
      <c r="E1112" t="s">
        <v>3491</v>
      </c>
      <c r="F1112" t="s">
        <v>3550</v>
      </c>
      <c r="G1112" t="s">
        <v>3039</v>
      </c>
      <c r="H1112" t="s">
        <v>12665</v>
      </c>
      <c r="I1112" t="s">
        <v>9410</v>
      </c>
      <c r="J1112" t="s">
        <v>9411</v>
      </c>
      <c r="K1112">
        <v>0.98</v>
      </c>
      <c r="L1112" s="1">
        <v>44927</v>
      </c>
      <c r="M1112" s="1">
        <v>45291</v>
      </c>
    </row>
    <row r="1113" spans="1:13">
      <c r="A1113" t="s">
        <v>3551</v>
      </c>
      <c r="B1113" t="s">
        <v>3552</v>
      </c>
      <c r="C1113" t="s">
        <v>12666</v>
      </c>
      <c r="D1113" t="s">
        <v>10871</v>
      </c>
      <c r="E1113" t="s">
        <v>3491</v>
      </c>
      <c r="F1113" t="s">
        <v>3553</v>
      </c>
      <c r="G1113" t="s">
        <v>36</v>
      </c>
      <c r="H1113" t="s">
        <v>12667</v>
      </c>
      <c r="I1113" t="s">
        <v>9410</v>
      </c>
      <c r="J1113" t="s">
        <v>9411</v>
      </c>
      <c r="K1113">
        <v>1.01</v>
      </c>
      <c r="L1113" s="1">
        <v>44927</v>
      </c>
      <c r="M1113" s="1">
        <v>45291</v>
      </c>
    </row>
    <row r="1114" spans="1:13">
      <c r="A1114" t="s">
        <v>12668</v>
      </c>
      <c r="B1114" t="s">
        <v>1572</v>
      </c>
      <c r="C1114" t="s">
        <v>12669</v>
      </c>
      <c r="D1114" t="s">
        <v>10974</v>
      </c>
      <c r="E1114" t="s">
        <v>3491</v>
      </c>
      <c r="F1114" t="s">
        <v>12670</v>
      </c>
      <c r="G1114" t="s">
        <v>546</v>
      </c>
      <c r="H1114" t="s">
        <v>12671</v>
      </c>
      <c r="I1114" t="s">
        <v>9410</v>
      </c>
      <c r="J1114" t="s">
        <v>9411</v>
      </c>
      <c r="K1114">
        <v>0.98</v>
      </c>
      <c r="L1114" s="1">
        <v>44927</v>
      </c>
      <c r="M1114" s="1">
        <v>45291</v>
      </c>
    </row>
    <row r="1115" spans="1:13">
      <c r="A1115" t="s">
        <v>3554</v>
      </c>
      <c r="B1115" t="s">
        <v>3555</v>
      </c>
      <c r="C1115" t="s">
        <v>12672</v>
      </c>
      <c r="D1115" t="s">
        <v>12673</v>
      </c>
      <c r="E1115" t="s">
        <v>3491</v>
      </c>
      <c r="F1115" t="s">
        <v>3556</v>
      </c>
      <c r="G1115" t="s">
        <v>2881</v>
      </c>
      <c r="H1115" t="s">
        <v>12674</v>
      </c>
      <c r="I1115" t="s">
        <v>9410</v>
      </c>
      <c r="J1115" t="s">
        <v>9411</v>
      </c>
      <c r="K1115">
        <v>0.96</v>
      </c>
      <c r="L1115" s="1">
        <v>44927</v>
      </c>
      <c r="M1115" s="1">
        <v>45291</v>
      </c>
    </row>
    <row r="1116" spans="1:13">
      <c r="A1116" t="s">
        <v>3557</v>
      </c>
      <c r="B1116" t="s">
        <v>3558</v>
      </c>
      <c r="C1116" t="s">
        <v>12675</v>
      </c>
      <c r="D1116" t="s">
        <v>7513</v>
      </c>
      <c r="E1116" t="s">
        <v>3491</v>
      </c>
      <c r="F1116" t="s">
        <v>3559</v>
      </c>
      <c r="G1116" t="s">
        <v>438</v>
      </c>
      <c r="H1116" t="s">
        <v>12676</v>
      </c>
      <c r="I1116" t="s">
        <v>9410</v>
      </c>
      <c r="J1116" t="s">
        <v>9411</v>
      </c>
      <c r="K1116">
        <v>1.02</v>
      </c>
      <c r="L1116" s="1">
        <v>44927</v>
      </c>
      <c r="M1116" s="1">
        <v>45291</v>
      </c>
    </row>
    <row r="1117" spans="1:13">
      <c r="A1117" t="s">
        <v>3560</v>
      </c>
      <c r="B1117" t="s">
        <v>3561</v>
      </c>
      <c r="C1117" t="s">
        <v>12677</v>
      </c>
      <c r="D1117" t="s">
        <v>12678</v>
      </c>
      <c r="E1117" t="s">
        <v>3491</v>
      </c>
      <c r="F1117" t="s">
        <v>3562</v>
      </c>
      <c r="G1117" t="s">
        <v>3563</v>
      </c>
      <c r="H1117" t="s">
        <v>12679</v>
      </c>
      <c r="I1117" t="s">
        <v>9410</v>
      </c>
      <c r="J1117" t="s">
        <v>9411</v>
      </c>
      <c r="K1117">
        <v>1.04</v>
      </c>
      <c r="L1117" s="1">
        <v>44927</v>
      </c>
      <c r="M1117" s="1">
        <v>45291</v>
      </c>
    </row>
    <row r="1118" spans="1:13">
      <c r="A1118" t="s">
        <v>3564</v>
      </c>
      <c r="B1118" t="s">
        <v>3565</v>
      </c>
      <c r="C1118" t="s">
        <v>12680</v>
      </c>
      <c r="D1118" t="s">
        <v>9895</v>
      </c>
      <c r="E1118" t="s">
        <v>3491</v>
      </c>
      <c r="F1118" t="s">
        <v>3566</v>
      </c>
      <c r="G1118" t="s">
        <v>3567</v>
      </c>
      <c r="H1118" t="s">
        <v>12681</v>
      </c>
      <c r="I1118" t="s">
        <v>9410</v>
      </c>
      <c r="J1118" t="s">
        <v>9411</v>
      </c>
      <c r="K1118">
        <v>1.07</v>
      </c>
      <c r="L1118" s="1">
        <v>44927</v>
      </c>
      <c r="M1118" s="1">
        <v>45291</v>
      </c>
    </row>
    <row r="1119" spans="1:13">
      <c r="A1119" t="s">
        <v>3568</v>
      </c>
      <c r="B1119" t="s">
        <v>3569</v>
      </c>
      <c r="C1119" t="s">
        <v>12682</v>
      </c>
      <c r="D1119" t="s">
        <v>2228</v>
      </c>
      <c r="E1119" t="s">
        <v>3491</v>
      </c>
      <c r="F1119" t="s">
        <v>3570</v>
      </c>
      <c r="G1119" t="s">
        <v>78</v>
      </c>
      <c r="H1119" t="s">
        <v>12683</v>
      </c>
      <c r="I1119" t="s">
        <v>9410</v>
      </c>
      <c r="J1119" t="s">
        <v>9411</v>
      </c>
      <c r="K1119">
        <v>1.01</v>
      </c>
      <c r="L1119" s="1">
        <v>44927</v>
      </c>
      <c r="M1119" s="1">
        <v>45291</v>
      </c>
    </row>
    <row r="1120" spans="1:13">
      <c r="A1120" t="s">
        <v>3571</v>
      </c>
      <c r="B1120" t="s">
        <v>3572</v>
      </c>
      <c r="C1120" t="s">
        <v>12684</v>
      </c>
      <c r="D1120" t="s">
        <v>3574</v>
      </c>
      <c r="E1120" t="s">
        <v>3491</v>
      </c>
      <c r="F1120" t="s">
        <v>3573</v>
      </c>
      <c r="G1120" t="s">
        <v>3574</v>
      </c>
      <c r="H1120" t="s">
        <v>12685</v>
      </c>
      <c r="I1120" t="s">
        <v>9410</v>
      </c>
      <c r="J1120" t="s">
        <v>9411</v>
      </c>
      <c r="K1120">
        <v>0.88</v>
      </c>
      <c r="L1120" s="1">
        <v>44927</v>
      </c>
      <c r="M1120" s="1">
        <v>45291</v>
      </c>
    </row>
    <row r="1121" spans="1:13">
      <c r="A1121" t="s">
        <v>3575</v>
      </c>
      <c r="B1121" t="s">
        <v>3576</v>
      </c>
      <c r="C1121" t="s">
        <v>12686</v>
      </c>
      <c r="D1121" t="s">
        <v>12687</v>
      </c>
      <c r="E1121" t="s">
        <v>3491</v>
      </c>
      <c r="F1121" t="s">
        <v>3577</v>
      </c>
      <c r="G1121" t="s">
        <v>2913</v>
      </c>
      <c r="H1121" t="s">
        <v>12688</v>
      </c>
      <c r="I1121" t="s">
        <v>9410</v>
      </c>
      <c r="J1121" t="s">
        <v>9411</v>
      </c>
      <c r="K1121">
        <v>1.07</v>
      </c>
      <c r="L1121" s="1">
        <v>44927</v>
      </c>
      <c r="M1121" s="1">
        <v>45291</v>
      </c>
    </row>
    <row r="1122" spans="1:13">
      <c r="A1122" t="s">
        <v>3578</v>
      </c>
      <c r="B1122" t="s">
        <v>3579</v>
      </c>
      <c r="C1122" t="s">
        <v>12689</v>
      </c>
      <c r="D1122" t="s">
        <v>3581</v>
      </c>
      <c r="E1122" t="s">
        <v>3491</v>
      </c>
      <c r="F1122" t="s">
        <v>3580</v>
      </c>
      <c r="G1122" t="s">
        <v>3581</v>
      </c>
      <c r="H1122" t="s">
        <v>12690</v>
      </c>
      <c r="I1122" t="s">
        <v>9410</v>
      </c>
      <c r="J1122" t="s">
        <v>9411</v>
      </c>
      <c r="K1122">
        <v>1.1299999999999999</v>
      </c>
      <c r="L1122" s="1">
        <v>44927</v>
      </c>
      <c r="M1122" s="1">
        <v>45291</v>
      </c>
    </row>
    <row r="1123" spans="1:13">
      <c r="A1123" t="s">
        <v>12691</v>
      </c>
      <c r="B1123" t="s">
        <v>12692</v>
      </c>
      <c r="C1123" t="s">
        <v>12693</v>
      </c>
      <c r="D1123" t="s">
        <v>12694</v>
      </c>
      <c r="E1123" t="s">
        <v>3491</v>
      </c>
      <c r="F1123" t="s">
        <v>12695</v>
      </c>
      <c r="G1123" t="s">
        <v>56</v>
      </c>
      <c r="H1123" t="s">
        <v>12696</v>
      </c>
      <c r="I1123" t="s">
        <v>9410</v>
      </c>
      <c r="J1123" t="s">
        <v>9411</v>
      </c>
      <c r="K1123">
        <v>0.93</v>
      </c>
      <c r="L1123" s="1">
        <v>44927</v>
      </c>
      <c r="M1123" s="1">
        <v>45291</v>
      </c>
    </row>
    <row r="1124" spans="1:13">
      <c r="A1124" t="s">
        <v>12697</v>
      </c>
      <c r="B1124" t="s">
        <v>12698</v>
      </c>
      <c r="C1124" t="s">
        <v>12699</v>
      </c>
      <c r="D1124" t="s">
        <v>9647</v>
      </c>
      <c r="E1124" t="s">
        <v>3491</v>
      </c>
      <c r="F1124" t="s">
        <v>12700</v>
      </c>
      <c r="G1124" t="s">
        <v>2893</v>
      </c>
      <c r="H1124" t="s">
        <v>12701</v>
      </c>
      <c r="I1124" t="s">
        <v>9410</v>
      </c>
      <c r="J1124" t="s">
        <v>9411</v>
      </c>
      <c r="K1124">
        <v>0.98</v>
      </c>
      <c r="L1124" s="1">
        <v>44927</v>
      </c>
      <c r="M1124" s="1">
        <v>45291</v>
      </c>
    </row>
    <row r="1125" spans="1:13">
      <c r="A1125" t="s">
        <v>3582</v>
      </c>
      <c r="B1125" t="s">
        <v>3583</v>
      </c>
      <c r="C1125" t="s">
        <v>12702</v>
      </c>
      <c r="D1125" t="s">
        <v>7538</v>
      </c>
      <c r="E1125" t="s">
        <v>3491</v>
      </c>
      <c r="F1125" t="s">
        <v>3584</v>
      </c>
      <c r="G1125" t="s">
        <v>86</v>
      </c>
      <c r="H1125" t="s">
        <v>12703</v>
      </c>
      <c r="I1125" t="s">
        <v>9410</v>
      </c>
      <c r="J1125" t="s">
        <v>9411</v>
      </c>
      <c r="K1125">
        <v>1.02</v>
      </c>
      <c r="L1125" s="1">
        <v>44927</v>
      </c>
      <c r="M1125" s="1">
        <v>45291</v>
      </c>
    </row>
    <row r="1126" spans="1:13">
      <c r="A1126" t="s">
        <v>3585</v>
      </c>
      <c r="B1126" t="s">
        <v>3586</v>
      </c>
      <c r="C1126" t="s">
        <v>12704</v>
      </c>
      <c r="D1126" t="s">
        <v>12705</v>
      </c>
      <c r="E1126" t="s">
        <v>3491</v>
      </c>
      <c r="F1126" t="s">
        <v>3587</v>
      </c>
      <c r="G1126" t="s">
        <v>2881</v>
      </c>
      <c r="H1126" t="s">
        <v>12706</v>
      </c>
      <c r="I1126" t="s">
        <v>9410</v>
      </c>
      <c r="J1126" t="s">
        <v>9411</v>
      </c>
      <c r="K1126">
        <v>0.92</v>
      </c>
      <c r="L1126" s="1">
        <v>44927</v>
      </c>
      <c r="M1126" s="1">
        <v>45291</v>
      </c>
    </row>
    <row r="1127" spans="1:13">
      <c r="A1127" t="s">
        <v>3591</v>
      </c>
      <c r="B1127" t="s">
        <v>3592</v>
      </c>
      <c r="C1127" t="s">
        <v>12707</v>
      </c>
      <c r="D1127" t="s">
        <v>12708</v>
      </c>
      <c r="E1127" t="s">
        <v>3491</v>
      </c>
      <c r="F1127" t="s">
        <v>3593</v>
      </c>
      <c r="G1127" t="s">
        <v>3594</v>
      </c>
      <c r="H1127" t="s">
        <v>12709</v>
      </c>
      <c r="I1127" t="s">
        <v>9410</v>
      </c>
      <c r="J1127" t="s">
        <v>9411</v>
      </c>
      <c r="K1127">
        <v>0.97</v>
      </c>
      <c r="L1127" s="1">
        <v>44927</v>
      </c>
      <c r="M1127" s="1">
        <v>45291</v>
      </c>
    </row>
    <row r="1128" spans="1:13">
      <c r="A1128" t="s">
        <v>3595</v>
      </c>
      <c r="B1128" t="s">
        <v>3596</v>
      </c>
      <c r="C1128" t="s">
        <v>12710</v>
      </c>
      <c r="D1128" t="s">
        <v>12711</v>
      </c>
      <c r="E1128" t="s">
        <v>3491</v>
      </c>
      <c r="F1128" t="s">
        <v>3597</v>
      </c>
      <c r="G1128" t="s">
        <v>413</v>
      </c>
      <c r="H1128" t="s">
        <v>12712</v>
      </c>
      <c r="I1128" t="s">
        <v>9410</v>
      </c>
      <c r="J1128" t="s">
        <v>9411</v>
      </c>
      <c r="K1128">
        <v>0.97</v>
      </c>
      <c r="L1128" s="1">
        <v>44927</v>
      </c>
      <c r="M1128" s="1">
        <v>45291</v>
      </c>
    </row>
    <row r="1129" spans="1:13">
      <c r="A1129" t="s">
        <v>3598</v>
      </c>
      <c r="B1129" t="s">
        <v>3599</v>
      </c>
      <c r="C1129" t="s">
        <v>12713</v>
      </c>
      <c r="D1129" t="s">
        <v>12714</v>
      </c>
      <c r="E1129" t="s">
        <v>3491</v>
      </c>
      <c r="F1129" t="s">
        <v>3600</v>
      </c>
      <c r="G1129" t="s">
        <v>3196</v>
      </c>
      <c r="H1129" t="s">
        <v>12715</v>
      </c>
      <c r="I1129" t="s">
        <v>9410</v>
      </c>
      <c r="J1129" t="s">
        <v>9411</v>
      </c>
      <c r="K1129">
        <v>1.02</v>
      </c>
      <c r="L1129" s="1">
        <v>44927</v>
      </c>
      <c r="M1129" s="1">
        <v>45291</v>
      </c>
    </row>
    <row r="1130" spans="1:13">
      <c r="A1130" t="s">
        <v>3604</v>
      </c>
      <c r="B1130" t="s">
        <v>3605</v>
      </c>
      <c r="C1130" t="s">
        <v>12716</v>
      </c>
      <c r="D1130" t="s">
        <v>12717</v>
      </c>
      <c r="E1130" t="s">
        <v>3491</v>
      </c>
      <c r="F1130" t="s">
        <v>3606</v>
      </c>
      <c r="G1130" t="s">
        <v>3607</v>
      </c>
      <c r="H1130" t="s">
        <v>12718</v>
      </c>
      <c r="I1130" t="s">
        <v>9410</v>
      </c>
      <c r="J1130" t="s">
        <v>9411</v>
      </c>
      <c r="K1130">
        <v>0.98</v>
      </c>
      <c r="L1130" s="1">
        <v>44927</v>
      </c>
      <c r="M1130" s="1">
        <v>45291</v>
      </c>
    </row>
    <row r="1131" spans="1:13">
      <c r="A1131" t="s">
        <v>3608</v>
      </c>
      <c r="B1131" t="s">
        <v>3609</v>
      </c>
      <c r="C1131" t="s">
        <v>12719</v>
      </c>
      <c r="D1131" t="s">
        <v>12720</v>
      </c>
      <c r="E1131" t="s">
        <v>3491</v>
      </c>
      <c r="F1131" t="s">
        <v>3610</v>
      </c>
      <c r="G1131" t="s">
        <v>3611</v>
      </c>
      <c r="H1131" t="s">
        <v>12721</v>
      </c>
      <c r="I1131" t="s">
        <v>9410</v>
      </c>
      <c r="J1131" t="s">
        <v>9411</v>
      </c>
      <c r="K1131">
        <v>1.01</v>
      </c>
      <c r="L1131" s="1">
        <v>44927</v>
      </c>
      <c r="M1131" s="1">
        <v>45291</v>
      </c>
    </row>
    <row r="1132" spans="1:13">
      <c r="A1132" t="s">
        <v>3612</v>
      </c>
      <c r="B1132" t="s">
        <v>3613</v>
      </c>
      <c r="C1132" t="s">
        <v>12722</v>
      </c>
      <c r="D1132" t="s">
        <v>10871</v>
      </c>
      <c r="E1132" t="s">
        <v>3491</v>
      </c>
      <c r="F1132" t="s">
        <v>3553</v>
      </c>
      <c r="G1132" t="s">
        <v>36</v>
      </c>
      <c r="H1132" t="s">
        <v>12723</v>
      </c>
      <c r="I1132" t="s">
        <v>9410</v>
      </c>
      <c r="J1132" t="s">
        <v>9411</v>
      </c>
      <c r="K1132">
        <v>1.02</v>
      </c>
      <c r="L1132" s="1">
        <v>44927</v>
      </c>
      <c r="M1132" s="1">
        <v>45291</v>
      </c>
    </row>
    <row r="1133" spans="1:13">
      <c r="A1133" t="s">
        <v>3614</v>
      </c>
      <c r="B1133" t="s">
        <v>3615</v>
      </c>
      <c r="C1133" t="s">
        <v>12724</v>
      </c>
      <c r="D1133" t="s">
        <v>12725</v>
      </c>
      <c r="E1133" t="s">
        <v>3491</v>
      </c>
      <c r="F1133" t="s">
        <v>3616</v>
      </c>
      <c r="G1133" t="s">
        <v>2950</v>
      </c>
      <c r="H1133" t="s">
        <v>12726</v>
      </c>
      <c r="I1133" t="s">
        <v>9410</v>
      </c>
      <c r="J1133" t="s">
        <v>9411</v>
      </c>
      <c r="K1133">
        <v>0.96</v>
      </c>
      <c r="L1133" s="1">
        <v>44927</v>
      </c>
      <c r="M1133" s="1">
        <v>45291</v>
      </c>
    </row>
    <row r="1134" spans="1:13">
      <c r="A1134" t="s">
        <v>3617</v>
      </c>
      <c r="B1134" t="s">
        <v>3618</v>
      </c>
      <c r="C1134" t="s">
        <v>12727</v>
      </c>
      <c r="D1134" t="s">
        <v>12728</v>
      </c>
      <c r="E1134" t="s">
        <v>3491</v>
      </c>
      <c r="F1134" t="s">
        <v>3619</v>
      </c>
      <c r="G1134" t="s">
        <v>3620</v>
      </c>
      <c r="H1134" t="s">
        <v>12729</v>
      </c>
      <c r="I1134" t="s">
        <v>9410</v>
      </c>
      <c r="J1134" t="s">
        <v>9411</v>
      </c>
      <c r="K1134">
        <v>1.07</v>
      </c>
      <c r="L1134" s="1">
        <v>44927</v>
      </c>
      <c r="M1134" s="1">
        <v>45291</v>
      </c>
    </row>
    <row r="1135" spans="1:13">
      <c r="A1135" t="s">
        <v>3621</v>
      </c>
      <c r="B1135" t="s">
        <v>3622</v>
      </c>
      <c r="C1135" t="s">
        <v>12730</v>
      </c>
      <c r="D1135" t="s">
        <v>7471</v>
      </c>
      <c r="E1135" t="s">
        <v>3491</v>
      </c>
      <c r="F1135" t="s">
        <v>3623</v>
      </c>
      <c r="G1135" t="s">
        <v>3207</v>
      </c>
      <c r="H1135" t="s">
        <v>12731</v>
      </c>
      <c r="I1135" t="s">
        <v>9410</v>
      </c>
      <c r="J1135" t="s">
        <v>9411</v>
      </c>
      <c r="K1135">
        <v>1</v>
      </c>
      <c r="L1135" s="1">
        <v>44927</v>
      </c>
      <c r="M1135" s="1">
        <v>45291</v>
      </c>
    </row>
    <row r="1136" spans="1:13">
      <c r="A1136" t="s">
        <v>3624</v>
      </c>
      <c r="B1136" t="s">
        <v>3625</v>
      </c>
      <c r="C1136" t="s">
        <v>12732</v>
      </c>
      <c r="D1136" t="s">
        <v>12733</v>
      </c>
      <c r="E1136" t="s">
        <v>3491</v>
      </c>
      <c r="F1136" t="s">
        <v>3626</v>
      </c>
      <c r="G1136" t="s">
        <v>3627</v>
      </c>
      <c r="H1136" t="s">
        <v>12734</v>
      </c>
      <c r="I1136" t="s">
        <v>9410</v>
      </c>
      <c r="J1136" t="s">
        <v>9411</v>
      </c>
      <c r="K1136">
        <v>1.01</v>
      </c>
      <c r="L1136" s="1">
        <v>44927</v>
      </c>
      <c r="M1136" s="1">
        <v>45291</v>
      </c>
    </row>
    <row r="1137" spans="1:13">
      <c r="A1137" t="s">
        <v>3628</v>
      </c>
      <c r="B1137" t="s">
        <v>3629</v>
      </c>
      <c r="C1137" t="s">
        <v>12735</v>
      </c>
      <c r="D1137" t="s">
        <v>7538</v>
      </c>
      <c r="E1137" t="s">
        <v>3491</v>
      </c>
      <c r="F1137" t="s">
        <v>3630</v>
      </c>
      <c r="G1137" t="s">
        <v>86</v>
      </c>
      <c r="H1137" t="s">
        <v>12736</v>
      </c>
      <c r="I1137" t="s">
        <v>9410</v>
      </c>
      <c r="J1137" t="s">
        <v>9411</v>
      </c>
      <c r="K1137">
        <v>1.07</v>
      </c>
      <c r="L1137" s="1">
        <v>44927</v>
      </c>
      <c r="M1137" s="1">
        <v>45291</v>
      </c>
    </row>
    <row r="1138" spans="1:13">
      <c r="A1138" t="s">
        <v>3631</v>
      </c>
      <c r="B1138" t="s">
        <v>3632</v>
      </c>
      <c r="C1138" t="s">
        <v>12737</v>
      </c>
      <c r="D1138" t="s">
        <v>12733</v>
      </c>
      <c r="E1138" t="s">
        <v>3491</v>
      </c>
      <c r="F1138" t="s">
        <v>3626</v>
      </c>
      <c r="G1138" t="s">
        <v>3627</v>
      </c>
      <c r="H1138" t="s">
        <v>12738</v>
      </c>
      <c r="I1138" t="s">
        <v>9410</v>
      </c>
      <c r="J1138" t="s">
        <v>9411</v>
      </c>
      <c r="K1138">
        <v>1</v>
      </c>
      <c r="L1138" s="1">
        <v>44927</v>
      </c>
      <c r="M1138" s="1">
        <v>45291</v>
      </c>
    </row>
    <row r="1139" spans="1:13">
      <c r="A1139" t="s">
        <v>3633</v>
      </c>
      <c r="B1139" t="s">
        <v>3634</v>
      </c>
      <c r="C1139" t="s">
        <v>12739</v>
      </c>
      <c r="D1139" t="s">
        <v>12740</v>
      </c>
      <c r="E1139" t="s">
        <v>3491</v>
      </c>
      <c r="F1139" t="s">
        <v>3635</v>
      </c>
      <c r="G1139" t="s">
        <v>1907</v>
      </c>
      <c r="H1139" t="s">
        <v>12741</v>
      </c>
      <c r="I1139" t="s">
        <v>9410</v>
      </c>
      <c r="J1139" t="s">
        <v>9411</v>
      </c>
      <c r="K1139">
        <v>0.98</v>
      </c>
      <c r="L1139" s="1">
        <v>44927</v>
      </c>
      <c r="M1139" s="1">
        <v>45291</v>
      </c>
    </row>
    <row r="1140" spans="1:13">
      <c r="A1140" t="s">
        <v>3636</v>
      </c>
      <c r="B1140" t="s">
        <v>3637</v>
      </c>
      <c r="C1140" t="s">
        <v>12742</v>
      </c>
      <c r="D1140" t="s">
        <v>11893</v>
      </c>
      <c r="E1140" t="s">
        <v>3491</v>
      </c>
      <c r="F1140" t="s">
        <v>3638</v>
      </c>
      <c r="G1140" t="s">
        <v>3639</v>
      </c>
      <c r="H1140" t="s">
        <v>12743</v>
      </c>
      <c r="I1140" t="s">
        <v>9410</v>
      </c>
      <c r="J1140" t="s">
        <v>9411</v>
      </c>
      <c r="K1140">
        <v>1.04</v>
      </c>
      <c r="L1140" s="1">
        <v>44927</v>
      </c>
      <c r="M1140" s="1">
        <v>45291</v>
      </c>
    </row>
    <row r="1141" spans="1:13">
      <c r="A1141" t="s">
        <v>3640</v>
      </c>
      <c r="B1141" t="s">
        <v>3641</v>
      </c>
      <c r="C1141" t="s">
        <v>12744</v>
      </c>
      <c r="D1141" t="s">
        <v>12745</v>
      </c>
      <c r="E1141" t="s">
        <v>3491</v>
      </c>
      <c r="F1141" t="s">
        <v>3642</v>
      </c>
      <c r="G1141" t="s">
        <v>3643</v>
      </c>
      <c r="H1141" t="s">
        <v>12746</v>
      </c>
      <c r="I1141" t="s">
        <v>9410</v>
      </c>
      <c r="J1141" t="s">
        <v>9411</v>
      </c>
      <c r="K1141">
        <v>1.08</v>
      </c>
      <c r="L1141" s="1">
        <v>44927</v>
      </c>
      <c r="M1141" s="1">
        <v>45291</v>
      </c>
    </row>
    <row r="1142" spans="1:13">
      <c r="A1142" t="s">
        <v>3644</v>
      </c>
      <c r="B1142" t="s">
        <v>3645</v>
      </c>
      <c r="C1142" t="s">
        <v>12747</v>
      </c>
      <c r="D1142" t="s">
        <v>12625</v>
      </c>
      <c r="E1142" t="s">
        <v>3491</v>
      </c>
      <c r="F1142" t="s">
        <v>3646</v>
      </c>
      <c r="G1142" t="s">
        <v>3159</v>
      </c>
      <c r="H1142" t="s">
        <v>12748</v>
      </c>
      <c r="I1142" t="s">
        <v>9410</v>
      </c>
      <c r="J1142" t="s">
        <v>9411</v>
      </c>
      <c r="K1142">
        <v>1.02</v>
      </c>
      <c r="L1142" s="1">
        <v>44927</v>
      </c>
      <c r="M1142" s="1">
        <v>45291</v>
      </c>
    </row>
    <row r="1143" spans="1:13">
      <c r="A1143" t="s">
        <v>3647</v>
      </c>
      <c r="B1143" t="s">
        <v>3648</v>
      </c>
      <c r="C1143" t="s">
        <v>12749</v>
      </c>
      <c r="D1143" t="s">
        <v>12750</v>
      </c>
      <c r="E1143" t="s">
        <v>3491</v>
      </c>
      <c r="F1143" t="s">
        <v>3649</v>
      </c>
      <c r="G1143" t="s">
        <v>197</v>
      </c>
      <c r="H1143" t="s">
        <v>12751</v>
      </c>
      <c r="I1143" t="s">
        <v>9410</v>
      </c>
      <c r="J1143" t="s">
        <v>9411</v>
      </c>
      <c r="K1143">
        <v>0.91</v>
      </c>
      <c r="L1143" s="1">
        <v>44927</v>
      </c>
      <c r="M1143" s="1">
        <v>45291</v>
      </c>
    </row>
    <row r="1144" spans="1:13">
      <c r="A1144" t="s">
        <v>3650</v>
      </c>
      <c r="B1144" t="s">
        <v>3651</v>
      </c>
      <c r="C1144" t="s">
        <v>12752</v>
      </c>
      <c r="D1144" t="s">
        <v>12753</v>
      </c>
      <c r="E1144" t="s">
        <v>3491</v>
      </c>
      <c r="F1144" t="s">
        <v>3652</v>
      </c>
      <c r="G1144" t="s">
        <v>3189</v>
      </c>
      <c r="H1144" t="s">
        <v>12754</v>
      </c>
      <c r="I1144" t="s">
        <v>9410</v>
      </c>
      <c r="J1144" t="s">
        <v>9411</v>
      </c>
      <c r="K1144">
        <v>0.96</v>
      </c>
      <c r="L1144" s="1">
        <v>44927</v>
      </c>
      <c r="M1144" s="1">
        <v>45291</v>
      </c>
    </row>
    <row r="1145" spans="1:13">
      <c r="A1145" t="s">
        <v>3653</v>
      </c>
      <c r="B1145" t="s">
        <v>3654</v>
      </c>
      <c r="C1145" t="s">
        <v>12755</v>
      </c>
      <c r="D1145" t="s">
        <v>10871</v>
      </c>
      <c r="E1145" t="s">
        <v>3491</v>
      </c>
      <c r="F1145" t="s">
        <v>3655</v>
      </c>
      <c r="G1145" t="s">
        <v>36</v>
      </c>
      <c r="H1145" t="s">
        <v>12756</v>
      </c>
      <c r="I1145" t="s">
        <v>9410</v>
      </c>
      <c r="J1145" t="s">
        <v>9411</v>
      </c>
      <c r="K1145">
        <v>1</v>
      </c>
      <c r="L1145" s="1">
        <v>44927</v>
      </c>
      <c r="M1145" s="1">
        <v>45291</v>
      </c>
    </row>
    <row r="1146" spans="1:13">
      <c r="A1146" t="s">
        <v>3656</v>
      </c>
      <c r="B1146" t="s">
        <v>3657</v>
      </c>
      <c r="C1146" t="s">
        <v>12757</v>
      </c>
      <c r="D1146" t="s">
        <v>3911</v>
      </c>
      <c r="E1146" t="s">
        <v>3491</v>
      </c>
      <c r="F1146" t="s">
        <v>3658</v>
      </c>
      <c r="G1146" t="s">
        <v>421</v>
      </c>
      <c r="H1146" t="s">
        <v>12758</v>
      </c>
      <c r="I1146" t="s">
        <v>9410</v>
      </c>
      <c r="J1146" t="s">
        <v>9411</v>
      </c>
      <c r="K1146">
        <v>1.07</v>
      </c>
      <c r="L1146" s="1">
        <v>44927</v>
      </c>
      <c r="M1146" s="1">
        <v>45291</v>
      </c>
    </row>
    <row r="1147" spans="1:13">
      <c r="A1147" t="s">
        <v>3659</v>
      </c>
      <c r="B1147" t="s">
        <v>3660</v>
      </c>
      <c r="C1147" t="s">
        <v>12759</v>
      </c>
      <c r="D1147" t="s">
        <v>11920</v>
      </c>
      <c r="E1147" t="s">
        <v>3491</v>
      </c>
      <c r="F1147" t="s">
        <v>3661</v>
      </c>
      <c r="G1147" t="s">
        <v>3662</v>
      </c>
      <c r="H1147" t="s">
        <v>12760</v>
      </c>
      <c r="I1147" t="s">
        <v>9410</v>
      </c>
      <c r="J1147" t="s">
        <v>9411</v>
      </c>
      <c r="K1147">
        <v>0.86</v>
      </c>
      <c r="L1147" s="1">
        <v>44927</v>
      </c>
      <c r="M1147" s="1">
        <v>45291</v>
      </c>
    </row>
    <row r="1148" spans="1:13">
      <c r="A1148" t="s">
        <v>3663</v>
      </c>
      <c r="B1148" t="s">
        <v>3664</v>
      </c>
      <c r="C1148" t="s">
        <v>12761</v>
      </c>
      <c r="D1148" t="s">
        <v>10871</v>
      </c>
      <c r="E1148" t="s">
        <v>3491</v>
      </c>
      <c r="F1148" t="s">
        <v>3553</v>
      </c>
      <c r="G1148" t="s">
        <v>36</v>
      </c>
      <c r="H1148" t="s">
        <v>12762</v>
      </c>
      <c r="I1148" t="s">
        <v>9410</v>
      </c>
      <c r="J1148" t="s">
        <v>9411</v>
      </c>
      <c r="K1148">
        <v>1.1200000000000001</v>
      </c>
      <c r="L1148" s="1">
        <v>44927</v>
      </c>
      <c r="M1148" s="1">
        <v>45291</v>
      </c>
    </row>
    <row r="1149" spans="1:13">
      <c r="A1149" t="s">
        <v>3665</v>
      </c>
      <c r="B1149" t="s">
        <v>3666</v>
      </c>
      <c r="C1149" t="s">
        <v>12763</v>
      </c>
      <c r="D1149" t="s">
        <v>7538</v>
      </c>
      <c r="E1149" t="s">
        <v>3491</v>
      </c>
      <c r="F1149" t="s">
        <v>3667</v>
      </c>
      <c r="G1149" t="s">
        <v>86</v>
      </c>
      <c r="H1149" t="s">
        <v>12764</v>
      </c>
      <c r="I1149" t="s">
        <v>9410</v>
      </c>
      <c r="J1149" t="s">
        <v>9411</v>
      </c>
      <c r="K1149">
        <v>0.96</v>
      </c>
      <c r="L1149" s="1">
        <v>44927</v>
      </c>
      <c r="M1149" s="1">
        <v>45291</v>
      </c>
    </row>
    <row r="1150" spans="1:13">
      <c r="A1150" t="s">
        <v>12765</v>
      </c>
      <c r="B1150" t="s">
        <v>12766</v>
      </c>
      <c r="C1150" t="s">
        <v>12767</v>
      </c>
      <c r="D1150" t="s">
        <v>487</v>
      </c>
      <c r="E1150" t="s">
        <v>3491</v>
      </c>
      <c r="F1150" t="s">
        <v>12768</v>
      </c>
      <c r="G1150" t="s">
        <v>4837</v>
      </c>
      <c r="H1150" t="s">
        <v>12769</v>
      </c>
      <c r="I1150" t="s">
        <v>9410</v>
      </c>
      <c r="J1150" t="s">
        <v>9411</v>
      </c>
      <c r="K1150">
        <v>0.99</v>
      </c>
      <c r="L1150" s="1">
        <v>44927</v>
      </c>
      <c r="M1150" s="1">
        <v>45291</v>
      </c>
    </row>
    <row r="1151" spans="1:13">
      <c r="A1151" t="s">
        <v>12770</v>
      </c>
      <c r="B1151" t="s">
        <v>12771</v>
      </c>
      <c r="C1151" t="s">
        <v>12772</v>
      </c>
      <c r="D1151" t="s">
        <v>12773</v>
      </c>
      <c r="E1151" t="s">
        <v>3491</v>
      </c>
      <c r="F1151" t="s">
        <v>12774</v>
      </c>
      <c r="G1151" t="s">
        <v>3536</v>
      </c>
      <c r="H1151" t="s">
        <v>12775</v>
      </c>
      <c r="I1151" t="s">
        <v>9410</v>
      </c>
      <c r="J1151" t="s">
        <v>9411</v>
      </c>
      <c r="K1151">
        <v>1.1399999999999999</v>
      </c>
      <c r="L1151" s="1">
        <v>44927</v>
      </c>
      <c r="M1151" s="1">
        <v>45291</v>
      </c>
    </row>
    <row r="1152" spans="1:13">
      <c r="A1152" t="s">
        <v>3680</v>
      </c>
      <c r="B1152" t="s">
        <v>3681</v>
      </c>
      <c r="C1152" t="s">
        <v>12776</v>
      </c>
      <c r="D1152" t="s">
        <v>3684</v>
      </c>
      <c r="E1152" t="s">
        <v>3682</v>
      </c>
      <c r="F1152" t="s">
        <v>3683</v>
      </c>
      <c r="G1152" t="s">
        <v>3684</v>
      </c>
      <c r="H1152" t="s">
        <v>12777</v>
      </c>
      <c r="I1152" t="s">
        <v>9410</v>
      </c>
      <c r="J1152" t="s">
        <v>9411</v>
      </c>
      <c r="K1152">
        <v>1.05</v>
      </c>
      <c r="L1152" s="1">
        <v>44927</v>
      </c>
      <c r="M1152" s="1">
        <v>45291</v>
      </c>
    </row>
    <row r="1153" spans="1:13">
      <c r="A1153" t="s">
        <v>3685</v>
      </c>
      <c r="B1153" t="s">
        <v>3686</v>
      </c>
      <c r="C1153" t="s">
        <v>12778</v>
      </c>
      <c r="D1153" t="s">
        <v>12779</v>
      </c>
      <c r="E1153" t="s">
        <v>3682</v>
      </c>
      <c r="F1153" t="s">
        <v>3687</v>
      </c>
      <c r="G1153" t="s">
        <v>3688</v>
      </c>
      <c r="H1153" t="s">
        <v>12780</v>
      </c>
      <c r="I1153" t="s">
        <v>9410</v>
      </c>
      <c r="J1153" t="s">
        <v>9411</v>
      </c>
      <c r="K1153">
        <v>1.1100000000000001</v>
      </c>
      <c r="L1153" s="1">
        <v>44927</v>
      </c>
      <c r="M1153" s="1">
        <v>45291</v>
      </c>
    </row>
    <row r="1154" spans="1:13">
      <c r="A1154" t="s">
        <v>3689</v>
      </c>
      <c r="B1154" t="s">
        <v>3690</v>
      </c>
      <c r="C1154" t="s">
        <v>12781</v>
      </c>
      <c r="D1154" t="s">
        <v>12782</v>
      </c>
      <c r="E1154" t="s">
        <v>3682</v>
      </c>
      <c r="F1154" t="s">
        <v>3691</v>
      </c>
      <c r="G1154" t="s">
        <v>3692</v>
      </c>
      <c r="H1154" t="s">
        <v>12783</v>
      </c>
      <c r="I1154" t="s">
        <v>9410</v>
      </c>
      <c r="J1154" t="s">
        <v>9411</v>
      </c>
      <c r="K1154">
        <v>1.0900000000000001</v>
      </c>
      <c r="L1154" s="1">
        <v>44927</v>
      </c>
      <c r="M1154" s="1">
        <v>45291</v>
      </c>
    </row>
    <row r="1155" spans="1:13">
      <c r="A1155" t="s">
        <v>3693</v>
      </c>
      <c r="B1155" t="s">
        <v>3694</v>
      </c>
      <c r="C1155" t="s">
        <v>12784</v>
      </c>
      <c r="D1155" t="s">
        <v>3684</v>
      </c>
      <c r="E1155" t="s">
        <v>3682</v>
      </c>
      <c r="F1155" t="s">
        <v>3695</v>
      </c>
      <c r="G1155" t="s">
        <v>3684</v>
      </c>
      <c r="H1155" t="s">
        <v>12785</v>
      </c>
      <c r="I1155" t="s">
        <v>9410</v>
      </c>
      <c r="J1155" t="s">
        <v>9411</v>
      </c>
      <c r="K1155">
        <v>1.03</v>
      </c>
      <c r="L1155" s="1">
        <v>44927</v>
      </c>
      <c r="M1155" s="1">
        <v>45291</v>
      </c>
    </row>
    <row r="1156" spans="1:13">
      <c r="A1156" t="s">
        <v>3696</v>
      </c>
      <c r="B1156" t="s">
        <v>3697</v>
      </c>
      <c r="C1156" t="s">
        <v>12786</v>
      </c>
      <c r="D1156" t="s">
        <v>3699</v>
      </c>
      <c r="E1156" t="s">
        <v>3682</v>
      </c>
      <c r="F1156" t="s">
        <v>3698</v>
      </c>
      <c r="G1156" t="s">
        <v>3699</v>
      </c>
      <c r="H1156" t="s">
        <v>12787</v>
      </c>
      <c r="I1156" t="s">
        <v>9410</v>
      </c>
      <c r="J1156" t="s">
        <v>9411</v>
      </c>
      <c r="K1156">
        <v>1.1200000000000001</v>
      </c>
      <c r="L1156" s="1">
        <v>44927</v>
      </c>
      <c r="M1156" s="1">
        <v>45291</v>
      </c>
    </row>
    <row r="1157" spans="1:13">
      <c r="A1157" t="s">
        <v>3700</v>
      </c>
      <c r="B1157" t="s">
        <v>3701</v>
      </c>
      <c r="C1157" t="s">
        <v>12788</v>
      </c>
      <c r="D1157" t="s">
        <v>12789</v>
      </c>
      <c r="E1157" t="s">
        <v>3682</v>
      </c>
      <c r="F1157" t="s">
        <v>3702</v>
      </c>
      <c r="G1157" t="s">
        <v>3703</v>
      </c>
      <c r="H1157" t="s">
        <v>12790</v>
      </c>
      <c r="I1157" t="s">
        <v>9410</v>
      </c>
      <c r="J1157" t="s">
        <v>9411</v>
      </c>
      <c r="K1157">
        <v>1.06</v>
      </c>
      <c r="L1157" s="1">
        <v>44927</v>
      </c>
      <c r="M1157" s="1">
        <v>45291</v>
      </c>
    </row>
    <row r="1158" spans="1:13">
      <c r="A1158" t="s">
        <v>3704</v>
      </c>
      <c r="B1158" t="s">
        <v>3705</v>
      </c>
      <c r="C1158" t="s">
        <v>12791</v>
      </c>
      <c r="D1158" t="s">
        <v>1907</v>
      </c>
      <c r="E1158" t="s">
        <v>3682</v>
      </c>
      <c r="F1158" t="s">
        <v>3706</v>
      </c>
      <c r="G1158" t="s">
        <v>472</v>
      </c>
      <c r="H1158" t="s">
        <v>12792</v>
      </c>
      <c r="I1158" t="s">
        <v>9410</v>
      </c>
      <c r="J1158" t="s">
        <v>9411</v>
      </c>
      <c r="K1158">
        <v>1.0900000000000001</v>
      </c>
      <c r="L1158" s="1">
        <v>44927</v>
      </c>
      <c r="M1158" s="1">
        <v>45291</v>
      </c>
    </row>
    <row r="1159" spans="1:13">
      <c r="A1159" t="s">
        <v>3707</v>
      </c>
      <c r="B1159" t="s">
        <v>3708</v>
      </c>
      <c r="C1159" t="s">
        <v>12793</v>
      </c>
      <c r="D1159" t="s">
        <v>12794</v>
      </c>
      <c r="E1159" t="s">
        <v>3682</v>
      </c>
      <c r="F1159" t="s">
        <v>3709</v>
      </c>
      <c r="G1159" t="s">
        <v>3710</v>
      </c>
      <c r="H1159" t="s">
        <v>12795</v>
      </c>
      <c r="I1159" t="s">
        <v>9410</v>
      </c>
      <c r="J1159" t="s">
        <v>9411</v>
      </c>
      <c r="K1159">
        <v>1</v>
      </c>
      <c r="L1159" s="1">
        <v>44927</v>
      </c>
      <c r="M1159" s="1">
        <v>45291</v>
      </c>
    </row>
    <row r="1160" spans="1:13">
      <c r="A1160" t="s">
        <v>3711</v>
      </c>
      <c r="B1160" t="s">
        <v>3712</v>
      </c>
      <c r="C1160" t="s">
        <v>12796</v>
      </c>
      <c r="D1160" t="s">
        <v>12797</v>
      </c>
      <c r="E1160" t="s">
        <v>3682</v>
      </c>
      <c r="F1160" t="s">
        <v>3713</v>
      </c>
      <c r="G1160" t="s">
        <v>3714</v>
      </c>
      <c r="H1160" t="s">
        <v>12798</v>
      </c>
      <c r="I1160" t="s">
        <v>9410</v>
      </c>
      <c r="J1160" t="s">
        <v>9411</v>
      </c>
      <c r="K1160">
        <v>1.29</v>
      </c>
      <c r="L1160" s="1">
        <v>44927</v>
      </c>
      <c r="M1160" s="1">
        <v>45291</v>
      </c>
    </row>
    <row r="1161" spans="1:13">
      <c r="A1161" t="s">
        <v>3715</v>
      </c>
      <c r="B1161" t="s">
        <v>3716</v>
      </c>
      <c r="C1161" t="s">
        <v>12799</v>
      </c>
      <c r="D1161" t="s">
        <v>12800</v>
      </c>
      <c r="E1161" t="s">
        <v>3682</v>
      </c>
      <c r="F1161" t="s">
        <v>3717</v>
      </c>
      <c r="G1161" t="s">
        <v>3718</v>
      </c>
      <c r="H1161" t="s">
        <v>12801</v>
      </c>
      <c r="I1161" t="s">
        <v>9410</v>
      </c>
      <c r="J1161" t="s">
        <v>9411</v>
      </c>
      <c r="K1161">
        <v>1.1100000000000001</v>
      </c>
      <c r="L1161" s="1">
        <v>44927</v>
      </c>
      <c r="M1161" s="1">
        <v>45291</v>
      </c>
    </row>
    <row r="1162" spans="1:13">
      <c r="A1162" t="s">
        <v>3719</v>
      </c>
      <c r="B1162" t="s">
        <v>3720</v>
      </c>
      <c r="C1162" t="s">
        <v>12802</v>
      </c>
      <c r="D1162" t="s">
        <v>12803</v>
      </c>
      <c r="E1162" t="s">
        <v>3682</v>
      </c>
      <c r="F1162" t="s">
        <v>3721</v>
      </c>
      <c r="G1162" t="s">
        <v>3722</v>
      </c>
      <c r="H1162" t="s">
        <v>12804</v>
      </c>
      <c r="I1162" t="s">
        <v>9410</v>
      </c>
      <c r="J1162" t="s">
        <v>9411</v>
      </c>
      <c r="K1162">
        <v>1.1000000000000001</v>
      </c>
      <c r="L1162" s="1">
        <v>44927</v>
      </c>
      <c r="M1162" s="1">
        <v>45291</v>
      </c>
    </row>
    <row r="1163" spans="1:13">
      <c r="A1163" t="s">
        <v>3723</v>
      </c>
      <c r="B1163" t="s">
        <v>3724</v>
      </c>
      <c r="C1163" t="s">
        <v>12805</v>
      </c>
      <c r="D1163" t="s">
        <v>12806</v>
      </c>
      <c r="E1163" t="s">
        <v>3682</v>
      </c>
      <c r="F1163" t="s">
        <v>3725</v>
      </c>
      <c r="G1163" t="s">
        <v>3726</v>
      </c>
      <c r="H1163" t="s">
        <v>12807</v>
      </c>
      <c r="I1163" t="s">
        <v>9410</v>
      </c>
      <c r="J1163" t="s">
        <v>9411</v>
      </c>
      <c r="K1163">
        <v>1.04</v>
      </c>
      <c r="L1163" s="1">
        <v>44927</v>
      </c>
      <c r="M1163" s="1">
        <v>45291</v>
      </c>
    </row>
    <row r="1164" spans="1:13">
      <c r="A1164" t="s">
        <v>3727</v>
      </c>
      <c r="B1164" t="s">
        <v>3728</v>
      </c>
      <c r="C1164" t="s">
        <v>12808</v>
      </c>
      <c r="D1164" t="s">
        <v>12809</v>
      </c>
      <c r="E1164" t="s">
        <v>3682</v>
      </c>
      <c r="F1164" t="s">
        <v>3729</v>
      </c>
      <c r="G1164" t="s">
        <v>3730</v>
      </c>
      <c r="H1164" t="s">
        <v>12810</v>
      </c>
      <c r="I1164" t="s">
        <v>9410</v>
      </c>
      <c r="J1164" t="s">
        <v>9411</v>
      </c>
      <c r="K1164">
        <v>1.1000000000000001</v>
      </c>
      <c r="L1164" s="1">
        <v>44927</v>
      </c>
      <c r="M1164" s="1">
        <v>45291</v>
      </c>
    </row>
    <row r="1165" spans="1:13">
      <c r="A1165" t="s">
        <v>12811</v>
      </c>
      <c r="B1165" t="s">
        <v>12812</v>
      </c>
      <c r="C1165" t="s">
        <v>12813</v>
      </c>
      <c r="D1165" t="s">
        <v>12814</v>
      </c>
      <c r="E1165" t="s">
        <v>3682</v>
      </c>
      <c r="F1165" t="s">
        <v>12815</v>
      </c>
      <c r="G1165" t="s">
        <v>3811</v>
      </c>
      <c r="H1165" t="s">
        <v>12816</v>
      </c>
      <c r="I1165" t="s">
        <v>9410</v>
      </c>
      <c r="J1165" t="s">
        <v>9411</v>
      </c>
      <c r="K1165">
        <v>1.37</v>
      </c>
      <c r="L1165" s="1">
        <v>44927</v>
      </c>
      <c r="M1165" s="1">
        <v>45291</v>
      </c>
    </row>
    <row r="1166" spans="1:13">
      <c r="A1166" t="s">
        <v>3731</v>
      </c>
      <c r="B1166" t="s">
        <v>3732</v>
      </c>
      <c r="C1166" t="s">
        <v>12817</v>
      </c>
      <c r="D1166" t="s">
        <v>12806</v>
      </c>
      <c r="E1166" t="s">
        <v>3682</v>
      </c>
      <c r="F1166" t="s">
        <v>3725</v>
      </c>
      <c r="G1166" t="s">
        <v>3726</v>
      </c>
      <c r="H1166" t="s">
        <v>12818</v>
      </c>
      <c r="I1166" t="s">
        <v>9410</v>
      </c>
      <c r="J1166" t="s">
        <v>9411</v>
      </c>
      <c r="K1166">
        <v>1.05</v>
      </c>
      <c r="L1166" s="1">
        <v>44927</v>
      </c>
      <c r="M1166" s="1">
        <v>45291</v>
      </c>
    </row>
    <row r="1167" spans="1:13">
      <c r="A1167" t="s">
        <v>3733</v>
      </c>
      <c r="B1167" t="s">
        <v>3734</v>
      </c>
      <c r="C1167" t="s">
        <v>12819</v>
      </c>
      <c r="D1167" t="s">
        <v>12820</v>
      </c>
      <c r="E1167" t="s">
        <v>3682</v>
      </c>
      <c r="F1167" t="s">
        <v>3735</v>
      </c>
      <c r="G1167" t="s">
        <v>3710</v>
      </c>
      <c r="H1167" t="s">
        <v>12821</v>
      </c>
      <c r="I1167" t="s">
        <v>9410</v>
      </c>
      <c r="J1167" t="s">
        <v>9411</v>
      </c>
      <c r="K1167">
        <v>1.07</v>
      </c>
      <c r="L1167" s="1">
        <v>44927</v>
      </c>
      <c r="M1167" s="1">
        <v>45291</v>
      </c>
    </row>
    <row r="1168" spans="1:13">
      <c r="A1168" t="s">
        <v>12822</v>
      </c>
      <c r="B1168" t="s">
        <v>12823</v>
      </c>
      <c r="C1168" t="s">
        <v>12824</v>
      </c>
      <c r="D1168" t="s">
        <v>12825</v>
      </c>
      <c r="E1168" t="s">
        <v>3682</v>
      </c>
      <c r="F1168" t="s">
        <v>12826</v>
      </c>
      <c r="G1168" t="s">
        <v>2663</v>
      </c>
      <c r="H1168" t="s">
        <v>12827</v>
      </c>
      <c r="I1168" t="s">
        <v>9410</v>
      </c>
      <c r="J1168" t="s">
        <v>9411</v>
      </c>
      <c r="K1168">
        <v>1.08</v>
      </c>
      <c r="L1168" s="1">
        <v>44927</v>
      </c>
      <c r="M1168" s="1">
        <v>45291</v>
      </c>
    </row>
    <row r="1169" spans="1:13">
      <c r="A1169" t="s">
        <v>3736</v>
      </c>
      <c r="B1169" t="s">
        <v>3737</v>
      </c>
      <c r="C1169" t="s">
        <v>12828</v>
      </c>
      <c r="D1169" t="s">
        <v>12782</v>
      </c>
      <c r="E1169" t="s">
        <v>3682</v>
      </c>
      <c r="F1169" t="s">
        <v>3738</v>
      </c>
      <c r="G1169" t="s">
        <v>36</v>
      </c>
      <c r="H1169" t="s">
        <v>12829</v>
      </c>
      <c r="I1169" t="s">
        <v>9410</v>
      </c>
      <c r="J1169" t="s">
        <v>9411</v>
      </c>
      <c r="K1169">
        <v>1.01</v>
      </c>
      <c r="L1169" s="1">
        <v>44927</v>
      </c>
      <c r="M1169" s="1">
        <v>45291</v>
      </c>
    </row>
    <row r="1170" spans="1:13">
      <c r="A1170" t="s">
        <v>3739</v>
      </c>
      <c r="B1170" t="s">
        <v>3740</v>
      </c>
      <c r="C1170" t="s">
        <v>12830</v>
      </c>
      <c r="D1170" t="s">
        <v>12831</v>
      </c>
      <c r="E1170" t="s">
        <v>3682</v>
      </c>
      <c r="F1170" t="s">
        <v>3741</v>
      </c>
      <c r="G1170" t="s">
        <v>36</v>
      </c>
      <c r="H1170" t="s">
        <v>12832</v>
      </c>
      <c r="I1170" t="s">
        <v>9410</v>
      </c>
      <c r="J1170" t="s">
        <v>9411</v>
      </c>
      <c r="K1170">
        <v>1.1000000000000001</v>
      </c>
      <c r="L1170" s="1">
        <v>44927</v>
      </c>
      <c r="M1170" s="1">
        <v>45291</v>
      </c>
    </row>
    <row r="1171" spans="1:13">
      <c r="A1171" t="s">
        <v>3742</v>
      </c>
      <c r="B1171" t="s">
        <v>3743</v>
      </c>
      <c r="C1171" t="s">
        <v>12833</v>
      </c>
      <c r="D1171" t="s">
        <v>12834</v>
      </c>
      <c r="E1171" t="s">
        <v>3682</v>
      </c>
      <c r="F1171" t="s">
        <v>3744</v>
      </c>
      <c r="G1171" t="s">
        <v>3745</v>
      </c>
      <c r="H1171" t="s">
        <v>12835</v>
      </c>
      <c r="I1171" t="s">
        <v>9410</v>
      </c>
      <c r="J1171" t="s">
        <v>9411</v>
      </c>
      <c r="K1171">
        <v>1.07</v>
      </c>
      <c r="L1171" s="1">
        <v>44927</v>
      </c>
      <c r="M1171" s="1">
        <v>45291</v>
      </c>
    </row>
    <row r="1172" spans="1:13">
      <c r="A1172" t="s">
        <v>3746</v>
      </c>
      <c r="B1172" t="s">
        <v>3747</v>
      </c>
      <c r="C1172" t="s">
        <v>12836</v>
      </c>
      <c r="D1172" t="s">
        <v>12837</v>
      </c>
      <c r="E1172" t="s">
        <v>3682</v>
      </c>
      <c r="F1172" t="s">
        <v>3748</v>
      </c>
      <c r="G1172" t="s">
        <v>3749</v>
      </c>
      <c r="H1172" t="s">
        <v>12838</v>
      </c>
      <c r="I1172" t="s">
        <v>9410</v>
      </c>
      <c r="J1172" t="s">
        <v>9411</v>
      </c>
      <c r="K1172">
        <v>1.06</v>
      </c>
      <c r="L1172" s="1">
        <v>44927</v>
      </c>
      <c r="M1172" s="1">
        <v>45291</v>
      </c>
    </row>
    <row r="1173" spans="1:13">
      <c r="A1173" t="s">
        <v>3750</v>
      </c>
      <c r="B1173" t="s">
        <v>3751</v>
      </c>
      <c r="C1173" t="s">
        <v>12839</v>
      </c>
      <c r="D1173" t="s">
        <v>12840</v>
      </c>
      <c r="E1173" t="s">
        <v>3682</v>
      </c>
      <c r="F1173" t="s">
        <v>3752</v>
      </c>
      <c r="G1173" t="s">
        <v>3753</v>
      </c>
      <c r="H1173" t="s">
        <v>12841</v>
      </c>
      <c r="I1173" t="s">
        <v>9410</v>
      </c>
      <c r="J1173" t="s">
        <v>9411</v>
      </c>
      <c r="K1173">
        <v>1.1000000000000001</v>
      </c>
      <c r="L1173" s="1">
        <v>44927</v>
      </c>
      <c r="M1173" s="1">
        <v>45291</v>
      </c>
    </row>
    <row r="1174" spans="1:13">
      <c r="A1174" t="s">
        <v>3754</v>
      </c>
      <c r="B1174" t="s">
        <v>3755</v>
      </c>
      <c r="C1174" t="s">
        <v>12842</v>
      </c>
      <c r="D1174" t="s">
        <v>31</v>
      </c>
      <c r="E1174" t="s">
        <v>3682</v>
      </c>
      <c r="F1174" t="s">
        <v>3756</v>
      </c>
      <c r="G1174" t="s">
        <v>3745</v>
      </c>
      <c r="H1174" t="s">
        <v>12843</v>
      </c>
      <c r="I1174" t="s">
        <v>9410</v>
      </c>
      <c r="J1174" t="s">
        <v>9411</v>
      </c>
      <c r="K1174">
        <v>1.01</v>
      </c>
      <c r="L1174" s="1">
        <v>44927</v>
      </c>
      <c r="M1174" s="1">
        <v>45291</v>
      </c>
    </row>
    <row r="1175" spans="1:13">
      <c r="A1175" t="s">
        <v>3757</v>
      </c>
      <c r="B1175" t="s">
        <v>3758</v>
      </c>
      <c r="C1175" t="s">
        <v>12844</v>
      </c>
      <c r="D1175" t="s">
        <v>12782</v>
      </c>
      <c r="E1175" t="s">
        <v>3682</v>
      </c>
      <c r="F1175" t="s">
        <v>3759</v>
      </c>
      <c r="G1175" t="s">
        <v>3692</v>
      </c>
      <c r="H1175" t="s">
        <v>12845</v>
      </c>
      <c r="I1175" t="s">
        <v>9410</v>
      </c>
      <c r="J1175" t="s">
        <v>9411</v>
      </c>
      <c r="K1175">
        <v>1.03</v>
      </c>
      <c r="L1175" s="1">
        <v>44927</v>
      </c>
      <c r="M1175" s="1">
        <v>45291</v>
      </c>
    </row>
    <row r="1176" spans="1:13">
      <c r="A1176" t="s">
        <v>3760</v>
      </c>
      <c r="B1176" t="s">
        <v>3761</v>
      </c>
      <c r="C1176" t="s">
        <v>12846</v>
      </c>
      <c r="D1176" t="s">
        <v>12847</v>
      </c>
      <c r="E1176" t="s">
        <v>3682</v>
      </c>
      <c r="F1176" t="s">
        <v>3762</v>
      </c>
      <c r="G1176" t="s">
        <v>3763</v>
      </c>
      <c r="H1176" t="s">
        <v>12848</v>
      </c>
      <c r="I1176" t="s">
        <v>9410</v>
      </c>
      <c r="J1176" t="s">
        <v>9411</v>
      </c>
      <c r="K1176">
        <v>1.23</v>
      </c>
      <c r="L1176" s="1">
        <v>44927</v>
      </c>
      <c r="M1176" s="1">
        <v>45291</v>
      </c>
    </row>
    <row r="1177" spans="1:13">
      <c r="A1177" t="s">
        <v>3764</v>
      </c>
      <c r="B1177" t="s">
        <v>3765</v>
      </c>
      <c r="C1177" t="s">
        <v>12849</v>
      </c>
      <c r="D1177" t="s">
        <v>12850</v>
      </c>
      <c r="E1177" t="s">
        <v>3682</v>
      </c>
      <c r="F1177" t="s">
        <v>3766</v>
      </c>
      <c r="G1177" t="s">
        <v>3767</v>
      </c>
      <c r="H1177" t="s">
        <v>12851</v>
      </c>
      <c r="I1177" t="s">
        <v>9410</v>
      </c>
      <c r="J1177" t="s">
        <v>9411</v>
      </c>
      <c r="K1177">
        <v>1.2</v>
      </c>
      <c r="L1177" s="1">
        <v>44927</v>
      </c>
      <c r="M1177" s="1">
        <v>45291</v>
      </c>
    </row>
    <row r="1178" spans="1:13">
      <c r="A1178" t="s">
        <v>3768</v>
      </c>
      <c r="B1178" t="s">
        <v>3769</v>
      </c>
      <c r="C1178" t="s">
        <v>12852</v>
      </c>
      <c r="D1178" t="s">
        <v>12853</v>
      </c>
      <c r="E1178" t="s">
        <v>3682</v>
      </c>
      <c r="F1178" t="s">
        <v>3770</v>
      </c>
      <c r="G1178" t="s">
        <v>3771</v>
      </c>
      <c r="H1178" t="s">
        <v>12854</v>
      </c>
      <c r="I1178" t="s">
        <v>9410</v>
      </c>
      <c r="J1178" t="s">
        <v>9411</v>
      </c>
      <c r="K1178">
        <v>1</v>
      </c>
      <c r="L1178" s="1">
        <v>44927</v>
      </c>
      <c r="M1178" s="1">
        <v>45291</v>
      </c>
    </row>
    <row r="1179" spans="1:13">
      <c r="A1179" t="s">
        <v>3772</v>
      </c>
      <c r="B1179" t="s">
        <v>3773</v>
      </c>
      <c r="C1179" t="s">
        <v>12855</v>
      </c>
      <c r="D1179" t="s">
        <v>12820</v>
      </c>
      <c r="E1179" t="s">
        <v>3682</v>
      </c>
      <c r="F1179" t="s">
        <v>3735</v>
      </c>
      <c r="G1179" t="s">
        <v>3710</v>
      </c>
      <c r="H1179" t="s">
        <v>12856</v>
      </c>
      <c r="I1179" t="s">
        <v>9410</v>
      </c>
      <c r="J1179" t="s">
        <v>9411</v>
      </c>
      <c r="K1179">
        <v>1.04</v>
      </c>
      <c r="L1179" s="1">
        <v>44927</v>
      </c>
      <c r="M1179" s="1">
        <v>45291</v>
      </c>
    </row>
    <row r="1180" spans="1:13">
      <c r="A1180" t="s">
        <v>3774</v>
      </c>
      <c r="B1180" t="s">
        <v>3775</v>
      </c>
      <c r="C1180" t="s">
        <v>12857</v>
      </c>
      <c r="D1180" t="s">
        <v>12858</v>
      </c>
      <c r="E1180" t="s">
        <v>3682</v>
      </c>
      <c r="F1180" t="s">
        <v>3776</v>
      </c>
      <c r="G1180" t="s">
        <v>3730</v>
      </c>
      <c r="H1180" t="s">
        <v>12859</v>
      </c>
      <c r="I1180" t="s">
        <v>9410</v>
      </c>
      <c r="J1180" t="s">
        <v>9411</v>
      </c>
      <c r="K1180">
        <v>1.03</v>
      </c>
      <c r="L1180" s="1">
        <v>44927</v>
      </c>
      <c r="M1180" s="1">
        <v>45291</v>
      </c>
    </row>
    <row r="1181" spans="1:13">
      <c r="A1181" t="s">
        <v>3777</v>
      </c>
      <c r="B1181" t="s">
        <v>3778</v>
      </c>
      <c r="C1181" t="s">
        <v>12860</v>
      </c>
      <c r="D1181" t="s">
        <v>12858</v>
      </c>
      <c r="E1181" t="s">
        <v>3682</v>
      </c>
      <c r="F1181" t="s">
        <v>3779</v>
      </c>
      <c r="G1181" t="s">
        <v>3730</v>
      </c>
      <c r="H1181" t="s">
        <v>12861</v>
      </c>
      <c r="I1181" t="s">
        <v>9410</v>
      </c>
      <c r="J1181" t="s">
        <v>9411</v>
      </c>
      <c r="K1181">
        <v>0.98</v>
      </c>
      <c r="L1181" s="1">
        <v>44927</v>
      </c>
      <c r="M1181" s="1">
        <v>45291</v>
      </c>
    </row>
    <row r="1182" spans="1:13">
      <c r="A1182" t="s">
        <v>12862</v>
      </c>
      <c r="B1182" t="s">
        <v>12863</v>
      </c>
      <c r="C1182" t="s">
        <v>12864</v>
      </c>
      <c r="D1182" t="s">
        <v>12865</v>
      </c>
      <c r="E1182" t="s">
        <v>3682</v>
      </c>
      <c r="F1182" t="s">
        <v>12866</v>
      </c>
      <c r="G1182" t="s">
        <v>4814</v>
      </c>
      <c r="H1182" t="s">
        <v>12867</v>
      </c>
      <c r="I1182" t="s">
        <v>9410</v>
      </c>
      <c r="J1182" t="s">
        <v>9411</v>
      </c>
      <c r="K1182">
        <v>1.04</v>
      </c>
      <c r="L1182" s="1">
        <v>44927</v>
      </c>
      <c r="M1182" s="1">
        <v>45291</v>
      </c>
    </row>
    <row r="1183" spans="1:13">
      <c r="A1183" t="s">
        <v>3780</v>
      </c>
      <c r="B1183" t="s">
        <v>3781</v>
      </c>
      <c r="C1183" t="s">
        <v>12868</v>
      </c>
      <c r="D1183" t="s">
        <v>12869</v>
      </c>
      <c r="E1183" t="s">
        <v>3682</v>
      </c>
      <c r="F1183" t="s">
        <v>3782</v>
      </c>
      <c r="G1183" t="s">
        <v>3783</v>
      </c>
      <c r="H1183" t="s">
        <v>12870</v>
      </c>
      <c r="I1183" t="s">
        <v>9410</v>
      </c>
      <c r="J1183" t="s">
        <v>9411</v>
      </c>
      <c r="K1183">
        <v>1.3</v>
      </c>
      <c r="L1183" s="1">
        <v>44927</v>
      </c>
      <c r="M1183" s="1">
        <v>45291</v>
      </c>
    </row>
    <row r="1184" spans="1:13">
      <c r="A1184" t="s">
        <v>12871</v>
      </c>
      <c r="B1184" t="s">
        <v>182</v>
      </c>
      <c r="C1184" t="s">
        <v>12872</v>
      </c>
      <c r="D1184" t="s">
        <v>12873</v>
      </c>
      <c r="E1184" t="s">
        <v>3682</v>
      </c>
      <c r="F1184" t="s">
        <v>12874</v>
      </c>
      <c r="G1184" t="s">
        <v>3216</v>
      </c>
      <c r="H1184" t="s">
        <v>12875</v>
      </c>
      <c r="I1184" t="s">
        <v>9410</v>
      </c>
      <c r="J1184" t="s">
        <v>9411</v>
      </c>
      <c r="K1184">
        <v>1.18</v>
      </c>
      <c r="L1184" s="1">
        <v>44927</v>
      </c>
      <c r="M1184" s="1">
        <v>45291</v>
      </c>
    </row>
    <row r="1185" spans="1:13">
      <c r="A1185" t="s">
        <v>12876</v>
      </c>
      <c r="B1185" t="s">
        <v>12877</v>
      </c>
      <c r="C1185" t="s">
        <v>12878</v>
      </c>
      <c r="D1185" t="s">
        <v>12879</v>
      </c>
      <c r="E1185" t="s">
        <v>3682</v>
      </c>
      <c r="F1185" t="s">
        <v>12880</v>
      </c>
      <c r="G1185" t="s">
        <v>12881</v>
      </c>
      <c r="H1185" t="s">
        <v>12882</v>
      </c>
      <c r="I1185" t="s">
        <v>9410</v>
      </c>
      <c r="J1185" t="s">
        <v>9411</v>
      </c>
      <c r="K1185">
        <v>1.08</v>
      </c>
      <c r="L1185" s="1">
        <v>44927</v>
      </c>
      <c r="M1185" s="1">
        <v>45291</v>
      </c>
    </row>
    <row r="1186" spans="1:13">
      <c r="A1186" t="s">
        <v>3784</v>
      </c>
      <c r="B1186" t="s">
        <v>3785</v>
      </c>
      <c r="C1186" t="s">
        <v>12883</v>
      </c>
      <c r="D1186" t="s">
        <v>12837</v>
      </c>
      <c r="E1186" t="s">
        <v>3682</v>
      </c>
      <c r="F1186" t="s">
        <v>3786</v>
      </c>
      <c r="G1186" t="s">
        <v>3749</v>
      </c>
      <c r="H1186" t="s">
        <v>12884</v>
      </c>
      <c r="I1186" t="s">
        <v>9410</v>
      </c>
      <c r="J1186" t="s">
        <v>9411</v>
      </c>
      <c r="K1186">
        <v>1.21</v>
      </c>
      <c r="L1186" s="1">
        <v>44927</v>
      </c>
      <c r="M1186" s="1">
        <v>45291</v>
      </c>
    </row>
    <row r="1187" spans="1:13">
      <c r="A1187" t="s">
        <v>12885</v>
      </c>
      <c r="B1187" t="s">
        <v>12886</v>
      </c>
      <c r="C1187" t="s">
        <v>12887</v>
      </c>
      <c r="D1187" t="s">
        <v>12888</v>
      </c>
      <c r="E1187" t="s">
        <v>3682</v>
      </c>
      <c r="F1187" t="s">
        <v>12889</v>
      </c>
      <c r="G1187" t="s">
        <v>12890</v>
      </c>
      <c r="H1187" t="s">
        <v>12891</v>
      </c>
      <c r="I1187" t="s">
        <v>9410</v>
      </c>
      <c r="J1187" t="s">
        <v>9411</v>
      </c>
      <c r="K1187">
        <v>1.22</v>
      </c>
      <c r="L1187" s="1">
        <v>44927</v>
      </c>
      <c r="M1187" s="1">
        <v>45291</v>
      </c>
    </row>
    <row r="1188" spans="1:13">
      <c r="A1188" t="s">
        <v>3787</v>
      </c>
      <c r="B1188" t="s">
        <v>3788</v>
      </c>
      <c r="C1188" t="s">
        <v>12892</v>
      </c>
      <c r="D1188" t="s">
        <v>3684</v>
      </c>
      <c r="E1188" t="s">
        <v>3682</v>
      </c>
      <c r="F1188" t="s">
        <v>3789</v>
      </c>
      <c r="G1188" t="s">
        <v>3684</v>
      </c>
      <c r="H1188" t="s">
        <v>12893</v>
      </c>
      <c r="I1188" t="s">
        <v>9410</v>
      </c>
      <c r="J1188" t="s">
        <v>9411</v>
      </c>
      <c r="K1188">
        <v>1.05</v>
      </c>
      <c r="L1188" s="1">
        <v>44927</v>
      </c>
      <c r="M1188" s="1">
        <v>45291</v>
      </c>
    </row>
    <row r="1189" spans="1:13">
      <c r="A1189" t="s">
        <v>12894</v>
      </c>
      <c r="B1189" t="s">
        <v>12895</v>
      </c>
      <c r="C1189" t="s">
        <v>12896</v>
      </c>
      <c r="D1189" t="s">
        <v>10088</v>
      </c>
      <c r="E1189" t="s">
        <v>3682</v>
      </c>
      <c r="F1189" t="s">
        <v>12897</v>
      </c>
      <c r="G1189" t="s">
        <v>2968</v>
      </c>
      <c r="H1189" t="s">
        <v>12898</v>
      </c>
      <c r="I1189" t="s">
        <v>9410</v>
      </c>
      <c r="J1189" t="s">
        <v>9411</v>
      </c>
      <c r="K1189">
        <v>1.0900000000000001</v>
      </c>
      <c r="L1189" s="1">
        <v>44927</v>
      </c>
      <c r="M1189" s="1">
        <v>45291</v>
      </c>
    </row>
    <row r="1190" spans="1:13">
      <c r="A1190" t="s">
        <v>3790</v>
      </c>
      <c r="B1190" t="s">
        <v>3791</v>
      </c>
      <c r="C1190" t="s">
        <v>12899</v>
      </c>
      <c r="D1190" t="s">
        <v>12837</v>
      </c>
      <c r="E1190" t="s">
        <v>3682</v>
      </c>
      <c r="F1190" t="s">
        <v>3792</v>
      </c>
      <c r="G1190" t="s">
        <v>3749</v>
      </c>
      <c r="H1190" t="s">
        <v>12900</v>
      </c>
      <c r="I1190" t="s">
        <v>9410</v>
      </c>
      <c r="J1190" t="s">
        <v>9411</v>
      </c>
      <c r="K1190">
        <v>1.1499999999999999</v>
      </c>
      <c r="L1190" s="1">
        <v>44927</v>
      </c>
      <c r="M1190" s="1">
        <v>45291</v>
      </c>
    </row>
    <row r="1191" spans="1:13">
      <c r="A1191" t="s">
        <v>12901</v>
      </c>
      <c r="B1191" t="s">
        <v>12902</v>
      </c>
      <c r="C1191" t="s">
        <v>12903</v>
      </c>
      <c r="D1191" t="s">
        <v>12904</v>
      </c>
      <c r="E1191" t="s">
        <v>3682</v>
      </c>
      <c r="F1191" t="s">
        <v>12905</v>
      </c>
      <c r="G1191" t="s">
        <v>12906</v>
      </c>
      <c r="H1191" t="s">
        <v>12907</v>
      </c>
      <c r="I1191" t="s">
        <v>9410</v>
      </c>
      <c r="J1191" t="s">
        <v>9411</v>
      </c>
      <c r="K1191">
        <v>1.04</v>
      </c>
      <c r="L1191" s="1">
        <v>44927</v>
      </c>
      <c r="M1191" s="1">
        <v>45291</v>
      </c>
    </row>
    <row r="1192" spans="1:13">
      <c r="A1192" t="s">
        <v>12908</v>
      </c>
      <c r="B1192" t="s">
        <v>12909</v>
      </c>
      <c r="C1192" t="s">
        <v>12910</v>
      </c>
      <c r="D1192" t="s">
        <v>12911</v>
      </c>
      <c r="E1192" t="s">
        <v>3682</v>
      </c>
      <c r="F1192" t="s">
        <v>12912</v>
      </c>
      <c r="G1192" t="s">
        <v>12913</v>
      </c>
      <c r="H1192" t="s">
        <v>12914</v>
      </c>
      <c r="I1192" t="s">
        <v>9410</v>
      </c>
      <c r="J1192" t="s">
        <v>9411</v>
      </c>
      <c r="K1192">
        <v>1.07</v>
      </c>
      <c r="L1192" s="1">
        <v>44927</v>
      </c>
      <c r="M1192" s="1">
        <v>45291</v>
      </c>
    </row>
    <row r="1193" spans="1:13">
      <c r="A1193" t="s">
        <v>12915</v>
      </c>
      <c r="B1193" t="s">
        <v>12916</v>
      </c>
      <c r="C1193" t="s">
        <v>12917</v>
      </c>
      <c r="D1193" t="s">
        <v>12918</v>
      </c>
      <c r="E1193" t="s">
        <v>3682</v>
      </c>
      <c r="F1193" t="s">
        <v>12919</v>
      </c>
      <c r="G1193" t="s">
        <v>1939</v>
      </c>
      <c r="H1193" t="s">
        <v>12920</v>
      </c>
      <c r="I1193" t="s">
        <v>9410</v>
      </c>
      <c r="J1193" t="s">
        <v>9411</v>
      </c>
      <c r="K1193">
        <v>1.1100000000000001</v>
      </c>
      <c r="L1193" s="1">
        <v>44927</v>
      </c>
      <c r="M1193" s="1">
        <v>45291</v>
      </c>
    </row>
    <row r="1194" spans="1:13">
      <c r="A1194" t="s">
        <v>3793</v>
      </c>
      <c r="B1194" t="s">
        <v>3794</v>
      </c>
      <c r="C1194" t="s">
        <v>12921</v>
      </c>
      <c r="D1194" t="s">
        <v>1907</v>
      </c>
      <c r="E1194" t="s">
        <v>3682</v>
      </c>
      <c r="F1194" t="s">
        <v>3795</v>
      </c>
      <c r="G1194" t="s">
        <v>472</v>
      </c>
      <c r="H1194" t="s">
        <v>12922</v>
      </c>
      <c r="I1194" t="s">
        <v>9410</v>
      </c>
      <c r="J1194" t="s">
        <v>9411</v>
      </c>
      <c r="K1194">
        <v>1.08</v>
      </c>
      <c r="L1194" s="1">
        <v>44927</v>
      </c>
      <c r="M1194" s="1">
        <v>45291</v>
      </c>
    </row>
    <row r="1195" spans="1:13">
      <c r="A1195" t="s">
        <v>3796</v>
      </c>
      <c r="B1195" t="s">
        <v>3797</v>
      </c>
      <c r="C1195" t="s">
        <v>12923</v>
      </c>
      <c r="D1195" t="s">
        <v>12858</v>
      </c>
      <c r="E1195" t="s">
        <v>3682</v>
      </c>
      <c r="F1195" t="s">
        <v>3798</v>
      </c>
      <c r="G1195" t="s">
        <v>3730</v>
      </c>
      <c r="H1195" t="s">
        <v>12924</v>
      </c>
      <c r="I1195" t="s">
        <v>9410</v>
      </c>
      <c r="J1195" t="s">
        <v>9411</v>
      </c>
      <c r="K1195">
        <v>1.03</v>
      </c>
      <c r="L1195" s="1">
        <v>44927</v>
      </c>
      <c r="M1195" s="1">
        <v>45291</v>
      </c>
    </row>
    <row r="1196" spans="1:13">
      <c r="A1196" t="s">
        <v>12925</v>
      </c>
      <c r="B1196" t="s">
        <v>12926</v>
      </c>
      <c r="C1196" t="s">
        <v>12927</v>
      </c>
      <c r="D1196" t="s">
        <v>12928</v>
      </c>
      <c r="E1196" t="s">
        <v>3682</v>
      </c>
      <c r="F1196" t="s">
        <v>12929</v>
      </c>
      <c r="G1196" t="s">
        <v>2968</v>
      </c>
      <c r="H1196" t="s">
        <v>12930</v>
      </c>
      <c r="I1196" t="s">
        <v>9410</v>
      </c>
      <c r="J1196" t="s">
        <v>9411</v>
      </c>
      <c r="K1196">
        <v>1.03</v>
      </c>
      <c r="L1196" s="1">
        <v>44927</v>
      </c>
      <c r="M1196" s="1">
        <v>45291</v>
      </c>
    </row>
    <row r="1197" spans="1:13">
      <c r="A1197" t="s">
        <v>12931</v>
      </c>
      <c r="B1197" t="s">
        <v>12932</v>
      </c>
      <c r="C1197" t="s">
        <v>12933</v>
      </c>
      <c r="D1197" t="s">
        <v>12934</v>
      </c>
      <c r="E1197" t="s">
        <v>3682</v>
      </c>
      <c r="F1197" t="s">
        <v>12935</v>
      </c>
      <c r="G1197" t="s">
        <v>197</v>
      </c>
      <c r="H1197" t="s">
        <v>12936</v>
      </c>
      <c r="I1197" t="s">
        <v>9410</v>
      </c>
      <c r="J1197" t="s">
        <v>9411</v>
      </c>
      <c r="K1197">
        <v>1.1599999999999999</v>
      </c>
      <c r="L1197" s="1">
        <v>44927</v>
      </c>
      <c r="M1197" s="1">
        <v>45291</v>
      </c>
    </row>
    <row r="1198" spans="1:13">
      <c r="A1198" t="s">
        <v>3799</v>
      </c>
      <c r="B1198" t="s">
        <v>3800</v>
      </c>
      <c r="C1198" t="s">
        <v>12937</v>
      </c>
      <c r="D1198" t="s">
        <v>12938</v>
      </c>
      <c r="E1198" t="s">
        <v>3682</v>
      </c>
      <c r="F1198" t="s">
        <v>3801</v>
      </c>
      <c r="G1198" t="s">
        <v>3216</v>
      </c>
      <c r="H1198" t="s">
        <v>12939</v>
      </c>
      <c r="I1198" t="s">
        <v>9410</v>
      </c>
      <c r="J1198" t="s">
        <v>9411</v>
      </c>
      <c r="K1198">
        <v>1.2</v>
      </c>
      <c r="L1198" s="1">
        <v>44927</v>
      </c>
      <c r="M1198" s="1">
        <v>45291</v>
      </c>
    </row>
    <row r="1199" spans="1:13">
      <c r="A1199" t="s">
        <v>12940</v>
      </c>
      <c r="B1199" t="s">
        <v>12941</v>
      </c>
      <c r="C1199" t="s">
        <v>12942</v>
      </c>
      <c r="D1199" t="s">
        <v>12943</v>
      </c>
      <c r="E1199" t="s">
        <v>3682</v>
      </c>
      <c r="F1199" t="s">
        <v>12944</v>
      </c>
      <c r="G1199" t="s">
        <v>12945</v>
      </c>
      <c r="H1199" t="s">
        <v>12946</v>
      </c>
      <c r="I1199" t="s">
        <v>9410</v>
      </c>
      <c r="J1199" t="s">
        <v>9411</v>
      </c>
      <c r="K1199">
        <v>1.38</v>
      </c>
      <c r="L1199" s="1">
        <v>44927</v>
      </c>
      <c r="M1199" s="1">
        <v>45291</v>
      </c>
    </row>
    <row r="1200" spans="1:13">
      <c r="A1200" t="s">
        <v>12947</v>
      </c>
      <c r="B1200" t="s">
        <v>12948</v>
      </c>
      <c r="C1200" t="s">
        <v>12949</v>
      </c>
      <c r="D1200" t="s">
        <v>12950</v>
      </c>
      <c r="E1200" t="s">
        <v>3682</v>
      </c>
      <c r="F1200" t="s">
        <v>12951</v>
      </c>
      <c r="G1200" t="s">
        <v>5077</v>
      </c>
      <c r="H1200" t="s">
        <v>12952</v>
      </c>
      <c r="I1200" t="s">
        <v>9410</v>
      </c>
      <c r="J1200" t="s">
        <v>9411</v>
      </c>
      <c r="K1200">
        <v>1.3</v>
      </c>
      <c r="L1200" s="1">
        <v>44927</v>
      </c>
      <c r="M1200" s="1">
        <v>45291</v>
      </c>
    </row>
    <row r="1201" spans="1:13">
      <c r="A1201" t="s">
        <v>3802</v>
      </c>
      <c r="B1201" t="s">
        <v>3803</v>
      </c>
      <c r="C1201" t="s">
        <v>12953</v>
      </c>
      <c r="D1201" t="s">
        <v>12954</v>
      </c>
      <c r="E1201" t="s">
        <v>3682</v>
      </c>
      <c r="F1201" t="s">
        <v>3804</v>
      </c>
      <c r="G1201" t="s">
        <v>472</v>
      </c>
      <c r="H1201" t="s">
        <v>12955</v>
      </c>
      <c r="I1201" t="s">
        <v>9410</v>
      </c>
      <c r="J1201" t="s">
        <v>9411</v>
      </c>
      <c r="K1201">
        <v>1.02</v>
      </c>
      <c r="L1201" s="1">
        <v>44927</v>
      </c>
      <c r="M1201" s="1">
        <v>45291</v>
      </c>
    </row>
    <row r="1202" spans="1:13">
      <c r="A1202" t="s">
        <v>3805</v>
      </c>
      <c r="B1202" t="s">
        <v>3806</v>
      </c>
      <c r="C1202" t="s">
        <v>12956</v>
      </c>
      <c r="D1202" t="s">
        <v>12957</v>
      </c>
      <c r="E1202" t="s">
        <v>3682</v>
      </c>
      <c r="F1202" t="s">
        <v>3807</v>
      </c>
      <c r="G1202" t="s">
        <v>3808</v>
      </c>
      <c r="H1202" t="s">
        <v>12958</v>
      </c>
      <c r="I1202" t="s">
        <v>9410</v>
      </c>
      <c r="J1202" t="s">
        <v>9411</v>
      </c>
      <c r="K1202">
        <v>1.04</v>
      </c>
      <c r="L1202" s="1">
        <v>44927</v>
      </c>
      <c r="M1202" s="1">
        <v>45291</v>
      </c>
    </row>
    <row r="1203" spans="1:13">
      <c r="A1203" t="s">
        <v>3809</v>
      </c>
      <c r="B1203" t="s">
        <v>1397</v>
      </c>
      <c r="C1203" t="s">
        <v>12959</v>
      </c>
      <c r="D1203" t="s">
        <v>12960</v>
      </c>
      <c r="E1203" t="s">
        <v>3682</v>
      </c>
      <c r="F1203" t="s">
        <v>3810</v>
      </c>
      <c r="G1203" t="s">
        <v>3811</v>
      </c>
      <c r="H1203" t="s">
        <v>12961</v>
      </c>
      <c r="I1203" t="s">
        <v>9410</v>
      </c>
      <c r="J1203" t="s">
        <v>9411</v>
      </c>
      <c r="K1203">
        <v>1.21</v>
      </c>
      <c r="L1203" s="1">
        <v>44927</v>
      </c>
      <c r="M1203" s="1">
        <v>45291</v>
      </c>
    </row>
    <row r="1204" spans="1:13">
      <c r="A1204" t="s">
        <v>3812</v>
      </c>
      <c r="B1204" t="s">
        <v>3813</v>
      </c>
      <c r="C1204" t="s">
        <v>12962</v>
      </c>
      <c r="D1204" t="s">
        <v>12963</v>
      </c>
      <c r="E1204" t="s">
        <v>3682</v>
      </c>
      <c r="F1204" t="s">
        <v>1528</v>
      </c>
      <c r="G1204" t="s">
        <v>36</v>
      </c>
      <c r="H1204" t="s">
        <v>12964</v>
      </c>
      <c r="I1204" t="s">
        <v>9410</v>
      </c>
      <c r="J1204" t="s">
        <v>9411</v>
      </c>
      <c r="K1204">
        <v>1.07</v>
      </c>
      <c r="L1204" s="1">
        <v>44927</v>
      </c>
      <c r="M1204" s="1">
        <v>45291</v>
      </c>
    </row>
    <row r="1205" spans="1:13">
      <c r="A1205" t="s">
        <v>3814</v>
      </c>
      <c r="B1205" t="s">
        <v>3815</v>
      </c>
      <c r="C1205" t="s">
        <v>12965</v>
      </c>
      <c r="D1205" t="s">
        <v>12789</v>
      </c>
      <c r="E1205" t="s">
        <v>3682</v>
      </c>
      <c r="F1205" t="s">
        <v>3816</v>
      </c>
      <c r="G1205" t="s">
        <v>3703</v>
      </c>
      <c r="H1205" t="s">
        <v>12966</v>
      </c>
      <c r="I1205" t="s">
        <v>9410</v>
      </c>
      <c r="J1205" t="s">
        <v>9411</v>
      </c>
      <c r="K1205">
        <v>0.97</v>
      </c>
      <c r="L1205" s="1">
        <v>44927</v>
      </c>
      <c r="M1205" s="1">
        <v>45291</v>
      </c>
    </row>
    <row r="1206" spans="1:13">
      <c r="A1206" t="s">
        <v>3817</v>
      </c>
      <c r="B1206" t="s">
        <v>3462</v>
      </c>
      <c r="C1206" t="s">
        <v>12967</v>
      </c>
      <c r="D1206" t="s">
        <v>487</v>
      </c>
      <c r="E1206" t="s">
        <v>3682</v>
      </c>
      <c r="F1206" t="s">
        <v>3818</v>
      </c>
      <c r="G1206" t="s">
        <v>3819</v>
      </c>
      <c r="H1206" t="s">
        <v>12968</v>
      </c>
      <c r="I1206" t="s">
        <v>9410</v>
      </c>
      <c r="J1206" t="s">
        <v>9411</v>
      </c>
      <c r="K1206">
        <v>0.98</v>
      </c>
      <c r="L1206" s="1">
        <v>44927</v>
      </c>
      <c r="M1206" s="1">
        <v>45291</v>
      </c>
    </row>
    <row r="1207" spans="1:13">
      <c r="A1207" t="s">
        <v>12969</v>
      </c>
      <c r="B1207" t="s">
        <v>12970</v>
      </c>
      <c r="C1207" t="s">
        <v>12971</v>
      </c>
      <c r="D1207" t="s">
        <v>487</v>
      </c>
      <c r="E1207" t="s">
        <v>3682</v>
      </c>
      <c r="F1207" t="s">
        <v>3818</v>
      </c>
      <c r="G1207" t="s">
        <v>3819</v>
      </c>
      <c r="H1207" t="s">
        <v>12972</v>
      </c>
      <c r="I1207" t="s">
        <v>9410</v>
      </c>
      <c r="J1207" t="s">
        <v>9411</v>
      </c>
      <c r="K1207">
        <v>1.1499999999999999</v>
      </c>
      <c r="L1207" s="1">
        <v>44927</v>
      </c>
      <c r="M1207" s="1">
        <v>45291</v>
      </c>
    </row>
    <row r="1208" spans="1:13">
      <c r="A1208" t="s">
        <v>12973</v>
      </c>
      <c r="B1208" t="s">
        <v>12974</v>
      </c>
      <c r="C1208" t="s">
        <v>12975</v>
      </c>
      <c r="D1208" t="s">
        <v>12820</v>
      </c>
      <c r="E1208" t="s">
        <v>3682</v>
      </c>
      <c r="F1208" t="s">
        <v>12976</v>
      </c>
      <c r="G1208" t="s">
        <v>3710</v>
      </c>
      <c r="H1208" t="s">
        <v>12977</v>
      </c>
      <c r="I1208" t="s">
        <v>9410</v>
      </c>
      <c r="J1208" t="s">
        <v>9411</v>
      </c>
      <c r="K1208">
        <v>0.89</v>
      </c>
      <c r="L1208" s="1">
        <v>44927</v>
      </c>
      <c r="M1208" s="1">
        <v>45291</v>
      </c>
    </row>
    <row r="1209" spans="1:13">
      <c r="A1209" t="s">
        <v>3820</v>
      </c>
      <c r="B1209" t="s">
        <v>3821</v>
      </c>
      <c r="C1209" t="s">
        <v>12978</v>
      </c>
      <c r="D1209" t="s">
        <v>12858</v>
      </c>
      <c r="E1209" t="s">
        <v>3682</v>
      </c>
      <c r="F1209" t="s">
        <v>3822</v>
      </c>
      <c r="G1209" t="s">
        <v>3730</v>
      </c>
      <c r="H1209" t="s">
        <v>12979</v>
      </c>
      <c r="I1209" t="s">
        <v>9410</v>
      </c>
      <c r="J1209" t="s">
        <v>9411</v>
      </c>
      <c r="K1209">
        <v>0.95</v>
      </c>
      <c r="L1209" s="1">
        <v>44927</v>
      </c>
      <c r="M1209" s="1">
        <v>45291</v>
      </c>
    </row>
    <row r="1210" spans="1:13">
      <c r="A1210" t="s">
        <v>12980</v>
      </c>
      <c r="B1210" t="s">
        <v>12981</v>
      </c>
      <c r="C1210" t="s">
        <v>12982</v>
      </c>
      <c r="D1210" t="s">
        <v>12983</v>
      </c>
      <c r="E1210" t="s">
        <v>3682</v>
      </c>
      <c r="F1210" t="s">
        <v>12984</v>
      </c>
      <c r="G1210" t="s">
        <v>12985</v>
      </c>
      <c r="H1210" t="s">
        <v>12986</v>
      </c>
      <c r="I1210" t="s">
        <v>9410</v>
      </c>
      <c r="J1210" t="s">
        <v>9411</v>
      </c>
      <c r="K1210">
        <v>1.08</v>
      </c>
      <c r="L1210" s="1">
        <v>44927</v>
      </c>
      <c r="M1210" s="1">
        <v>45291</v>
      </c>
    </row>
    <row r="1211" spans="1:13">
      <c r="A1211" t="s">
        <v>12987</v>
      </c>
      <c r="B1211" t="s">
        <v>12988</v>
      </c>
      <c r="C1211" t="s">
        <v>12989</v>
      </c>
      <c r="D1211" t="s">
        <v>12990</v>
      </c>
      <c r="E1211" t="s">
        <v>3682</v>
      </c>
      <c r="F1211" t="s">
        <v>12991</v>
      </c>
      <c r="G1211" t="s">
        <v>12992</v>
      </c>
      <c r="H1211" t="s">
        <v>12993</v>
      </c>
      <c r="I1211" t="s">
        <v>9410</v>
      </c>
      <c r="J1211" t="s">
        <v>9411</v>
      </c>
      <c r="K1211">
        <v>1.1200000000000001</v>
      </c>
      <c r="L1211" s="1">
        <v>44927</v>
      </c>
      <c r="M1211" s="1">
        <v>45291</v>
      </c>
    </row>
    <row r="1212" spans="1:13">
      <c r="A1212" t="s">
        <v>12994</v>
      </c>
      <c r="B1212" t="s">
        <v>12995</v>
      </c>
      <c r="C1212" t="s">
        <v>12996</v>
      </c>
      <c r="D1212" t="s">
        <v>1907</v>
      </c>
      <c r="E1212" t="s">
        <v>3682</v>
      </c>
      <c r="F1212" t="s">
        <v>3795</v>
      </c>
      <c r="G1212" t="s">
        <v>472</v>
      </c>
      <c r="H1212" t="s">
        <v>12997</v>
      </c>
      <c r="I1212" t="s">
        <v>9410</v>
      </c>
      <c r="J1212" t="s">
        <v>9411</v>
      </c>
      <c r="K1212">
        <v>1.19</v>
      </c>
      <c r="L1212" s="1">
        <v>44927</v>
      </c>
      <c r="M1212" s="1">
        <v>45291</v>
      </c>
    </row>
    <row r="1213" spans="1:13">
      <c r="A1213" t="s">
        <v>12998</v>
      </c>
      <c r="B1213" t="s">
        <v>12999</v>
      </c>
      <c r="C1213" t="s">
        <v>13000</v>
      </c>
      <c r="D1213" t="s">
        <v>12858</v>
      </c>
      <c r="E1213" t="s">
        <v>3682</v>
      </c>
      <c r="F1213" t="s">
        <v>13001</v>
      </c>
      <c r="G1213" t="s">
        <v>3730</v>
      </c>
      <c r="H1213" t="s">
        <v>13002</v>
      </c>
      <c r="I1213" t="s">
        <v>9410</v>
      </c>
      <c r="J1213" t="s">
        <v>9411</v>
      </c>
      <c r="K1213">
        <v>1.01</v>
      </c>
      <c r="L1213" s="1">
        <v>44927</v>
      </c>
      <c r="M1213" s="1">
        <v>45291</v>
      </c>
    </row>
    <row r="1214" spans="1:13">
      <c r="A1214" t="s">
        <v>13003</v>
      </c>
      <c r="B1214" t="s">
        <v>13004</v>
      </c>
      <c r="C1214" t="s">
        <v>13005</v>
      </c>
      <c r="D1214" t="s">
        <v>12834</v>
      </c>
      <c r="E1214" t="s">
        <v>3682</v>
      </c>
      <c r="F1214" t="s">
        <v>3744</v>
      </c>
      <c r="G1214" t="s">
        <v>3745</v>
      </c>
      <c r="H1214" t="s">
        <v>13006</v>
      </c>
      <c r="I1214" t="s">
        <v>9410</v>
      </c>
      <c r="J1214" t="s">
        <v>9411</v>
      </c>
      <c r="K1214">
        <v>1.01</v>
      </c>
      <c r="L1214" s="1">
        <v>44927</v>
      </c>
      <c r="M1214" s="1">
        <v>45291</v>
      </c>
    </row>
    <row r="1215" spans="1:13">
      <c r="A1215" t="s">
        <v>13007</v>
      </c>
      <c r="B1215" t="s">
        <v>13008</v>
      </c>
      <c r="C1215" t="s">
        <v>13009</v>
      </c>
      <c r="D1215" t="s">
        <v>3684</v>
      </c>
      <c r="E1215" t="s">
        <v>3682</v>
      </c>
      <c r="F1215" t="s">
        <v>3789</v>
      </c>
      <c r="G1215" t="s">
        <v>3684</v>
      </c>
      <c r="H1215" t="s">
        <v>13010</v>
      </c>
      <c r="I1215" t="s">
        <v>9410</v>
      </c>
      <c r="J1215" t="s">
        <v>9411</v>
      </c>
      <c r="K1215">
        <v>1</v>
      </c>
      <c r="L1215" s="1">
        <v>44927</v>
      </c>
      <c r="M1215" s="1">
        <v>45291</v>
      </c>
    </row>
    <row r="1216" spans="1:13">
      <c r="A1216" t="s">
        <v>13011</v>
      </c>
      <c r="B1216" t="s">
        <v>13012</v>
      </c>
      <c r="C1216" t="s">
        <v>13013</v>
      </c>
      <c r="D1216" t="s">
        <v>12858</v>
      </c>
      <c r="E1216" t="s">
        <v>3682</v>
      </c>
      <c r="F1216" t="s">
        <v>13001</v>
      </c>
      <c r="G1216" t="s">
        <v>3730</v>
      </c>
      <c r="H1216" t="s">
        <v>13014</v>
      </c>
      <c r="I1216" t="s">
        <v>9410</v>
      </c>
      <c r="J1216" t="s">
        <v>9411</v>
      </c>
      <c r="K1216">
        <v>1</v>
      </c>
      <c r="L1216" s="1">
        <v>44927</v>
      </c>
      <c r="M1216" s="1">
        <v>45291</v>
      </c>
    </row>
    <row r="1217" spans="1:13">
      <c r="A1217" t="s">
        <v>13015</v>
      </c>
      <c r="B1217" t="s">
        <v>13016</v>
      </c>
      <c r="C1217" t="s">
        <v>13017</v>
      </c>
      <c r="D1217" t="s">
        <v>31</v>
      </c>
      <c r="E1217" t="s">
        <v>3682</v>
      </c>
      <c r="F1217" t="s">
        <v>3756</v>
      </c>
      <c r="G1217" t="s">
        <v>3745</v>
      </c>
      <c r="H1217" t="s">
        <v>13018</v>
      </c>
      <c r="I1217" t="s">
        <v>9410</v>
      </c>
      <c r="J1217" t="s">
        <v>9411</v>
      </c>
      <c r="K1217">
        <v>1.03</v>
      </c>
      <c r="L1217" s="1">
        <v>44927</v>
      </c>
      <c r="M1217" s="1">
        <v>45291</v>
      </c>
    </row>
    <row r="1218" spans="1:13">
      <c r="A1218" t="s">
        <v>13019</v>
      </c>
      <c r="B1218" t="s">
        <v>13020</v>
      </c>
      <c r="C1218" t="s">
        <v>13021</v>
      </c>
      <c r="D1218" t="s">
        <v>12834</v>
      </c>
      <c r="E1218" t="s">
        <v>3682</v>
      </c>
      <c r="F1218" t="s">
        <v>3744</v>
      </c>
      <c r="G1218" t="s">
        <v>3745</v>
      </c>
      <c r="H1218" t="s">
        <v>13022</v>
      </c>
      <c r="I1218" t="s">
        <v>9410</v>
      </c>
      <c r="J1218" t="s">
        <v>9411</v>
      </c>
      <c r="K1218">
        <v>0.97</v>
      </c>
      <c r="L1218" s="1">
        <v>44927</v>
      </c>
      <c r="M1218" s="1">
        <v>45291</v>
      </c>
    </row>
    <row r="1219" spans="1:13">
      <c r="A1219" t="s">
        <v>3823</v>
      </c>
      <c r="B1219" t="s">
        <v>3824</v>
      </c>
      <c r="C1219" t="s">
        <v>13023</v>
      </c>
      <c r="D1219" t="s">
        <v>13024</v>
      </c>
      <c r="E1219" t="s">
        <v>3682</v>
      </c>
      <c r="F1219" t="s">
        <v>3825</v>
      </c>
      <c r="G1219" t="s">
        <v>36</v>
      </c>
      <c r="H1219" t="s">
        <v>13025</v>
      </c>
      <c r="I1219" t="s">
        <v>9410</v>
      </c>
      <c r="J1219" t="s">
        <v>9411</v>
      </c>
      <c r="K1219">
        <v>0.96</v>
      </c>
      <c r="L1219" s="1">
        <v>44927</v>
      </c>
      <c r="M1219" s="1">
        <v>45291</v>
      </c>
    </row>
    <row r="1220" spans="1:13">
      <c r="A1220" t="s">
        <v>13026</v>
      </c>
      <c r="B1220" t="s">
        <v>13027</v>
      </c>
      <c r="C1220" t="s">
        <v>13028</v>
      </c>
      <c r="D1220" t="s">
        <v>12837</v>
      </c>
      <c r="E1220" t="s">
        <v>3682</v>
      </c>
      <c r="F1220" t="s">
        <v>3828</v>
      </c>
      <c r="G1220" t="s">
        <v>3749</v>
      </c>
      <c r="H1220" t="s">
        <v>13029</v>
      </c>
      <c r="I1220" t="s">
        <v>9410</v>
      </c>
      <c r="J1220" t="s">
        <v>9411</v>
      </c>
      <c r="K1220">
        <v>0.99</v>
      </c>
      <c r="L1220" s="1">
        <v>44927</v>
      </c>
      <c r="M1220" s="1">
        <v>45291</v>
      </c>
    </row>
    <row r="1221" spans="1:13">
      <c r="A1221" t="s">
        <v>13030</v>
      </c>
      <c r="B1221" t="s">
        <v>13031</v>
      </c>
      <c r="C1221" t="s">
        <v>13032</v>
      </c>
      <c r="D1221" t="s">
        <v>12806</v>
      </c>
      <c r="E1221" t="s">
        <v>3682</v>
      </c>
      <c r="F1221" t="s">
        <v>3725</v>
      </c>
      <c r="G1221" t="s">
        <v>3726</v>
      </c>
      <c r="H1221" t="s">
        <v>13033</v>
      </c>
      <c r="I1221" t="s">
        <v>9410</v>
      </c>
      <c r="J1221" t="s">
        <v>9411</v>
      </c>
      <c r="K1221">
        <v>1.51</v>
      </c>
      <c r="L1221" s="1">
        <v>44927</v>
      </c>
      <c r="M1221" s="1">
        <v>45291</v>
      </c>
    </row>
    <row r="1222" spans="1:13">
      <c r="A1222" t="s">
        <v>13034</v>
      </c>
      <c r="B1222" t="s">
        <v>13035</v>
      </c>
      <c r="C1222" t="s">
        <v>13036</v>
      </c>
      <c r="D1222" t="s">
        <v>12782</v>
      </c>
      <c r="E1222" t="s">
        <v>3682</v>
      </c>
      <c r="F1222" t="s">
        <v>13037</v>
      </c>
      <c r="G1222" t="s">
        <v>3692</v>
      </c>
      <c r="H1222" t="s">
        <v>13038</v>
      </c>
      <c r="I1222" t="s">
        <v>9410</v>
      </c>
      <c r="J1222" t="s">
        <v>9411</v>
      </c>
      <c r="K1222">
        <v>1.1599999999999999</v>
      </c>
      <c r="L1222" s="1">
        <v>44927</v>
      </c>
      <c r="M1222" s="1">
        <v>45291</v>
      </c>
    </row>
    <row r="1223" spans="1:13">
      <c r="A1223" t="s">
        <v>13039</v>
      </c>
      <c r="B1223" t="s">
        <v>13040</v>
      </c>
      <c r="C1223" t="s">
        <v>13041</v>
      </c>
      <c r="D1223" t="s">
        <v>12800</v>
      </c>
      <c r="E1223" t="s">
        <v>3682</v>
      </c>
      <c r="F1223" t="s">
        <v>3717</v>
      </c>
      <c r="G1223" t="s">
        <v>3718</v>
      </c>
      <c r="H1223" t="s">
        <v>13042</v>
      </c>
      <c r="I1223" t="s">
        <v>9410</v>
      </c>
      <c r="J1223" t="s">
        <v>9411</v>
      </c>
      <c r="K1223">
        <v>1.06</v>
      </c>
      <c r="L1223" s="1">
        <v>44927</v>
      </c>
      <c r="M1223" s="1">
        <v>45291</v>
      </c>
    </row>
    <row r="1224" spans="1:13">
      <c r="A1224" t="s">
        <v>13043</v>
      </c>
      <c r="B1224" t="s">
        <v>13044</v>
      </c>
      <c r="C1224" t="s">
        <v>13045</v>
      </c>
      <c r="D1224" t="s">
        <v>13046</v>
      </c>
      <c r="E1224" t="s">
        <v>3682</v>
      </c>
      <c r="F1224" t="s">
        <v>13047</v>
      </c>
      <c r="G1224" t="s">
        <v>13048</v>
      </c>
      <c r="H1224" t="s">
        <v>13049</v>
      </c>
      <c r="I1224" t="s">
        <v>9410</v>
      </c>
      <c r="J1224" t="s">
        <v>9411</v>
      </c>
      <c r="K1224">
        <v>0.89</v>
      </c>
      <c r="L1224" s="1">
        <v>44927</v>
      </c>
      <c r="M1224" s="1">
        <v>45291</v>
      </c>
    </row>
    <row r="1225" spans="1:13">
      <c r="A1225" t="s">
        <v>13050</v>
      </c>
      <c r="B1225" t="s">
        <v>13051</v>
      </c>
      <c r="C1225" t="s">
        <v>13052</v>
      </c>
      <c r="D1225" t="s">
        <v>13053</v>
      </c>
      <c r="E1225" t="s">
        <v>3682</v>
      </c>
      <c r="F1225" t="s">
        <v>13054</v>
      </c>
      <c r="G1225" t="s">
        <v>417</v>
      </c>
      <c r="H1225" t="s">
        <v>13055</v>
      </c>
      <c r="I1225" t="s">
        <v>9410</v>
      </c>
      <c r="J1225" t="s">
        <v>9411</v>
      </c>
      <c r="K1225">
        <v>1.1599999999999999</v>
      </c>
      <c r="L1225" s="1">
        <v>44927</v>
      </c>
      <c r="M1225" s="1">
        <v>45291</v>
      </c>
    </row>
    <row r="1226" spans="1:13">
      <c r="A1226" t="s">
        <v>13056</v>
      </c>
      <c r="B1226" t="s">
        <v>13057</v>
      </c>
      <c r="C1226" t="s">
        <v>13058</v>
      </c>
      <c r="D1226" t="s">
        <v>12782</v>
      </c>
      <c r="E1226" t="s">
        <v>3682</v>
      </c>
      <c r="F1226" t="s">
        <v>13059</v>
      </c>
      <c r="G1226" t="s">
        <v>3692</v>
      </c>
      <c r="H1226" t="s">
        <v>13060</v>
      </c>
      <c r="I1226" t="s">
        <v>9410</v>
      </c>
      <c r="J1226" t="s">
        <v>9411</v>
      </c>
      <c r="K1226">
        <v>0.79</v>
      </c>
      <c r="L1226" s="1">
        <v>44927</v>
      </c>
      <c r="M1226" s="1">
        <v>45291</v>
      </c>
    </row>
    <row r="1227" spans="1:13">
      <c r="A1227" t="s">
        <v>13061</v>
      </c>
      <c r="B1227" t="s">
        <v>13062</v>
      </c>
      <c r="C1227" t="s">
        <v>13063</v>
      </c>
      <c r="D1227" t="s">
        <v>12858</v>
      </c>
      <c r="E1227" t="s">
        <v>3682</v>
      </c>
      <c r="F1227" t="s">
        <v>13064</v>
      </c>
      <c r="G1227" t="s">
        <v>3730</v>
      </c>
      <c r="H1227" t="s">
        <v>13065</v>
      </c>
      <c r="I1227" t="s">
        <v>9410</v>
      </c>
      <c r="J1227" t="s">
        <v>9411</v>
      </c>
      <c r="K1227">
        <v>1.02</v>
      </c>
      <c r="L1227" s="1">
        <v>44927</v>
      </c>
      <c r="M1227" s="1">
        <v>45291</v>
      </c>
    </row>
    <row r="1228" spans="1:13">
      <c r="A1228" t="s">
        <v>3829</v>
      </c>
      <c r="B1228" t="s">
        <v>3830</v>
      </c>
      <c r="C1228" t="s">
        <v>13066</v>
      </c>
      <c r="D1228" t="s">
        <v>13067</v>
      </c>
      <c r="E1228" t="s">
        <v>3682</v>
      </c>
      <c r="F1228" t="s">
        <v>3831</v>
      </c>
      <c r="G1228" t="s">
        <v>3722</v>
      </c>
      <c r="H1228" t="s">
        <v>13068</v>
      </c>
      <c r="I1228" t="s">
        <v>9410</v>
      </c>
      <c r="J1228" t="s">
        <v>9411</v>
      </c>
      <c r="K1228">
        <v>1.04</v>
      </c>
      <c r="L1228" s="1">
        <v>44927</v>
      </c>
      <c r="M1228" s="1">
        <v>45291</v>
      </c>
    </row>
    <row r="1229" spans="1:13">
      <c r="A1229" t="s">
        <v>3841</v>
      </c>
      <c r="B1229" t="s">
        <v>3842</v>
      </c>
      <c r="C1229" t="s">
        <v>13069</v>
      </c>
      <c r="D1229" t="s">
        <v>13070</v>
      </c>
      <c r="E1229" t="s">
        <v>3843</v>
      </c>
      <c r="F1229" t="s">
        <v>3844</v>
      </c>
      <c r="G1229" t="s">
        <v>3845</v>
      </c>
      <c r="H1229" t="s">
        <v>13071</v>
      </c>
      <c r="I1229" t="s">
        <v>9410</v>
      </c>
      <c r="J1229" t="s">
        <v>9411</v>
      </c>
      <c r="K1229">
        <v>0.88</v>
      </c>
      <c r="L1229" s="1">
        <v>44927</v>
      </c>
      <c r="M1229" s="1">
        <v>45291</v>
      </c>
    </row>
    <row r="1230" spans="1:13">
      <c r="A1230" t="s">
        <v>3846</v>
      </c>
      <c r="B1230" t="s">
        <v>3847</v>
      </c>
      <c r="C1230" t="s">
        <v>13072</v>
      </c>
      <c r="D1230" t="s">
        <v>13073</v>
      </c>
      <c r="E1230" t="s">
        <v>3843</v>
      </c>
      <c r="F1230" t="s">
        <v>3848</v>
      </c>
      <c r="G1230" t="s">
        <v>3849</v>
      </c>
      <c r="H1230" t="s">
        <v>13074</v>
      </c>
      <c r="I1230" t="s">
        <v>9410</v>
      </c>
      <c r="J1230" t="s">
        <v>9411</v>
      </c>
      <c r="K1230">
        <v>1.05</v>
      </c>
      <c r="L1230" s="1">
        <v>44927</v>
      </c>
      <c r="M1230" s="1">
        <v>45291</v>
      </c>
    </row>
    <row r="1231" spans="1:13">
      <c r="A1231" t="s">
        <v>3850</v>
      </c>
      <c r="B1231" t="s">
        <v>3851</v>
      </c>
      <c r="C1231" t="s">
        <v>13075</v>
      </c>
      <c r="D1231" t="s">
        <v>13073</v>
      </c>
      <c r="E1231" t="s">
        <v>3843</v>
      </c>
      <c r="F1231" t="s">
        <v>3852</v>
      </c>
      <c r="G1231" t="s">
        <v>3849</v>
      </c>
      <c r="H1231" t="s">
        <v>13076</v>
      </c>
      <c r="I1231" t="s">
        <v>9410</v>
      </c>
      <c r="J1231" t="s">
        <v>9411</v>
      </c>
      <c r="K1231">
        <v>1.03</v>
      </c>
      <c r="L1231" s="1">
        <v>44927</v>
      </c>
      <c r="M1231" s="1">
        <v>45291</v>
      </c>
    </row>
    <row r="1232" spans="1:13">
      <c r="A1232" t="s">
        <v>3853</v>
      </c>
      <c r="B1232" t="s">
        <v>3854</v>
      </c>
      <c r="C1232" t="s">
        <v>13077</v>
      </c>
      <c r="D1232" t="s">
        <v>13078</v>
      </c>
      <c r="E1232" t="s">
        <v>3843</v>
      </c>
      <c r="F1232" t="s">
        <v>3855</v>
      </c>
      <c r="G1232" t="s">
        <v>3856</v>
      </c>
      <c r="H1232" t="s">
        <v>13079</v>
      </c>
      <c r="I1232" t="s">
        <v>9410</v>
      </c>
      <c r="J1232" t="s">
        <v>9411</v>
      </c>
      <c r="K1232">
        <v>0.83</v>
      </c>
      <c r="L1232" s="1">
        <v>44927</v>
      </c>
      <c r="M1232" s="1">
        <v>45291</v>
      </c>
    </row>
    <row r="1233" spans="1:13">
      <c r="A1233" t="s">
        <v>3857</v>
      </c>
      <c r="B1233" t="s">
        <v>3858</v>
      </c>
      <c r="C1233" t="s">
        <v>13080</v>
      </c>
      <c r="D1233" t="s">
        <v>3860</v>
      </c>
      <c r="E1233" t="s">
        <v>3843</v>
      </c>
      <c r="F1233" t="s">
        <v>3859</v>
      </c>
      <c r="G1233" t="s">
        <v>3860</v>
      </c>
      <c r="H1233" t="s">
        <v>13081</v>
      </c>
      <c r="I1233" t="s">
        <v>9410</v>
      </c>
      <c r="J1233" t="s">
        <v>9411</v>
      </c>
      <c r="K1233">
        <v>0.9</v>
      </c>
      <c r="L1233" s="1">
        <v>44927</v>
      </c>
      <c r="M1233" s="1">
        <v>45291</v>
      </c>
    </row>
    <row r="1234" spans="1:13">
      <c r="A1234" t="s">
        <v>3861</v>
      </c>
      <c r="B1234" t="s">
        <v>3862</v>
      </c>
      <c r="C1234" t="s">
        <v>13082</v>
      </c>
      <c r="D1234" t="s">
        <v>6226</v>
      </c>
      <c r="E1234" t="s">
        <v>3843</v>
      </c>
      <c r="F1234" t="s">
        <v>3863</v>
      </c>
      <c r="G1234" t="s">
        <v>3849</v>
      </c>
      <c r="H1234" t="s">
        <v>13083</v>
      </c>
      <c r="I1234" t="s">
        <v>9410</v>
      </c>
      <c r="J1234" t="s">
        <v>9411</v>
      </c>
      <c r="K1234">
        <v>0.93</v>
      </c>
      <c r="L1234" s="1">
        <v>44927</v>
      </c>
      <c r="M1234" s="1">
        <v>45291</v>
      </c>
    </row>
    <row r="1235" spans="1:13">
      <c r="A1235" t="s">
        <v>3864</v>
      </c>
      <c r="B1235" t="s">
        <v>3865</v>
      </c>
      <c r="C1235" t="s">
        <v>13084</v>
      </c>
      <c r="D1235" t="s">
        <v>11808</v>
      </c>
      <c r="E1235" t="s">
        <v>3843</v>
      </c>
      <c r="F1235" t="s">
        <v>3866</v>
      </c>
      <c r="G1235" t="s">
        <v>3867</v>
      </c>
      <c r="H1235" t="s">
        <v>13085</v>
      </c>
      <c r="I1235" t="s">
        <v>9410</v>
      </c>
      <c r="J1235" t="s">
        <v>9411</v>
      </c>
      <c r="K1235">
        <v>1</v>
      </c>
      <c r="L1235" s="1">
        <v>44927</v>
      </c>
      <c r="M1235" s="1">
        <v>45291</v>
      </c>
    </row>
    <row r="1236" spans="1:13">
      <c r="A1236" t="s">
        <v>3868</v>
      </c>
      <c r="B1236" t="s">
        <v>3869</v>
      </c>
      <c r="C1236" t="s">
        <v>13086</v>
      </c>
      <c r="D1236" t="s">
        <v>13087</v>
      </c>
      <c r="E1236" t="s">
        <v>3843</v>
      </c>
      <c r="F1236" t="s">
        <v>3870</v>
      </c>
      <c r="G1236" t="s">
        <v>3856</v>
      </c>
      <c r="H1236" t="s">
        <v>13088</v>
      </c>
      <c r="I1236" t="s">
        <v>9410</v>
      </c>
      <c r="J1236" t="s">
        <v>9411</v>
      </c>
      <c r="K1236">
        <v>0.87</v>
      </c>
      <c r="L1236" s="1">
        <v>44927</v>
      </c>
      <c r="M1236" s="1">
        <v>45291</v>
      </c>
    </row>
    <row r="1237" spans="1:13">
      <c r="A1237" t="s">
        <v>3871</v>
      </c>
      <c r="B1237" t="s">
        <v>3872</v>
      </c>
      <c r="C1237" t="s">
        <v>13089</v>
      </c>
      <c r="D1237" t="s">
        <v>13070</v>
      </c>
      <c r="E1237" t="s">
        <v>3843</v>
      </c>
      <c r="F1237" t="s">
        <v>3844</v>
      </c>
      <c r="G1237" t="s">
        <v>3845</v>
      </c>
      <c r="H1237" t="s">
        <v>13090</v>
      </c>
      <c r="I1237" t="s">
        <v>9410</v>
      </c>
      <c r="J1237" t="s">
        <v>9411</v>
      </c>
      <c r="K1237">
        <v>0.94</v>
      </c>
      <c r="L1237" s="1">
        <v>44927</v>
      </c>
      <c r="M1237" s="1">
        <v>45291</v>
      </c>
    </row>
    <row r="1238" spans="1:13">
      <c r="A1238" t="s">
        <v>3873</v>
      </c>
      <c r="B1238" t="s">
        <v>3874</v>
      </c>
      <c r="C1238" t="s">
        <v>13091</v>
      </c>
      <c r="D1238" t="s">
        <v>11808</v>
      </c>
      <c r="E1238" t="s">
        <v>3843</v>
      </c>
      <c r="F1238" t="s">
        <v>3875</v>
      </c>
      <c r="G1238" t="s">
        <v>3867</v>
      </c>
      <c r="H1238" t="s">
        <v>13092</v>
      </c>
      <c r="I1238" t="s">
        <v>9410</v>
      </c>
      <c r="J1238" t="s">
        <v>9411</v>
      </c>
      <c r="K1238">
        <v>0.97</v>
      </c>
      <c r="L1238" s="1">
        <v>44927</v>
      </c>
      <c r="M1238" s="1">
        <v>45291</v>
      </c>
    </row>
    <row r="1239" spans="1:13">
      <c r="A1239" t="s">
        <v>3876</v>
      </c>
      <c r="B1239" t="s">
        <v>3877</v>
      </c>
      <c r="C1239" t="s">
        <v>13093</v>
      </c>
      <c r="D1239" t="s">
        <v>8526</v>
      </c>
      <c r="E1239" t="s">
        <v>3843</v>
      </c>
      <c r="F1239" t="s">
        <v>3878</v>
      </c>
      <c r="G1239" t="s">
        <v>3879</v>
      </c>
      <c r="H1239" t="s">
        <v>13094</v>
      </c>
      <c r="I1239" t="s">
        <v>9410</v>
      </c>
      <c r="J1239" t="s">
        <v>9411</v>
      </c>
      <c r="K1239">
        <v>0.95</v>
      </c>
      <c r="L1239" s="1">
        <v>44927</v>
      </c>
      <c r="M1239" s="1">
        <v>45291</v>
      </c>
    </row>
    <row r="1240" spans="1:13">
      <c r="A1240" t="s">
        <v>13095</v>
      </c>
      <c r="B1240" t="s">
        <v>13096</v>
      </c>
      <c r="C1240" t="s">
        <v>13097</v>
      </c>
      <c r="D1240" t="s">
        <v>13098</v>
      </c>
      <c r="E1240" t="s">
        <v>3843</v>
      </c>
      <c r="F1240" t="s">
        <v>13099</v>
      </c>
      <c r="G1240" t="s">
        <v>3879</v>
      </c>
      <c r="H1240" t="s">
        <v>13100</v>
      </c>
      <c r="I1240" t="s">
        <v>9410</v>
      </c>
      <c r="J1240" t="s">
        <v>9411</v>
      </c>
      <c r="K1240">
        <v>0.94</v>
      </c>
      <c r="L1240" s="1">
        <v>44927</v>
      </c>
      <c r="M1240" s="1">
        <v>45291</v>
      </c>
    </row>
    <row r="1241" spans="1:13">
      <c r="A1241" t="s">
        <v>3882</v>
      </c>
      <c r="B1241" t="s">
        <v>3883</v>
      </c>
      <c r="C1241" t="s">
        <v>13101</v>
      </c>
      <c r="D1241" t="s">
        <v>3456</v>
      </c>
      <c r="E1241" t="s">
        <v>3843</v>
      </c>
      <c r="F1241" t="s">
        <v>3884</v>
      </c>
      <c r="G1241" t="s">
        <v>3002</v>
      </c>
      <c r="H1241" t="s">
        <v>13102</v>
      </c>
      <c r="I1241" t="s">
        <v>9410</v>
      </c>
      <c r="J1241" t="s">
        <v>9411</v>
      </c>
      <c r="K1241">
        <v>0.95</v>
      </c>
      <c r="L1241" s="1">
        <v>44927</v>
      </c>
      <c r="M1241" s="1">
        <v>45291</v>
      </c>
    </row>
    <row r="1242" spans="1:13">
      <c r="A1242" t="s">
        <v>3885</v>
      </c>
      <c r="B1242" t="s">
        <v>3886</v>
      </c>
      <c r="C1242" t="s">
        <v>13103</v>
      </c>
      <c r="D1242" t="s">
        <v>13104</v>
      </c>
      <c r="E1242" t="s">
        <v>3843</v>
      </c>
      <c r="F1242" t="s">
        <v>3887</v>
      </c>
      <c r="G1242" t="s">
        <v>3856</v>
      </c>
      <c r="H1242" t="s">
        <v>13105</v>
      </c>
      <c r="I1242" t="s">
        <v>9410</v>
      </c>
      <c r="J1242" t="s">
        <v>9411</v>
      </c>
      <c r="K1242">
        <v>0.98</v>
      </c>
      <c r="L1242" s="1">
        <v>44927</v>
      </c>
      <c r="M1242" s="1">
        <v>45291</v>
      </c>
    </row>
    <row r="1243" spans="1:13">
      <c r="A1243" t="s">
        <v>3888</v>
      </c>
      <c r="B1243" t="s">
        <v>3889</v>
      </c>
      <c r="C1243" t="s">
        <v>13106</v>
      </c>
      <c r="D1243" t="s">
        <v>13107</v>
      </c>
      <c r="E1243" t="s">
        <v>3843</v>
      </c>
      <c r="F1243" t="s">
        <v>3890</v>
      </c>
      <c r="G1243" t="s">
        <v>2624</v>
      </c>
      <c r="H1243" t="s">
        <v>13108</v>
      </c>
      <c r="I1243" t="s">
        <v>9410</v>
      </c>
      <c r="J1243" t="s">
        <v>9411</v>
      </c>
      <c r="K1243">
        <v>0.93</v>
      </c>
      <c r="L1243" s="1">
        <v>44927</v>
      </c>
      <c r="M1243" s="1">
        <v>45291</v>
      </c>
    </row>
    <row r="1244" spans="1:13">
      <c r="A1244" t="s">
        <v>4054</v>
      </c>
      <c r="B1244" t="s">
        <v>4055</v>
      </c>
      <c r="C1244" t="s">
        <v>13109</v>
      </c>
      <c r="D1244" t="s">
        <v>13110</v>
      </c>
      <c r="E1244" t="s">
        <v>4056</v>
      </c>
      <c r="F1244" t="s">
        <v>4057</v>
      </c>
      <c r="G1244" t="s">
        <v>4043</v>
      </c>
      <c r="H1244" t="s">
        <v>13111</v>
      </c>
      <c r="I1244" t="s">
        <v>9410</v>
      </c>
      <c r="J1244" t="s">
        <v>9411</v>
      </c>
      <c r="K1244">
        <v>1.04</v>
      </c>
      <c r="L1244" s="1">
        <v>44927</v>
      </c>
      <c r="M1244" s="1">
        <v>45291</v>
      </c>
    </row>
    <row r="1245" spans="1:13">
      <c r="A1245" t="s">
        <v>4058</v>
      </c>
      <c r="B1245" t="s">
        <v>4059</v>
      </c>
      <c r="C1245" t="s">
        <v>13112</v>
      </c>
      <c r="D1245" t="s">
        <v>13113</v>
      </c>
      <c r="E1245" t="s">
        <v>4056</v>
      </c>
      <c r="F1245" t="s">
        <v>4060</v>
      </c>
      <c r="G1245" t="s">
        <v>1558</v>
      </c>
      <c r="H1245" t="s">
        <v>13114</v>
      </c>
      <c r="I1245" t="s">
        <v>9410</v>
      </c>
      <c r="J1245" t="s">
        <v>9411</v>
      </c>
      <c r="K1245">
        <v>0.99</v>
      </c>
      <c r="L1245" s="1">
        <v>44927</v>
      </c>
      <c r="M1245" s="1">
        <v>45291</v>
      </c>
    </row>
    <row r="1246" spans="1:13">
      <c r="A1246" t="s">
        <v>4061</v>
      </c>
      <c r="B1246" t="s">
        <v>4062</v>
      </c>
      <c r="C1246" t="s">
        <v>13115</v>
      </c>
      <c r="D1246" t="s">
        <v>13116</v>
      </c>
      <c r="E1246" t="s">
        <v>4056</v>
      </c>
      <c r="F1246" t="s">
        <v>4063</v>
      </c>
      <c r="G1246" t="s">
        <v>4064</v>
      </c>
      <c r="H1246" t="s">
        <v>13117</v>
      </c>
      <c r="I1246" t="s">
        <v>9410</v>
      </c>
      <c r="J1246" t="s">
        <v>9411</v>
      </c>
      <c r="K1246">
        <v>0.97</v>
      </c>
      <c r="L1246" s="1">
        <v>44927</v>
      </c>
      <c r="M1246" s="1">
        <v>45291</v>
      </c>
    </row>
    <row r="1247" spans="1:13">
      <c r="A1247" t="s">
        <v>4065</v>
      </c>
      <c r="B1247" t="s">
        <v>4066</v>
      </c>
      <c r="C1247" t="s">
        <v>13118</v>
      </c>
      <c r="D1247" t="s">
        <v>3189</v>
      </c>
      <c r="E1247" t="s">
        <v>4056</v>
      </c>
      <c r="F1247" t="s">
        <v>4067</v>
      </c>
      <c r="G1247" t="s">
        <v>4068</v>
      </c>
      <c r="H1247" t="s">
        <v>13119</v>
      </c>
      <c r="I1247" t="s">
        <v>9410</v>
      </c>
      <c r="J1247" t="s">
        <v>9411</v>
      </c>
      <c r="K1247">
        <v>1.02</v>
      </c>
      <c r="L1247" s="1">
        <v>44927</v>
      </c>
      <c r="M1247" s="1">
        <v>45291</v>
      </c>
    </row>
    <row r="1248" spans="1:13">
      <c r="A1248" t="s">
        <v>4069</v>
      </c>
      <c r="B1248" t="s">
        <v>4070</v>
      </c>
      <c r="C1248" t="s">
        <v>13120</v>
      </c>
      <c r="D1248" t="s">
        <v>13113</v>
      </c>
      <c r="E1248" t="s">
        <v>4056</v>
      </c>
      <c r="F1248" t="s">
        <v>4071</v>
      </c>
      <c r="G1248" t="s">
        <v>1558</v>
      </c>
      <c r="H1248" t="s">
        <v>13121</v>
      </c>
      <c r="I1248" t="s">
        <v>9410</v>
      </c>
      <c r="J1248" t="s">
        <v>9411</v>
      </c>
      <c r="K1248">
        <v>1</v>
      </c>
      <c r="L1248" s="1">
        <v>44927</v>
      </c>
      <c r="M1248" s="1">
        <v>45291</v>
      </c>
    </row>
    <row r="1249" spans="1:13">
      <c r="A1249" t="s">
        <v>4072</v>
      </c>
      <c r="B1249" t="s">
        <v>4073</v>
      </c>
      <c r="C1249" t="s">
        <v>13122</v>
      </c>
      <c r="D1249" t="s">
        <v>13123</v>
      </c>
      <c r="E1249" t="s">
        <v>4056</v>
      </c>
      <c r="F1249" t="s">
        <v>4074</v>
      </c>
      <c r="G1249" t="s">
        <v>4075</v>
      </c>
      <c r="H1249" t="s">
        <v>13124</v>
      </c>
      <c r="I1249" t="s">
        <v>9410</v>
      </c>
      <c r="J1249" t="s">
        <v>9411</v>
      </c>
      <c r="K1249">
        <v>0.97</v>
      </c>
      <c r="L1249" s="1">
        <v>44927</v>
      </c>
      <c r="M1249" s="1">
        <v>45291</v>
      </c>
    </row>
    <row r="1250" spans="1:13">
      <c r="A1250" t="s">
        <v>4076</v>
      </c>
      <c r="B1250" t="s">
        <v>4077</v>
      </c>
      <c r="C1250" t="s">
        <v>13125</v>
      </c>
      <c r="D1250" t="s">
        <v>7074</v>
      </c>
      <c r="E1250" t="s">
        <v>4056</v>
      </c>
      <c r="F1250" t="s">
        <v>4078</v>
      </c>
      <c r="G1250" t="s">
        <v>4079</v>
      </c>
      <c r="H1250" t="s">
        <v>13126</v>
      </c>
      <c r="I1250" t="s">
        <v>9410</v>
      </c>
      <c r="J1250" t="s">
        <v>9411</v>
      </c>
      <c r="K1250">
        <v>0.91</v>
      </c>
      <c r="L1250" s="1">
        <v>44927</v>
      </c>
      <c r="M1250" s="1">
        <v>45291</v>
      </c>
    </row>
    <row r="1251" spans="1:13">
      <c r="A1251" t="s">
        <v>4080</v>
      </c>
      <c r="B1251" t="s">
        <v>4081</v>
      </c>
      <c r="C1251" t="s">
        <v>13127</v>
      </c>
      <c r="D1251" t="s">
        <v>12213</v>
      </c>
      <c r="E1251" t="s">
        <v>4056</v>
      </c>
      <c r="F1251" t="s">
        <v>4082</v>
      </c>
      <c r="G1251" t="s">
        <v>197</v>
      </c>
      <c r="H1251" t="s">
        <v>13128</v>
      </c>
      <c r="I1251" t="s">
        <v>9410</v>
      </c>
      <c r="J1251" t="s">
        <v>9411</v>
      </c>
      <c r="K1251">
        <v>0.94</v>
      </c>
      <c r="L1251" s="1">
        <v>44927</v>
      </c>
      <c r="M1251" s="1">
        <v>45291</v>
      </c>
    </row>
    <row r="1252" spans="1:13">
      <c r="A1252" t="s">
        <v>4083</v>
      </c>
      <c r="B1252" t="s">
        <v>4084</v>
      </c>
      <c r="C1252" t="s">
        <v>13129</v>
      </c>
      <c r="D1252" t="s">
        <v>13130</v>
      </c>
      <c r="E1252" t="s">
        <v>4056</v>
      </c>
      <c r="F1252" t="s">
        <v>4085</v>
      </c>
      <c r="G1252" t="s">
        <v>4043</v>
      </c>
      <c r="H1252" t="s">
        <v>13131</v>
      </c>
      <c r="I1252" t="s">
        <v>9410</v>
      </c>
      <c r="J1252" t="s">
        <v>9411</v>
      </c>
      <c r="K1252">
        <v>0.97</v>
      </c>
      <c r="L1252" s="1">
        <v>44927</v>
      </c>
      <c r="M1252" s="1">
        <v>45291</v>
      </c>
    </row>
    <row r="1253" spans="1:13">
      <c r="A1253" t="s">
        <v>4086</v>
      </c>
      <c r="B1253" t="s">
        <v>4087</v>
      </c>
      <c r="C1253" t="s">
        <v>13132</v>
      </c>
      <c r="D1253" t="s">
        <v>13133</v>
      </c>
      <c r="E1253" t="s">
        <v>4056</v>
      </c>
      <c r="F1253" t="s">
        <v>4088</v>
      </c>
      <c r="G1253" t="s">
        <v>4064</v>
      </c>
      <c r="H1253" t="s">
        <v>13134</v>
      </c>
      <c r="I1253" t="s">
        <v>9410</v>
      </c>
      <c r="J1253" t="s">
        <v>9411</v>
      </c>
      <c r="K1253">
        <v>1</v>
      </c>
      <c r="L1253" s="1">
        <v>44927</v>
      </c>
      <c r="M1253" s="1">
        <v>45291</v>
      </c>
    </row>
    <row r="1254" spans="1:13">
      <c r="A1254" t="s">
        <v>4089</v>
      </c>
      <c r="B1254" t="s">
        <v>4090</v>
      </c>
      <c r="C1254" t="s">
        <v>13135</v>
      </c>
      <c r="D1254" t="s">
        <v>13136</v>
      </c>
      <c r="E1254" t="s">
        <v>4056</v>
      </c>
      <c r="F1254" t="s">
        <v>4091</v>
      </c>
      <c r="G1254" t="s">
        <v>4092</v>
      </c>
      <c r="H1254" t="s">
        <v>13137</v>
      </c>
      <c r="I1254" t="s">
        <v>9410</v>
      </c>
      <c r="J1254" t="s">
        <v>9411</v>
      </c>
      <c r="K1254">
        <v>0.97</v>
      </c>
      <c r="L1254" s="1">
        <v>44927</v>
      </c>
      <c r="M1254" s="1">
        <v>45291</v>
      </c>
    </row>
    <row r="1255" spans="1:13">
      <c r="A1255" t="s">
        <v>4093</v>
      </c>
      <c r="B1255" t="s">
        <v>4094</v>
      </c>
      <c r="C1255" t="s">
        <v>13138</v>
      </c>
      <c r="D1255" t="s">
        <v>13139</v>
      </c>
      <c r="E1255" t="s">
        <v>4056</v>
      </c>
      <c r="F1255" t="s">
        <v>4095</v>
      </c>
      <c r="G1255" t="s">
        <v>4068</v>
      </c>
      <c r="H1255" t="s">
        <v>13140</v>
      </c>
      <c r="I1255" t="s">
        <v>9410</v>
      </c>
      <c r="J1255" t="s">
        <v>9411</v>
      </c>
      <c r="K1255">
        <v>0.99</v>
      </c>
      <c r="L1255" s="1">
        <v>44927</v>
      </c>
      <c r="M1255" s="1">
        <v>45291</v>
      </c>
    </row>
    <row r="1256" spans="1:13">
      <c r="A1256" t="s">
        <v>4096</v>
      </c>
      <c r="B1256" t="s">
        <v>4097</v>
      </c>
      <c r="C1256" t="s">
        <v>13141</v>
      </c>
      <c r="D1256" t="s">
        <v>9681</v>
      </c>
      <c r="E1256" t="s">
        <v>4056</v>
      </c>
      <c r="F1256" t="s">
        <v>4098</v>
      </c>
      <c r="G1256" t="s">
        <v>4092</v>
      </c>
      <c r="H1256" t="s">
        <v>13142</v>
      </c>
      <c r="I1256" t="s">
        <v>9410</v>
      </c>
      <c r="J1256" t="s">
        <v>9411</v>
      </c>
      <c r="K1256">
        <v>0.98</v>
      </c>
      <c r="L1256" s="1">
        <v>44927</v>
      </c>
      <c r="M1256" s="1">
        <v>45291</v>
      </c>
    </row>
    <row r="1257" spans="1:13">
      <c r="A1257" t="s">
        <v>4099</v>
      </c>
      <c r="B1257" t="s">
        <v>4100</v>
      </c>
      <c r="C1257" t="s">
        <v>13143</v>
      </c>
      <c r="D1257" t="s">
        <v>13144</v>
      </c>
      <c r="E1257" t="s">
        <v>4056</v>
      </c>
      <c r="F1257" t="s">
        <v>4101</v>
      </c>
      <c r="G1257" t="s">
        <v>4102</v>
      </c>
      <c r="H1257" t="s">
        <v>13145</v>
      </c>
      <c r="I1257" t="s">
        <v>9410</v>
      </c>
      <c r="J1257" t="s">
        <v>9411</v>
      </c>
      <c r="K1257">
        <v>0.99</v>
      </c>
      <c r="L1257" s="1">
        <v>44927</v>
      </c>
      <c r="M1257" s="1">
        <v>45291</v>
      </c>
    </row>
    <row r="1258" spans="1:13">
      <c r="A1258" t="s">
        <v>4103</v>
      </c>
      <c r="B1258" t="s">
        <v>4104</v>
      </c>
      <c r="C1258" t="s">
        <v>13146</v>
      </c>
      <c r="D1258" t="s">
        <v>13147</v>
      </c>
      <c r="E1258" t="s">
        <v>4056</v>
      </c>
      <c r="F1258" t="s">
        <v>4105</v>
      </c>
      <c r="G1258" t="s">
        <v>4068</v>
      </c>
      <c r="H1258" t="s">
        <v>13148</v>
      </c>
      <c r="I1258" t="s">
        <v>9410</v>
      </c>
      <c r="J1258" t="s">
        <v>9411</v>
      </c>
      <c r="K1258">
        <v>0.97</v>
      </c>
      <c r="L1258" s="1">
        <v>44927</v>
      </c>
      <c r="M1258" s="1">
        <v>45291</v>
      </c>
    </row>
    <row r="1259" spans="1:13">
      <c r="A1259" t="s">
        <v>4106</v>
      </c>
      <c r="B1259" t="s">
        <v>4107</v>
      </c>
      <c r="C1259" t="s">
        <v>13149</v>
      </c>
      <c r="D1259" t="s">
        <v>5450</v>
      </c>
      <c r="E1259" t="s">
        <v>4056</v>
      </c>
      <c r="F1259" t="s">
        <v>4108</v>
      </c>
      <c r="G1259" t="s">
        <v>4068</v>
      </c>
      <c r="H1259" t="s">
        <v>13150</v>
      </c>
      <c r="I1259" t="s">
        <v>9410</v>
      </c>
      <c r="J1259" t="s">
        <v>9411</v>
      </c>
      <c r="K1259">
        <v>0.93</v>
      </c>
      <c r="L1259" s="1">
        <v>44927</v>
      </c>
      <c r="M1259" s="1">
        <v>45291</v>
      </c>
    </row>
    <row r="1260" spans="1:13">
      <c r="A1260" t="s">
        <v>4109</v>
      </c>
      <c r="B1260" t="s">
        <v>4110</v>
      </c>
      <c r="C1260" t="s">
        <v>13151</v>
      </c>
      <c r="D1260" t="s">
        <v>10787</v>
      </c>
      <c r="E1260" t="s">
        <v>4056</v>
      </c>
      <c r="F1260" t="s">
        <v>4111</v>
      </c>
      <c r="G1260" t="s">
        <v>4102</v>
      </c>
      <c r="H1260" t="s">
        <v>13152</v>
      </c>
      <c r="I1260" t="s">
        <v>9410</v>
      </c>
      <c r="J1260" t="s">
        <v>9411</v>
      </c>
      <c r="K1260">
        <v>1.07</v>
      </c>
      <c r="L1260" s="1">
        <v>44927</v>
      </c>
      <c r="M1260" s="1">
        <v>45291</v>
      </c>
    </row>
    <row r="1261" spans="1:13">
      <c r="A1261" t="s">
        <v>4112</v>
      </c>
      <c r="B1261" t="s">
        <v>4113</v>
      </c>
      <c r="C1261" t="s">
        <v>13153</v>
      </c>
      <c r="D1261" t="s">
        <v>13154</v>
      </c>
      <c r="E1261" t="s">
        <v>4056</v>
      </c>
      <c r="F1261" t="s">
        <v>4114</v>
      </c>
      <c r="G1261" t="s">
        <v>4115</v>
      </c>
      <c r="H1261" t="s">
        <v>13155</v>
      </c>
      <c r="I1261" t="s">
        <v>9410</v>
      </c>
      <c r="J1261" t="s">
        <v>9411</v>
      </c>
      <c r="K1261">
        <v>1</v>
      </c>
      <c r="L1261" s="1">
        <v>44927</v>
      </c>
      <c r="M1261" s="1">
        <v>45291</v>
      </c>
    </row>
    <row r="1262" spans="1:13">
      <c r="A1262" t="s">
        <v>4116</v>
      </c>
      <c r="B1262" t="s">
        <v>4117</v>
      </c>
      <c r="C1262" t="s">
        <v>13156</v>
      </c>
      <c r="D1262" t="s">
        <v>13157</v>
      </c>
      <c r="E1262" t="s">
        <v>4056</v>
      </c>
      <c r="F1262" t="s">
        <v>4118</v>
      </c>
      <c r="G1262" t="s">
        <v>1558</v>
      </c>
      <c r="H1262" t="s">
        <v>13158</v>
      </c>
      <c r="I1262" t="s">
        <v>9410</v>
      </c>
      <c r="J1262" t="s">
        <v>9411</v>
      </c>
      <c r="K1262">
        <v>1</v>
      </c>
      <c r="L1262" s="1">
        <v>44927</v>
      </c>
      <c r="M1262" s="1">
        <v>45291</v>
      </c>
    </row>
    <row r="1263" spans="1:13">
      <c r="A1263" t="s">
        <v>4119</v>
      </c>
      <c r="B1263" t="s">
        <v>4120</v>
      </c>
      <c r="C1263" t="s">
        <v>13159</v>
      </c>
      <c r="D1263" t="s">
        <v>13160</v>
      </c>
      <c r="E1263" t="s">
        <v>4056</v>
      </c>
      <c r="F1263" t="s">
        <v>4121</v>
      </c>
      <c r="G1263" t="s">
        <v>4122</v>
      </c>
      <c r="H1263" t="s">
        <v>13161</v>
      </c>
      <c r="I1263" t="s">
        <v>9410</v>
      </c>
      <c r="J1263" t="s">
        <v>9411</v>
      </c>
      <c r="K1263">
        <v>0.92</v>
      </c>
      <c r="L1263" s="1">
        <v>44927</v>
      </c>
      <c r="M1263" s="1">
        <v>45291</v>
      </c>
    </row>
    <row r="1264" spans="1:13">
      <c r="A1264" t="s">
        <v>4123</v>
      </c>
      <c r="B1264" t="s">
        <v>4124</v>
      </c>
      <c r="C1264" t="s">
        <v>13162</v>
      </c>
      <c r="D1264" t="s">
        <v>4122</v>
      </c>
      <c r="E1264" t="s">
        <v>4056</v>
      </c>
      <c r="F1264" t="s">
        <v>4125</v>
      </c>
      <c r="G1264" t="s">
        <v>4122</v>
      </c>
      <c r="H1264" t="s">
        <v>13163</v>
      </c>
      <c r="I1264" t="s">
        <v>9410</v>
      </c>
      <c r="J1264" t="s">
        <v>9411</v>
      </c>
      <c r="K1264">
        <v>0.96</v>
      </c>
      <c r="L1264" s="1">
        <v>44927</v>
      </c>
      <c r="M1264" s="1">
        <v>45291</v>
      </c>
    </row>
    <row r="1265" spans="1:13">
      <c r="A1265" t="s">
        <v>13164</v>
      </c>
      <c r="B1265" t="s">
        <v>13165</v>
      </c>
      <c r="C1265" t="s">
        <v>13166</v>
      </c>
      <c r="D1265" t="s">
        <v>4043</v>
      </c>
      <c r="E1265" t="s">
        <v>4056</v>
      </c>
      <c r="F1265" t="s">
        <v>13167</v>
      </c>
      <c r="G1265" t="s">
        <v>4043</v>
      </c>
      <c r="H1265" t="s">
        <v>13168</v>
      </c>
      <c r="I1265" t="s">
        <v>9410</v>
      </c>
      <c r="J1265" t="s">
        <v>9411</v>
      </c>
      <c r="K1265">
        <v>0.93</v>
      </c>
      <c r="L1265" s="1">
        <v>44927</v>
      </c>
      <c r="M1265" s="1">
        <v>45291</v>
      </c>
    </row>
    <row r="1266" spans="1:13">
      <c r="A1266" t="s">
        <v>4126</v>
      </c>
      <c r="B1266" t="s">
        <v>4127</v>
      </c>
      <c r="C1266" t="s">
        <v>13169</v>
      </c>
      <c r="D1266" t="s">
        <v>13170</v>
      </c>
      <c r="E1266" t="s">
        <v>4056</v>
      </c>
      <c r="F1266" t="s">
        <v>4128</v>
      </c>
      <c r="G1266" t="s">
        <v>1558</v>
      </c>
      <c r="H1266" t="s">
        <v>13171</v>
      </c>
      <c r="I1266" t="s">
        <v>9410</v>
      </c>
      <c r="J1266" t="s">
        <v>9411</v>
      </c>
      <c r="K1266">
        <v>1</v>
      </c>
      <c r="L1266" s="1">
        <v>44927</v>
      </c>
      <c r="M1266" s="1">
        <v>45291</v>
      </c>
    </row>
    <row r="1267" spans="1:13">
      <c r="A1267" t="s">
        <v>4129</v>
      </c>
      <c r="B1267" t="s">
        <v>4130</v>
      </c>
      <c r="C1267" t="s">
        <v>13172</v>
      </c>
      <c r="D1267" t="s">
        <v>13173</v>
      </c>
      <c r="E1267" t="s">
        <v>4056</v>
      </c>
      <c r="F1267" t="s">
        <v>4131</v>
      </c>
      <c r="G1267" t="s">
        <v>4092</v>
      </c>
      <c r="H1267" t="s">
        <v>13174</v>
      </c>
      <c r="I1267" t="s">
        <v>9410</v>
      </c>
      <c r="J1267" t="s">
        <v>9411</v>
      </c>
      <c r="K1267">
        <v>0.96</v>
      </c>
      <c r="L1267" s="1">
        <v>44927</v>
      </c>
      <c r="M1267" s="1">
        <v>45291</v>
      </c>
    </row>
    <row r="1268" spans="1:13">
      <c r="A1268" t="s">
        <v>4132</v>
      </c>
      <c r="B1268" t="s">
        <v>4133</v>
      </c>
      <c r="C1268" t="s">
        <v>13175</v>
      </c>
      <c r="D1268" t="s">
        <v>11903</v>
      </c>
      <c r="E1268" t="s">
        <v>4056</v>
      </c>
      <c r="F1268" t="s">
        <v>4134</v>
      </c>
      <c r="G1268" t="s">
        <v>4092</v>
      </c>
      <c r="H1268" t="s">
        <v>13176</v>
      </c>
      <c r="I1268" t="s">
        <v>9410</v>
      </c>
      <c r="J1268" t="s">
        <v>9411</v>
      </c>
      <c r="K1268">
        <v>1.01</v>
      </c>
      <c r="L1268" s="1">
        <v>44927</v>
      </c>
      <c r="M1268" s="1">
        <v>45291</v>
      </c>
    </row>
    <row r="1269" spans="1:13">
      <c r="A1269" t="s">
        <v>4135</v>
      </c>
      <c r="B1269" t="s">
        <v>4136</v>
      </c>
      <c r="C1269" t="s">
        <v>13177</v>
      </c>
      <c r="D1269" t="s">
        <v>13178</v>
      </c>
      <c r="E1269" t="s">
        <v>4056</v>
      </c>
      <c r="F1269" t="s">
        <v>4137</v>
      </c>
      <c r="G1269" t="s">
        <v>1558</v>
      </c>
      <c r="H1269" t="s">
        <v>13179</v>
      </c>
      <c r="I1269" t="s">
        <v>9410</v>
      </c>
      <c r="J1269" t="s">
        <v>9411</v>
      </c>
      <c r="K1269">
        <v>0.97</v>
      </c>
      <c r="L1269" s="1">
        <v>44927</v>
      </c>
      <c r="M1269" s="1">
        <v>45291</v>
      </c>
    </row>
    <row r="1270" spans="1:13">
      <c r="A1270" t="s">
        <v>4138</v>
      </c>
      <c r="B1270" t="s">
        <v>4139</v>
      </c>
      <c r="C1270" t="s">
        <v>13180</v>
      </c>
      <c r="D1270" t="s">
        <v>13144</v>
      </c>
      <c r="E1270" t="s">
        <v>4056</v>
      </c>
      <c r="F1270" t="s">
        <v>4140</v>
      </c>
      <c r="G1270" t="s">
        <v>4102</v>
      </c>
      <c r="H1270" t="s">
        <v>13181</v>
      </c>
      <c r="I1270" t="s">
        <v>9410</v>
      </c>
      <c r="J1270" t="s">
        <v>9411</v>
      </c>
      <c r="K1270">
        <v>0.99</v>
      </c>
      <c r="L1270" s="1">
        <v>44927</v>
      </c>
      <c r="M1270" s="1">
        <v>45291</v>
      </c>
    </row>
    <row r="1271" spans="1:13">
      <c r="A1271" t="s">
        <v>4141</v>
      </c>
      <c r="B1271" t="s">
        <v>4142</v>
      </c>
      <c r="C1271" t="s">
        <v>13182</v>
      </c>
      <c r="D1271" t="s">
        <v>13183</v>
      </c>
      <c r="E1271" t="s">
        <v>4056</v>
      </c>
      <c r="F1271" t="s">
        <v>4143</v>
      </c>
      <c r="G1271" t="s">
        <v>4064</v>
      </c>
      <c r="H1271" t="s">
        <v>13184</v>
      </c>
      <c r="I1271" t="s">
        <v>9410</v>
      </c>
      <c r="J1271" t="s">
        <v>9411</v>
      </c>
      <c r="K1271">
        <v>1</v>
      </c>
      <c r="L1271" s="1">
        <v>44927</v>
      </c>
      <c r="M1271" s="1">
        <v>45291</v>
      </c>
    </row>
    <row r="1272" spans="1:13">
      <c r="A1272" t="s">
        <v>4144</v>
      </c>
      <c r="B1272" t="s">
        <v>4145</v>
      </c>
      <c r="C1272" t="s">
        <v>13185</v>
      </c>
      <c r="D1272" t="s">
        <v>13133</v>
      </c>
      <c r="E1272" t="s">
        <v>4056</v>
      </c>
      <c r="F1272" t="s">
        <v>4146</v>
      </c>
      <c r="G1272" t="s">
        <v>4064</v>
      </c>
      <c r="H1272" t="s">
        <v>13186</v>
      </c>
      <c r="I1272" t="s">
        <v>9410</v>
      </c>
      <c r="J1272" t="s">
        <v>9411</v>
      </c>
      <c r="K1272">
        <v>1.01</v>
      </c>
      <c r="L1272" s="1">
        <v>44927</v>
      </c>
      <c r="M1272" s="1">
        <v>45291</v>
      </c>
    </row>
    <row r="1273" spans="1:13">
      <c r="A1273" t="s">
        <v>13187</v>
      </c>
      <c r="B1273" t="s">
        <v>13188</v>
      </c>
      <c r="C1273" t="s">
        <v>13189</v>
      </c>
      <c r="D1273" t="s">
        <v>13144</v>
      </c>
      <c r="E1273" t="s">
        <v>4056</v>
      </c>
      <c r="F1273" t="s">
        <v>4140</v>
      </c>
      <c r="G1273" t="s">
        <v>4102</v>
      </c>
      <c r="H1273" t="s">
        <v>13190</v>
      </c>
      <c r="I1273" t="s">
        <v>9410</v>
      </c>
      <c r="J1273" t="s">
        <v>9411</v>
      </c>
      <c r="K1273">
        <v>0.93</v>
      </c>
      <c r="L1273" s="1">
        <v>44927</v>
      </c>
      <c r="M1273" s="1">
        <v>45291</v>
      </c>
    </row>
    <row r="1274" spans="1:13">
      <c r="A1274" t="s">
        <v>4147</v>
      </c>
      <c r="B1274" t="s">
        <v>4148</v>
      </c>
      <c r="C1274" t="s">
        <v>13191</v>
      </c>
      <c r="D1274" t="s">
        <v>11903</v>
      </c>
      <c r="E1274" t="s">
        <v>4056</v>
      </c>
      <c r="F1274" t="s">
        <v>4149</v>
      </c>
      <c r="G1274" t="s">
        <v>4092</v>
      </c>
      <c r="H1274" t="s">
        <v>13192</v>
      </c>
      <c r="I1274" t="s">
        <v>9410</v>
      </c>
      <c r="J1274" t="s">
        <v>9411</v>
      </c>
      <c r="K1274">
        <v>1.03</v>
      </c>
      <c r="L1274" s="1">
        <v>44927</v>
      </c>
      <c r="M1274" s="1">
        <v>45291</v>
      </c>
    </row>
    <row r="1275" spans="1:13">
      <c r="A1275" t="s">
        <v>4150</v>
      </c>
      <c r="B1275" t="s">
        <v>4151</v>
      </c>
      <c r="C1275" t="s">
        <v>13193</v>
      </c>
      <c r="D1275" t="s">
        <v>13194</v>
      </c>
      <c r="E1275" t="s">
        <v>4056</v>
      </c>
      <c r="F1275" t="s">
        <v>4152</v>
      </c>
      <c r="G1275" t="s">
        <v>4068</v>
      </c>
      <c r="H1275" t="s">
        <v>13195</v>
      </c>
      <c r="I1275" t="s">
        <v>9410</v>
      </c>
      <c r="J1275" t="s">
        <v>9411</v>
      </c>
      <c r="K1275">
        <v>1.05</v>
      </c>
      <c r="L1275" s="1">
        <v>44927</v>
      </c>
      <c r="M1275" s="1">
        <v>45291</v>
      </c>
    </row>
    <row r="1276" spans="1:13">
      <c r="A1276" t="s">
        <v>4153</v>
      </c>
      <c r="B1276" t="s">
        <v>4154</v>
      </c>
      <c r="C1276" t="s">
        <v>13196</v>
      </c>
      <c r="D1276" t="s">
        <v>13197</v>
      </c>
      <c r="E1276" t="s">
        <v>4056</v>
      </c>
      <c r="F1276" t="s">
        <v>4155</v>
      </c>
      <c r="G1276" t="s">
        <v>4156</v>
      </c>
      <c r="H1276" t="s">
        <v>13198</v>
      </c>
      <c r="I1276" t="s">
        <v>9410</v>
      </c>
      <c r="J1276" t="s">
        <v>9411</v>
      </c>
      <c r="K1276">
        <v>0.93</v>
      </c>
      <c r="L1276" s="1">
        <v>44927</v>
      </c>
      <c r="M1276" s="1">
        <v>45291</v>
      </c>
    </row>
    <row r="1277" spans="1:13">
      <c r="A1277" t="s">
        <v>4157</v>
      </c>
      <c r="B1277" t="s">
        <v>4158</v>
      </c>
      <c r="C1277" t="s">
        <v>13199</v>
      </c>
      <c r="D1277" t="s">
        <v>13200</v>
      </c>
      <c r="E1277" t="s">
        <v>4056</v>
      </c>
      <c r="F1277" t="s">
        <v>4159</v>
      </c>
      <c r="G1277" t="s">
        <v>1558</v>
      </c>
      <c r="H1277" t="s">
        <v>13201</v>
      </c>
      <c r="I1277" t="s">
        <v>9410</v>
      </c>
      <c r="J1277" t="s">
        <v>9411</v>
      </c>
      <c r="K1277">
        <v>0.98</v>
      </c>
      <c r="L1277" s="1">
        <v>44927</v>
      </c>
      <c r="M1277" s="1">
        <v>45291</v>
      </c>
    </row>
    <row r="1278" spans="1:13">
      <c r="A1278" t="s">
        <v>4160</v>
      </c>
      <c r="B1278" t="s">
        <v>4161</v>
      </c>
      <c r="C1278" t="s">
        <v>13202</v>
      </c>
      <c r="D1278" t="s">
        <v>13144</v>
      </c>
      <c r="E1278" t="s">
        <v>4056</v>
      </c>
      <c r="F1278" t="s">
        <v>4162</v>
      </c>
      <c r="G1278" t="s">
        <v>4102</v>
      </c>
      <c r="H1278" t="s">
        <v>13203</v>
      </c>
      <c r="I1278" t="s">
        <v>9410</v>
      </c>
      <c r="J1278" t="s">
        <v>9411</v>
      </c>
      <c r="K1278">
        <v>1.01</v>
      </c>
      <c r="L1278" s="1">
        <v>44927</v>
      </c>
      <c r="M1278" s="1">
        <v>45291</v>
      </c>
    </row>
    <row r="1279" spans="1:13">
      <c r="A1279" t="s">
        <v>4163</v>
      </c>
      <c r="B1279" t="s">
        <v>4164</v>
      </c>
      <c r="C1279" t="s">
        <v>13204</v>
      </c>
      <c r="D1279" t="s">
        <v>13144</v>
      </c>
      <c r="E1279" t="s">
        <v>4056</v>
      </c>
      <c r="F1279" t="s">
        <v>4165</v>
      </c>
      <c r="G1279" t="s">
        <v>4102</v>
      </c>
      <c r="H1279" t="s">
        <v>13205</v>
      </c>
      <c r="I1279" t="s">
        <v>9410</v>
      </c>
      <c r="J1279" t="s">
        <v>9411</v>
      </c>
      <c r="K1279">
        <v>0.96</v>
      </c>
      <c r="L1279" s="1">
        <v>44927</v>
      </c>
      <c r="M1279" s="1">
        <v>45291</v>
      </c>
    </row>
    <row r="1280" spans="1:13">
      <c r="A1280" t="s">
        <v>4166</v>
      </c>
      <c r="B1280" t="s">
        <v>4167</v>
      </c>
      <c r="C1280" t="s">
        <v>13206</v>
      </c>
      <c r="D1280" t="s">
        <v>11010</v>
      </c>
      <c r="E1280" t="s">
        <v>4056</v>
      </c>
      <c r="F1280" t="s">
        <v>4168</v>
      </c>
      <c r="G1280" t="s">
        <v>4043</v>
      </c>
      <c r="H1280" t="s">
        <v>13207</v>
      </c>
      <c r="I1280" t="s">
        <v>9410</v>
      </c>
      <c r="J1280" t="s">
        <v>9411</v>
      </c>
      <c r="K1280">
        <v>0.99</v>
      </c>
      <c r="L1280" s="1">
        <v>44927</v>
      </c>
      <c r="M1280" s="1">
        <v>45291</v>
      </c>
    </row>
    <row r="1281" spans="1:13">
      <c r="A1281" t="s">
        <v>4169</v>
      </c>
      <c r="B1281" t="s">
        <v>4170</v>
      </c>
      <c r="C1281" t="s">
        <v>13208</v>
      </c>
      <c r="D1281" t="s">
        <v>13209</v>
      </c>
      <c r="E1281" t="s">
        <v>4056</v>
      </c>
      <c r="F1281" t="s">
        <v>4171</v>
      </c>
      <c r="G1281" t="s">
        <v>4043</v>
      </c>
      <c r="H1281" t="s">
        <v>13210</v>
      </c>
      <c r="I1281" t="s">
        <v>9410</v>
      </c>
      <c r="J1281" t="s">
        <v>9411</v>
      </c>
      <c r="K1281">
        <v>1.04</v>
      </c>
      <c r="L1281" s="1">
        <v>44927</v>
      </c>
      <c r="M1281" s="1">
        <v>45291</v>
      </c>
    </row>
    <row r="1282" spans="1:13">
      <c r="A1282" t="s">
        <v>4172</v>
      </c>
      <c r="B1282" t="s">
        <v>2764</v>
      </c>
      <c r="C1282" t="s">
        <v>13211</v>
      </c>
      <c r="D1282" t="s">
        <v>13212</v>
      </c>
      <c r="E1282" t="s">
        <v>4056</v>
      </c>
      <c r="F1282" t="s">
        <v>4173</v>
      </c>
      <c r="G1282" t="s">
        <v>4156</v>
      </c>
      <c r="H1282" t="s">
        <v>13213</v>
      </c>
      <c r="I1282" t="s">
        <v>9410</v>
      </c>
      <c r="J1282" t="s">
        <v>9411</v>
      </c>
      <c r="K1282">
        <v>0.97</v>
      </c>
      <c r="L1282" s="1">
        <v>44927</v>
      </c>
      <c r="M1282" s="1">
        <v>45291</v>
      </c>
    </row>
    <row r="1283" spans="1:13">
      <c r="A1283" t="s">
        <v>4174</v>
      </c>
      <c r="B1283" t="s">
        <v>4175</v>
      </c>
      <c r="C1283" t="s">
        <v>13214</v>
      </c>
      <c r="D1283" t="s">
        <v>2209</v>
      </c>
      <c r="E1283" t="s">
        <v>4056</v>
      </c>
      <c r="F1283" t="s">
        <v>4176</v>
      </c>
      <c r="G1283" t="s">
        <v>1558</v>
      </c>
      <c r="H1283" t="s">
        <v>13215</v>
      </c>
      <c r="I1283" t="s">
        <v>9410</v>
      </c>
      <c r="J1283" t="s">
        <v>9411</v>
      </c>
      <c r="K1283">
        <v>0.9</v>
      </c>
      <c r="L1283" s="1">
        <v>44927</v>
      </c>
      <c r="M1283" s="1">
        <v>45291</v>
      </c>
    </row>
    <row r="1284" spans="1:13">
      <c r="A1284" t="s">
        <v>4177</v>
      </c>
      <c r="B1284" t="s">
        <v>4178</v>
      </c>
      <c r="C1284" t="s">
        <v>13216</v>
      </c>
      <c r="D1284" t="s">
        <v>12725</v>
      </c>
      <c r="E1284" t="s">
        <v>4056</v>
      </c>
      <c r="F1284" t="s">
        <v>4179</v>
      </c>
      <c r="G1284" t="s">
        <v>1558</v>
      </c>
      <c r="H1284" t="s">
        <v>13217</v>
      </c>
      <c r="I1284" t="s">
        <v>9410</v>
      </c>
      <c r="J1284" t="s">
        <v>9411</v>
      </c>
      <c r="K1284">
        <v>0.96</v>
      </c>
      <c r="L1284" s="1">
        <v>44927</v>
      </c>
      <c r="M1284" s="1">
        <v>45291</v>
      </c>
    </row>
    <row r="1285" spans="1:13">
      <c r="A1285" t="s">
        <v>4180</v>
      </c>
      <c r="B1285" t="s">
        <v>4181</v>
      </c>
      <c r="C1285" t="s">
        <v>13218</v>
      </c>
      <c r="D1285" t="s">
        <v>11199</v>
      </c>
      <c r="E1285" t="s">
        <v>4056</v>
      </c>
      <c r="F1285" t="s">
        <v>4182</v>
      </c>
      <c r="G1285" t="s">
        <v>4156</v>
      </c>
      <c r="H1285" t="s">
        <v>13219</v>
      </c>
      <c r="I1285" t="s">
        <v>9410</v>
      </c>
      <c r="J1285" t="s">
        <v>9411</v>
      </c>
      <c r="K1285">
        <v>0.94</v>
      </c>
      <c r="L1285" s="1">
        <v>44927</v>
      </c>
      <c r="M1285" s="1">
        <v>45291</v>
      </c>
    </row>
    <row r="1286" spans="1:13">
      <c r="A1286" t="s">
        <v>4186</v>
      </c>
      <c r="B1286" t="s">
        <v>4187</v>
      </c>
      <c r="C1286" t="s">
        <v>13220</v>
      </c>
      <c r="D1286" t="s">
        <v>13144</v>
      </c>
      <c r="E1286" t="s">
        <v>4056</v>
      </c>
      <c r="F1286" t="s">
        <v>4188</v>
      </c>
      <c r="G1286" t="s">
        <v>4102</v>
      </c>
      <c r="H1286" t="s">
        <v>13221</v>
      </c>
      <c r="I1286" t="s">
        <v>9410</v>
      </c>
      <c r="J1286" t="s">
        <v>9411</v>
      </c>
      <c r="K1286">
        <v>0.98</v>
      </c>
      <c r="L1286" s="1">
        <v>44927</v>
      </c>
      <c r="M1286" s="1">
        <v>45291</v>
      </c>
    </row>
    <row r="1287" spans="1:13">
      <c r="A1287" t="s">
        <v>4189</v>
      </c>
      <c r="B1287" t="s">
        <v>2094</v>
      </c>
      <c r="C1287" t="s">
        <v>13222</v>
      </c>
      <c r="D1287" t="s">
        <v>13160</v>
      </c>
      <c r="E1287" t="s">
        <v>4056</v>
      </c>
      <c r="F1287" t="s">
        <v>4190</v>
      </c>
      <c r="G1287" t="s">
        <v>4122</v>
      </c>
      <c r="H1287" t="s">
        <v>13223</v>
      </c>
      <c r="I1287" t="s">
        <v>9410</v>
      </c>
      <c r="J1287" t="s">
        <v>9411</v>
      </c>
      <c r="K1287">
        <v>1.03</v>
      </c>
      <c r="L1287" s="1">
        <v>44927</v>
      </c>
      <c r="M1287" s="1">
        <v>45291</v>
      </c>
    </row>
    <row r="1288" spans="1:13">
      <c r="A1288" t="s">
        <v>4191</v>
      </c>
      <c r="B1288" t="s">
        <v>4192</v>
      </c>
      <c r="C1288" t="s">
        <v>13224</v>
      </c>
      <c r="D1288" t="s">
        <v>13144</v>
      </c>
      <c r="E1288" t="s">
        <v>4056</v>
      </c>
      <c r="F1288" t="s">
        <v>4193</v>
      </c>
      <c r="G1288" t="s">
        <v>4102</v>
      </c>
      <c r="H1288" t="s">
        <v>13225</v>
      </c>
      <c r="I1288" t="s">
        <v>9410</v>
      </c>
      <c r="J1288" t="s">
        <v>9411</v>
      </c>
      <c r="K1288">
        <v>1.03</v>
      </c>
      <c r="L1288" s="1">
        <v>44927</v>
      </c>
      <c r="M1288" s="1">
        <v>45291</v>
      </c>
    </row>
    <row r="1289" spans="1:13">
      <c r="A1289" t="s">
        <v>4194</v>
      </c>
      <c r="B1289" t="s">
        <v>4195</v>
      </c>
      <c r="C1289" t="s">
        <v>13226</v>
      </c>
      <c r="D1289" t="s">
        <v>13227</v>
      </c>
      <c r="E1289" t="s">
        <v>4056</v>
      </c>
      <c r="F1289" t="s">
        <v>4185</v>
      </c>
      <c r="G1289" t="s">
        <v>4102</v>
      </c>
      <c r="H1289" t="s">
        <v>13228</v>
      </c>
      <c r="I1289" t="s">
        <v>9410</v>
      </c>
      <c r="J1289" t="s">
        <v>9411</v>
      </c>
      <c r="K1289">
        <v>0.91</v>
      </c>
      <c r="L1289" s="1">
        <v>44927</v>
      </c>
      <c r="M1289" s="1">
        <v>45291</v>
      </c>
    </row>
    <row r="1290" spans="1:13">
      <c r="A1290" t="s">
        <v>4196</v>
      </c>
      <c r="B1290" t="s">
        <v>4197</v>
      </c>
      <c r="C1290" t="s">
        <v>13229</v>
      </c>
      <c r="D1290" t="s">
        <v>13230</v>
      </c>
      <c r="E1290" t="s">
        <v>4056</v>
      </c>
      <c r="F1290" t="s">
        <v>4198</v>
      </c>
      <c r="G1290" t="s">
        <v>4075</v>
      </c>
      <c r="H1290" t="s">
        <v>13231</v>
      </c>
      <c r="I1290" t="s">
        <v>9410</v>
      </c>
      <c r="J1290" t="s">
        <v>9411</v>
      </c>
      <c r="K1290">
        <v>0.96</v>
      </c>
      <c r="L1290" s="1">
        <v>44927</v>
      </c>
      <c r="M1290" s="1">
        <v>45291</v>
      </c>
    </row>
    <row r="1291" spans="1:13">
      <c r="A1291" t="s">
        <v>4199</v>
      </c>
      <c r="B1291" t="s">
        <v>4200</v>
      </c>
      <c r="C1291" t="s">
        <v>13232</v>
      </c>
      <c r="D1291" t="s">
        <v>4043</v>
      </c>
      <c r="E1291" t="s">
        <v>4056</v>
      </c>
      <c r="F1291" t="s">
        <v>4201</v>
      </c>
      <c r="G1291" t="s">
        <v>4043</v>
      </c>
      <c r="H1291" t="s">
        <v>13233</v>
      </c>
      <c r="I1291" t="s">
        <v>9410</v>
      </c>
      <c r="J1291" t="s">
        <v>9411</v>
      </c>
      <c r="K1291">
        <v>1.03</v>
      </c>
      <c r="L1291" s="1">
        <v>44927</v>
      </c>
      <c r="M1291" s="1">
        <v>45291</v>
      </c>
    </row>
    <row r="1292" spans="1:13">
      <c r="A1292" t="s">
        <v>4202</v>
      </c>
      <c r="B1292" t="s">
        <v>4203</v>
      </c>
      <c r="C1292" t="s">
        <v>13234</v>
      </c>
      <c r="D1292" t="s">
        <v>5389</v>
      </c>
      <c r="E1292" t="s">
        <v>4056</v>
      </c>
      <c r="F1292" t="s">
        <v>4204</v>
      </c>
      <c r="G1292" t="s">
        <v>1558</v>
      </c>
      <c r="H1292" t="s">
        <v>13235</v>
      </c>
      <c r="I1292" t="s">
        <v>9410</v>
      </c>
      <c r="J1292" t="s">
        <v>9411</v>
      </c>
      <c r="K1292">
        <v>0.99</v>
      </c>
      <c r="L1292" s="1">
        <v>44927</v>
      </c>
      <c r="M1292" s="1">
        <v>45291</v>
      </c>
    </row>
    <row r="1293" spans="1:13">
      <c r="A1293" t="s">
        <v>4205</v>
      </c>
      <c r="B1293" t="s">
        <v>4206</v>
      </c>
      <c r="C1293" t="s">
        <v>13236</v>
      </c>
      <c r="D1293" t="s">
        <v>13237</v>
      </c>
      <c r="E1293" t="s">
        <v>4056</v>
      </c>
      <c r="F1293" t="s">
        <v>4207</v>
      </c>
      <c r="G1293" t="s">
        <v>1558</v>
      </c>
      <c r="H1293" t="s">
        <v>13238</v>
      </c>
      <c r="I1293" t="s">
        <v>9410</v>
      </c>
      <c r="J1293" t="s">
        <v>9411</v>
      </c>
      <c r="K1293">
        <v>1.05</v>
      </c>
      <c r="L1293" s="1">
        <v>44927</v>
      </c>
      <c r="M1293" s="1">
        <v>45291</v>
      </c>
    </row>
    <row r="1294" spans="1:13">
      <c r="A1294" t="s">
        <v>4208</v>
      </c>
      <c r="B1294" t="s">
        <v>4209</v>
      </c>
      <c r="C1294" t="s">
        <v>13239</v>
      </c>
      <c r="D1294" t="s">
        <v>4043</v>
      </c>
      <c r="E1294" t="s">
        <v>4056</v>
      </c>
      <c r="F1294" t="s">
        <v>4210</v>
      </c>
      <c r="G1294" t="s">
        <v>4043</v>
      </c>
      <c r="H1294" t="s">
        <v>13240</v>
      </c>
      <c r="I1294" t="s">
        <v>9410</v>
      </c>
      <c r="J1294" t="s">
        <v>9411</v>
      </c>
      <c r="K1294">
        <v>0.99</v>
      </c>
      <c r="L1294" s="1">
        <v>44927</v>
      </c>
      <c r="M1294" s="1">
        <v>45291</v>
      </c>
    </row>
    <row r="1295" spans="1:13">
      <c r="A1295" t="s">
        <v>13241</v>
      </c>
      <c r="B1295" t="s">
        <v>13242</v>
      </c>
      <c r="C1295" t="s">
        <v>13243</v>
      </c>
      <c r="D1295" t="s">
        <v>13244</v>
      </c>
      <c r="E1295" t="s">
        <v>4056</v>
      </c>
      <c r="F1295" t="s">
        <v>13245</v>
      </c>
      <c r="G1295" t="s">
        <v>13244</v>
      </c>
      <c r="H1295" t="s">
        <v>13246</v>
      </c>
      <c r="I1295" t="s">
        <v>9410</v>
      </c>
      <c r="J1295" t="s">
        <v>9411</v>
      </c>
      <c r="K1295">
        <v>0.88</v>
      </c>
      <c r="L1295" s="1">
        <v>44927</v>
      </c>
      <c r="M1295" s="1">
        <v>45291</v>
      </c>
    </row>
    <row r="1296" spans="1:13">
      <c r="A1296" t="s">
        <v>4221</v>
      </c>
      <c r="B1296" t="s">
        <v>4222</v>
      </c>
      <c r="C1296" t="s">
        <v>13247</v>
      </c>
      <c r="D1296" t="s">
        <v>13248</v>
      </c>
      <c r="E1296" t="s">
        <v>4223</v>
      </c>
      <c r="F1296" t="s">
        <v>4224</v>
      </c>
      <c r="G1296" t="s">
        <v>2354</v>
      </c>
      <c r="H1296" t="s">
        <v>13249</v>
      </c>
      <c r="I1296" t="s">
        <v>9410</v>
      </c>
      <c r="J1296" t="s">
        <v>9411</v>
      </c>
      <c r="K1296">
        <v>0.96</v>
      </c>
      <c r="L1296" s="1">
        <v>44927</v>
      </c>
      <c r="M1296" s="1">
        <v>45291</v>
      </c>
    </row>
    <row r="1297" spans="1:13">
      <c r="A1297" t="s">
        <v>13250</v>
      </c>
      <c r="B1297" t="s">
        <v>13251</v>
      </c>
      <c r="C1297" t="s">
        <v>13252</v>
      </c>
      <c r="D1297" t="s">
        <v>13253</v>
      </c>
      <c r="E1297" t="s">
        <v>4223</v>
      </c>
      <c r="F1297" t="s">
        <v>13254</v>
      </c>
      <c r="G1297" t="s">
        <v>4321</v>
      </c>
      <c r="H1297" t="s">
        <v>13255</v>
      </c>
      <c r="I1297" t="s">
        <v>9410</v>
      </c>
      <c r="J1297" t="s">
        <v>9411</v>
      </c>
      <c r="K1297">
        <v>0.84</v>
      </c>
      <c r="L1297" s="1">
        <v>44927</v>
      </c>
      <c r="M1297" s="1">
        <v>45291</v>
      </c>
    </row>
    <row r="1298" spans="1:13">
      <c r="A1298" t="s">
        <v>4225</v>
      </c>
      <c r="B1298" t="s">
        <v>4226</v>
      </c>
      <c r="C1298" t="s">
        <v>13256</v>
      </c>
      <c r="D1298" t="s">
        <v>13257</v>
      </c>
      <c r="E1298" t="s">
        <v>4223</v>
      </c>
      <c r="F1298" t="s">
        <v>4227</v>
      </c>
      <c r="G1298" t="s">
        <v>4228</v>
      </c>
      <c r="H1298" t="s">
        <v>13258</v>
      </c>
      <c r="I1298" t="s">
        <v>9410</v>
      </c>
      <c r="J1298" t="s">
        <v>9411</v>
      </c>
      <c r="K1298">
        <v>0.93</v>
      </c>
      <c r="L1298" s="1">
        <v>44927</v>
      </c>
      <c r="M1298" s="1">
        <v>45291</v>
      </c>
    </row>
    <row r="1299" spans="1:13">
      <c r="A1299" t="s">
        <v>4229</v>
      </c>
      <c r="B1299" t="s">
        <v>4230</v>
      </c>
      <c r="C1299" t="s">
        <v>13259</v>
      </c>
      <c r="D1299" t="s">
        <v>13260</v>
      </c>
      <c r="E1299" t="s">
        <v>4223</v>
      </c>
      <c r="F1299" t="s">
        <v>4231</v>
      </c>
      <c r="G1299" t="s">
        <v>2961</v>
      </c>
      <c r="H1299" t="s">
        <v>13261</v>
      </c>
      <c r="I1299" t="s">
        <v>9410</v>
      </c>
      <c r="J1299" t="s">
        <v>9411</v>
      </c>
      <c r="K1299">
        <v>1.08</v>
      </c>
      <c r="L1299" s="1">
        <v>44927</v>
      </c>
      <c r="M1299" s="1">
        <v>45291</v>
      </c>
    </row>
    <row r="1300" spans="1:13">
      <c r="A1300" t="s">
        <v>4232</v>
      </c>
      <c r="B1300" t="s">
        <v>4233</v>
      </c>
      <c r="C1300" t="s">
        <v>13262</v>
      </c>
      <c r="D1300" t="s">
        <v>4235</v>
      </c>
      <c r="E1300" t="s">
        <v>4223</v>
      </c>
      <c r="F1300" t="s">
        <v>4234</v>
      </c>
      <c r="G1300" t="s">
        <v>4235</v>
      </c>
      <c r="H1300" t="s">
        <v>13263</v>
      </c>
      <c r="I1300" t="s">
        <v>9410</v>
      </c>
      <c r="J1300" t="s">
        <v>9411</v>
      </c>
      <c r="K1300">
        <v>0.92</v>
      </c>
      <c r="L1300" s="1">
        <v>44927</v>
      </c>
      <c r="M1300" s="1">
        <v>45291</v>
      </c>
    </row>
    <row r="1301" spans="1:13">
      <c r="A1301" t="s">
        <v>4236</v>
      </c>
      <c r="B1301" t="s">
        <v>4237</v>
      </c>
      <c r="C1301" t="s">
        <v>13264</v>
      </c>
      <c r="D1301" t="s">
        <v>13265</v>
      </c>
      <c r="E1301" t="s">
        <v>4223</v>
      </c>
      <c r="F1301" t="s">
        <v>4238</v>
      </c>
      <c r="G1301" t="s">
        <v>4239</v>
      </c>
      <c r="H1301" t="s">
        <v>13266</v>
      </c>
      <c r="I1301" t="s">
        <v>9410</v>
      </c>
      <c r="J1301" t="s">
        <v>9411</v>
      </c>
      <c r="K1301">
        <v>0.96</v>
      </c>
      <c r="L1301" s="1">
        <v>44927</v>
      </c>
      <c r="M1301" s="1">
        <v>45291</v>
      </c>
    </row>
    <row r="1302" spans="1:13">
      <c r="A1302" t="s">
        <v>4240</v>
      </c>
      <c r="B1302" t="s">
        <v>4241</v>
      </c>
      <c r="C1302" t="s">
        <v>13267</v>
      </c>
      <c r="D1302" t="s">
        <v>3069</v>
      </c>
      <c r="E1302" t="s">
        <v>4223</v>
      </c>
      <c r="F1302" t="s">
        <v>4242</v>
      </c>
      <c r="G1302" t="s">
        <v>2354</v>
      </c>
      <c r="H1302" t="s">
        <v>13268</v>
      </c>
      <c r="I1302" t="s">
        <v>9410</v>
      </c>
      <c r="J1302" t="s">
        <v>9411</v>
      </c>
      <c r="K1302">
        <v>1.05</v>
      </c>
      <c r="L1302" s="1">
        <v>44927</v>
      </c>
      <c r="M1302" s="1">
        <v>45291</v>
      </c>
    </row>
    <row r="1303" spans="1:13">
      <c r="A1303" t="s">
        <v>4243</v>
      </c>
      <c r="B1303" t="s">
        <v>4244</v>
      </c>
      <c r="C1303" t="s">
        <v>13269</v>
      </c>
      <c r="D1303" t="s">
        <v>13270</v>
      </c>
      <c r="E1303" t="s">
        <v>4223</v>
      </c>
      <c r="F1303" t="s">
        <v>4245</v>
      </c>
      <c r="G1303" t="s">
        <v>4246</v>
      </c>
      <c r="H1303" t="s">
        <v>13271</v>
      </c>
      <c r="I1303" t="s">
        <v>9410</v>
      </c>
      <c r="J1303" t="s">
        <v>9411</v>
      </c>
      <c r="K1303">
        <v>0.93</v>
      </c>
      <c r="L1303" s="1">
        <v>44927</v>
      </c>
      <c r="M1303" s="1">
        <v>45291</v>
      </c>
    </row>
    <row r="1304" spans="1:13">
      <c r="A1304" t="s">
        <v>4247</v>
      </c>
      <c r="B1304" t="s">
        <v>4248</v>
      </c>
      <c r="C1304" t="s">
        <v>13272</v>
      </c>
      <c r="D1304" t="s">
        <v>13273</v>
      </c>
      <c r="E1304" t="s">
        <v>4223</v>
      </c>
      <c r="F1304" t="s">
        <v>4249</v>
      </c>
      <c r="G1304" t="s">
        <v>4250</v>
      </c>
      <c r="H1304" t="s">
        <v>13274</v>
      </c>
      <c r="I1304" t="s">
        <v>9410</v>
      </c>
      <c r="J1304" t="s">
        <v>9411</v>
      </c>
      <c r="K1304">
        <v>0.91</v>
      </c>
      <c r="L1304" s="1">
        <v>44927</v>
      </c>
      <c r="M1304" s="1">
        <v>45291</v>
      </c>
    </row>
    <row r="1305" spans="1:13">
      <c r="A1305" t="s">
        <v>4251</v>
      </c>
      <c r="B1305" t="s">
        <v>4252</v>
      </c>
      <c r="C1305" t="s">
        <v>13275</v>
      </c>
      <c r="D1305" t="s">
        <v>13276</v>
      </c>
      <c r="E1305" t="s">
        <v>4223</v>
      </c>
      <c r="F1305" t="s">
        <v>4253</v>
      </c>
      <c r="G1305" t="s">
        <v>2354</v>
      </c>
      <c r="H1305" t="s">
        <v>13277</v>
      </c>
      <c r="I1305" t="s">
        <v>9410</v>
      </c>
      <c r="J1305" t="s">
        <v>9411</v>
      </c>
      <c r="K1305">
        <v>1.03</v>
      </c>
      <c r="L1305" s="1">
        <v>44927</v>
      </c>
      <c r="M1305" s="1">
        <v>45291</v>
      </c>
    </row>
    <row r="1306" spans="1:13">
      <c r="A1306" t="s">
        <v>4254</v>
      </c>
      <c r="B1306" t="s">
        <v>4255</v>
      </c>
      <c r="C1306" t="s">
        <v>13278</v>
      </c>
      <c r="D1306" t="s">
        <v>12021</v>
      </c>
      <c r="E1306" t="s">
        <v>4223</v>
      </c>
      <c r="F1306" t="s">
        <v>4256</v>
      </c>
      <c r="G1306" t="s">
        <v>4239</v>
      </c>
      <c r="H1306" t="s">
        <v>13279</v>
      </c>
      <c r="I1306" t="s">
        <v>9410</v>
      </c>
      <c r="J1306" t="s">
        <v>9411</v>
      </c>
      <c r="K1306">
        <v>0.98</v>
      </c>
      <c r="L1306" s="1">
        <v>44927</v>
      </c>
      <c r="M1306" s="1">
        <v>45291</v>
      </c>
    </row>
    <row r="1307" spans="1:13">
      <c r="A1307" t="s">
        <v>4257</v>
      </c>
      <c r="B1307" t="s">
        <v>4258</v>
      </c>
      <c r="C1307" t="s">
        <v>13280</v>
      </c>
      <c r="D1307" t="s">
        <v>13281</v>
      </c>
      <c r="E1307" t="s">
        <v>4223</v>
      </c>
      <c r="F1307" t="s">
        <v>4259</v>
      </c>
      <c r="G1307" t="s">
        <v>4260</v>
      </c>
      <c r="H1307" t="s">
        <v>13282</v>
      </c>
      <c r="I1307" t="s">
        <v>9410</v>
      </c>
      <c r="J1307" t="s">
        <v>9411</v>
      </c>
      <c r="K1307">
        <v>0.98</v>
      </c>
      <c r="L1307" s="1">
        <v>44927</v>
      </c>
      <c r="M1307" s="1">
        <v>45291</v>
      </c>
    </row>
    <row r="1308" spans="1:13">
      <c r="A1308" t="s">
        <v>4261</v>
      </c>
      <c r="B1308" t="s">
        <v>4262</v>
      </c>
      <c r="C1308" t="s">
        <v>13283</v>
      </c>
      <c r="D1308" t="s">
        <v>13284</v>
      </c>
      <c r="E1308" t="s">
        <v>4223</v>
      </c>
      <c r="F1308" t="s">
        <v>4263</v>
      </c>
      <c r="G1308" t="s">
        <v>175</v>
      </c>
      <c r="H1308" t="s">
        <v>13285</v>
      </c>
      <c r="I1308" t="s">
        <v>9410</v>
      </c>
      <c r="J1308" t="s">
        <v>9411</v>
      </c>
      <c r="K1308">
        <v>0.84</v>
      </c>
      <c r="L1308" s="1">
        <v>44927</v>
      </c>
      <c r="M1308" s="1">
        <v>45291</v>
      </c>
    </row>
    <row r="1309" spans="1:13">
      <c r="A1309" t="s">
        <v>4264</v>
      </c>
      <c r="B1309" t="s">
        <v>4265</v>
      </c>
      <c r="C1309" t="s">
        <v>13286</v>
      </c>
      <c r="D1309" t="s">
        <v>7475</v>
      </c>
      <c r="E1309" t="s">
        <v>4223</v>
      </c>
      <c r="F1309" t="s">
        <v>4266</v>
      </c>
      <c r="G1309" t="s">
        <v>4267</v>
      </c>
      <c r="H1309" t="s">
        <v>13287</v>
      </c>
      <c r="I1309" t="s">
        <v>9410</v>
      </c>
      <c r="J1309" t="s">
        <v>9411</v>
      </c>
      <c r="K1309">
        <v>0.85</v>
      </c>
      <c r="L1309" s="1">
        <v>44927</v>
      </c>
      <c r="M1309" s="1">
        <v>45291</v>
      </c>
    </row>
    <row r="1310" spans="1:13">
      <c r="A1310" t="s">
        <v>4268</v>
      </c>
      <c r="B1310" t="s">
        <v>4269</v>
      </c>
      <c r="C1310" t="s">
        <v>13288</v>
      </c>
      <c r="D1310" t="s">
        <v>4271</v>
      </c>
      <c r="E1310" t="s">
        <v>4223</v>
      </c>
      <c r="F1310" t="s">
        <v>4270</v>
      </c>
      <c r="G1310" t="s">
        <v>4271</v>
      </c>
      <c r="H1310" t="s">
        <v>13289</v>
      </c>
      <c r="I1310" t="s">
        <v>9410</v>
      </c>
      <c r="J1310" t="s">
        <v>9411</v>
      </c>
      <c r="K1310">
        <v>0.94</v>
      </c>
      <c r="L1310" s="1">
        <v>44927</v>
      </c>
      <c r="M1310" s="1">
        <v>45291</v>
      </c>
    </row>
    <row r="1311" spans="1:13">
      <c r="A1311" t="s">
        <v>4272</v>
      </c>
      <c r="B1311" t="s">
        <v>4273</v>
      </c>
      <c r="C1311" t="s">
        <v>13290</v>
      </c>
      <c r="D1311" t="s">
        <v>4275</v>
      </c>
      <c r="E1311" t="s">
        <v>4223</v>
      </c>
      <c r="F1311" t="s">
        <v>4274</v>
      </c>
      <c r="G1311" t="s">
        <v>4275</v>
      </c>
      <c r="H1311" t="s">
        <v>13291</v>
      </c>
      <c r="I1311" t="s">
        <v>9410</v>
      </c>
      <c r="J1311" t="s">
        <v>9411</v>
      </c>
      <c r="K1311">
        <v>0.9</v>
      </c>
      <c r="L1311" s="1">
        <v>44927</v>
      </c>
      <c r="M1311" s="1">
        <v>45291</v>
      </c>
    </row>
    <row r="1312" spans="1:13">
      <c r="A1312" t="s">
        <v>4276</v>
      </c>
      <c r="B1312" t="s">
        <v>4277</v>
      </c>
      <c r="C1312" t="s">
        <v>13292</v>
      </c>
      <c r="D1312" t="s">
        <v>13293</v>
      </c>
      <c r="E1312" t="s">
        <v>4223</v>
      </c>
      <c r="F1312" t="s">
        <v>4278</v>
      </c>
      <c r="G1312" t="s">
        <v>1609</v>
      </c>
      <c r="H1312" t="s">
        <v>13294</v>
      </c>
      <c r="I1312" t="s">
        <v>9410</v>
      </c>
      <c r="J1312" t="s">
        <v>9411</v>
      </c>
      <c r="K1312">
        <v>0.96</v>
      </c>
      <c r="L1312" s="1">
        <v>44927</v>
      </c>
      <c r="M1312" s="1">
        <v>45291</v>
      </c>
    </row>
    <row r="1313" spans="1:13">
      <c r="A1313" t="s">
        <v>4279</v>
      </c>
      <c r="B1313" t="s">
        <v>4280</v>
      </c>
      <c r="C1313" t="s">
        <v>13295</v>
      </c>
      <c r="D1313" t="s">
        <v>13296</v>
      </c>
      <c r="E1313" t="s">
        <v>4223</v>
      </c>
      <c r="F1313" t="s">
        <v>4281</v>
      </c>
      <c r="G1313" t="s">
        <v>1696</v>
      </c>
      <c r="H1313" t="s">
        <v>13297</v>
      </c>
      <c r="I1313" t="s">
        <v>9410</v>
      </c>
      <c r="J1313" t="s">
        <v>9411</v>
      </c>
      <c r="K1313">
        <v>0.99</v>
      </c>
      <c r="L1313" s="1">
        <v>44927</v>
      </c>
      <c r="M1313" s="1">
        <v>45291</v>
      </c>
    </row>
    <row r="1314" spans="1:13">
      <c r="A1314" t="s">
        <v>4282</v>
      </c>
      <c r="B1314" t="s">
        <v>4283</v>
      </c>
      <c r="C1314" t="s">
        <v>13298</v>
      </c>
      <c r="D1314" t="s">
        <v>13299</v>
      </c>
      <c r="E1314" t="s">
        <v>4223</v>
      </c>
      <c r="F1314" t="s">
        <v>4284</v>
      </c>
      <c r="G1314" t="s">
        <v>4285</v>
      </c>
      <c r="H1314" t="s">
        <v>13300</v>
      </c>
      <c r="I1314" t="s">
        <v>9410</v>
      </c>
      <c r="J1314" t="s">
        <v>9411</v>
      </c>
      <c r="K1314">
        <v>0.95</v>
      </c>
      <c r="L1314" s="1">
        <v>44927</v>
      </c>
      <c r="M1314" s="1">
        <v>45291</v>
      </c>
    </row>
    <row r="1315" spans="1:13">
      <c r="A1315" t="s">
        <v>4286</v>
      </c>
      <c r="B1315" t="s">
        <v>4287</v>
      </c>
      <c r="C1315" t="s">
        <v>13301</v>
      </c>
      <c r="D1315" t="s">
        <v>13302</v>
      </c>
      <c r="E1315" t="s">
        <v>4223</v>
      </c>
      <c r="F1315" t="s">
        <v>4288</v>
      </c>
      <c r="G1315" t="s">
        <v>4289</v>
      </c>
      <c r="H1315" t="s">
        <v>13303</v>
      </c>
      <c r="I1315" t="s">
        <v>9410</v>
      </c>
      <c r="J1315" t="s">
        <v>9411</v>
      </c>
      <c r="K1315">
        <v>1</v>
      </c>
      <c r="L1315" s="1">
        <v>44927</v>
      </c>
      <c r="M1315" s="1">
        <v>45291</v>
      </c>
    </row>
    <row r="1316" spans="1:13">
      <c r="A1316" t="s">
        <v>4290</v>
      </c>
      <c r="B1316" t="s">
        <v>4291</v>
      </c>
      <c r="C1316" t="s">
        <v>13304</v>
      </c>
      <c r="D1316" t="s">
        <v>13276</v>
      </c>
      <c r="E1316" t="s">
        <v>4223</v>
      </c>
      <c r="F1316" t="s">
        <v>4292</v>
      </c>
      <c r="G1316" t="s">
        <v>2354</v>
      </c>
      <c r="H1316" t="s">
        <v>13305</v>
      </c>
      <c r="I1316" t="s">
        <v>9410</v>
      </c>
      <c r="J1316" t="s">
        <v>9411</v>
      </c>
      <c r="K1316">
        <v>0.98</v>
      </c>
      <c r="L1316" s="1">
        <v>44927</v>
      </c>
      <c r="M1316" s="1">
        <v>45291</v>
      </c>
    </row>
    <row r="1317" spans="1:13">
      <c r="A1317" t="s">
        <v>4293</v>
      </c>
      <c r="B1317" t="s">
        <v>4294</v>
      </c>
      <c r="C1317" t="s">
        <v>13306</v>
      </c>
      <c r="D1317" t="s">
        <v>4296</v>
      </c>
      <c r="E1317" t="s">
        <v>4223</v>
      </c>
      <c r="F1317" t="s">
        <v>4295</v>
      </c>
      <c r="G1317" t="s">
        <v>4296</v>
      </c>
      <c r="H1317" t="s">
        <v>13307</v>
      </c>
      <c r="I1317" t="s">
        <v>9410</v>
      </c>
      <c r="J1317" t="s">
        <v>9411</v>
      </c>
      <c r="K1317">
        <v>0.95</v>
      </c>
      <c r="L1317" s="1">
        <v>44927</v>
      </c>
      <c r="M1317" s="1">
        <v>45291</v>
      </c>
    </row>
    <row r="1318" spans="1:13">
      <c r="A1318" t="s">
        <v>4297</v>
      </c>
      <c r="B1318" t="s">
        <v>4298</v>
      </c>
      <c r="C1318" t="s">
        <v>13308</v>
      </c>
      <c r="D1318" t="s">
        <v>13309</v>
      </c>
      <c r="E1318" t="s">
        <v>4223</v>
      </c>
      <c r="F1318" t="s">
        <v>4299</v>
      </c>
      <c r="G1318" t="s">
        <v>3293</v>
      </c>
      <c r="H1318" t="s">
        <v>13310</v>
      </c>
      <c r="I1318" t="s">
        <v>9410</v>
      </c>
      <c r="J1318" t="s">
        <v>9411</v>
      </c>
      <c r="K1318">
        <v>0.94</v>
      </c>
      <c r="L1318" s="1">
        <v>44927</v>
      </c>
      <c r="M1318" s="1">
        <v>45291</v>
      </c>
    </row>
    <row r="1319" spans="1:13">
      <c r="A1319" t="s">
        <v>4300</v>
      </c>
      <c r="B1319" t="s">
        <v>4301</v>
      </c>
      <c r="C1319" t="s">
        <v>13311</v>
      </c>
      <c r="D1319" t="s">
        <v>13312</v>
      </c>
      <c r="E1319" t="s">
        <v>4223</v>
      </c>
      <c r="F1319" t="s">
        <v>4302</v>
      </c>
      <c r="G1319" t="s">
        <v>2917</v>
      </c>
      <c r="H1319" t="s">
        <v>13313</v>
      </c>
      <c r="I1319" t="s">
        <v>9410</v>
      </c>
      <c r="J1319" t="s">
        <v>9411</v>
      </c>
      <c r="K1319">
        <v>0.89</v>
      </c>
      <c r="L1319" s="1">
        <v>44927</v>
      </c>
      <c r="M1319" s="1">
        <v>45291</v>
      </c>
    </row>
    <row r="1320" spans="1:13">
      <c r="A1320" t="s">
        <v>4303</v>
      </c>
      <c r="B1320" t="s">
        <v>4304</v>
      </c>
      <c r="C1320" t="s">
        <v>13314</v>
      </c>
      <c r="D1320" t="s">
        <v>13293</v>
      </c>
      <c r="E1320" t="s">
        <v>4223</v>
      </c>
      <c r="F1320" t="s">
        <v>4278</v>
      </c>
      <c r="G1320" t="s">
        <v>1609</v>
      </c>
      <c r="H1320" t="s">
        <v>13315</v>
      </c>
      <c r="I1320" t="s">
        <v>9410</v>
      </c>
      <c r="J1320" t="s">
        <v>9411</v>
      </c>
      <c r="K1320">
        <v>0.94</v>
      </c>
      <c r="L1320" s="1">
        <v>44927</v>
      </c>
      <c r="M1320" s="1">
        <v>45291</v>
      </c>
    </row>
    <row r="1321" spans="1:13">
      <c r="A1321" t="s">
        <v>4307</v>
      </c>
      <c r="B1321" t="s">
        <v>4308</v>
      </c>
      <c r="C1321" t="s">
        <v>13316</v>
      </c>
      <c r="D1321" t="s">
        <v>4310</v>
      </c>
      <c r="E1321" t="s">
        <v>4223</v>
      </c>
      <c r="F1321" t="s">
        <v>4309</v>
      </c>
      <c r="G1321" t="s">
        <v>4310</v>
      </c>
      <c r="H1321" t="s">
        <v>13317</v>
      </c>
      <c r="I1321" t="s">
        <v>9410</v>
      </c>
      <c r="J1321" t="s">
        <v>9411</v>
      </c>
      <c r="K1321">
        <v>0.94</v>
      </c>
      <c r="L1321" s="1">
        <v>44927</v>
      </c>
      <c r="M1321" s="1">
        <v>45291</v>
      </c>
    </row>
    <row r="1322" spans="1:13">
      <c r="A1322" t="s">
        <v>4311</v>
      </c>
      <c r="B1322" t="s">
        <v>4312</v>
      </c>
      <c r="C1322" t="s">
        <v>13318</v>
      </c>
      <c r="D1322" t="s">
        <v>4890</v>
      </c>
      <c r="E1322" t="s">
        <v>4223</v>
      </c>
      <c r="F1322" t="s">
        <v>4313</v>
      </c>
      <c r="G1322" t="s">
        <v>2741</v>
      </c>
      <c r="H1322" t="s">
        <v>13319</v>
      </c>
      <c r="I1322" t="s">
        <v>9410</v>
      </c>
      <c r="J1322" t="s">
        <v>9411</v>
      </c>
      <c r="K1322">
        <v>0.88</v>
      </c>
      <c r="L1322" s="1">
        <v>44927</v>
      </c>
      <c r="M1322" s="1">
        <v>45291</v>
      </c>
    </row>
    <row r="1323" spans="1:13">
      <c r="A1323" t="s">
        <v>4314</v>
      </c>
      <c r="B1323" t="s">
        <v>4315</v>
      </c>
      <c r="C1323" t="s">
        <v>13320</v>
      </c>
      <c r="D1323" t="s">
        <v>4317</v>
      </c>
      <c r="E1323" t="s">
        <v>4223</v>
      </c>
      <c r="F1323" t="s">
        <v>4316</v>
      </c>
      <c r="G1323" t="s">
        <v>4317</v>
      </c>
      <c r="H1323" t="s">
        <v>13321</v>
      </c>
      <c r="I1323" t="s">
        <v>9410</v>
      </c>
      <c r="J1323" t="s">
        <v>9411</v>
      </c>
      <c r="K1323">
        <v>1.02</v>
      </c>
      <c r="L1323" s="1">
        <v>44927</v>
      </c>
      <c r="M1323" s="1">
        <v>45291</v>
      </c>
    </row>
    <row r="1324" spans="1:13">
      <c r="A1324" t="s">
        <v>13322</v>
      </c>
      <c r="B1324" t="s">
        <v>13323</v>
      </c>
      <c r="C1324" t="s">
        <v>13324</v>
      </c>
      <c r="D1324" t="s">
        <v>13265</v>
      </c>
      <c r="E1324" t="s">
        <v>4223</v>
      </c>
      <c r="F1324" t="s">
        <v>13325</v>
      </c>
      <c r="G1324" t="s">
        <v>4239</v>
      </c>
      <c r="H1324" t="s">
        <v>13326</v>
      </c>
      <c r="I1324" t="s">
        <v>9410</v>
      </c>
      <c r="J1324" t="s">
        <v>9411</v>
      </c>
      <c r="K1324">
        <v>1.1299999999999999</v>
      </c>
      <c r="L1324" s="1">
        <v>44927</v>
      </c>
      <c r="M1324" s="1">
        <v>45291</v>
      </c>
    </row>
    <row r="1325" spans="1:13">
      <c r="A1325" t="s">
        <v>4318</v>
      </c>
      <c r="B1325" t="s">
        <v>4319</v>
      </c>
      <c r="C1325" t="s">
        <v>13327</v>
      </c>
      <c r="D1325" t="s">
        <v>13328</v>
      </c>
      <c r="E1325" t="s">
        <v>4223</v>
      </c>
      <c r="F1325" t="s">
        <v>4320</v>
      </c>
      <c r="G1325" t="s">
        <v>4321</v>
      </c>
      <c r="H1325" t="s">
        <v>13329</v>
      </c>
      <c r="I1325" t="s">
        <v>9410</v>
      </c>
      <c r="J1325" t="s">
        <v>9411</v>
      </c>
      <c r="K1325">
        <v>0.95</v>
      </c>
      <c r="L1325" s="1">
        <v>44927</v>
      </c>
      <c r="M1325" s="1">
        <v>45291</v>
      </c>
    </row>
    <row r="1326" spans="1:13">
      <c r="A1326" t="s">
        <v>4322</v>
      </c>
      <c r="B1326" t="s">
        <v>4323</v>
      </c>
      <c r="C1326" t="s">
        <v>13330</v>
      </c>
      <c r="D1326" t="s">
        <v>13331</v>
      </c>
      <c r="E1326" t="s">
        <v>4223</v>
      </c>
      <c r="F1326" t="s">
        <v>4324</v>
      </c>
      <c r="G1326" t="s">
        <v>112</v>
      </c>
      <c r="H1326" t="s">
        <v>13332</v>
      </c>
      <c r="I1326" t="s">
        <v>9410</v>
      </c>
      <c r="J1326" t="s">
        <v>9411</v>
      </c>
      <c r="K1326">
        <v>0.94</v>
      </c>
      <c r="L1326" s="1">
        <v>44927</v>
      </c>
      <c r="M1326" s="1">
        <v>45291</v>
      </c>
    </row>
    <row r="1327" spans="1:13">
      <c r="A1327" t="s">
        <v>4325</v>
      </c>
      <c r="B1327" t="s">
        <v>4326</v>
      </c>
      <c r="C1327" t="s">
        <v>13333</v>
      </c>
      <c r="D1327" t="s">
        <v>4317</v>
      </c>
      <c r="E1327" t="s">
        <v>4223</v>
      </c>
      <c r="F1327" t="s">
        <v>4327</v>
      </c>
      <c r="G1327" t="s">
        <v>4317</v>
      </c>
      <c r="H1327" t="s">
        <v>13334</v>
      </c>
      <c r="I1327" t="s">
        <v>9410</v>
      </c>
      <c r="J1327" t="s">
        <v>9411</v>
      </c>
      <c r="K1327">
        <v>1</v>
      </c>
      <c r="L1327" s="1">
        <v>44927</v>
      </c>
      <c r="M1327" s="1">
        <v>45291</v>
      </c>
    </row>
    <row r="1328" spans="1:13">
      <c r="A1328" t="s">
        <v>4328</v>
      </c>
      <c r="B1328" t="s">
        <v>4329</v>
      </c>
      <c r="C1328" t="s">
        <v>13335</v>
      </c>
      <c r="D1328" t="s">
        <v>13336</v>
      </c>
      <c r="E1328" t="s">
        <v>4223</v>
      </c>
      <c r="F1328" t="s">
        <v>4330</v>
      </c>
      <c r="G1328" t="s">
        <v>4331</v>
      </c>
      <c r="H1328" t="s">
        <v>13337</v>
      </c>
      <c r="I1328" t="s">
        <v>9410</v>
      </c>
      <c r="J1328" t="s">
        <v>9411</v>
      </c>
      <c r="K1328">
        <v>0.87</v>
      </c>
      <c r="L1328" s="1">
        <v>44927</v>
      </c>
      <c r="M1328" s="1">
        <v>45291</v>
      </c>
    </row>
    <row r="1329" spans="1:13">
      <c r="A1329" t="s">
        <v>4332</v>
      </c>
      <c r="B1329" t="s">
        <v>4333</v>
      </c>
      <c r="C1329" t="s">
        <v>13338</v>
      </c>
      <c r="D1329" t="s">
        <v>13339</v>
      </c>
      <c r="E1329" t="s">
        <v>4223</v>
      </c>
      <c r="F1329" t="s">
        <v>4334</v>
      </c>
      <c r="G1329" t="s">
        <v>4335</v>
      </c>
      <c r="H1329" t="s">
        <v>13340</v>
      </c>
      <c r="I1329" t="s">
        <v>9410</v>
      </c>
      <c r="J1329" t="s">
        <v>9411</v>
      </c>
      <c r="K1329">
        <v>0.85</v>
      </c>
      <c r="L1329" s="1">
        <v>44927</v>
      </c>
      <c r="M1329" s="1">
        <v>45291</v>
      </c>
    </row>
    <row r="1330" spans="1:13">
      <c r="A1330" t="s">
        <v>13341</v>
      </c>
      <c r="B1330" t="s">
        <v>13342</v>
      </c>
      <c r="C1330" t="s">
        <v>13343</v>
      </c>
      <c r="D1330" t="s">
        <v>13344</v>
      </c>
      <c r="E1330" t="s">
        <v>4223</v>
      </c>
      <c r="F1330" t="s">
        <v>13345</v>
      </c>
      <c r="G1330" t="s">
        <v>4500</v>
      </c>
      <c r="H1330" t="s">
        <v>13346</v>
      </c>
      <c r="I1330" t="s">
        <v>9410</v>
      </c>
      <c r="J1330" t="s">
        <v>9411</v>
      </c>
      <c r="K1330">
        <v>0.89</v>
      </c>
      <c r="L1330" s="1">
        <v>44927</v>
      </c>
      <c r="M1330" s="1">
        <v>45291</v>
      </c>
    </row>
    <row r="1331" spans="1:13">
      <c r="A1331" t="s">
        <v>4336</v>
      </c>
      <c r="B1331" t="s">
        <v>4337</v>
      </c>
      <c r="C1331" t="s">
        <v>13347</v>
      </c>
      <c r="D1331" t="s">
        <v>13348</v>
      </c>
      <c r="E1331" t="s">
        <v>4223</v>
      </c>
      <c r="F1331" t="s">
        <v>4338</v>
      </c>
      <c r="G1331" t="s">
        <v>2354</v>
      </c>
      <c r="H1331" t="s">
        <v>13349</v>
      </c>
      <c r="I1331" t="s">
        <v>9410</v>
      </c>
      <c r="J1331" t="s">
        <v>9411</v>
      </c>
      <c r="K1331">
        <v>0.88</v>
      </c>
      <c r="L1331" s="1">
        <v>44927</v>
      </c>
      <c r="M1331" s="1">
        <v>45291</v>
      </c>
    </row>
    <row r="1332" spans="1:13">
      <c r="A1332" t="s">
        <v>4339</v>
      </c>
      <c r="B1332" t="s">
        <v>4340</v>
      </c>
      <c r="C1332" t="s">
        <v>13350</v>
      </c>
      <c r="D1332" t="s">
        <v>104</v>
      </c>
      <c r="E1332" t="s">
        <v>4223</v>
      </c>
      <c r="F1332" t="s">
        <v>4341</v>
      </c>
      <c r="G1332" t="s">
        <v>104</v>
      </c>
      <c r="H1332" t="s">
        <v>13351</v>
      </c>
      <c r="I1332" t="s">
        <v>9410</v>
      </c>
      <c r="J1332" t="s">
        <v>9411</v>
      </c>
      <c r="K1332">
        <v>0.9</v>
      </c>
      <c r="L1332" s="1">
        <v>44927</v>
      </c>
      <c r="M1332" s="1">
        <v>45291</v>
      </c>
    </row>
    <row r="1333" spans="1:13">
      <c r="A1333" t="s">
        <v>4342</v>
      </c>
      <c r="B1333" t="s">
        <v>4343</v>
      </c>
      <c r="C1333" t="s">
        <v>13352</v>
      </c>
      <c r="D1333" t="s">
        <v>13353</v>
      </c>
      <c r="E1333" t="s">
        <v>4223</v>
      </c>
      <c r="F1333" t="s">
        <v>4344</v>
      </c>
      <c r="G1333" t="s">
        <v>4345</v>
      </c>
      <c r="H1333" t="s">
        <v>13354</v>
      </c>
      <c r="I1333" t="s">
        <v>9410</v>
      </c>
      <c r="J1333" t="s">
        <v>9411</v>
      </c>
      <c r="K1333">
        <v>0.87</v>
      </c>
      <c r="L1333" s="1">
        <v>44927</v>
      </c>
      <c r="M1333" s="1">
        <v>45291</v>
      </c>
    </row>
    <row r="1334" spans="1:13">
      <c r="A1334" t="s">
        <v>4346</v>
      </c>
      <c r="B1334" t="s">
        <v>4347</v>
      </c>
      <c r="C1334" t="s">
        <v>13355</v>
      </c>
      <c r="D1334" t="s">
        <v>13356</v>
      </c>
      <c r="E1334" t="s">
        <v>4223</v>
      </c>
      <c r="F1334" t="s">
        <v>4348</v>
      </c>
      <c r="G1334" t="s">
        <v>4349</v>
      </c>
      <c r="H1334" t="s">
        <v>13357</v>
      </c>
      <c r="I1334" t="s">
        <v>9410</v>
      </c>
      <c r="J1334" t="s">
        <v>9411</v>
      </c>
      <c r="K1334">
        <v>0.93</v>
      </c>
      <c r="L1334" s="1">
        <v>44927</v>
      </c>
      <c r="M1334" s="1">
        <v>45291</v>
      </c>
    </row>
    <row r="1335" spans="1:13">
      <c r="A1335" t="s">
        <v>4350</v>
      </c>
      <c r="B1335" t="s">
        <v>4351</v>
      </c>
      <c r="C1335" t="s">
        <v>13358</v>
      </c>
      <c r="D1335" t="s">
        <v>13359</v>
      </c>
      <c r="E1335" t="s">
        <v>4223</v>
      </c>
      <c r="F1335" t="s">
        <v>4352</v>
      </c>
      <c r="G1335" t="s">
        <v>4353</v>
      </c>
      <c r="H1335" t="s">
        <v>13360</v>
      </c>
      <c r="I1335" t="s">
        <v>9410</v>
      </c>
      <c r="J1335" t="s">
        <v>9411</v>
      </c>
      <c r="K1335">
        <v>0.91</v>
      </c>
      <c r="L1335" s="1">
        <v>44927</v>
      </c>
      <c r="M1335" s="1">
        <v>45291</v>
      </c>
    </row>
    <row r="1336" spans="1:13">
      <c r="A1336" t="s">
        <v>4354</v>
      </c>
      <c r="B1336" t="s">
        <v>4355</v>
      </c>
      <c r="C1336" t="s">
        <v>13361</v>
      </c>
      <c r="D1336" t="s">
        <v>1907</v>
      </c>
      <c r="E1336" t="s">
        <v>4223</v>
      </c>
      <c r="F1336" t="s">
        <v>4356</v>
      </c>
      <c r="G1336" t="s">
        <v>1907</v>
      </c>
      <c r="H1336" t="s">
        <v>13362</v>
      </c>
      <c r="I1336" t="s">
        <v>9410</v>
      </c>
      <c r="J1336" t="s">
        <v>9411</v>
      </c>
      <c r="K1336">
        <v>0.97</v>
      </c>
      <c r="L1336" s="1">
        <v>44927</v>
      </c>
      <c r="M1336" s="1">
        <v>45291</v>
      </c>
    </row>
    <row r="1337" spans="1:13">
      <c r="A1337" t="s">
        <v>4357</v>
      </c>
      <c r="B1337" t="s">
        <v>4358</v>
      </c>
      <c r="C1337" t="s">
        <v>13363</v>
      </c>
      <c r="D1337" t="s">
        <v>13364</v>
      </c>
      <c r="E1337" t="s">
        <v>4223</v>
      </c>
      <c r="F1337" t="s">
        <v>4359</v>
      </c>
      <c r="G1337" t="s">
        <v>4360</v>
      </c>
      <c r="H1337" t="s">
        <v>13365</v>
      </c>
      <c r="I1337" t="s">
        <v>9410</v>
      </c>
      <c r="J1337" t="s">
        <v>9411</v>
      </c>
      <c r="K1337">
        <v>0.9</v>
      </c>
      <c r="L1337" s="1">
        <v>44927</v>
      </c>
      <c r="M1337" s="1">
        <v>45291</v>
      </c>
    </row>
    <row r="1338" spans="1:13">
      <c r="A1338" t="s">
        <v>4361</v>
      </c>
      <c r="B1338" t="s">
        <v>4362</v>
      </c>
      <c r="C1338" t="s">
        <v>13366</v>
      </c>
      <c r="D1338" t="s">
        <v>13276</v>
      </c>
      <c r="E1338" t="s">
        <v>4223</v>
      </c>
      <c r="F1338" t="s">
        <v>4363</v>
      </c>
      <c r="G1338" t="s">
        <v>2354</v>
      </c>
      <c r="H1338" t="s">
        <v>13367</v>
      </c>
      <c r="I1338" t="s">
        <v>9410</v>
      </c>
      <c r="J1338" t="s">
        <v>9411</v>
      </c>
      <c r="K1338">
        <v>0.94</v>
      </c>
      <c r="L1338" s="1">
        <v>44927</v>
      </c>
      <c r="M1338" s="1">
        <v>45291</v>
      </c>
    </row>
    <row r="1339" spans="1:13">
      <c r="A1339" t="s">
        <v>4364</v>
      </c>
      <c r="B1339" t="s">
        <v>4365</v>
      </c>
      <c r="C1339" t="s">
        <v>13368</v>
      </c>
      <c r="D1339" t="s">
        <v>13369</v>
      </c>
      <c r="E1339" t="s">
        <v>4223</v>
      </c>
      <c r="F1339" t="s">
        <v>4366</v>
      </c>
      <c r="G1339" t="s">
        <v>4367</v>
      </c>
      <c r="H1339" t="s">
        <v>13370</v>
      </c>
      <c r="I1339" t="s">
        <v>9410</v>
      </c>
      <c r="J1339" t="s">
        <v>9411</v>
      </c>
      <c r="K1339">
        <v>0.95</v>
      </c>
      <c r="L1339" s="1">
        <v>44927</v>
      </c>
      <c r="M1339" s="1">
        <v>45291</v>
      </c>
    </row>
    <row r="1340" spans="1:13">
      <c r="A1340" t="s">
        <v>13371</v>
      </c>
      <c r="B1340" t="s">
        <v>13372</v>
      </c>
      <c r="C1340" t="s">
        <v>13373</v>
      </c>
      <c r="D1340" t="s">
        <v>3002</v>
      </c>
      <c r="E1340" t="s">
        <v>4223</v>
      </c>
      <c r="F1340" t="s">
        <v>13374</v>
      </c>
      <c r="G1340" t="s">
        <v>13375</v>
      </c>
      <c r="H1340" t="s">
        <v>13376</v>
      </c>
      <c r="I1340" t="s">
        <v>9410</v>
      </c>
      <c r="J1340" t="s">
        <v>9411</v>
      </c>
      <c r="K1340">
        <v>0.86</v>
      </c>
      <c r="L1340" s="1">
        <v>44927</v>
      </c>
      <c r="M1340" s="1">
        <v>45291</v>
      </c>
    </row>
    <row r="1341" spans="1:13">
      <c r="A1341" t="s">
        <v>4368</v>
      </c>
      <c r="B1341" t="s">
        <v>4369</v>
      </c>
      <c r="C1341" t="s">
        <v>13377</v>
      </c>
      <c r="D1341" t="s">
        <v>13378</v>
      </c>
      <c r="E1341" t="s">
        <v>4223</v>
      </c>
      <c r="F1341" t="s">
        <v>4370</v>
      </c>
      <c r="G1341" t="s">
        <v>3532</v>
      </c>
      <c r="H1341" t="s">
        <v>13379</v>
      </c>
      <c r="I1341" t="s">
        <v>9410</v>
      </c>
      <c r="J1341" t="s">
        <v>9411</v>
      </c>
      <c r="K1341">
        <v>0.84</v>
      </c>
      <c r="L1341" s="1">
        <v>44927</v>
      </c>
      <c r="M1341" s="1">
        <v>45291</v>
      </c>
    </row>
    <row r="1342" spans="1:13">
      <c r="A1342" t="s">
        <v>4371</v>
      </c>
      <c r="B1342" t="s">
        <v>4372</v>
      </c>
      <c r="C1342" t="s">
        <v>13380</v>
      </c>
      <c r="D1342" t="s">
        <v>4235</v>
      </c>
      <c r="E1342" t="s">
        <v>4223</v>
      </c>
      <c r="F1342" t="s">
        <v>4373</v>
      </c>
      <c r="G1342" t="s">
        <v>4235</v>
      </c>
      <c r="H1342" t="s">
        <v>13381</v>
      </c>
      <c r="I1342" t="s">
        <v>9410</v>
      </c>
      <c r="J1342" t="s">
        <v>9411</v>
      </c>
      <c r="K1342">
        <v>0.93</v>
      </c>
      <c r="L1342" s="1">
        <v>44927</v>
      </c>
      <c r="M1342" s="1">
        <v>45291</v>
      </c>
    </row>
    <row r="1343" spans="1:13">
      <c r="A1343" t="s">
        <v>4377</v>
      </c>
      <c r="B1343" t="s">
        <v>4378</v>
      </c>
      <c r="C1343" t="s">
        <v>13382</v>
      </c>
      <c r="D1343" t="s">
        <v>13383</v>
      </c>
      <c r="E1343" t="s">
        <v>4223</v>
      </c>
      <c r="F1343" t="s">
        <v>4379</v>
      </c>
      <c r="G1343" t="s">
        <v>4380</v>
      </c>
      <c r="H1343" t="s">
        <v>13384</v>
      </c>
      <c r="I1343" t="s">
        <v>9410</v>
      </c>
      <c r="J1343" t="s">
        <v>9411</v>
      </c>
      <c r="K1343">
        <v>0.88</v>
      </c>
      <c r="L1343" s="1">
        <v>44927</v>
      </c>
      <c r="M1343" s="1">
        <v>45291</v>
      </c>
    </row>
    <row r="1344" spans="1:13">
      <c r="A1344" t="s">
        <v>4381</v>
      </c>
      <c r="B1344" t="s">
        <v>4382</v>
      </c>
      <c r="C1344" t="s">
        <v>13385</v>
      </c>
      <c r="D1344" t="s">
        <v>13386</v>
      </c>
      <c r="E1344" t="s">
        <v>4223</v>
      </c>
      <c r="F1344" t="s">
        <v>4383</v>
      </c>
      <c r="G1344" t="s">
        <v>4239</v>
      </c>
      <c r="H1344" t="s">
        <v>13387</v>
      </c>
      <c r="I1344" t="s">
        <v>9410</v>
      </c>
      <c r="J1344" t="s">
        <v>9411</v>
      </c>
      <c r="K1344">
        <v>1.02</v>
      </c>
      <c r="L1344" s="1">
        <v>44927</v>
      </c>
      <c r="M1344" s="1">
        <v>45291</v>
      </c>
    </row>
    <row r="1345" spans="1:13">
      <c r="A1345" t="s">
        <v>4384</v>
      </c>
      <c r="B1345" t="s">
        <v>4385</v>
      </c>
      <c r="C1345" t="s">
        <v>13388</v>
      </c>
      <c r="D1345" t="s">
        <v>13389</v>
      </c>
      <c r="E1345" t="s">
        <v>4223</v>
      </c>
      <c r="F1345" t="s">
        <v>4386</v>
      </c>
      <c r="G1345" t="s">
        <v>4387</v>
      </c>
      <c r="H1345" t="s">
        <v>13390</v>
      </c>
      <c r="I1345" t="s">
        <v>9410</v>
      </c>
      <c r="J1345" t="s">
        <v>9411</v>
      </c>
      <c r="K1345">
        <v>1</v>
      </c>
      <c r="L1345" s="1">
        <v>44927</v>
      </c>
      <c r="M1345" s="1">
        <v>45291</v>
      </c>
    </row>
    <row r="1346" spans="1:13">
      <c r="A1346" t="s">
        <v>4388</v>
      </c>
      <c r="B1346" t="s">
        <v>4389</v>
      </c>
      <c r="C1346" t="s">
        <v>13391</v>
      </c>
      <c r="D1346" t="s">
        <v>13392</v>
      </c>
      <c r="E1346" t="s">
        <v>4223</v>
      </c>
      <c r="F1346" t="s">
        <v>4390</v>
      </c>
      <c r="G1346" t="s">
        <v>4391</v>
      </c>
      <c r="H1346" t="s">
        <v>13393</v>
      </c>
      <c r="I1346" t="s">
        <v>9410</v>
      </c>
      <c r="J1346" t="s">
        <v>9411</v>
      </c>
      <c r="K1346">
        <v>0.92</v>
      </c>
      <c r="L1346" s="1">
        <v>44927</v>
      </c>
      <c r="M1346" s="1">
        <v>45291</v>
      </c>
    </row>
    <row r="1347" spans="1:13">
      <c r="A1347" t="s">
        <v>4392</v>
      </c>
      <c r="B1347" t="s">
        <v>4393</v>
      </c>
      <c r="C1347" t="s">
        <v>13394</v>
      </c>
      <c r="D1347" t="s">
        <v>13389</v>
      </c>
      <c r="E1347" t="s">
        <v>4223</v>
      </c>
      <c r="F1347" t="s">
        <v>4394</v>
      </c>
      <c r="G1347" t="s">
        <v>4387</v>
      </c>
      <c r="H1347" t="s">
        <v>13395</v>
      </c>
      <c r="I1347" t="s">
        <v>9410</v>
      </c>
      <c r="J1347" t="s">
        <v>9411</v>
      </c>
      <c r="K1347">
        <v>0.98</v>
      </c>
      <c r="L1347" s="1">
        <v>44927</v>
      </c>
      <c r="M1347" s="1">
        <v>45291</v>
      </c>
    </row>
    <row r="1348" spans="1:13">
      <c r="A1348" t="s">
        <v>4395</v>
      </c>
      <c r="B1348" t="s">
        <v>4396</v>
      </c>
      <c r="C1348" t="s">
        <v>13396</v>
      </c>
      <c r="D1348" t="s">
        <v>2354</v>
      </c>
      <c r="E1348" t="s">
        <v>4223</v>
      </c>
      <c r="F1348" t="s">
        <v>4397</v>
      </c>
      <c r="G1348" t="s">
        <v>2354</v>
      </c>
      <c r="H1348" t="s">
        <v>13397</v>
      </c>
      <c r="I1348" t="s">
        <v>9410</v>
      </c>
      <c r="J1348" t="s">
        <v>9411</v>
      </c>
      <c r="K1348">
        <v>1.05</v>
      </c>
      <c r="L1348" s="1">
        <v>44927</v>
      </c>
      <c r="M1348" s="1">
        <v>45291</v>
      </c>
    </row>
    <row r="1349" spans="1:13">
      <c r="A1349" t="s">
        <v>4398</v>
      </c>
      <c r="B1349" t="s">
        <v>4399</v>
      </c>
      <c r="C1349" t="s">
        <v>13398</v>
      </c>
      <c r="D1349" t="s">
        <v>3380</v>
      </c>
      <c r="E1349" t="s">
        <v>4223</v>
      </c>
      <c r="F1349" t="s">
        <v>4400</v>
      </c>
      <c r="G1349" t="s">
        <v>2354</v>
      </c>
      <c r="H1349" t="s">
        <v>13399</v>
      </c>
      <c r="I1349" t="s">
        <v>9410</v>
      </c>
      <c r="J1349" t="s">
        <v>9411</v>
      </c>
      <c r="K1349">
        <v>1.02</v>
      </c>
      <c r="L1349" s="1">
        <v>44927</v>
      </c>
      <c r="M1349" s="1">
        <v>45291</v>
      </c>
    </row>
    <row r="1350" spans="1:13">
      <c r="A1350" t="s">
        <v>4401</v>
      </c>
      <c r="B1350" t="s">
        <v>4402</v>
      </c>
      <c r="C1350" t="s">
        <v>13400</v>
      </c>
      <c r="D1350" t="s">
        <v>13401</v>
      </c>
      <c r="E1350" t="s">
        <v>4223</v>
      </c>
      <c r="F1350" t="s">
        <v>4403</v>
      </c>
      <c r="G1350" t="s">
        <v>4239</v>
      </c>
      <c r="H1350" t="s">
        <v>13402</v>
      </c>
      <c r="I1350" t="s">
        <v>9410</v>
      </c>
      <c r="J1350" t="s">
        <v>9411</v>
      </c>
      <c r="K1350">
        <v>1</v>
      </c>
      <c r="L1350" s="1">
        <v>44927</v>
      </c>
      <c r="M1350" s="1">
        <v>45291</v>
      </c>
    </row>
    <row r="1351" spans="1:13">
      <c r="A1351" t="s">
        <v>4404</v>
      </c>
      <c r="B1351" t="s">
        <v>4405</v>
      </c>
      <c r="C1351" t="s">
        <v>13403</v>
      </c>
      <c r="D1351" t="s">
        <v>13299</v>
      </c>
      <c r="E1351" t="s">
        <v>4223</v>
      </c>
      <c r="F1351" t="s">
        <v>4406</v>
      </c>
      <c r="G1351" t="s">
        <v>4285</v>
      </c>
      <c r="H1351" t="s">
        <v>13404</v>
      </c>
      <c r="I1351" t="s">
        <v>9410</v>
      </c>
      <c r="J1351" t="s">
        <v>9411</v>
      </c>
      <c r="K1351">
        <v>0.93</v>
      </c>
      <c r="L1351" s="1">
        <v>44927</v>
      </c>
      <c r="M1351" s="1">
        <v>45291</v>
      </c>
    </row>
    <row r="1352" spans="1:13">
      <c r="A1352" t="s">
        <v>4407</v>
      </c>
      <c r="B1352" t="s">
        <v>4408</v>
      </c>
      <c r="C1352" t="s">
        <v>13405</v>
      </c>
      <c r="D1352" t="s">
        <v>13276</v>
      </c>
      <c r="E1352" t="s">
        <v>4223</v>
      </c>
      <c r="F1352" t="s">
        <v>4409</v>
      </c>
      <c r="G1352" t="s">
        <v>2354</v>
      </c>
      <c r="H1352" t="s">
        <v>13406</v>
      </c>
      <c r="I1352" t="s">
        <v>9410</v>
      </c>
      <c r="J1352" t="s">
        <v>9411</v>
      </c>
      <c r="K1352">
        <v>1</v>
      </c>
      <c r="L1352" s="1">
        <v>44927</v>
      </c>
      <c r="M1352" s="1">
        <v>45291</v>
      </c>
    </row>
    <row r="1353" spans="1:13">
      <c r="A1353" t="s">
        <v>4410</v>
      </c>
      <c r="B1353" t="s">
        <v>4411</v>
      </c>
      <c r="C1353" t="s">
        <v>13407</v>
      </c>
      <c r="D1353" t="s">
        <v>13408</v>
      </c>
      <c r="E1353" t="s">
        <v>4223</v>
      </c>
      <c r="F1353" t="s">
        <v>4412</v>
      </c>
      <c r="G1353" t="s">
        <v>4413</v>
      </c>
      <c r="H1353" t="s">
        <v>13409</v>
      </c>
      <c r="I1353" t="s">
        <v>9410</v>
      </c>
      <c r="J1353" t="s">
        <v>9411</v>
      </c>
      <c r="K1353">
        <v>0.96</v>
      </c>
      <c r="L1353" s="1">
        <v>44927</v>
      </c>
      <c r="M1353" s="1">
        <v>45291</v>
      </c>
    </row>
    <row r="1354" spans="1:13">
      <c r="A1354" t="s">
        <v>13410</v>
      </c>
      <c r="B1354" t="s">
        <v>13411</v>
      </c>
      <c r="C1354" t="s">
        <v>13412</v>
      </c>
      <c r="D1354" t="s">
        <v>13413</v>
      </c>
      <c r="E1354" t="s">
        <v>4223</v>
      </c>
      <c r="F1354" t="s">
        <v>13414</v>
      </c>
      <c r="G1354" t="s">
        <v>4321</v>
      </c>
      <c r="H1354" t="s">
        <v>13415</v>
      </c>
      <c r="I1354" t="s">
        <v>9410</v>
      </c>
      <c r="J1354" t="s">
        <v>9411</v>
      </c>
      <c r="K1354">
        <v>0.91</v>
      </c>
      <c r="L1354" s="1">
        <v>44927</v>
      </c>
      <c r="M1354" s="1">
        <v>45291</v>
      </c>
    </row>
    <row r="1355" spans="1:13">
      <c r="A1355" t="s">
        <v>4414</v>
      </c>
      <c r="B1355" t="s">
        <v>4415</v>
      </c>
      <c r="C1355" t="s">
        <v>13416</v>
      </c>
      <c r="D1355" t="s">
        <v>13417</v>
      </c>
      <c r="E1355" t="s">
        <v>4223</v>
      </c>
      <c r="F1355" t="s">
        <v>4416</v>
      </c>
      <c r="G1355" t="s">
        <v>2354</v>
      </c>
      <c r="H1355" t="s">
        <v>13418</v>
      </c>
      <c r="I1355" t="s">
        <v>9410</v>
      </c>
      <c r="J1355" t="s">
        <v>9411</v>
      </c>
      <c r="K1355">
        <v>0.99</v>
      </c>
      <c r="L1355" s="1">
        <v>44927</v>
      </c>
      <c r="M1355" s="1">
        <v>45291</v>
      </c>
    </row>
    <row r="1356" spans="1:13">
      <c r="A1356" t="s">
        <v>13419</v>
      </c>
      <c r="B1356" t="s">
        <v>13420</v>
      </c>
      <c r="C1356" t="s">
        <v>13421</v>
      </c>
      <c r="D1356" t="s">
        <v>13422</v>
      </c>
      <c r="E1356" t="s">
        <v>4223</v>
      </c>
      <c r="F1356" t="s">
        <v>13423</v>
      </c>
      <c r="G1356" t="s">
        <v>13422</v>
      </c>
      <c r="H1356" t="s">
        <v>13424</v>
      </c>
      <c r="I1356" t="s">
        <v>9410</v>
      </c>
      <c r="J1356" t="s">
        <v>9411</v>
      </c>
      <c r="K1356">
        <v>0.84</v>
      </c>
      <c r="L1356" s="1">
        <v>44927</v>
      </c>
      <c r="M1356" s="1">
        <v>45291</v>
      </c>
    </row>
    <row r="1357" spans="1:13">
      <c r="A1357" t="s">
        <v>4417</v>
      </c>
      <c r="B1357" t="s">
        <v>4418</v>
      </c>
      <c r="C1357" t="s">
        <v>13425</v>
      </c>
      <c r="D1357" t="s">
        <v>4420</v>
      </c>
      <c r="E1357" t="s">
        <v>4223</v>
      </c>
      <c r="F1357" t="s">
        <v>4419</v>
      </c>
      <c r="G1357" t="s">
        <v>4420</v>
      </c>
      <c r="H1357" t="s">
        <v>13426</v>
      </c>
      <c r="I1357" t="s">
        <v>9410</v>
      </c>
      <c r="J1357" t="s">
        <v>9411</v>
      </c>
      <c r="K1357">
        <v>0.93</v>
      </c>
      <c r="L1357" s="1">
        <v>44927</v>
      </c>
      <c r="M1357" s="1">
        <v>45291</v>
      </c>
    </row>
    <row r="1358" spans="1:13">
      <c r="A1358" t="s">
        <v>4421</v>
      </c>
      <c r="B1358" t="s">
        <v>4422</v>
      </c>
      <c r="C1358" t="s">
        <v>13427</v>
      </c>
      <c r="D1358" t="s">
        <v>3159</v>
      </c>
      <c r="E1358" t="s">
        <v>4223</v>
      </c>
      <c r="F1358" t="s">
        <v>4423</v>
      </c>
      <c r="G1358" t="s">
        <v>4289</v>
      </c>
      <c r="H1358" t="s">
        <v>13428</v>
      </c>
      <c r="I1358" t="s">
        <v>9410</v>
      </c>
      <c r="J1358" t="s">
        <v>9411</v>
      </c>
      <c r="K1358">
        <v>1.05</v>
      </c>
      <c r="L1358" s="1">
        <v>44927</v>
      </c>
      <c r="M1358" s="1">
        <v>45291</v>
      </c>
    </row>
    <row r="1359" spans="1:13">
      <c r="A1359" t="s">
        <v>4424</v>
      </c>
      <c r="B1359" t="s">
        <v>4425</v>
      </c>
      <c r="C1359" t="s">
        <v>13429</v>
      </c>
      <c r="D1359" t="s">
        <v>13430</v>
      </c>
      <c r="E1359" t="s">
        <v>4223</v>
      </c>
      <c r="F1359" t="s">
        <v>4426</v>
      </c>
      <c r="G1359" t="s">
        <v>4387</v>
      </c>
      <c r="H1359" t="s">
        <v>13431</v>
      </c>
      <c r="I1359" t="s">
        <v>9410</v>
      </c>
      <c r="J1359" t="s">
        <v>9411</v>
      </c>
      <c r="K1359">
        <v>0.97</v>
      </c>
      <c r="L1359" s="1">
        <v>44927</v>
      </c>
      <c r="M1359" s="1">
        <v>45291</v>
      </c>
    </row>
    <row r="1360" spans="1:13">
      <c r="A1360" t="s">
        <v>4427</v>
      </c>
      <c r="B1360" t="s">
        <v>4428</v>
      </c>
      <c r="C1360" t="s">
        <v>13432</v>
      </c>
      <c r="D1360" t="s">
        <v>12021</v>
      </c>
      <c r="E1360" t="s">
        <v>4223</v>
      </c>
      <c r="F1360" t="s">
        <v>4429</v>
      </c>
      <c r="G1360" t="s">
        <v>4239</v>
      </c>
      <c r="H1360" t="s">
        <v>13433</v>
      </c>
      <c r="I1360" t="s">
        <v>9410</v>
      </c>
      <c r="J1360" t="s">
        <v>9411</v>
      </c>
      <c r="K1360">
        <v>0.97</v>
      </c>
      <c r="L1360" s="1">
        <v>44927</v>
      </c>
      <c r="M1360" s="1">
        <v>45291</v>
      </c>
    </row>
    <row r="1361" spans="1:13">
      <c r="A1361" t="s">
        <v>4430</v>
      </c>
      <c r="B1361" t="s">
        <v>4431</v>
      </c>
      <c r="C1361" t="s">
        <v>13434</v>
      </c>
      <c r="D1361" t="s">
        <v>5188</v>
      </c>
      <c r="E1361" t="s">
        <v>4223</v>
      </c>
      <c r="F1361" t="s">
        <v>4432</v>
      </c>
      <c r="G1361" t="s">
        <v>4267</v>
      </c>
      <c r="H1361" t="s">
        <v>13435</v>
      </c>
      <c r="I1361" t="s">
        <v>9410</v>
      </c>
      <c r="J1361" t="s">
        <v>9411</v>
      </c>
      <c r="K1361">
        <v>0.88</v>
      </c>
      <c r="L1361" s="1">
        <v>44927</v>
      </c>
      <c r="M1361" s="1">
        <v>45291</v>
      </c>
    </row>
    <row r="1362" spans="1:13">
      <c r="A1362" t="s">
        <v>4433</v>
      </c>
      <c r="B1362" t="s">
        <v>4434</v>
      </c>
      <c r="C1362" t="s">
        <v>13436</v>
      </c>
      <c r="D1362" t="s">
        <v>13284</v>
      </c>
      <c r="E1362" t="s">
        <v>4223</v>
      </c>
      <c r="F1362" t="s">
        <v>4435</v>
      </c>
      <c r="G1362" t="s">
        <v>2354</v>
      </c>
      <c r="H1362" t="s">
        <v>13437</v>
      </c>
      <c r="I1362" t="s">
        <v>9410</v>
      </c>
      <c r="J1362" t="s">
        <v>9411</v>
      </c>
      <c r="K1362">
        <v>0.92</v>
      </c>
      <c r="L1362" s="1">
        <v>44927</v>
      </c>
      <c r="M1362" s="1">
        <v>45291</v>
      </c>
    </row>
    <row r="1363" spans="1:13">
      <c r="A1363" t="s">
        <v>4436</v>
      </c>
      <c r="B1363" t="s">
        <v>4437</v>
      </c>
      <c r="C1363" t="s">
        <v>13438</v>
      </c>
      <c r="D1363" t="s">
        <v>22</v>
      </c>
      <c r="E1363" t="s">
        <v>4223</v>
      </c>
      <c r="F1363" t="s">
        <v>4438</v>
      </c>
      <c r="G1363" t="s">
        <v>112</v>
      </c>
      <c r="H1363" t="s">
        <v>13439</v>
      </c>
      <c r="I1363" t="s">
        <v>9410</v>
      </c>
      <c r="J1363" t="s">
        <v>9411</v>
      </c>
      <c r="K1363">
        <v>0.88</v>
      </c>
      <c r="L1363" s="1">
        <v>44927</v>
      </c>
      <c r="M1363" s="1">
        <v>45291</v>
      </c>
    </row>
    <row r="1364" spans="1:13">
      <c r="A1364" t="s">
        <v>4439</v>
      </c>
      <c r="B1364" t="s">
        <v>4440</v>
      </c>
      <c r="C1364" t="s">
        <v>13440</v>
      </c>
      <c r="D1364" t="s">
        <v>4442</v>
      </c>
      <c r="E1364" t="s">
        <v>4223</v>
      </c>
      <c r="F1364" t="s">
        <v>4441</v>
      </c>
      <c r="G1364" t="s">
        <v>4442</v>
      </c>
      <c r="H1364" t="s">
        <v>13441</v>
      </c>
      <c r="I1364" t="s">
        <v>9410</v>
      </c>
      <c r="J1364" t="s">
        <v>9411</v>
      </c>
      <c r="K1364">
        <v>0.95</v>
      </c>
      <c r="L1364" s="1">
        <v>44927</v>
      </c>
      <c r="M1364" s="1">
        <v>45291</v>
      </c>
    </row>
    <row r="1365" spans="1:13">
      <c r="A1365" t="s">
        <v>4443</v>
      </c>
      <c r="B1365" t="s">
        <v>4444</v>
      </c>
      <c r="C1365" t="s">
        <v>13442</v>
      </c>
      <c r="D1365" t="s">
        <v>13443</v>
      </c>
      <c r="E1365" t="s">
        <v>4223</v>
      </c>
      <c r="F1365" t="s">
        <v>4445</v>
      </c>
      <c r="G1365" t="s">
        <v>4289</v>
      </c>
      <c r="H1365" t="s">
        <v>13444</v>
      </c>
      <c r="I1365" t="s">
        <v>9410</v>
      </c>
      <c r="J1365" t="s">
        <v>9411</v>
      </c>
      <c r="K1365">
        <v>1.02</v>
      </c>
      <c r="L1365" s="1">
        <v>44927</v>
      </c>
      <c r="M1365" s="1">
        <v>45291</v>
      </c>
    </row>
    <row r="1366" spans="1:13">
      <c r="A1366" t="s">
        <v>4446</v>
      </c>
      <c r="B1366" t="s">
        <v>4447</v>
      </c>
      <c r="C1366" t="s">
        <v>13445</v>
      </c>
      <c r="D1366" t="s">
        <v>13408</v>
      </c>
      <c r="E1366" t="s">
        <v>4223</v>
      </c>
      <c r="F1366" t="s">
        <v>4448</v>
      </c>
      <c r="G1366" t="s">
        <v>4413</v>
      </c>
      <c r="H1366" t="s">
        <v>13446</v>
      </c>
      <c r="I1366" t="s">
        <v>9410</v>
      </c>
      <c r="J1366" t="s">
        <v>9411</v>
      </c>
      <c r="K1366">
        <v>0.98</v>
      </c>
      <c r="L1366" s="1">
        <v>44927</v>
      </c>
      <c r="M1366" s="1">
        <v>45291</v>
      </c>
    </row>
    <row r="1367" spans="1:13">
      <c r="A1367" t="s">
        <v>4449</v>
      </c>
      <c r="B1367" t="s">
        <v>4450</v>
      </c>
      <c r="C1367" t="s">
        <v>13447</v>
      </c>
      <c r="D1367" t="s">
        <v>13448</v>
      </c>
      <c r="E1367" t="s">
        <v>4223</v>
      </c>
      <c r="F1367" t="s">
        <v>4451</v>
      </c>
      <c r="G1367" t="s">
        <v>1609</v>
      </c>
      <c r="H1367" t="s">
        <v>13449</v>
      </c>
      <c r="I1367" t="s">
        <v>9410</v>
      </c>
      <c r="J1367" t="s">
        <v>9411</v>
      </c>
      <c r="K1367">
        <v>0.95</v>
      </c>
      <c r="L1367" s="1">
        <v>44927</v>
      </c>
      <c r="M1367" s="1">
        <v>45291</v>
      </c>
    </row>
    <row r="1368" spans="1:13">
      <c r="A1368" t="s">
        <v>4452</v>
      </c>
      <c r="B1368" t="s">
        <v>4453</v>
      </c>
      <c r="C1368" t="s">
        <v>13450</v>
      </c>
      <c r="D1368" t="s">
        <v>13451</v>
      </c>
      <c r="E1368" t="s">
        <v>4223</v>
      </c>
      <c r="F1368" t="s">
        <v>4454</v>
      </c>
      <c r="G1368" t="s">
        <v>4455</v>
      </c>
      <c r="H1368" t="s">
        <v>13452</v>
      </c>
      <c r="I1368" t="s">
        <v>9410</v>
      </c>
      <c r="J1368" t="s">
        <v>9411</v>
      </c>
      <c r="K1368">
        <v>0.84</v>
      </c>
      <c r="L1368" s="1">
        <v>44927</v>
      </c>
      <c r="M1368" s="1">
        <v>45291</v>
      </c>
    </row>
    <row r="1369" spans="1:13">
      <c r="A1369" t="s">
        <v>4456</v>
      </c>
      <c r="B1369" t="s">
        <v>4457</v>
      </c>
      <c r="C1369" t="s">
        <v>13453</v>
      </c>
      <c r="D1369" t="s">
        <v>13454</v>
      </c>
      <c r="E1369" t="s">
        <v>4223</v>
      </c>
      <c r="F1369" t="s">
        <v>4458</v>
      </c>
      <c r="G1369" t="s">
        <v>175</v>
      </c>
      <c r="H1369" t="s">
        <v>13455</v>
      </c>
      <c r="I1369" t="s">
        <v>9410</v>
      </c>
      <c r="J1369" t="s">
        <v>9411</v>
      </c>
      <c r="K1369">
        <v>0.84</v>
      </c>
      <c r="L1369" s="1">
        <v>44927</v>
      </c>
      <c r="M1369" s="1">
        <v>45291</v>
      </c>
    </row>
    <row r="1370" spans="1:13">
      <c r="A1370" t="s">
        <v>4459</v>
      </c>
      <c r="B1370" t="s">
        <v>4460</v>
      </c>
      <c r="C1370" t="s">
        <v>13456</v>
      </c>
      <c r="D1370" t="s">
        <v>12490</v>
      </c>
      <c r="E1370" t="s">
        <v>4223</v>
      </c>
      <c r="F1370" t="s">
        <v>4461</v>
      </c>
      <c r="G1370" t="s">
        <v>2354</v>
      </c>
      <c r="H1370" t="s">
        <v>13457</v>
      </c>
      <c r="I1370" t="s">
        <v>9410</v>
      </c>
      <c r="J1370" t="s">
        <v>9411</v>
      </c>
      <c r="K1370">
        <v>1.03</v>
      </c>
      <c r="L1370" s="1">
        <v>44927</v>
      </c>
      <c r="M1370" s="1">
        <v>45291</v>
      </c>
    </row>
    <row r="1371" spans="1:13">
      <c r="A1371" t="s">
        <v>4462</v>
      </c>
      <c r="B1371" t="s">
        <v>4463</v>
      </c>
      <c r="C1371" t="s">
        <v>13458</v>
      </c>
      <c r="D1371" t="s">
        <v>13459</v>
      </c>
      <c r="E1371" t="s">
        <v>4223</v>
      </c>
      <c r="F1371" t="s">
        <v>4464</v>
      </c>
      <c r="G1371" t="s">
        <v>4239</v>
      </c>
      <c r="H1371" t="s">
        <v>13460</v>
      </c>
      <c r="I1371" t="s">
        <v>9410</v>
      </c>
      <c r="J1371" t="s">
        <v>9411</v>
      </c>
      <c r="K1371">
        <v>1.02</v>
      </c>
      <c r="L1371" s="1">
        <v>44927</v>
      </c>
      <c r="M1371" s="1">
        <v>45291</v>
      </c>
    </row>
    <row r="1372" spans="1:13">
      <c r="A1372" t="s">
        <v>4465</v>
      </c>
      <c r="B1372" t="s">
        <v>4466</v>
      </c>
      <c r="C1372" t="s">
        <v>13461</v>
      </c>
      <c r="D1372" t="s">
        <v>13462</v>
      </c>
      <c r="E1372" t="s">
        <v>4223</v>
      </c>
      <c r="F1372" t="s">
        <v>4467</v>
      </c>
      <c r="G1372" t="s">
        <v>4285</v>
      </c>
      <c r="H1372" t="s">
        <v>13463</v>
      </c>
      <c r="I1372" t="s">
        <v>9410</v>
      </c>
      <c r="J1372" t="s">
        <v>9411</v>
      </c>
      <c r="K1372">
        <v>0.86</v>
      </c>
      <c r="L1372" s="1">
        <v>44927</v>
      </c>
      <c r="M1372" s="1">
        <v>45291</v>
      </c>
    </row>
    <row r="1373" spans="1:13">
      <c r="A1373" t="s">
        <v>4468</v>
      </c>
      <c r="B1373" t="s">
        <v>4469</v>
      </c>
      <c r="C1373" t="s">
        <v>13464</v>
      </c>
      <c r="D1373" t="s">
        <v>9606</v>
      </c>
      <c r="E1373" t="s">
        <v>4223</v>
      </c>
      <c r="F1373" t="s">
        <v>4470</v>
      </c>
      <c r="G1373" t="s">
        <v>4239</v>
      </c>
      <c r="H1373" t="s">
        <v>13465</v>
      </c>
      <c r="I1373" t="s">
        <v>9410</v>
      </c>
      <c r="J1373" t="s">
        <v>9411</v>
      </c>
      <c r="K1373">
        <v>0.97</v>
      </c>
      <c r="L1373" s="1">
        <v>44927</v>
      </c>
      <c r="M1373" s="1">
        <v>45291</v>
      </c>
    </row>
    <row r="1374" spans="1:13">
      <c r="A1374" t="s">
        <v>4471</v>
      </c>
      <c r="B1374" t="s">
        <v>4472</v>
      </c>
      <c r="C1374" t="s">
        <v>13466</v>
      </c>
      <c r="D1374" t="s">
        <v>3611</v>
      </c>
      <c r="E1374" t="s">
        <v>4223</v>
      </c>
      <c r="F1374" t="s">
        <v>4473</v>
      </c>
      <c r="G1374" t="s">
        <v>2354</v>
      </c>
      <c r="H1374" t="s">
        <v>13467</v>
      </c>
      <c r="I1374" t="s">
        <v>9410</v>
      </c>
      <c r="J1374" t="s">
        <v>9411</v>
      </c>
      <c r="K1374">
        <v>1.04</v>
      </c>
      <c r="L1374" s="1">
        <v>44927</v>
      </c>
      <c r="M1374" s="1">
        <v>45291</v>
      </c>
    </row>
    <row r="1375" spans="1:13">
      <c r="A1375" t="s">
        <v>4474</v>
      </c>
      <c r="B1375" t="s">
        <v>4475</v>
      </c>
      <c r="C1375" t="s">
        <v>13468</v>
      </c>
      <c r="D1375" t="s">
        <v>13276</v>
      </c>
      <c r="E1375" t="s">
        <v>4223</v>
      </c>
      <c r="F1375" t="s">
        <v>4363</v>
      </c>
      <c r="G1375" t="s">
        <v>2354</v>
      </c>
      <c r="H1375" t="s">
        <v>13469</v>
      </c>
      <c r="I1375" t="s">
        <v>9410</v>
      </c>
      <c r="J1375" t="s">
        <v>9411</v>
      </c>
      <c r="K1375">
        <v>0.99</v>
      </c>
      <c r="L1375" s="1">
        <v>44927</v>
      </c>
      <c r="M1375" s="1">
        <v>45291</v>
      </c>
    </row>
    <row r="1376" spans="1:13">
      <c r="A1376" t="s">
        <v>4476</v>
      </c>
      <c r="B1376" t="s">
        <v>4477</v>
      </c>
      <c r="C1376" t="s">
        <v>13470</v>
      </c>
      <c r="D1376" t="s">
        <v>13471</v>
      </c>
      <c r="E1376" t="s">
        <v>4223</v>
      </c>
      <c r="F1376" t="s">
        <v>4478</v>
      </c>
      <c r="G1376" t="s">
        <v>4239</v>
      </c>
      <c r="H1376" t="s">
        <v>13472</v>
      </c>
      <c r="I1376" t="s">
        <v>9410</v>
      </c>
      <c r="J1376" t="s">
        <v>9411</v>
      </c>
      <c r="K1376">
        <v>0.97</v>
      </c>
      <c r="L1376" s="1">
        <v>44927</v>
      </c>
      <c r="M1376" s="1">
        <v>45291</v>
      </c>
    </row>
    <row r="1377" spans="1:13">
      <c r="A1377" t="s">
        <v>13473</v>
      </c>
      <c r="B1377" t="s">
        <v>13474</v>
      </c>
      <c r="C1377" t="s">
        <v>13475</v>
      </c>
      <c r="D1377" t="s">
        <v>10787</v>
      </c>
      <c r="E1377" t="s">
        <v>4223</v>
      </c>
      <c r="F1377" t="s">
        <v>13476</v>
      </c>
      <c r="G1377" t="s">
        <v>2741</v>
      </c>
      <c r="H1377" t="s">
        <v>13477</v>
      </c>
      <c r="I1377" t="s">
        <v>9410</v>
      </c>
      <c r="J1377" t="s">
        <v>9411</v>
      </c>
      <c r="K1377">
        <v>0.8</v>
      </c>
      <c r="L1377" s="1">
        <v>44927</v>
      </c>
      <c r="M1377" s="1">
        <v>45291</v>
      </c>
    </row>
    <row r="1378" spans="1:13">
      <c r="A1378" t="s">
        <v>4479</v>
      </c>
      <c r="B1378" t="s">
        <v>4480</v>
      </c>
      <c r="C1378" t="s">
        <v>13478</v>
      </c>
      <c r="D1378" t="s">
        <v>13276</v>
      </c>
      <c r="E1378" t="s">
        <v>4223</v>
      </c>
      <c r="F1378" t="s">
        <v>4363</v>
      </c>
      <c r="G1378" t="s">
        <v>2354</v>
      </c>
      <c r="H1378" t="s">
        <v>13479</v>
      </c>
      <c r="I1378" t="s">
        <v>9410</v>
      </c>
      <c r="J1378" t="s">
        <v>9411</v>
      </c>
      <c r="K1378">
        <v>1.03</v>
      </c>
      <c r="L1378" s="1">
        <v>44927</v>
      </c>
      <c r="M1378" s="1">
        <v>45291</v>
      </c>
    </row>
    <row r="1379" spans="1:13">
      <c r="A1379" t="s">
        <v>13480</v>
      </c>
      <c r="B1379" t="s">
        <v>13481</v>
      </c>
      <c r="C1379" t="s">
        <v>13482</v>
      </c>
      <c r="D1379" t="s">
        <v>13265</v>
      </c>
      <c r="E1379" t="s">
        <v>4223</v>
      </c>
      <c r="F1379" t="s">
        <v>4238</v>
      </c>
      <c r="G1379" t="s">
        <v>4239</v>
      </c>
      <c r="H1379" t="s">
        <v>13483</v>
      </c>
      <c r="I1379" t="s">
        <v>9410</v>
      </c>
      <c r="J1379" t="s">
        <v>9411</v>
      </c>
      <c r="K1379">
        <v>0.97</v>
      </c>
      <c r="L1379" s="1">
        <v>44927</v>
      </c>
      <c r="M1379" s="1">
        <v>45291</v>
      </c>
    </row>
    <row r="1380" spans="1:13">
      <c r="A1380" t="s">
        <v>4481</v>
      </c>
      <c r="B1380" t="s">
        <v>4482</v>
      </c>
      <c r="C1380" t="s">
        <v>13484</v>
      </c>
      <c r="D1380" t="s">
        <v>13485</v>
      </c>
      <c r="E1380" t="s">
        <v>4223</v>
      </c>
      <c r="F1380" t="s">
        <v>4483</v>
      </c>
      <c r="G1380" t="s">
        <v>4239</v>
      </c>
      <c r="H1380" t="s">
        <v>13486</v>
      </c>
      <c r="I1380" t="s">
        <v>9410</v>
      </c>
      <c r="J1380" t="s">
        <v>9411</v>
      </c>
      <c r="K1380">
        <v>0.93</v>
      </c>
      <c r="L1380" s="1">
        <v>44927</v>
      </c>
      <c r="M1380" s="1">
        <v>45291</v>
      </c>
    </row>
    <row r="1381" spans="1:13">
      <c r="A1381" t="s">
        <v>4484</v>
      </c>
      <c r="B1381" t="s">
        <v>4485</v>
      </c>
      <c r="C1381" t="s">
        <v>13487</v>
      </c>
      <c r="D1381" t="s">
        <v>4487</v>
      </c>
      <c r="E1381" t="s">
        <v>4223</v>
      </c>
      <c r="F1381" t="s">
        <v>4486</v>
      </c>
      <c r="G1381" t="s">
        <v>4487</v>
      </c>
      <c r="H1381" t="s">
        <v>13488</v>
      </c>
      <c r="I1381" t="s">
        <v>9410</v>
      </c>
      <c r="J1381" t="s">
        <v>9411</v>
      </c>
      <c r="K1381">
        <v>0.78</v>
      </c>
      <c r="L1381" s="1">
        <v>44927</v>
      </c>
      <c r="M1381" s="1">
        <v>45291</v>
      </c>
    </row>
    <row r="1382" spans="1:13">
      <c r="A1382" t="s">
        <v>4512</v>
      </c>
      <c r="B1382" t="s">
        <v>4513</v>
      </c>
      <c r="C1382" t="s">
        <v>13489</v>
      </c>
      <c r="D1382" t="s">
        <v>13490</v>
      </c>
      <c r="E1382" t="s">
        <v>4514</v>
      </c>
      <c r="F1382" t="s">
        <v>4515</v>
      </c>
      <c r="G1382" t="s">
        <v>4516</v>
      </c>
      <c r="H1382" t="s">
        <v>13491</v>
      </c>
      <c r="I1382" t="s">
        <v>9410</v>
      </c>
      <c r="J1382" t="s">
        <v>9411</v>
      </c>
      <c r="K1382">
        <v>0.94</v>
      </c>
      <c r="L1382" s="1">
        <v>44927</v>
      </c>
      <c r="M1382" s="1">
        <v>45291</v>
      </c>
    </row>
    <row r="1383" spans="1:13">
      <c r="A1383" t="s">
        <v>4517</v>
      </c>
      <c r="B1383" t="s">
        <v>4518</v>
      </c>
      <c r="C1383" t="s">
        <v>13492</v>
      </c>
      <c r="D1383" t="s">
        <v>11774</v>
      </c>
      <c r="E1383" t="s">
        <v>4514</v>
      </c>
      <c r="F1383" t="s">
        <v>4519</v>
      </c>
      <c r="G1383" t="s">
        <v>4520</v>
      </c>
      <c r="H1383" t="s">
        <v>13493</v>
      </c>
      <c r="I1383" t="s">
        <v>9410</v>
      </c>
      <c r="J1383" t="s">
        <v>9411</v>
      </c>
      <c r="K1383">
        <v>0.98</v>
      </c>
      <c r="L1383" s="1">
        <v>44927</v>
      </c>
      <c r="M1383" s="1">
        <v>45291</v>
      </c>
    </row>
    <row r="1384" spans="1:13">
      <c r="A1384" t="s">
        <v>4521</v>
      </c>
      <c r="B1384" t="s">
        <v>4522</v>
      </c>
      <c r="C1384" t="s">
        <v>13494</v>
      </c>
      <c r="D1384" t="s">
        <v>13495</v>
      </c>
      <c r="E1384" t="s">
        <v>4514</v>
      </c>
      <c r="F1384" t="s">
        <v>4523</v>
      </c>
      <c r="G1384" t="s">
        <v>4516</v>
      </c>
      <c r="H1384" t="s">
        <v>13496</v>
      </c>
      <c r="I1384" t="s">
        <v>9410</v>
      </c>
      <c r="J1384" t="s">
        <v>9411</v>
      </c>
      <c r="K1384">
        <v>0.94</v>
      </c>
      <c r="L1384" s="1">
        <v>44927</v>
      </c>
      <c r="M1384" s="1">
        <v>45291</v>
      </c>
    </row>
    <row r="1385" spans="1:13">
      <c r="A1385" t="s">
        <v>4524</v>
      </c>
      <c r="B1385" t="s">
        <v>4525</v>
      </c>
      <c r="C1385" t="s">
        <v>13497</v>
      </c>
      <c r="D1385" t="s">
        <v>13459</v>
      </c>
      <c r="E1385" t="s">
        <v>4514</v>
      </c>
      <c r="F1385" t="s">
        <v>4526</v>
      </c>
      <c r="G1385" t="s">
        <v>4527</v>
      </c>
      <c r="H1385" t="s">
        <v>13498</v>
      </c>
      <c r="I1385" t="s">
        <v>9410</v>
      </c>
      <c r="J1385" t="s">
        <v>9411</v>
      </c>
      <c r="K1385">
        <v>0.81</v>
      </c>
      <c r="L1385" s="1">
        <v>44927</v>
      </c>
      <c r="M1385" s="1">
        <v>45291</v>
      </c>
    </row>
    <row r="1386" spans="1:13">
      <c r="A1386" t="s">
        <v>4528</v>
      </c>
      <c r="B1386" t="s">
        <v>4529</v>
      </c>
      <c r="C1386" t="s">
        <v>13499</v>
      </c>
      <c r="D1386" t="s">
        <v>13459</v>
      </c>
      <c r="E1386" t="s">
        <v>4514</v>
      </c>
      <c r="F1386" t="s">
        <v>4530</v>
      </c>
      <c r="G1386" t="s">
        <v>4527</v>
      </c>
      <c r="H1386" t="s">
        <v>13500</v>
      </c>
      <c r="I1386" t="s">
        <v>9410</v>
      </c>
      <c r="J1386" t="s">
        <v>9411</v>
      </c>
      <c r="K1386">
        <v>0.94</v>
      </c>
      <c r="L1386" s="1">
        <v>44927</v>
      </c>
      <c r="M1386" s="1">
        <v>45291</v>
      </c>
    </row>
    <row r="1387" spans="1:13">
      <c r="A1387" t="s">
        <v>13501</v>
      </c>
      <c r="B1387" t="s">
        <v>13502</v>
      </c>
      <c r="C1387" t="s">
        <v>13503</v>
      </c>
      <c r="D1387" t="s">
        <v>13504</v>
      </c>
      <c r="E1387" t="s">
        <v>4514</v>
      </c>
      <c r="F1387" t="s">
        <v>13505</v>
      </c>
      <c r="G1387" t="s">
        <v>13506</v>
      </c>
      <c r="H1387" t="s">
        <v>13507</v>
      </c>
      <c r="I1387" t="s">
        <v>9410</v>
      </c>
      <c r="J1387" t="s">
        <v>9411</v>
      </c>
      <c r="K1387">
        <v>0.82</v>
      </c>
      <c r="L1387" s="1">
        <v>44927</v>
      </c>
      <c r="M1387" s="1">
        <v>45291</v>
      </c>
    </row>
    <row r="1388" spans="1:13">
      <c r="A1388" t="s">
        <v>4531</v>
      </c>
      <c r="B1388" t="s">
        <v>4532</v>
      </c>
      <c r="C1388" t="s">
        <v>13508</v>
      </c>
      <c r="D1388" t="s">
        <v>13509</v>
      </c>
      <c r="E1388" t="s">
        <v>4514</v>
      </c>
      <c r="F1388" t="s">
        <v>4533</v>
      </c>
      <c r="G1388" t="s">
        <v>4534</v>
      </c>
      <c r="H1388" t="s">
        <v>13510</v>
      </c>
      <c r="I1388" t="s">
        <v>9410</v>
      </c>
      <c r="J1388" t="s">
        <v>9411</v>
      </c>
      <c r="K1388">
        <v>0.9</v>
      </c>
      <c r="L1388" s="1">
        <v>44927</v>
      </c>
      <c r="M1388" s="1">
        <v>45291</v>
      </c>
    </row>
    <row r="1389" spans="1:13">
      <c r="A1389" t="s">
        <v>4535</v>
      </c>
      <c r="B1389" t="s">
        <v>4536</v>
      </c>
      <c r="C1389" t="s">
        <v>13511</v>
      </c>
      <c r="D1389" t="s">
        <v>11774</v>
      </c>
      <c r="E1389" t="s">
        <v>4514</v>
      </c>
      <c r="F1389" t="s">
        <v>4519</v>
      </c>
      <c r="G1389" t="s">
        <v>4520</v>
      </c>
      <c r="H1389" t="s">
        <v>13512</v>
      </c>
      <c r="I1389" t="s">
        <v>9410</v>
      </c>
      <c r="J1389" t="s">
        <v>9411</v>
      </c>
      <c r="K1389">
        <v>1.01</v>
      </c>
      <c r="L1389" s="1">
        <v>44927</v>
      </c>
      <c r="M1389" s="1">
        <v>45291</v>
      </c>
    </row>
    <row r="1390" spans="1:13">
      <c r="A1390" t="s">
        <v>4537</v>
      </c>
      <c r="B1390" t="s">
        <v>4538</v>
      </c>
      <c r="C1390" t="s">
        <v>13513</v>
      </c>
      <c r="D1390" t="s">
        <v>13113</v>
      </c>
      <c r="E1390" t="s">
        <v>4514</v>
      </c>
      <c r="F1390" t="s">
        <v>4539</v>
      </c>
      <c r="G1390" t="s">
        <v>4540</v>
      </c>
      <c r="H1390" t="s">
        <v>13514</v>
      </c>
      <c r="I1390" t="s">
        <v>9410</v>
      </c>
      <c r="J1390" t="s">
        <v>9411</v>
      </c>
      <c r="K1390">
        <v>0.93</v>
      </c>
      <c r="L1390" s="1">
        <v>44927</v>
      </c>
      <c r="M1390" s="1">
        <v>45291</v>
      </c>
    </row>
    <row r="1391" spans="1:13">
      <c r="A1391" t="s">
        <v>4541</v>
      </c>
      <c r="B1391" t="s">
        <v>4542</v>
      </c>
      <c r="C1391" t="s">
        <v>13515</v>
      </c>
      <c r="D1391" t="s">
        <v>13516</v>
      </c>
      <c r="E1391" t="s">
        <v>4514</v>
      </c>
      <c r="F1391" t="s">
        <v>4543</v>
      </c>
      <c r="G1391" t="s">
        <v>4544</v>
      </c>
      <c r="H1391" t="s">
        <v>13517</v>
      </c>
      <c r="I1391" t="s">
        <v>9410</v>
      </c>
      <c r="J1391" t="s">
        <v>9411</v>
      </c>
      <c r="K1391">
        <v>0.9</v>
      </c>
      <c r="L1391" s="1">
        <v>44927</v>
      </c>
      <c r="M1391" s="1">
        <v>45291</v>
      </c>
    </row>
    <row r="1392" spans="1:13">
      <c r="A1392" t="s">
        <v>4545</v>
      </c>
      <c r="B1392" t="s">
        <v>4546</v>
      </c>
      <c r="C1392" t="s">
        <v>13518</v>
      </c>
      <c r="D1392" t="s">
        <v>12806</v>
      </c>
      <c r="E1392" t="s">
        <v>4514</v>
      </c>
      <c r="F1392" t="s">
        <v>4547</v>
      </c>
      <c r="G1392" t="s">
        <v>1476</v>
      </c>
      <c r="H1392" t="s">
        <v>13519</v>
      </c>
      <c r="I1392" t="s">
        <v>9410</v>
      </c>
      <c r="J1392" t="s">
        <v>9411</v>
      </c>
      <c r="K1392">
        <v>0.97</v>
      </c>
      <c r="L1392" s="1">
        <v>44927</v>
      </c>
      <c r="M1392" s="1">
        <v>45291</v>
      </c>
    </row>
    <row r="1393" spans="1:13">
      <c r="A1393" t="s">
        <v>4548</v>
      </c>
      <c r="B1393" t="s">
        <v>4549</v>
      </c>
      <c r="C1393" t="s">
        <v>13520</v>
      </c>
      <c r="D1393" t="s">
        <v>11423</v>
      </c>
      <c r="E1393" t="s">
        <v>4514</v>
      </c>
      <c r="F1393" t="s">
        <v>4550</v>
      </c>
      <c r="G1393" t="s">
        <v>4551</v>
      </c>
      <c r="H1393" t="s">
        <v>13521</v>
      </c>
      <c r="I1393" t="s">
        <v>9410</v>
      </c>
      <c r="J1393" t="s">
        <v>9411</v>
      </c>
      <c r="K1393">
        <v>0.93</v>
      </c>
      <c r="L1393" s="1">
        <v>44927</v>
      </c>
      <c r="M1393" s="1">
        <v>45291</v>
      </c>
    </row>
    <row r="1394" spans="1:13">
      <c r="A1394" t="s">
        <v>4552</v>
      </c>
      <c r="B1394" t="s">
        <v>4553</v>
      </c>
      <c r="C1394" t="s">
        <v>13522</v>
      </c>
      <c r="D1394" t="s">
        <v>13523</v>
      </c>
      <c r="E1394" t="s">
        <v>4514</v>
      </c>
      <c r="F1394" t="s">
        <v>4554</v>
      </c>
      <c r="G1394" t="s">
        <v>4555</v>
      </c>
      <c r="H1394" t="s">
        <v>13524</v>
      </c>
      <c r="I1394" t="s">
        <v>9410</v>
      </c>
      <c r="J1394" t="s">
        <v>9411</v>
      </c>
      <c r="K1394">
        <v>0.95</v>
      </c>
      <c r="L1394" s="1">
        <v>44927</v>
      </c>
      <c r="M1394" s="1">
        <v>45291</v>
      </c>
    </row>
    <row r="1395" spans="1:13">
      <c r="A1395" t="s">
        <v>13525</v>
      </c>
      <c r="B1395" t="s">
        <v>13526</v>
      </c>
      <c r="C1395" t="s">
        <v>13527</v>
      </c>
      <c r="D1395" t="s">
        <v>13528</v>
      </c>
      <c r="E1395" t="s">
        <v>4514</v>
      </c>
      <c r="F1395" t="s">
        <v>13529</v>
      </c>
      <c r="G1395" t="s">
        <v>4520</v>
      </c>
      <c r="H1395" t="s">
        <v>13530</v>
      </c>
      <c r="I1395" t="s">
        <v>9410</v>
      </c>
      <c r="J1395" t="s">
        <v>9411</v>
      </c>
      <c r="K1395">
        <v>0.89</v>
      </c>
      <c r="L1395" s="1">
        <v>44927</v>
      </c>
      <c r="M1395" s="1">
        <v>45291</v>
      </c>
    </row>
    <row r="1396" spans="1:13">
      <c r="A1396" t="s">
        <v>4559</v>
      </c>
      <c r="B1396" t="s">
        <v>4560</v>
      </c>
      <c r="C1396" t="s">
        <v>13531</v>
      </c>
      <c r="D1396" t="s">
        <v>13532</v>
      </c>
      <c r="E1396" t="s">
        <v>4514</v>
      </c>
      <c r="F1396" t="s">
        <v>4561</v>
      </c>
      <c r="G1396" t="s">
        <v>4562</v>
      </c>
      <c r="H1396" t="s">
        <v>13533</v>
      </c>
      <c r="I1396" t="s">
        <v>9410</v>
      </c>
      <c r="J1396" t="s">
        <v>9411</v>
      </c>
      <c r="K1396">
        <v>0.86</v>
      </c>
      <c r="L1396" s="1">
        <v>44927</v>
      </c>
      <c r="M1396" s="1">
        <v>45291</v>
      </c>
    </row>
    <row r="1397" spans="1:13">
      <c r="A1397" t="s">
        <v>4563</v>
      </c>
      <c r="B1397" t="s">
        <v>4564</v>
      </c>
      <c r="C1397" t="s">
        <v>13534</v>
      </c>
      <c r="D1397" t="s">
        <v>4566</v>
      </c>
      <c r="E1397" t="s">
        <v>4514</v>
      </c>
      <c r="F1397" t="s">
        <v>4565</v>
      </c>
      <c r="G1397" t="s">
        <v>4566</v>
      </c>
      <c r="H1397" t="s">
        <v>13535</v>
      </c>
      <c r="I1397" t="s">
        <v>9410</v>
      </c>
      <c r="J1397" t="s">
        <v>9411</v>
      </c>
      <c r="K1397">
        <v>0.99</v>
      </c>
      <c r="L1397" s="1">
        <v>44927</v>
      </c>
      <c r="M1397" s="1">
        <v>45291</v>
      </c>
    </row>
    <row r="1398" spans="1:13">
      <c r="A1398" t="s">
        <v>4567</v>
      </c>
      <c r="B1398" t="s">
        <v>3235</v>
      </c>
      <c r="C1398" t="s">
        <v>13536</v>
      </c>
      <c r="D1398" t="s">
        <v>11774</v>
      </c>
      <c r="E1398" t="s">
        <v>4514</v>
      </c>
      <c r="F1398" t="s">
        <v>4519</v>
      </c>
      <c r="G1398" t="s">
        <v>4520</v>
      </c>
      <c r="H1398" t="s">
        <v>13537</v>
      </c>
      <c r="I1398" t="s">
        <v>9410</v>
      </c>
      <c r="J1398" t="s">
        <v>9411</v>
      </c>
      <c r="K1398">
        <v>0.98</v>
      </c>
      <c r="L1398" s="1">
        <v>44927</v>
      </c>
      <c r="M1398" s="1">
        <v>45291</v>
      </c>
    </row>
    <row r="1399" spans="1:13">
      <c r="A1399" t="s">
        <v>4568</v>
      </c>
      <c r="B1399" t="s">
        <v>4569</v>
      </c>
      <c r="C1399" t="s">
        <v>13538</v>
      </c>
      <c r="D1399" t="s">
        <v>13448</v>
      </c>
      <c r="E1399" t="s">
        <v>4514</v>
      </c>
      <c r="F1399" t="s">
        <v>4570</v>
      </c>
      <c r="G1399" t="s">
        <v>4571</v>
      </c>
      <c r="H1399" t="s">
        <v>13539</v>
      </c>
      <c r="I1399" t="s">
        <v>9410</v>
      </c>
      <c r="J1399" t="s">
        <v>9411</v>
      </c>
      <c r="K1399">
        <v>0.89</v>
      </c>
      <c r="L1399" s="1">
        <v>44927</v>
      </c>
      <c r="M1399" s="1">
        <v>45291</v>
      </c>
    </row>
    <row r="1400" spans="1:13">
      <c r="A1400" t="s">
        <v>4572</v>
      </c>
      <c r="B1400" t="s">
        <v>4573</v>
      </c>
      <c r="C1400" t="s">
        <v>13540</v>
      </c>
      <c r="D1400" t="s">
        <v>13541</v>
      </c>
      <c r="E1400" t="s">
        <v>4514</v>
      </c>
      <c r="F1400" t="s">
        <v>4574</v>
      </c>
      <c r="G1400" t="s">
        <v>4575</v>
      </c>
      <c r="H1400" t="s">
        <v>13542</v>
      </c>
      <c r="I1400" t="s">
        <v>9410</v>
      </c>
      <c r="J1400" t="s">
        <v>9411</v>
      </c>
      <c r="K1400">
        <v>0.92</v>
      </c>
      <c r="L1400" s="1">
        <v>44927</v>
      </c>
      <c r="M1400" s="1">
        <v>45291</v>
      </c>
    </row>
    <row r="1401" spans="1:13">
      <c r="A1401" t="s">
        <v>4576</v>
      </c>
      <c r="B1401" t="s">
        <v>4577</v>
      </c>
      <c r="C1401" t="s">
        <v>13543</v>
      </c>
      <c r="D1401" t="s">
        <v>13544</v>
      </c>
      <c r="E1401" t="s">
        <v>4514</v>
      </c>
      <c r="F1401" t="s">
        <v>4578</v>
      </c>
      <c r="G1401" t="s">
        <v>4516</v>
      </c>
      <c r="H1401" t="s">
        <v>13545</v>
      </c>
      <c r="I1401" t="s">
        <v>9410</v>
      </c>
      <c r="J1401" t="s">
        <v>9411</v>
      </c>
      <c r="K1401">
        <v>0.92</v>
      </c>
      <c r="L1401" s="1">
        <v>44927</v>
      </c>
      <c r="M1401" s="1">
        <v>45291</v>
      </c>
    </row>
    <row r="1402" spans="1:13">
      <c r="A1402" t="s">
        <v>4579</v>
      </c>
      <c r="B1402" t="s">
        <v>4580</v>
      </c>
      <c r="C1402" t="s">
        <v>13546</v>
      </c>
      <c r="D1402" t="s">
        <v>13547</v>
      </c>
      <c r="E1402" t="s">
        <v>4514</v>
      </c>
      <c r="F1402" t="s">
        <v>4581</v>
      </c>
      <c r="G1402" t="s">
        <v>4582</v>
      </c>
      <c r="H1402" t="s">
        <v>13548</v>
      </c>
      <c r="I1402" t="s">
        <v>9410</v>
      </c>
      <c r="J1402" t="s">
        <v>9411</v>
      </c>
      <c r="K1402">
        <v>0.89</v>
      </c>
      <c r="L1402" s="1">
        <v>44927</v>
      </c>
      <c r="M1402" s="1">
        <v>45291</v>
      </c>
    </row>
    <row r="1403" spans="1:13">
      <c r="A1403" t="s">
        <v>4583</v>
      </c>
      <c r="B1403" t="s">
        <v>4584</v>
      </c>
      <c r="C1403" t="s">
        <v>13549</v>
      </c>
      <c r="D1403" t="s">
        <v>13495</v>
      </c>
      <c r="E1403" t="s">
        <v>4514</v>
      </c>
      <c r="F1403" t="s">
        <v>4585</v>
      </c>
      <c r="G1403" t="s">
        <v>4516</v>
      </c>
      <c r="H1403" t="s">
        <v>13550</v>
      </c>
      <c r="I1403" t="s">
        <v>9410</v>
      </c>
      <c r="J1403" t="s">
        <v>9411</v>
      </c>
      <c r="K1403">
        <v>0.97</v>
      </c>
      <c r="L1403" s="1">
        <v>44927</v>
      </c>
      <c r="M1403" s="1">
        <v>45291</v>
      </c>
    </row>
    <row r="1404" spans="1:13">
      <c r="A1404" t="s">
        <v>4586</v>
      </c>
      <c r="B1404" t="s">
        <v>4587</v>
      </c>
      <c r="C1404" t="s">
        <v>13551</v>
      </c>
      <c r="D1404" t="s">
        <v>13293</v>
      </c>
      <c r="E1404" t="s">
        <v>4514</v>
      </c>
      <c r="F1404" t="s">
        <v>4588</v>
      </c>
      <c r="G1404" t="s">
        <v>4589</v>
      </c>
      <c r="H1404" t="s">
        <v>13552</v>
      </c>
      <c r="I1404" t="s">
        <v>9410</v>
      </c>
      <c r="J1404" t="s">
        <v>9411</v>
      </c>
      <c r="K1404">
        <v>0.81</v>
      </c>
      <c r="L1404" s="1">
        <v>44927</v>
      </c>
      <c r="M1404" s="1">
        <v>45291</v>
      </c>
    </row>
    <row r="1405" spans="1:13">
      <c r="A1405" t="s">
        <v>4590</v>
      </c>
      <c r="B1405" t="s">
        <v>4591</v>
      </c>
      <c r="C1405" t="s">
        <v>13553</v>
      </c>
      <c r="D1405" t="s">
        <v>13554</v>
      </c>
      <c r="E1405" t="s">
        <v>4514</v>
      </c>
      <c r="F1405" t="s">
        <v>4592</v>
      </c>
      <c r="G1405" t="s">
        <v>417</v>
      </c>
      <c r="H1405" t="s">
        <v>13555</v>
      </c>
      <c r="I1405" t="s">
        <v>9410</v>
      </c>
      <c r="J1405" t="s">
        <v>9411</v>
      </c>
      <c r="K1405">
        <v>0.92</v>
      </c>
      <c r="L1405" s="1">
        <v>44927</v>
      </c>
      <c r="M1405" s="1">
        <v>45291</v>
      </c>
    </row>
    <row r="1406" spans="1:13">
      <c r="A1406" t="s">
        <v>4593</v>
      </c>
      <c r="B1406" t="s">
        <v>4594</v>
      </c>
      <c r="C1406" t="s">
        <v>13556</v>
      </c>
      <c r="D1406" t="s">
        <v>13557</v>
      </c>
      <c r="E1406" t="s">
        <v>4514</v>
      </c>
      <c r="F1406" t="s">
        <v>4595</v>
      </c>
      <c r="G1406" t="s">
        <v>4596</v>
      </c>
      <c r="H1406" t="s">
        <v>13558</v>
      </c>
      <c r="I1406" t="s">
        <v>9410</v>
      </c>
      <c r="J1406" t="s">
        <v>9411</v>
      </c>
      <c r="K1406">
        <v>0.9</v>
      </c>
      <c r="L1406" s="1">
        <v>44927</v>
      </c>
      <c r="M1406" s="1">
        <v>45291</v>
      </c>
    </row>
    <row r="1407" spans="1:13">
      <c r="A1407" t="s">
        <v>13559</v>
      </c>
      <c r="B1407" t="s">
        <v>13560</v>
      </c>
      <c r="C1407" t="s">
        <v>13561</v>
      </c>
      <c r="D1407" t="s">
        <v>13562</v>
      </c>
      <c r="E1407" t="s">
        <v>4514</v>
      </c>
      <c r="F1407" t="s">
        <v>13563</v>
      </c>
      <c r="G1407" t="s">
        <v>13506</v>
      </c>
      <c r="H1407" t="s">
        <v>13564</v>
      </c>
      <c r="I1407" t="s">
        <v>9410</v>
      </c>
      <c r="J1407" t="s">
        <v>9411</v>
      </c>
      <c r="K1407">
        <v>0.85</v>
      </c>
      <c r="L1407" s="1">
        <v>44927</v>
      </c>
      <c r="M1407" s="1">
        <v>45291</v>
      </c>
    </row>
    <row r="1408" spans="1:13">
      <c r="A1408" t="s">
        <v>4597</v>
      </c>
      <c r="B1408" t="s">
        <v>4598</v>
      </c>
      <c r="C1408" t="s">
        <v>13565</v>
      </c>
      <c r="D1408" t="s">
        <v>13566</v>
      </c>
      <c r="E1408" t="s">
        <v>4514</v>
      </c>
      <c r="F1408" t="s">
        <v>4599</v>
      </c>
      <c r="G1408" t="s">
        <v>4600</v>
      </c>
      <c r="H1408" t="s">
        <v>13567</v>
      </c>
      <c r="I1408" t="s">
        <v>9410</v>
      </c>
      <c r="J1408" t="s">
        <v>9411</v>
      </c>
      <c r="K1408">
        <v>0.83</v>
      </c>
      <c r="L1408" s="1">
        <v>44927</v>
      </c>
      <c r="M1408" s="1">
        <v>45291</v>
      </c>
    </row>
    <row r="1409" spans="1:13">
      <c r="A1409" t="s">
        <v>4601</v>
      </c>
      <c r="B1409" t="s">
        <v>4602</v>
      </c>
      <c r="C1409" t="s">
        <v>13568</v>
      </c>
      <c r="D1409" t="s">
        <v>5086</v>
      </c>
      <c r="E1409" t="s">
        <v>4514</v>
      </c>
      <c r="F1409" t="s">
        <v>4603</v>
      </c>
      <c r="G1409" t="s">
        <v>4604</v>
      </c>
      <c r="H1409" t="s">
        <v>13569</v>
      </c>
      <c r="I1409" t="s">
        <v>9410</v>
      </c>
      <c r="J1409" t="s">
        <v>9411</v>
      </c>
      <c r="K1409">
        <v>0.88</v>
      </c>
      <c r="L1409" s="1">
        <v>44927</v>
      </c>
      <c r="M1409" s="1">
        <v>45291</v>
      </c>
    </row>
    <row r="1410" spans="1:13">
      <c r="A1410" t="s">
        <v>4605</v>
      </c>
      <c r="B1410" t="s">
        <v>4606</v>
      </c>
      <c r="C1410" t="s">
        <v>13570</v>
      </c>
      <c r="D1410" t="s">
        <v>13571</v>
      </c>
      <c r="E1410" t="s">
        <v>4514</v>
      </c>
      <c r="F1410" t="s">
        <v>4607</v>
      </c>
      <c r="G1410" t="s">
        <v>4516</v>
      </c>
      <c r="H1410" t="s">
        <v>13572</v>
      </c>
      <c r="I1410" t="s">
        <v>9410</v>
      </c>
      <c r="J1410" t="s">
        <v>9411</v>
      </c>
      <c r="K1410">
        <v>0.92</v>
      </c>
      <c r="L1410" s="1">
        <v>44927</v>
      </c>
      <c r="M1410" s="1">
        <v>45291</v>
      </c>
    </row>
    <row r="1411" spans="1:13">
      <c r="A1411" t="s">
        <v>4608</v>
      </c>
      <c r="B1411" t="s">
        <v>4609</v>
      </c>
      <c r="C1411" t="s">
        <v>13573</v>
      </c>
      <c r="D1411" t="s">
        <v>13495</v>
      </c>
      <c r="E1411" t="s">
        <v>4514</v>
      </c>
      <c r="F1411" t="s">
        <v>4610</v>
      </c>
      <c r="G1411" t="s">
        <v>4516</v>
      </c>
      <c r="H1411" t="s">
        <v>13574</v>
      </c>
      <c r="I1411" t="s">
        <v>9410</v>
      </c>
      <c r="J1411" t="s">
        <v>9411</v>
      </c>
      <c r="K1411">
        <v>0.97</v>
      </c>
      <c r="L1411" s="1">
        <v>44927</v>
      </c>
      <c r="M1411" s="1">
        <v>45291</v>
      </c>
    </row>
    <row r="1412" spans="1:13">
      <c r="A1412" t="s">
        <v>4611</v>
      </c>
      <c r="B1412" t="s">
        <v>4612</v>
      </c>
      <c r="C1412" t="s">
        <v>13575</v>
      </c>
      <c r="D1412" t="s">
        <v>13576</v>
      </c>
      <c r="E1412" t="s">
        <v>4514</v>
      </c>
      <c r="F1412" t="s">
        <v>4613</v>
      </c>
      <c r="G1412" t="s">
        <v>4520</v>
      </c>
      <c r="H1412" t="s">
        <v>13577</v>
      </c>
      <c r="I1412" t="s">
        <v>9410</v>
      </c>
      <c r="J1412" t="s">
        <v>9411</v>
      </c>
      <c r="K1412">
        <v>0.98</v>
      </c>
      <c r="L1412" s="1">
        <v>44927</v>
      </c>
      <c r="M1412" s="1">
        <v>45291</v>
      </c>
    </row>
    <row r="1413" spans="1:13">
      <c r="A1413" t="s">
        <v>4614</v>
      </c>
      <c r="B1413" t="s">
        <v>4615</v>
      </c>
      <c r="C1413" t="s">
        <v>13578</v>
      </c>
      <c r="D1413" t="s">
        <v>13579</v>
      </c>
      <c r="E1413" t="s">
        <v>4514</v>
      </c>
      <c r="F1413" t="s">
        <v>4616</v>
      </c>
      <c r="G1413" t="s">
        <v>4617</v>
      </c>
      <c r="H1413" t="s">
        <v>13580</v>
      </c>
      <c r="I1413" t="s">
        <v>9410</v>
      </c>
      <c r="J1413" t="s">
        <v>9411</v>
      </c>
      <c r="K1413">
        <v>0.85</v>
      </c>
      <c r="L1413" s="1">
        <v>44927</v>
      </c>
      <c r="M1413" s="1">
        <v>45291</v>
      </c>
    </row>
    <row r="1414" spans="1:13">
      <c r="A1414" t="s">
        <v>4618</v>
      </c>
      <c r="B1414" t="s">
        <v>4619</v>
      </c>
      <c r="C1414" t="s">
        <v>13581</v>
      </c>
      <c r="D1414" t="s">
        <v>13582</v>
      </c>
      <c r="E1414" t="s">
        <v>4514</v>
      </c>
      <c r="F1414" t="s">
        <v>4620</v>
      </c>
      <c r="G1414" t="s">
        <v>4621</v>
      </c>
      <c r="H1414" t="s">
        <v>13583</v>
      </c>
      <c r="I1414" t="s">
        <v>9410</v>
      </c>
      <c r="J1414" t="s">
        <v>9411</v>
      </c>
      <c r="K1414">
        <v>0.95</v>
      </c>
      <c r="L1414" s="1">
        <v>44927</v>
      </c>
      <c r="M1414" s="1">
        <v>45291</v>
      </c>
    </row>
    <row r="1415" spans="1:13">
      <c r="A1415" t="s">
        <v>4622</v>
      </c>
      <c r="B1415" t="s">
        <v>4623</v>
      </c>
      <c r="C1415" t="s">
        <v>13584</v>
      </c>
      <c r="D1415" t="s">
        <v>13585</v>
      </c>
      <c r="E1415" t="s">
        <v>4514</v>
      </c>
      <c r="F1415" t="s">
        <v>4624</v>
      </c>
      <c r="G1415" t="s">
        <v>4625</v>
      </c>
      <c r="H1415" t="s">
        <v>13586</v>
      </c>
      <c r="I1415" t="s">
        <v>9410</v>
      </c>
      <c r="J1415" t="s">
        <v>9411</v>
      </c>
      <c r="K1415">
        <v>0.88</v>
      </c>
      <c r="L1415" s="1">
        <v>44927</v>
      </c>
      <c r="M1415" s="1">
        <v>45291</v>
      </c>
    </row>
    <row r="1416" spans="1:13">
      <c r="A1416" t="s">
        <v>4626</v>
      </c>
      <c r="B1416" t="s">
        <v>4627</v>
      </c>
      <c r="C1416" t="s">
        <v>13587</v>
      </c>
      <c r="D1416" t="s">
        <v>13588</v>
      </c>
      <c r="E1416" t="s">
        <v>4514</v>
      </c>
      <c r="F1416" t="s">
        <v>4628</v>
      </c>
      <c r="G1416" t="s">
        <v>4629</v>
      </c>
      <c r="H1416" t="s">
        <v>13589</v>
      </c>
      <c r="I1416" t="s">
        <v>9410</v>
      </c>
      <c r="J1416" t="s">
        <v>9411</v>
      </c>
      <c r="K1416">
        <v>0.85</v>
      </c>
      <c r="L1416" s="1">
        <v>44927</v>
      </c>
      <c r="M1416" s="1">
        <v>45291</v>
      </c>
    </row>
    <row r="1417" spans="1:13">
      <c r="A1417" t="s">
        <v>4630</v>
      </c>
      <c r="B1417" t="s">
        <v>4631</v>
      </c>
      <c r="C1417" t="s">
        <v>13590</v>
      </c>
      <c r="D1417" t="s">
        <v>13591</v>
      </c>
      <c r="E1417" t="s">
        <v>4514</v>
      </c>
      <c r="F1417" t="s">
        <v>4632</v>
      </c>
      <c r="G1417" t="s">
        <v>3207</v>
      </c>
      <c r="H1417" t="s">
        <v>13592</v>
      </c>
      <c r="I1417" t="s">
        <v>9410</v>
      </c>
      <c r="J1417" t="s">
        <v>9411</v>
      </c>
      <c r="K1417">
        <v>0.89</v>
      </c>
      <c r="L1417" s="1">
        <v>44927</v>
      </c>
      <c r="M1417" s="1">
        <v>45291</v>
      </c>
    </row>
    <row r="1418" spans="1:13">
      <c r="A1418" t="s">
        <v>4633</v>
      </c>
      <c r="B1418" t="s">
        <v>4634</v>
      </c>
      <c r="C1418" t="s">
        <v>13593</v>
      </c>
      <c r="D1418" t="s">
        <v>13523</v>
      </c>
      <c r="E1418" t="s">
        <v>4514</v>
      </c>
      <c r="F1418" t="s">
        <v>4635</v>
      </c>
      <c r="G1418" t="s">
        <v>4555</v>
      </c>
      <c r="H1418" t="s">
        <v>13594</v>
      </c>
      <c r="I1418" t="s">
        <v>9410</v>
      </c>
      <c r="J1418" t="s">
        <v>9411</v>
      </c>
      <c r="K1418">
        <v>0.95</v>
      </c>
      <c r="L1418" s="1">
        <v>44927</v>
      </c>
      <c r="M1418" s="1">
        <v>45291</v>
      </c>
    </row>
    <row r="1419" spans="1:13">
      <c r="A1419" t="s">
        <v>4636</v>
      </c>
      <c r="B1419" t="s">
        <v>945</v>
      </c>
      <c r="C1419" t="s">
        <v>13595</v>
      </c>
      <c r="D1419" t="s">
        <v>13596</v>
      </c>
      <c r="E1419" t="s">
        <v>4514</v>
      </c>
      <c r="F1419" t="s">
        <v>4637</v>
      </c>
      <c r="G1419" t="s">
        <v>4638</v>
      </c>
      <c r="H1419" t="s">
        <v>13597</v>
      </c>
      <c r="I1419" t="s">
        <v>9410</v>
      </c>
      <c r="J1419" t="s">
        <v>9411</v>
      </c>
      <c r="K1419">
        <v>0.91</v>
      </c>
      <c r="L1419" s="1">
        <v>44927</v>
      </c>
      <c r="M1419" s="1">
        <v>45291</v>
      </c>
    </row>
    <row r="1420" spans="1:13">
      <c r="A1420" t="s">
        <v>13598</v>
      </c>
      <c r="B1420" t="s">
        <v>13599</v>
      </c>
      <c r="C1420" t="s">
        <v>13600</v>
      </c>
      <c r="D1420" t="s">
        <v>13601</v>
      </c>
      <c r="E1420" t="s">
        <v>4514</v>
      </c>
      <c r="F1420" t="s">
        <v>13602</v>
      </c>
      <c r="G1420" t="s">
        <v>13603</v>
      </c>
      <c r="H1420" t="s">
        <v>13539</v>
      </c>
      <c r="I1420" t="s">
        <v>9410</v>
      </c>
      <c r="J1420" t="s">
        <v>9411</v>
      </c>
      <c r="K1420">
        <v>0.88</v>
      </c>
      <c r="L1420" s="1">
        <v>44927</v>
      </c>
      <c r="M1420" s="1">
        <v>45291</v>
      </c>
    </row>
    <row r="1421" spans="1:13">
      <c r="A1421" t="s">
        <v>4639</v>
      </c>
      <c r="B1421" t="s">
        <v>4640</v>
      </c>
      <c r="C1421" t="s">
        <v>13604</v>
      </c>
      <c r="D1421" t="s">
        <v>13605</v>
      </c>
      <c r="E1421" t="s">
        <v>4514</v>
      </c>
      <c r="F1421" t="s">
        <v>4641</v>
      </c>
      <c r="G1421" t="s">
        <v>1733</v>
      </c>
      <c r="H1421" t="s">
        <v>13606</v>
      </c>
      <c r="I1421" t="s">
        <v>9410</v>
      </c>
      <c r="J1421" t="s">
        <v>9411</v>
      </c>
      <c r="K1421">
        <v>0.91</v>
      </c>
      <c r="L1421" s="1">
        <v>44927</v>
      </c>
      <c r="M1421" s="1">
        <v>45291</v>
      </c>
    </row>
    <row r="1422" spans="1:13">
      <c r="A1422" t="s">
        <v>13607</v>
      </c>
      <c r="B1422" t="s">
        <v>13608</v>
      </c>
      <c r="C1422" t="s">
        <v>13609</v>
      </c>
      <c r="D1422" t="s">
        <v>12487</v>
      </c>
      <c r="E1422" t="s">
        <v>4514</v>
      </c>
      <c r="F1422" t="s">
        <v>13610</v>
      </c>
      <c r="G1422" t="s">
        <v>13611</v>
      </c>
      <c r="H1422" t="s">
        <v>13612</v>
      </c>
      <c r="I1422" t="s">
        <v>9410</v>
      </c>
      <c r="J1422" t="s">
        <v>9411</v>
      </c>
      <c r="K1422">
        <v>0.96</v>
      </c>
      <c r="L1422" s="1">
        <v>44927</v>
      </c>
      <c r="M1422" s="1">
        <v>45291</v>
      </c>
    </row>
    <row r="1423" spans="1:13">
      <c r="A1423" t="s">
        <v>4642</v>
      </c>
      <c r="B1423" t="s">
        <v>4643</v>
      </c>
      <c r="C1423" t="s">
        <v>13613</v>
      </c>
      <c r="D1423" t="s">
        <v>13614</v>
      </c>
      <c r="E1423" t="s">
        <v>4514</v>
      </c>
      <c r="F1423" t="s">
        <v>4644</v>
      </c>
      <c r="G1423" t="s">
        <v>4645</v>
      </c>
      <c r="H1423" t="s">
        <v>13615</v>
      </c>
      <c r="I1423" t="s">
        <v>9410</v>
      </c>
      <c r="J1423" t="s">
        <v>9411</v>
      </c>
      <c r="K1423">
        <v>0.88</v>
      </c>
      <c r="L1423" s="1">
        <v>44927</v>
      </c>
      <c r="M1423" s="1">
        <v>45291</v>
      </c>
    </row>
    <row r="1424" spans="1:13">
      <c r="A1424" t="s">
        <v>4646</v>
      </c>
      <c r="B1424" t="s">
        <v>4647</v>
      </c>
      <c r="C1424" t="s">
        <v>13616</v>
      </c>
      <c r="D1424" t="s">
        <v>13617</v>
      </c>
      <c r="E1424" t="s">
        <v>4514</v>
      </c>
      <c r="F1424" t="s">
        <v>4648</v>
      </c>
      <c r="G1424" t="s">
        <v>4555</v>
      </c>
      <c r="H1424" t="s">
        <v>13618</v>
      </c>
      <c r="I1424" t="s">
        <v>9410</v>
      </c>
      <c r="J1424" t="s">
        <v>9411</v>
      </c>
      <c r="K1424">
        <v>0.92</v>
      </c>
      <c r="L1424" s="1">
        <v>44927</v>
      </c>
      <c r="M1424" s="1">
        <v>45291</v>
      </c>
    </row>
    <row r="1425" spans="1:13">
      <c r="A1425" t="s">
        <v>4649</v>
      </c>
      <c r="B1425" t="s">
        <v>4650</v>
      </c>
      <c r="C1425" t="s">
        <v>13619</v>
      </c>
      <c r="D1425" t="s">
        <v>3297</v>
      </c>
      <c r="E1425" t="s">
        <v>4514</v>
      </c>
      <c r="F1425" t="s">
        <v>4651</v>
      </c>
      <c r="G1425" t="s">
        <v>417</v>
      </c>
      <c r="H1425" t="s">
        <v>13620</v>
      </c>
      <c r="I1425" t="s">
        <v>9410</v>
      </c>
      <c r="J1425" t="s">
        <v>9411</v>
      </c>
      <c r="K1425">
        <v>0.92</v>
      </c>
      <c r="L1425" s="1">
        <v>44927</v>
      </c>
      <c r="M1425" s="1">
        <v>45291</v>
      </c>
    </row>
    <row r="1426" spans="1:13">
      <c r="A1426" t="s">
        <v>4652</v>
      </c>
      <c r="B1426" t="s">
        <v>4653</v>
      </c>
      <c r="C1426" t="s">
        <v>13621</v>
      </c>
      <c r="D1426" t="s">
        <v>13622</v>
      </c>
      <c r="E1426" t="s">
        <v>4514</v>
      </c>
      <c r="F1426" t="s">
        <v>4654</v>
      </c>
      <c r="G1426" t="s">
        <v>4516</v>
      </c>
      <c r="H1426" t="s">
        <v>13623</v>
      </c>
      <c r="I1426" t="s">
        <v>9410</v>
      </c>
      <c r="J1426" t="s">
        <v>9411</v>
      </c>
      <c r="K1426">
        <v>0.85</v>
      </c>
      <c r="L1426" s="1">
        <v>44927</v>
      </c>
      <c r="M1426" s="1">
        <v>45291</v>
      </c>
    </row>
    <row r="1427" spans="1:13">
      <c r="A1427" t="s">
        <v>4655</v>
      </c>
      <c r="B1427" t="s">
        <v>4656</v>
      </c>
      <c r="C1427" t="s">
        <v>13624</v>
      </c>
      <c r="D1427" t="s">
        <v>104</v>
      </c>
      <c r="E1427" t="s">
        <v>4657</v>
      </c>
      <c r="F1427" t="s">
        <v>4658</v>
      </c>
      <c r="G1427" t="s">
        <v>4659</v>
      </c>
      <c r="H1427" t="s">
        <v>13625</v>
      </c>
      <c r="I1427" t="s">
        <v>9410</v>
      </c>
      <c r="J1427" t="s">
        <v>9411</v>
      </c>
      <c r="K1427">
        <v>1.02</v>
      </c>
      <c r="L1427" s="1">
        <v>44927</v>
      </c>
      <c r="M1427" s="1">
        <v>45291</v>
      </c>
    </row>
    <row r="1428" spans="1:13">
      <c r="A1428" t="s">
        <v>4660</v>
      </c>
      <c r="B1428" t="s">
        <v>4661</v>
      </c>
      <c r="C1428" t="s">
        <v>13626</v>
      </c>
      <c r="D1428" t="s">
        <v>13627</v>
      </c>
      <c r="E1428" t="s">
        <v>4657</v>
      </c>
      <c r="F1428" t="s">
        <v>4662</v>
      </c>
      <c r="G1428" t="s">
        <v>4663</v>
      </c>
      <c r="H1428" t="s">
        <v>13628</v>
      </c>
      <c r="I1428" t="s">
        <v>9410</v>
      </c>
      <c r="J1428" t="s">
        <v>9411</v>
      </c>
      <c r="K1428">
        <v>1.06</v>
      </c>
      <c r="L1428" s="1">
        <v>44927</v>
      </c>
      <c r="M1428" s="1">
        <v>45291</v>
      </c>
    </row>
    <row r="1429" spans="1:13">
      <c r="A1429" t="s">
        <v>4664</v>
      </c>
      <c r="B1429" t="s">
        <v>4665</v>
      </c>
      <c r="C1429" t="s">
        <v>13629</v>
      </c>
      <c r="D1429" t="s">
        <v>13630</v>
      </c>
      <c r="E1429" t="s">
        <v>4657</v>
      </c>
      <c r="F1429" t="s">
        <v>4666</v>
      </c>
      <c r="G1429" t="s">
        <v>63</v>
      </c>
      <c r="H1429" t="s">
        <v>13631</v>
      </c>
      <c r="I1429" t="s">
        <v>9410</v>
      </c>
      <c r="J1429" t="s">
        <v>9411</v>
      </c>
      <c r="K1429">
        <v>1.02</v>
      </c>
      <c r="L1429" s="1">
        <v>44927</v>
      </c>
      <c r="M1429" s="1">
        <v>45291</v>
      </c>
    </row>
    <row r="1430" spans="1:13">
      <c r="A1430" t="s">
        <v>4667</v>
      </c>
      <c r="B1430" t="s">
        <v>4668</v>
      </c>
      <c r="C1430" t="s">
        <v>13632</v>
      </c>
      <c r="D1430" t="s">
        <v>12219</v>
      </c>
      <c r="E1430" t="s">
        <v>4657</v>
      </c>
      <c r="F1430" t="s">
        <v>4669</v>
      </c>
      <c r="G1430" t="s">
        <v>509</v>
      </c>
      <c r="H1430" t="s">
        <v>13633</v>
      </c>
      <c r="I1430" t="s">
        <v>9410</v>
      </c>
      <c r="J1430" t="s">
        <v>9411</v>
      </c>
      <c r="K1430">
        <v>1.01</v>
      </c>
      <c r="L1430" s="1">
        <v>44927</v>
      </c>
      <c r="M1430" s="1">
        <v>45291</v>
      </c>
    </row>
    <row r="1431" spans="1:13">
      <c r="A1431" t="s">
        <v>4670</v>
      </c>
      <c r="B1431" t="s">
        <v>4671</v>
      </c>
      <c r="C1431" t="s">
        <v>13634</v>
      </c>
      <c r="D1431" t="s">
        <v>13635</v>
      </c>
      <c r="E1431" t="s">
        <v>4657</v>
      </c>
      <c r="F1431" t="s">
        <v>4672</v>
      </c>
      <c r="G1431" t="s">
        <v>3196</v>
      </c>
      <c r="H1431" t="s">
        <v>13636</v>
      </c>
      <c r="I1431" t="s">
        <v>9410</v>
      </c>
      <c r="J1431" t="s">
        <v>9411</v>
      </c>
      <c r="K1431">
        <v>0.97</v>
      </c>
      <c r="L1431" s="1">
        <v>44927</v>
      </c>
      <c r="M1431" s="1">
        <v>45291</v>
      </c>
    </row>
    <row r="1432" spans="1:13">
      <c r="A1432" t="s">
        <v>4673</v>
      </c>
      <c r="B1432" t="s">
        <v>4674</v>
      </c>
      <c r="C1432" t="s">
        <v>13637</v>
      </c>
      <c r="D1432" t="s">
        <v>13638</v>
      </c>
      <c r="E1432" t="s">
        <v>4657</v>
      </c>
      <c r="F1432" t="s">
        <v>4675</v>
      </c>
      <c r="G1432" t="s">
        <v>4676</v>
      </c>
      <c r="H1432" t="s">
        <v>13639</v>
      </c>
      <c r="I1432" t="s">
        <v>9410</v>
      </c>
      <c r="J1432" t="s">
        <v>9411</v>
      </c>
      <c r="K1432">
        <v>1</v>
      </c>
      <c r="L1432" s="1">
        <v>44927</v>
      </c>
      <c r="M1432" s="1">
        <v>45291</v>
      </c>
    </row>
    <row r="1433" spans="1:13">
      <c r="A1433" t="s">
        <v>4677</v>
      </c>
      <c r="B1433" t="s">
        <v>4678</v>
      </c>
      <c r="C1433" t="s">
        <v>13640</v>
      </c>
      <c r="D1433" t="s">
        <v>13641</v>
      </c>
      <c r="E1433" t="s">
        <v>4657</v>
      </c>
      <c r="F1433" t="s">
        <v>4679</v>
      </c>
      <c r="G1433" t="s">
        <v>3196</v>
      </c>
      <c r="H1433" t="s">
        <v>13642</v>
      </c>
      <c r="I1433" t="s">
        <v>9410</v>
      </c>
      <c r="J1433" t="s">
        <v>9411</v>
      </c>
      <c r="K1433">
        <v>1.1399999999999999</v>
      </c>
      <c r="L1433" s="1">
        <v>44927</v>
      </c>
      <c r="M1433" s="1">
        <v>45291</v>
      </c>
    </row>
    <row r="1434" spans="1:13">
      <c r="A1434" t="s">
        <v>4680</v>
      </c>
      <c r="B1434" t="s">
        <v>4681</v>
      </c>
      <c r="C1434" t="s">
        <v>13643</v>
      </c>
      <c r="D1434" t="s">
        <v>13644</v>
      </c>
      <c r="E1434" t="s">
        <v>4657</v>
      </c>
      <c r="F1434" t="s">
        <v>4682</v>
      </c>
      <c r="G1434" t="s">
        <v>3216</v>
      </c>
      <c r="H1434" t="s">
        <v>13645</v>
      </c>
      <c r="I1434" t="s">
        <v>9410</v>
      </c>
      <c r="J1434" t="s">
        <v>9411</v>
      </c>
      <c r="K1434">
        <v>1.01</v>
      </c>
      <c r="L1434" s="1">
        <v>44927</v>
      </c>
      <c r="M1434" s="1">
        <v>45291</v>
      </c>
    </row>
    <row r="1435" spans="1:13">
      <c r="A1435" t="s">
        <v>4683</v>
      </c>
      <c r="B1435" t="s">
        <v>4684</v>
      </c>
      <c r="C1435" t="s">
        <v>13646</v>
      </c>
      <c r="D1435" t="s">
        <v>13647</v>
      </c>
      <c r="E1435" t="s">
        <v>4657</v>
      </c>
      <c r="F1435" t="s">
        <v>4685</v>
      </c>
      <c r="G1435" t="s">
        <v>1907</v>
      </c>
      <c r="H1435" t="s">
        <v>13648</v>
      </c>
      <c r="I1435" t="s">
        <v>9410</v>
      </c>
      <c r="J1435" t="s">
        <v>9411</v>
      </c>
      <c r="K1435">
        <v>1.0900000000000001</v>
      </c>
      <c r="L1435" s="1">
        <v>44927</v>
      </c>
      <c r="M1435" s="1">
        <v>45291</v>
      </c>
    </row>
    <row r="1436" spans="1:13">
      <c r="A1436" t="s">
        <v>13649</v>
      </c>
      <c r="B1436" t="s">
        <v>13650</v>
      </c>
      <c r="C1436" t="s">
        <v>13651</v>
      </c>
      <c r="D1436" t="s">
        <v>10871</v>
      </c>
      <c r="E1436" t="s">
        <v>4657</v>
      </c>
      <c r="F1436" t="s">
        <v>13652</v>
      </c>
      <c r="G1436" t="s">
        <v>171</v>
      </c>
      <c r="H1436" t="s">
        <v>13653</v>
      </c>
      <c r="I1436" t="s">
        <v>9410</v>
      </c>
      <c r="J1436" t="s">
        <v>9411</v>
      </c>
      <c r="K1436">
        <v>0.93</v>
      </c>
      <c r="L1436" s="1">
        <v>44927</v>
      </c>
      <c r="M1436" s="1">
        <v>45291</v>
      </c>
    </row>
    <row r="1437" spans="1:13">
      <c r="A1437" t="s">
        <v>4686</v>
      </c>
      <c r="B1437" t="s">
        <v>4687</v>
      </c>
      <c r="C1437" t="s">
        <v>13654</v>
      </c>
      <c r="D1437" t="s">
        <v>13655</v>
      </c>
      <c r="E1437" t="s">
        <v>4657</v>
      </c>
      <c r="F1437" t="s">
        <v>4688</v>
      </c>
      <c r="G1437" t="s">
        <v>3159</v>
      </c>
      <c r="H1437" t="s">
        <v>13656</v>
      </c>
      <c r="I1437" t="s">
        <v>9410</v>
      </c>
      <c r="J1437" t="s">
        <v>9411</v>
      </c>
      <c r="K1437">
        <v>1.06</v>
      </c>
      <c r="L1437" s="1">
        <v>44927</v>
      </c>
      <c r="M1437" s="1">
        <v>45291</v>
      </c>
    </row>
    <row r="1438" spans="1:13">
      <c r="A1438" t="s">
        <v>4689</v>
      </c>
      <c r="B1438" t="s">
        <v>4690</v>
      </c>
      <c r="C1438" t="s">
        <v>13657</v>
      </c>
      <c r="D1438" t="s">
        <v>3915</v>
      </c>
      <c r="E1438" t="s">
        <v>4657</v>
      </c>
      <c r="F1438" t="s">
        <v>4691</v>
      </c>
      <c r="G1438" t="s">
        <v>3684</v>
      </c>
      <c r="H1438" t="s">
        <v>13658</v>
      </c>
      <c r="I1438" t="s">
        <v>9410</v>
      </c>
      <c r="J1438" t="s">
        <v>9411</v>
      </c>
      <c r="K1438">
        <v>0.99</v>
      </c>
      <c r="L1438" s="1">
        <v>44927</v>
      </c>
      <c r="M1438" s="1">
        <v>45291</v>
      </c>
    </row>
    <row r="1439" spans="1:13">
      <c r="A1439" t="s">
        <v>13659</v>
      </c>
      <c r="B1439" t="s">
        <v>13660</v>
      </c>
      <c r="C1439" t="s">
        <v>13661</v>
      </c>
      <c r="D1439" t="s">
        <v>13662</v>
      </c>
      <c r="E1439" t="s">
        <v>4657</v>
      </c>
      <c r="F1439" t="s">
        <v>13663</v>
      </c>
      <c r="G1439" t="s">
        <v>13664</v>
      </c>
      <c r="H1439" t="s">
        <v>13665</v>
      </c>
      <c r="I1439" t="s">
        <v>9410</v>
      </c>
      <c r="J1439" t="s">
        <v>9411</v>
      </c>
      <c r="K1439">
        <v>0.98</v>
      </c>
      <c r="L1439" s="1">
        <v>44927</v>
      </c>
      <c r="M1439" s="1">
        <v>45291</v>
      </c>
    </row>
    <row r="1440" spans="1:13">
      <c r="A1440" t="s">
        <v>4692</v>
      </c>
      <c r="B1440" t="s">
        <v>4693</v>
      </c>
      <c r="C1440" t="s">
        <v>13666</v>
      </c>
      <c r="D1440" t="s">
        <v>11498</v>
      </c>
      <c r="E1440" t="s">
        <v>4657</v>
      </c>
      <c r="F1440" t="s">
        <v>4694</v>
      </c>
      <c r="G1440" t="s">
        <v>78</v>
      </c>
      <c r="H1440" t="s">
        <v>13667</v>
      </c>
      <c r="I1440" t="s">
        <v>9410</v>
      </c>
      <c r="J1440" t="s">
        <v>9411</v>
      </c>
      <c r="K1440">
        <v>0.99</v>
      </c>
      <c r="L1440" s="1">
        <v>44927</v>
      </c>
      <c r="M1440" s="1">
        <v>45291</v>
      </c>
    </row>
    <row r="1441" spans="1:13">
      <c r="A1441" t="s">
        <v>4695</v>
      </c>
      <c r="B1441" t="s">
        <v>4696</v>
      </c>
      <c r="C1441" t="s">
        <v>13668</v>
      </c>
      <c r="D1441" t="s">
        <v>13669</v>
      </c>
      <c r="E1441" t="s">
        <v>4657</v>
      </c>
      <c r="F1441" t="s">
        <v>4697</v>
      </c>
      <c r="G1441" t="s">
        <v>104</v>
      </c>
      <c r="H1441" t="s">
        <v>13670</v>
      </c>
      <c r="I1441" t="s">
        <v>9410</v>
      </c>
      <c r="J1441" t="s">
        <v>9411</v>
      </c>
      <c r="K1441">
        <v>1</v>
      </c>
      <c r="L1441" s="1">
        <v>44927</v>
      </c>
      <c r="M1441" s="1">
        <v>45291</v>
      </c>
    </row>
    <row r="1442" spans="1:13">
      <c r="A1442" t="s">
        <v>13671</v>
      </c>
      <c r="B1442" t="s">
        <v>13672</v>
      </c>
      <c r="C1442" t="s">
        <v>13673</v>
      </c>
      <c r="D1442" t="s">
        <v>13674</v>
      </c>
      <c r="E1442" t="s">
        <v>4657</v>
      </c>
      <c r="F1442" t="s">
        <v>13675</v>
      </c>
      <c r="G1442" t="s">
        <v>13676</v>
      </c>
      <c r="H1442" t="s">
        <v>13677</v>
      </c>
      <c r="I1442" t="s">
        <v>9410</v>
      </c>
      <c r="J1442" t="s">
        <v>9411</v>
      </c>
      <c r="K1442">
        <v>1</v>
      </c>
      <c r="L1442" s="1">
        <v>44927</v>
      </c>
      <c r="M1442" s="1">
        <v>45291</v>
      </c>
    </row>
    <row r="1443" spans="1:13">
      <c r="A1443" t="s">
        <v>4698</v>
      </c>
      <c r="B1443" t="s">
        <v>4699</v>
      </c>
      <c r="C1443" t="s">
        <v>13678</v>
      </c>
      <c r="D1443" t="s">
        <v>7022</v>
      </c>
      <c r="E1443" t="s">
        <v>4657</v>
      </c>
      <c r="F1443" t="s">
        <v>4700</v>
      </c>
      <c r="G1443" t="s">
        <v>4701</v>
      </c>
      <c r="H1443" t="s">
        <v>13679</v>
      </c>
      <c r="I1443" t="s">
        <v>9410</v>
      </c>
      <c r="J1443" t="s">
        <v>9411</v>
      </c>
      <c r="K1443">
        <v>0.9</v>
      </c>
      <c r="L1443" s="1">
        <v>44927</v>
      </c>
      <c r="M1443" s="1">
        <v>45291</v>
      </c>
    </row>
    <row r="1444" spans="1:13">
      <c r="A1444" t="s">
        <v>4702</v>
      </c>
      <c r="B1444" t="s">
        <v>4703</v>
      </c>
      <c r="C1444" t="s">
        <v>13680</v>
      </c>
      <c r="D1444" t="s">
        <v>13681</v>
      </c>
      <c r="E1444" t="s">
        <v>4657</v>
      </c>
      <c r="F1444" t="s">
        <v>4704</v>
      </c>
      <c r="G1444" t="s">
        <v>4705</v>
      </c>
      <c r="H1444" t="s">
        <v>13682</v>
      </c>
      <c r="I1444" t="s">
        <v>9410</v>
      </c>
      <c r="J1444" t="s">
        <v>9411</v>
      </c>
      <c r="K1444">
        <v>0.89</v>
      </c>
      <c r="L1444" s="1">
        <v>44927</v>
      </c>
      <c r="M1444" s="1">
        <v>45291</v>
      </c>
    </row>
    <row r="1445" spans="1:13">
      <c r="A1445" t="s">
        <v>4706</v>
      </c>
      <c r="B1445" t="s">
        <v>4707</v>
      </c>
      <c r="C1445" t="s">
        <v>13683</v>
      </c>
      <c r="D1445" t="s">
        <v>104</v>
      </c>
      <c r="E1445" t="s">
        <v>4657</v>
      </c>
      <c r="F1445" t="s">
        <v>4658</v>
      </c>
      <c r="G1445" t="s">
        <v>4659</v>
      </c>
      <c r="H1445" t="s">
        <v>13684</v>
      </c>
      <c r="I1445" t="s">
        <v>9410</v>
      </c>
      <c r="J1445" t="s">
        <v>9411</v>
      </c>
      <c r="K1445">
        <v>1.05</v>
      </c>
      <c r="L1445" s="1">
        <v>44927</v>
      </c>
      <c r="M1445" s="1">
        <v>45291</v>
      </c>
    </row>
    <row r="1446" spans="1:13">
      <c r="A1446" t="s">
        <v>13685</v>
      </c>
      <c r="B1446" t="s">
        <v>13686</v>
      </c>
      <c r="C1446" t="s">
        <v>13687</v>
      </c>
      <c r="D1446" t="s">
        <v>9951</v>
      </c>
      <c r="E1446" t="s">
        <v>4657</v>
      </c>
      <c r="F1446" t="s">
        <v>13688</v>
      </c>
      <c r="G1446" t="s">
        <v>2881</v>
      </c>
      <c r="H1446" t="s">
        <v>13689</v>
      </c>
      <c r="I1446" t="s">
        <v>9410</v>
      </c>
      <c r="J1446" t="s">
        <v>9411</v>
      </c>
      <c r="K1446">
        <v>0.99</v>
      </c>
      <c r="L1446" s="1">
        <v>44927</v>
      </c>
      <c r="M1446" s="1">
        <v>45291</v>
      </c>
    </row>
    <row r="1447" spans="1:13">
      <c r="A1447" t="s">
        <v>4708</v>
      </c>
      <c r="B1447" t="s">
        <v>4709</v>
      </c>
      <c r="C1447" t="s">
        <v>13690</v>
      </c>
      <c r="D1447" t="s">
        <v>13691</v>
      </c>
      <c r="E1447" t="s">
        <v>4657</v>
      </c>
      <c r="F1447" t="s">
        <v>4710</v>
      </c>
      <c r="G1447" t="s">
        <v>4711</v>
      </c>
      <c r="H1447" t="s">
        <v>13692</v>
      </c>
      <c r="I1447" t="s">
        <v>9410</v>
      </c>
      <c r="J1447" t="s">
        <v>9411</v>
      </c>
      <c r="K1447">
        <v>1.06</v>
      </c>
      <c r="L1447" s="1">
        <v>44927</v>
      </c>
      <c r="M1447" s="1">
        <v>45291</v>
      </c>
    </row>
    <row r="1448" spans="1:13">
      <c r="A1448" t="s">
        <v>4712</v>
      </c>
      <c r="B1448" t="s">
        <v>4713</v>
      </c>
      <c r="C1448" t="s">
        <v>13693</v>
      </c>
      <c r="D1448" t="s">
        <v>13694</v>
      </c>
      <c r="E1448" t="s">
        <v>4657</v>
      </c>
      <c r="F1448" t="s">
        <v>4714</v>
      </c>
      <c r="G1448" t="s">
        <v>3783</v>
      </c>
      <c r="H1448" t="s">
        <v>13695</v>
      </c>
      <c r="I1448" t="s">
        <v>9410</v>
      </c>
      <c r="J1448" t="s">
        <v>9411</v>
      </c>
      <c r="K1448">
        <v>0.98</v>
      </c>
      <c r="L1448" s="1">
        <v>44927</v>
      </c>
      <c r="M1448" s="1">
        <v>45291</v>
      </c>
    </row>
    <row r="1449" spans="1:13">
      <c r="A1449" t="s">
        <v>4715</v>
      </c>
      <c r="B1449" t="s">
        <v>4716</v>
      </c>
      <c r="C1449" t="s">
        <v>13696</v>
      </c>
      <c r="D1449" t="s">
        <v>3514</v>
      </c>
      <c r="E1449" t="s">
        <v>4657</v>
      </c>
      <c r="F1449" t="s">
        <v>4717</v>
      </c>
      <c r="G1449" t="s">
        <v>4718</v>
      </c>
      <c r="H1449" t="s">
        <v>13697</v>
      </c>
      <c r="I1449" t="s">
        <v>9410</v>
      </c>
      <c r="J1449" t="s">
        <v>9411</v>
      </c>
      <c r="K1449">
        <v>0.96</v>
      </c>
      <c r="L1449" s="1">
        <v>44927</v>
      </c>
      <c r="M1449" s="1">
        <v>45291</v>
      </c>
    </row>
    <row r="1450" spans="1:13">
      <c r="A1450" t="s">
        <v>4719</v>
      </c>
      <c r="B1450" t="s">
        <v>4720</v>
      </c>
      <c r="C1450" t="s">
        <v>13698</v>
      </c>
      <c r="D1450" t="s">
        <v>13699</v>
      </c>
      <c r="E1450" t="s">
        <v>4657</v>
      </c>
      <c r="F1450" t="s">
        <v>4721</v>
      </c>
      <c r="G1450" t="s">
        <v>4722</v>
      </c>
      <c r="H1450" t="s">
        <v>13700</v>
      </c>
      <c r="I1450" t="s">
        <v>9410</v>
      </c>
      <c r="J1450" t="s">
        <v>9411</v>
      </c>
      <c r="K1450">
        <v>0.81</v>
      </c>
      <c r="L1450" s="1">
        <v>44927</v>
      </c>
      <c r="M1450" s="1">
        <v>45291</v>
      </c>
    </row>
    <row r="1451" spans="1:13">
      <c r="A1451" t="s">
        <v>13701</v>
      </c>
      <c r="B1451" t="s">
        <v>13702</v>
      </c>
      <c r="C1451" t="s">
        <v>13703</v>
      </c>
      <c r="D1451" t="s">
        <v>13704</v>
      </c>
      <c r="E1451" t="s">
        <v>4657</v>
      </c>
      <c r="F1451" t="s">
        <v>13705</v>
      </c>
      <c r="G1451" t="s">
        <v>546</v>
      </c>
      <c r="H1451" t="s">
        <v>13706</v>
      </c>
      <c r="I1451" t="s">
        <v>9410</v>
      </c>
      <c r="J1451" t="s">
        <v>9411</v>
      </c>
      <c r="K1451">
        <v>0.96</v>
      </c>
      <c r="L1451" s="1">
        <v>44927</v>
      </c>
      <c r="M1451" s="1">
        <v>45291</v>
      </c>
    </row>
    <row r="1452" spans="1:13">
      <c r="A1452" t="s">
        <v>4723</v>
      </c>
      <c r="B1452" t="s">
        <v>4724</v>
      </c>
      <c r="C1452" t="s">
        <v>13707</v>
      </c>
      <c r="D1452" t="s">
        <v>13708</v>
      </c>
      <c r="E1452" t="s">
        <v>4657</v>
      </c>
      <c r="F1452" t="s">
        <v>4725</v>
      </c>
      <c r="G1452" t="s">
        <v>26</v>
      </c>
      <c r="H1452" t="s">
        <v>13709</v>
      </c>
      <c r="I1452" t="s">
        <v>9410</v>
      </c>
      <c r="J1452" t="s">
        <v>9411</v>
      </c>
      <c r="K1452">
        <v>1.18</v>
      </c>
      <c r="L1452" s="1">
        <v>44927</v>
      </c>
      <c r="M1452" s="1">
        <v>45291</v>
      </c>
    </row>
    <row r="1453" spans="1:13">
      <c r="A1453" t="s">
        <v>4726</v>
      </c>
      <c r="B1453" t="s">
        <v>4727</v>
      </c>
      <c r="C1453" t="s">
        <v>13710</v>
      </c>
      <c r="D1453" t="s">
        <v>104</v>
      </c>
      <c r="E1453" t="s">
        <v>4657</v>
      </c>
      <c r="F1453" t="s">
        <v>4728</v>
      </c>
      <c r="G1453" t="s">
        <v>4659</v>
      </c>
      <c r="H1453" t="s">
        <v>13711</v>
      </c>
      <c r="I1453" t="s">
        <v>9410</v>
      </c>
      <c r="J1453" t="s">
        <v>9411</v>
      </c>
      <c r="K1453">
        <v>1</v>
      </c>
      <c r="L1453" s="1">
        <v>44927</v>
      </c>
      <c r="M1453" s="1">
        <v>45291</v>
      </c>
    </row>
    <row r="1454" spans="1:13">
      <c r="A1454" t="s">
        <v>4729</v>
      </c>
      <c r="B1454" t="s">
        <v>4730</v>
      </c>
      <c r="C1454" t="s">
        <v>13712</v>
      </c>
      <c r="D1454" t="s">
        <v>11660</v>
      </c>
      <c r="E1454" t="s">
        <v>4657</v>
      </c>
      <c r="F1454" t="s">
        <v>4731</v>
      </c>
      <c r="G1454" t="s">
        <v>2354</v>
      </c>
      <c r="H1454" t="s">
        <v>13713</v>
      </c>
      <c r="I1454" t="s">
        <v>9410</v>
      </c>
      <c r="J1454" t="s">
        <v>9411</v>
      </c>
      <c r="K1454">
        <v>0.99</v>
      </c>
      <c r="L1454" s="1">
        <v>44927</v>
      </c>
      <c r="M1454" s="1">
        <v>45291</v>
      </c>
    </row>
    <row r="1455" spans="1:13">
      <c r="A1455" t="s">
        <v>4732</v>
      </c>
      <c r="B1455" t="s">
        <v>4733</v>
      </c>
      <c r="C1455" t="s">
        <v>13714</v>
      </c>
      <c r="D1455" t="s">
        <v>13715</v>
      </c>
      <c r="E1455" t="s">
        <v>4657</v>
      </c>
      <c r="F1455" t="s">
        <v>4734</v>
      </c>
      <c r="G1455" t="s">
        <v>4735</v>
      </c>
      <c r="H1455" t="s">
        <v>13716</v>
      </c>
      <c r="I1455" t="s">
        <v>9410</v>
      </c>
      <c r="J1455" t="s">
        <v>9411</v>
      </c>
      <c r="K1455">
        <v>1.02</v>
      </c>
      <c r="L1455" s="1">
        <v>44927</v>
      </c>
      <c r="M1455" s="1">
        <v>45291</v>
      </c>
    </row>
    <row r="1456" spans="1:13">
      <c r="A1456" t="s">
        <v>4736</v>
      </c>
      <c r="B1456" t="s">
        <v>4737</v>
      </c>
      <c r="C1456" t="s">
        <v>13717</v>
      </c>
      <c r="D1456" t="s">
        <v>7475</v>
      </c>
      <c r="E1456" t="s">
        <v>4657</v>
      </c>
      <c r="F1456" t="s">
        <v>4738</v>
      </c>
      <c r="G1456" t="s">
        <v>417</v>
      </c>
      <c r="H1456" t="s">
        <v>13718</v>
      </c>
      <c r="I1456" t="s">
        <v>9410</v>
      </c>
      <c r="J1456" t="s">
        <v>9411</v>
      </c>
      <c r="K1456">
        <v>1.1399999999999999</v>
      </c>
      <c r="L1456" s="1">
        <v>44927</v>
      </c>
      <c r="M1456" s="1">
        <v>45291</v>
      </c>
    </row>
    <row r="1457" spans="1:13">
      <c r="A1457" t="s">
        <v>4739</v>
      </c>
      <c r="B1457" t="s">
        <v>4740</v>
      </c>
      <c r="C1457" t="s">
        <v>13719</v>
      </c>
      <c r="D1457" t="s">
        <v>13720</v>
      </c>
      <c r="E1457" t="s">
        <v>4657</v>
      </c>
      <c r="F1457" t="s">
        <v>4741</v>
      </c>
      <c r="G1457" t="s">
        <v>1372</v>
      </c>
      <c r="H1457" t="s">
        <v>13721</v>
      </c>
      <c r="I1457" t="s">
        <v>9410</v>
      </c>
      <c r="J1457" t="s">
        <v>9411</v>
      </c>
      <c r="K1457">
        <v>1.22</v>
      </c>
      <c r="L1457" s="1">
        <v>44927</v>
      </c>
      <c r="M1457" s="1">
        <v>45291</v>
      </c>
    </row>
    <row r="1458" spans="1:13">
      <c r="A1458" t="s">
        <v>13722</v>
      </c>
      <c r="B1458" t="s">
        <v>2955</v>
      </c>
      <c r="C1458" t="s">
        <v>13723</v>
      </c>
      <c r="D1458" t="s">
        <v>487</v>
      </c>
      <c r="E1458" t="s">
        <v>4657</v>
      </c>
      <c r="F1458" t="s">
        <v>13724</v>
      </c>
      <c r="G1458" t="s">
        <v>1775</v>
      </c>
      <c r="H1458" t="s">
        <v>13725</v>
      </c>
      <c r="I1458" t="s">
        <v>9410</v>
      </c>
      <c r="J1458" t="s">
        <v>9411</v>
      </c>
      <c r="K1458">
        <v>1.0900000000000001</v>
      </c>
      <c r="L1458" s="1">
        <v>44927</v>
      </c>
      <c r="M1458" s="1">
        <v>45291</v>
      </c>
    </row>
    <row r="1459" spans="1:13">
      <c r="A1459" t="s">
        <v>4742</v>
      </c>
      <c r="B1459" t="s">
        <v>4743</v>
      </c>
      <c r="C1459" t="s">
        <v>13726</v>
      </c>
      <c r="D1459" t="s">
        <v>6025</v>
      </c>
      <c r="E1459" t="s">
        <v>4657</v>
      </c>
      <c r="F1459" t="s">
        <v>4744</v>
      </c>
      <c r="G1459" t="s">
        <v>4745</v>
      </c>
      <c r="H1459" t="s">
        <v>13727</v>
      </c>
      <c r="I1459" t="s">
        <v>9410</v>
      </c>
      <c r="J1459" t="s">
        <v>9411</v>
      </c>
      <c r="K1459">
        <v>1.01</v>
      </c>
      <c r="L1459" s="1">
        <v>44927</v>
      </c>
      <c r="M1459" s="1">
        <v>45291</v>
      </c>
    </row>
    <row r="1460" spans="1:13">
      <c r="A1460" t="s">
        <v>4746</v>
      </c>
      <c r="B1460" t="s">
        <v>4747</v>
      </c>
      <c r="C1460" t="s">
        <v>13728</v>
      </c>
      <c r="D1460" t="s">
        <v>13715</v>
      </c>
      <c r="E1460" t="s">
        <v>4657</v>
      </c>
      <c r="F1460" t="s">
        <v>4748</v>
      </c>
      <c r="G1460" t="s">
        <v>4749</v>
      </c>
      <c r="H1460" t="s">
        <v>13729</v>
      </c>
      <c r="I1460" t="s">
        <v>9410</v>
      </c>
      <c r="J1460" t="s">
        <v>9411</v>
      </c>
      <c r="K1460">
        <v>0.99</v>
      </c>
      <c r="L1460" s="1">
        <v>44927</v>
      </c>
      <c r="M1460" s="1">
        <v>45291</v>
      </c>
    </row>
    <row r="1461" spans="1:13">
      <c r="A1461" t="s">
        <v>13730</v>
      </c>
      <c r="B1461" t="s">
        <v>13731</v>
      </c>
      <c r="C1461" t="s">
        <v>13732</v>
      </c>
      <c r="D1461" t="s">
        <v>13733</v>
      </c>
      <c r="E1461" t="s">
        <v>4657</v>
      </c>
      <c r="F1461" t="s">
        <v>13734</v>
      </c>
      <c r="G1461" t="s">
        <v>13735</v>
      </c>
      <c r="H1461" t="s">
        <v>13736</v>
      </c>
      <c r="I1461" t="s">
        <v>9410</v>
      </c>
      <c r="J1461" t="s">
        <v>9411</v>
      </c>
      <c r="K1461">
        <v>1</v>
      </c>
      <c r="L1461" s="1">
        <v>44927</v>
      </c>
      <c r="M1461" s="1">
        <v>45291</v>
      </c>
    </row>
    <row r="1462" spans="1:13">
      <c r="A1462" t="s">
        <v>4750</v>
      </c>
      <c r="B1462" t="s">
        <v>4751</v>
      </c>
      <c r="C1462" t="s">
        <v>13737</v>
      </c>
      <c r="D1462" t="s">
        <v>11340</v>
      </c>
      <c r="E1462" t="s">
        <v>4657</v>
      </c>
      <c r="F1462" t="s">
        <v>4752</v>
      </c>
      <c r="G1462" t="s">
        <v>4753</v>
      </c>
      <c r="H1462" t="s">
        <v>13738</v>
      </c>
      <c r="I1462" t="s">
        <v>9410</v>
      </c>
      <c r="J1462" t="s">
        <v>9411</v>
      </c>
      <c r="K1462">
        <v>1</v>
      </c>
      <c r="L1462" s="1">
        <v>44927</v>
      </c>
      <c r="M1462" s="1">
        <v>45291</v>
      </c>
    </row>
    <row r="1463" spans="1:13">
      <c r="A1463" t="s">
        <v>4754</v>
      </c>
      <c r="B1463" t="s">
        <v>4755</v>
      </c>
      <c r="C1463" t="s">
        <v>13739</v>
      </c>
      <c r="D1463" t="s">
        <v>13740</v>
      </c>
      <c r="E1463" t="s">
        <v>4657</v>
      </c>
      <c r="F1463" t="s">
        <v>4756</v>
      </c>
      <c r="G1463" t="s">
        <v>2881</v>
      </c>
      <c r="H1463" t="s">
        <v>13741</v>
      </c>
      <c r="I1463" t="s">
        <v>9410</v>
      </c>
      <c r="J1463" t="s">
        <v>9411</v>
      </c>
      <c r="K1463">
        <v>1.03</v>
      </c>
      <c r="L1463" s="1">
        <v>44927</v>
      </c>
      <c r="M1463" s="1">
        <v>45291</v>
      </c>
    </row>
    <row r="1464" spans="1:13">
      <c r="A1464" t="s">
        <v>4757</v>
      </c>
      <c r="B1464" t="s">
        <v>4758</v>
      </c>
      <c r="C1464" t="s">
        <v>13742</v>
      </c>
      <c r="D1464" t="s">
        <v>7534</v>
      </c>
      <c r="E1464" t="s">
        <v>4657</v>
      </c>
      <c r="F1464" t="s">
        <v>4759</v>
      </c>
      <c r="G1464" t="s">
        <v>4760</v>
      </c>
      <c r="H1464" t="s">
        <v>13743</v>
      </c>
      <c r="I1464" t="s">
        <v>9410</v>
      </c>
      <c r="J1464" t="s">
        <v>9411</v>
      </c>
      <c r="K1464">
        <v>0.93</v>
      </c>
      <c r="L1464" s="1">
        <v>44927</v>
      </c>
      <c r="M1464" s="1">
        <v>45291</v>
      </c>
    </row>
    <row r="1465" spans="1:13">
      <c r="A1465" t="s">
        <v>4761</v>
      </c>
      <c r="B1465" t="s">
        <v>4762</v>
      </c>
      <c r="C1465" t="s">
        <v>13744</v>
      </c>
      <c r="D1465" t="s">
        <v>6091</v>
      </c>
      <c r="E1465" t="s">
        <v>4657</v>
      </c>
      <c r="F1465" t="s">
        <v>4763</v>
      </c>
      <c r="G1465" t="s">
        <v>2350</v>
      </c>
      <c r="H1465" t="s">
        <v>13745</v>
      </c>
      <c r="I1465" t="s">
        <v>9410</v>
      </c>
      <c r="J1465" t="s">
        <v>9411</v>
      </c>
      <c r="K1465">
        <v>0.99</v>
      </c>
      <c r="L1465" s="1">
        <v>44927</v>
      </c>
      <c r="M1465" s="1">
        <v>45291</v>
      </c>
    </row>
    <row r="1466" spans="1:13">
      <c r="A1466" t="s">
        <v>4764</v>
      </c>
      <c r="B1466" t="s">
        <v>4765</v>
      </c>
      <c r="C1466" t="s">
        <v>13746</v>
      </c>
      <c r="D1466" t="s">
        <v>104</v>
      </c>
      <c r="E1466" t="s">
        <v>4657</v>
      </c>
      <c r="F1466" t="s">
        <v>4766</v>
      </c>
      <c r="G1466" t="s">
        <v>4659</v>
      </c>
      <c r="H1466" t="s">
        <v>13747</v>
      </c>
      <c r="I1466" t="s">
        <v>9410</v>
      </c>
      <c r="J1466" t="s">
        <v>9411</v>
      </c>
      <c r="K1466">
        <v>1.07</v>
      </c>
      <c r="L1466" s="1">
        <v>44927</v>
      </c>
      <c r="M1466" s="1">
        <v>45291</v>
      </c>
    </row>
    <row r="1467" spans="1:13">
      <c r="A1467" t="s">
        <v>4767</v>
      </c>
      <c r="B1467" t="s">
        <v>4768</v>
      </c>
      <c r="C1467" t="s">
        <v>13748</v>
      </c>
      <c r="D1467" t="s">
        <v>13708</v>
      </c>
      <c r="E1467" t="s">
        <v>4657</v>
      </c>
      <c r="F1467" t="s">
        <v>4725</v>
      </c>
      <c r="G1467" t="s">
        <v>26</v>
      </c>
      <c r="H1467" t="s">
        <v>13749</v>
      </c>
      <c r="I1467" t="s">
        <v>9410</v>
      </c>
      <c r="J1467" t="s">
        <v>9411</v>
      </c>
      <c r="K1467">
        <v>1.1100000000000001</v>
      </c>
      <c r="L1467" s="1">
        <v>44927</v>
      </c>
      <c r="M1467" s="1">
        <v>45291</v>
      </c>
    </row>
    <row r="1468" spans="1:13">
      <c r="A1468" t="s">
        <v>4769</v>
      </c>
      <c r="B1468" t="s">
        <v>4770</v>
      </c>
      <c r="C1468" t="s">
        <v>13750</v>
      </c>
      <c r="D1468" t="s">
        <v>13751</v>
      </c>
      <c r="E1468" t="s">
        <v>4657</v>
      </c>
      <c r="F1468" t="s">
        <v>4771</v>
      </c>
      <c r="G1468" t="s">
        <v>4772</v>
      </c>
      <c r="H1468" t="s">
        <v>13752</v>
      </c>
      <c r="I1468" t="s">
        <v>9410</v>
      </c>
      <c r="J1468" t="s">
        <v>9411</v>
      </c>
      <c r="K1468">
        <v>1.02</v>
      </c>
      <c r="L1468" s="1">
        <v>44927</v>
      </c>
      <c r="M1468" s="1">
        <v>45291</v>
      </c>
    </row>
    <row r="1469" spans="1:13">
      <c r="A1469" t="s">
        <v>4773</v>
      </c>
      <c r="B1469" t="s">
        <v>4774</v>
      </c>
      <c r="C1469" t="s">
        <v>13753</v>
      </c>
      <c r="D1469" t="s">
        <v>13641</v>
      </c>
      <c r="E1469" t="s">
        <v>4657</v>
      </c>
      <c r="F1469" t="s">
        <v>4775</v>
      </c>
      <c r="G1469" t="s">
        <v>3196</v>
      </c>
      <c r="H1469" t="s">
        <v>13754</v>
      </c>
      <c r="I1469" t="s">
        <v>9410</v>
      </c>
      <c r="J1469" t="s">
        <v>9411</v>
      </c>
      <c r="K1469">
        <v>1.01</v>
      </c>
      <c r="L1469" s="1">
        <v>44927</v>
      </c>
      <c r="M1469" s="1">
        <v>45291</v>
      </c>
    </row>
    <row r="1470" spans="1:13">
      <c r="A1470" t="s">
        <v>4776</v>
      </c>
      <c r="B1470" t="s">
        <v>4777</v>
      </c>
      <c r="C1470" t="s">
        <v>13755</v>
      </c>
      <c r="D1470" t="s">
        <v>13756</v>
      </c>
      <c r="E1470" t="s">
        <v>4657</v>
      </c>
      <c r="F1470" t="s">
        <v>4778</v>
      </c>
      <c r="G1470" t="s">
        <v>4779</v>
      </c>
      <c r="H1470" t="s">
        <v>13757</v>
      </c>
      <c r="I1470" t="s">
        <v>9410</v>
      </c>
      <c r="J1470" t="s">
        <v>9411</v>
      </c>
      <c r="K1470">
        <v>0.95</v>
      </c>
      <c r="L1470" s="1">
        <v>44927</v>
      </c>
      <c r="M1470" s="1">
        <v>45291</v>
      </c>
    </row>
    <row r="1471" spans="1:13">
      <c r="A1471" t="s">
        <v>13758</v>
      </c>
      <c r="B1471" t="s">
        <v>13759</v>
      </c>
      <c r="C1471" t="s">
        <v>13760</v>
      </c>
      <c r="D1471" t="s">
        <v>2170</v>
      </c>
      <c r="E1471" t="s">
        <v>4657</v>
      </c>
      <c r="F1471" t="s">
        <v>13761</v>
      </c>
      <c r="G1471" t="s">
        <v>4753</v>
      </c>
      <c r="H1471" t="s">
        <v>13762</v>
      </c>
      <c r="I1471" t="s">
        <v>9410</v>
      </c>
      <c r="J1471" t="s">
        <v>9411</v>
      </c>
      <c r="K1471">
        <v>0.51</v>
      </c>
      <c r="L1471" s="1">
        <v>44927</v>
      </c>
      <c r="M1471" s="1">
        <v>45291</v>
      </c>
    </row>
    <row r="1472" spans="1:13">
      <c r="A1472" t="s">
        <v>4780</v>
      </c>
      <c r="B1472" t="s">
        <v>4781</v>
      </c>
      <c r="C1472" t="s">
        <v>13763</v>
      </c>
      <c r="D1472" t="s">
        <v>13764</v>
      </c>
      <c r="E1472" t="s">
        <v>4657</v>
      </c>
      <c r="F1472" t="s">
        <v>4782</v>
      </c>
      <c r="G1472" t="s">
        <v>4753</v>
      </c>
      <c r="H1472" t="s">
        <v>13765</v>
      </c>
      <c r="I1472" t="s">
        <v>9410</v>
      </c>
      <c r="J1472" t="s">
        <v>9411</v>
      </c>
      <c r="K1472">
        <v>1.06</v>
      </c>
      <c r="L1472" s="1">
        <v>44927</v>
      </c>
      <c r="M1472" s="1">
        <v>45291</v>
      </c>
    </row>
    <row r="1473" spans="1:13">
      <c r="A1473" t="s">
        <v>4783</v>
      </c>
      <c r="B1473" t="s">
        <v>4784</v>
      </c>
      <c r="C1473" t="s">
        <v>13766</v>
      </c>
      <c r="D1473" t="s">
        <v>13767</v>
      </c>
      <c r="E1473" t="s">
        <v>4657</v>
      </c>
      <c r="F1473" t="s">
        <v>4785</v>
      </c>
      <c r="G1473" t="s">
        <v>1939</v>
      </c>
      <c r="H1473" t="s">
        <v>13768</v>
      </c>
      <c r="I1473" t="s">
        <v>9410</v>
      </c>
      <c r="J1473" t="s">
        <v>9411</v>
      </c>
      <c r="K1473">
        <v>1</v>
      </c>
      <c r="L1473" s="1">
        <v>44927</v>
      </c>
      <c r="M1473" s="1">
        <v>45291</v>
      </c>
    </row>
    <row r="1474" spans="1:13">
      <c r="A1474" t="s">
        <v>13769</v>
      </c>
      <c r="B1474" t="s">
        <v>13770</v>
      </c>
      <c r="C1474" t="s">
        <v>13771</v>
      </c>
      <c r="D1474" t="s">
        <v>13708</v>
      </c>
      <c r="E1474" t="s">
        <v>4657</v>
      </c>
      <c r="F1474" t="s">
        <v>4725</v>
      </c>
      <c r="G1474" t="s">
        <v>26</v>
      </c>
      <c r="H1474" t="s">
        <v>13772</v>
      </c>
      <c r="I1474" t="s">
        <v>9410</v>
      </c>
      <c r="J1474" t="s">
        <v>9411</v>
      </c>
      <c r="K1474">
        <v>1.3</v>
      </c>
      <c r="L1474" s="1">
        <v>44927</v>
      </c>
      <c r="M1474" s="1">
        <v>45291</v>
      </c>
    </row>
    <row r="1475" spans="1:13">
      <c r="A1475" t="s">
        <v>13773</v>
      </c>
      <c r="B1475" t="s">
        <v>13774</v>
      </c>
      <c r="C1475" t="s">
        <v>13775</v>
      </c>
      <c r="D1475" t="s">
        <v>13776</v>
      </c>
      <c r="E1475" t="s">
        <v>4657</v>
      </c>
      <c r="F1475" t="s">
        <v>13777</v>
      </c>
      <c r="G1475" t="s">
        <v>3002</v>
      </c>
      <c r="H1475" t="s">
        <v>13778</v>
      </c>
      <c r="I1475" t="s">
        <v>9410</v>
      </c>
      <c r="J1475" t="s">
        <v>9411</v>
      </c>
      <c r="K1475">
        <v>0.92</v>
      </c>
      <c r="L1475" s="1">
        <v>44927</v>
      </c>
      <c r="M1475" s="1">
        <v>45291</v>
      </c>
    </row>
    <row r="1476" spans="1:13">
      <c r="A1476" t="s">
        <v>4786</v>
      </c>
      <c r="B1476" t="s">
        <v>4787</v>
      </c>
      <c r="C1476" t="s">
        <v>13779</v>
      </c>
      <c r="D1476" t="s">
        <v>13780</v>
      </c>
      <c r="E1476" t="s">
        <v>4657</v>
      </c>
      <c r="F1476" t="s">
        <v>4788</v>
      </c>
      <c r="G1476" t="s">
        <v>1939</v>
      </c>
      <c r="H1476" t="s">
        <v>13781</v>
      </c>
      <c r="I1476" t="s">
        <v>9410</v>
      </c>
      <c r="J1476" t="s">
        <v>9411</v>
      </c>
      <c r="K1476">
        <v>0.86</v>
      </c>
      <c r="L1476" s="1">
        <v>44927</v>
      </c>
      <c r="M1476" s="1">
        <v>45291</v>
      </c>
    </row>
    <row r="1477" spans="1:13">
      <c r="A1477" t="s">
        <v>4789</v>
      </c>
      <c r="B1477" t="s">
        <v>4790</v>
      </c>
      <c r="C1477" t="s">
        <v>13782</v>
      </c>
      <c r="D1477" t="s">
        <v>4792</v>
      </c>
      <c r="E1477" t="s">
        <v>4657</v>
      </c>
      <c r="F1477" t="s">
        <v>4791</v>
      </c>
      <c r="G1477" t="s">
        <v>4792</v>
      </c>
      <c r="H1477" t="s">
        <v>13783</v>
      </c>
      <c r="I1477" t="s">
        <v>9410</v>
      </c>
      <c r="J1477" t="s">
        <v>9411</v>
      </c>
      <c r="K1477">
        <v>1.1000000000000001</v>
      </c>
      <c r="L1477" s="1">
        <v>44927</v>
      </c>
      <c r="M1477" s="1">
        <v>45291</v>
      </c>
    </row>
    <row r="1478" spans="1:13">
      <c r="A1478" t="s">
        <v>13784</v>
      </c>
      <c r="B1478" t="s">
        <v>13785</v>
      </c>
      <c r="C1478" t="s">
        <v>13786</v>
      </c>
      <c r="D1478" t="s">
        <v>13787</v>
      </c>
      <c r="E1478" t="s">
        <v>4657</v>
      </c>
      <c r="F1478" t="s">
        <v>13788</v>
      </c>
      <c r="G1478" t="s">
        <v>13789</v>
      </c>
      <c r="H1478" t="s">
        <v>13790</v>
      </c>
      <c r="I1478" t="s">
        <v>9410</v>
      </c>
      <c r="J1478" t="s">
        <v>9411</v>
      </c>
      <c r="K1478">
        <v>0.93</v>
      </c>
      <c r="L1478" s="1">
        <v>44927</v>
      </c>
      <c r="M1478" s="1">
        <v>45291</v>
      </c>
    </row>
    <row r="1479" spans="1:13">
      <c r="A1479" t="s">
        <v>4806</v>
      </c>
      <c r="B1479" t="s">
        <v>4807</v>
      </c>
      <c r="C1479" t="s">
        <v>13791</v>
      </c>
      <c r="D1479" t="s">
        <v>13792</v>
      </c>
      <c r="E1479" t="s">
        <v>4808</v>
      </c>
      <c r="F1479" t="s">
        <v>4809</v>
      </c>
      <c r="G1479" t="s">
        <v>4810</v>
      </c>
      <c r="H1479" t="s">
        <v>13793</v>
      </c>
      <c r="I1479" t="s">
        <v>9410</v>
      </c>
      <c r="J1479" t="s">
        <v>9411</v>
      </c>
      <c r="K1479">
        <v>1</v>
      </c>
      <c r="L1479" s="1">
        <v>44927</v>
      </c>
      <c r="M1479" s="1">
        <v>45291</v>
      </c>
    </row>
    <row r="1480" spans="1:13">
      <c r="A1480" t="s">
        <v>4811</v>
      </c>
      <c r="B1480" t="s">
        <v>4812</v>
      </c>
      <c r="C1480" t="s">
        <v>13794</v>
      </c>
      <c r="D1480" t="s">
        <v>13795</v>
      </c>
      <c r="E1480" t="s">
        <v>4808</v>
      </c>
      <c r="F1480" t="s">
        <v>4813</v>
      </c>
      <c r="G1480" t="s">
        <v>4814</v>
      </c>
      <c r="H1480" t="s">
        <v>13796</v>
      </c>
      <c r="I1480" t="s">
        <v>9410</v>
      </c>
      <c r="J1480" t="s">
        <v>9411</v>
      </c>
      <c r="K1480">
        <v>1.01</v>
      </c>
      <c r="L1480" s="1">
        <v>44927</v>
      </c>
      <c r="M1480" s="1">
        <v>45291</v>
      </c>
    </row>
    <row r="1481" spans="1:13">
      <c r="A1481" t="s">
        <v>4815</v>
      </c>
      <c r="B1481" t="s">
        <v>4816</v>
      </c>
      <c r="C1481" t="s">
        <v>13797</v>
      </c>
      <c r="D1481" t="s">
        <v>13798</v>
      </c>
      <c r="E1481" t="s">
        <v>4808</v>
      </c>
      <c r="F1481" t="s">
        <v>4817</v>
      </c>
      <c r="G1481" t="s">
        <v>4818</v>
      </c>
      <c r="H1481" t="s">
        <v>13799</v>
      </c>
      <c r="I1481" t="s">
        <v>9410</v>
      </c>
      <c r="J1481" t="s">
        <v>9411</v>
      </c>
      <c r="K1481">
        <v>1.02</v>
      </c>
      <c r="L1481" s="1">
        <v>44927</v>
      </c>
      <c r="M1481" s="1">
        <v>45291</v>
      </c>
    </row>
    <row r="1482" spans="1:13">
      <c r="A1482" t="s">
        <v>4819</v>
      </c>
      <c r="B1482" t="s">
        <v>4820</v>
      </c>
      <c r="C1482" t="s">
        <v>13800</v>
      </c>
      <c r="D1482" t="s">
        <v>13801</v>
      </c>
      <c r="E1482" t="s">
        <v>4808</v>
      </c>
      <c r="F1482" t="s">
        <v>4821</v>
      </c>
      <c r="G1482" t="s">
        <v>4822</v>
      </c>
      <c r="H1482" t="s">
        <v>13802</v>
      </c>
      <c r="I1482" t="s">
        <v>9410</v>
      </c>
      <c r="J1482" t="s">
        <v>9411</v>
      </c>
      <c r="K1482">
        <v>0.97</v>
      </c>
      <c r="L1482" s="1">
        <v>44927</v>
      </c>
      <c r="M1482" s="1">
        <v>45291</v>
      </c>
    </row>
    <row r="1483" spans="1:13">
      <c r="A1483" t="s">
        <v>4823</v>
      </c>
      <c r="B1483" t="s">
        <v>4824</v>
      </c>
      <c r="C1483" t="s">
        <v>13803</v>
      </c>
      <c r="D1483" t="s">
        <v>13804</v>
      </c>
      <c r="E1483" t="s">
        <v>4808</v>
      </c>
      <c r="F1483" t="s">
        <v>4825</v>
      </c>
      <c r="G1483" t="s">
        <v>4826</v>
      </c>
      <c r="H1483" t="s">
        <v>13805</v>
      </c>
      <c r="I1483" t="s">
        <v>9410</v>
      </c>
      <c r="J1483" t="s">
        <v>9411</v>
      </c>
      <c r="K1483">
        <v>0.95</v>
      </c>
      <c r="L1483" s="1">
        <v>44927</v>
      </c>
      <c r="M1483" s="1">
        <v>45291</v>
      </c>
    </row>
    <row r="1484" spans="1:13">
      <c r="A1484" t="s">
        <v>4827</v>
      </c>
      <c r="B1484" t="s">
        <v>4828</v>
      </c>
      <c r="C1484" t="s">
        <v>13806</v>
      </c>
      <c r="D1484" t="s">
        <v>13807</v>
      </c>
      <c r="E1484" t="s">
        <v>4808</v>
      </c>
      <c r="F1484" t="s">
        <v>4829</v>
      </c>
      <c r="G1484" t="s">
        <v>4830</v>
      </c>
      <c r="H1484" t="s">
        <v>13808</v>
      </c>
      <c r="I1484" t="s">
        <v>9410</v>
      </c>
      <c r="J1484" t="s">
        <v>9411</v>
      </c>
      <c r="K1484">
        <v>0.98</v>
      </c>
      <c r="L1484" s="1">
        <v>44927</v>
      </c>
      <c r="M1484" s="1">
        <v>45291</v>
      </c>
    </row>
    <row r="1485" spans="1:13">
      <c r="A1485" t="s">
        <v>4831</v>
      </c>
      <c r="B1485" t="s">
        <v>4832</v>
      </c>
      <c r="C1485" t="s">
        <v>13809</v>
      </c>
      <c r="D1485" t="s">
        <v>13810</v>
      </c>
      <c r="E1485" t="s">
        <v>4808</v>
      </c>
      <c r="F1485" t="s">
        <v>4833</v>
      </c>
      <c r="G1485" t="s">
        <v>4520</v>
      </c>
      <c r="H1485" t="s">
        <v>13811</v>
      </c>
      <c r="I1485" t="s">
        <v>9410</v>
      </c>
      <c r="J1485" t="s">
        <v>9411</v>
      </c>
      <c r="K1485">
        <v>1</v>
      </c>
      <c r="L1485" s="1">
        <v>44927</v>
      </c>
      <c r="M1485" s="1">
        <v>45291</v>
      </c>
    </row>
    <row r="1486" spans="1:13">
      <c r="A1486" t="s">
        <v>4834</v>
      </c>
      <c r="B1486" t="s">
        <v>4835</v>
      </c>
      <c r="C1486" t="s">
        <v>13812</v>
      </c>
      <c r="D1486" t="s">
        <v>13813</v>
      </c>
      <c r="E1486" t="s">
        <v>4808</v>
      </c>
      <c r="F1486" t="s">
        <v>4836</v>
      </c>
      <c r="G1486" t="s">
        <v>4837</v>
      </c>
      <c r="H1486" t="s">
        <v>13814</v>
      </c>
      <c r="I1486" t="s">
        <v>9410</v>
      </c>
      <c r="J1486" t="s">
        <v>9411</v>
      </c>
      <c r="K1486">
        <v>0.95</v>
      </c>
      <c r="L1486" s="1">
        <v>44927</v>
      </c>
      <c r="M1486" s="1">
        <v>45291</v>
      </c>
    </row>
    <row r="1487" spans="1:13">
      <c r="A1487" t="s">
        <v>4838</v>
      </c>
      <c r="B1487" t="s">
        <v>4839</v>
      </c>
      <c r="C1487" t="s">
        <v>13815</v>
      </c>
      <c r="D1487" t="s">
        <v>13816</v>
      </c>
      <c r="E1487" t="s">
        <v>4808</v>
      </c>
      <c r="F1487" t="s">
        <v>4840</v>
      </c>
      <c r="G1487" t="s">
        <v>36</v>
      </c>
      <c r="H1487" t="s">
        <v>13817</v>
      </c>
      <c r="I1487" t="s">
        <v>9410</v>
      </c>
      <c r="J1487" t="s">
        <v>9411</v>
      </c>
      <c r="K1487">
        <v>0.98</v>
      </c>
      <c r="L1487" s="1">
        <v>44927</v>
      </c>
      <c r="M1487" s="1">
        <v>45291</v>
      </c>
    </row>
    <row r="1488" spans="1:13">
      <c r="A1488" t="s">
        <v>4841</v>
      </c>
      <c r="B1488" t="s">
        <v>4842</v>
      </c>
      <c r="C1488" t="s">
        <v>13818</v>
      </c>
      <c r="D1488" t="s">
        <v>16</v>
      </c>
      <c r="E1488" t="s">
        <v>4808</v>
      </c>
      <c r="F1488" t="s">
        <v>4843</v>
      </c>
      <c r="G1488" t="s">
        <v>4844</v>
      </c>
      <c r="H1488" t="s">
        <v>13819</v>
      </c>
      <c r="I1488" t="s">
        <v>9410</v>
      </c>
      <c r="J1488" t="s">
        <v>9411</v>
      </c>
      <c r="K1488">
        <v>0.97</v>
      </c>
      <c r="L1488" s="1">
        <v>44927</v>
      </c>
      <c r="M1488" s="1">
        <v>45291</v>
      </c>
    </row>
    <row r="1489" spans="1:13">
      <c r="A1489" t="s">
        <v>4845</v>
      </c>
      <c r="B1489" t="s">
        <v>4846</v>
      </c>
      <c r="C1489" t="s">
        <v>13820</v>
      </c>
      <c r="D1489" t="s">
        <v>13821</v>
      </c>
      <c r="E1489" t="s">
        <v>4808</v>
      </c>
      <c r="F1489" t="s">
        <v>4847</v>
      </c>
      <c r="G1489" t="s">
        <v>1775</v>
      </c>
      <c r="H1489" t="s">
        <v>13822</v>
      </c>
      <c r="I1489" t="s">
        <v>9410</v>
      </c>
      <c r="J1489" t="s">
        <v>9411</v>
      </c>
      <c r="K1489">
        <v>0.98</v>
      </c>
      <c r="L1489" s="1">
        <v>44927</v>
      </c>
      <c r="M1489" s="1">
        <v>45291</v>
      </c>
    </row>
    <row r="1490" spans="1:13">
      <c r="A1490" t="s">
        <v>4848</v>
      </c>
      <c r="B1490" t="s">
        <v>4849</v>
      </c>
      <c r="C1490" t="s">
        <v>13823</v>
      </c>
      <c r="D1490" t="s">
        <v>12495</v>
      </c>
      <c r="E1490" t="s">
        <v>4808</v>
      </c>
      <c r="F1490" t="s">
        <v>4850</v>
      </c>
      <c r="G1490" t="s">
        <v>104</v>
      </c>
      <c r="H1490" t="s">
        <v>13824</v>
      </c>
      <c r="I1490" t="s">
        <v>9410</v>
      </c>
      <c r="J1490" t="s">
        <v>9411</v>
      </c>
      <c r="K1490">
        <v>1.06</v>
      </c>
      <c r="L1490" s="1">
        <v>44927</v>
      </c>
      <c r="M1490" s="1">
        <v>45291</v>
      </c>
    </row>
    <row r="1491" spans="1:13">
      <c r="A1491" t="s">
        <v>4851</v>
      </c>
      <c r="B1491" t="s">
        <v>4852</v>
      </c>
      <c r="C1491" t="s">
        <v>13825</v>
      </c>
      <c r="D1491" t="s">
        <v>13810</v>
      </c>
      <c r="E1491" t="s">
        <v>4808</v>
      </c>
      <c r="F1491" t="s">
        <v>4853</v>
      </c>
      <c r="G1491" t="s">
        <v>4854</v>
      </c>
      <c r="H1491" t="s">
        <v>13826</v>
      </c>
      <c r="I1491" t="s">
        <v>9410</v>
      </c>
      <c r="J1491" t="s">
        <v>9411</v>
      </c>
      <c r="K1491">
        <v>1.02</v>
      </c>
      <c r="L1491" s="1">
        <v>44927</v>
      </c>
      <c r="M1491" s="1">
        <v>45291</v>
      </c>
    </row>
    <row r="1492" spans="1:13">
      <c r="A1492" t="s">
        <v>13827</v>
      </c>
      <c r="B1492" t="s">
        <v>13828</v>
      </c>
      <c r="C1492" t="s">
        <v>13829</v>
      </c>
      <c r="D1492" t="s">
        <v>3364</v>
      </c>
      <c r="E1492" t="s">
        <v>4808</v>
      </c>
      <c r="F1492" t="s">
        <v>13830</v>
      </c>
      <c r="G1492" t="s">
        <v>13831</v>
      </c>
      <c r="H1492" t="s">
        <v>13832</v>
      </c>
      <c r="I1492" t="s">
        <v>9410</v>
      </c>
      <c r="J1492" t="s">
        <v>9411</v>
      </c>
      <c r="K1492">
        <v>1</v>
      </c>
      <c r="L1492" s="1">
        <v>44927</v>
      </c>
      <c r="M1492" s="1">
        <v>45291</v>
      </c>
    </row>
    <row r="1493" spans="1:13">
      <c r="A1493" t="s">
        <v>4855</v>
      </c>
      <c r="B1493" t="s">
        <v>4856</v>
      </c>
      <c r="C1493" t="s">
        <v>13833</v>
      </c>
      <c r="D1493" t="s">
        <v>11903</v>
      </c>
      <c r="E1493" t="s">
        <v>4808</v>
      </c>
      <c r="F1493" t="s">
        <v>4857</v>
      </c>
      <c r="G1493" t="s">
        <v>464</v>
      </c>
      <c r="H1493" t="s">
        <v>13834</v>
      </c>
      <c r="I1493" t="s">
        <v>9410</v>
      </c>
      <c r="J1493" t="s">
        <v>9411</v>
      </c>
      <c r="K1493">
        <v>0.96</v>
      </c>
      <c r="L1493" s="1">
        <v>44927</v>
      </c>
      <c r="M1493" s="1">
        <v>45291</v>
      </c>
    </row>
    <row r="1494" spans="1:13">
      <c r="A1494" t="s">
        <v>4858</v>
      </c>
      <c r="B1494" t="s">
        <v>4859</v>
      </c>
      <c r="C1494" t="s">
        <v>13835</v>
      </c>
      <c r="D1494" t="s">
        <v>12495</v>
      </c>
      <c r="E1494" t="s">
        <v>4808</v>
      </c>
      <c r="F1494" t="s">
        <v>4860</v>
      </c>
      <c r="G1494" t="s">
        <v>104</v>
      </c>
      <c r="H1494" t="s">
        <v>13836</v>
      </c>
      <c r="I1494" t="s">
        <v>9410</v>
      </c>
      <c r="J1494" t="s">
        <v>9411</v>
      </c>
      <c r="K1494">
        <v>0.95</v>
      </c>
      <c r="L1494" s="1">
        <v>44927</v>
      </c>
      <c r="M1494" s="1">
        <v>45291</v>
      </c>
    </row>
    <row r="1495" spans="1:13">
      <c r="A1495" t="s">
        <v>13837</v>
      </c>
      <c r="B1495" t="s">
        <v>13838</v>
      </c>
      <c r="C1495" t="s">
        <v>13839</v>
      </c>
      <c r="D1495" t="s">
        <v>12134</v>
      </c>
      <c r="E1495" t="s">
        <v>4808</v>
      </c>
      <c r="F1495" t="s">
        <v>13840</v>
      </c>
      <c r="G1495" t="s">
        <v>13841</v>
      </c>
      <c r="H1495" t="s">
        <v>13842</v>
      </c>
      <c r="I1495" t="s">
        <v>9410</v>
      </c>
      <c r="J1495" t="s">
        <v>9411</v>
      </c>
      <c r="K1495">
        <v>0.86</v>
      </c>
      <c r="L1495" s="1">
        <v>44927</v>
      </c>
      <c r="M1495" s="1">
        <v>45291</v>
      </c>
    </row>
    <row r="1496" spans="1:13">
      <c r="A1496" t="s">
        <v>4864</v>
      </c>
      <c r="B1496" t="s">
        <v>4865</v>
      </c>
      <c r="C1496" t="s">
        <v>13843</v>
      </c>
      <c r="D1496" t="s">
        <v>417</v>
      </c>
      <c r="E1496" t="s">
        <v>4808</v>
      </c>
      <c r="F1496" t="s">
        <v>4866</v>
      </c>
      <c r="G1496" t="s">
        <v>197</v>
      </c>
      <c r="H1496" t="s">
        <v>13844</v>
      </c>
      <c r="I1496" t="s">
        <v>9410</v>
      </c>
      <c r="J1496" t="s">
        <v>9411</v>
      </c>
      <c r="K1496">
        <v>1</v>
      </c>
      <c r="L1496" s="1">
        <v>44927</v>
      </c>
      <c r="M1496" s="1">
        <v>45291</v>
      </c>
    </row>
    <row r="1497" spans="1:13">
      <c r="A1497" t="s">
        <v>4867</v>
      </c>
      <c r="B1497" t="s">
        <v>4868</v>
      </c>
      <c r="C1497" t="s">
        <v>13845</v>
      </c>
      <c r="D1497" t="s">
        <v>7898</v>
      </c>
      <c r="E1497" t="s">
        <v>4808</v>
      </c>
      <c r="F1497" t="s">
        <v>4869</v>
      </c>
      <c r="G1497" t="s">
        <v>2722</v>
      </c>
      <c r="H1497" t="s">
        <v>13846</v>
      </c>
      <c r="I1497" t="s">
        <v>9410</v>
      </c>
      <c r="J1497" t="s">
        <v>9411</v>
      </c>
      <c r="K1497">
        <v>1.03</v>
      </c>
      <c r="L1497" s="1">
        <v>44927</v>
      </c>
      <c r="M1497" s="1">
        <v>45291</v>
      </c>
    </row>
    <row r="1498" spans="1:13">
      <c r="A1498" t="s">
        <v>13847</v>
      </c>
      <c r="B1498" t="s">
        <v>13848</v>
      </c>
      <c r="C1498" t="s">
        <v>13849</v>
      </c>
      <c r="D1498" t="s">
        <v>7100</v>
      </c>
      <c r="E1498" t="s">
        <v>4808</v>
      </c>
      <c r="F1498" t="s">
        <v>13850</v>
      </c>
      <c r="G1498" t="s">
        <v>13851</v>
      </c>
      <c r="H1498" t="s">
        <v>13852</v>
      </c>
      <c r="I1498" t="s">
        <v>9410</v>
      </c>
      <c r="J1498" t="s">
        <v>9411</v>
      </c>
      <c r="K1498">
        <v>0.83</v>
      </c>
      <c r="L1498" s="1">
        <v>44927</v>
      </c>
      <c r="M1498" s="1">
        <v>45291</v>
      </c>
    </row>
    <row r="1499" spans="1:13">
      <c r="A1499" t="s">
        <v>13853</v>
      </c>
      <c r="B1499" t="s">
        <v>13854</v>
      </c>
      <c r="C1499" t="s">
        <v>13855</v>
      </c>
      <c r="D1499" t="s">
        <v>803</v>
      </c>
      <c r="E1499" t="s">
        <v>4808</v>
      </c>
      <c r="F1499" t="s">
        <v>13856</v>
      </c>
      <c r="G1499" t="s">
        <v>3808</v>
      </c>
      <c r="H1499" t="s">
        <v>13857</v>
      </c>
      <c r="I1499" t="s">
        <v>9410</v>
      </c>
      <c r="J1499" t="s">
        <v>9411</v>
      </c>
      <c r="K1499">
        <v>1.1399999999999999</v>
      </c>
      <c r="L1499" s="1">
        <v>44927</v>
      </c>
      <c r="M1499" s="1">
        <v>45291</v>
      </c>
    </row>
    <row r="1500" spans="1:13">
      <c r="A1500" t="s">
        <v>4870</v>
      </c>
      <c r="B1500" t="s">
        <v>4871</v>
      </c>
      <c r="C1500" t="s">
        <v>13858</v>
      </c>
      <c r="D1500" t="s">
        <v>12495</v>
      </c>
      <c r="E1500" t="s">
        <v>4808</v>
      </c>
      <c r="F1500" t="s">
        <v>4872</v>
      </c>
      <c r="G1500" t="s">
        <v>4873</v>
      </c>
      <c r="H1500" t="s">
        <v>13859</v>
      </c>
      <c r="I1500" t="s">
        <v>9410</v>
      </c>
      <c r="J1500" t="s">
        <v>9411</v>
      </c>
      <c r="K1500">
        <v>1.01</v>
      </c>
      <c r="L1500" s="1">
        <v>44927</v>
      </c>
      <c r="M1500" s="1">
        <v>45291</v>
      </c>
    </row>
    <row r="1501" spans="1:13">
      <c r="A1501" t="s">
        <v>4874</v>
      </c>
      <c r="B1501" t="s">
        <v>4875</v>
      </c>
      <c r="C1501" t="s">
        <v>13860</v>
      </c>
      <c r="D1501" t="s">
        <v>11903</v>
      </c>
      <c r="E1501" t="s">
        <v>4808</v>
      </c>
      <c r="F1501" t="s">
        <v>4876</v>
      </c>
      <c r="G1501" t="s">
        <v>464</v>
      </c>
      <c r="H1501" t="s">
        <v>13861</v>
      </c>
      <c r="I1501" t="s">
        <v>9410</v>
      </c>
      <c r="J1501" t="s">
        <v>9411</v>
      </c>
      <c r="K1501">
        <v>1</v>
      </c>
      <c r="L1501" s="1">
        <v>44927</v>
      </c>
      <c r="M1501" s="1">
        <v>45291</v>
      </c>
    </row>
    <row r="1502" spans="1:13">
      <c r="A1502" t="s">
        <v>4877</v>
      </c>
      <c r="B1502" t="s">
        <v>4878</v>
      </c>
      <c r="C1502" t="s">
        <v>13862</v>
      </c>
      <c r="D1502" t="s">
        <v>487</v>
      </c>
      <c r="E1502" t="s">
        <v>4808</v>
      </c>
      <c r="F1502" t="s">
        <v>4879</v>
      </c>
      <c r="G1502" t="s">
        <v>438</v>
      </c>
      <c r="H1502" t="s">
        <v>13863</v>
      </c>
      <c r="I1502" t="s">
        <v>9410</v>
      </c>
      <c r="J1502" t="s">
        <v>9411</v>
      </c>
      <c r="K1502">
        <v>1</v>
      </c>
      <c r="L1502" s="1">
        <v>44927</v>
      </c>
      <c r="M1502" s="1">
        <v>45291</v>
      </c>
    </row>
    <row r="1503" spans="1:13">
      <c r="A1503" t="s">
        <v>13864</v>
      </c>
      <c r="B1503" t="s">
        <v>13865</v>
      </c>
      <c r="C1503" t="s">
        <v>13866</v>
      </c>
      <c r="D1503" t="s">
        <v>13867</v>
      </c>
      <c r="E1503" t="s">
        <v>4808</v>
      </c>
      <c r="F1503" t="s">
        <v>13868</v>
      </c>
      <c r="G1503" t="s">
        <v>13869</v>
      </c>
      <c r="H1503" t="s">
        <v>13870</v>
      </c>
      <c r="I1503" t="s">
        <v>9410</v>
      </c>
      <c r="J1503" t="s">
        <v>9411</v>
      </c>
      <c r="K1503">
        <v>0.93</v>
      </c>
      <c r="L1503" s="1">
        <v>44927</v>
      </c>
      <c r="M1503" s="1">
        <v>45291</v>
      </c>
    </row>
    <row r="1504" spans="1:13">
      <c r="A1504" t="s">
        <v>4880</v>
      </c>
      <c r="B1504" t="s">
        <v>4881</v>
      </c>
      <c r="C1504" t="s">
        <v>13871</v>
      </c>
      <c r="D1504" t="s">
        <v>13872</v>
      </c>
      <c r="E1504" t="s">
        <v>4808</v>
      </c>
      <c r="F1504" t="s">
        <v>4882</v>
      </c>
      <c r="G1504" t="s">
        <v>4883</v>
      </c>
      <c r="H1504" t="s">
        <v>13873</v>
      </c>
      <c r="I1504" t="s">
        <v>9410</v>
      </c>
      <c r="J1504" t="s">
        <v>9411</v>
      </c>
      <c r="K1504">
        <v>0.95</v>
      </c>
      <c r="L1504" s="1">
        <v>44927</v>
      </c>
      <c r="M1504" s="1">
        <v>45291</v>
      </c>
    </row>
    <row r="1505" spans="1:13">
      <c r="A1505" t="s">
        <v>4884</v>
      </c>
      <c r="B1505" t="s">
        <v>4885</v>
      </c>
      <c r="C1505" t="s">
        <v>13874</v>
      </c>
      <c r="D1505" t="s">
        <v>13810</v>
      </c>
      <c r="E1505" t="s">
        <v>4808</v>
      </c>
      <c r="F1505" t="s">
        <v>4886</v>
      </c>
      <c r="G1505" t="s">
        <v>4520</v>
      </c>
      <c r="H1505" t="s">
        <v>13875</v>
      </c>
      <c r="I1505" t="s">
        <v>9410</v>
      </c>
      <c r="J1505" t="s">
        <v>9411</v>
      </c>
      <c r="K1505">
        <v>1.01</v>
      </c>
      <c r="L1505" s="1">
        <v>44927</v>
      </c>
      <c r="M1505" s="1">
        <v>45291</v>
      </c>
    </row>
    <row r="1506" spans="1:13">
      <c r="A1506" t="s">
        <v>4887</v>
      </c>
      <c r="B1506" t="s">
        <v>4888</v>
      </c>
      <c r="C1506" t="s">
        <v>13876</v>
      </c>
      <c r="D1506" t="s">
        <v>13877</v>
      </c>
      <c r="E1506" t="s">
        <v>4808</v>
      </c>
      <c r="F1506" t="s">
        <v>4889</v>
      </c>
      <c r="G1506" t="s">
        <v>4890</v>
      </c>
      <c r="H1506" t="s">
        <v>13878</v>
      </c>
      <c r="I1506" t="s">
        <v>9410</v>
      </c>
      <c r="J1506" t="s">
        <v>9411</v>
      </c>
      <c r="K1506">
        <v>0.9</v>
      </c>
      <c r="L1506" s="1">
        <v>44927</v>
      </c>
      <c r="M1506" s="1">
        <v>45291</v>
      </c>
    </row>
    <row r="1507" spans="1:13">
      <c r="A1507" t="s">
        <v>4891</v>
      </c>
      <c r="B1507" t="s">
        <v>4892</v>
      </c>
      <c r="C1507" t="s">
        <v>13879</v>
      </c>
      <c r="D1507" t="s">
        <v>13880</v>
      </c>
      <c r="E1507" t="s">
        <v>4808</v>
      </c>
      <c r="F1507" t="s">
        <v>4893</v>
      </c>
      <c r="G1507" t="s">
        <v>36</v>
      </c>
      <c r="H1507" t="s">
        <v>13881</v>
      </c>
      <c r="I1507" t="s">
        <v>9410</v>
      </c>
      <c r="J1507" t="s">
        <v>9411</v>
      </c>
      <c r="K1507">
        <v>0.98</v>
      </c>
      <c r="L1507" s="1">
        <v>44927</v>
      </c>
      <c r="M1507" s="1">
        <v>45291</v>
      </c>
    </row>
    <row r="1508" spans="1:13">
      <c r="A1508" t="s">
        <v>4894</v>
      </c>
      <c r="B1508" t="s">
        <v>2743</v>
      </c>
      <c r="C1508" t="s">
        <v>13882</v>
      </c>
      <c r="D1508" t="s">
        <v>12495</v>
      </c>
      <c r="E1508" t="s">
        <v>4808</v>
      </c>
      <c r="F1508" t="s">
        <v>4895</v>
      </c>
      <c r="G1508" t="s">
        <v>104</v>
      </c>
      <c r="H1508" t="s">
        <v>13883</v>
      </c>
      <c r="I1508" t="s">
        <v>9410</v>
      </c>
      <c r="J1508" t="s">
        <v>9411</v>
      </c>
      <c r="K1508">
        <v>1.01</v>
      </c>
      <c r="L1508" s="1">
        <v>44927</v>
      </c>
      <c r="M1508" s="1">
        <v>45291</v>
      </c>
    </row>
    <row r="1509" spans="1:13">
      <c r="A1509" t="s">
        <v>4896</v>
      </c>
      <c r="B1509" t="s">
        <v>4897</v>
      </c>
      <c r="C1509" t="s">
        <v>13884</v>
      </c>
      <c r="D1509" t="s">
        <v>13810</v>
      </c>
      <c r="E1509" t="s">
        <v>4808</v>
      </c>
      <c r="F1509" t="s">
        <v>4898</v>
      </c>
      <c r="G1509" t="s">
        <v>4520</v>
      </c>
      <c r="H1509" t="s">
        <v>13885</v>
      </c>
      <c r="I1509" t="s">
        <v>9410</v>
      </c>
      <c r="J1509" t="s">
        <v>9411</v>
      </c>
      <c r="K1509">
        <v>1</v>
      </c>
      <c r="L1509" s="1">
        <v>44927</v>
      </c>
      <c r="M1509" s="1">
        <v>45291</v>
      </c>
    </row>
    <row r="1510" spans="1:13">
      <c r="A1510" t="s">
        <v>4899</v>
      </c>
      <c r="B1510" t="s">
        <v>4900</v>
      </c>
      <c r="C1510" t="s">
        <v>13886</v>
      </c>
      <c r="D1510" t="s">
        <v>13887</v>
      </c>
      <c r="E1510" t="s">
        <v>4808</v>
      </c>
      <c r="F1510" t="s">
        <v>4901</v>
      </c>
      <c r="G1510" t="s">
        <v>4902</v>
      </c>
      <c r="H1510" t="s">
        <v>13888</v>
      </c>
      <c r="I1510" t="s">
        <v>9410</v>
      </c>
      <c r="J1510" t="s">
        <v>9411</v>
      </c>
      <c r="K1510">
        <v>0.92</v>
      </c>
      <c r="L1510" s="1">
        <v>44927</v>
      </c>
      <c r="M1510" s="1">
        <v>45291</v>
      </c>
    </row>
    <row r="1511" spans="1:13">
      <c r="A1511" t="s">
        <v>4903</v>
      </c>
      <c r="B1511" t="s">
        <v>4904</v>
      </c>
      <c r="C1511" t="s">
        <v>13889</v>
      </c>
      <c r="D1511" t="s">
        <v>522</v>
      </c>
      <c r="E1511" t="s">
        <v>4808</v>
      </c>
      <c r="F1511" t="s">
        <v>4905</v>
      </c>
      <c r="G1511" t="s">
        <v>104</v>
      </c>
      <c r="H1511" t="s">
        <v>13890</v>
      </c>
      <c r="I1511" t="s">
        <v>9410</v>
      </c>
      <c r="J1511" t="s">
        <v>9411</v>
      </c>
      <c r="K1511">
        <v>1.02</v>
      </c>
      <c r="L1511" s="1">
        <v>44927</v>
      </c>
      <c r="M1511" s="1">
        <v>45291</v>
      </c>
    </row>
    <row r="1512" spans="1:13">
      <c r="A1512" t="s">
        <v>4906</v>
      </c>
      <c r="B1512" t="s">
        <v>4907</v>
      </c>
      <c r="C1512" t="s">
        <v>13891</v>
      </c>
      <c r="D1512" t="s">
        <v>13892</v>
      </c>
      <c r="E1512" t="s">
        <v>4808</v>
      </c>
      <c r="F1512" t="s">
        <v>4908</v>
      </c>
      <c r="G1512" t="s">
        <v>546</v>
      </c>
      <c r="H1512" t="s">
        <v>13893</v>
      </c>
      <c r="I1512" t="s">
        <v>9410</v>
      </c>
      <c r="J1512" t="s">
        <v>9411</v>
      </c>
      <c r="K1512">
        <v>1.03</v>
      </c>
      <c r="L1512" s="1">
        <v>44927</v>
      </c>
      <c r="M1512" s="1">
        <v>45291</v>
      </c>
    </row>
    <row r="1513" spans="1:13">
      <c r="A1513" t="s">
        <v>4909</v>
      </c>
      <c r="B1513" t="s">
        <v>4910</v>
      </c>
      <c r="C1513" t="s">
        <v>13894</v>
      </c>
      <c r="D1513" t="s">
        <v>13895</v>
      </c>
      <c r="E1513" t="s">
        <v>4808</v>
      </c>
      <c r="F1513" t="s">
        <v>4911</v>
      </c>
      <c r="G1513" t="s">
        <v>413</v>
      </c>
      <c r="H1513" t="s">
        <v>13896</v>
      </c>
      <c r="I1513" t="s">
        <v>9410</v>
      </c>
      <c r="J1513" t="s">
        <v>9411</v>
      </c>
      <c r="K1513">
        <v>0.94</v>
      </c>
      <c r="L1513" s="1">
        <v>44927</v>
      </c>
      <c r="M1513" s="1">
        <v>45291</v>
      </c>
    </row>
    <row r="1514" spans="1:13">
      <c r="A1514" t="s">
        <v>4915</v>
      </c>
      <c r="B1514" t="s">
        <v>4916</v>
      </c>
      <c r="C1514" t="s">
        <v>13897</v>
      </c>
      <c r="D1514" t="s">
        <v>12495</v>
      </c>
      <c r="E1514" t="s">
        <v>4808</v>
      </c>
      <c r="F1514" t="s">
        <v>4917</v>
      </c>
      <c r="G1514" t="s">
        <v>104</v>
      </c>
      <c r="H1514" t="s">
        <v>13898</v>
      </c>
      <c r="I1514" t="s">
        <v>9410</v>
      </c>
      <c r="J1514" t="s">
        <v>9411</v>
      </c>
      <c r="K1514">
        <v>0.86</v>
      </c>
      <c r="L1514" s="1">
        <v>44927</v>
      </c>
      <c r="M1514" s="1">
        <v>45291</v>
      </c>
    </row>
    <row r="1515" spans="1:13">
      <c r="A1515" t="s">
        <v>4918</v>
      </c>
      <c r="B1515" t="s">
        <v>4919</v>
      </c>
      <c r="C1515" t="s">
        <v>13899</v>
      </c>
      <c r="D1515" t="s">
        <v>13900</v>
      </c>
      <c r="E1515" t="s">
        <v>4808</v>
      </c>
      <c r="F1515" t="s">
        <v>4920</v>
      </c>
      <c r="G1515" t="s">
        <v>4520</v>
      </c>
      <c r="H1515" t="s">
        <v>13901</v>
      </c>
      <c r="I1515" t="s">
        <v>9410</v>
      </c>
      <c r="J1515" t="s">
        <v>9411</v>
      </c>
      <c r="K1515">
        <v>1.06</v>
      </c>
      <c r="L1515" s="1">
        <v>44927</v>
      </c>
      <c r="M1515" s="1">
        <v>45291</v>
      </c>
    </row>
    <row r="1516" spans="1:13">
      <c r="A1516" t="s">
        <v>4921</v>
      </c>
      <c r="B1516" t="s">
        <v>4922</v>
      </c>
      <c r="C1516" t="s">
        <v>13902</v>
      </c>
      <c r="D1516" t="s">
        <v>13810</v>
      </c>
      <c r="E1516" t="s">
        <v>4808</v>
      </c>
      <c r="F1516" t="s">
        <v>4853</v>
      </c>
      <c r="G1516" t="s">
        <v>4854</v>
      </c>
      <c r="H1516" t="s">
        <v>13903</v>
      </c>
      <c r="I1516" t="s">
        <v>9410</v>
      </c>
      <c r="J1516" t="s">
        <v>9411</v>
      </c>
      <c r="K1516">
        <v>1.05</v>
      </c>
      <c r="L1516" s="1">
        <v>44927</v>
      </c>
      <c r="M1516" s="1">
        <v>45291</v>
      </c>
    </row>
    <row r="1517" spans="1:13">
      <c r="A1517" t="s">
        <v>4923</v>
      </c>
      <c r="B1517" t="s">
        <v>4924</v>
      </c>
      <c r="C1517" t="s">
        <v>13904</v>
      </c>
      <c r="D1517" t="s">
        <v>13810</v>
      </c>
      <c r="E1517" t="s">
        <v>4808</v>
      </c>
      <c r="F1517" t="s">
        <v>4925</v>
      </c>
      <c r="G1517" t="s">
        <v>4520</v>
      </c>
      <c r="H1517" t="s">
        <v>13905</v>
      </c>
      <c r="I1517" t="s">
        <v>9410</v>
      </c>
      <c r="J1517" t="s">
        <v>9411</v>
      </c>
      <c r="K1517">
        <v>0.96</v>
      </c>
      <c r="L1517" s="1">
        <v>44927</v>
      </c>
      <c r="M1517" s="1">
        <v>45291</v>
      </c>
    </row>
    <row r="1518" spans="1:13">
      <c r="A1518" t="s">
        <v>4926</v>
      </c>
      <c r="B1518" t="s">
        <v>4927</v>
      </c>
      <c r="C1518" t="s">
        <v>13906</v>
      </c>
      <c r="D1518" t="s">
        <v>4929</v>
      </c>
      <c r="E1518" t="s">
        <v>4808</v>
      </c>
      <c r="F1518" t="s">
        <v>4928</v>
      </c>
      <c r="G1518" t="s">
        <v>4929</v>
      </c>
      <c r="H1518" t="s">
        <v>13907</v>
      </c>
      <c r="I1518" t="s">
        <v>9410</v>
      </c>
      <c r="J1518" t="s">
        <v>9411</v>
      </c>
      <c r="K1518">
        <v>0.99</v>
      </c>
      <c r="L1518" s="1">
        <v>44927</v>
      </c>
      <c r="M1518" s="1">
        <v>45291</v>
      </c>
    </row>
    <row r="1519" spans="1:13">
      <c r="A1519" t="s">
        <v>4930</v>
      </c>
      <c r="B1519" t="s">
        <v>4931</v>
      </c>
      <c r="C1519" t="s">
        <v>13908</v>
      </c>
      <c r="D1519" t="s">
        <v>13909</v>
      </c>
      <c r="E1519" t="s">
        <v>4808</v>
      </c>
      <c r="F1519" t="s">
        <v>4932</v>
      </c>
      <c r="G1519" t="s">
        <v>3207</v>
      </c>
      <c r="H1519" t="s">
        <v>13910</v>
      </c>
      <c r="I1519" t="s">
        <v>9410</v>
      </c>
      <c r="J1519" t="s">
        <v>9411</v>
      </c>
      <c r="K1519">
        <v>0.99</v>
      </c>
      <c r="L1519" s="1">
        <v>44927</v>
      </c>
      <c r="M1519" s="1">
        <v>45291</v>
      </c>
    </row>
    <row r="1520" spans="1:13">
      <c r="A1520" t="s">
        <v>4933</v>
      </c>
      <c r="B1520" t="s">
        <v>4934</v>
      </c>
      <c r="C1520" t="s">
        <v>13911</v>
      </c>
      <c r="D1520" t="s">
        <v>13912</v>
      </c>
      <c r="E1520" t="s">
        <v>4808</v>
      </c>
      <c r="F1520" t="s">
        <v>4935</v>
      </c>
      <c r="G1520" t="s">
        <v>3364</v>
      </c>
      <c r="H1520" t="s">
        <v>13913</v>
      </c>
      <c r="I1520" t="s">
        <v>9410</v>
      </c>
      <c r="J1520" t="s">
        <v>9411</v>
      </c>
      <c r="K1520">
        <v>0.98</v>
      </c>
      <c r="L1520" s="1">
        <v>44927</v>
      </c>
      <c r="M1520" s="1">
        <v>45291</v>
      </c>
    </row>
    <row r="1521" spans="1:13">
      <c r="A1521" t="s">
        <v>4936</v>
      </c>
      <c r="B1521" t="s">
        <v>4937</v>
      </c>
      <c r="C1521" t="s">
        <v>13914</v>
      </c>
      <c r="D1521" t="s">
        <v>13792</v>
      </c>
      <c r="E1521" t="s">
        <v>4808</v>
      </c>
      <c r="F1521" t="s">
        <v>4809</v>
      </c>
      <c r="G1521" t="s">
        <v>4810</v>
      </c>
      <c r="H1521" t="s">
        <v>13915</v>
      </c>
      <c r="I1521" t="s">
        <v>9410</v>
      </c>
      <c r="J1521" t="s">
        <v>9411</v>
      </c>
      <c r="K1521">
        <v>1.03</v>
      </c>
      <c r="L1521" s="1">
        <v>44927</v>
      </c>
      <c r="M1521" s="1">
        <v>45291</v>
      </c>
    </row>
    <row r="1522" spans="1:13">
      <c r="A1522" t="s">
        <v>4938</v>
      </c>
      <c r="B1522" t="s">
        <v>4939</v>
      </c>
      <c r="C1522" t="s">
        <v>13916</v>
      </c>
      <c r="D1522" t="s">
        <v>12495</v>
      </c>
      <c r="E1522" t="s">
        <v>4808</v>
      </c>
      <c r="F1522" t="s">
        <v>4940</v>
      </c>
      <c r="G1522" t="s">
        <v>104</v>
      </c>
      <c r="H1522" t="s">
        <v>13917</v>
      </c>
      <c r="I1522" t="s">
        <v>9410</v>
      </c>
      <c r="J1522" t="s">
        <v>9411</v>
      </c>
      <c r="K1522">
        <v>1.05</v>
      </c>
      <c r="L1522" s="1">
        <v>44927</v>
      </c>
      <c r="M1522" s="1">
        <v>45291</v>
      </c>
    </row>
    <row r="1523" spans="1:13">
      <c r="A1523" t="s">
        <v>4941</v>
      </c>
      <c r="B1523" t="s">
        <v>4942</v>
      </c>
      <c r="C1523" t="s">
        <v>13918</v>
      </c>
      <c r="D1523" t="s">
        <v>487</v>
      </c>
      <c r="E1523" t="s">
        <v>4808</v>
      </c>
      <c r="F1523" t="s">
        <v>4943</v>
      </c>
      <c r="G1523" t="s">
        <v>438</v>
      </c>
      <c r="H1523" t="s">
        <v>13919</v>
      </c>
      <c r="I1523" t="s">
        <v>9410</v>
      </c>
      <c r="J1523" t="s">
        <v>9411</v>
      </c>
      <c r="K1523">
        <v>1.04</v>
      </c>
      <c r="L1523" s="1">
        <v>44927</v>
      </c>
      <c r="M1523" s="1">
        <v>45291</v>
      </c>
    </row>
    <row r="1524" spans="1:13">
      <c r="A1524" t="s">
        <v>4944</v>
      </c>
      <c r="B1524" t="s">
        <v>4945</v>
      </c>
      <c r="C1524" t="s">
        <v>13920</v>
      </c>
      <c r="D1524" t="s">
        <v>22</v>
      </c>
      <c r="E1524" t="s">
        <v>4808</v>
      </c>
      <c r="F1524" t="s">
        <v>4946</v>
      </c>
      <c r="G1524" t="s">
        <v>505</v>
      </c>
      <c r="H1524" t="s">
        <v>13921</v>
      </c>
      <c r="I1524" t="s">
        <v>9410</v>
      </c>
      <c r="J1524" t="s">
        <v>9411</v>
      </c>
      <c r="K1524">
        <v>0.81</v>
      </c>
      <c r="L1524" s="1">
        <v>44927</v>
      </c>
      <c r="M1524" s="1">
        <v>45291</v>
      </c>
    </row>
    <row r="1525" spans="1:13">
      <c r="A1525" t="s">
        <v>4947</v>
      </c>
      <c r="B1525" t="s">
        <v>4948</v>
      </c>
      <c r="C1525" t="s">
        <v>13922</v>
      </c>
      <c r="D1525" t="s">
        <v>13923</v>
      </c>
      <c r="E1525" t="s">
        <v>4808</v>
      </c>
      <c r="F1525" t="s">
        <v>4949</v>
      </c>
      <c r="G1525" t="s">
        <v>4950</v>
      </c>
      <c r="H1525" t="s">
        <v>13924</v>
      </c>
      <c r="I1525" t="s">
        <v>9410</v>
      </c>
      <c r="J1525" t="s">
        <v>9411</v>
      </c>
      <c r="K1525">
        <v>1</v>
      </c>
      <c r="L1525" s="1">
        <v>44927</v>
      </c>
      <c r="M1525" s="1">
        <v>45291</v>
      </c>
    </row>
    <row r="1526" spans="1:13">
      <c r="A1526" t="s">
        <v>4951</v>
      </c>
      <c r="B1526" t="s">
        <v>4952</v>
      </c>
      <c r="C1526" t="s">
        <v>13925</v>
      </c>
      <c r="D1526" t="s">
        <v>13926</v>
      </c>
      <c r="E1526" t="s">
        <v>4808</v>
      </c>
      <c r="F1526" t="s">
        <v>4833</v>
      </c>
      <c r="G1526" t="s">
        <v>4520</v>
      </c>
      <c r="H1526" t="s">
        <v>13927</v>
      </c>
      <c r="I1526" t="s">
        <v>9410</v>
      </c>
      <c r="J1526" t="s">
        <v>9411</v>
      </c>
      <c r="K1526">
        <v>0.91</v>
      </c>
      <c r="L1526" s="1">
        <v>44927</v>
      </c>
      <c r="M1526" s="1">
        <v>45291</v>
      </c>
    </row>
    <row r="1527" spans="1:13">
      <c r="A1527" t="s">
        <v>4953</v>
      </c>
      <c r="B1527" t="s">
        <v>4954</v>
      </c>
      <c r="C1527" t="s">
        <v>13928</v>
      </c>
      <c r="D1527" t="s">
        <v>10992</v>
      </c>
      <c r="E1527" t="s">
        <v>4808</v>
      </c>
      <c r="F1527" t="s">
        <v>4955</v>
      </c>
      <c r="G1527" t="s">
        <v>4956</v>
      </c>
      <c r="H1527" t="s">
        <v>13929</v>
      </c>
      <c r="I1527" t="s">
        <v>9410</v>
      </c>
      <c r="J1527" t="s">
        <v>9411</v>
      </c>
      <c r="K1527">
        <v>0.97</v>
      </c>
      <c r="L1527" s="1">
        <v>44927</v>
      </c>
      <c r="M1527" s="1">
        <v>45291</v>
      </c>
    </row>
    <row r="1528" spans="1:13">
      <c r="A1528" t="s">
        <v>4957</v>
      </c>
      <c r="B1528" t="s">
        <v>4958</v>
      </c>
      <c r="C1528" t="s">
        <v>13930</v>
      </c>
      <c r="D1528" t="s">
        <v>2722</v>
      </c>
      <c r="E1528" t="s">
        <v>4808</v>
      </c>
      <c r="F1528" t="s">
        <v>4959</v>
      </c>
      <c r="G1528" t="s">
        <v>2394</v>
      </c>
      <c r="H1528" t="s">
        <v>13931</v>
      </c>
      <c r="I1528" t="s">
        <v>9410</v>
      </c>
      <c r="J1528" t="s">
        <v>9411</v>
      </c>
      <c r="K1528">
        <v>0.96</v>
      </c>
      <c r="L1528" s="1">
        <v>44927</v>
      </c>
      <c r="M1528" s="1">
        <v>45291</v>
      </c>
    </row>
    <row r="1529" spans="1:13">
      <c r="A1529" t="s">
        <v>4960</v>
      </c>
      <c r="B1529" t="s">
        <v>4961</v>
      </c>
      <c r="C1529" t="s">
        <v>13932</v>
      </c>
      <c r="D1529" t="s">
        <v>13933</v>
      </c>
      <c r="E1529" t="s">
        <v>4808</v>
      </c>
      <c r="F1529" t="s">
        <v>4962</v>
      </c>
      <c r="G1529" t="s">
        <v>4520</v>
      </c>
      <c r="H1529" t="s">
        <v>13934</v>
      </c>
      <c r="I1529" t="s">
        <v>9410</v>
      </c>
      <c r="J1529" t="s">
        <v>9411</v>
      </c>
      <c r="K1529">
        <v>0.98</v>
      </c>
      <c r="L1529" s="1">
        <v>44927</v>
      </c>
      <c r="M1529" s="1">
        <v>45291</v>
      </c>
    </row>
    <row r="1530" spans="1:13">
      <c r="A1530" t="s">
        <v>4963</v>
      </c>
      <c r="B1530" t="s">
        <v>4964</v>
      </c>
      <c r="C1530" t="s">
        <v>13935</v>
      </c>
      <c r="D1530" t="s">
        <v>13936</v>
      </c>
      <c r="E1530" t="s">
        <v>4808</v>
      </c>
      <c r="F1530" t="s">
        <v>4965</v>
      </c>
      <c r="G1530" t="s">
        <v>546</v>
      </c>
      <c r="H1530" t="s">
        <v>13937</v>
      </c>
      <c r="I1530" t="s">
        <v>9410</v>
      </c>
      <c r="J1530" t="s">
        <v>9411</v>
      </c>
      <c r="K1530">
        <v>1.05</v>
      </c>
      <c r="L1530" s="1">
        <v>44927</v>
      </c>
      <c r="M1530" s="1">
        <v>45291</v>
      </c>
    </row>
    <row r="1531" spans="1:13">
      <c r="A1531" t="s">
        <v>4966</v>
      </c>
      <c r="B1531" t="s">
        <v>3235</v>
      </c>
      <c r="C1531" t="s">
        <v>13938</v>
      </c>
      <c r="D1531" t="s">
        <v>7591</v>
      </c>
      <c r="E1531" t="s">
        <v>4808</v>
      </c>
      <c r="F1531" t="s">
        <v>4967</v>
      </c>
      <c r="G1531" t="s">
        <v>4520</v>
      </c>
      <c r="H1531" t="s">
        <v>13939</v>
      </c>
      <c r="I1531" t="s">
        <v>9410</v>
      </c>
      <c r="J1531" t="s">
        <v>9411</v>
      </c>
      <c r="K1531">
        <v>1</v>
      </c>
      <c r="L1531" s="1">
        <v>44927</v>
      </c>
      <c r="M1531" s="1">
        <v>45291</v>
      </c>
    </row>
    <row r="1532" spans="1:13">
      <c r="A1532" t="s">
        <v>4968</v>
      </c>
      <c r="B1532" t="s">
        <v>4969</v>
      </c>
      <c r="C1532" t="s">
        <v>13940</v>
      </c>
      <c r="D1532" t="s">
        <v>13810</v>
      </c>
      <c r="E1532" t="s">
        <v>4808</v>
      </c>
      <c r="F1532" t="s">
        <v>4970</v>
      </c>
      <c r="G1532" t="s">
        <v>4520</v>
      </c>
      <c r="H1532" t="s">
        <v>13941</v>
      </c>
      <c r="I1532" t="s">
        <v>9410</v>
      </c>
      <c r="J1532" t="s">
        <v>9411</v>
      </c>
      <c r="K1532">
        <v>0.98</v>
      </c>
      <c r="L1532" s="1">
        <v>44927</v>
      </c>
      <c r="M1532" s="1">
        <v>45291</v>
      </c>
    </row>
    <row r="1533" spans="1:13">
      <c r="A1533" t="s">
        <v>4971</v>
      </c>
      <c r="B1533" t="s">
        <v>715</v>
      </c>
      <c r="C1533" t="s">
        <v>13942</v>
      </c>
      <c r="D1533" t="s">
        <v>4929</v>
      </c>
      <c r="E1533" t="s">
        <v>4808</v>
      </c>
      <c r="F1533" t="s">
        <v>4972</v>
      </c>
      <c r="G1533" t="s">
        <v>4929</v>
      </c>
      <c r="H1533" t="s">
        <v>13943</v>
      </c>
      <c r="I1533" t="s">
        <v>9410</v>
      </c>
      <c r="J1533" t="s">
        <v>9411</v>
      </c>
      <c r="K1533">
        <v>1.01</v>
      </c>
      <c r="L1533" s="1">
        <v>44927</v>
      </c>
      <c r="M1533" s="1">
        <v>45291</v>
      </c>
    </row>
    <row r="1534" spans="1:13">
      <c r="A1534" t="s">
        <v>4973</v>
      </c>
      <c r="B1534" t="s">
        <v>4974</v>
      </c>
      <c r="C1534" t="s">
        <v>13944</v>
      </c>
      <c r="D1534" t="s">
        <v>13945</v>
      </c>
      <c r="E1534" t="s">
        <v>4808</v>
      </c>
      <c r="F1534" t="s">
        <v>4975</v>
      </c>
      <c r="G1534" t="s">
        <v>4976</v>
      </c>
      <c r="H1534" t="s">
        <v>13946</v>
      </c>
      <c r="I1534" t="s">
        <v>9410</v>
      </c>
      <c r="J1534" t="s">
        <v>9411</v>
      </c>
      <c r="K1534">
        <v>0.94</v>
      </c>
      <c r="L1534" s="1">
        <v>44927</v>
      </c>
      <c r="M1534" s="1">
        <v>45291</v>
      </c>
    </row>
    <row r="1535" spans="1:13">
      <c r="A1535" t="s">
        <v>4977</v>
      </c>
      <c r="B1535" t="s">
        <v>4978</v>
      </c>
      <c r="C1535" t="s">
        <v>13947</v>
      </c>
      <c r="D1535" t="s">
        <v>13948</v>
      </c>
      <c r="E1535" t="s">
        <v>4808</v>
      </c>
      <c r="F1535" t="s">
        <v>4979</v>
      </c>
      <c r="G1535" t="s">
        <v>104</v>
      </c>
      <c r="H1535" t="s">
        <v>13949</v>
      </c>
      <c r="I1535" t="s">
        <v>9410</v>
      </c>
      <c r="J1535" t="s">
        <v>9411</v>
      </c>
      <c r="K1535">
        <v>0.95</v>
      </c>
      <c r="L1535" s="1">
        <v>44927</v>
      </c>
      <c r="M1535" s="1">
        <v>45291</v>
      </c>
    </row>
    <row r="1536" spans="1:13">
      <c r="A1536" t="s">
        <v>4980</v>
      </c>
      <c r="B1536" t="s">
        <v>4981</v>
      </c>
      <c r="C1536" t="s">
        <v>13950</v>
      </c>
      <c r="D1536" t="s">
        <v>13951</v>
      </c>
      <c r="E1536" t="s">
        <v>4808</v>
      </c>
      <c r="F1536" t="s">
        <v>4982</v>
      </c>
      <c r="G1536" t="s">
        <v>4814</v>
      </c>
      <c r="H1536" t="s">
        <v>13952</v>
      </c>
      <c r="I1536" t="s">
        <v>9410</v>
      </c>
      <c r="J1536" t="s">
        <v>9411</v>
      </c>
      <c r="K1536">
        <v>1.02</v>
      </c>
      <c r="L1536" s="1">
        <v>44927</v>
      </c>
      <c r="M1536" s="1">
        <v>45291</v>
      </c>
    </row>
    <row r="1537" spans="1:13">
      <c r="A1537" t="s">
        <v>4983</v>
      </c>
      <c r="B1537" t="s">
        <v>1087</v>
      </c>
      <c r="C1537" t="s">
        <v>13953</v>
      </c>
      <c r="D1537" t="s">
        <v>13954</v>
      </c>
      <c r="E1537" t="s">
        <v>4808</v>
      </c>
      <c r="F1537" t="s">
        <v>4984</v>
      </c>
      <c r="G1537" t="s">
        <v>104</v>
      </c>
      <c r="H1537" t="s">
        <v>13955</v>
      </c>
      <c r="I1537" t="s">
        <v>9410</v>
      </c>
      <c r="J1537" t="s">
        <v>9411</v>
      </c>
      <c r="K1537">
        <v>0.99</v>
      </c>
      <c r="L1537" s="1">
        <v>44927</v>
      </c>
      <c r="M1537" s="1">
        <v>45291</v>
      </c>
    </row>
    <row r="1538" spans="1:13">
      <c r="A1538" t="s">
        <v>4985</v>
      </c>
      <c r="B1538" t="s">
        <v>4986</v>
      </c>
      <c r="C1538" t="s">
        <v>13956</v>
      </c>
      <c r="D1538" t="s">
        <v>4745</v>
      </c>
      <c r="E1538" t="s">
        <v>4808</v>
      </c>
      <c r="F1538" t="s">
        <v>4987</v>
      </c>
      <c r="G1538" t="s">
        <v>1758</v>
      </c>
      <c r="H1538" t="s">
        <v>13957</v>
      </c>
      <c r="I1538" t="s">
        <v>9410</v>
      </c>
      <c r="J1538" t="s">
        <v>9411</v>
      </c>
      <c r="K1538">
        <v>0.94</v>
      </c>
      <c r="L1538" s="1">
        <v>44927</v>
      </c>
      <c r="M1538" s="1">
        <v>45291</v>
      </c>
    </row>
    <row r="1539" spans="1:13">
      <c r="A1539" t="s">
        <v>4988</v>
      </c>
      <c r="B1539" t="s">
        <v>4989</v>
      </c>
      <c r="C1539" t="s">
        <v>13958</v>
      </c>
      <c r="D1539" t="s">
        <v>13959</v>
      </c>
      <c r="E1539" t="s">
        <v>4808</v>
      </c>
      <c r="F1539" t="s">
        <v>4990</v>
      </c>
      <c r="G1539" t="s">
        <v>4814</v>
      </c>
      <c r="H1539" t="s">
        <v>13960</v>
      </c>
      <c r="I1539" t="s">
        <v>9410</v>
      </c>
      <c r="J1539" t="s">
        <v>9411</v>
      </c>
      <c r="K1539">
        <v>1.03</v>
      </c>
      <c r="L1539" s="1">
        <v>44927</v>
      </c>
      <c r="M1539" s="1">
        <v>45291</v>
      </c>
    </row>
    <row r="1540" spans="1:13">
      <c r="A1540" t="s">
        <v>4991</v>
      </c>
      <c r="B1540" t="s">
        <v>4992</v>
      </c>
      <c r="C1540" t="s">
        <v>13961</v>
      </c>
      <c r="D1540" t="s">
        <v>13962</v>
      </c>
      <c r="E1540" t="s">
        <v>4808</v>
      </c>
      <c r="F1540" t="s">
        <v>4993</v>
      </c>
      <c r="G1540" t="s">
        <v>3048</v>
      </c>
      <c r="H1540" t="s">
        <v>13963</v>
      </c>
      <c r="I1540" t="s">
        <v>9410</v>
      </c>
      <c r="J1540" t="s">
        <v>9411</v>
      </c>
      <c r="K1540">
        <v>0.98</v>
      </c>
      <c r="L1540" s="1">
        <v>44927</v>
      </c>
      <c r="M1540" s="1">
        <v>45291</v>
      </c>
    </row>
    <row r="1541" spans="1:13">
      <c r="A1541" t="s">
        <v>4994</v>
      </c>
      <c r="B1541" t="s">
        <v>4995</v>
      </c>
      <c r="C1541" t="s">
        <v>13964</v>
      </c>
      <c r="D1541" t="s">
        <v>13948</v>
      </c>
      <c r="E1541" t="s">
        <v>4808</v>
      </c>
      <c r="F1541" t="s">
        <v>4996</v>
      </c>
      <c r="G1541" t="s">
        <v>104</v>
      </c>
      <c r="H1541" t="s">
        <v>13965</v>
      </c>
      <c r="I1541" t="s">
        <v>9410</v>
      </c>
      <c r="J1541" t="s">
        <v>9411</v>
      </c>
      <c r="K1541">
        <v>1.02</v>
      </c>
      <c r="L1541" s="1">
        <v>44927</v>
      </c>
      <c r="M1541" s="1">
        <v>45291</v>
      </c>
    </row>
    <row r="1542" spans="1:13">
      <c r="A1542" t="s">
        <v>4997</v>
      </c>
      <c r="B1542" t="s">
        <v>4998</v>
      </c>
      <c r="C1542" t="s">
        <v>13966</v>
      </c>
      <c r="D1542" t="s">
        <v>13967</v>
      </c>
      <c r="E1542" t="s">
        <v>4808</v>
      </c>
      <c r="F1542" t="s">
        <v>4999</v>
      </c>
      <c r="G1542" t="s">
        <v>4814</v>
      </c>
      <c r="H1542" t="s">
        <v>13968</v>
      </c>
      <c r="I1542" t="s">
        <v>9410</v>
      </c>
      <c r="J1542" t="s">
        <v>9411</v>
      </c>
      <c r="K1542">
        <v>0.98</v>
      </c>
      <c r="L1542" s="1">
        <v>44927</v>
      </c>
      <c r="M1542" s="1">
        <v>45291</v>
      </c>
    </row>
    <row r="1543" spans="1:13">
      <c r="A1543" t="s">
        <v>5019</v>
      </c>
      <c r="B1543" t="s">
        <v>5020</v>
      </c>
      <c r="C1543" t="s">
        <v>13969</v>
      </c>
      <c r="D1543" t="s">
        <v>13970</v>
      </c>
      <c r="E1543" t="s">
        <v>5021</v>
      </c>
      <c r="F1543" t="s">
        <v>5022</v>
      </c>
      <c r="G1543" t="s">
        <v>5023</v>
      </c>
      <c r="H1543" t="s">
        <v>13971</v>
      </c>
      <c r="I1543" t="s">
        <v>9410</v>
      </c>
      <c r="J1543" t="s">
        <v>9411</v>
      </c>
      <c r="K1543">
        <v>0.86</v>
      </c>
      <c r="L1543" s="1">
        <v>44927</v>
      </c>
      <c r="M1543" s="1">
        <v>45291</v>
      </c>
    </row>
    <row r="1544" spans="1:13">
      <c r="A1544" t="s">
        <v>5024</v>
      </c>
      <c r="B1544" t="s">
        <v>5025</v>
      </c>
      <c r="C1544" t="s">
        <v>13972</v>
      </c>
      <c r="D1544" t="s">
        <v>13973</v>
      </c>
      <c r="E1544" t="s">
        <v>5021</v>
      </c>
      <c r="F1544" t="s">
        <v>5026</v>
      </c>
      <c r="G1544" t="s">
        <v>5027</v>
      </c>
      <c r="H1544" t="s">
        <v>13974</v>
      </c>
      <c r="I1544" t="s">
        <v>9410</v>
      </c>
      <c r="J1544" t="s">
        <v>9411</v>
      </c>
      <c r="K1544">
        <v>1</v>
      </c>
      <c r="L1544" s="1">
        <v>44927</v>
      </c>
      <c r="M1544" s="1">
        <v>45291</v>
      </c>
    </row>
    <row r="1545" spans="1:13">
      <c r="A1545" t="s">
        <v>5028</v>
      </c>
      <c r="B1545" t="s">
        <v>5029</v>
      </c>
      <c r="C1545" t="s">
        <v>13975</v>
      </c>
      <c r="D1545" t="s">
        <v>13976</v>
      </c>
      <c r="E1545" t="s">
        <v>5021</v>
      </c>
      <c r="F1545" t="s">
        <v>5030</v>
      </c>
      <c r="G1545" t="s">
        <v>5031</v>
      </c>
      <c r="H1545" t="s">
        <v>13977</v>
      </c>
      <c r="I1545" t="s">
        <v>9410</v>
      </c>
      <c r="J1545" t="s">
        <v>9411</v>
      </c>
      <c r="K1545">
        <v>0.92</v>
      </c>
      <c r="L1545" s="1">
        <v>44927</v>
      </c>
      <c r="M1545" s="1">
        <v>45291</v>
      </c>
    </row>
    <row r="1546" spans="1:13">
      <c r="A1546" t="s">
        <v>5032</v>
      </c>
      <c r="B1546" t="s">
        <v>5033</v>
      </c>
      <c r="C1546" t="s">
        <v>13978</v>
      </c>
      <c r="D1546" t="s">
        <v>5035</v>
      </c>
      <c r="E1546" t="s">
        <v>5021</v>
      </c>
      <c r="F1546" t="s">
        <v>5034</v>
      </c>
      <c r="G1546" t="s">
        <v>5035</v>
      </c>
      <c r="H1546" t="s">
        <v>13979</v>
      </c>
      <c r="I1546" t="s">
        <v>9410</v>
      </c>
      <c r="J1546" t="s">
        <v>9411</v>
      </c>
      <c r="K1546">
        <v>0.9</v>
      </c>
      <c r="L1546" s="1">
        <v>44927</v>
      </c>
      <c r="M1546" s="1">
        <v>45291</v>
      </c>
    </row>
    <row r="1547" spans="1:13">
      <c r="A1547" t="s">
        <v>5036</v>
      </c>
      <c r="B1547" t="s">
        <v>5037</v>
      </c>
      <c r="C1547" t="s">
        <v>13980</v>
      </c>
      <c r="D1547" t="s">
        <v>599</v>
      </c>
      <c r="E1547" t="s">
        <v>5021</v>
      </c>
      <c r="F1547" t="s">
        <v>5038</v>
      </c>
      <c r="G1547" t="s">
        <v>5039</v>
      </c>
      <c r="H1547" t="s">
        <v>13981</v>
      </c>
      <c r="I1547" t="s">
        <v>9410</v>
      </c>
      <c r="J1547" t="s">
        <v>9411</v>
      </c>
      <c r="K1547">
        <v>0.91</v>
      </c>
      <c r="L1547" s="1">
        <v>44927</v>
      </c>
      <c r="M1547" s="1">
        <v>45291</v>
      </c>
    </row>
    <row r="1548" spans="1:13">
      <c r="A1548" t="s">
        <v>5040</v>
      </c>
      <c r="B1548" t="s">
        <v>5041</v>
      </c>
      <c r="C1548" t="s">
        <v>13982</v>
      </c>
      <c r="D1548" t="s">
        <v>5035</v>
      </c>
      <c r="E1548" t="s">
        <v>5021</v>
      </c>
      <c r="F1548" t="s">
        <v>5042</v>
      </c>
      <c r="G1548" t="s">
        <v>5035</v>
      </c>
      <c r="H1548" t="s">
        <v>13983</v>
      </c>
      <c r="I1548" t="s">
        <v>9410</v>
      </c>
      <c r="J1548" t="s">
        <v>9411</v>
      </c>
      <c r="K1548">
        <v>0.93</v>
      </c>
      <c r="L1548" s="1">
        <v>44927</v>
      </c>
      <c r="M1548" s="1">
        <v>45291</v>
      </c>
    </row>
    <row r="1549" spans="1:13">
      <c r="A1549" t="s">
        <v>5046</v>
      </c>
      <c r="B1549" t="s">
        <v>5047</v>
      </c>
      <c r="C1549" t="s">
        <v>13984</v>
      </c>
      <c r="D1549" t="s">
        <v>13973</v>
      </c>
      <c r="E1549" t="s">
        <v>5021</v>
      </c>
      <c r="F1549" t="s">
        <v>5048</v>
      </c>
      <c r="G1549" t="s">
        <v>5027</v>
      </c>
      <c r="H1549" t="s">
        <v>13985</v>
      </c>
      <c r="I1549" t="s">
        <v>9410</v>
      </c>
      <c r="J1549" t="s">
        <v>9411</v>
      </c>
      <c r="K1549">
        <v>0.99</v>
      </c>
      <c r="L1549" s="1">
        <v>44927</v>
      </c>
      <c r="M1549" s="1">
        <v>45291</v>
      </c>
    </row>
    <row r="1550" spans="1:13">
      <c r="A1550" t="s">
        <v>5049</v>
      </c>
      <c r="B1550" t="s">
        <v>5050</v>
      </c>
      <c r="C1550" t="s">
        <v>13986</v>
      </c>
      <c r="D1550" t="s">
        <v>13987</v>
      </c>
      <c r="E1550" t="s">
        <v>5021</v>
      </c>
      <c r="F1550" t="s">
        <v>5051</v>
      </c>
      <c r="G1550" t="s">
        <v>5052</v>
      </c>
      <c r="H1550" t="s">
        <v>13988</v>
      </c>
      <c r="I1550" t="s">
        <v>9410</v>
      </c>
      <c r="J1550" t="s">
        <v>9411</v>
      </c>
      <c r="K1550">
        <v>0.94</v>
      </c>
      <c r="L1550" s="1">
        <v>44927</v>
      </c>
      <c r="M1550" s="1">
        <v>45291</v>
      </c>
    </row>
    <row r="1551" spans="1:13">
      <c r="A1551" t="s">
        <v>5053</v>
      </c>
      <c r="B1551" t="s">
        <v>5054</v>
      </c>
      <c r="C1551" t="s">
        <v>13989</v>
      </c>
      <c r="D1551" t="s">
        <v>13990</v>
      </c>
      <c r="E1551" t="s">
        <v>5021</v>
      </c>
      <c r="F1551" t="s">
        <v>5055</v>
      </c>
      <c r="G1551" t="s">
        <v>5056</v>
      </c>
      <c r="H1551" t="s">
        <v>13991</v>
      </c>
      <c r="I1551" t="s">
        <v>9410</v>
      </c>
      <c r="J1551" t="s">
        <v>9411</v>
      </c>
      <c r="K1551">
        <v>0.9</v>
      </c>
      <c r="L1551" s="1">
        <v>44927</v>
      </c>
      <c r="M1551" s="1">
        <v>45291</v>
      </c>
    </row>
    <row r="1552" spans="1:13">
      <c r="A1552" t="s">
        <v>5057</v>
      </c>
      <c r="B1552" t="s">
        <v>5058</v>
      </c>
      <c r="C1552" t="s">
        <v>13992</v>
      </c>
      <c r="D1552" t="s">
        <v>13976</v>
      </c>
      <c r="E1552" t="s">
        <v>5021</v>
      </c>
      <c r="F1552" t="s">
        <v>5030</v>
      </c>
      <c r="G1552" t="s">
        <v>5031</v>
      </c>
      <c r="H1552" t="s">
        <v>13993</v>
      </c>
      <c r="I1552" t="s">
        <v>9410</v>
      </c>
      <c r="J1552" t="s">
        <v>9411</v>
      </c>
      <c r="K1552">
        <v>0.85</v>
      </c>
      <c r="L1552" s="1">
        <v>44927</v>
      </c>
      <c r="M1552" s="1">
        <v>45291</v>
      </c>
    </row>
    <row r="1553" spans="1:13">
      <c r="A1553" t="s">
        <v>5078</v>
      </c>
      <c r="B1553" t="s">
        <v>5079</v>
      </c>
      <c r="C1553" t="s">
        <v>13994</v>
      </c>
      <c r="D1553" t="s">
        <v>3783</v>
      </c>
      <c r="E1553" t="s">
        <v>5080</v>
      </c>
      <c r="F1553" t="s">
        <v>5081</v>
      </c>
      <c r="G1553" t="s">
        <v>5082</v>
      </c>
      <c r="H1553" t="s">
        <v>13995</v>
      </c>
      <c r="I1553" t="s">
        <v>9410</v>
      </c>
      <c r="J1553" t="s">
        <v>9411</v>
      </c>
      <c r="K1553">
        <v>0.99</v>
      </c>
      <c r="L1553" s="1">
        <v>44927</v>
      </c>
      <c r="M1553" s="1">
        <v>45291</v>
      </c>
    </row>
    <row r="1554" spans="1:13">
      <c r="A1554" t="s">
        <v>5083</v>
      </c>
      <c r="B1554" t="s">
        <v>5084</v>
      </c>
      <c r="C1554" t="s">
        <v>13996</v>
      </c>
      <c r="D1554" t="s">
        <v>13997</v>
      </c>
      <c r="E1554" t="s">
        <v>5080</v>
      </c>
      <c r="F1554" t="s">
        <v>5085</v>
      </c>
      <c r="G1554" t="s">
        <v>5086</v>
      </c>
      <c r="H1554" t="s">
        <v>13998</v>
      </c>
      <c r="I1554" t="s">
        <v>9410</v>
      </c>
      <c r="J1554" t="s">
        <v>9411</v>
      </c>
      <c r="K1554">
        <v>1.03</v>
      </c>
      <c r="L1554" s="1">
        <v>44927</v>
      </c>
      <c r="M1554" s="1">
        <v>45291</v>
      </c>
    </row>
    <row r="1555" spans="1:13">
      <c r="A1555" t="s">
        <v>5087</v>
      </c>
      <c r="B1555" t="s">
        <v>5088</v>
      </c>
      <c r="C1555" t="s">
        <v>13999</v>
      </c>
      <c r="D1555" t="s">
        <v>14000</v>
      </c>
      <c r="E1555" t="s">
        <v>5080</v>
      </c>
      <c r="F1555" t="s">
        <v>5089</v>
      </c>
      <c r="G1555" t="s">
        <v>1476</v>
      </c>
      <c r="H1555" t="s">
        <v>14001</v>
      </c>
      <c r="I1555" t="s">
        <v>9410</v>
      </c>
      <c r="J1555" t="s">
        <v>9411</v>
      </c>
      <c r="K1555">
        <v>0.99</v>
      </c>
      <c r="L1555" s="1">
        <v>44927</v>
      </c>
      <c r="M1555" s="1">
        <v>45291</v>
      </c>
    </row>
    <row r="1556" spans="1:13">
      <c r="A1556" t="s">
        <v>5090</v>
      </c>
      <c r="B1556" t="s">
        <v>5091</v>
      </c>
      <c r="C1556" t="s">
        <v>14002</v>
      </c>
      <c r="D1556" t="s">
        <v>3783</v>
      </c>
      <c r="E1556" t="s">
        <v>5080</v>
      </c>
      <c r="F1556" t="s">
        <v>5092</v>
      </c>
      <c r="G1556" t="s">
        <v>5082</v>
      </c>
      <c r="H1556" t="s">
        <v>14003</v>
      </c>
      <c r="I1556" t="s">
        <v>9410</v>
      </c>
      <c r="J1556" t="s">
        <v>9411</v>
      </c>
      <c r="K1556">
        <v>1.01</v>
      </c>
      <c r="L1556" s="1">
        <v>44927</v>
      </c>
      <c r="M1556" s="1">
        <v>45291</v>
      </c>
    </row>
    <row r="1557" spans="1:13">
      <c r="A1557" t="s">
        <v>5093</v>
      </c>
      <c r="B1557" t="s">
        <v>5094</v>
      </c>
      <c r="C1557" t="s">
        <v>14004</v>
      </c>
      <c r="D1557" t="s">
        <v>14005</v>
      </c>
      <c r="E1557" t="s">
        <v>5080</v>
      </c>
      <c r="F1557" t="s">
        <v>5095</v>
      </c>
      <c r="G1557" t="s">
        <v>2232</v>
      </c>
      <c r="H1557" t="s">
        <v>14006</v>
      </c>
      <c r="I1557" t="s">
        <v>9410</v>
      </c>
      <c r="J1557" t="s">
        <v>9411</v>
      </c>
      <c r="K1557">
        <v>0.96</v>
      </c>
      <c r="L1557" s="1">
        <v>44927</v>
      </c>
      <c r="M1557" s="1">
        <v>45291</v>
      </c>
    </row>
    <row r="1558" spans="1:13">
      <c r="A1558" t="s">
        <v>5096</v>
      </c>
      <c r="B1558" t="s">
        <v>5097</v>
      </c>
      <c r="C1558" t="s">
        <v>14007</v>
      </c>
      <c r="D1558" t="s">
        <v>14008</v>
      </c>
      <c r="E1558" t="s">
        <v>5080</v>
      </c>
      <c r="F1558" t="s">
        <v>5098</v>
      </c>
      <c r="G1558" t="s">
        <v>1372</v>
      </c>
      <c r="H1558" t="s">
        <v>14009</v>
      </c>
      <c r="I1558" t="s">
        <v>9410</v>
      </c>
      <c r="J1558" t="s">
        <v>9411</v>
      </c>
      <c r="K1558">
        <v>0.94</v>
      </c>
      <c r="L1558" s="1">
        <v>44927</v>
      </c>
      <c r="M1558" s="1">
        <v>45291</v>
      </c>
    </row>
    <row r="1559" spans="1:13">
      <c r="A1559" t="s">
        <v>5099</v>
      </c>
      <c r="B1559" t="s">
        <v>5100</v>
      </c>
      <c r="C1559" t="s">
        <v>14010</v>
      </c>
      <c r="D1559" t="s">
        <v>14000</v>
      </c>
      <c r="E1559" t="s">
        <v>5080</v>
      </c>
      <c r="F1559" t="s">
        <v>5101</v>
      </c>
      <c r="G1559" t="s">
        <v>1476</v>
      </c>
      <c r="H1559" t="s">
        <v>14011</v>
      </c>
      <c r="I1559" t="s">
        <v>9410</v>
      </c>
      <c r="J1559" t="s">
        <v>9411</v>
      </c>
      <c r="K1559">
        <v>0.99</v>
      </c>
      <c r="L1559" s="1">
        <v>44927</v>
      </c>
      <c r="M1559" s="1">
        <v>45291</v>
      </c>
    </row>
    <row r="1560" spans="1:13">
      <c r="A1560" t="s">
        <v>5102</v>
      </c>
      <c r="B1560" t="s">
        <v>5103</v>
      </c>
      <c r="C1560" t="s">
        <v>14012</v>
      </c>
      <c r="D1560" t="s">
        <v>14000</v>
      </c>
      <c r="E1560" t="s">
        <v>5080</v>
      </c>
      <c r="F1560" t="s">
        <v>5104</v>
      </c>
      <c r="G1560" t="s">
        <v>1476</v>
      </c>
      <c r="H1560" t="s">
        <v>14013</v>
      </c>
      <c r="I1560" t="s">
        <v>9410</v>
      </c>
      <c r="J1560" t="s">
        <v>9411</v>
      </c>
      <c r="K1560">
        <v>1.04</v>
      </c>
      <c r="L1560" s="1">
        <v>44927</v>
      </c>
      <c r="M1560" s="1">
        <v>45291</v>
      </c>
    </row>
    <row r="1561" spans="1:13">
      <c r="A1561" t="s">
        <v>5105</v>
      </c>
      <c r="B1561" t="s">
        <v>5106</v>
      </c>
      <c r="C1561" t="s">
        <v>14014</v>
      </c>
      <c r="D1561" t="s">
        <v>14015</v>
      </c>
      <c r="E1561" t="s">
        <v>5080</v>
      </c>
      <c r="F1561" t="s">
        <v>5107</v>
      </c>
      <c r="G1561" t="s">
        <v>5108</v>
      </c>
      <c r="H1561" t="s">
        <v>14016</v>
      </c>
      <c r="I1561" t="s">
        <v>9410</v>
      </c>
      <c r="J1561" t="s">
        <v>9411</v>
      </c>
      <c r="K1561">
        <v>1.01</v>
      </c>
      <c r="L1561" s="1">
        <v>44927</v>
      </c>
      <c r="M1561" s="1">
        <v>45291</v>
      </c>
    </row>
    <row r="1562" spans="1:13">
      <c r="A1562" t="s">
        <v>5109</v>
      </c>
      <c r="B1562" t="s">
        <v>5110</v>
      </c>
      <c r="C1562" t="s">
        <v>14017</v>
      </c>
      <c r="D1562" t="s">
        <v>14018</v>
      </c>
      <c r="E1562" t="s">
        <v>5080</v>
      </c>
      <c r="F1562" t="s">
        <v>5111</v>
      </c>
      <c r="G1562" t="s">
        <v>3783</v>
      </c>
      <c r="H1562" t="s">
        <v>14019</v>
      </c>
      <c r="I1562" t="s">
        <v>9410</v>
      </c>
      <c r="J1562" t="s">
        <v>9411</v>
      </c>
      <c r="K1562">
        <v>0.99</v>
      </c>
      <c r="L1562" s="1">
        <v>44927</v>
      </c>
      <c r="M1562" s="1">
        <v>45291</v>
      </c>
    </row>
    <row r="1563" spans="1:13">
      <c r="A1563" t="s">
        <v>5115</v>
      </c>
      <c r="B1563" t="s">
        <v>5116</v>
      </c>
      <c r="C1563" t="s">
        <v>14020</v>
      </c>
      <c r="D1563" t="s">
        <v>1510</v>
      </c>
      <c r="E1563" t="s">
        <v>5080</v>
      </c>
      <c r="F1563" t="s">
        <v>5117</v>
      </c>
      <c r="G1563" t="s">
        <v>5118</v>
      </c>
      <c r="H1563" t="s">
        <v>14021</v>
      </c>
      <c r="I1563" t="s">
        <v>9410</v>
      </c>
      <c r="J1563" t="s">
        <v>9411</v>
      </c>
      <c r="K1563">
        <v>0.98</v>
      </c>
      <c r="L1563" s="1">
        <v>44927</v>
      </c>
      <c r="M1563" s="1">
        <v>45291</v>
      </c>
    </row>
    <row r="1564" spans="1:13">
      <c r="A1564" t="s">
        <v>5119</v>
      </c>
      <c r="B1564" t="s">
        <v>5120</v>
      </c>
      <c r="C1564" t="s">
        <v>14022</v>
      </c>
      <c r="D1564" t="s">
        <v>14000</v>
      </c>
      <c r="E1564" t="s">
        <v>5080</v>
      </c>
      <c r="F1564" t="s">
        <v>5121</v>
      </c>
      <c r="G1564" t="s">
        <v>1476</v>
      </c>
      <c r="H1564" t="s">
        <v>14023</v>
      </c>
      <c r="I1564" t="s">
        <v>9410</v>
      </c>
      <c r="J1564" t="s">
        <v>9411</v>
      </c>
      <c r="K1564">
        <v>1.07</v>
      </c>
      <c r="L1564" s="1">
        <v>44927</v>
      </c>
      <c r="M1564" s="1">
        <v>45291</v>
      </c>
    </row>
    <row r="1565" spans="1:13">
      <c r="A1565" t="s">
        <v>14024</v>
      </c>
      <c r="B1565" t="s">
        <v>14025</v>
      </c>
      <c r="C1565" t="s">
        <v>14026</v>
      </c>
      <c r="D1565" t="s">
        <v>14027</v>
      </c>
      <c r="E1565" t="s">
        <v>5080</v>
      </c>
      <c r="F1565" t="s">
        <v>14028</v>
      </c>
      <c r="G1565" t="s">
        <v>5137</v>
      </c>
      <c r="H1565" t="s">
        <v>14029</v>
      </c>
      <c r="I1565" t="s">
        <v>9410</v>
      </c>
      <c r="J1565" t="s">
        <v>9411</v>
      </c>
      <c r="K1565">
        <v>0.86</v>
      </c>
      <c r="L1565" s="1">
        <v>44927</v>
      </c>
      <c r="M1565" s="1">
        <v>45291</v>
      </c>
    </row>
    <row r="1566" spans="1:13">
      <c r="A1566" t="s">
        <v>5122</v>
      </c>
      <c r="B1566" t="s">
        <v>5123</v>
      </c>
      <c r="C1566" t="s">
        <v>14030</v>
      </c>
      <c r="D1566" t="s">
        <v>6091</v>
      </c>
      <c r="E1566" t="s">
        <v>5080</v>
      </c>
      <c r="F1566" t="s">
        <v>5124</v>
      </c>
      <c r="G1566" t="s">
        <v>4873</v>
      </c>
      <c r="H1566" t="s">
        <v>14031</v>
      </c>
      <c r="I1566" t="s">
        <v>9410</v>
      </c>
      <c r="J1566" t="s">
        <v>9411</v>
      </c>
      <c r="K1566">
        <v>0.99</v>
      </c>
      <c r="L1566" s="1">
        <v>44927</v>
      </c>
      <c r="M1566" s="1">
        <v>45291</v>
      </c>
    </row>
    <row r="1567" spans="1:13">
      <c r="A1567" t="s">
        <v>5125</v>
      </c>
      <c r="B1567" t="s">
        <v>5126</v>
      </c>
      <c r="C1567" t="s">
        <v>14032</v>
      </c>
      <c r="D1567" t="s">
        <v>4156</v>
      </c>
      <c r="E1567" t="s">
        <v>5080</v>
      </c>
      <c r="F1567" t="s">
        <v>5127</v>
      </c>
      <c r="G1567" t="s">
        <v>78</v>
      </c>
      <c r="H1567" t="s">
        <v>14033</v>
      </c>
      <c r="I1567" t="s">
        <v>9410</v>
      </c>
      <c r="J1567" t="s">
        <v>9411</v>
      </c>
      <c r="K1567">
        <v>1</v>
      </c>
      <c r="L1567" s="1">
        <v>44927</v>
      </c>
      <c r="M1567" s="1">
        <v>45291</v>
      </c>
    </row>
    <row r="1568" spans="1:13">
      <c r="A1568" t="s">
        <v>14034</v>
      </c>
      <c r="B1568" t="s">
        <v>14035</v>
      </c>
      <c r="C1568" t="s">
        <v>14036</v>
      </c>
      <c r="D1568" t="s">
        <v>3783</v>
      </c>
      <c r="E1568" t="s">
        <v>5080</v>
      </c>
      <c r="F1568" t="s">
        <v>5081</v>
      </c>
      <c r="G1568" t="s">
        <v>5082</v>
      </c>
      <c r="H1568" t="s">
        <v>14037</v>
      </c>
      <c r="I1568" t="s">
        <v>9410</v>
      </c>
      <c r="J1568" t="s">
        <v>9411</v>
      </c>
      <c r="K1568">
        <v>1.1000000000000001</v>
      </c>
      <c r="L1568" s="1">
        <v>44927</v>
      </c>
      <c r="M1568" s="1">
        <v>45291</v>
      </c>
    </row>
    <row r="1569" spans="1:13">
      <c r="A1569" t="s">
        <v>5128</v>
      </c>
      <c r="B1569" t="s">
        <v>5129</v>
      </c>
      <c r="C1569" t="s">
        <v>14038</v>
      </c>
      <c r="D1569" t="s">
        <v>3783</v>
      </c>
      <c r="E1569" t="s">
        <v>5080</v>
      </c>
      <c r="F1569" t="s">
        <v>5130</v>
      </c>
      <c r="G1569" t="s">
        <v>5082</v>
      </c>
      <c r="H1569" t="s">
        <v>14039</v>
      </c>
      <c r="I1569" t="s">
        <v>9410</v>
      </c>
      <c r="J1569" t="s">
        <v>9411</v>
      </c>
      <c r="K1569">
        <v>1.01</v>
      </c>
      <c r="L1569" s="1">
        <v>44927</v>
      </c>
      <c r="M1569" s="1">
        <v>45291</v>
      </c>
    </row>
    <row r="1570" spans="1:13">
      <c r="A1570" t="s">
        <v>14040</v>
      </c>
      <c r="B1570" t="s">
        <v>14041</v>
      </c>
      <c r="C1570" t="s">
        <v>14042</v>
      </c>
      <c r="D1570" t="s">
        <v>14000</v>
      </c>
      <c r="E1570" t="s">
        <v>5080</v>
      </c>
      <c r="F1570" t="s">
        <v>14043</v>
      </c>
      <c r="G1570" t="s">
        <v>1476</v>
      </c>
      <c r="H1570" t="s">
        <v>14044</v>
      </c>
      <c r="I1570" t="s">
        <v>9410</v>
      </c>
      <c r="J1570" t="s">
        <v>9411</v>
      </c>
      <c r="K1570">
        <v>0.9</v>
      </c>
      <c r="L1570" s="1">
        <v>44927</v>
      </c>
      <c r="M1570" s="1">
        <v>45291</v>
      </c>
    </row>
    <row r="1571" spans="1:13">
      <c r="A1571" t="s">
        <v>5131</v>
      </c>
      <c r="B1571" t="s">
        <v>5132</v>
      </c>
      <c r="C1571" t="s">
        <v>14045</v>
      </c>
      <c r="D1571" t="s">
        <v>14000</v>
      </c>
      <c r="E1571" t="s">
        <v>5080</v>
      </c>
      <c r="F1571" t="s">
        <v>5133</v>
      </c>
      <c r="G1571" t="s">
        <v>1476</v>
      </c>
      <c r="H1571" t="s">
        <v>14046</v>
      </c>
      <c r="I1571" t="s">
        <v>9410</v>
      </c>
      <c r="J1571" t="s">
        <v>9411</v>
      </c>
      <c r="K1571">
        <v>0.97</v>
      </c>
      <c r="L1571" s="1">
        <v>44927</v>
      </c>
      <c r="M1571" s="1">
        <v>45291</v>
      </c>
    </row>
    <row r="1572" spans="1:13">
      <c r="A1572" t="s">
        <v>14047</v>
      </c>
      <c r="B1572" t="s">
        <v>14048</v>
      </c>
      <c r="C1572" t="s">
        <v>14049</v>
      </c>
      <c r="D1572" t="s">
        <v>14000</v>
      </c>
      <c r="E1572" t="s">
        <v>5080</v>
      </c>
      <c r="F1572" t="s">
        <v>5101</v>
      </c>
      <c r="G1572" t="s">
        <v>1476</v>
      </c>
      <c r="H1572" t="s">
        <v>14050</v>
      </c>
      <c r="I1572" t="s">
        <v>9410</v>
      </c>
      <c r="J1572" t="s">
        <v>9411</v>
      </c>
      <c r="K1572">
        <v>0.88</v>
      </c>
      <c r="L1572" s="1">
        <v>44927</v>
      </c>
      <c r="M1572" s="1">
        <v>45291</v>
      </c>
    </row>
    <row r="1573" spans="1:13">
      <c r="A1573" t="s">
        <v>5134</v>
      </c>
      <c r="B1573" t="s">
        <v>5135</v>
      </c>
      <c r="C1573" t="s">
        <v>14051</v>
      </c>
      <c r="D1573" t="s">
        <v>14052</v>
      </c>
      <c r="E1573" t="s">
        <v>5080</v>
      </c>
      <c r="F1573" t="s">
        <v>5136</v>
      </c>
      <c r="G1573" t="s">
        <v>5137</v>
      </c>
      <c r="H1573" t="s">
        <v>14053</v>
      </c>
      <c r="I1573" t="s">
        <v>9410</v>
      </c>
      <c r="J1573" t="s">
        <v>9411</v>
      </c>
      <c r="K1573">
        <v>0.92</v>
      </c>
      <c r="L1573" s="1">
        <v>44927</v>
      </c>
      <c r="M1573" s="1">
        <v>45291</v>
      </c>
    </row>
    <row r="1574" spans="1:13">
      <c r="A1574" t="s">
        <v>14054</v>
      </c>
      <c r="B1574" t="s">
        <v>14055</v>
      </c>
      <c r="C1574" t="s">
        <v>14056</v>
      </c>
      <c r="D1574" t="s">
        <v>14000</v>
      </c>
      <c r="E1574" t="s">
        <v>5080</v>
      </c>
      <c r="F1574" t="s">
        <v>5121</v>
      </c>
      <c r="G1574" t="s">
        <v>1476</v>
      </c>
      <c r="H1574" t="s">
        <v>14057</v>
      </c>
      <c r="I1574" t="s">
        <v>9410</v>
      </c>
      <c r="J1574" t="s">
        <v>9411</v>
      </c>
      <c r="K1574">
        <v>0.89</v>
      </c>
      <c r="L1574" s="1">
        <v>44927</v>
      </c>
      <c r="M1574" s="1">
        <v>45291</v>
      </c>
    </row>
    <row r="1575" spans="1:13">
      <c r="A1575" t="s">
        <v>5138</v>
      </c>
      <c r="B1575" t="s">
        <v>5139</v>
      </c>
      <c r="C1575" t="s">
        <v>14058</v>
      </c>
      <c r="D1575" t="s">
        <v>13997</v>
      </c>
      <c r="E1575" t="s">
        <v>5080</v>
      </c>
      <c r="F1575" t="s">
        <v>5140</v>
      </c>
      <c r="G1575" t="s">
        <v>5086</v>
      </c>
      <c r="H1575" t="s">
        <v>14059</v>
      </c>
      <c r="I1575" t="s">
        <v>9410</v>
      </c>
      <c r="J1575" t="s">
        <v>9411</v>
      </c>
      <c r="K1575">
        <v>1.07</v>
      </c>
      <c r="L1575" s="1">
        <v>44927</v>
      </c>
      <c r="M1575" s="1">
        <v>45291</v>
      </c>
    </row>
    <row r="1576" spans="1:13">
      <c r="A1576" t="s">
        <v>5141</v>
      </c>
      <c r="B1576" t="s">
        <v>5142</v>
      </c>
      <c r="C1576" t="s">
        <v>14060</v>
      </c>
      <c r="D1576" t="s">
        <v>14005</v>
      </c>
      <c r="E1576" t="s">
        <v>5080</v>
      </c>
      <c r="F1576" t="s">
        <v>5095</v>
      </c>
      <c r="G1576" t="s">
        <v>2232</v>
      </c>
      <c r="H1576" t="s">
        <v>14061</v>
      </c>
      <c r="I1576" t="s">
        <v>9410</v>
      </c>
      <c r="J1576" t="s">
        <v>9411</v>
      </c>
      <c r="K1576">
        <v>0.94</v>
      </c>
      <c r="L1576" s="1">
        <v>44927</v>
      </c>
      <c r="M1576" s="1">
        <v>45291</v>
      </c>
    </row>
    <row r="1577" spans="1:13">
      <c r="A1577" t="s">
        <v>5164</v>
      </c>
      <c r="B1577" t="s">
        <v>5165</v>
      </c>
      <c r="C1577" t="s">
        <v>14062</v>
      </c>
      <c r="D1577" t="s">
        <v>3368</v>
      </c>
      <c r="E1577" t="s">
        <v>5166</v>
      </c>
      <c r="F1577" t="s">
        <v>5167</v>
      </c>
      <c r="G1577" t="s">
        <v>5168</v>
      </c>
      <c r="H1577" t="s">
        <v>14063</v>
      </c>
      <c r="I1577" t="s">
        <v>9410</v>
      </c>
      <c r="J1577" t="s">
        <v>9411</v>
      </c>
      <c r="K1577">
        <v>1.03</v>
      </c>
      <c r="L1577" s="1">
        <v>44927</v>
      </c>
      <c r="M1577" s="1">
        <v>45291</v>
      </c>
    </row>
    <row r="1578" spans="1:13">
      <c r="A1578" t="s">
        <v>5169</v>
      </c>
      <c r="B1578" t="s">
        <v>5170</v>
      </c>
      <c r="C1578" t="s">
        <v>14064</v>
      </c>
      <c r="D1578" t="s">
        <v>14065</v>
      </c>
      <c r="E1578" t="s">
        <v>5166</v>
      </c>
      <c r="F1578" t="s">
        <v>5171</v>
      </c>
      <c r="G1578" t="s">
        <v>2950</v>
      </c>
      <c r="H1578" t="s">
        <v>14066</v>
      </c>
      <c r="I1578" t="s">
        <v>9410</v>
      </c>
      <c r="J1578" t="s">
        <v>9411</v>
      </c>
      <c r="K1578">
        <v>1.19</v>
      </c>
      <c r="L1578" s="1">
        <v>44927</v>
      </c>
      <c r="M1578" s="1">
        <v>45291</v>
      </c>
    </row>
    <row r="1579" spans="1:13">
      <c r="A1579" t="s">
        <v>5172</v>
      </c>
      <c r="B1579" t="s">
        <v>5173</v>
      </c>
      <c r="C1579" t="s">
        <v>14067</v>
      </c>
      <c r="D1579" t="s">
        <v>14068</v>
      </c>
      <c r="E1579" t="s">
        <v>5166</v>
      </c>
      <c r="F1579" t="s">
        <v>5174</v>
      </c>
      <c r="G1579" t="s">
        <v>2950</v>
      </c>
      <c r="H1579" t="s">
        <v>14069</v>
      </c>
      <c r="I1579" t="s">
        <v>9410</v>
      </c>
      <c r="J1579" t="s">
        <v>9411</v>
      </c>
      <c r="K1579">
        <v>1.1499999999999999</v>
      </c>
      <c r="L1579" s="1">
        <v>44927</v>
      </c>
      <c r="M1579" s="1">
        <v>45291</v>
      </c>
    </row>
    <row r="1580" spans="1:13">
      <c r="A1580" t="s">
        <v>5175</v>
      </c>
      <c r="B1580" t="s">
        <v>5176</v>
      </c>
      <c r="C1580" t="s">
        <v>14070</v>
      </c>
      <c r="D1580" t="s">
        <v>14065</v>
      </c>
      <c r="E1580" t="s">
        <v>5166</v>
      </c>
      <c r="F1580" t="s">
        <v>5177</v>
      </c>
      <c r="G1580" t="s">
        <v>2950</v>
      </c>
      <c r="H1580" t="s">
        <v>14071</v>
      </c>
      <c r="I1580" t="s">
        <v>9410</v>
      </c>
      <c r="J1580" t="s">
        <v>9411</v>
      </c>
      <c r="K1580">
        <v>1.06</v>
      </c>
      <c r="L1580" s="1">
        <v>44927</v>
      </c>
      <c r="M1580" s="1">
        <v>45291</v>
      </c>
    </row>
    <row r="1581" spans="1:13">
      <c r="A1581" t="s">
        <v>5178</v>
      </c>
      <c r="B1581" t="s">
        <v>5179</v>
      </c>
      <c r="C1581" t="s">
        <v>14072</v>
      </c>
      <c r="D1581" t="s">
        <v>5181</v>
      </c>
      <c r="E1581" t="s">
        <v>5166</v>
      </c>
      <c r="F1581" t="s">
        <v>5180</v>
      </c>
      <c r="G1581" t="s">
        <v>5181</v>
      </c>
      <c r="H1581" t="s">
        <v>14073</v>
      </c>
      <c r="I1581" t="s">
        <v>9410</v>
      </c>
      <c r="J1581" t="s">
        <v>9411</v>
      </c>
      <c r="K1581">
        <v>0.9</v>
      </c>
      <c r="L1581" s="1">
        <v>44927</v>
      </c>
      <c r="M1581" s="1">
        <v>45291</v>
      </c>
    </row>
    <row r="1582" spans="1:13">
      <c r="A1582" t="s">
        <v>5182</v>
      </c>
      <c r="B1582" t="s">
        <v>5183</v>
      </c>
      <c r="C1582" t="s">
        <v>14074</v>
      </c>
      <c r="D1582" t="s">
        <v>3368</v>
      </c>
      <c r="E1582" t="s">
        <v>5166</v>
      </c>
      <c r="F1582" t="s">
        <v>5184</v>
      </c>
      <c r="G1582" t="s">
        <v>5168</v>
      </c>
      <c r="H1582" t="s">
        <v>14075</v>
      </c>
      <c r="I1582" t="s">
        <v>9410</v>
      </c>
      <c r="J1582" t="s">
        <v>9411</v>
      </c>
      <c r="K1582">
        <v>0.92</v>
      </c>
      <c r="L1582" s="1">
        <v>44927</v>
      </c>
      <c r="M1582" s="1">
        <v>45291</v>
      </c>
    </row>
    <row r="1583" spans="1:13">
      <c r="A1583" t="s">
        <v>14076</v>
      </c>
      <c r="B1583" t="s">
        <v>14077</v>
      </c>
      <c r="C1583" t="s">
        <v>14078</v>
      </c>
      <c r="D1583" t="s">
        <v>3581</v>
      </c>
      <c r="E1583" t="s">
        <v>5166</v>
      </c>
      <c r="F1583" t="s">
        <v>14079</v>
      </c>
      <c r="G1583" t="s">
        <v>2950</v>
      </c>
      <c r="H1583" t="s">
        <v>14080</v>
      </c>
      <c r="I1583" t="s">
        <v>9410</v>
      </c>
      <c r="J1583" t="s">
        <v>9411</v>
      </c>
      <c r="K1583">
        <v>1.28</v>
      </c>
      <c r="L1583" s="1">
        <v>44927</v>
      </c>
      <c r="M1583" s="1">
        <v>45291</v>
      </c>
    </row>
    <row r="1584" spans="1:13">
      <c r="A1584" t="s">
        <v>5185</v>
      </c>
      <c r="B1584" t="s">
        <v>5186</v>
      </c>
      <c r="C1584" t="s">
        <v>14081</v>
      </c>
      <c r="D1584" t="s">
        <v>5188</v>
      </c>
      <c r="E1584" t="s">
        <v>5166</v>
      </c>
      <c r="F1584" t="s">
        <v>5187</v>
      </c>
      <c r="G1584" t="s">
        <v>5188</v>
      </c>
      <c r="H1584" t="s">
        <v>14082</v>
      </c>
      <c r="I1584" t="s">
        <v>9410</v>
      </c>
      <c r="J1584" t="s">
        <v>9411</v>
      </c>
      <c r="K1584">
        <v>0.93</v>
      </c>
      <c r="L1584" s="1">
        <v>44927</v>
      </c>
      <c r="M1584" s="1">
        <v>45291</v>
      </c>
    </row>
    <row r="1585" spans="1:13">
      <c r="A1585" t="s">
        <v>5189</v>
      </c>
      <c r="B1585" t="s">
        <v>5190</v>
      </c>
      <c r="C1585" t="s">
        <v>14083</v>
      </c>
      <c r="D1585" t="s">
        <v>14065</v>
      </c>
      <c r="E1585" t="s">
        <v>5166</v>
      </c>
      <c r="F1585" t="s">
        <v>5191</v>
      </c>
      <c r="G1585" t="s">
        <v>2950</v>
      </c>
      <c r="H1585" t="s">
        <v>14084</v>
      </c>
      <c r="I1585" t="s">
        <v>9410</v>
      </c>
      <c r="J1585" t="s">
        <v>9411</v>
      </c>
      <c r="K1585">
        <v>1.1000000000000001</v>
      </c>
      <c r="L1585" s="1">
        <v>44927</v>
      </c>
      <c r="M1585" s="1">
        <v>45291</v>
      </c>
    </row>
    <row r="1586" spans="1:13">
      <c r="A1586" t="s">
        <v>5194</v>
      </c>
      <c r="B1586" t="s">
        <v>5195</v>
      </c>
      <c r="C1586" t="s">
        <v>14085</v>
      </c>
      <c r="D1586" t="s">
        <v>14086</v>
      </c>
      <c r="E1586" t="s">
        <v>5166</v>
      </c>
      <c r="F1586" t="s">
        <v>5196</v>
      </c>
      <c r="G1586" t="s">
        <v>5168</v>
      </c>
      <c r="H1586" t="s">
        <v>14087</v>
      </c>
      <c r="I1586" t="s">
        <v>9410</v>
      </c>
      <c r="J1586" t="s">
        <v>9411</v>
      </c>
      <c r="K1586">
        <v>0.93</v>
      </c>
      <c r="L1586" s="1">
        <v>44927</v>
      </c>
      <c r="M1586" s="1">
        <v>45291</v>
      </c>
    </row>
    <row r="1587" spans="1:13">
      <c r="A1587" t="s">
        <v>5197</v>
      </c>
      <c r="B1587" t="s">
        <v>5198</v>
      </c>
      <c r="C1587" t="s">
        <v>14088</v>
      </c>
      <c r="D1587" t="s">
        <v>14065</v>
      </c>
      <c r="E1587" t="s">
        <v>5166</v>
      </c>
      <c r="F1587" t="s">
        <v>5199</v>
      </c>
      <c r="G1587" t="s">
        <v>2950</v>
      </c>
      <c r="H1587" t="s">
        <v>14089</v>
      </c>
      <c r="I1587" t="s">
        <v>9410</v>
      </c>
      <c r="J1587" t="s">
        <v>9411</v>
      </c>
      <c r="K1587">
        <v>1.1000000000000001</v>
      </c>
      <c r="L1587" s="1">
        <v>44927</v>
      </c>
      <c r="M1587" s="1">
        <v>45291</v>
      </c>
    </row>
    <row r="1588" spans="1:13">
      <c r="A1588" t="s">
        <v>5200</v>
      </c>
      <c r="B1588" t="s">
        <v>5201</v>
      </c>
      <c r="C1588" t="s">
        <v>14090</v>
      </c>
      <c r="D1588" t="s">
        <v>14065</v>
      </c>
      <c r="E1588" t="s">
        <v>5166</v>
      </c>
      <c r="F1588" t="s">
        <v>5202</v>
      </c>
      <c r="G1588" t="s">
        <v>2950</v>
      </c>
      <c r="H1588" t="s">
        <v>14091</v>
      </c>
      <c r="I1588" t="s">
        <v>9410</v>
      </c>
      <c r="J1588" t="s">
        <v>9411</v>
      </c>
      <c r="K1588">
        <v>1.0900000000000001</v>
      </c>
      <c r="L1588" s="1">
        <v>44927</v>
      </c>
      <c r="M1588" s="1">
        <v>45291</v>
      </c>
    </row>
    <row r="1589" spans="1:13">
      <c r="A1589" t="s">
        <v>5203</v>
      </c>
      <c r="B1589" t="s">
        <v>5204</v>
      </c>
      <c r="C1589" t="s">
        <v>14092</v>
      </c>
      <c r="D1589" t="s">
        <v>3581</v>
      </c>
      <c r="E1589" t="s">
        <v>5166</v>
      </c>
      <c r="F1589" t="s">
        <v>5205</v>
      </c>
      <c r="G1589" t="s">
        <v>2950</v>
      </c>
      <c r="H1589" t="s">
        <v>14080</v>
      </c>
      <c r="I1589" t="s">
        <v>9410</v>
      </c>
      <c r="J1589" t="s">
        <v>9411</v>
      </c>
      <c r="K1589">
        <v>1.1599999999999999</v>
      </c>
      <c r="L1589" s="1">
        <v>44927</v>
      </c>
      <c r="M1589" s="1">
        <v>45291</v>
      </c>
    </row>
    <row r="1590" spans="1:13">
      <c r="A1590" t="s">
        <v>5206</v>
      </c>
      <c r="B1590" t="s">
        <v>5207</v>
      </c>
      <c r="C1590" t="s">
        <v>14093</v>
      </c>
      <c r="D1590" t="s">
        <v>14065</v>
      </c>
      <c r="E1590" t="s">
        <v>5166</v>
      </c>
      <c r="F1590" t="s">
        <v>5208</v>
      </c>
      <c r="G1590" t="s">
        <v>2950</v>
      </c>
      <c r="H1590" t="s">
        <v>14094</v>
      </c>
      <c r="I1590" t="s">
        <v>9410</v>
      </c>
      <c r="J1590" t="s">
        <v>9411</v>
      </c>
      <c r="K1590">
        <v>1.08</v>
      </c>
      <c r="L1590" s="1">
        <v>44927</v>
      </c>
      <c r="M1590" s="1">
        <v>45291</v>
      </c>
    </row>
    <row r="1591" spans="1:13">
      <c r="A1591" t="s">
        <v>5209</v>
      </c>
      <c r="B1591" t="s">
        <v>5210</v>
      </c>
      <c r="C1591" t="s">
        <v>14095</v>
      </c>
      <c r="D1591" t="s">
        <v>14065</v>
      </c>
      <c r="E1591" t="s">
        <v>5166</v>
      </c>
      <c r="F1591" t="s">
        <v>5211</v>
      </c>
      <c r="G1591" t="s">
        <v>2950</v>
      </c>
      <c r="H1591" t="s">
        <v>14096</v>
      </c>
      <c r="I1591" t="s">
        <v>9410</v>
      </c>
      <c r="J1591" t="s">
        <v>9411</v>
      </c>
      <c r="K1591">
        <v>1.1000000000000001</v>
      </c>
      <c r="L1591" s="1">
        <v>44927</v>
      </c>
      <c r="M1591" s="1">
        <v>45291</v>
      </c>
    </row>
    <row r="1592" spans="1:13">
      <c r="A1592" t="s">
        <v>5212</v>
      </c>
      <c r="B1592" t="s">
        <v>5213</v>
      </c>
      <c r="C1592" t="s">
        <v>14097</v>
      </c>
      <c r="D1592" t="s">
        <v>3368</v>
      </c>
      <c r="E1592" t="s">
        <v>5166</v>
      </c>
      <c r="F1592" t="s">
        <v>5214</v>
      </c>
      <c r="G1592" t="s">
        <v>5168</v>
      </c>
      <c r="H1592" t="s">
        <v>14098</v>
      </c>
      <c r="I1592" t="s">
        <v>9410</v>
      </c>
      <c r="J1592" t="s">
        <v>9411</v>
      </c>
      <c r="K1592">
        <v>0.94</v>
      </c>
      <c r="L1592" s="1">
        <v>44927</v>
      </c>
      <c r="M1592" s="1">
        <v>45291</v>
      </c>
    </row>
    <row r="1593" spans="1:13">
      <c r="A1593" t="s">
        <v>5218</v>
      </c>
      <c r="B1593" t="s">
        <v>5219</v>
      </c>
      <c r="C1593" t="s">
        <v>14099</v>
      </c>
      <c r="D1593" t="s">
        <v>14065</v>
      </c>
      <c r="E1593" t="s">
        <v>5166</v>
      </c>
      <c r="F1593" t="s">
        <v>5220</v>
      </c>
      <c r="G1593" t="s">
        <v>2950</v>
      </c>
      <c r="H1593" t="s">
        <v>14100</v>
      </c>
      <c r="I1593" t="s">
        <v>9410</v>
      </c>
      <c r="J1593" t="s">
        <v>9411</v>
      </c>
      <c r="K1593">
        <v>1.07</v>
      </c>
      <c r="L1593" s="1">
        <v>44927</v>
      </c>
      <c r="M1593" s="1">
        <v>45291</v>
      </c>
    </row>
    <row r="1594" spans="1:13">
      <c r="A1594" t="s">
        <v>5221</v>
      </c>
      <c r="B1594" t="s">
        <v>5222</v>
      </c>
      <c r="C1594" t="s">
        <v>14101</v>
      </c>
      <c r="D1594" t="s">
        <v>14065</v>
      </c>
      <c r="E1594" t="s">
        <v>5166</v>
      </c>
      <c r="F1594" t="s">
        <v>5223</v>
      </c>
      <c r="G1594" t="s">
        <v>2950</v>
      </c>
      <c r="H1594" t="s">
        <v>14102</v>
      </c>
      <c r="I1594" t="s">
        <v>9410</v>
      </c>
      <c r="J1594" t="s">
        <v>9411</v>
      </c>
      <c r="K1594">
        <v>1.06</v>
      </c>
      <c r="L1594" s="1">
        <v>44927</v>
      </c>
      <c r="M1594" s="1">
        <v>45291</v>
      </c>
    </row>
    <row r="1595" spans="1:13">
      <c r="A1595" t="s">
        <v>5224</v>
      </c>
      <c r="B1595" t="s">
        <v>5225</v>
      </c>
      <c r="C1595" t="s">
        <v>14103</v>
      </c>
      <c r="D1595" t="s">
        <v>3581</v>
      </c>
      <c r="E1595" t="s">
        <v>5166</v>
      </c>
      <c r="F1595" t="s">
        <v>5226</v>
      </c>
      <c r="G1595" t="s">
        <v>2950</v>
      </c>
      <c r="H1595" t="s">
        <v>14104</v>
      </c>
      <c r="I1595" t="s">
        <v>9410</v>
      </c>
      <c r="J1595" t="s">
        <v>9411</v>
      </c>
      <c r="K1595">
        <v>1.03</v>
      </c>
      <c r="L1595" s="1">
        <v>44927</v>
      </c>
      <c r="M1595" s="1">
        <v>45291</v>
      </c>
    </row>
    <row r="1596" spans="1:13">
      <c r="A1596" t="s">
        <v>14105</v>
      </c>
      <c r="B1596" t="s">
        <v>14106</v>
      </c>
      <c r="C1596" t="s">
        <v>14107</v>
      </c>
      <c r="D1596" t="s">
        <v>14068</v>
      </c>
      <c r="E1596" t="s">
        <v>5166</v>
      </c>
      <c r="F1596" t="s">
        <v>14108</v>
      </c>
      <c r="G1596" t="s">
        <v>2950</v>
      </c>
      <c r="H1596" t="s">
        <v>14109</v>
      </c>
      <c r="I1596" t="s">
        <v>9410</v>
      </c>
      <c r="J1596" t="s">
        <v>9411</v>
      </c>
      <c r="K1596">
        <v>0.71</v>
      </c>
      <c r="L1596" s="1">
        <v>44927</v>
      </c>
      <c r="M1596" s="1">
        <v>45291</v>
      </c>
    </row>
    <row r="1597" spans="1:13">
      <c r="A1597" t="s">
        <v>5227</v>
      </c>
      <c r="B1597" t="s">
        <v>5228</v>
      </c>
      <c r="C1597" t="s">
        <v>14110</v>
      </c>
      <c r="D1597" t="s">
        <v>3368</v>
      </c>
      <c r="E1597" t="s">
        <v>5166</v>
      </c>
      <c r="F1597" t="s">
        <v>5229</v>
      </c>
      <c r="G1597" t="s">
        <v>5168</v>
      </c>
      <c r="H1597" t="s">
        <v>14111</v>
      </c>
      <c r="I1597" t="s">
        <v>9410</v>
      </c>
      <c r="J1597" t="s">
        <v>9411</v>
      </c>
      <c r="K1597">
        <v>0.95</v>
      </c>
      <c r="L1597" s="1">
        <v>44927</v>
      </c>
      <c r="M1597" s="1">
        <v>45291</v>
      </c>
    </row>
    <row r="1598" spans="1:13">
      <c r="A1598" t="s">
        <v>5247</v>
      </c>
      <c r="B1598" t="s">
        <v>5248</v>
      </c>
      <c r="C1598" t="s">
        <v>14112</v>
      </c>
      <c r="D1598" t="s">
        <v>10496</v>
      </c>
      <c r="E1598" t="s">
        <v>5249</v>
      </c>
      <c r="F1598" t="s">
        <v>5250</v>
      </c>
      <c r="G1598" t="s">
        <v>5251</v>
      </c>
      <c r="H1598" t="s">
        <v>14113</v>
      </c>
      <c r="I1598" t="s">
        <v>9410</v>
      </c>
      <c r="J1598" t="s">
        <v>9411</v>
      </c>
      <c r="K1598">
        <v>0.99</v>
      </c>
      <c r="L1598" s="1">
        <v>44927</v>
      </c>
      <c r="M1598" s="1">
        <v>45291</v>
      </c>
    </row>
    <row r="1599" spans="1:13">
      <c r="A1599" t="s">
        <v>5252</v>
      </c>
      <c r="B1599" t="s">
        <v>5253</v>
      </c>
      <c r="C1599" t="s">
        <v>14114</v>
      </c>
      <c r="D1599" t="s">
        <v>7100</v>
      </c>
      <c r="E1599" t="s">
        <v>5249</v>
      </c>
      <c r="F1599" t="s">
        <v>5254</v>
      </c>
      <c r="G1599" t="s">
        <v>5255</v>
      </c>
      <c r="H1599" t="s">
        <v>14115</v>
      </c>
      <c r="I1599" t="s">
        <v>9410</v>
      </c>
      <c r="J1599" t="s">
        <v>9411</v>
      </c>
      <c r="K1599">
        <v>1.01</v>
      </c>
      <c r="L1599" s="1">
        <v>44927</v>
      </c>
      <c r="M1599" s="1">
        <v>45291</v>
      </c>
    </row>
    <row r="1600" spans="1:13">
      <c r="A1600" t="s">
        <v>5256</v>
      </c>
      <c r="B1600" t="s">
        <v>5257</v>
      </c>
      <c r="C1600" t="s">
        <v>14116</v>
      </c>
      <c r="D1600" t="s">
        <v>14117</v>
      </c>
      <c r="E1600" t="s">
        <v>5249</v>
      </c>
      <c r="F1600" t="s">
        <v>5258</v>
      </c>
      <c r="G1600" t="s">
        <v>5259</v>
      </c>
      <c r="H1600" t="s">
        <v>14118</v>
      </c>
      <c r="I1600" t="s">
        <v>9410</v>
      </c>
      <c r="J1600" t="s">
        <v>9411</v>
      </c>
      <c r="K1600">
        <v>0.95</v>
      </c>
      <c r="L1600" s="1">
        <v>44927</v>
      </c>
      <c r="M1600" s="1">
        <v>45291</v>
      </c>
    </row>
    <row r="1601" spans="1:13">
      <c r="A1601" t="s">
        <v>5260</v>
      </c>
      <c r="B1601" t="s">
        <v>3842</v>
      </c>
      <c r="C1601" t="s">
        <v>14119</v>
      </c>
      <c r="D1601" t="s">
        <v>14120</v>
      </c>
      <c r="E1601" t="s">
        <v>5249</v>
      </c>
      <c r="F1601" t="s">
        <v>5261</v>
      </c>
      <c r="G1601" t="s">
        <v>1788</v>
      </c>
      <c r="H1601" t="s">
        <v>14121</v>
      </c>
      <c r="I1601" t="s">
        <v>9410</v>
      </c>
      <c r="J1601" t="s">
        <v>9411</v>
      </c>
      <c r="K1601">
        <v>0.97</v>
      </c>
      <c r="L1601" s="1">
        <v>44927</v>
      </c>
      <c r="M1601" s="1">
        <v>45291</v>
      </c>
    </row>
    <row r="1602" spans="1:13">
      <c r="A1602" t="s">
        <v>5262</v>
      </c>
      <c r="B1602" t="s">
        <v>5263</v>
      </c>
      <c r="C1602" t="s">
        <v>14122</v>
      </c>
      <c r="D1602" t="s">
        <v>10974</v>
      </c>
      <c r="E1602" t="s">
        <v>5249</v>
      </c>
      <c r="F1602" t="s">
        <v>5264</v>
      </c>
      <c r="G1602" t="s">
        <v>1788</v>
      </c>
      <c r="H1602" t="s">
        <v>14123</v>
      </c>
      <c r="I1602" t="s">
        <v>9410</v>
      </c>
      <c r="J1602" t="s">
        <v>9411</v>
      </c>
      <c r="K1602">
        <v>1.03</v>
      </c>
      <c r="L1602" s="1">
        <v>44927</v>
      </c>
      <c r="M1602" s="1">
        <v>45291</v>
      </c>
    </row>
    <row r="1603" spans="1:13">
      <c r="A1603" t="s">
        <v>5265</v>
      </c>
      <c r="B1603" t="s">
        <v>5266</v>
      </c>
      <c r="C1603" t="s">
        <v>14124</v>
      </c>
      <c r="D1603" t="s">
        <v>13459</v>
      </c>
      <c r="E1603" t="s">
        <v>5249</v>
      </c>
      <c r="F1603" t="s">
        <v>5267</v>
      </c>
      <c r="G1603" t="s">
        <v>5268</v>
      </c>
      <c r="H1603" t="s">
        <v>14125</v>
      </c>
      <c r="I1603" t="s">
        <v>9410</v>
      </c>
      <c r="J1603" t="s">
        <v>9411</v>
      </c>
      <c r="K1603">
        <v>0.92</v>
      </c>
      <c r="L1603" s="1">
        <v>44927</v>
      </c>
      <c r="M1603" s="1">
        <v>45291</v>
      </c>
    </row>
    <row r="1604" spans="1:13">
      <c r="A1604" t="s">
        <v>5269</v>
      </c>
      <c r="B1604" t="s">
        <v>5270</v>
      </c>
      <c r="C1604" t="s">
        <v>14126</v>
      </c>
      <c r="D1604" t="s">
        <v>14127</v>
      </c>
      <c r="E1604" t="s">
        <v>5249</v>
      </c>
      <c r="F1604" t="s">
        <v>5271</v>
      </c>
      <c r="G1604" t="s">
        <v>5272</v>
      </c>
      <c r="H1604" t="s">
        <v>14128</v>
      </c>
      <c r="I1604" t="s">
        <v>9410</v>
      </c>
      <c r="J1604" t="s">
        <v>9411</v>
      </c>
      <c r="K1604">
        <v>0.97</v>
      </c>
      <c r="L1604" s="1">
        <v>44927</v>
      </c>
      <c r="M1604" s="1">
        <v>45291</v>
      </c>
    </row>
    <row r="1605" spans="1:13">
      <c r="A1605" t="s">
        <v>5273</v>
      </c>
      <c r="B1605" t="s">
        <v>5274</v>
      </c>
      <c r="C1605" t="s">
        <v>14129</v>
      </c>
      <c r="D1605" t="s">
        <v>11001</v>
      </c>
      <c r="E1605" t="s">
        <v>5249</v>
      </c>
      <c r="F1605" t="s">
        <v>5275</v>
      </c>
      <c r="G1605" t="s">
        <v>5268</v>
      </c>
      <c r="H1605" t="s">
        <v>14130</v>
      </c>
      <c r="I1605" t="s">
        <v>9410</v>
      </c>
      <c r="J1605" t="s">
        <v>9411</v>
      </c>
      <c r="K1605">
        <v>0.93</v>
      </c>
      <c r="L1605" s="1">
        <v>44927</v>
      </c>
      <c r="M1605" s="1">
        <v>45291</v>
      </c>
    </row>
    <row r="1606" spans="1:13">
      <c r="A1606" t="s">
        <v>5276</v>
      </c>
      <c r="B1606" t="s">
        <v>5277</v>
      </c>
      <c r="C1606" t="s">
        <v>14131</v>
      </c>
      <c r="D1606" t="s">
        <v>14132</v>
      </c>
      <c r="E1606" t="s">
        <v>5249</v>
      </c>
      <c r="F1606" t="s">
        <v>5278</v>
      </c>
      <c r="G1606" t="s">
        <v>5279</v>
      </c>
      <c r="H1606" t="s">
        <v>14133</v>
      </c>
      <c r="I1606" t="s">
        <v>9410</v>
      </c>
      <c r="J1606" t="s">
        <v>9411</v>
      </c>
      <c r="K1606">
        <v>0.96</v>
      </c>
      <c r="L1606" s="1">
        <v>44927</v>
      </c>
      <c r="M1606" s="1">
        <v>45291</v>
      </c>
    </row>
    <row r="1607" spans="1:13">
      <c r="A1607" t="s">
        <v>5280</v>
      </c>
      <c r="B1607" t="s">
        <v>5281</v>
      </c>
      <c r="C1607" t="s">
        <v>14134</v>
      </c>
      <c r="D1607" t="s">
        <v>14120</v>
      </c>
      <c r="E1607" t="s">
        <v>5249</v>
      </c>
      <c r="F1607" t="s">
        <v>5261</v>
      </c>
      <c r="G1607" t="s">
        <v>1788</v>
      </c>
      <c r="H1607" t="s">
        <v>14135</v>
      </c>
      <c r="I1607" t="s">
        <v>9410</v>
      </c>
      <c r="J1607" t="s">
        <v>9411</v>
      </c>
      <c r="K1607">
        <v>0.98</v>
      </c>
      <c r="L1607" s="1">
        <v>44927</v>
      </c>
      <c r="M1607" s="1">
        <v>45291</v>
      </c>
    </row>
    <row r="1608" spans="1:13">
      <c r="A1608" t="s">
        <v>5282</v>
      </c>
      <c r="B1608" t="s">
        <v>5283</v>
      </c>
      <c r="C1608" t="s">
        <v>14136</v>
      </c>
      <c r="D1608" t="s">
        <v>14137</v>
      </c>
      <c r="E1608" t="s">
        <v>5249</v>
      </c>
      <c r="F1608" t="s">
        <v>5284</v>
      </c>
      <c r="G1608" t="s">
        <v>5272</v>
      </c>
      <c r="H1608" t="s">
        <v>14138</v>
      </c>
      <c r="I1608" t="s">
        <v>9410</v>
      </c>
      <c r="J1608" t="s">
        <v>9411</v>
      </c>
      <c r="K1608">
        <v>0.95</v>
      </c>
      <c r="L1608" s="1">
        <v>44927</v>
      </c>
      <c r="M1608" s="1">
        <v>45291</v>
      </c>
    </row>
    <row r="1609" spans="1:13">
      <c r="A1609" t="s">
        <v>5285</v>
      </c>
      <c r="B1609" t="s">
        <v>5286</v>
      </c>
      <c r="C1609" t="s">
        <v>14139</v>
      </c>
      <c r="D1609" t="s">
        <v>14140</v>
      </c>
      <c r="E1609" t="s">
        <v>5249</v>
      </c>
      <c r="F1609" t="s">
        <v>5287</v>
      </c>
      <c r="G1609" t="s">
        <v>5272</v>
      </c>
      <c r="H1609" t="s">
        <v>14141</v>
      </c>
      <c r="I1609" t="s">
        <v>9410</v>
      </c>
      <c r="J1609" t="s">
        <v>9411</v>
      </c>
      <c r="K1609">
        <v>1.01</v>
      </c>
      <c r="L1609" s="1">
        <v>44927</v>
      </c>
      <c r="M1609" s="1">
        <v>45291</v>
      </c>
    </row>
    <row r="1610" spans="1:13">
      <c r="A1610" t="s">
        <v>5288</v>
      </c>
      <c r="B1610" t="s">
        <v>5289</v>
      </c>
      <c r="C1610" t="s">
        <v>14142</v>
      </c>
      <c r="D1610" t="s">
        <v>10974</v>
      </c>
      <c r="E1610" t="s">
        <v>5249</v>
      </c>
      <c r="F1610" t="s">
        <v>5290</v>
      </c>
      <c r="G1610" t="s">
        <v>1788</v>
      </c>
      <c r="H1610" t="s">
        <v>14143</v>
      </c>
      <c r="I1610" t="s">
        <v>9410</v>
      </c>
      <c r="J1610" t="s">
        <v>9411</v>
      </c>
      <c r="K1610">
        <v>0.98</v>
      </c>
      <c r="L1610" s="1">
        <v>44927</v>
      </c>
      <c r="M1610" s="1">
        <v>45291</v>
      </c>
    </row>
    <row r="1611" spans="1:13">
      <c r="A1611" t="s">
        <v>5314</v>
      </c>
      <c r="B1611" t="s">
        <v>5315</v>
      </c>
      <c r="C1611" t="s">
        <v>14144</v>
      </c>
      <c r="D1611" t="s">
        <v>14145</v>
      </c>
      <c r="E1611" t="s">
        <v>5316</v>
      </c>
      <c r="F1611" t="s">
        <v>5317</v>
      </c>
      <c r="G1611" t="s">
        <v>5318</v>
      </c>
      <c r="H1611" t="s">
        <v>14146</v>
      </c>
      <c r="I1611" t="s">
        <v>9410</v>
      </c>
      <c r="J1611" t="s">
        <v>9411</v>
      </c>
      <c r="K1611">
        <v>1.0900000000000001</v>
      </c>
      <c r="L1611" s="1">
        <v>44927</v>
      </c>
      <c r="M1611" s="1">
        <v>45291</v>
      </c>
    </row>
    <row r="1612" spans="1:13">
      <c r="A1612" t="s">
        <v>5319</v>
      </c>
      <c r="B1612" t="s">
        <v>5320</v>
      </c>
      <c r="C1612" t="s">
        <v>14147</v>
      </c>
      <c r="D1612" t="s">
        <v>10995</v>
      </c>
      <c r="E1612" t="s">
        <v>5316</v>
      </c>
      <c r="F1612" t="s">
        <v>5321</v>
      </c>
      <c r="G1612" t="s">
        <v>4068</v>
      </c>
      <c r="H1612" t="s">
        <v>14148</v>
      </c>
      <c r="I1612" t="s">
        <v>9410</v>
      </c>
      <c r="J1612" t="s">
        <v>9411</v>
      </c>
      <c r="K1612">
        <v>1.06</v>
      </c>
      <c r="L1612" s="1">
        <v>44927</v>
      </c>
      <c r="M1612" s="1">
        <v>45291</v>
      </c>
    </row>
    <row r="1613" spans="1:13">
      <c r="A1613" t="s">
        <v>5322</v>
      </c>
      <c r="B1613" t="s">
        <v>5323</v>
      </c>
      <c r="C1613" t="s">
        <v>14149</v>
      </c>
      <c r="D1613" t="s">
        <v>14150</v>
      </c>
      <c r="E1613" t="s">
        <v>5316</v>
      </c>
      <c r="F1613" t="s">
        <v>5324</v>
      </c>
      <c r="G1613" t="s">
        <v>5325</v>
      </c>
      <c r="H1613" t="s">
        <v>14151</v>
      </c>
      <c r="I1613" t="s">
        <v>9410</v>
      </c>
      <c r="J1613" t="s">
        <v>9411</v>
      </c>
      <c r="K1613">
        <v>1.04</v>
      </c>
      <c r="L1613" s="1">
        <v>44927</v>
      </c>
      <c r="M1613" s="1">
        <v>45291</v>
      </c>
    </row>
    <row r="1614" spans="1:13">
      <c r="A1614" t="s">
        <v>5326</v>
      </c>
      <c r="B1614" t="s">
        <v>5327</v>
      </c>
      <c r="C1614" t="s">
        <v>14152</v>
      </c>
      <c r="D1614" t="s">
        <v>14153</v>
      </c>
      <c r="E1614" t="s">
        <v>5316</v>
      </c>
      <c r="F1614" t="s">
        <v>5328</v>
      </c>
      <c r="G1614" t="s">
        <v>5329</v>
      </c>
      <c r="H1614" t="s">
        <v>14154</v>
      </c>
      <c r="I1614" t="s">
        <v>9410</v>
      </c>
      <c r="J1614" t="s">
        <v>9411</v>
      </c>
      <c r="K1614">
        <v>0.94</v>
      </c>
      <c r="L1614" s="1">
        <v>44927</v>
      </c>
      <c r="M1614" s="1">
        <v>45291</v>
      </c>
    </row>
    <row r="1615" spans="1:13">
      <c r="A1615" t="s">
        <v>5330</v>
      </c>
      <c r="B1615" t="s">
        <v>5331</v>
      </c>
      <c r="C1615" t="s">
        <v>14155</v>
      </c>
      <c r="D1615" t="s">
        <v>5333</v>
      </c>
      <c r="E1615" t="s">
        <v>5316</v>
      </c>
      <c r="F1615" t="s">
        <v>5332</v>
      </c>
      <c r="G1615" t="s">
        <v>5333</v>
      </c>
      <c r="H1615" t="s">
        <v>14156</v>
      </c>
      <c r="I1615" t="s">
        <v>9410</v>
      </c>
      <c r="J1615" t="s">
        <v>9411</v>
      </c>
      <c r="K1615">
        <v>1.05</v>
      </c>
      <c r="L1615" s="1">
        <v>44927</v>
      </c>
      <c r="M1615" s="1">
        <v>45291</v>
      </c>
    </row>
    <row r="1616" spans="1:13">
      <c r="A1616" t="s">
        <v>5334</v>
      </c>
      <c r="B1616" t="s">
        <v>5335</v>
      </c>
      <c r="C1616" t="s">
        <v>14157</v>
      </c>
      <c r="D1616" t="s">
        <v>14158</v>
      </c>
      <c r="E1616" t="s">
        <v>5316</v>
      </c>
      <c r="F1616" t="s">
        <v>5336</v>
      </c>
      <c r="G1616" t="s">
        <v>5318</v>
      </c>
      <c r="H1616" t="s">
        <v>14159</v>
      </c>
      <c r="I1616" t="s">
        <v>9410</v>
      </c>
      <c r="J1616" t="s">
        <v>9411</v>
      </c>
      <c r="K1616">
        <v>1.08</v>
      </c>
      <c r="L1616" s="1">
        <v>44927</v>
      </c>
      <c r="M1616" s="1">
        <v>45291</v>
      </c>
    </row>
    <row r="1617" spans="1:13">
      <c r="A1617" t="s">
        <v>5337</v>
      </c>
      <c r="B1617" t="s">
        <v>5338</v>
      </c>
      <c r="C1617" t="s">
        <v>14160</v>
      </c>
      <c r="D1617" t="s">
        <v>12053</v>
      </c>
      <c r="E1617" t="s">
        <v>5316</v>
      </c>
      <c r="F1617" t="s">
        <v>5339</v>
      </c>
      <c r="G1617" t="s">
        <v>4068</v>
      </c>
      <c r="H1617" t="s">
        <v>14161</v>
      </c>
      <c r="I1617" t="s">
        <v>9410</v>
      </c>
      <c r="J1617" t="s">
        <v>9411</v>
      </c>
      <c r="K1617">
        <v>1.2</v>
      </c>
      <c r="L1617" s="1">
        <v>44927</v>
      </c>
      <c r="M1617" s="1">
        <v>45291</v>
      </c>
    </row>
    <row r="1618" spans="1:13">
      <c r="A1618" t="s">
        <v>5340</v>
      </c>
      <c r="B1618" t="s">
        <v>5341</v>
      </c>
      <c r="C1618" t="s">
        <v>14162</v>
      </c>
      <c r="D1618" t="s">
        <v>14163</v>
      </c>
      <c r="E1618" t="s">
        <v>5316</v>
      </c>
      <c r="F1618" t="s">
        <v>5342</v>
      </c>
      <c r="G1618" t="s">
        <v>1558</v>
      </c>
      <c r="H1618" t="s">
        <v>14164</v>
      </c>
      <c r="I1618" t="s">
        <v>9410</v>
      </c>
      <c r="J1618" t="s">
        <v>9411</v>
      </c>
      <c r="K1618">
        <v>0.99</v>
      </c>
      <c r="L1618" s="1">
        <v>44927</v>
      </c>
      <c r="M1618" s="1">
        <v>45291</v>
      </c>
    </row>
    <row r="1619" spans="1:13">
      <c r="A1619" t="s">
        <v>5343</v>
      </c>
      <c r="B1619" t="s">
        <v>5344</v>
      </c>
      <c r="C1619" t="s">
        <v>14165</v>
      </c>
      <c r="D1619" t="s">
        <v>14166</v>
      </c>
      <c r="E1619" t="s">
        <v>5316</v>
      </c>
      <c r="F1619" t="s">
        <v>5345</v>
      </c>
      <c r="G1619" t="s">
        <v>5346</v>
      </c>
      <c r="H1619" t="s">
        <v>14167</v>
      </c>
      <c r="I1619" t="s">
        <v>9410</v>
      </c>
      <c r="J1619" t="s">
        <v>9411</v>
      </c>
      <c r="K1619">
        <v>1.01</v>
      </c>
      <c r="L1619" s="1">
        <v>44927</v>
      </c>
      <c r="M1619" s="1">
        <v>45291</v>
      </c>
    </row>
    <row r="1620" spans="1:13">
      <c r="A1620" t="s">
        <v>5347</v>
      </c>
      <c r="B1620" t="s">
        <v>5348</v>
      </c>
      <c r="C1620" t="s">
        <v>14168</v>
      </c>
      <c r="D1620" t="s">
        <v>14169</v>
      </c>
      <c r="E1620" t="s">
        <v>5316</v>
      </c>
      <c r="F1620" t="s">
        <v>5349</v>
      </c>
      <c r="G1620" t="s">
        <v>5318</v>
      </c>
      <c r="H1620" t="s">
        <v>14170</v>
      </c>
      <c r="I1620" t="s">
        <v>9410</v>
      </c>
      <c r="J1620" t="s">
        <v>9411</v>
      </c>
      <c r="K1620">
        <v>1.03</v>
      </c>
      <c r="L1620" s="1">
        <v>44927</v>
      </c>
      <c r="M1620" s="1">
        <v>45291</v>
      </c>
    </row>
    <row r="1621" spans="1:13">
      <c r="A1621" t="s">
        <v>5350</v>
      </c>
      <c r="B1621" t="s">
        <v>5351</v>
      </c>
      <c r="C1621" t="s">
        <v>14171</v>
      </c>
      <c r="D1621" t="s">
        <v>4976</v>
      </c>
      <c r="E1621" t="s">
        <v>5316</v>
      </c>
      <c r="F1621" t="s">
        <v>5352</v>
      </c>
      <c r="G1621" t="s">
        <v>4976</v>
      </c>
      <c r="H1621" t="s">
        <v>14172</v>
      </c>
      <c r="I1621" t="s">
        <v>9410</v>
      </c>
      <c r="J1621" t="s">
        <v>9411</v>
      </c>
      <c r="K1621">
        <v>1.06</v>
      </c>
      <c r="L1621" s="1">
        <v>44927</v>
      </c>
      <c r="M1621" s="1">
        <v>45291</v>
      </c>
    </row>
    <row r="1622" spans="1:13">
      <c r="A1622" t="s">
        <v>5353</v>
      </c>
      <c r="B1622" t="s">
        <v>5354</v>
      </c>
      <c r="C1622" t="s">
        <v>14173</v>
      </c>
      <c r="D1622" t="s">
        <v>14174</v>
      </c>
      <c r="E1622" t="s">
        <v>5316</v>
      </c>
      <c r="F1622" t="s">
        <v>5355</v>
      </c>
      <c r="G1622" t="s">
        <v>5356</v>
      </c>
      <c r="H1622" t="s">
        <v>14175</v>
      </c>
      <c r="I1622" t="s">
        <v>9410</v>
      </c>
      <c r="J1622" t="s">
        <v>9411</v>
      </c>
      <c r="K1622">
        <v>1.06</v>
      </c>
      <c r="L1622" s="1">
        <v>44927</v>
      </c>
      <c r="M1622" s="1">
        <v>45291</v>
      </c>
    </row>
    <row r="1623" spans="1:13">
      <c r="A1623" t="s">
        <v>5357</v>
      </c>
      <c r="B1623" t="s">
        <v>5358</v>
      </c>
      <c r="C1623" t="s">
        <v>14176</v>
      </c>
      <c r="D1623" t="s">
        <v>14177</v>
      </c>
      <c r="E1623" t="s">
        <v>5316</v>
      </c>
      <c r="F1623" t="s">
        <v>5359</v>
      </c>
      <c r="G1623" t="s">
        <v>5325</v>
      </c>
      <c r="H1623" t="s">
        <v>14178</v>
      </c>
      <c r="I1623" t="s">
        <v>9410</v>
      </c>
      <c r="J1623" t="s">
        <v>9411</v>
      </c>
      <c r="K1623">
        <v>1.1200000000000001</v>
      </c>
      <c r="L1623" s="1">
        <v>44927</v>
      </c>
      <c r="M1623" s="1">
        <v>45291</v>
      </c>
    </row>
    <row r="1624" spans="1:13">
      <c r="A1624" t="s">
        <v>5360</v>
      </c>
      <c r="B1624" t="s">
        <v>5361</v>
      </c>
      <c r="C1624" t="s">
        <v>14179</v>
      </c>
      <c r="D1624" t="s">
        <v>14180</v>
      </c>
      <c r="E1624" t="s">
        <v>5316</v>
      </c>
      <c r="F1624" t="s">
        <v>5362</v>
      </c>
      <c r="G1624" t="s">
        <v>5356</v>
      </c>
      <c r="H1624" t="s">
        <v>14181</v>
      </c>
      <c r="I1624" t="s">
        <v>9410</v>
      </c>
      <c r="J1624" t="s">
        <v>9411</v>
      </c>
      <c r="K1624">
        <v>1.1200000000000001</v>
      </c>
      <c r="L1624" s="1">
        <v>44927</v>
      </c>
      <c r="M1624" s="1">
        <v>45291</v>
      </c>
    </row>
    <row r="1625" spans="1:13">
      <c r="A1625" t="s">
        <v>5363</v>
      </c>
      <c r="B1625" t="s">
        <v>5364</v>
      </c>
      <c r="C1625" t="s">
        <v>14182</v>
      </c>
      <c r="D1625" t="s">
        <v>14183</v>
      </c>
      <c r="E1625" t="s">
        <v>5316</v>
      </c>
      <c r="F1625" t="s">
        <v>5365</v>
      </c>
      <c r="G1625" t="s">
        <v>5333</v>
      </c>
      <c r="H1625" t="s">
        <v>14184</v>
      </c>
      <c r="I1625" t="s">
        <v>9410</v>
      </c>
      <c r="J1625" t="s">
        <v>9411</v>
      </c>
      <c r="K1625">
        <v>1.1000000000000001</v>
      </c>
      <c r="L1625" s="1">
        <v>44927</v>
      </c>
      <c r="M1625" s="1">
        <v>45291</v>
      </c>
    </row>
    <row r="1626" spans="1:13">
      <c r="A1626" t="s">
        <v>5369</v>
      </c>
      <c r="B1626" t="s">
        <v>5370</v>
      </c>
      <c r="C1626" t="s">
        <v>14185</v>
      </c>
      <c r="D1626" t="s">
        <v>14186</v>
      </c>
      <c r="E1626" t="s">
        <v>5316</v>
      </c>
      <c r="F1626" t="s">
        <v>5371</v>
      </c>
      <c r="G1626" t="s">
        <v>4976</v>
      </c>
      <c r="H1626" t="s">
        <v>14187</v>
      </c>
      <c r="I1626" t="s">
        <v>9410</v>
      </c>
      <c r="J1626" t="s">
        <v>9411</v>
      </c>
      <c r="K1626">
        <v>1.05</v>
      </c>
      <c r="L1626" s="1">
        <v>44927</v>
      </c>
      <c r="M1626" s="1">
        <v>45291</v>
      </c>
    </row>
    <row r="1627" spans="1:13">
      <c r="A1627" t="s">
        <v>5372</v>
      </c>
      <c r="B1627" t="s">
        <v>5373</v>
      </c>
      <c r="C1627" t="s">
        <v>14188</v>
      </c>
      <c r="D1627" t="s">
        <v>14189</v>
      </c>
      <c r="E1627" t="s">
        <v>5316</v>
      </c>
      <c r="F1627" t="s">
        <v>5374</v>
      </c>
      <c r="G1627" t="s">
        <v>509</v>
      </c>
      <c r="H1627" t="s">
        <v>14190</v>
      </c>
      <c r="I1627" t="s">
        <v>9410</v>
      </c>
      <c r="J1627" t="s">
        <v>9411</v>
      </c>
      <c r="K1627">
        <v>1.07</v>
      </c>
      <c r="L1627" s="1">
        <v>44927</v>
      </c>
      <c r="M1627" s="1">
        <v>45291</v>
      </c>
    </row>
    <row r="1628" spans="1:13">
      <c r="A1628" t="s">
        <v>5375</v>
      </c>
      <c r="B1628" t="s">
        <v>5376</v>
      </c>
      <c r="C1628" t="s">
        <v>14191</v>
      </c>
      <c r="D1628" t="s">
        <v>14192</v>
      </c>
      <c r="E1628" t="s">
        <v>5316</v>
      </c>
      <c r="F1628" t="s">
        <v>5377</v>
      </c>
      <c r="G1628" t="s">
        <v>5325</v>
      </c>
      <c r="H1628" t="s">
        <v>14193</v>
      </c>
      <c r="I1628" t="s">
        <v>9410</v>
      </c>
      <c r="J1628" t="s">
        <v>9411</v>
      </c>
      <c r="K1628">
        <v>1.08</v>
      </c>
      <c r="L1628" s="1">
        <v>44927</v>
      </c>
      <c r="M1628" s="1">
        <v>45291</v>
      </c>
    </row>
    <row r="1629" spans="1:13">
      <c r="A1629" t="s">
        <v>5378</v>
      </c>
      <c r="B1629" t="s">
        <v>5379</v>
      </c>
      <c r="C1629" t="s">
        <v>14194</v>
      </c>
      <c r="D1629" t="s">
        <v>14195</v>
      </c>
      <c r="E1629" t="s">
        <v>5316</v>
      </c>
      <c r="F1629" t="s">
        <v>5380</v>
      </c>
      <c r="G1629" t="s">
        <v>509</v>
      </c>
      <c r="H1629" t="s">
        <v>14196</v>
      </c>
      <c r="I1629" t="s">
        <v>9410</v>
      </c>
      <c r="J1629" t="s">
        <v>9411</v>
      </c>
      <c r="K1629">
        <v>1.1599999999999999</v>
      </c>
      <c r="L1629" s="1">
        <v>44927</v>
      </c>
      <c r="M1629" s="1">
        <v>45291</v>
      </c>
    </row>
    <row r="1630" spans="1:13">
      <c r="A1630" t="s">
        <v>5381</v>
      </c>
      <c r="B1630" t="s">
        <v>5382</v>
      </c>
      <c r="C1630" t="s">
        <v>14197</v>
      </c>
      <c r="D1630" t="s">
        <v>2209</v>
      </c>
      <c r="E1630" t="s">
        <v>5316</v>
      </c>
      <c r="F1630" t="s">
        <v>5383</v>
      </c>
      <c r="G1630" t="s">
        <v>1613</v>
      </c>
      <c r="H1630" t="s">
        <v>14198</v>
      </c>
      <c r="I1630" t="s">
        <v>9410</v>
      </c>
      <c r="J1630" t="s">
        <v>9411</v>
      </c>
      <c r="K1630">
        <v>1.03</v>
      </c>
      <c r="L1630" s="1">
        <v>44927</v>
      </c>
      <c r="M1630" s="1">
        <v>45291</v>
      </c>
    </row>
    <row r="1631" spans="1:13">
      <c r="A1631" t="s">
        <v>5384</v>
      </c>
      <c r="B1631" t="s">
        <v>5385</v>
      </c>
      <c r="C1631" t="s">
        <v>14199</v>
      </c>
      <c r="D1631" t="s">
        <v>4976</v>
      </c>
      <c r="E1631" t="s">
        <v>5316</v>
      </c>
      <c r="F1631" t="s">
        <v>5352</v>
      </c>
      <c r="G1631" t="s">
        <v>4976</v>
      </c>
      <c r="H1631" t="s">
        <v>14200</v>
      </c>
      <c r="I1631" t="s">
        <v>9410</v>
      </c>
      <c r="J1631" t="s">
        <v>9411</v>
      </c>
      <c r="K1631">
        <v>1.0900000000000001</v>
      </c>
      <c r="L1631" s="1">
        <v>44927</v>
      </c>
      <c r="M1631" s="1">
        <v>45291</v>
      </c>
    </row>
    <row r="1632" spans="1:13">
      <c r="A1632" t="s">
        <v>5386</v>
      </c>
      <c r="B1632" t="s">
        <v>5387</v>
      </c>
      <c r="C1632" t="s">
        <v>14201</v>
      </c>
      <c r="D1632" t="s">
        <v>14202</v>
      </c>
      <c r="E1632" t="s">
        <v>5316</v>
      </c>
      <c r="F1632" t="s">
        <v>5388</v>
      </c>
      <c r="G1632" t="s">
        <v>5389</v>
      </c>
      <c r="H1632" t="s">
        <v>14203</v>
      </c>
      <c r="I1632" t="s">
        <v>9410</v>
      </c>
      <c r="J1632" t="s">
        <v>9411</v>
      </c>
      <c r="K1632">
        <v>1.02</v>
      </c>
      <c r="L1632" s="1">
        <v>44927</v>
      </c>
      <c r="M1632" s="1">
        <v>45291</v>
      </c>
    </row>
    <row r="1633" spans="1:13">
      <c r="A1633" t="s">
        <v>5390</v>
      </c>
      <c r="B1633" t="s">
        <v>5391</v>
      </c>
      <c r="C1633" t="s">
        <v>14204</v>
      </c>
      <c r="D1633" t="s">
        <v>14205</v>
      </c>
      <c r="E1633" t="s">
        <v>5316</v>
      </c>
      <c r="F1633" t="s">
        <v>5392</v>
      </c>
      <c r="G1633" t="s">
        <v>3849</v>
      </c>
      <c r="H1633" t="s">
        <v>14206</v>
      </c>
      <c r="I1633" t="s">
        <v>9410</v>
      </c>
      <c r="J1633" t="s">
        <v>9411</v>
      </c>
      <c r="K1633">
        <v>1.03</v>
      </c>
      <c r="L1633" s="1">
        <v>44927</v>
      </c>
      <c r="M1633" s="1">
        <v>45291</v>
      </c>
    </row>
    <row r="1634" spans="1:13">
      <c r="A1634" t="s">
        <v>5393</v>
      </c>
      <c r="B1634" t="s">
        <v>5394</v>
      </c>
      <c r="C1634" t="s">
        <v>14207</v>
      </c>
      <c r="D1634" t="s">
        <v>14208</v>
      </c>
      <c r="E1634" t="s">
        <v>5316</v>
      </c>
      <c r="F1634" t="s">
        <v>5395</v>
      </c>
      <c r="G1634" t="s">
        <v>5396</v>
      </c>
      <c r="H1634" t="s">
        <v>14209</v>
      </c>
      <c r="I1634" t="s">
        <v>9410</v>
      </c>
      <c r="J1634" t="s">
        <v>9411</v>
      </c>
      <c r="K1634">
        <v>1.04</v>
      </c>
      <c r="L1634" s="1">
        <v>44927</v>
      </c>
      <c r="M1634" s="1">
        <v>45291</v>
      </c>
    </row>
    <row r="1635" spans="1:13">
      <c r="A1635" t="s">
        <v>5397</v>
      </c>
      <c r="B1635" t="s">
        <v>5398</v>
      </c>
      <c r="C1635" t="s">
        <v>14210</v>
      </c>
      <c r="D1635" t="s">
        <v>14211</v>
      </c>
      <c r="E1635" t="s">
        <v>5316</v>
      </c>
      <c r="F1635" t="s">
        <v>5399</v>
      </c>
      <c r="G1635" t="s">
        <v>1558</v>
      </c>
      <c r="H1635" t="s">
        <v>14212</v>
      </c>
      <c r="I1635" t="s">
        <v>9410</v>
      </c>
      <c r="J1635" t="s">
        <v>9411</v>
      </c>
      <c r="K1635">
        <v>1.08</v>
      </c>
      <c r="L1635" s="1">
        <v>44927</v>
      </c>
      <c r="M1635" s="1">
        <v>45291</v>
      </c>
    </row>
    <row r="1636" spans="1:13">
      <c r="A1636" t="s">
        <v>5400</v>
      </c>
      <c r="B1636" t="s">
        <v>5401</v>
      </c>
      <c r="C1636" t="s">
        <v>14213</v>
      </c>
      <c r="D1636" t="s">
        <v>14214</v>
      </c>
      <c r="E1636" t="s">
        <v>5316</v>
      </c>
      <c r="F1636" t="s">
        <v>5402</v>
      </c>
      <c r="G1636" t="s">
        <v>1558</v>
      </c>
      <c r="H1636" t="s">
        <v>14215</v>
      </c>
      <c r="I1636" t="s">
        <v>9410</v>
      </c>
      <c r="J1636" t="s">
        <v>9411</v>
      </c>
      <c r="K1636">
        <v>1.06</v>
      </c>
      <c r="L1636" s="1">
        <v>44927</v>
      </c>
      <c r="M1636" s="1">
        <v>45291</v>
      </c>
    </row>
    <row r="1637" spans="1:13">
      <c r="A1637" t="s">
        <v>5403</v>
      </c>
      <c r="B1637" t="s">
        <v>5404</v>
      </c>
      <c r="C1637" t="s">
        <v>14216</v>
      </c>
      <c r="D1637" t="s">
        <v>14217</v>
      </c>
      <c r="E1637" t="s">
        <v>5316</v>
      </c>
      <c r="F1637" t="s">
        <v>5405</v>
      </c>
      <c r="G1637" t="s">
        <v>5325</v>
      </c>
      <c r="H1637" t="s">
        <v>14218</v>
      </c>
      <c r="I1637" t="s">
        <v>9410</v>
      </c>
      <c r="J1637" t="s">
        <v>9411</v>
      </c>
      <c r="K1637">
        <v>1.1599999999999999</v>
      </c>
      <c r="L1637" s="1">
        <v>44927</v>
      </c>
      <c r="M1637" s="1">
        <v>45291</v>
      </c>
    </row>
    <row r="1638" spans="1:13">
      <c r="A1638" t="s">
        <v>5406</v>
      </c>
      <c r="B1638" t="s">
        <v>5041</v>
      </c>
      <c r="C1638" t="s">
        <v>14219</v>
      </c>
      <c r="D1638" t="s">
        <v>14220</v>
      </c>
      <c r="E1638" t="s">
        <v>5316</v>
      </c>
      <c r="F1638" t="s">
        <v>5407</v>
      </c>
      <c r="G1638" t="s">
        <v>5408</v>
      </c>
      <c r="H1638" t="s">
        <v>14221</v>
      </c>
      <c r="I1638" t="s">
        <v>9410</v>
      </c>
      <c r="J1638" t="s">
        <v>9411</v>
      </c>
      <c r="K1638">
        <v>1.1299999999999999</v>
      </c>
      <c r="L1638" s="1">
        <v>44927</v>
      </c>
      <c r="M1638" s="1">
        <v>45291</v>
      </c>
    </row>
    <row r="1639" spans="1:13">
      <c r="A1639" t="s">
        <v>5409</v>
      </c>
      <c r="B1639" t="s">
        <v>5410</v>
      </c>
      <c r="C1639" t="s">
        <v>14222</v>
      </c>
      <c r="D1639" t="s">
        <v>7640</v>
      </c>
      <c r="E1639" t="s">
        <v>5316</v>
      </c>
      <c r="F1639" t="s">
        <v>5411</v>
      </c>
      <c r="G1639" t="s">
        <v>5412</v>
      </c>
      <c r="H1639" t="s">
        <v>14223</v>
      </c>
      <c r="I1639" t="s">
        <v>9410</v>
      </c>
      <c r="J1639" t="s">
        <v>9411</v>
      </c>
      <c r="K1639">
        <v>1.07</v>
      </c>
      <c r="L1639" s="1">
        <v>44927</v>
      </c>
      <c r="M1639" s="1">
        <v>45291</v>
      </c>
    </row>
    <row r="1640" spans="1:13">
      <c r="A1640" t="s">
        <v>5413</v>
      </c>
      <c r="B1640" t="s">
        <v>5414</v>
      </c>
      <c r="C1640" t="s">
        <v>14224</v>
      </c>
      <c r="D1640" t="s">
        <v>10833</v>
      </c>
      <c r="E1640" t="s">
        <v>5316</v>
      </c>
      <c r="F1640" t="s">
        <v>5415</v>
      </c>
      <c r="G1640" t="s">
        <v>5318</v>
      </c>
      <c r="H1640" t="s">
        <v>14225</v>
      </c>
      <c r="I1640" t="s">
        <v>9410</v>
      </c>
      <c r="J1640" t="s">
        <v>9411</v>
      </c>
      <c r="K1640">
        <v>1.05</v>
      </c>
      <c r="L1640" s="1">
        <v>44927</v>
      </c>
      <c r="M1640" s="1">
        <v>45291</v>
      </c>
    </row>
    <row r="1641" spans="1:13">
      <c r="A1641" t="s">
        <v>5416</v>
      </c>
      <c r="B1641" t="s">
        <v>5417</v>
      </c>
      <c r="C1641" t="s">
        <v>14226</v>
      </c>
      <c r="D1641" t="s">
        <v>14227</v>
      </c>
      <c r="E1641" t="s">
        <v>5316</v>
      </c>
      <c r="F1641" t="s">
        <v>5418</v>
      </c>
      <c r="G1641" t="s">
        <v>5419</v>
      </c>
      <c r="H1641" t="s">
        <v>14228</v>
      </c>
      <c r="I1641" t="s">
        <v>9410</v>
      </c>
      <c r="J1641" t="s">
        <v>9411</v>
      </c>
      <c r="K1641">
        <v>1.02</v>
      </c>
      <c r="L1641" s="1">
        <v>44927</v>
      </c>
      <c r="M1641" s="1">
        <v>45291</v>
      </c>
    </row>
    <row r="1642" spans="1:13">
      <c r="A1642" t="s">
        <v>5420</v>
      </c>
      <c r="B1642" t="s">
        <v>5421</v>
      </c>
      <c r="C1642" t="s">
        <v>14229</v>
      </c>
      <c r="D1642" t="s">
        <v>14230</v>
      </c>
      <c r="E1642" t="s">
        <v>5316</v>
      </c>
      <c r="F1642" t="s">
        <v>5422</v>
      </c>
      <c r="G1642" t="s">
        <v>3911</v>
      </c>
      <c r="H1642" t="s">
        <v>14231</v>
      </c>
      <c r="I1642" t="s">
        <v>9410</v>
      </c>
      <c r="J1642" t="s">
        <v>9411</v>
      </c>
      <c r="K1642">
        <v>1.03</v>
      </c>
      <c r="L1642" s="1">
        <v>44927</v>
      </c>
      <c r="M1642" s="1">
        <v>45291</v>
      </c>
    </row>
    <row r="1643" spans="1:13">
      <c r="A1643" t="s">
        <v>5423</v>
      </c>
      <c r="B1643" t="s">
        <v>5424</v>
      </c>
      <c r="C1643" t="s">
        <v>14232</v>
      </c>
      <c r="D1643" t="s">
        <v>14233</v>
      </c>
      <c r="E1643" t="s">
        <v>5316</v>
      </c>
      <c r="F1643" t="s">
        <v>5425</v>
      </c>
      <c r="G1643" t="s">
        <v>5356</v>
      </c>
      <c r="H1643" t="s">
        <v>14234</v>
      </c>
      <c r="I1643" t="s">
        <v>9410</v>
      </c>
      <c r="J1643" t="s">
        <v>9411</v>
      </c>
      <c r="K1643">
        <v>1.04</v>
      </c>
      <c r="L1643" s="1">
        <v>44927</v>
      </c>
      <c r="M1643" s="1">
        <v>45291</v>
      </c>
    </row>
    <row r="1644" spans="1:13">
      <c r="A1644" t="s">
        <v>5426</v>
      </c>
      <c r="B1644" t="s">
        <v>5427</v>
      </c>
      <c r="C1644" t="s">
        <v>14235</v>
      </c>
      <c r="D1644" t="s">
        <v>6372</v>
      </c>
      <c r="E1644" t="s">
        <v>5316</v>
      </c>
      <c r="F1644" t="s">
        <v>5428</v>
      </c>
      <c r="G1644" t="s">
        <v>509</v>
      </c>
      <c r="H1644" t="s">
        <v>14236</v>
      </c>
      <c r="I1644" t="s">
        <v>9410</v>
      </c>
      <c r="J1644" t="s">
        <v>9411</v>
      </c>
      <c r="K1644">
        <v>1.04</v>
      </c>
      <c r="L1644" s="1">
        <v>44927</v>
      </c>
      <c r="M1644" s="1">
        <v>45291</v>
      </c>
    </row>
    <row r="1645" spans="1:13">
      <c r="A1645" t="s">
        <v>5429</v>
      </c>
      <c r="B1645" t="s">
        <v>5430</v>
      </c>
      <c r="C1645" t="s">
        <v>14237</v>
      </c>
      <c r="D1645" t="s">
        <v>14238</v>
      </c>
      <c r="E1645" t="s">
        <v>5316</v>
      </c>
      <c r="F1645" t="s">
        <v>5431</v>
      </c>
      <c r="G1645" t="s">
        <v>5408</v>
      </c>
      <c r="H1645" t="s">
        <v>14239</v>
      </c>
      <c r="I1645" t="s">
        <v>9410</v>
      </c>
      <c r="J1645" t="s">
        <v>9411</v>
      </c>
      <c r="K1645">
        <v>1.1200000000000001</v>
      </c>
      <c r="L1645" s="1">
        <v>44927</v>
      </c>
      <c r="M1645" s="1">
        <v>45291</v>
      </c>
    </row>
    <row r="1646" spans="1:13">
      <c r="A1646" t="s">
        <v>5432</v>
      </c>
      <c r="B1646" t="s">
        <v>5433</v>
      </c>
      <c r="C1646" t="s">
        <v>14240</v>
      </c>
      <c r="D1646" t="s">
        <v>10712</v>
      </c>
      <c r="E1646" t="s">
        <v>5316</v>
      </c>
      <c r="F1646" t="s">
        <v>5434</v>
      </c>
      <c r="G1646" t="s">
        <v>4068</v>
      </c>
      <c r="H1646" t="s">
        <v>14241</v>
      </c>
      <c r="I1646" t="s">
        <v>9410</v>
      </c>
      <c r="J1646" t="s">
        <v>9411</v>
      </c>
      <c r="K1646">
        <v>1.07</v>
      </c>
      <c r="L1646" s="1">
        <v>44927</v>
      </c>
      <c r="M1646" s="1">
        <v>45291</v>
      </c>
    </row>
    <row r="1647" spans="1:13">
      <c r="A1647" t="s">
        <v>5435</v>
      </c>
      <c r="B1647" t="s">
        <v>5436</v>
      </c>
      <c r="C1647" t="s">
        <v>14242</v>
      </c>
      <c r="D1647" t="s">
        <v>14243</v>
      </c>
      <c r="E1647" t="s">
        <v>5316</v>
      </c>
      <c r="F1647" t="s">
        <v>5437</v>
      </c>
      <c r="G1647" t="s">
        <v>5389</v>
      </c>
      <c r="H1647" t="s">
        <v>14244</v>
      </c>
      <c r="I1647" t="s">
        <v>9410</v>
      </c>
      <c r="J1647" t="s">
        <v>9411</v>
      </c>
      <c r="K1647">
        <v>1.1299999999999999</v>
      </c>
      <c r="L1647" s="1">
        <v>44927</v>
      </c>
      <c r="M1647" s="1">
        <v>45291</v>
      </c>
    </row>
    <row r="1648" spans="1:13">
      <c r="A1648" t="s">
        <v>14245</v>
      </c>
      <c r="B1648" t="s">
        <v>14246</v>
      </c>
      <c r="C1648" t="s">
        <v>14247</v>
      </c>
      <c r="D1648" t="s">
        <v>14169</v>
      </c>
      <c r="E1648" t="s">
        <v>5316</v>
      </c>
      <c r="F1648" t="s">
        <v>5349</v>
      </c>
      <c r="G1648" t="s">
        <v>5318</v>
      </c>
      <c r="H1648" t="s">
        <v>14248</v>
      </c>
      <c r="I1648" t="s">
        <v>9410</v>
      </c>
      <c r="J1648" t="s">
        <v>9411</v>
      </c>
      <c r="K1648">
        <v>1.2</v>
      </c>
      <c r="L1648" s="1">
        <v>44927</v>
      </c>
      <c r="M1648" s="1">
        <v>45291</v>
      </c>
    </row>
    <row r="1649" spans="1:13">
      <c r="A1649" t="s">
        <v>5438</v>
      </c>
      <c r="B1649" t="s">
        <v>5439</v>
      </c>
      <c r="C1649" t="s">
        <v>14249</v>
      </c>
      <c r="D1649" t="s">
        <v>14250</v>
      </c>
      <c r="E1649" t="s">
        <v>5316</v>
      </c>
      <c r="F1649" t="s">
        <v>5440</v>
      </c>
      <c r="G1649" t="s">
        <v>3159</v>
      </c>
      <c r="H1649" t="s">
        <v>14251</v>
      </c>
      <c r="I1649" t="s">
        <v>9410</v>
      </c>
      <c r="J1649" t="s">
        <v>9411</v>
      </c>
      <c r="K1649">
        <v>0.97</v>
      </c>
      <c r="L1649" s="1">
        <v>44927</v>
      </c>
      <c r="M1649" s="1">
        <v>45291</v>
      </c>
    </row>
    <row r="1650" spans="1:13">
      <c r="A1650" t="s">
        <v>5441</v>
      </c>
      <c r="B1650" t="s">
        <v>5442</v>
      </c>
      <c r="C1650" t="s">
        <v>14252</v>
      </c>
      <c r="D1650" t="s">
        <v>14253</v>
      </c>
      <c r="E1650" t="s">
        <v>5316</v>
      </c>
      <c r="F1650" t="s">
        <v>5443</v>
      </c>
      <c r="G1650" t="s">
        <v>5389</v>
      </c>
      <c r="H1650" t="s">
        <v>14254</v>
      </c>
      <c r="I1650" t="s">
        <v>9410</v>
      </c>
      <c r="J1650" t="s">
        <v>9411</v>
      </c>
      <c r="K1650">
        <v>1.1100000000000001</v>
      </c>
      <c r="L1650" s="1">
        <v>44927</v>
      </c>
      <c r="M1650" s="1">
        <v>45291</v>
      </c>
    </row>
    <row r="1651" spans="1:13">
      <c r="A1651" t="s">
        <v>5444</v>
      </c>
      <c r="B1651" t="s">
        <v>5445</v>
      </c>
      <c r="C1651" t="s">
        <v>14255</v>
      </c>
      <c r="D1651" t="s">
        <v>14256</v>
      </c>
      <c r="E1651" t="s">
        <v>5316</v>
      </c>
      <c r="F1651" t="s">
        <v>5446</v>
      </c>
      <c r="G1651" t="s">
        <v>5419</v>
      </c>
      <c r="H1651" t="s">
        <v>14257</v>
      </c>
      <c r="I1651" t="s">
        <v>9410</v>
      </c>
      <c r="J1651" t="s">
        <v>9411</v>
      </c>
      <c r="K1651">
        <v>1.01</v>
      </c>
      <c r="L1651" s="1">
        <v>44927</v>
      </c>
      <c r="M1651" s="1">
        <v>45291</v>
      </c>
    </row>
    <row r="1652" spans="1:13">
      <c r="A1652" t="s">
        <v>5447</v>
      </c>
      <c r="B1652" t="s">
        <v>5448</v>
      </c>
      <c r="C1652" t="s">
        <v>14258</v>
      </c>
      <c r="D1652" t="s">
        <v>14259</v>
      </c>
      <c r="E1652" t="s">
        <v>5316</v>
      </c>
      <c r="F1652" t="s">
        <v>5449</v>
      </c>
      <c r="G1652" t="s">
        <v>5450</v>
      </c>
      <c r="H1652" t="s">
        <v>14260</v>
      </c>
      <c r="I1652" t="s">
        <v>9410</v>
      </c>
      <c r="J1652" t="s">
        <v>9411</v>
      </c>
      <c r="K1652">
        <v>1</v>
      </c>
      <c r="L1652" s="1">
        <v>44927</v>
      </c>
      <c r="M1652" s="1">
        <v>45291</v>
      </c>
    </row>
    <row r="1653" spans="1:13">
      <c r="A1653" t="s">
        <v>5451</v>
      </c>
      <c r="B1653" t="s">
        <v>5452</v>
      </c>
      <c r="C1653" t="s">
        <v>14261</v>
      </c>
      <c r="D1653" t="s">
        <v>14211</v>
      </c>
      <c r="E1653" t="s">
        <v>5316</v>
      </c>
      <c r="F1653" t="s">
        <v>5399</v>
      </c>
      <c r="G1653" t="s">
        <v>1558</v>
      </c>
      <c r="H1653" t="s">
        <v>14262</v>
      </c>
      <c r="I1653" t="s">
        <v>9410</v>
      </c>
      <c r="J1653" t="s">
        <v>9411</v>
      </c>
      <c r="K1653">
        <v>1.04</v>
      </c>
      <c r="L1653" s="1">
        <v>44927</v>
      </c>
      <c r="M1653" s="1">
        <v>45291</v>
      </c>
    </row>
    <row r="1654" spans="1:13">
      <c r="A1654" t="s">
        <v>5453</v>
      </c>
      <c r="B1654" t="s">
        <v>5454</v>
      </c>
      <c r="C1654" t="s">
        <v>14263</v>
      </c>
      <c r="D1654" t="s">
        <v>14264</v>
      </c>
      <c r="E1654" t="s">
        <v>5316</v>
      </c>
      <c r="F1654" t="s">
        <v>5455</v>
      </c>
      <c r="G1654" t="s">
        <v>5396</v>
      </c>
      <c r="H1654" t="s">
        <v>14265</v>
      </c>
      <c r="I1654" t="s">
        <v>9410</v>
      </c>
      <c r="J1654" t="s">
        <v>9411</v>
      </c>
      <c r="K1654">
        <v>1.07</v>
      </c>
      <c r="L1654" s="1">
        <v>44927</v>
      </c>
      <c r="M1654" s="1">
        <v>45291</v>
      </c>
    </row>
    <row r="1655" spans="1:13">
      <c r="A1655" t="s">
        <v>5456</v>
      </c>
      <c r="B1655" t="s">
        <v>5457</v>
      </c>
      <c r="C1655" t="s">
        <v>14266</v>
      </c>
      <c r="D1655" t="s">
        <v>14177</v>
      </c>
      <c r="E1655" t="s">
        <v>5316</v>
      </c>
      <c r="F1655" t="s">
        <v>5458</v>
      </c>
      <c r="G1655" t="s">
        <v>5325</v>
      </c>
      <c r="H1655" t="s">
        <v>14267</v>
      </c>
      <c r="I1655" t="s">
        <v>9410</v>
      </c>
      <c r="J1655" t="s">
        <v>9411</v>
      </c>
      <c r="K1655">
        <v>1.06</v>
      </c>
      <c r="L1655" s="1">
        <v>44927</v>
      </c>
      <c r="M1655" s="1">
        <v>45291</v>
      </c>
    </row>
    <row r="1656" spans="1:13">
      <c r="A1656" t="s">
        <v>5459</v>
      </c>
      <c r="B1656" t="s">
        <v>5460</v>
      </c>
      <c r="C1656" t="s">
        <v>14268</v>
      </c>
      <c r="D1656" t="s">
        <v>14269</v>
      </c>
      <c r="E1656" t="s">
        <v>5316</v>
      </c>
      <c r="F1656" t="s">
        <v>5461</v>
      </c>
      <c r="G1656" t="s">
        <v>5396</v>
      </c>
      <c r="H1656" t="s">
        <v>14270</v>
      </c>
      <c r="I1656" t="s">
        <v>9410</v>
      </c>
      <c r="J1656" t="s">
        <v>9411</v>
      </c>
      <c r="K1656">
        <v>1.07</v>
      </c>
      <c r="L1656" s="1">
        <v>44927</v>
      </c>
      <c r="M1656" s="1">
        <v>45291</v>
      </c>
    </row>
    <row r="1657" spans="1:13">
      <c r="A1657" t="s">
        <v>5462</v>
      </c>
      <c r="B1657" t="s">
        <v>5463</v>
      </c>
      <c r="C1657" t="s">
        <v>14271</v>
      </c>
      <c r="D1657" t="s">
        <v>2741</v>
      </c>
      <c r="E1657" t="s">
        <v>5316</v>
      </c>
      <c r="F1657" t="s">
        <v>5464</v>
      </c>
      <c r="G1657" t="s">
        <v>4068</v>
      </c>
      <c r="H1657" t="s">
        <v>14272</v>
      </c>
      <c r="I1657" t="s">
        <v>9410</v>
      </c>
      <c r="J1657" t="s">
        <v>9411</v>
      </c>
      <c r="K1657">
        <v>1.05</v>
      </c>
      <c r="L1657" s="1">
        <v>44927</v>
      </c>
      <c r="M1657" s="1">
        <v>45291</v>
      </c>
    </row>
    <row r="1658" spans="1:13">
      <c r="A1658" t="s">
        <v>5465</v>
      </c>
      <c r="B1658" t="s">
        <v>5466</v>
      </c>
      <c r="C1658" t="s">
        <v>14273</v>
      </c>
      <c r="D1658" t="s">
        <v>14274</v>
      </c>
      <c r="E1658" t="s">
        <v>5316</v>
      </c>
      <c r="F1658" t="s">
        <v>5368</v>
      </c>
      <c r="G1658" t="s">
        <v>4068</v>
      </c>
      <c r="H1658" t="s">
        <v>14275</v>
      </c>
      <c r="I1658" t="s">
        <v>9410</v>
      </c>
      <c r="J1658" t="s">
        <v>9411</v>
      </c>
      <c r="K1658">
        <v>1.26</v>
      </c>
      <c r="L1658" s="1">
        <v>44927</v>
      </c>
      <c r="M1658" s="1">
        <v>45291</v>
      </c>
    </row>
    <row r="1659" spans="1:13">
      <c r="A1659" t="s">
        <v>5467</v>
      </c>
      <c r="B1659" t="s">
        <v>5468</v>
      </c>
      <c r="C1659" t="s">
        <v>14276</v>
      </c>
      <c r="D1659" t="s">
        <v>10570</v>
      </c>
      <c r="E1659" t="s">
        <v>5316</v>
      </c>
      <c r="F1659" t="s">
        <v>5469</v>
      </c>
      <c r="G1659" t="s">
        <v>5408</v>
      </c>
      <c r="H1659" t="s">
        <v>14277</v>
      </c>
      <c r="I1659" t="s">
        <v>9410</v>
      </c>
      <c r="J1659" t="s">
        <v>9411</v>
      </c>
      <c r="K1659">
        <v>1.1299999999999999</v>
      </c>
      <c r="L1659" s="1">
        <v>44927</v>
      </c>
      <c r="M1659" s="1">
        <v>45291</v>
      </c>
    </row>
    <row r="1660" spans="1:13">
      <c r="A1660" t="s">
        <v>5470</v>
      </c>
      <c r="B1660" t="s">
        <v>5471</v>
      </c>
      <c r="C1660" t="s">
        <v>14278</v>
      </c>
      <c r="D1660" t="s">
        <v>14279</v>
      </c>
      <c r="E1660" t="s">
        <v>5316</v>
      </c>
      <c r="F1660" t="s">
        <v>5472</v>
      </c>
      <c r="G1660" t="s">
        <v>4976</v>
      </c>
      <c r="H1660" t="s">
        <v>14280</v>
      </c>
      <c r="I1660" t="s">
        <v>9410</v>
      </c>
      <c r="J1660" t="s">
        <v>9411</v>
      </c>
      <c r="K1660">
        <v>1.02</v>
      </c>
      <c r="L1660" s="1">
        <v>44927</v>
      </c>
      <c r="M1660" s="1">
        <v>45291</v>
      </c>
    </row>
    <row r="1661" spans="1:13">
      <c r="A1661" t="s">
        <v>5473</v>
      </c>
      <c r="B1661" t="s">
        <v>5474</v>
      </c>
      <c r="C1661" t="s">
        <v>14281</v>
      </c>
      <c r="D1661" t="s">
        <v>13417</v>
      </c>
      <c r="E1661" t="s">
        <v>5316</v>
      </c>
      <c r="F1661" t="s">
        <v>5475</v>
      </c>
      <c r="G1661" t="s">
        <v>5412</v>
      </c>
      <c r="H1661" t="s">
        <v>14282</v>
      </c>
      <c r="I1661" t="s">
        <v>9410</v>
      </c>
      <c r="J1661" t="s">
        <v>9411</v>
      </c>
      <c r="K1661">
        <v>1.19</v>
      </c>
      <c r="L1661" s="1">
        <v>44927</v>
      </c>
      <c r="M1661" s="1">
        <v>45291</v>
      </c>
    </row>
    <row r="1662" spans="1:13">
      <c r="A1662" t="s">
        <v>5476</v>
      </c>
      <c r="B1662" t="s">
        <v>5477</v>
      </c>
      <c r="C1662" t="s">
        <v>14283</v>
      </c>
      <c r="D1662" t="s">
        <v>10995</v>
      </c>
      <c r="E1662" t="s">
        <v>5316</v>
      </c>
      <c r="F1662" t="s">
        <v>5478</v>
      </c>
      <c r="G1662" t="s">
        <v>4068</v>
      </c>
      <c r="H1662" t="s">
        <v>14284</v>
      </c>
      <c r="I1662" t="s">
        <v>9410</v>
      </c>
      <c r="J1662" t="s">
        <v>9411</v>
      </c>
      <c r="K1662">
        <v>0.95</v>
      </c>
      <c r="L1662" s="1">
        <v>44927</v>
      </c>
      <c r="M1662" s="1">
        <v>45291</v>
      </c>
    </row>
    <row r="1663" spans="1:13">
      <c r="A1663" t="s">
        <v>5479</v>
      </c>
      <c r="B1663" t="s">
        <v>5480</v>
      </c>
      <c r="C1663" t="s">
        <v>14285</v>
      </c>
      <c r="D1663" t="s">
        <v>14286</v>
      </c>
      <c r="E1663" t="s">
        <v>5316</v>
      </c>
      <c r="F1663" t="s">
        <v>5481</v>
      </c>
      <c r="G1663" t="s">
        <v>1558</v>
      </c>
      <c r="H1663" t="s">
        <v>14287</v>
      </c>
      <c r="I1663" t="s">
        <v>9410</v>
      </c>
      <c r="J1663" t="s">
        <v>9411</v>
      </c>
      <c r="K1663">
        <v>1.1299999999999999</v>
      </c>
      <c r="L1663" s="1">
        <v>44927</v>
      </c>
      <c r="M1663" s="1">
        <v>45291</v>
      </c>
    </row>
    <row r="1664" spans="1:13">
      <c r="A1664" t="s">
        <v>5482</v>
      </c>
      <c r="B1664" t="s">
        <v>5483</v>
      </c>
      <c r="C1664" t="s">
        <v>14288</v>
      </c>
      <c r="D1664" t="s">
        <v>2903</v>
      </c>
      <c r="E1664" t="s">
        <v>5316</v>
      </c>
      <c r="F1664" t="s">
        <v>5484</v>
      </c>
      <c r="G1664" t="s">
        <v>5412</v>
      </c>
      <c r="H1664" t="s">
        <v>14289</v>
      </c>
      <c r="I1664" t="s">
        <v>9410</v>
      </c>
      <c r="J1664" t="s">
        <v>9411</v>
      </c>
      <c r="K1664">
        <v>1.05</v>
      </c>
      <c r="L1664" s="1">
        <v>44927</v>
      </c>
      <c r="M1664" s="1">
        <v>45291</v>
      </c>
    </row>
    <row r="1665" spans="1:13">
      <c r="A1665" t="s">
        <v>5485</v>
      </c>
      <c r="B1665" t="s">
        <v>5486</v>
      </c>
      <c r="C1665" t="s">
        <v>14290</v>
      </c>
      <c r="D1665" t="s">
        <v>14291</v>
      </c>
      <c r="E1665" t="s">
        <v>5316</v>
      </c>
      <c r="F1665" t="s">
        <v>5487</v>
      </c>
      <c r="G1665" t="s">
        <v>5396</v>
      </c>
      <c r="H1665" t="s">
        <v>14292</v>
      </c>
      <c r="I1665" t="s">
        <v>9410</v>
      </c>
      <c r="J1665" t="s">
        <v>9411</v>
      </c>
      <c r="K1665">
        <v>1.07</v>
      </c>
      <c r="L1665" s="1">
        <v>44927</v>
      </c>
      <c r="M1665" s="1">
        <v>45291</v>
      </c>
    </row>
    <row r="1666" spans="1:13">
      <c r="A1666" t="s">
        <v>5488</v>
      </c>
      <c r="B1666" t="s">
        <v>5489</v>
      </c>
      <c r="C1666" t="s">
        <v>14293</v>
      </c>
      <c r="D1666" t="s">
        <v>14294</v>
      </c>
      <c r="E1666" t="s">
        <v>5316</v>
      </c>
      <c r="F1666" t="s">
        <v>5490</v>
      </c>
      <c r="G1666" t="s">
        <v>5396</v>
      </c>
      <c r="H1666" t="s">
        <v>14295</v>
      </c>
      <c r="I1666" t="s">
        <v>9410</v>
      </c>
      <c r="J1666" t="s">
        <v>9411</v>
      </c>
      <c r="K1666">
        <v>1.08</v>
      </c>
      <c r="L1666" s="1">
        <v>44927</v>
      </c>
      <c r="M1666" s="1">
        <v>45291</v>
      </c>
    </row>
    <row r="1667" spans="1:13">
      <c r="A1667" t="s">
        <v>5491</v>
      </c>
      <c r="B1667" t="s">
        <v>5492</v>
      </c>
      <c r="C1667" t="s">
        <v>14296</v>
      </c>
      <c r="D1667" t="s">
        <v>14297</v>
      </c>
      <c r="E1667" t="s">
        <v>5316</v>
      </c>
      <c r="F1667" t="s">
        <v>5493</v>
      </c>
      <c r="G1667" t="s">
        <v>5408</v>
      </c>
      <c r="H1667" t="s">
        <v>14298</v>
      </c>
      <c r="I1667" t="s">
        <v>9410</v>
      </c>
      <c r="J1667" t="s">
        <v>9411</v>
      </c>
      <c r="K1667">
        <v>1.03</v>
      </c>
      <c r="L1667" s="1">
        <v>44927</v>
      </c>
      <c r="M1667" s="1">
        <v>45291</v>
      </c>
    </row>
    <row r="1668" spans="1:13">
      <c r="A1668" t="s">
        <v>5494</v>
      </c>
      <c r="B1668" t="s">
        <v>5495</v>
      </c>
      <c r="C1668" t="s">
        <v>14299</v>
      </c>
      <c r="D1668" t="s">
        <v>14300</v>
      </c>
      <c r="E1668" t="s">
        <v>5316</v>
      </c>
      <c r="F1668" t="s">
        <v>5496</v>
      </c>
      <c r="G1668" t="s">
        <v>3159</v>
      </c>
      <c r="H1668" t="s">
        <v>14301</v>
      </c>
      <c r="I1668" t="s">
        <v>9410</v>
      </c>
      <c r="J1668" t="s">
        <v>9411</v>
      </c>
      <c r="K1668">
        <v>1.1000000000000001</v>
      </c>
      <c r="L1668" s="1">
        <v>44927</v>
      </c>
      <c r="M1668" s="1">
        <v>45291</v>
      </c>
    </row>
    <row r="1669" spans="1:13">
      <c r="A1669" t="s">
        <v>5497</v>
      </c>
      <c r="B1669" t="s">
        <v>5498</v>
      </c>
      <c r="C1669" t="s">
        <v>14302</v>
      </c>
      <c r="D1669" t="s">
        <v>14303</v>
      </c>
      <c r="E1669" t="s">
        <v>5316</v>
      </c>
      <c r="F1669" t="s">
        <v>5499</v>
      </c>
      <c r="G1669" t="s">
        <v>5325</v>
      </c>
      <c r="H1669" t="s">
        <v>14304</v>
      </c>
      <c r="I1669" t="s">
        <v>9410</v>
      </c>
      <c r="J1669" t="s">
        <v>9411</v>
      </c>
      <c r="K1669">
        <v>1.1499999999999999</v>
      </c>
      <c r="L1669" s="1">
        <v>44927</v>
      </c>
      <c r="M1669" s="1">
        <v>45291</v>
      </c>
    </row>
    <row r="1670" spans="1:13">
      <c r="A1670" t="s">
        <v>5500</v>
      </c>
      <c r="B1670" t="s">
        <v>5501</v>
      </c>
      <c r="C1670" t="s">
        <v>14305</v>
      </c>
      <c r="D1670" t="s">
        <v>10995</v>
      </c>
      <c r="E1670" t="s">
        <v>5316</v>
      </c>
      <c r="F1670" t="s">
        <v>5502</v>
      </c>
      <c r="G1670" t="s">
        <v>4068</v>
      </c>
      <c r="H1670" t="s">
        <v>14306</v>
      </c>
      <c r="I1670" t="s">
        <v>9410</v>
      </c>
      <c r="J1670" t="s">
        <v>9411</v>
      </c>
      <c r="K1670">
        <v>1.1599999999999999</v>
      </c>
      <c r="L1670" s="1">
        <v>44927</v>
      </c>
      <c r="M1670" s="1">
        <v>45291</v>
      </c>
    </row>
    <row r="1671" spans="1:13">
      <c r="A1671" t="s">
        <v>5503</v>
      </c>
      <c r="B1671" t="s">
        <v>5504</v>
      </c>
      <c r="C1671" t="s">
        <v>14307</v>
      </c>
      <c r="D1671" t="s">
        <v>14308</v>
      </c>
      <c r="E1671" t="s">
        <v>5316</v>
      </c>
      <c r="F1671" t="s">
        <v>5505</v>
      </c>
      <c r="G1671" t="s">
        <v>5318</v>
      </c>
      <c r="H1671" t="s">
        <v>14309</v>
      </c>
      <c r="I1671" t="s">
        <v>9410</v>
      </c>
      <c r="J1671" t="s">
        <v>9411</v>
      </c>
      <c r="K1671">
        <v>1.0900000000000001</v>
      </c>
      <c r="L1671" s="1">
        <v>44927</v>
      </c>
      <c r="M1671" s="1">
        <v>45291</v>
      </c>
    </row>
    <row r="1672" spans="1:13">
      <c r="A1672" t="s">
        <v>5506</v>
      </c>
      <c r="B1672" t="s">
        <v>5507</v>
      </c>
      <c r="C1672" t="s">
        <v>14310</v>
      </c>
      <c r="D1672" t="s">
        <v>14311</v>
      </c>
      <c r="E1672" t="s">
        <v>5508</v>
      </c>
      <c r="F1672" t="s">
        <v>5509</v>
      </c>
      <c r="G1672" t="s">
        <v>5510</v>
      </c>
      <c r="H1672" t="s">
        <v>14312</v>
      </c>
      <c r="I1672" t="s">
        <v>9410</v>
      </c>
      <c r="J1672" t="s">
        <v>9411</v>
      </c>
      <c r="K1672">
        <v>1.04</v>
      </c>
      <c r="L1672" s="1">
        <v>44927</v>
      </c>
      <c r="M1672" s="1">
        <v>45291</v>
      </c>
    </row>
    <row r="1673" spans="1:13">
      <c r="A1673" t="s">
        <v>5511</v>
      </c>
      <c r="B1673" t="s">
        <v>5512</v>
      </c>
      <c r="C1673" t="s">
        <v>14313</v>
      </c>
      <c r="D1673" t="s">
        <v>5514</v>
      </c>
      <c r="E1673" t="s">
        <v>5508</v>
      </c>
      <c r="F1673" t="s">
        <v>5513</v>
      </c>
      <c r="G1673" t="s">
        <v>5514</v>
      </c>
      <c r="H1673" t="s">
        <v>14314</v>
      </c>
      <c r="I1673" t="s">
        <v>9410</v>
      </c>
      <c r="J1673" t="s">
        <v>9411</v>
      </c>
      <c r="K1673">
        <v>0.91</v>
      </c>
      <c r="L1673" s="1">
        <v>44927</v>
      </c>
      <c r="M1673" s="1">
        <v>45291</v>
      </c>
    </row>
    <row r="1674" spans="1:13">
      <c r="A1674" t="s">
        <v>5515</v>
      </c>
      <c r="B1674" t="s">
        <v>5516</v>
      </c>
      <c r="C1674" t="s">
        <v>14315</v>
      </c>
      <c r="D1674" t="s">
        <v>14316</v>
      </c>
      <c r="E1674" t="s">
        <v>5508</v>
      </c>
      <c r="F1674" t="s">
        <v>5517</v>
      </c>
      <c r="G1674" t="s">
        <v>5518</v>
      </c>
      <c r="H1674" t="s">
        <v>14317</v>
      </c>
      <c r="I1674" t="s">
        <v>9410</v>
      </c>
      <c r="J1674" t="s">
        <v>9411</v>
      </c>
      <c r="K1674">
        <v>0.9</v>
      </c>
      <c r="L1674" s="1">
        <v>44927</v>
      </c>
      <c r="M1674" s="1">
        <v>45291</v>
      </c>
    </row>
    <row r="1675" spans="1:13">
      <c r="A1675" t="s">
        <v>5519</v>
      </c>
      <c r="B1675" t="s">
        <v>5520</v>
      </c>
      <c r="C1675" t="s">
        <v>14318</v>
      </c>
      <c r="D1675" t="s">
        <v>10992</v>
      </c>
      <c r="E1675" t="s">
        <v>5508</v>
      </c>
      <c r="F1675" t="s">
        <v>5521</v>
      </c>
      <c r="G1675" t="s">
        <v>5522</v>
      </c>
      <c r="H1675" t="s">
        <v>14319</v>
      </c>
      <c r="I1675" t="s">
        <v>9410</v>
      </c>
      <c r="J1675" t="s">
        <v>9411</v>
      </c>
      <c r="K1675">
        <v>0.98</v>
      </c>
      <c r="L1675" s="1">
        <v>44927</v>
      </c>
      <c r="M1675" s="1">
        <v>45291</v>
      </c>
    </row>
    <row r="1676" spans="1:13">
      <c r="A1676" t="s">
        <v>5523</v>
      </c>
      <c r="B1676" t="s">
        <v>5524</v>
      </c>
      <c r="C1676" t="s">
        <v>14320</v>
      </c>
      <c r="D1676" t="s">
        <v>11734</v>
      </c>
      <c r="E1676" t="s">
        <v>5508</v>
      </c>
      <c r="F1676" t="s">
        <v>5525</v>
      </c>
      <c r="G1676" t="s">
        <v>5526</v>
      </c>
      <c r="H1676" t="s">
        <v>14321</v>
      </c>
      <c r="I1676" t="s">
        <v>9410</v>
      </c>
      <c r="J1676" t="s">
        <v>9411</v>
      </c>
      <c r="K1676">
        <v>0.98</v>
      </c>
      <c r="L1676" s="1">
        <v>44927</v>
      </c>
      <c r="M1676" s="1">
        <v>45291</v>
      </c>
    </row>
    <row r="1677" spans="1:13">
      <c r="A1677" t="s">
        <v>5527</v>
      </c>
      <c r="B1677" t="s">
        <v>5528</v>
      </c>
      <c r="C1677" t="s">
        <v>14322</v>
      </c>
      <c r="D1677" t="s">
        <v>14311</v>
      </c>
      <c r="E1677" t="s">
        <v>5508</v>
      </c>
      <c r="F1677" t="s">
        <v>5529</v>
      </c>
      <c r="G1677" t="s">
        <v>5510</v>
      </c>
      <c r="H1677" t="s">
        <v>14323</v>
      </c>
      <c r="I1677" t="s">
        <v>9410</v>
      </c>
      <c r="J1677" t="s">
        <v>9411</v>
      </c>
      <c r="K1677">
        <v>1</v>
      </c>
      <c r="L1677" s="1">
        <v>44927</v>
      </c>
      <c r="M1677" s="1">
        <v>45291</v>
      </c>
    </row>
    <row r="1678" spans="1:13">
      <c r="A1678" t="s">
        <v>14324</v>
      </c>
      <c r="B1678" t="s">
        <v>14325</v>
      </c>
      <c r="C1678" t="s">
        <v>14326</v>
      </c>
      <c r="D1678" t="s">
        <v>14327</v>
      </c>
      <c r="E1678" t="s">
        <v>5508</v>
      </c>
      <c r="F1678" t="s">
        <v>14328</v>
      </c>
      <c r="G1678" t="s">
        <v>14329</v>
      </c>
      <c r="H1678" t="s">
        <v>14330</v>
      </c>
      <c r="I1678" t="s">
        <v>9410</v>
      </c>
      <c r="J1678" t="s">
        <v>9411</v>
      </c>
      <c r="K1678">
        <v>0.8</v>
      </c>
      <c r="L1678" s="1">
        <v>44927</v>
      </c>
      <c r="M1678" s="1">
        <v>45291</v>
      </c>
    </row>
    <row r="1679" spans="1:13">
      <c r="A1679" t="s">
        <v>5530</v>
      </c>
      <c r="B1679" t="s">
        <v>5531</v>
      </c>
      <c r="C1679" t="s">
        <v>14331</v>
      </c>
      <c r="D1679" t="s">
        <v>14311</v>
      </c>
      <c r="E1679" t="s">
        <v>5508</v>
      </c>
      <c r="F1679" t="s">
        <v>5532</v>
      </c>
      <c r="G1679" t="s">
        <v>5510</v>
      </c>
      <c r="H1679" t="s">
        <v>14332</v>
      </c>
      <c r="I1679" t="s">
        <v>9410</v>
      </c>
      <c r="J1679" t="s">
        <v>9411</v>
      </c>
      <c r="K1679">
        <v>0.92</v>
      </c>
      <c r="L1679" s="1">
        <v>44927</v>
      </c>
      <c r="M1679" s="1">
        <v>45291</v>
      </c>
    </row>
    <row r="1680" spans="1:13">
      <c r="A1680" t="s">
        <v>5533</v>
      </c>
      <c r="B1680" t="s">
        <v>1154</v>
      </c>
      <c r="C1680" t="s">
        <v>14333</v>
      </c>
      <c r="D1680" t="s">
        <v>14334</v>
      </c>
      <c r="E1680" t="s">
        <v>5508</v>
      </c>
      <c r="F1680" t="s">
        <v>5534</v>
      </c>
      <c r="G1680" t="s">
        <v>5535</v>
      </c>
      <c r="H1680" t="s">
        <v>14335</v>
      </c>
      <c r="I1680" t="s">
        <v>9410</v>
      </c>
      <c r="J1680" t="s">
        <v>9411</v>
      </c>
      <c r="K1680">
        <v>1.06</v>
      </c>
      <c r="L1680" s="1">
        <v>44927</v>
      </c>
      <c r="M1680" s="1">
        <v>45291</v>
      </c>
    </row>
    <row r="1681" spans="1:13">
      <c r="A1681" t="s">
        <v>5536</v>
      </c>
      <c r="B1681" t="s">
        <v>5537</v>
      </c>
      <c r="C1681" t="s">
        <v>14336</v>
      </c>
      <c r="D1681" t="s">
        <v>14311</v>
      </c>
      <c r="E1681" t="s">
        <v>5508</v>
      </c>
      <c r="F1681" t="s">
        <v>5509</v>
      </c>
      <c r="G1681" t="s">
        <v>5510</v>
      </c>
      <c r="H1681" t="s">
        <v>14337</v>
      </c>
      <c r="I1681" t="s">
        <v>9410</v>
      </c>
      <c r="J1681" t="s">
        <v>9411</v>
      </c>
      <c r="K1681">
        <v>0.99</v>
      </c>
      <c r="L1681" s="1">
        <v>44927</v>
      </c>
      <c r="M1681" s="1">
        <v>45291</v>
      </c>
    </row>
    <row r="1682" spans="1:13">
      <c r="A1682" t="s">
        <v>5538</v>
      </c>
      <c r="B1682" t="s">
        <v>5539</v>
      </c>
      <c r="C1682" t="s">
        <v>14338</v>
      </c>
      <c r="D1682" t="s">
        <v>10493</v>
      </c>
      <c r="E1682" t="s">
        <v>5508</v>
      </c>
      <c r="F1682" t="s">
        <v>5540</v>
      </c>
      <c r="G1682" t="s">
        <v>5541</v>
      </c>
      <c r="H1682" t="s">
        <v>14339</v>
      </c>
      <c r="I1682" t="s">
        <v>9410</v>
      </c>
      <c r="J1682" t="s">
        <v>9411</v>
      </c>
      <c r="K1682">
        <v>0.9</v>
      </c>
      <c r="L1682" s="1">
        <v>44927</v>
      </c>
      <c r="M1682" s="1">
        <v>45291</v>
      </c>
    </row>
    <row r="1683" spans="1:13">
      <c r="A1683" t="s">
        <v>14340</v>
      </c>
      <c r="B1683" t="s">
        <v>14341</v>
      </c>
      <c r="C1683" t="s">
        <v>14342</v>
      </c>
      <c r="D1683" t="s">
        <v>14343</v>
      </c>
      <c r="E1683" t="s">
        <v>5508</v>
      </c>
      <c r="F1683" t="s">
        <v>14344</v>
      </c>
      <c r="G1683" t="s">
        <v>5552</v>
      </c>
      <c r="H1683" t="s">
        <v>14345</v>
      </c>
      <c r="I1683" t="s">
        <v>9410</v>
      </c>
      <c r="J1683" t="s">
        <v>9411</v>
      </c>
      <c r="K1683">
        <v>0.97</v>
      </c>
      <c r="L1683" s="1">
        <v>44927</v>
      </c>
      <c r="M1683" s="1">
        <v>45291</v>
      </c>
    </row>
    <row r="1684" spans="1:13">
      <c r="A1684" t="s">
        <v>14346</v>
      </c>
      <c r="B1684" t="s">
        <v>14347</v>
      </c>
      <c r="C1684" t="s">
        <v>14348</v>
      </c>
      <c r="D1684" t="s">
        <v>14349</v>
      </c>
      <c r="E1684" t="s">
        <v>5508</v>
      </c>
      <c r="F1684" t="s">
        <v>14350</v>
      </c>
      <c r="G1684" t="s">
        <v>14349</v>
      </c>
      <c r="H1684" t="s">
        <v>14351</v>
      </c>
      <c r="I1684" t="s">
        <v>9410</v>
      </c>
      <c r="J1684" t="s">
        <v>9411</v>
      </c>
      <c r="K1684">
        <v>0.81</v>
      </c>
      <c r="L1684" s="1">
        <v>44927</v>
      </c>
      <c r="M1684" s="1">
        <v>45291</v>
      </c>
    </row>
    <row r="1685" spans="1:13">
      <c r="A1685" t="s">
        <v>14352</v>
      </c>
      <c r="B1685" t="s">
        <v>14353</v>
      </c>
      <c r="C1685" t="s">
        <v>14354</v>
      </c>
      <c r="D1685" t="s">
        <v>14355</v>
      </c>
      <c r="E1685" t="s">
        <v>5508</v>
      </c>
      <c r="F1685" t="s">
        <v>14356</v>
      </c>
      <c r="G1685" t="s">
        <v>5522</v>
      </c>
      <c r="H1685" t="s">
        <v>14357</v>
      </c>
      <c r="I1685" t="s">
        <v>9410</v>
      </c>
      <c r="J1685" t="s">
        <v>9411</v>
      </c>
      <c r="K1685">
        <v>0.91</v>
      </c>
      <c r="L1685" s="1">
        <v>44927</v>
      </c>
      <c r="M1685" s="1">
        <v>45291</v>
      </c>
    </row>
    <row r="1686" spans="1:13">
      <c r="A1686" t="s">
        <v>14358</v>
      </c>
      <c r="B1686" t="s">
        <v>14359</v>
      </c>
      <c r="C1686" t="s">
        <v>14360</v>
      </c>
      <c r="D1686" t="s">
        <v>14361</v>
      </c>
      <c r="E1686" t="s">
        <v>5508</v>
      </c>
      <c r="F1686" t="s">
        <v>14362</v>
      </c>
      <c r="G1686" t="s">
        <v>5548</v>
      </c>
      <c r="H1686" t="s">
        <v>14363</v>
      </c>
      <c r="I1686" t="s">
        <v>9410</v>
      </c>
      <c r="J1686" t="s">
        <v>9411</v>
      </c>
      <c r="K1686">
        <v>0.68</v>
      </c>
      <c r="L1686" s="1">
        <v>44927</v>
      </c>
      <c r="M1686" s="1">
        <v>45291</v>
      </c>
    </row>
    <row r="1687" spans="1:13">
      <c r="A1687" t="s">
        <v>5545</v>
      </c>
      <c r="B1687" t="s">
        <v>5546</v>
      </c>
      <c r="C1687" t="s">
        <v>14364</v>
      </c>
      <c r="D1687" t="s">
        <v>14365</v>
      </c>
      <c r="E1687" t="s">
        <v>5508</v>
      </c>
      <c r="F1687" t="s">
        <v>5547</v>
      </c>
      <c r="G1687" t="s">
        <v>5548</v>
      </c>
      <c r="H1687" t="s">
        <v>14366</v>
      </c>
      <c r="I1687" t="s">
        <v>9410</v>
      </c>
      <c r="J1687" t="s">
        <v>9411</v>
      </c>
      <c r="K1687">
        <v>0.75</v>
      </c>
      <c r="L1687" s="1">
        <v>44927</v>
      </c>
      <c r="M1687" s="1">
        <v>45291</v>
      </c>
    </row>
    <row r="1688" spans="1:13">
      <c r="A1688" t="s">
        <v>5549</v>
      </c>
      <c r="B1688" t="s">
        <v>5550</v>
      </c>
      <c r="C1688" t="s">
        <v>14367</v>
      </c>
      <c r="D1688" t="s">
        <v>14368</v>
      </c>
      <c r="E1688" t="s">
        <v>5508</v>
      </c>
      <c r="F1688" t="s">
        <v>5551</v>
      </c>
      <c r="G1688" t="s">
        <v>5552</v>
      </c>
      <c r="H1688" t="s">
        <v>14369</v>
      </c>
      <c r="I1688" t="s">
        <v>9410</v>
      </c>
      <c r="J1688" t="s">
        <v>9411</v>
      </c>
      <c r="K1688">
        <v>1.05</v>
      </c>
      <c r="L1688" s="1">
        <v>44927</v>
      </c>
      <c r="M1688" s="1">
        <v>45291</v>
      </c>
    </row>
    <row r="1689" spans="1:13">
      <c r="A1689" t="s">
        <v>5553</v>
      </c>
      <c r="B1689" t="s">
        <v>5554</v>
      </c>
      <c r="C1689" t="s">
        <v>14370</v>
      </c>
      <c r="D1689" t="s">
        <v>14371</v>
      </c>
      <c r="E1689" t="s">
        <v>5508</v>
      </c>
      <c r="F1689" t="s">
        <v>5555</v>
      </c>
      <c r="G1689" t="s">
        <v>5556</v>
      </c>
      <c r="H1689" t="s">
        <v>14372</v>
      </c>
      <c r="I1689" t="s">
        <v>9410</v>
      </c>
      <c r="J1689" t="s">
        <v>9411</v>
      </c>
      <c r="K1689">
        <v>1.0900000000000001</v>
      </c>
      <c r="L1689" s="1">
        <v>44927</v>
      </c>
      <c r="M1689" s="1">
        <v>45291</v>
      </c>
    </row>
    <row r="1690" spans="1:13">
      <c r="A1690" t="s">
        <v>14373</v>
      </c>
      <c r="B1690" t="s">
        <v>14374</v>
      </c>
      <c r="C1690" t="s">
        <v>14375</v>
      </c>
      <c r="D1690" t="s">
        <v>14311</v>
      </c>
      <c r="E1690" t="s">
        <v>5508</v>
      </c>
      <c r="F1690" t="s">
        <v>14376</v>
      </c>
      <c r="G1690" t="s">
        <v>5510</v>
      </c>
      <c r="H1690" t="s">
        <v>14377</v>
      </c>
      <c r="I1690" t="s">
        <v>9410</v>
      </c>
      <c r="J1690" t="s">
        <v>9411</v>
      </c>
      <c r="K1690">
        <v>1</v>
      </c>
      <c r="L1690" s="1">
        <v>44927</v>
      </c>
      <c r="M1690" s="1">
        <v>45291</v>
      </c>
    </row>
    <row r="1691" spans="1:13">
      <c r="A1691" t="s">
        <v>14378</v>
      </c>
      <c r="B1691" t="s">
        <v>14379</v>
      </c>
      <c r="C1691" t="s">
        <v>14380</v>
      </c>
      <c r="D1691" t="s">
        <v>14381</v>
      </c>
      <c r="E1691" t="s">
        <v>5508</v>
      </c>
      <c r="F1691" t="s">
        <v>14382</v>
      </c>
      <c r="G1691" t="s">
        <v>14383</v>
      </c>
      <c r="H1691" t="s">
        <v>14384</v>
      </c>
      <c r="I1691" t="s">
        <v>9410</v>
      </c>
      <c r="J1691" t="s">
        <v>9411</v>
      </c>
      <c r="K1691">
        <v>0.83</v>
      </c>
      <c r="L1691" s="1">
        <v>44927</v>
      </c>
      <c r="M1691" s="1">
        <v>45291</v>
      </c>
    </row>
    <row r="1692" spans="1:13">
      <c r="A1692" t="s">
        <v>5557</v>
      </c>
      <c r="B1692" t="s">
        <v>5558</v>
      </c>
      <c r="C1692" t="s">
        <v>14385</v>
      </c>
      <c r="D1692" t="s">
        <v>14334</v>
      </c>
      <c r="E1692" t="s">
        <v>5508</v>
      </c>
      <c r="F1692" t="s">
        <v>5534</v>
      </c>
      <c r="G1692" t="s">
        <v>5535</v>
      </c>
      <c r="H1692" t="s">
        <v>14386</v>
      </c>
      <c r="I1692" t="s">
        <v>9410</v>
      </c>
      <c r="J1692" t="s">
        <v>9411</v>
      </c>
      <c r="K1692">
        <v>1.02</v>
      </c>
      <c r="L1692" s="1">
        <v>44927</v>
      </c>
      <c r="M1692" s="1">
        <v>45291</v>
      </c>
    </row>
    <row r="1693" spans="1:13">
      <c r="A1693" t="s">
        <v>14387</v>
      </c>
      <c r="B1693" t="s">
        <v>14388</v>
      </c>
      <c r="C1693" t="s">
        <v>14389</v>
      </c>
      <c r="D1693" t="s">
        <v>11734</v>
      </c>
      <c r="E1693" t="s">
        <v>5508</v>
      </c>
      <c r="F1693" t="s">
        <v>5525</v>
      </c>
      <c r="G1693" t="s">
        <v>5526</v>
      </c>
      <c r="H1693" t="s">
        <v>14390</v>
      </c>
      <c r="I1693" t="s">
        <v>9410</v>
      </c>
      <c r="J1693" t="s">
        <v>9411</v>
      </c>
      <c r="K1693">
        <v>0.89</v>
      </c>
      <c r="L1693" s="1">
        <v>44927</v>
      </c>
      <c r="M1693" s="1">
        <v>45291</v>
      </c>
    </row>
    <row r="1694" spans="1:13">
      <c r="A1694" t="s">
        <v>5559</v>
      </c>
      <c r="B1694" t="s">
        <v>5560</v>
      </c>
      <c r="C1694" t="s">
        <v>14391</v>
      </c>
      <c r="D1694" t="s">
        <v>5514</v>
      </c>
      <c r="E1694" t="s">
        <v>5508</v>
      </c>
      <c r="F1694" t="s">
        <v>5561</v>
      </c>
      <c r="G1694" t="s">
        <v>5514</v>
      </c>
      <c r="H1694" t="s">
        <v>14392</v>
      </c>
      <c r="I1694" t="s">
        <v>9410</v>
      </c>
      <c r="J1694" t="s">
        <v>9411</v>
      </c>
      <c r="K1694">
        <v>0.84</v>
      </c>
      <c r="L1694" s="1">
        <v>44927</v>
      </c>
      <c r="M1694" s="1">
        <v>45291</v>
      </c>
    </row>
    <row r="1695" spans="1:13">
      <c r="A1695" t="s">
        <v>5562</v>
      </c>
      <c r="B1695" t="s">
        <v>5563</v>
      </c>
      <c r="C1695" t="s">
        <v>14393</v>
      </c>
      <c r="D1695" t="s">
        <v>14334</v>
      </c>
      <c r="E1695" t="s">
        <v>5508</v>
      </c>
      <c r="F1695" t="s">
        <v>5564</v>
      </c>
      <c r="G1695" t="s">
        <v>5535</v>
      </c>
      <c r="H1695" t="s">
        <v>14394</v>
      </c>
      <c r="I1695" t="s">
        <v>9410</v>
      </c>
      <c r="J1695" t="s">
        <v>9411</v>
      </c>
      <c r="K1695">
        <v>1.1000000000000001</v>
      </c>
      <c r="L1695" s="1">
        <v>44927</v>
      </c>
      <c r="M1695" s="1">
        <v>45291</v>
      </c>
    </row>
    <row r="1696" spans="1:13">
      <c r="A1696" t="s">
        <v>5575</v>
      </c>
      <c r="B1696" t="s">
        <v>5576</v>
      </c>
      <c r="C1696" t="s">
        <v>14395</v>
      </c>
      <c r="D1696" t="s">
        <v>5086</v>
      </c>
      <c r="E1696" t="s">
        <v>5577</v>
      </c>
      <c r="F1696" t="s">
        <v>5578</v>
      </c>
      <c r="G1696" t="s">
        <v>5579</v>
      </c>
      <c r="H1696" t="s">
        <v>14396</v>
      </c>
      <c r="I1696" t="s">
        <v>9410</v>
      </c>
      <c r="J1696" t="s">
        <v>9411</v>
      </c>
      <c r="K1696">
        <v>0.96</v>
      </c>
      <c r="L1696" s="1">
        <v>44927</v>
      </c>
      <c r="M1696" s="1">
        <v>45291</v>
      </c>
    </row>
    <row r="1697" spans="1:13">
      <c r="A1697" t="s">
        <v>5580</v>
      </c>
      <c r="B1697" t="s">
        <v>5581</v>
      </c>
      <c r="C1697" t="s">
        <v>14397</v>
      </c>
      <c r="D1697" t="s">
        <v>14398</v>
      </c>
      <c r="E1697" t="s">
        <v>5577</v>
      </c>
      <c r="F1697" t="s">
        <v>5582</v>
      </c>
      <c r="G1697" t="s">
        <v>5583</v>
      </c>
      <c r="H1697" t="s">
        <v>14399</v>
      </c>
      <c r="I1697" t="s">
        <v>9410</v>
      </c>
      <c r="J1697" t="s">
        <v>9411</v>
      </c>
      <c r="K1697">
        <v>1.18</v>
      </c>
      <c r="L1697" s="1">
        <v>44927</v>
      </c>
      <c r="M1697" s="1">
        <v>45291</v>
      </c>
    </row>
    <row r="1698" spans="1:13">
      <c r="A1698" t="s">
        <v>5584</v>
      </c>
      <c r="B1698" t="s">
        <v>5585</v>
      </c>
      <c r="C1698" t="s">
        <v>14400</v>
      </c>
      <c r="D1698" t="s">
        <v>5587</v>
      </c>
      <c r="E1698" t="s">
        <v>5577</v>
      </c>
      <c r="F1698" t="s">
        <v>5586</v>
      </c>
      <c r="G1698" t="s">
        <v>5587</v>
      </c>
      <c r="H1698" t="s">
        <v>14401</v>
      </c>
      <c r="I1698" t="s">
        <v>9410</v>
      </c>
      <c r="J1698" t="s">
        <v>9411</v>
      </c>
      <c r="K1698">
        <v>0.98</v>
      </c>
      <c r="L1698" s="1">
        <v>44927</v>
      </c>
      <c r="M1698" s="1">
        <v>45291</v>
      </c>
    </row>
    <row r="1699" spans="1:13">
      <c r="A1699" t="s">
        <v>5588</v>
      </c>
      <c r="B1699" t="s">
        <v>5589</v>
      </c>
      <c r="C1699" t="s">
        <v>14402</v>
      </c>
      <c r="D1699" t="s">
        <v>14403</v>
      </c>
      <c r="E1699" t="s">
        <v>5577</v>
      </c>
      <c r="F1699" t="s">
        <v>5590</v>
      </c>
      <c r="G1699" t="s">
        <v>5591</v>
      </c>
      <c r="H1699" t="s">
        <v>14404</v>
      </c>
      <c r="I1699" t="s">
        <v>9410</v>
      </c>
      <c r="J1699" t="s">
        <v>9411</v>
      </c>
      <c r="K1699">
        <v>0.92</v>
      </c>
      <c r="L1699" s="1">
        <v>44927</v>
      </c>
      <c r="M1699" s="1">
        <v>45291</v>
      </c>
    </row>
    <row r="1700" spans="1:13">
      <c r="A1700" t="s">
        <v>5592</v>
      </c>
      <c r="B1700" t="s">
        <v>5593</v>
      </c>
      <c r="C1700" t="s">
        <v>14405</v>
      </c>
      <c r="D1700" t="s">
        <v>5595</v>
      </c>
      <c r="E1700" t="s">
        <v>5577</v>
      </c>
      <c r="F1700" t="s">
        <v>5594</v>
      </c>
      <c r="G1700" t="s">
        <v>5595</v>
      </c>
      <c r="H1700" t="s">
        <v>14406</v>
      </c>
      <c r="I1700" t="s">
        <v>9410</v>
      </c>
      <c r="J1700" t="s">
        <v>9411</v>
      </c>
      <c r="K1700">
        <v>1.01</v>
      </c>
      <c r="L1700" s="1">
        <v>44927</v>
      </c>
      <c r="M1700" s="1">
        <v>45291</v>
      </c>
    </row>
    <row r="1701" spans="1:13">
      <c r="A1701" t="s">
        <v>5596</v>
      </c>
      <c r="B1701" t="s">
        <v>5597</v>
      </c>
      <c r="C1701" t="s">
        <v>14407</v>
      </c>
      <c r="D1701" t="s">
        <v>14408</v>
      </c>
      <c r="E1701" t="s">
        <v>5577</v>
      </c>
      <c r="F1701" t="s">
        <v>5598</v>
      </c>
      <c r="G1701" t="s">
        <v>5599</v>
      </c>
      <c r="H1701" t="s">
        <v>14409</v>
      </c>
      <c r="I1701" t="s">
        <v>9410</v>
      </c>
      <c r="J1701" t="s">
        <v>9411</v>
      </c>
      <c r="K1701">
        <v>1.08</v>
      </c>
      <c r="L1701" s="1">
        <v>44927</v>
      </c>
      <c r="M1701" s="1">
        <v>45291</v>
      </c>
    </row>
    <row r="1702" spans="1:13">
      <c r="A1702" t="s">
        <v>5600</v>
      </c>
      <c r="B1702" t="s">
        <v>5601</v>
      </c>
      <c r="C1702" t="s">
        <v>14410</v>
      </c>
      <c r="D1702" t="s">
        <v>14411</v>
      </c>
      <c r="E1702" t="s">
        <v>5577</v>
      </c>
      <c r="F1702" t="s">
        <v>5602</v>
      </c>
      <c r="G1702" t="s">
        <v>742</v>
      </c>
      <c r="H1702" t="s">
        <v>14412</v>
      </c>
      <c r="I1702" t="s">
        <v>9410</v>
      </c>
      <c r="J1702" t="s">
        <v>9411</v>
      </c>
      <c r="K1702">
        <v>1.18</v>
      </c>
      <c r="L1702" s="1">
        <v>44927</v>
      </c>
      <c r="M1702" s="1">
        <v>45291</v>
      </c>
    </row>
    <row r="1703" spans="1:13">
      <c r="A1703" t="s">
        <v>5603</v>
      </c>
      <c r="B1703" t="s">
        <v>5604</v>
      </c>
      <c r="C1703" t="s">
        <v>14413</v>
      </c>
      <c r="D1703" t="s">
        <v>14414</v>
      </c>
      <c r="E1703" t="s">
        <v>5577</v>
      </c>
      <c r="F1703" t="s">
        <v>5605</v>
      </c>
      <c r="G1703" t="s">
        <v>5606</v>
      </c>
      <c r="H1703" t="s">
        <v>14415</v>
      </c>
      <c r="I1703" t="s">
        <v>9410</v>
      </c>
      <c r="J1703" t="s">
        <v>9411</v>
      </c>
      <c r="K1703">
        <v>0.95</v>
      </c>
      <c r="L1703" s="1">
        <v>44927</v>
      </c>
      <c r="M1703" s="1">
        <v>45291</v>
      </c>
    </row>
    <row r="1704" spans="1:13">
      <c r="A1704" t="s">
        <v>5607</v>
      </c>
      <c r="B1704" t="s">
        <v>5608</v>
      </c>
      <c r="C1704" t="s">
        <v>14416</v>
      </c>
      <c r="D1704" t="s">
        <v>5609</v>
      </c>
      <c r="E1704" t="s">
        <v>5577</v>
      </c>
      <c r="F1704" t="s">
        <v>60</v>
      </c>
      <c r="G1704" t="s">
        <v>5609</v>
      </c>
      <c r="H1704" t="s">
        <v>14417</v>
      </c>
      <c r="I1704" t="s">
        <v>9410</v>
      </c>
      <c r="J1704" t="s">
        <v>9411</v>
      </c>
      <c r="K1704">
        <v>0.99</v>
      </c>
      <c r="L1704" s="1">
        <v>44927</v>
      </c>
      <c r="M1704" s="1">
        <v>45291</v>
      </c>
    </row>
    <row r="1705" spans="1:13">
      <c r="A1705" t="s">
        <v>5610</v>
      </c>
      <c r="B1705" t="s">
        <v>5611</v>
      </c>
      <c r="C1705" t="s">
        <v>14418</v>
      </c>
      <c r="D1705" t="s">
        <v>14419</v>
      </c>
      <c r="E1705" t="s">
        <v>5577</v>
      </c>
      <c r="F1705" t="s">
        <v>5612</v>
      </c>
      <c r="G1705" t="s">
        <v>1900</v>
      </c>
      <c r="H1705" t="s">
        <v>14420</v>
      </c>
      <c r="I1705" t="s">
        <v>9410</v>
      </c>
      <c r="J1705" t="s">
        <v>9411</v>
      </c>
      <c r="K1705">
        <v>1.08</v>
      </c>
      <c r="L1705" s="1">
        <v>44927</v>
      </c>
      <c r="M1705" s="1">
        <v>45291</v>
      </c>
    </row>
    <row r="1706" spans="1:13">
      <c r="A1706" t="s">
        <v>5613</v>
      </c>
      <c r="B1706" t="s">
        <v>5614</v>
      </c>
      <c r="C1706" t="s">
        <v>14421</v>
      </c>
      <c r="D1706" t="s">
        <v>14422</v>
      </c>
      <c r="E1706" t="s">
        <v>5577</v>
      </c>
      <c r="F1706" t="s">
        <v>5615</v>
      </c>
      <c r="G1706" t="s">
        <v>2228</v>
      </c>
      <c r="H1706" t="s">
        <v>14423</v>
      </c>
      <c r="I1706" t="s">
        <v>9410</v>
      </c>
      <c r="J1706" t="s">
        <v>9411</v>
      </c>
      <c r="K1706">
        <v>1.08</v>
      </c>
      <c r="L1706" s="1">
        <v>44927</v>
      </c>
      <c r="M1706" s="1">
        <v>45291</v>
      </c>
    </row>
    <row r="1707" spans="1:13">
      <c r="A1707" t="s">
        <v>5616</v>
      </c>
      <c r="B1707" t="s">
        <v>5617</v>
      </c>
      <c r="C1707" t="s">
        <v>14424</v>
      </c>
      <c r="D1707" t="s">
        <v>10995</v>
      </c>
      <c r="E1707" t="s">
        <v>5577</v>
      </c>
      <c r="F1707" t="s">
        <v>5618</v>
      </c>
      <c r="G1707" t="s">
        <v>2354</v>
      </c>
      <c r="H1707" t="s">
        <v>14425</v>
      </c>
      <c r="I1707" t="s">
        <v>9410</v>
      </c>
      <c r="J1707" t="s">
        <v>9411</v>
      </c>
      <c r="K1707">
        <v>0.91</v>
      </c>
      <c r="L1707" s="1">
        <v>44927</v>
      </c>
      <c r="M1707" s="1">
        <v>45291</v>
      </c>
    </row>
    <row r="1708" spans="1:13">
      <c r="A1708" t="s">
        <v>14426</v>
      </c>
      <c r="B1708" t="s">
        <v>14427</v>
      </c>
      <c r="C1708" t="s">
        <v>14428</v>
      </c>
      <c r="D1708" t="s">
        <v>10969</v>
      </c>
      <c r="E1708" t="s">
        <v>5577</v>
      </c>
      <c r="F1708" t="s">
        <v>14429</v>
      </c>
      <c r="G1708" t="s">
        <v>14430</v>
      </c>
      <c r="H1708" t="s">
        <v>14431</v>
      </c>
      <c r="I1708" t="s">
        <v>9410</v>
      </c>
      <c r="J1708" t="s">
        <v>9411</v>
      </c>
      <c r="K1708">
        <v>0.9</v>
      </c>
      <c r="L1708" s="1">
        <v>44927</v>
      </c>
      <c r="M1708" s="1">
        <v>45291</v>
      </c>
    </row>
    <row r="1709" spans="1:13">
      <c r="A1709" t="s">
        <v>5619</v>
      </c>
      <c r="B1709" t="s">
        <v>5620</v>
      </c>
      <c r="C1709" t="s">
        <v>14432</v>
      </c>
      <c r="D1709" t="s">
        <v>14433</v>
      </c>
      <c r="E1709" t="s">
        <v>5577</v>
      </c>
      <c r="F1709" t="s">
        <v>5621</v>
      </c>
      <c r="G1709" t="s">
        <v>4102</v>
      </c>
      <c r="H1709" t="s">
        <v>14434</v>
      </c>
      <c r="I1709" t="s">
        <v>9410</v>
      </c>
      <c r="J1709" t="s">
        <v>9411</v>
      </c>
      <c r="K1709">
        <v>1.06</v>
      </c>
      <c r="L1709" s="1">
        <v>44927</v>
      </c>
      <c r="M1709" s="1">
        <v>45291</v>
      </c>
    </row>
    <row r="1710" spans="1:13">
      <c r="A1710" t="s">
        <v>5622</v>
      </c>
      <c r="B1710" t="s">
        <v>5623</v>
      </c>
      <c r="C1710" t="s">
        <v>14435</v>
      </c>
      <c r="D1710" t="s">
        <v>14436</v>
      </c>
      <c r="E1710" t="s">
        <v>5577</v>
      </c>
      <c r="F1710" t="s">
        <v>5624</v>
      </c>
      <c r="G1710" t="s">
        <v>5625</v>
      </c>
      <c r="H1710" t="s">
        <v>14437</v>
      </c>
      <c r="I1710" t="s">
        <v>9410</v>
      </c>
      <c r="J1710" t="s">
        <v>9411</v>
      </c>
      <c r="K1710">
        <v>1.08</v>
      </c>
      <c r="L1710" s="1">
        <v>44927</v>
      </c>
      <c r="M1710" s="1">
        <v>45291</v>
      </c>
    </row>
    <row r="1711" spans="1:13">
      <c r="A1711" t="s">
        <v>5626</v>
      </c>
      <c r="B1711" t="s">
        <v>5627</v>
      </c>
      <c r="C1711" t="s">
        <v>14438</v>
      </c>
      <c r="D1711" t="s">
        <v>3083</v>
      </c>
      <c r="E1711" t="s">
        <v>5577</v>
      </c>
      <c r="F1711" t="s">
        <v>5628</v>
      </c>
      <c r="G1711" t="s">
        <v>4102</v>
      </c>
      <c r="H1711" t="s">
        <v>14439</v>
      </c>
      <c r="I1711" t="s">
        <v>9410</v>
      </c>
      <c r="J1711" t="s">
        <v>9411</v>
      </c>
      <c r="K1711">
        <v>0.99</v>
      </c>
      <c r="L1711" s="1">
        <v>44927</v>
      </c>
      <c r="M1711" s="1">
        <v>45291</v>
      </c>
    </row>
    <row r="1712" spans="1:13">
      <c r="A1712" t="s">
        <v>5629</v>
      </c>
      <c r="B1712" t="s">
        <v>5630</v>
      </c>
      <c r="C1712" t="s">
        <v>14440</v>
      </c>
      <c r="D1712" t="s">
        <v>5609</v>
      </c>
      <c r="E1712" t="s">
        <v>5577</v>
      </c>
      <c r="F1712" t="s">
        <v>45</v>
      </c>
      <c r="G1712" t="s">
        <v>5609</v>
      </c>
      <c r="H1712" t="s">
        <v>14441</v>
      </c>
      <c r="I1712" t="s">
        <v>9410</v>
      </c>
      <c r="J1712" t="s">
        <v>9411</v>
      </c>
      <c r="K1712">
        <v>1.01</v>
      </c>
      <c r="L1712" s="1">
        <v>44927</v>
      </c>
      <c r="M1712" s="1">
        <v>45291</v>
      </c>
    </row>
    <row r="1713" spans="1:13">
      <c r="A1713" t="s">
        <v>5631</v>
      </c>
      <c r="B1713" t="s">
        <v>5632</v>
      </c>
      <c r="C1713" t="s">
        <v>14442</v>
      </c>
      <c r="D1713" t="s">
        <v>14443</v>
      </c>
      <c r="E1713" t="s">
        <v>5577</v>
      </c>
      <c r="F1713" t="s">
        <v>5633</v>
      </c>
      <c r="G1713" t="s">
        <v>56</v>
      </c>
      <c r="H1713" t="s">
        <v>14444</v>
      </c>
      <c r="I1713" t="s">
        <v>9410</v>
      </c>
      <c r="J1713" t="s">
        <v>9411</v>
      </c>
      <c r="K1713">
        <v>1.0900000000000001</v>
      </c>
      <c r="L1713" s="1">
        <v>44927</v>
      </c>
      <c r="M1713" s="1">
        <v>45291</v>
      </c>
    </row>
    <row r="1714" spans="1:13">
      <c r="A1714" t="s">
        <v>5634</v>
      </c>
      <c r="B1714" t="s">
        <v>5635</v>
      </c>
      <c r="C1714" t="s">
        <v>14445</v>
      </c>
      <c r="D1714" t="s">
        <v>14446</v>
      </c>
      <c r="E1714" t="s">
        <v>5577</v>
      </c>
      <c r="F1714" t="s">
        <v>5636</v>
      </c>
      <c r="G1714" t="s">
        <v>5606</v>
      </c>
      <c r="H1714" t="s">
        <v>14447</v>
      </c>
      <c r="I1714" t="s">
        <v>9410</v>
      </c>
      <c r="J1714" t="s">
        <v>9411</v>
      </c>
      <c r="K1714">
        <v>0.95</v>
      </c>
      <c r="L1714" s="1">
        <v>44927</v>
      </c>
      <c r="M1714" s="1">
        <v>45291</v>
      </c>
    </row>
    <row r="1715" spans="1:13">
      <c r="A1715" t="s">
        <v>5637</v>
      </c>
      <c r="B1715" t="s">
        <v>5638</v>
      </c>
      <c r="C1715" t="s">
        <v>14448</v>
      </c>
      <c r="D1715" t="s">
        <v>14449</v>
      </c>
      <c r="E1715" t="s">
        <v>5577</v>
      </c>
      <c r="F1715" t="s">
        <v>5639</v>
      </c>
      <c r="G1715" t="s">
        <v>5599</v>
      </c>
      <c r="H1715" t="s">
        <v>14450</v>
      </c>
      <c r="I1715" t="s">
        <v>9410</v>
      </c>
      <c r="J1715" t="s">
        <v>9411</v>
      </c>
      <c r="K1715">
        <v>1.1000000000000001</v>
      </c>
      <c r="L1715" s="1">
        <v>44927</v>
      </c>
      <c r="M1715" s="1">
        <v>45291</v>
      </c>
    </row>
    <row r="1716" spans="1:13">
      <c r="A1716" t="s">
        <v>5640</v>
      </c>
      <c r="B1716" t="s">
        <v>5641</v>
      </c>
      <c r="C1716" t="s">
        <v>14451</v>
      </c>
      <c r="D1716" t="s">
        <v>14411</v>
      </c>
      <c r="E1716" t="s">
        <v>5577</v>
      </c>
      <c r="F1716" t="s">
        <v>5642</v>
      </c>
      <c r="G1716" t="s">
        <v>742</v>
      </c>
      <c r="H1716" t="s">
        <v>14452</v>
      </c>
      <c r="I1716" t="s">
        <v>9410</v>
      </c>
      <c r="J1716" t="s">
        <v>9411</v>
      </c>
      <c r="K1716">
        <v>1.06</v>
      </c>
      <c r="L1716" s="1">
        <v>44927</v>
      </c>
      <c r="M1716" s="1">
        <v>45291</v>
      </c>
    </row>
    <row r="1717" spans="1:13">
      <c r="A1717" t="s">
        <v>5643</v>
      </c>
      <c r="B1717" t="s">
        <v>5644</v>
      </c>
      <c r="C1717" t="s">
        <v>14453</v>
      </c>
      <c r="D1717" t="s">
        <v>5595</v>
      </c>
      <c r="E1717" t="s">
        <v>5577</v>
      </c>
      <c r="F1717" t="s">
        <v>5594</v>
      </c>
      <c r="G1717" t="s">
        <v>5595</v>
      </c>
      <c r="H1717" t="s">
        <v>14454</v>
      </c>
      <c r="I1717" t="s">
        <v>9410</v>
      </c>
      <c r="J1717" t="s">
        <v>9411</v>
      </c>
      <c r="K1717">
        <v>0.97</v>
      </c>
      <c r="L1717" s="1">
        <v>44927</v>
      </c>
      <c r="M1717" s="1">
        <v>45291</v>
      </c>
    </row>
    <row r="1718" spans="1:13">
      <c r="A1718" t="s">
        <v>5645</v>
      </c>
      <c r="B1718" t="s">
        <v>5646</v>
      </c>
      <c r="C1718" t="s">
        <v>14455</v>
      </c>
      <c r="D1718" t="s">
        <v>9514</v>
      </c>
      <c r="E1718" t="s">
        <v>5577</v>
      </c>
      <c r="F1718" t="s">
        <v>5647</v>
      </c>
      <c r="G1718" t="s">
        <v>5648</v>
      </c>
      <c r="H1718" t="s">
        <v>14456</v>
      </c>
      <c r="I1718" t="s">
        <v>9410</v>
      </c>
      <c r="J1718" t="s">
        <v>9411</v>
      </c>
      <c r="K1718">
        <v>0.87</v>
      </c>
      <c r="L1718" s="1">
        <v>44927</v>
      </c>
      <c r="M1718" s="1">
        <v>45291</v>
      </c>
    </row>
    <row r="1719" spans="1:13">
      <c r="A1719" t="s">
        <v>5649</v>
      </c>
      <c r="B1719" t="s">
        <v>5650</v>
      </c>
      <c r="C1719" t="s">
        <v>14457</v>
      </c>
      <c r="D1719" t="s">
        <v>5587</v>
      </c>
      <c r="E1719" t="s">
        <v>5577</v>
      </c>
      <c r="F1719" t="s">
        <v>5651</v>
      </c>
      <c r="G1719" t="s">
        <v>5587</v>
      </c>
      <c r="H1719" t="s">
        <v>14458</v>
      </c>
      <c r="I1719" t="s">
        <v>9410</v>
      </c>
      <c r="J1719" t="s">
        <v>9411</v>
      </c>
      <c r="K1719">
        <v>1.01</v>
      </c>
      <c r="L1719" s="1">
        <v>44927</v>
      </c>
      <c r="M1719" s="1">
        <v>45291</v>
      </c>
    </row>
    <row r="1720" spans="1:13">
      <c r="A1720" t="s">
        <v>5652</v>
      </c>
      <c r="B1720" t="s">
        <v>5653</v>
      </c>
      <c r="C1720" t="s">
        <v>14459</v>
      </c>
      <c r="D1720" t="s">
        <v>14460</v>
      </c>
      <c r="E1720" t="s">
        <v>5577</v>
      </c>
      <c r="F1720" t="s">
        <v>5654</v>
      </c>
      <c r="G1720" t="s">
        <v>5655</v>
      </c>
      <c r="H1720" t="s">
        <v>14461</v>
      </c>
      <c r="I1720" t="s">
        <v>9410</v>
      </c>
      <c r="J1720" t="s">
        <v>9411</v>
      </c>
      <c r="K1720">
        <v>0.94</v>
      </c>
      <c r="L1720" s="1">
        <v>44927</v>
      </c>
      <c r="M1720" s="1">
        <v>45291</v>
      </c>
    </row>
    <row r="1721" spans="1:13">
      <c r="A1721" t="s">
        <v>5656</v>
      </c>
      <c r="B1721" t="s">
        <v>5657</v>
      </c>
      <c r="C1721" t="s">
        <v>14462</v>
      </c>
      <c r="D1721" t="s">
        <v>14463</v>
      </c>
      <c r="E1721" t="s">
        <v>5577</v>
      </c>
      <c r="F1721" t="s">
        <v>5658</v>
      </c>
      <c r="G1721" t="s">
        <v>4387</v>
      </c>
      <c r="H1721" t="s">
        <v>14464</v>
      </c>
      <c r="I1721" t="s">
        <v>9410</v>
      </c>
      <c r="J1721" t="s">
        <v>9411</v>
      </c>
      <c r="K1721">
        <v>0.97</v>
      </c>
      <c r="L1721" s="1">
        <v>44927</v>
      </c>
      <c r="M1721" s="1">
        <v>45291</v>
      </c>
    </row>
    <row r="1722" spans="1:13">
      <c r="A1722" t="s">
        <v>5659</v>
      </c>
      <c r="B1722" t="s">
        <v>5660</v>
      </c>
      <c r="C1722" t="s">
        <v>14465</v>
      </c>
      <c r="D1722" t="s">
        <v>14466</v>
      </c>
      <c r="E1722" t="s">
        <v>5577</v>
      </c>
      <c r="F1722" t="s">
        <v>5661</v>
      </c>
      <c r="G1722" t="s">
        <v>5648</v>
      </c>
      <c r="H1722" t="s">
        <v>14467</v>
      </c>
      <c r="I1722" t="s">
        <v>9410</v>
      </c>
      <c r="J1722" t="s">
        <v>9411</v>
      </c>
      <c r="K1722">
        <v>0.88</v>
      </c>
      <c r="L1722" s="1">
        <v>44927</v>
      </c>
      <c r="M1722" s="1">
        <v>45291</v>
      </c>
    </row>
    <row r="1723" spans="1:13">
      <c r="A1723" t="s">
        <v>5662</v>
      </c>
      <c r="B1723" t="s">
        <v>5663</v>
      </c>
      <c r="C1723" t="s">
        <v>14468</v>
      </c>
      <c r="D1723" t="s">
        <v>5086</v>
      </c>
      <c r="E1723" t="s">
        <v>5577</v>
      </c>
      <c r="F1723" t="s">
        <v>5664</v>
      </c>
      <c r="G1723" t="s">
        <v>5579</v>
      </c>
      <c r="H1723" t="s">
        <v>14469</v>
      </c>
      <c r="I1723" t="s">
        <v>9410</v>
      </c>
      <c r="J1723" t="s">
        <v>9411</v>
      </c>
      <c r="K1723">
        <v>0.98</v>
      </c>
      <c r="L1723" s="1">
        <v>44927</v>
      </c>
      <c r="M1723" s="1">
        <v>45291</v>
      </c>
    </row>
    <row r="1724" spans="1:13">
      <c r="A1724" t="s">
        <v>5665</v>
      </c>
      <c r="B1724" t="s">
        <v>5666</v>
      </c>
      <c r="C1724" t="s">
        <v>14470</v>
      </c>
      <c r="D1724" t="s">
        <v>14471</v>
      </c>
      <c r="E1724" t="s">
        <v>5577</v>
      </c>
      <c r="F1724" t="s">
        <v>5667</v>
      </c>
      <c r="G1724" t="s">
        <v>197</v>
      </c>
      <c r="H1724" t="s">
        <v>14472</v>
      </c>
      <c r="I1724" t="s">
        <v>9410</v>
      </c>
      <c r="J1724" t="s">
        <v>9411</v>
      </c>
      <c r="K1724">
        <v>0.87</v>
      </c>
      <c r="L1724" s="1">
        <v>44927</v>
      </c>
      <c r="M1724" s="1">
        <v>45291</v>
      </c>
    </row>
    <row r="1725" spans="1:13">
      <c r="A1725" t="s">
        <v>5668</v>
      </c>
      <c r="B1725" t="s">
        <v>5669</v>
      </c>
      <c r="C1725" t="s">
        <v>14473</v>
      </c>
      <c r="D1725" t="s">
        <v>5587</v>
      </c>
      <c r="E1725" t="s">
        <v>5577</v>
      </c>
      <c r="F1725" t="s">
        <v>5670</v>
      </c>
      <c r="G1725" t="s">
        <v>5587</v>
      </c>
      <c r="H1725" t="s">
        <v>14474</v>
      </c>
      <c r="I1725" t="s">
        <v>9410</v>
      </c>
      <c r="J1725" t="s">
        <v>9411</v>
      </c>
      <c r="K1725">
        <v>0.99</v>
      </c>
      <c r="L1725" s="1">
        <v>44927</v>
      </c>
      <c r="M1725" s="1">
        <v>45291</v>
      </c>
    </row>
    <row r="1726" spans="1:13">
      <c r="A1726" t="s">
        <v>5671</v>
      </c>
      <c r="B1726" t="s">
        <v>5672</v>
      </c>
      <c r="C1726" t="s">
        <v>14475</v>
      </c>
      <c r="D1726" t="s">
        <v>14476</v>
      </c>
      <c r="E1726" t="s">
        <v>5577</v>
      </c>
      <c r="F1726" t="s">
        <v>5673</v>
      </c>
      <c r="G1726" t="s">
        <v>4391</v>
      </c>
      <c r="H1726" t="s">
        <v>14477</v>
      </c>
      <c r="I1726" t="s">
        <v>9410</v>
      </c>
      <c r="J1726" t="s">
        <v>9411</v>
      </c>
      <c r="K1726">
        <v>1.05</v>
      </c>
      <c r="L1726" s="1">
        <v>44927</v>
      </c>
      <c r="M1726" s="1">
        <v>45291</v>
      </c>
    </row>
    <row r="1727" spans="1:13">
      <c r="A1727" t="s">
        <v>14478</v>
      </c>
      <c r="B1727" t="s">
        <v>14479</v>
      </c>
      <c r="C1727" t="s">
        <v>14480</v>
      </c>
      <c r="D1727" t="s">
        <v>11893</v>
      </c>
      <c r="E1727" t="s">
        <v>5577</v>
      </c>
      <c r="F1727" t="s">
        <v>14481</v>
      </c>
      <c r="G1727" t="s">
        <v>5583</v>
      </c>
      <c r="H1727" t="s">
        <v>14482</v>
      </c>
      <c r="I1727" t="s">
        <v>9410</v>
      </c>
      <c r="J1727" t="s">
        <v>9411</v>
      </c>
      <c r="K1727">
        <v>1.1000000000000001</v>
      </c>
      <c r="L1727" s="1">
        <v>44927</v>
      </c>
      <c r="M1727" s="1">
        <v>45291</v>
      </c>
    </row>
    <row r="1728" spans="1:13">
      <c r="A1728" t="s">
        <v>5674</v>
      </c>
      <c r="B1728" t="s">
        <v>5675</v>
      </c>
      <c r="C1728" t="s">
        <v>14483</v>
      </c>
      <c r="D1728" t="s">
        <v>14484</v>
      </c>
      <c r="E1728" t="s">
        <v>5577</v>
      </c>
      <c r="F1728" t="s">
        <v>5676</v>
      </c>
      <c r="G1728" t="s">
        <v>5677</v>
      </c>
      <c r="H1728" t="s">
        <v>14485</v>
      </c>
      <c r="I1728" t="s">
        <v>9410</v>
      </c>
      <c r="J1728" t="s">
        <v>9411</v>
      </c>
      <c r="K1728">
        <v>0.93</v>
      </c>
      <c r="L1728" s="1">
        <v>44927</v>
      </c>
      <c r="M1728" s="1">
        <v>45291</v>
      </c>
    </row>
    <row r="1729" spans="1:13">
      <c r="A1729" t="s">
        <v>5678</v>
      </c>
      <c r="B1729" t="s">
        <v>5679</v>
      </c>
      <c r="C1729" t="s">
        <v>14486</v>
      </c>
      <c r="D1729" t="s">
        <v>5325</v>
      </c>
      <c r="E1729" t="s">
        <v>5577</v>
      </c>
      <c r="F1729" t="s">
        <v>5680</v>
      </c>
      <c r="G1729" t="s">
        <v>487</v>
      </c>
      <c r="H1729" t="s">
        <v>14487</v>
      </c>
      <c r="I1729" t="s">
        <v>9410</v>
      </c>
      <c r="J1729" t="s">
        <v>9411</v>
      </c>
      <c r="K1729">
        <v>1.01</v>
      </c>
      <c r="L1729" s="1">
        <v>44927</v>
      </c>
      <c r="M1729" s="1">
        <v>45291</v>
      </c>
    </row>
    <row r="1730" spans="1:13">
      <c r="A1730" t="s">
        <v>5681</v>
      </c>
      <c r="B1730" t="s">
        <v>5682</v>
      </c>
      <c r="C1730" t="s">
        <v>14488</v>
      </c>
      <c r="D1730" t="s">
        <v>14489</v>
      </c>
      <c r="E1730" t="s">
        <v>5577</v>
      </c>
      <c r="F1730" t="s">
        <v>5683</v>
      </c>
      <c r="G1730" t="s">
        <v>3977</v>
      </c>
      <c r="H1730" t="s">
        <v>14490</v>
      </c>
      <c r="I1730" t="s">
        <v>9410</v>
      </c>
      <c r="J1730" t="s">
        <v>9411</v>
      </c>
      <c r="K1730">
        <v>0.92</v>
      </c>
      <c r="L1730" s="1">
        <v>44927</v>
      </c>
      <c r="M1730" s="1">
        <v>45291</v>
      </c>
    </row>
    <row r="1731" spans="1:13">
      <c r="A1731" t="s">
        <v>5686</v>
      </c>
      <c r="B1731" t="s">
        <v>5687</v>
      </c>
      <c r="C1731" t="s">
        <v>14491</v>
      </c>
      <c r="D1731" t="s">
        <v>5609</v>
      </c>
      <c r="E1731" t="s">
        <v>5577</v>
      </c>
      <c r="F1731" t="s">
        <v>105</v>
      </c>
      <c r="G1731" t="s">
        <v>5609</v>
      </c>
      <c r="H1731" t="s">
        <v>14492</v>
      </c>
      <c r="I1731" t="s">
        <v>9410</v>
      </c>
      <c r="J1731" t="s">
        <v>9411</v>
      </c>
      <c r="K1731">
        <v>1.01</v>
      </c>
      <c r="L1731" s="1">
        <v>44927</v>
      </c>
      <c r="M1731" s="1">
        <v>45291</v>
      </c>
    </row>
    <row r="1732" spans="1:13">
      <c r="A1732" t="s">
        <v>5688</v>
      </c>
      <c r="B1732" t="s">
        <v>5689</v>
      </c>
      <c r="C1732" t="s">
        <v>14493</v>
      </c>
      <c r="D1732" t="s">
        <v>14494</v>
      </c>
      <c r="E1732" t="s">
        <v>5577</v>
      </c>
      <c r="F1732" t="s">
        <v>5690</v>
      </c>
      <c r="G1732" t="s">
        <v>5579</v>
      </c>
      <c r="H1732" t="s">
        <v>14495</v>
      </c>
      <c r="I1732" t="s">
        <v>9410</v>
      </c>
      <c r="J1732" t="s">
        <v>9411</v>
      </c>
      <c r="K1732">
        <v>0.99</v>
      </c>
      <c r="L1732" s="1">
        <v>44927</v>
      </c>
      <c r="M1732" s="1">
        <v>45291</v>
      </c>
    </row>
    <row r="1733" spans="1:13">
      <c r="A1733" t="s">
        <v>5691</v>
      </c>
      <c r="B1733" t="s">
        <v>5692</v>
      </c>
      <c r="C1733" t="s">
        <v>14496</v>
      </c>
      <c r="D1733" t="s">
        <v>14497</v>
      </c>
      <c r="E1733" t="s">
        <v>5577</v>
      </c>
      <c r="F1733" t="s">
        <v>5693</v>
      </c>
      <c r="G1733" t="s">
        <v>5694</v>
      </c>
      <c r="H1733" t="s">
        <v>14498</v>
      </c>
      <c r="I1733" t="s">
        <v>9410</v>
      </c>
      <c r="J1733" t="s">
        <v>9411</v>
      </c>
      <c r="K1733">
        <v>0.98</v>
      </c>
      <c r="L1733" s="1">
        <v>44927</v>
      </c>
      <c r="M1733" s="1">
        <v>45291</v>
      </c>
    </row>
    <row r="1734" spans="1:13">
      <c r="A1734" t="s">
        <v>5695</v>
      </c>
      <c r="B1734" t="s">
        <v>5696</v>
      </c>
      <c r="C1734" t="s">
        <v>14499</v>
      </c>
      <c r="D1734" t="s">
        <v>14500</v>
      </c>
      <c r="E1734" t="s">
        <v>5577</v>
      </c>
      <c r="F1734" t="s">
        <v>5697</v>
      </c>
      <c r="G1734" t="s">
        <v>5698</v>
      </c>
      <c r="H1734" t="s">
        <v>14501</v>
      </c>
      <c r="I1734" t="s">
        <v>9410</v>
      </c>
      <c r="J1734" t="s">
        <v>9411</v>
      </c>
      <c r="K1734">
        <v>1.04</v>
      </c>
      <c r="L1734" s="1">
        <v>44927</v>
      </c>
      <c r="M1734" s="1">
        <v>45291</v>
      </c>
    </row>
    <row r="1735" spans="1:13">
      <c r="A1735" t="s">
        <v>5699</v>
      </c>
      <c r="B1735" t="s">
        <v>5700</v>
      </c>
      <c r="C1735" t="s">
        <v>14502</v>
      </c>
      <c r="D1735" t="s">
        <v>14503</v>
      </c>
      <c r="E1735" t="s">
        <v>5577</v>
      </c>
      <c r="F1735" t="s">
        <v>5701</v>
      </c>
      <c r="G1735" t="s">
        <v>1900</v>
      </c>
      <c r="H1735" t="s">
        <v>14504</v>
      </c>
      <c r="I1735" t="s">
        <v>9410</v>
      </c>
      <c r="J1735" t="s">
        <v>9411</v>
      </c>
      <c r="K1735">
        <v>1.04</v>
      </c>
      <c r="L1735" s="1">
        <v>44927</v>
      </c>
      <c r="M1735" s="1">
        <v>45291</v>
      </c>
    </row>
    <row r="1736" spans="1:13">
      <c r="A1736" t="s">
        <v>5702</v>
      </c>
      <c r="B1736" t="s">
        <v>5703</v>
      </c>
      <c r="C1736" t="s">
        <v>14505</v>
      </c>
      <c r="D1736" t="s">
        <v>14506</v>
      </c>
      <c r="E1736" t="s">
        <v>5577</v>
      </c>
      <c r="F1736" t="s">
        <v>5704</v>
      </c>
      <c r="G1736" t="s">
        <v>4102</v>
      </c>
      <c r="H1736" t="s">
        <v>14507</v>
      </c>
      <c r="I1736" t="s">
        <v>9410</v>
      </c>
      <c r="J1736" t="s">
        <v>9411</v>
      </c>
      <c r="K1736">
        <v>0.98</v>
      </c>
      <c r="L1736" s="1">
        <v>44927</v>
      </c>
      <c r="M1736" s="1">
        <v>45291</v>
      </c>
    </row>
    <row r="1737" spans="1:13">
      <c r="A1737" t="s">
        <v>5705</v>
      </c>
      <c r="B1737" t="s">
        <v>5706</v>
      </c>
      <c r="C1737" t="s">
        <v>14508</v>
      </c>
      <c r="D1737" t="s">
        <v>14509</v>
      </c>
      <c r="E1737" t="s">
        <v>5577</v>
      </c>
      <c r="F1737" t="s">
        <v>5707</v>
      </c>
      <c r="G1737" t="s">
        <v>5579</v>
      </c>
      <c r="H1737" t="s">
        <v>14510</v>
      </c>
      <c r="I1737" t="s">
        <v>9410</v>
      </c>
      <c r="J1737" t="s">
        <v>9411</v>
      </c>
      <c r="K1737">
        <v>0.87</v>
      </c>
      <c r="L1737" s="1">
        <v>44927</v>
      </c>
      <c r="M1737" s="1">
        <v>45291</v>
      </c>
    </row>
    <row r="1738" spans="1:13">
      <c r="A1738" t="s">
        <v>5708</v>
      </c>
      <c r="B1738" t="s">
        <v>5709</v>
      </c>
      <c r="C1738" t="s">
        <v>14511</v>
      </c>
      <c r="D1738" t="s">
        <v>5625</v>
      </c>
      <c r="E1738" t="s">
        <v>5577</v>
      </c>
      <c r="F1738" t="s">
        <v>5710</v>
      </c>
      <c r="G1738" t="s">
        <v>78</v>
      </c>
      <c r="H1738" t="s">
        <v>14512</v>
      </c>
      <c r="I1738" t="s">
        <v>9410</v>
      </c>
      <c r="J1738" t="s">
        <v>9411</v>
      </c>
      <c r="K1738">
        <v>1.02</v>
      </c>
      <c r="L1738" s="1">
        <v>44927</v>
      </c>
      <c r="M1738" s="1">
        <v>45291</v>
      </c>
    </row>
    <row r="1739" spans="1:13">
      <c r="A1739" t="s">
        <v>5711</v>
      </c>
      <c r="B1739" t="s">
        <v>5712</v>
      </c>
      <c r="C1739" t="s">
        <v>14513</v>
      </c>
      <c r="D1739" t="s">
        <v>5609</v>
      </c>
      <c r="E1739" t="s">
        <v>5577</v>
      </c>
      <c r="F1739" t="s">
        <v>5713</v>
      </c>
      <c r="G1739" t="s">
        <v>5609</v>
      </c>
      <c r="H1739" t="s">
        <v>14514</v>
      </c>
      <c r="I1739" t="s">
        <v>9410</v>
      </c>
      <c r="J1739" t="s">
        <v>9411</v>
      </c>
      <c r="K1739">
        <v>1.04</v>
      </c>
      <c r="L1739" s="1">
        <v>44927</v>
      </c>
      <c r="M1739" s="1">
        <v>45291</v>
      </c>
    </row>
    <row r="1740" spans="1:13">
      <c r="A1740" t="s">
        <v>5714</v>
      </c>
      <c r="B1740" t="s">
        <v>5715</v>
      </c>
      <c r="C1740" t="s">
        <v>14515</v>
      </c>
      <c r="D1740" t="s">
        <v>13459</v>
      </c>
      <c r="E1740" t="s">
        <v>5577</v>
      </c>
      <c r="F1740" t="s">
        <v>5716</v>
      </c>
      <c r="G1740" t="s">
        <v>1907</v>
      </c>
      <c r="H1740" t="s">
        <v>14516</v>
      </c>
      <c r="I1740" t="s">
        <v>9410</v>
      </c>
      <c r="J1740" t="s">
        <v>9411</v>
      </c>
      <c r="K1740">
        <v>0.94</v>
      </c>
      <c r="L1740" s="1">
        <v>44927</v>
      </c>
      <c r="M1740" s="1">
        <v>45291</v>
      </c>
    </row>
    <row r="1741" spans="1:13">
      <c r="A1741" t="s">
        <v>5717</v>
      </c>
      <c r="B1741" t="s">
        <v>5718</v>
      </c>
      <c r="C1741" t="s">
        <v>14517</v>
      </c>
      <c r="D1741" t="s">
        <v>10961</v>
      </c>
      <c r="E1741" t="s">
        <v>5577</v>
      </c>
      <c r="F1741" t="s">
        <v>5719</v>
      </c>
      <c r="G1741" t="s">
        <v>655</v>
      </c>
      <c r="H1741" t="s">
        <v>14518</v>
      </c>
      <c r="I1741" t="s">
        <v>9410</v>
      </c>
      <c r="J1741" t="s">
        <v>9411</v>
      </c>
      <c r="K1741">
        <v>1.03</v>
      </c>
      <c r="L1741" s="1">
        <v>44927</v>
      </c>
      <c r="M1741" s="1">
        <v>45291</v>
      </c>
    </row>
    <row r="1742" spans="1:13">
      <c r="A1742" t="s">
        <v>5720</v>
      </c>
      <c r="B1742" t="s">
        <v>5721</v>
      </c>
      <c r="C1742" t="s">
        <v>14519</v>
      </c>
      <c r="D1742" t="s">
        <v>5587</v>
      </c>
      <c r="E1742" t="s">
        <v>5577</v>
      </c>
      <c r="F1742" t="s">
        <v>5722</v>
      </c>
      <c r="G1742" t="s">
        <v>5587</v>
      </c>
      <c r="H1742" t="s">
        <v>14520</v>
      </c>
      <c r="I1742" t="s">
        <v>9410</v>
      </c>
      <c r="J1742" t="s">
        <v>9411</v>
      </c>
      <c r="K1742">
        <v>1.06</v>
      </c>
      <c r="L1742" s="1">
        <v>44927</v>
      </c>
      <c r="M1742" s="1">
        <v>45291</v>
      </c>
    </row>
    <row r="1743" spans="1:13">
      <c r="A1743" t="s">
        <v>5723</v>
      </c>
      <c r="B1743" t="s">
        <v>5724</v>
      </c>
      <c r="C1743" t="s">
        <v>14521</v>
      </c>
      <c r="D1743" t="s">
        <v>12070</v>
      </c>
      <c r="E1743" t="s">
        <v>5577</v>
      </c>
      <c r="F1743" t="s">
        <v>5725</v>
      </c>
      <c r="G1743" t="s">
        <v>5599</v>
      </c>
      <c r="H1743" t="s">
        <v>14522</v>
      </c>
      <c r="I1743" t="s">
        <v>9410</v>
      </c>
      <c r="J1743" t="s">
        <v>9411</v>
      </c>
      <c r="K1743">
        <v>1.01</v>
      </c>
      <c r="L1743" s="1">
        <v>44927</v>
      </c>
      <c r="M1743" s="1">
        <v>45291</v>
      </c>
    </row>
    <row r="1744" spans="1:13">
      <c r="A1744" t="s">
        <v>5729</v>
      </c>
      <c r="B1744" t="s">
        <v>5730</v>
      </c>
      <c r="C1744" t="s">
        <v>14523</v>
      </c>
      <c r="D1744" t="s">
        <v>14524</v>
      </c>
      <c r="E1744" t="s">
        <v>5577</v>
      </c>
      <c r="F1744" t="s">
        <v>5731</v>
      </c>
      <c r="G1744" t="s">
        <v>655</v>
      </c>
      <c r="H1744" t="s">
        <v>14525</v>
      </c>
      <c r="I1744" t="s">
        <v>9410</v>
      </c>
      <c r="J1744" t="s">
        <v>9411</v>
      </c>
      <c r="K1744">
        <v>0.91</v>
      </c>
      <c r="L1744" s="1">
        <v>44927</v>
      </c>
      <c r="M1744" s="1">
        <v>45291</v>
      </c>
    </row>
    <row r="1745" spans="1:13">
      <c r="A1745" t="s">
        <v>5732</v>
      </c>
      <c r="B1745" t="s">
        <v>5733</v>
      </c>
      <c r="C1745" t="s">
        <v>14526</v>
      </c>
      <c r="D1745" t="s">
        <v>14527</v>
      </c>
      <c r="E1745" t="s">
        <v>5577</v>
      </c>
      <c r="F1745" t="s">
        <v>5734</v>
      </c>
      <c r="G1745" t="s">
        <v>4391</v>
      </c>
      <c r="H1745" t="s">
        <v>14528</v>
      </c>
      <c r="I1745" t="s">
        <v>9410</v>
      </c>
      <c r="J1745" t="s">
        <v>9411</v>
      </c>
      <c r="K1745">
        <v>0.96</v>
      </c>
      <c r="L1745" s="1">
        <v>44927</v>
      </c>
      <c r="M1745" s="1">
        <v>45291</v>
      </c>
    </row>
    <row r="1746" spans="1:13">
      <c r="A1746" t="s">
        <v>5735</v>
      </c>
      <c r="B1746" t="s">
        <v>5736</v>
      </c>
      <c r="C1746" t="s">
        <v>14529</v>
      </c>
      <c r="D1746" t="s">
        <v>14530</v>
      </c>
      <c r="E1746" t="s">
        <v>5577</v>
      </c>
      <c r="F1746" t="s">
        <v>5737</v>
      </c>
      <c r="G1746" t="s">
        <v>5738</v>
      </c>
      <c r="H1746" t="s">
        <v>14531</v>
      </c>
      <c r="I1746" t="s">
        <v>9410</v>
      </c>
      <c r="J1746" t="s">
        <v>9411</v>
      </c>
      <c r="K1746">
        <v>0.96</v>
      </c>
      <c r="L1746" s="1">
        <v>44927</v>
      </c>
      <c r="M1746" s="1">
        <v>45291</v>
      </c>
    </row>
    <row r="1747" spans="1:13">
      <c r="A1747" t="s">
        <v>5739</v>
      </c>
      <c r="B1747" t="s">
        <v>5740</v>
      </c>
      <c r="C1747" t="s">
        <v>14532</v>
      </c>
      <c r="D1747" t="s">
        <v>14533</v>
      </c>
      <c r="E1747" t="s">
        <v>5577</v>
      </c>
      <c r="F1747" t="s">
        <v>5741</v>
      </c>
      <c r="G1747" t="s">
        <v>4102</v>
      </c>
      <c r="H1747" t="s">
        <v>14534</v>
      </c>
      <c r="I1747" t="s">
        <v>9410</v>
      </c>
      <c r="J1747" t="s">
        <v>9411</v>
      </c>
      <c r="K1747">
        <v>1.1399999999999999</v>
      </c>
      <c r="L1747" s="1">
        <v>44927</v>
      </c>
      <c r="M1747" s="1">
        <v>45291</v>
      </c>
    </row>
    <row r="1748" spans="1:13">
      <c r="A1748" t="s">
        <v>14535</v>
      </c>
      <c r="B1748" t="s">
        <v>14536</v>
      </c>
      <c r="C1748" t="s">
        <v>14537</v>
      </c>
      <c r="D1748" t="s">
        <v>14538</v>
      </c>
      <c r="E1748" t="s">
        <v>5577</v>
      </c>
      <c r="F1748" t="s">
        <v>14539</v>
      </c>
      <c r="G1748" t="s">
        <v>3170</v>
      </c>
      <c r="H1748" t="s">
        <v>14540</v>
      </c>
      <c r="I1748" t="s">
        <v>9410</v>
      </c>
      <c r="J1748" t="s">
        <v>9411</v>
      </c>
      <c r="K1748">
        <v>0.97</v>
      </c>
      <c r="L1748" s="1">
        <v>44927</v>
      </c>
      <c r="M1748" s="1">
        <v>45291</v>
      </c>
    </row>
    <row r="1749" spans="1:13">
      <c r="A1749" t="s">
        <v>5742</v>
      </c>
      <c r="B1749" t="s">
        <v>5037</v>
      </c>
      <c r="C1749" t="s">
        <v>14541</v>
      </c>
      <c r="D1749" t="s">
        <v>14542</v>
      </c>
      <c r="E1749" t="s">
        <v>5577</v>
      </c>
      <c r="F1749" t="s">
        <v>5743</v>
      </c>
      <c r="G1749" t="s">
        <v>3170</v>
      </c>
      <c r="H1749" t="s">
        <v>14543</v>
      </c>
      <c r="I1749" t="s">
        <v>9410</v>
      </c>
      <c r="J1749" t="s">
        <v>9411</v>
      </c>
      <c r="K1749">
        <v>0.92</v>
      </c>
      <c r="L1749" s="1">
        <v>44927</v>
      </c>
      <c r="M1749" s="1">
        <v>45291</v>
      </c>
    </row>
    <row r="1750" spans="1:13">
      <c r="A1750" t="s">
        <v>5744</v>
      </c>
      <c r="B1750" t="s">
        <v>5745</v>
      </c>
      <c r="C1750" t="s">
        <v>14544</v>
      </c>
      <c r="D1750" t="s">
        <v>5747</v>
      </c>
      <c r="E1750" t="s">
        <v>5577</v>
      </c>
      <c r="F1750" t="s">
        <v>5746</v>
      </c>
      <c r="G1750" t="s">
        <v>5747</v>
      </c>
      <c r="H1750" t="s">
        <v>14545</v>
      </c>
      <c r="I1750" t="s">
        <v>9410</v>
      </c>
      <c r="J1750" t="s">
        <v>9411</v>
      </c>
      <c r="K1750">
        <v>0.97</v>
      </c>
      <c r="L1750" s="1">
        <v>44927</v>
      </c>
      <c r="M1750" s="1">
        <v>45291</v>
      </c>
    </row>
    <row r="1751" spans="1:13">
      <c r="A1751" t="s">
        <v>5748</v>
      </c>
      <c r="B1751" t="s">
        <v>5749</v>
      </c>
      <c r="C1751" t="s">
        <v>14546</v>
      </c>
      <c r="D1751" t="s">
        <v>14547</v>
      </c>
      <c r="E1751" t="s">
        <v>5577</v>
      </c>
      <c r="F1751" t="s">
        <v>5750</v>
      </c>
      <c r="G1751" t="s">
        <v>36</v>
      </c>
      <c r="H1751" t="s">
        <v>14548</v>
      </c>
      <c r="I1751" t="s">
        <v>9410</v>
      </c>
      <c r="J1751" t="s">
        <v>9411</v>
      </c>
      <c r="K1751">
        <v>0.87</v>
      </c>
      <c r="L1751" s="1">
        <v>44927</v>
      </c>
      <c r="M1751" s="1">
        <v>45291</v>
      </c>
    </row>
    <row r="1752" spans="1:13">
      <c r="A1752" t="s">
        <v>5751</v>
      </c>
      <c r="B1752" t="s">
        <v>5752</v>
      </c>
      <c r="C1752" t="s">
        <v>14549</v>
      </c>
      <c r="D1752" t="s">
        <v>14550</v>
      </c>
      <c r="E1752" t="s">
        <v>5577</v>
      </c>
      <c r="F1752" t="s">
        <v>5753</v>
      </c>
      <c r="G1752" t="s">
        <v>5698</v>
      </c>
      <c r="H1752" t="s">
        <v>14551</v>
      </c>
      <c r="I1752" t="s">
        <v>9410</v>
      </c>
      <c r="J1752" t="s">
        <v>9411</v>
      </c>
      <c r="K1752">
        <v>1.1000000000000001</v>
      </c>
      <c r="L1752" s="1">
        <v>44927</v>
      </c>
      <c r="M1752" s="1">
        <v>45291</v>
      </c>
    </row>
    <row r="1753" spans="1:13">
      <c r="A1753" t="s">
        <v>5757</v>
      </c>
      <c r="B1753" t="s">
        <v>5758</v>
      </c>
      <c r="C1753" t="s">
        <v>14552</v>
      </c>
      <c r="D1753" t="s">
        <v>14422</v>
      </c>
      <c r="E1753" t="s">
        <v>5577</v>
      </c>
      <c r="F1753" t="s">
        <v>5759</v>
      </c>
      <c r="G1753" t="s">
        <v>2228</v>
      </c>
      <c r="H1753" t="s">
        <v>14553</v>
      </c>
      <c r="I1753" t="s">
        <v>9410</v>
      </c>
      <c r="J1753" t="s">
        <v>9411</v>
      </c>
      <c r="K1753">
        <v>1.03</v>
      </c>
      <c r="L1753" s="1">
        <v>44927</v>
      </c>
      <c r="M1753" s="1">
        <v>45291</v>
      </c>
    </row>
    <row r="1754" spans="1:13">
      <c r="A1754" t="s">
        <v>5760</v>
      </c>
      <c r="B1754" t="s">
        <v>5761</v>
      </c>
      <c r="C1754" t="s">
        <v>14554</v>
      </c>
      <c r="D1754" t="s">
        <v>14555</v>
      </c>
      <c r="E1754" t="s">
        <v>5577</v>
      </c>
      <c r="F1754" t="s">
        <v>5762</v>
      </c>
      <c r="G1754" t="s">
        <v>5583</v>
      </c>
      <c r="H1754" t="s">
        <v>14556</v>
      </c>
      <c r="I1754" t="s">
        <v>9410</v>
      </c>
      <c r="J1754" t="s">
        <v>9411</v>
      </c>
      <c r="K1754">
        <v>0.95</v>
      </c>
      <c r="L1754" s="1">
        <v>44927</v>
      </c>
      <c r="M1754" s="1">
        <v>45291</v>
      </c>
    </row>
    <row r="1755" spans="1:13">
      <c r="A1755" t="s">
        <v>5763</v>
      </c>
      <c r="B1755" t="s">
        <v>979</v>
      </c>
      <c r="C1755" t="s">
        <v>14557</v>
      </c>
      <c r="D1755" t="s">
        <v>13459</v>
      </c>
      <c r="E1755" t="s">
        <v>5577</v>
      </c>
      <c r="F1755" t="s">
        <v>5764</v>
      </c>
      <c r="G1755" t="s">
        <v>1907</v>
      </c>
      <c r="H1755" t="s">
        <v>14558</v>
      </c>
      <c r="I1755" t="s">
        <v>9410</v>
      </c>
      <c r="J1755" t="s">
        <v>9411</v>
      </c>
      <c r="K1755">
        <v>0.89</v>
      </c>
      <c r="L1755" s="1">
        <v>44927</v>
      </c>
      <c r="M1755" s="1">
        <v>45291</v>
      </c>
    </row>
    <row r="1756" spans="1:13">
      <c r="A1756" t="s">
        <v>14559</v>
      </c>
      <c r="B1756" t="s">
        <v>14560</v>
      </c>
      <c r="C1756" t="s">
        <v>14561</v>
      </c>
      <c r="D1756" t="s">
        <v>13173</v>
      </c>
      <c r="E1756" t="s">
        <v>5577</v>
      </c>
      <c r="F1756" t="s">
        <v>14562</v>
      </c>
      <c r="G1756" t="s">
        <v>5870</v>
      </c>
      <c r="H1756" t="s">
        <v>14563</v>
      </c>
      <c r="I1756" t="s">
        <v>9410</v>
      </c>
      <c r="J1756" t="s">
        <v>9411</v>
      </c>
      <c r="K1756">
        <v>0.81</v>
      </c>
      <c r="L1756" s="1">
        <v>44927</v>
      </c>
      <c r="M1756" s="1">
        <v>45291</v>
      </c>
    </row>
    <row r="1757" spans="1:13">
      <c r="A1757" t="s">
        <v>5765</v>
      </c>
      <c r="B1757" t="s">
        <v>5766</v>
      </c>
      <c r="C1757" t="s">
        <v>14564</v>
      </c>
      <c r="D1757" t="s">
        <v>5609</v>
      </c>
      <c r="E1757" t="s">
        <v>5577</v>
      </c>
      <c r="F1757" t="s">
        <v>5767</v>
      </c>
      <c r="G1757" t="s">
        <v>5609</v>
      </c>
      <c r="H1757" t="s">
        <v>14565</v>
      </c>
      <c r="I1757" t="s">
        <v>9410</v>
      </c>
      <c r="J1757" t="s">
        <v>9411</v>
      </c>
      <c r="K1757">
        <v>1.04</v>
      </c>
      <c r="L1757" s="1">
        <v>44927</v>
      </c>
      <c r="M1757" s="1">
        <v>45291</v>
      </c>
    </row>
    <row r="1758" spans="1:13">
      <c r="A1758" t="s">
        <v>5771</v>
      </c>
      <c r="B1758" t="s">
        <v>5772</v>
      </c>
      <c r="C1758" t="s">
        <v>14566</v>
      </c>
      <c r="D1758" t="s">
        <v>5774</v>
      </c>
      <c r="E1758" t="s">
        <v>5577</v>
      </c>
      <c r="F1758" t="s">
        <v>5773</v>
      </c>
      <c r="G1758" t="s">
        <v>5774</v>
      </c>
      <c r="H1758" t="s">
        <v>14567</v>
      </c>
      <c r="I1758" t="s">
        <v>9410</v>
      </c>
      <c r="J1758" t="s">
        <v>9411</v>
      </c>
      <c r="K1758">
        <v>0.98</v>
      </c>
      <c r="L1758" s="1">
        <v>44927</v>
      </c>
      <c r="M1758" s="1">
        <v>45291</v>
      </c>
    </row>
    <row r="1759" spans="1:13">
      <c r="A1759" t="s">
        <v>5778</v>
      </c>
      <c r="B1759" t="s">
        <v>5779</v>
      </c>
      <c r="C1759" t="s">
        <v>14568</v>
      </c>
      <c r="D1759" t="s">
        <v>9606</v>
      </c>
      <c r="E1759" t="s">
        <v>5577</v>
      </c>
      <c r="F1759" t="s">
        <v>5780</v>
      </c>
      <c r="G1759" t="s">
        <v>5781</v>
      </c>
      <c r="H1759" t="s">
        <v>14569</v>
      </c>
      <c r="I1759" t="s">
        <v>9410</v>
      </c>
      <c r="J1759" t="s">
        <v>9411</v>
      </c>
      <c r="K1759">
        <v>0.99</v>
      </c>
      <c r="L1759" s="1">
        <v>44927</v>
      </c>
      <c r="M1759" s="1">
        <v>45291</v>
      </c>
    </row>
    <row r="1760" spans="1:13">
      <c r="A1760" t="s">
        <v>5782</v>
      </c>
      <c r="B1760" t="s">
        <v>5783</v>
      </c>
      <c r="C1760" t="s">
        <v>14570</v>
      </c>
      <c r="D1760" t="s">
        <v>14571</v>
      </c>
      <c r="E1760" t="s">
        <v>5577</v>
      </c>
      <c r="F1760" t="s">
        <v>5784</v>
      </c>
      <c r="G1760" t="s">
        <v>1900</v>
      </c>
      <c r="H1760" t="s">
        <v>14572</v>
      </c>
      <c r="I1760" t="s">
        <v>9410</v>
      </c>
      <c r="J1760" t="s">
        <v>9411</v>
      </c>
      <c r="K1760">
        <v>1.1000000000000001</v>
      </c>
      <c r="L1760" s="1">
        <v>44927</v>
      </c>
      <c r="M1760" s="1">
        <v>45291</v>
      </c>
    </row>
    <row r="1761" spans="1:13">
      <c r="A1761" t="s">
        <v>5785</v>
      </c>
      <c r="B1761" t="s">
        <v>5786</v>
      </c>
      <c r="C1761" t="s">
        <v>14573</v>
      </c>
      <c r="D1761" t="s">
        <v>14574</v>
      </c>
      <c r="E1761" t="s">
        <v>5577</v>
      </c>
      <c r="F1761" t="s">
        <v>5787</v>
      </c>
      <c r="G1761" t="s">
        <v>1900</v>
      </c>
      <c r="H1761" t="s">
        <v>14575</v>
      </c>
      <c r="I1761" t="s">
        <v>9410</v>
      </c>
      <c r="J1761" t="s">
        <v>9411</v>
      </c>
      <c r="K1761">
        <v>1</v>
      </c>
      <c r="L1761" s="1">
        <v>44927</v>
      </c>
      <c r="M1761" s="1">
        <v>45291</v>
      </c>
    </row>
    <row r="1762" spans="1:13">
      <c r="A1762" t="s">
        <v>5788</v>
      </c>
      <c r="B1762" t="s">
        <v>5789</v>
      </c>
      <c r="C1762" t="s">
        <v>14576</v>
      </c>
      <c r="D1762" t="s">
        <v>14577</v>
      </c>
      <c r="E1762" t="s">
        <v>5577</v>
      </c>
      <c r="F1762" t="s">
        <v>5790</v>
      </c>
      <c r="G1762" t="s">
        <v>5583</v>
      </c>
      <c r="H1762" t="s">
        <v>14578</v>
      </c>
      <c r="I1762" t="s">
        <v>9410</v>
      </c>
      <c r="J1762" t="s">
        <v>9411</v>
      </c>
      <c r="K1762">
        <v>1.1200000000000001</v>
      </c>
      <c r="L1762" s="1">
        <v>44927</v>
      </c>
      <c r="M1762" s="1">
        <v>45291</v>
      </c>
    </row>
    <row r="1763" spans="1:13">
      <c r="A1763" t="s">
        <v>5791</v>
      </c>
      <c r="B1763" t="s">
        <v>5792</v>
      </c>
      <c r="C1763" t="s">
        <v>14579</v>
      </c>
      <c r="D1763" t="s">
        <v>14580</v>
      </c>
      <c r="E1763" t="s">
        <v>5577</v>
      </c>
      <c r="F1763" t="s">
        <v>5793</v>
      </c>
      <c r="G1763" t="s">
        <v>4102</v>
      </c>
      <c r="H1763" t="s">
        <v>14581</v>
      </c>
      <c r="I1763" t="s">
        <v>9410</v>
      </c>
      <c r="J1763" t="s">
        <v>9411</v>
      </c>
      <c r="K1763">
        <v>1.02</v>
      </c>
      <c r="L1763" s="1">
        <v>44927</v>
      </c>
      <c r="M1763" s="1">
        <v>45291</v>
      </c>
    </row>
    <row r="1764" spans="1:13">
      <c r="A1764" t="s">
        <v>5794</v>
      </c>
      <c r="B1764" t="s">
        <v>5795</v>
      </c>
      <c r="C1764" t="s">
        <v>14582</v>
      </c>
      <c r="D1764" t="s">
        <v>11808</v>
      </c>
      <c r="E1764" t="s">
        <v>5577</v>
      </c>
      <c r="F1764" t="s">
        <v>5796</v>
      </c>
      <c r="G1764" t="s">
        <v>5655</v>
      </c>
      <c r="H1764" t="s">
        <v>14583</v>
      </c>
      <c r="I1764" t="s">
        <v>9410</v>
      </c>
      <c r="J1764" t="s">
        <v>9411</v>
      </c>
      <c r="K1764">
        <v>0.98</v>
      </c>
      <c r="L1764" s="1">
        <v>44927</v>
      </c>
      <c r="M1764" s="1">
        <v>45291</v>
      </c>
    </row>
    <row r="1765" spans="1:13">
      <c r="A1765" t="s">
        <v>5797</v>
      </c>
      <c r="B1765" t="s">
        <v>5798</v>
      </c>
      <c r="C1765" t="s">
        <v>14584</v>
      </c>
      <c r="D1765" t="s">
        <v>14585</v>
      </c>
      <c r="E1765" t="s">
        <v>5577</v>
      </c>
      <c r="F1765" t="s">
        <v>5799</v>
      </c>
      <c r="G1765" t="s">
        <v>3159</v>
      </c>
      <c r="H1765" t="s">
        <v>14586</v>
      </c>
      <c r="I1765" t="s">
        <v>9410</v>
      </c>
      <c r="J1765" t="s">
        <v>9411</v>
      </c>
      <c r="K1765">
        <v>0.92</v>
      </c>
      <c r="L1765" s="1">
        <v>44927</v>
      </c>
      <c r="M1765" s="1">
        <v>45291</v>
      </c>
    </row>
    <row r="1766" spans="1:13">
      <c r="A1766" t="s">
        <v>5800</v>
      </c>
      <c r="B1766" t="s">
        <v>5801</v>
      </c>
      <c r="C1766" t="s">
        <v>14587</v>
      </c>
      <c r="D1766" t="s">
        <v>14449</v>
      </c>
      <c r="E1766" t="s">
        <v>5577</v>
      </c>
      <c r="F1766" t="s">
        <v>5639</v>
      </c>
      <c r="G1766" t="s">
        <v>5599</v>
      </c>
      <c r="H1766" t="s">
        <v>14588</v>
      </c>
      <c r="I1766" t="s">
        <v>9410</v>
      </c>
      <c r="J1766" t="s">
        <v>9411</v>
      </c>
      <c r="K1766">
        <v>1.24</v>
      </c>
      <c r="L1766" s="1">
        <v>44927</v>
      </c>
      <c r="M1766" s="1">
        <v>45291</v>
      </c>
    </row>
    <row r="1767" spans="1:13">
      <c r="A1767" t="s">
        <v>5802</v>
      </c>
      <c r="B1767" t="s">
        <v>5803</v>
      </c>
      <c r="C1767" t="s">
        <v>14589</v>
      </c>
      <c r="D1767" t="s">
        <v>14411</v>
      </c>
      <c r="E1767" t="s">
        <v>5577</v>
      </c>
      <c r="F1767" t="s">
        <v>5804</v>
      </c>
      <c r="G1767" t="s">
        <v>742</v>
      </c>
      <c r="H1767" t="s">
        <v>14590</v>
      </c>
      <c r="I1767" t="s">
        <v>9410</v>
      </c>
      <c r="J1767" t="s">
        <v>9411</v>
      </c>
      <c r="K1767">
        <v>1.05</v>
      </c>
      <c r="L1767" s="1">
        <v>44927</v>
      </c>
      <c r="M1767" s="1">
        <v>45291</v>
      </c>
    </row>
    <row r="1768" spans="1:13">
      <c r="A1768" t="s">
        <v>5805</v>
      </c>
      <c r="B1768" t="s">
        <v>5806</v>
      </c>
      <c r="C1768" t="s">
        <v>14591</v>
      </c>
      <c r="D1768" t="s">
        <v>14592</v>
      </c>
      <c r="E1768" t="s">
        <v>5577</v>
      </c>
      <c r="F1768" t="s">
        <v>5807</v>
      </c>
      <c r="G1768" t="s">
        <v>1900</v>
      </c>
      <c r="H1768" t="s">
        <v>14593</v>
      </c>
      <c r="I1768" t="s">
        <v>9410</v>
      </c>
      <c r="J1768" t="s">
        <v>9411</v>
      </c>
      <c r="K1768">
        <v>1.05</v>
      </c>
      <c r="L1768" s="1">
        <v>44927</v>
      </c>
      <c r="M1768" s="1">
        <v>45291</v>
      </c>
    </row>
    <row r="1769" spans="1:13">
      <c r="A1769" t="s">
        <v>5808</v>
      </c>
      <c r="B1769" t="s">
        <v>5809</v>
      </c>
      <c r="C1769" t="s">
        <v>14594</v>
      </c>
      <c r="D1769" t="s">
        <v>14411</v>
      </c>
      <c r="E1769" t="s">
        <v>5577</v>
      </c>
      <c r="F1769" t="s">
        <v>5810</v>
      </c>
      <c r="G1769" t="s">
        <v>742</v>
      </c>
      <c r="H1769" t="s">
        <v>14595</v>
      </c>
      <c r="I1769" t="s">
        <v>9410</v>
      </c>
      <c r="J1769" t="s">
        <v>9411</v>
      </c>
      <c r="K1769">
        <v>1.0900000000000001</v>
      </c>
      <c r="L1769" s="1">
        <v>44927</v>
      </c>
      <c r="M1769" s="1">
        <v>45291</v>
      </c>
    </row>
    <row r="1770" spans="1:13">
      <c r="A1770" t="s">
        <v>5811</v>
      </c>
      <c r="B1770" t="s">
        <v>5812</v>
      </c>
      <c r="C1770" t="s">
        <v>14596</v>
      </c>
      <c r="D1770" t="s">
        <v>14597</v>
      </c>
      <c r="E1770" t="s">
        <v>5577</v>
      </c>
      <c r="F1770" t="s">
        <v>5813</v>
      </c>
      <c r="G1770" t="s">
        <v>5814</v>
      </c>
      <c r="H1770" t="s">
        <v>14598</v>
      </c>
      <c r="I1770" t="s">
        <v>9410</v>
      </c>
      <c r="J1770" t="s">
        <v>9411</v>
      </c>
      <c r="K1770">
        <v>0.96</v>
      </c>
      <c r="L1770" s="1">
        <v>44927</v>
      </c>
      <c r="M1770" s="1">
        <v>45291</v>
      </c>
    </row>
    <row r="1771" spans="1:13">
      <c r="A1771" t="s">
        <v>5815</v>
      </c>
      <c r="B1771" t="s">
        <v>5816</v>
      </c>
      <c r="C1771" t="s">
        <v>14599</v>
      </c>
      <c r="D1771" t="s">
        <v>10186</v>
      </c>
      <c r="E1771" t="s">
        <v>5577</v>
      </c>
      <c r="F1771" t="s">
        <v>5817</v>
      </c>
      <c r="G1771" t="s">
        <v>1900</v>
      </c>
      <c r="H1771" t="s">
        <v>14600</v>
      </c>
      <c r="I1771" t="s">
        <v>9410</v>
      </c>
      <c r="J1771" t="s">
        <v>9411</v>
      </c>
      <c r="K1771">
        <v>1.03</v>
      </c>
      <c r="L1771" s="1">
        <v>44927</v>
      </c>
      <c r="M1771" s="1">
        <v>45291</v>
      </c>
    </row>
    <row r="1772" spans="1:13">
      <c r="A1772" t="s">
        <v>5818</v>
      </c>
      <c r="B1772" t="s">
        <v>5819</v>
      </c>
      <c r="C1772" t="s">
        <v>14601</v>
      </c>
      <c r="D1772" t="s">
        <v>5609</v>
      </c>
      <c r="E1772" t="s">
        <v>5577</v>
      </c>
      <c r="F1772" t="s">
        <v>60</v>
      </c>
      <c r="G1772" t="s">
        <v>5609</v>
      </c>
      <c r="H1772" t="s">
        <v>14602</v>
      </c>
      <c r="I1772" t="s">
        <v>9410</v>
      </c>
      <c r="J1772" t="s">
        <v>9411</v>
      </c>
      <c r="K1772">
        <v>0.93</v>
      </c>
      <c r="L1772" s="1">
        <v>44927</v>
      </c>
      <c r="M1772" s="1">
        <v>45291</v>
      </c>
    </row>
    <row r="1773" spans="1:13">
      <c r="A1773" t="s">
        <v>5823</v>
      </c>
      <c r="B1773" t="s">
        <v>5824</v>
      </c>
      <c r="C1773" t="s">
        <v>14603</v>
      </c>
      <c r="D1773" t="s">
        <v>14411</v>
      </c>
      <c r="E1773" t="s">
        <v>5577</v>
      </c>
      <c r="F1773" t="s">
        <v>5825</v>
      </c>
      <c r="G1773" t="s">
        <v>742</v>
      </c>
      <c r="H1773" t="s">
        <v>14604</v>
      </c>
      <c r="I1773" t="s">
        <v>9410</v>
      </c>
      <c r="J1773" t="s">
        <v>9411</v>
      </c>
      <c r="K1773">
        <v>0.97</v>
      </c>
      <c r="L1773" s="1">
        <v>44927</v>
      </c>
      <c r="M1773" s="1">
        <v>45291</v>
      </c>
    </row>
    <row r="1774" spans="1:13">
      <c r="A1774" t="s">
        <v>5826</v>
      </c>
      <c r="B1774" t="s">
        <v>5827</v>
      </c>
      <c r="C1774" t="s">
        <v>14605</v>
      </c>
      <c r="D1774" t="s">
        <v>14530</v>
      </c>
      <c r="E1774" t="s">
        <v>5577</v>
      </c>
      <c r="F1774" t="s">
        <v>5828</v>
      </c>
      <c r="G1774" t="s">
        <v>5738</v>
      </c>
      <c r="H1774" t="s">
        <v>14606</v>
      </c>
      <c r="I1774" t="s">
        <v>9410</v>
      </c>
      <c r="J1774" t="s">
        <v>9411</v>
      </c>
      <c r="K1774">
        <v>0.97</v>
      </c>
      <c r="L1774" s="1">
        <v>44927</v>
      </c>
      <c r="M1774" s="1">
        <v>45291</v>
      </c>
    </row>
    <row r="1775" spans="1:13">
      <c r="A1775" t="s">
        <v>5829</v>
      </c>
      <c r="B1775" t="s">
        <v>5830</v>
      </c>
      <c r="C1775" t="s">
        <v>14607</v>
      </c>
      <c r="D1775" t="s">
        <v>5609</v>
      </c>
      <c r="E1775" t="s">
        <v>5577</v>
      </c>
      <c r="F1775" t="s">
        <v>41</v>
      </c>
      <c r="G1775" t="s">
        <v>5609</v>
      </c>
      <c r="H1775" t="s">
        <v>14608</v>
      </c>
      <c r="I1775" t="s">
        <v>9410</v>
      </c>
      <c r="J1775" t="s">
        <v>9411</v>
      </c>
      <c r="K1775">
        <v>0.94</v>
      </c>
      <c r="L1775" s="1">
        <v>44927</v>
      </c>
      <c r="M1775" s="1">
        <v>45291</v>
      </c>
    </row>
    <row r="1776" spans="1:13">
      <c r="A1776" t="s">
        <v>5831</v>
      </c>
      <c r="B1776" t="s">
        <v>5832</v>
      </c>
      <c r="C1776" t="s">
        <v>14609</v>
      </c>
      <c r="D1776" t="s">
        <v>14610</v>
      </c>
      <c r="E1776" t="s">
        <v>5577</v>
      </c>
      <c r="F1776" t="s">
        <v>5833</v>
      </c>
      <c r="G1776" t="s">
        <v>655</v>
      </c>
      <c r="H1776" t="s">
        <v>14611</v>
      </c>
      <c r="I1776" t="s">
        <v>9410</v>
      </c>
      <c r="J1776" t="s">
        <v>9411</v>
      </c>
      <c r="K1776">
        <v>1</v>
      </c>
      <c r="L1776" s="1">
        <v>44927</v>
      </c>
      <c r="M1776" s="1">
        <v>45291</v>
      </c>
    </row>
    <row r="1777" spans="1:13">
      <c r="A1777" t="s">
        <v>5834</v>
      </c>
      <c r="B1777" t="s">
        <v>5835</v>
      </c>
      <c r="C1777" t="s">
        <v>14612</v>
      </c>
      <c r="D1777" t="s">
        <v>14398</v>
      </c>
      <c r="E1777" t="s">
        <v>5577</v>
      </c>
      <c r="F1777" t="s">
        <v>5582</v>
      </c>
      <c r="G1777" t="s">
        <v>5583</v>
      </c>
      <c r="H1777" t="s">
        <v>14613</v>
      </c>
      <c r="I1777" t="s">
        <v>9410</v>
      </c>
      <c r="J1777" t="s">
        <v>9411</v>
      </c>
      <c r="K1777">
        <v>1.1200000000000001</v>
      </c>
      <c r="L1777" s="1">
        <v>44927</v>
      </c>
      <c r="M1777" s="1">
        <v>45291</v>
      </c>
    </row>
    <row r="1778" spans="1:13">
      <c r="A1778" t="s">
        <v>5839</v>
      </c>
      <c r="B1778" t="s">
        <v>5840</v>
      </c>
      <c r="C1778" t="s">
        <v>14614</v>
      </c>
      <c r="D1778" t="s">
        <v>14615</v>
      </c>
      <c r="E1778" t="s">
        <v>5577</v>
      </c>
      <c r="F1778" t="s">
        <v>5841</v>
      </c>
      <c r="G1778" t="s">
        <v>5814</v>
      </c>
      <c r="H1778" t="s">
        <v>14616</v>
      </c>
      <c r="I1778" t="s">
        <v>9410</v>
      </c>
      <c r="J1778" t="s">
        <v>9411</v>
      </c>
      <c r="K1778">
        <v>0.93</v>
      </c>
      <c r="L1778" s="1">
        <v>44927</v>
      </c>
      <c r="M1778" s="1">
        <v>45291</v>
      </c>
    </row>
    <row r="1779" spans="1:13">
      <c r="A1779" t="s">
        <v>5842</v>
      </c>
      <c r="B1779" t="s">
        <v>5843</v>
      </c>
      <c r="C1779" t="s">
        <v>14617</v>
      </c>
      <c r="D1779" t="s">
        <v>5609</v>
      </c>
      <c r="E1779" t="s">
        <v>5577</v>
      </c>
      <c r="F1779" t="s">
        <v>41</v>
      </c>
      <c r="G1779" t="s">
        <v>5609</v>
      </c>
      <c r="H1779" t="s">
        <v>14618</v>
      </c>
      <c r="I1779" t="s">
        <v>9410</v>
      </c>
      <c r="J1779" t="s">
        <v>9411</v>
      </c>
      <c r="K1779">
        <v>1</v>
      </c>
      <c r="L1779" s="1">
        <v>44927</v>
      </c>
      <c r="M1779" s="1">
        <v>45291</v>
      </c>
    </row>
    <row r="1780" spans="1:13">
      <c r="A1780" t="s">
        <v>5844</v>
      </c>
      <c r="B1780" t="s">
        <v>5845</v>
      </c>
      <c r="C1780" t="s">
        <v>14619</v>
      </c>
      <c r="D1780" t="s">
        <v>11574</v>
      </c>
      <c r="E1780" t="s">
        <v>5577</v>
      </c>
      <c r="F1780" t="s">
        <v>5846</v>
      </c>
      <c r="G1780" t="s">
        <v>5625</v>
      </c>
      <c r="H1780" t="s">
        <v>14620</v>
      </c>
      <c r="I1780" t="s">
        <v>9410</v>
      </c>
      <c r="J1780" t="s">
        <v>9411</v>
      </c>
      <c r="K1780">
        <v>0.95</v>
      </c>
      <c r="L1780" s="1">
        <v>44927</v>
      </c>
      <c r="M1780" s="1">
        <v>45291</v>
      </c>
    </row>
    <row r="1781" spans="1:13">
      <c r="A1781" t="s">
        <v>5847</v>
      </c>
      <c r="B1781" t="s">
        <v>5848</v>
      </c>
      <c r="C1781" t="s">
        <v>14621</v>
      </c>
      <c r="D1781" t="s">
        <v>5850</v>
      </c>
      <c r="E1781" t="s">
        <v>5577</v>
      </c>
      <c r="F1781" t="s">
        <v>5849</v>
      </c>
      <c r="G1781" t="s">
        <v>5850</v>
      </c>
      <c r="H1781" t="s">
        <v>14622</v>
      </c>
      <c r="I1781" t="s">
        <v>9410</v>
      </c>
      <c r="J1781" t="s">
        <v>9411</v>
      </c>
      <c r="K1781">
        <v>1.01</v>
      </c>
      <c r="L1781" s="1">
        <v>44927</v>
      </c>
      <c r="M1781" s="1">
        <v>45291</v>
      </c>
    </row>
    <row r="1782" spans="1:13">
      <c r="A1782" t="s">
        <v>5851</v>
      </c>
      <c r="B1782" t="s">
        <v>5852</v>
      </c>
      <c r="C1782" t="s">
        <v>14623</v>
      </c>
      <c r="D1782" t="s">
        <v>5086</v>
      </c>
      <c r="E1782" t="s">
        <v>5577</v>
      </c>
      <c r="F1782" t="s">
        <v>5728</v>
      </c>
      <c r="G1782" t="s">
        <v>5579</v>
      </c>
      <c r="H1782" t="s">
        <v>14624</v>
      </c>
      <c r="I1782" t="s">
        <v>9410</v>
      </c>
      <c r="J1782" t="s">
        <v>9411</v>
      </c>
      <c r="K1782">
        <v>1</v>
      </c>
      <c r="L1782" s="1">
        <v>44927</v>
      </c>
      <c r="M1782" s="1">
        <v>45291</v>
      </c>
    </row>
    <row r="1783" spans="1:13">
      <c r="A1783" t="s">
        <v>5853</v>
      </c>
      <c r="B1783" t="s">
        <v>5854</v>
      </c>
      <c r="C1783" t="s">
        <v>14625</v>
      </c>
      <c r="D1783" t="s">
        <v>14411</v>
      </c>
      <c r="E1783" t="s">
        <v>5577</v>
      </c>
      <c r="F1783" t="s">
        <v>5855</v>
      </c>
      <c r="G1783" t="s">
        <v>742</v>
      </c>
      <c r="H1783" t="s">
        <v>14626</v>
      </c>
      <c r="I1783" t="s">
        <v>9410</v>
      </c>
      <c r="J1783" t="s">
        <v>9411</v>
      </c>
      <c r="K1783">
        <v>0.96</v>
      </c>
      <c r="L1783" s="1">
        <v>44927</v>
      </c>
      <c r="M1783" s="1">
        <v>45291</v>
      </c>
    </row>
    <row r="1784" spans="1:13">
      <c r="A1784" t="s">
        <v>5856</v>
      </c>
      <c r="B1784" t="s">
        <v>5857</v>
      </c>
      <c r="C1784" t="s">
        <v>14627</v>
      </c>
      <c r="D1784" t="s">
        <v>14628</v>
      </c>
      <c r="E1784" t="s">
        <v>5577</v>
      </c>
      <c r="F1784" t="s">
        <v>5858</v>
      </c>
      <c r="G1784" t="s">
        <v>5859</v>
      </c>
      <c r="H1784" t="s">
        <v>14629</v>
      </c>
      <c r="I1784" t="s">
        <v>9410</v>
      </c>
      <c r="J1784" t="s">
        <v>9411</v>
      </c>
      <c r="K1784">
        <v>0.89</v>
      </c>
      <c r="L1784" s="1">
        <v>44927</v>
      </c>
      <c r="M1784" s="1">
        <v>45291</v>
      </c>
    </row>
    <row r="1785" spans="1:13">
      <c r="A1785" t="s">
        <v>5860</v>
      </c>
      <c r="B1785" t="s">
        <v>5861</v>
      </c>
      <c r="C1785" t="s">
        <v>14630</v>
      </c>
      <c r="D1785" t="s">
        <v>14631</v>
      </c>
      <c r="E1785" t="s">
        <v>5577</v>
      </c>
      <c r="F1785" t="s">
        <v>5862</v>
      </c>
      <c r="G1785" t="s">
        <v>5863</v>
      </c>
      <c r="H1785" t="s">
        <v>14632</v>
      </c>
      <c r="I1785" t="s">
        <v>9410</v>
      </c>
      <c r="J1785" t="s">
        <v>9411</v>
      </c>
      <c r="K1785">
        <v>1.04</v>
      </c>
      <c r="L1785" s="1">
        <v>44927</v>
      </c>
      <c r="M1785" s="1">
        <v>45291</v>
      </c>
    </row>
    <row r="1786" spans="1:13">
      <c r="A1786" t="s">
        <v>5864</v>
      </c>
      <c r="B1786" t="s">
        <v>5865</v>
      </c>
      <c r="C1786" t="s">
        <v>14633</v>
      </c>
      <c r="D1786" t="s">
        <v>13459</v>
      </c>
      <c r="E1786" t="s">
        <v>5577</v>
      </c>
      <c r="F1786" t="s">
        <v>5866</v>
      </c>
      <c r="G1786" t="s">
        <v>1907</v>
      </c>
      <c r="H1786" t="s">
        <v>14634</v>
      </c>
      <c r="I1786" t="s">
        <v>9410</v>
      </c>
      <c r="J1786" t="s">
        <v>9411</v>
      </c>
      <c r="K1786">
        <v>0.94</v>
      </c>
      <c r="L1786" s="1">
        <v>44927</v>
      </c>
      <c r="M1786" s="1">
        <v>45291</v>
      </c>
    </row>
    <row r="1787" spans="1:13">
      <c r="A1787" t="s">
        <v>5867</v>
      </c>
      <c r="B1787" t="s">
        <v>5868</v>
      </c>
      <c r="C1787" t="s">
        <v>14635</v>
      </c>
      <c r="D1787" t="s">
        <v>14636</v>
      </c>
      <c r="E1787" t="s">
        <v>5577</v>
      </c>
      <c r="F1787" t="s">
        <v>5869</v>
      </c>
      <c r="G1787" t="s">
        <v>5870</v>
      </c>
      <c r="H1787" t="s">
        <v>14637</v>
      </c>
      <c r="I1787" t="s">
        <v>9410</v>
      </c>
      <c r="J1787" t="s">
        <v>9411</v>
      </c>
      <c r="K1787">
        <v>1.05</v>
      </c>
      <c r="L1787" s="1">
        <v>44927</v>
      </c>
      <c r="M1787" s="1">
        <v>45291</v>
      </c>
    </row>
    <row r="1788" spans="1:13">
      <c r="A1788" t="s">
        <v>5871</v>
      </c>
      <c r="B1788" t="s">
        <v>5872</v>
      </c>
      <c r="C1788" t="s">
        <v>14638</v>
      </c>
      <c r="D1788" t="s">
        <v>14408</v>
      </c>
      <c r="E1788" t="s">
        <v>5577</v>
      </c>
      <c r="F1788" t="s">
        <v>5873</v>
      </c>
      <c r="G1788" t="s">
        <v>5599</v>
      </c>
      <c r="H1788" t="s">
        <v>14639</v>
      </c>
      <c r="I1788" t="s">
        <v>9410</v>
      </c>
      <c r="J1788" t="s">
        <v>9411</v>
      </c>
      <c r="K1788">
        <v>0.98</v>
      </c>
      <c r="L1788" s="1">
        <v>44927</v>
      </c>
      <c r="M1788" s="1">
        <v>45291</v>
      </c>
    </row>
    <row r="1789" spans="1:13">
      <c r="A1789" t="s">
        <v>5874</v>
      </c>
      <c r="B1789" t="s">
        <v>5875</v>
      </c>
      <c r="C1789" t="s">
        <v>14640</v>
      </c>
      <c r="D1789" t="s">
        <v>14411</v>
      </c>
      <c r="E1789" t="s">
        <v>5577</v>
      </c>
      <c r="F1789" t="s">
        <v>5876</v>
      </c>
      <c r="G1789" t="s">
        <v>742</v>
      </c>
      <c r="H1789" t="s">
        <v>14641</v>
      </c>
      <c r="I1789" t="s">
        <v>9410</v>
      </c>
      <c r="J1789" t="s">
        <v>9411</v>
      </c>
      <c r="K1789">
        <v>1.08</v>
      </c>
      <c r="L1789" s="1">
        <v>44927</v>
      </c>
      <c r="M1789" s="1">
        <v>45291</v>
      </c>
    </row>
    <row r="1790" spans="1:13">
      <c r="A1790" t="s">
        <v>5877</v>
      </c>
      <c r="B1790" t="s">
        <v>5878</v>
      </c>
      <c r="C1790" t="s">
        <v>14642</v>
      </c>
      <c r="D1790" t="s">
        <v>14643</v>
      </c>
      <c r="E1790" t="s">
        <v>5577</v>
      </c>
      <c r="F1790" t="s">
        <v>5879</v>
      </c>
      <c r="G1790" t="s">
        <v>5583</v>
      </c>
      <c r="H1790" t="s">
        <v>14644</v>
      </c>
      <c r="I1790" t="s">
        <v>9410</v>
      </c>
      <c r="J1790" t="s">
        <v>9411</v>
      </c>
      <c r="K1790">
        <v>1.1000000000000001</v>
      </c>
      <c r="L1790" s="1">
        <v>44927</v>
      </c>
      <c r="M1790" s="1">
        <v>45291</v>
      </c>
    </row>
    <row r="1791" spans="1:13">
      <c r="A1791" t="s">
        <v>5880</v>
      </c>
      <c r="B1791" t="s">
        <v>5881</v>
      </c>
      <c r="C1791" t="s">
        <v>14645</v>
      </c>
      <c r="D1791" t="s">
        <v>10499</v>
      </c>
      <c r="E1791" t="s">
        <v>5577</v>
      </c>
      <c r="F1791" t="s">
        <v>5882</v>
      </c>
      <c r="G1791" t="s">
        <v>5883</v>
      </c>
      <c r="H1791" t="s">
        <v>14646</v>
      </c>
      <c r="I1791" t="s">
        <v>9410</v>
      </c>
      <c r="J1791" t="s">
        <v>9411</v>
      </c>
      <c r="K1791">
        <v>0.99</v>
      </c>
      <c r="L1791" s="1">
        <v>44927</v>
      </c>
      <c r="M1791" s="1">
        <v>45291</v>
      </c>
    </row>
    <row r="1792" spans="1:13">
      <c r="A1792" t="s">
        <v>5884</v>
      </c>
      <c r="B1792" t="s">
        <v>5885</v>
      </c>
      <c r="C1792" t="s">
        <v>14647</v>
      </c>
      <c r="D1792" t="s">
        <v>14648</v>
      </c>
      <c r="E1792" t="s">
        <v>5577</v>
      </c>
      <c r="F1792" t="s">
        <v>5886</v>
      </c>
      <c r="G1792" t="s">
        <v>2741</v>
      </c>
      <c r="H1792" t="s">
        <v>14649</v>
      </c>
      <c r="I1792" t="s">
        <v>9410</v>
      </c>
      <c r="J1792" t="s">
        <v>9411</v>
      </c>
      <c r="K1792">
        <v>0.86</v>
      </c>
      <c r="L1792" s="1">
        <v>44927</v>
      </c>
      <c r="M1792" s="1">
        <v>45291</v>
      </c>
    </row>
    <row r="1793" spans="1:13">
      <c r="A1793" t="s">
        <v>5887</v>
      </c>
      <c r="B1793" t="s">
        <v>5888</v>
      </c>
      <c r="C1793" t="s">
        <v>14650</v>
      </c>
      <c r="D1793" t="s">
        <v>14651</v>
      </c>
      <c r="E1793" t="s">
        <v>5577</v>
      </c>
      <c r="F1793" t="s">
        <v>5889</v>
      </c>
      <c r="G1793" t="s">
        <v>5870</v>
      </c>
      <c r="H1793" t="s">
        <v>14652</v>
      </c>
      <c r="I1793" t="s">
        <v>9410</v>
      </c>
      <c r="J1793" t="s">
        <v>9411</v>
      </c>
      <c r="K1793">
        <v>1</v>
      </c>
      <c r="L1793" s="1">
        <v>44927</v>
      </c>
      <c r="M1793" s="1">
        <v>45291</v>
      </c>
    </row>
    <row r="1794" spans="1:13">
      <c r="A1794" t="s">
        <v>5890</v>
      </c>
      <c r="B1794" t="s">
        <v>5891</v>
      </c>
      <c r="C1794" t="s">
        <v>14653</v>
      </c>
      <c r="D1794" t="s">
        <v>5609</v>
      </c>
      <c r="E1794" t="s">
        <v>5577</v>
      </c>
      <c r="F1794" t="s">
        <v>5892</v>
      </c>
      <c r="G1794" t="s">
        <v>5609</v>
      </c>
      <c r="H1794" t="s">
        <v>14654</v>
      </c>
      <c r="I1794" t="s">
        <v>9410</v>
      </c>
      <c r="J1794" t="s">
        <v>9411</v>
      </c>
      <c r="K1794">
        <v>1.08</v>
      </c>
      <c r="L1794" s="1">
        <v>44927</v>
      </c>
      <c r="M1794" s="1">
        <v>45291</v>
      </c>
    </row>
    <row r="1795" spans="1:13">
      <c r="A1795" t="s">
        <v>5893</v>
      </c>
      <c r="B1795" t="s">
        <v>5894</v>
      </c>
      <c r="C1795" t="s">
        <v>14655</v>
      </c>
      <c r="D1795" t="s">
        <v>14530</v>
      </c>
      <c r="E1795" t="s">
        <v>5577</v>
      </c>
      <c r="F1795" t="s">
        <v>5828</v>
      </c>
      <c r="G1795" t="s">
        <v>5738</v>
      </c>
      <c r="H1795" t="s">
        <v>14656</v>
      </c>
      <c r="I1795" t="s">
        <v>9410</v>
      </c>
      <c r="J1795" t="s">
        <v>9411</v>
      </c>
      <c r="K1795">
        <v>0.99</v>
      </c>
      <c r="L1795" s="1">
        <v>44927</v>
      </c>
      <c r="M1795" s="1">
        <v>45291</v>
      </c>
    </row>
    <row r="1796" spans="1:13">
      <c r="A1796" t="s">
        <v>5895</v>
      </c>
      <c r="B1796" t="s">
        <v>5896</v>
      </c>
      <c r="C1796" t="s">
        <v>14657</v>
      </c>
      <c r="D1796" t="s">
        <v>14580</v>
      </c>
      <c r="E1796" t="s">
        <v>5577</v>
      </c>
      <c r="F1796" t="s">
        <v>5793</v>
      </c>
      <c r="G1796" t="s">
        <v>4102</v>
      </c>
      <c r="H1796" t="s">
        <v>14658</v>
      </c>
      <c r="I1796" t="s">
        <v>9410</v>
      </c>
      <c r="J1796" t="s">
        <v>9411</v>
      </c>
      <c r="K1796">
        <v>1.07</v>
      </c>
      <c r="L1796" s="1">
        <v>44927</v>
      </c>
      <c r="M1796" s="1">
        <v>45291</v>
      </c>
    </row>
    <row r="1797" spans="1:13">
      <c r="A1797" t="s">
        <v>5899</v>
      </c>
      <c r="B1797" t="s">
        <v>5900</v>
      </c>
      <c r="C1797" t="s">
        <v>14659</v>
      </c>
      <c r="D1797" t="s">
        <v>14660</v>
      </c>
      <c r="E1797" t="s">
        <v>5577</v>
      </c>
      <c r="F1797" t="s">
        <v>5901</v>
      </c>
      <c r="G1797" t="s">
        <v>2722</v>
      </c>
      <c r="H1797" t="s">
        <v>14661</v>
      </c>
      <c r="I1797" t="s">
        <v>9410</v>
      </c>
      <c r="J1797" t="s">
        <v>9411</v>
      </c>
      <c r="K1797">
        <v>0.98</v>
      </c>
      <c r="L1797" s="1">
        <v>44927</v>
      </c>
      <c r="M1797" s="1">
        <v>45291</v>
      </c>
    </row>
    <row r="1798" spans="1:13">
      <c r="A1798" t="s">
        <v>5902</v>
      </c>
      <c r="B1798" t="s">
        <v>1078</v>
      </c>
      <c r="C1798" t="s">
        <v>14662</v>
      </c>
      <c r="D1798" t="s">
        <v>14663</v>
      </c>
      <c r="E1798" t="s">
        <v>5577</v>
      </c>
      <c r="F1798" t="s">
        <v>5903</v>
      </c>
      <c r="G1798" t="s">
        <v>1900</v>
      </c>
      <c r="H1798" t="s">
        <v>14664</v>
      </c>
      <c r="I1798" t="s">
        <v>9410</v>
      </c>
      <c r="J1798" t="s">
        <v>9411</v>
      </c>
      <c r="K1798">
        <v>1.18</v>
      </c>
      <c r="L1798" s="1">
        <v>44927</v>
      </c>
      <c r="M1798" s="1">
        <v>45291</v>
      </c>
    </row>
    <row r="1799" spans="1:13">
      <c r="A1799" t="s">
        <v>5904</v>
      </c>
      <c r="B1799" t="s">
        <v>5905</v>
      </c>
      <c r="C1799" t="s">
        <v>14665</v>
      </c>
      <c r="D1799" t="s">
        <v>14666</v>
      </c>
      <c r="E1799" t="s">
        <v>5577</v>
      </c>
      <c r="F1799" t="s">
        <v>5906</v>
      </c>
      <c r="G1799" t="s">
        <v>5583</v>
      </c>
      <c r="H1799" t="s">
        <v>14667</v>
      </c>
      <c r="I1799" t="s">
        <v>9410</v>
      </c>
      <c r="J1799" t="s">
        <v>9411</v>
      </c>
      <c r="K1799">
        <v>1.02</v>
      </c>
      <c r="L1799" s="1">
        <v>44927</v>
      </c>
      <c r="M1799" s="1">
        <v>45291</v>
      </c>
    </row>
    <row r="1800" spans="1:13">
      <c r="A1800" t="s">
        <v>5907</v>
      </c>
      <c r="B1800" t="s">
        <v>5908</v>
      </c>
      <c r="C1800" t="s">
        <v>14668</v>
      </c>
      <c r="D1800" t="s">
        <v>12317</v>
      </c>
      <c r="E1800" t="s">
        <v>5577</v>
      </c>
      <c r="F1800" t="s">
        <v>5909</v>
      </c>
      <c r="G1800" t="s">
        <v>655</v>
      </c>
      <c r="H1800" t="s">
        <v>14669</v>
      </c>
      <c r="I1800" t="s">
        <v>9410</v>
      </c>
      <c r="J1800" t="s">
        <v>9411</v>
      </c>
      <c r="K1800">
        <v>1</v>
      </c>
      <c r="L1800" s="1">
        <v>44927</v>
      </c>
      <c r="M1800" s="1">
        <v>45291</v>
      </c>
    </row>
    <row r="1801" spans="1:13">
      <c r="A1801" t="s">
        <v>14670</v>
      </c>
      <c r="B1801" t="s">
        <v>14671</v>
      </c>
      <c r="C1801" t="s">
        <v>14672</v>
      </c>
      <c r="D1801" t="s">
        <v>14673</v>
      </c>
      <c r="E1801" t="s">
        <v>5577</v>
      </c>
      <c r="F1801" t="s">
        <v>14674</v>
      </c>
      <c r="G1801" t="s">
        <v>5648</v>
      </c>
      <c r="H1801" t="s">
        <v>14675</v>
      </c>
      <c r="I1801" t="s">
        <v>9410</v>
      </c>
      <c r="J1801" t="s">
        <v>9411</v>
      </c>
      <c r="K1801">
        <v>0.95</v>
      </c>
      <c r="L1801" s="1">
        <v>44927</v>
      </c>
      <c r="M1801" s="1">
        <v>45291</v>
      </c>
    </row>
    <row r="1802" spans="1:13">
      <c r="A1802" t="s">
        <v>5910</v>
      </c>
      <c r="B1802" t="s">
        <v>5911</v>
      </c>
      <c r="C1802" t="s">
        <v>14676</v>
      </c>
      <c r="D1802" t="s">
        <v>14677</v>
      </c>
      <c r="E1802" t="s">
        <v>5577</v>
      </c>
      <c r="F1802" t="s">
        <v>5912</v>
      </c>
      <c r="G1802" t="s">
        <v>5583</v>
      </c>
      <c r="H1802" t="s">
        <v>14678</v>
      </c>
      <c r="I1802" t="s">
        <v>9410</v>
      </c>
      <c r="J1802" t="s">
        <v>9411</v>
      </c>
      <c r="K1802">
        <v>1.06</v>
      </c>
      <c r="L1802" s="1">
        <v>44927</v>
      </c>
      <c r="M1802" s="1">
        <v>45291</v>
      </c>
    </row>
    <row r="1803" spans="1:13">
      <c r="A1803" t="s">
        <v>5913</v>
      </c>
      <c r="B1803" t="s">
        <v>5914</v>
      </c>
      <c r="C1803" t="s">
        <v>14679</v>
      </c>
      <c r="D1803" t="s">
        <v>5609</v>
      </c>
      <c r="E1803" t="s">
        <v>5577</v>
      </c>
      <c r="F1803" t="s">
        <v>49</v>
      </c>
      <c r="G1803" t="s">
        <v>5609</v>
      </c>
      <c r="H1803" t="s">
        <v>14680</v>
      </c>
      <c r="I1803" t="s">
        <v>9410</v>
      </c>
      <c r="J1803" t="s">
        <v>9411</v>
      </c>
      <c r="K1803">
        <v>0.91</v>
      </c>
      <c r="L1803" s="1">
        <v>44927</v>
      </c>
      <c r="M1803" s="1">
        <v>45291</v>
      </c>
    </row>
    <row r="1804" spans="1:13">
      <c r="A1804" t="s">
        <v>5915</v>
      </c>
      <c r="B1804" t="s">
        <v>5916</v>
      </c>
      <c r="C1804" t="s">
        <v>14681</v>
      </c>
      <c r="D1804" t="s">
        <v>12322</v>
      </c>
      <c r="E1804" t="s">
        <v>5577</v>
      </c>
      <c r="F1804" t="s">
        <v>5917</v>
      </c>
      <c r="G1804" t="s">
        <v>2011</v>
      </c>
      <c r="H1804" t="s">
        <v>14682</v>
      </c>
      <c r="I1804" t="s">
        <v>9410</v>
      </c>
      <c r="J1804" t="s">
        <v>9411</v>
      </c>
      <c r="K1804">
        <v>1.01</v>
      </c>
      <c r="L1804" s="1">
        <v>44927</v>
      </c>
      <c r="M1804" s="1">
        <v>45291</v>
      </c>
    </row>
    <row r="1805" spans="1:13">
      <c r="A1805" t="s">
        <v>5918</v>
      </c>
      <c r="B1805" t="s">
        <v>5919</v>
      </c>
      <c r="C1805" t="s">
        <v>14683</v>
      </c>
      <c r="D1805" t="s">
        <v>14684</v>
      </c>
      <c r="E1805" t="s">
        <v>5577</v>
      </c>
      <c r="F1805" t="s">
        <v>5920</v>
      </c>
      <c r="G1805" t="s">
        <v>2307</v>
      </c>
      <c r="H1805" t="s">
        <v>14685</v>
      </c>
      <c r="I1805" t="s">
        <v>9410</v>
      </c>
      <c r="J1805" t="s">
        <v>9411</v>
      </c>
      <c r="K1805">
        <v>0.85</v>
      </c>
      <c r="L1805" s="1">
        <v>44927</v>
      </c>
      <c r="M1805" s="1">
        <v>45291</v>
      </c>
    </row>
    <row r="1806" spans="1:13">
      <c r="A1806" t="s">
        <v>5921</v>
      </c>
      <c r="B1806" t="s">
        <v>5922</v>
      </c>
      <c r="C1806" t="s">
        <v>14686</v>
      </c>
      <c r="D1806" t="s">
        <v>14687</v>
      </c>
      <c r="E1806" t="s">
        <v>5577</v>
      </c>
      <c r="F1806" t="s">
        <v>5923</v>
      </c>
      <c r="G1806" t="s">
        <v>3170</v>
      </c>
      <c r="H1806" t="s">
        <v>14688</v>
      </c>
      <c r="I1806" t="s">
        <v>9410</v>
      </c>
      <c r="J1806" t="s">
        <v>9411</v>
      </c>
      <c r="K1806">
        <v>0.95</v>
      </c>
      <c r="L1806" s="1">
        <v>44927</v>
      </c>
      <c r="M1806" s="1">
        <v>45291</v>
      </c>
    </row>
    <row r="1807" spans="1:13">
      <c r="A1807" t="s">
        <v>5924</v>
      </c>
      <c r="B1807" t="s">
        <v>5925</v>
      </c>
      <c r="C1807" t="s">
        <v>14689</v>
      </c>
      <c r="D1807" t="s">
        <v>5086</v>
      </c>
      <c r="E1807" t="s">
        <v>5577</v>
      </c>
      <c r="F1807" t="s">
        <v>5926</v>
      </c>
      <c r="G1807" t="s">
        <v>5579</v>
      </c>
      <c r="H1807" t="s">
        <v>14690</v>
      </c>
      <c r="I1807" t="s">
        <v>9410</v>
      </c>
      <c r="J1807" t="s">
        <v>9411</v>
      </c>
      <c r="K1807">
        <v>0.99</v>
      </c>
      <c r="L1807" s="1">
        <v>44927</v>
      </c>
      <c r="M1807" s="1">
        <v>45291</v>
      </c>
    </row>
    <row r="1808" spans="1:13">
      <c r="A1808" t="s">
        <v>5927</v>
      </c>
      <c r="B1808" t="s">
        <v>5928</v>
      </c>
      <c r="C1808" t="s">
        <v>14691</v>
      </c>
      <c r="D1808" t="s">
        <v>13459</v>
      </c>
      <c r="E1808" t="s">
        <v>5577</v>
      </c>
      <c r="F1808" t="s">
        <v>5929</v>
      </c>
      <c r="G1808" t="s">
        <v>1907</v>
      </c>
      <c r="H1808" t="s">
        <v>14692</v>
      </c>
      <c r="I1808" t="s">
        <v>9410</v>
      </c>
      <c r="J1808" t="s">
        <v>9411</v>
      </c>
      <c r="K1808">
        <v>0.94</v>
      </c>
      <c r="L1808" s="1">
        <v>44927</v>
      </c>
      <c r="M1808" s="1">
        <v>45291</v>
      </c>
    </row>
    <row r="1809" spans="1:13">
      <c r="A1809" t="s">
        <v>5930</v>
      </c>
      <c r="B1809" t="s">
        <v>5931</v>
      </c>
      <c r="C1809" t="s">
        <v>14693</v>
      </c>
      <c r="D1809" t="s">
        <v>14694</v>
      </c>
      <c r="E1809" t="s">
        <v>5577</v>
      </c>
      <c r="F1809" t="s">
        <v>5932</v>
      </c>
      <c r="G1809" t="s">
        <v>4102</v>
      </c>
      <c r="H1809" t="s">
        <v>14695</v>
      </c>
      <c r="I1809" t="s">
        <v>9410</v>
      </c>
      <c r="J1809" t="s">
        <v>9411</v>
      </c>
      <c r="K1809">
        <v>1.0900000000000001</v>
      </c>
      <c r="L1809" s="1">
        <v>44927</v>
      </c>
      <c r="M1809" s="1">
        <v>45291</v>
      </c>
    </row>
    <row r="1810" spans="1:13">
      <c r="A1810" t="s">
        <v>5933</v>
      </c>
      <c r="B1810" t="s">
        <v>5934</v>
      </c>
      <c r="C1810" t="s">
        <v>14696</v>
      </c>
      <c r="D1810" t="s">
        <v>14697</v>
      </c>
      <c r="E1810" t="s">
        <v>5577</v>
      </c>
      <c r="F1810" t="s">
        <v>5935</v>
      </c>
      <c r="G1810" t="s">
        <v>5583</v>
      </c>
      <c r="H1810" t="s">
        <v>14698</v>
      </c>
      <c r="I1810" t="s">
        <v>9410</v>
      </c>
      <c r="J1810" t="s">
        <v>9411</v>
      </c>
      <c r="K1810">
        <v>1.01</v>
      </c>
      <c r="L1810" s="1">
        <v>44927</v>
      </c>
      <c r="M1810" s="1">
        <v>45291</v>
      </c>
    </row>
    <row r="1811" spans="1:13">
      <c r="A1811" t="s">
        <v>5936</v>
      </c>
      <c r="B1811" t="s">
        <v>5937</v>
      </c>
      <c r="C1811" t="s">
        <v>14699</v>
      </c>
      <c r="D1811" t="s">
        <v>14700</v>
      </c>
      <c r="E1811" t="s">
        <v>5577</v>
      </c>
      <c r="F1811" t="s">
        <v>5938</v>
      </c>
      <c r="G1811" t="s">
        <v>5939</v>
      </c>
      <c r="H1811" t="s">
        <v>14701</v>
      </c>
      <c r="I1811" t="s">
        <v>9410</v>
      </c>
      <c r="J1811" t="s">
        <v>9411</v>
      </c>
      <c r="K1811">
        <v>1.01</v>
      </c>
      <c r="L1811" s="1">
        <v>44927</v>
      </c>
      <c r="M1811" s="1">
        <v>45291</v>
      </c>
    </row>
    <row r="1812" spans="1:13">
      <c r="A1812" t="s">
        <v>5940</v>
      </c>
      <c r="B1812" t="s">
        <v>5941</v>
      </c>
      <c r="C1812" t="s">
        <v>14702</v>
      </c>
      <c r="D1812" t="s">
        <v>14703</v>
      </c>
      <c r="E1812" t="s">
        <v>5577</v>
      </c>
      <c r="F1812" t="s">
        <v>5942</v>
      </c>
      <c r="G1812" t="s">
        <v>1900</v>
      </c>
      <c r="H1812" t="s">
        <v>14704</v>
      </c>
      <c r="I1812" t="s">
        <v>9410</v>
      </c>
      <c r="J1812" t="s">
        <v>9411</v>
      </c>
      <c r="K1812">
        <v>1.08</v>
      </c>
      <c r="L1812" s="1">
        <v>44927</v>
      </c>
      <c r="M1812" s="1">
        <v>45291</v>
      </c>
    </row>
    <row r="1813" spans="1:13">
      <c r="A1813" t="s">
        <v>5943</v>
      </c>
      <c r="B1813" t="s">
        <v>5944</v>
      </c>
      <c r="C1813" t="s">
        <v>14705</v>
      </c>
      <c r="D1813" t="s">
        <v>14706</v>
      </c>
      <c r="E1813" t="s">
        <v>5577</v>
      </c>
      <c r="F1813" t="s">
        <v>5945</v>
      </c>
      <c r="G1813" t="s">
        <v>1900</v>
      </c>
      <c r="H1813" t="s">
        <v>14707</v>
      </c>
      <c r="I1813" t="s">
        <v>9410</v>
      </c>
      <c r="J1813" t="s">
        <v>9411</v>
      </c>
      <c r="K1813">
        <v>1.1000000000000001</v>
      </c>
      <c r="L1813" s="1">
        <v>44927</v>
      </c>
      <c r="M1813" s="1">
        <v>45291</v>
      </c>
    </row>
    <row r="1814" spans="1:13">
      <c r="A1814" t="s">
        <v>5946</v>
      </c>
      <c r="B1814" t="s">
        <v>5947</v>
      </c>
      <c r="C1814" t="s">
        <v>14708</v>
      </c>
      <c r="D1814" t="s">
        <v>14411</v>
      </c>
      <c r="E1814" t="s">
        <v>5577</v>
      </c>
      <c r="F1814" t="s">
        <v>5825</v>
      </c>
      <c r="G1814" t="s">
        <v>742</v>
      </c>
      <c r="H1814" t="s">
        <v>14709</v>
      </c>
      <c r="I1814" t="s">
        <v>9410</v>
      </c>
      <c r="J1814" t="s">
        <v>9411</v>
      </c>
      <c r="K1814">
        <v>1.02</v>
      </c>
      <c r="L1814" s="1">
        <v>44927</v>
      </c>
      <c r="M1814" s="1">
        <v>45291</v>
      </c>
    </row>
    <row r="1815" spans="1:13">
      <c r="A1815" t="s">
        <v>5948</v>
      </c>
      <c r="B1815" t="s">
        <v>5949</v>
      </c>
      <c r="C1815" t="s">
        <v>14710</v>
      </c>
      <c r="D1815" t="s">
        <v>7915</v>
      </c>
      <c r="E1815" t="s">
        <v>5577</v>
      </c>
      <c r="F1815" t="s">
        <v>5950</v>
      </c>
      <c r="G1815" t="s">
        <v>5300</v>
      </c>
      <c r="H1815" t="s">
        <v>14711</v>
      </c>
      <c r="I1815" t="s">
        <v>9410</v>
      </c>
      <c r="J1815" t="s">
        <v>9411</v>
      </c>
      <c r="K1815">
        <v>0.99</v>
      </c>
      <c r="L1815" s="1">
        <v>44927</v>
      </c>
      <c r="M1815" s="1">
        <v>45291</v>
      </c>
    </row>
    <row r="1816" spans="1:13">
      <c r="A1816" t="s">
        <v>5951</v>
      </c>
      <c r="B1816" t="s">
        <v>5952</v>
      </c>
      <c r="C1816" t="s">
        <v>14712</v>
      </c>
      <c r="D1816" t="s">
        <v>14713</v>
      </c>
      <c r="E1816" t="s">
        <v>5577</v>
      </c>
      <c r="F1816" t="s">
        <v>5953</v>
      </c>
      <c r="G1816" t="s">
        <v>4102</v>
      </c>
      <c r="H1816" t="s">
        <v>14714</v>
      </c>
      <c r="I1816" t="s">
        <v>9410</v>
      </c>
      <c r="J1816" t="s">
        <v>9411</v>
      </c>
      <c r="K1816">
        <v>1.03</v>
      </c>
      <c r="L1816" s="1">
        <v>44927</v>
      </c>
      <c r="M1816" s="1">
        <v>45291</v>
      </c>
    </row>
    <row r="1817" spans="1:13">
      <c r="A1817" t="s">
        <v>5954</v>
      </c>
      <c r="B1817" t="s">
        <v>5955</v>
      </c>
      <c r="C1817" t="s">
        <v>14715</v>
      </c>
      <c r="D1817" t="s">
        <v>14403</v>
      </c>
      <c r="E1817" t="s">
        <v>5577</v>
      </c>
      <c r="F1817" t="s">
        <v>5956</v>
      </c>
      <c r="G1817" t="s">
        <v>5591</v>
      </c>
      <c r="H1817" t="s">
        <v>14716</v>
      </c>
      <c r="I1817" t="s">
        <v>9410</v>
      </c>
      <c r="J1817" t="s">
        <v>9411</v>
      </c>
      <c r="K1817">
        <v>0.97</v>
      </c>
      <c r="L1817" s="1">
        <v>44927</v>
      </c>
      <c r="M1817" s="1">
        <v>45291</v>
      </c>
    </row>
    <row r="1818" spans="1:13">
      <c r="A1818" t="s">
        <v>5957</v>
      </c>
      <c r="B1818" t="s">
        <v>5958</v>
      </c>
      <c r="C1818" t="s">
        <v>14717</v>
      </c>
      <c r="D1818" t="s">
        <v>14718</v>
      </c>
      <c r="E1818" t="s">
        <v>5577</v>
      </c>
      <c r="F1818" t="s">
        <v>5959</v>
      </c>
      <c r="G1818" t="s">
        <v>5599</v>
      </c>
      <c r="H1818" t="s">
        <v>14719</v>
      </c>
      <c r="I1818" t="s">
        <v>9410</v>
      </c>
      <c r="J1818" t="s">
        <v>9411</v>
      </c>
      <c r="K1818">
        <v>1.1499999999999999</v>
      </c>
      <c r="L1818" s="1">
        <v>44927</v>
      </c>
      <c r="M1818" s="1">
        <v>45291</v>
      </c>
    </row>
    <row r="1819" spans="1:13">
      <c r="A1819" t="s">
        <v>5960</v>
      </c>
      <c r="B1819" t="s">
        <v>5961</v>
      </c>
      <c r="C1819" t="s">
        <v>14720</v>
      </c>
      <c r="D1819" t="s">
        <v>14411</v>
      </c>
      <c r="E1819" t="s">
        <v>5577</v>
      </c>
      <c r="F1819" t="s">
        <v>5962</v>
      </c>
      <c r="G1819" t="s">
        <v>742</v>
      </c>
      <c r="H1819" t="s">
        <v>14721</v>
      </c>
      <c r="I1819" t="s">
        <v>9410</v>
      </c>
      <c r="J1819" t="s">
        <v>9411</v>
      </c>
      <c r="K1819">
        <v>1.03</v>
      </c>
      <c r="L1819" s="1">
        <v>44927</v>
      </c>
      <c r="M1819" s="1">
        <v>45291</v>
      </c>
    </row>
    <row r="1820" spans="1:13">
      <c r="A1820" t="s">
        <v>5963</v>
      </c>
      <c r="B1820" t="s">
        <v>5964</v>
      </c>
      <c r="C1820" t="s">
        <v>14722</v>
      </c>
      <c r="D1820" t="s">
        <v>5587</v>
      </c>
      <c r="E1820" t="s">
        <v>5577</v>
      </c>
      <c r="F1820" t="s">
        <v>5965</v>
      </c>
      <c r="G1820" t="s">
        <v>5587</v>
      </c>
      <c r="H1820" t="s">
        <v>14723</v>
      </c>
      <c r="I1820" t="s">
        <v>9410</v>
      </c>
      <c r="J1820" t="s">
        <v>9411</v>
      </c>
      <c r="K1820">
        <v>0.98</v>
      </c>
      <c r="L1820" s="1">
        <v>44927</v>
      </c>
      <c r="M1820" s="1">
        <v>45291</v>
      </c>
    </row>
    <row r="1821" spans="1:13">
      <c r="A1821" t="s">
        <v>5966</v>
      </c>
      <c r="B1821" t="s">
        <v>5967</v>
      </c>
      <c r="C1821" t="s">
        <v>14724</v>
      </c>
      <c r="D1821" t="s">
        <v>14725</v>
      </c>
      <c r="E1821" t="s">
        <v>5577</v>
      </c>
      <c r="F1821" t="s">
        <v>5968</v>
      </c>
      <c r="G1821" t="s">
        <v>4102</v>
      </c>
      <c r="H1821" t="s">
        <v>14726</v>
      </c>
      <c r="I1821" t="s">
        <v>9410</v>
      </c>
      <c r="J1821" t="s">
        <v>9411</v>
      </c>
      <c r="K1821">
        <v>1.02</v>
      </c>
      <c r="L1821" s="1">
        <v>44927</v>
      </c>
      <c r="M1821" s="1">
        <v>45291</v>
      </c>
    </row>
    <row r="1822" spans="1:13">
      <c r="A1822" t="s">
        <v>14727</v>
      </c>
      <c r="B1822" t="s">
        <v>14728</v>
      </c>
      <c r="C1822" t="s">
        <v>14729</v>
      </c>
      <c r="D1822" t="s">
        <v>5747</v>
      </c>
      <c r="E1822" t="s">
        <v>5577</v>
      </c>
      <c r="F1822" t="s">
        <v>5746</v>
      </c>
      <c r="G1822" t="s">
        <v>5747</v>
      </c>
      <c r="H1822" t="s">
        <v>14730</v>
      </c>
      <c r="I1822" t="s">
        <v>9410</v>
      </c>
      <c r="J1822" t="s">
        <v>9411</v>
      </c>
      <c r="K1822">
        <v>0.92</v>
      </c>
      <c r="L1822" s="1">
        <v>44927</v>
      </c>
      <c r="M1822" s="1">
        <v>45291</v>
      </c>
    </row>
    <row r="1823" spans="1:13">
      <c r="A1823" t="s">
        <v>5979</v>
      </c>
      <c r="B1823" t="s">
        <v>5980</v>
      </c>
      <c r="C1823" t="s">
        <v>14731</v>
      </c>
      <c r="D1823" t="s">
        <v>10496</v>
      </c>
      <c r="E1823" t="s">
        <v>5981</v>
      </c>
      <c r="F1823" t="s">
        <v>5982</v>
      </c>
      <c r="G1823" t="s">
        <v>5983</v>
      </c>
      <c r="H1823" t="s">
        <v>14732</v>
      </c>
      <c r="I1823" t="s">
        <v>9410</v>
      </c>
      <c r="J1823" t="s">
        <v>9411</v>
      </c>
      <c r="K1823">
        <v>0.93</v>
      </c>
      <c r="L1823" s="1">
        <v>44927</v>
      </c>
      <c r="M1823" s="1">
        <v>45291</v>
      </c>
    </row>
    <row r="1824" spans="1:13">
      <c r="A1824" t="s">
        <v>5984</v>
      </c>
      <c r="B1824" t="s">
        <v>5985</v>
      </c>
      <c r="C1824" t="s">
        <v>14733</v>
      </c>
      <c r="D1824" t="s">
        <v>14734</v>
      </c>
      <c r="E1824" t="s">
        <v>5981</v>
      </c>
      <c r="F1824" t="s">
        <v>5986</v>
      </c>
      <c r="G1824" t="s">
        <v>5987</v>
      </c>
      <c r="H1824" t="s">
        <v>14735</v>
      </c>
      <c r="I1824" t="s">
        <v>9410</v>
      </c>
      <c r="J1824" t="s">
        <v>9411</v>
      </c>
      <c r="K1824">
        <v>1</v>
      </c>
      <c r="L1824" s="1">
        <v>44927</v>
      </c>
      <c r="M1824" s="1">
        <v>45291</v>
      </c>
    </row>
    <row r="1825" spans="1:13">
      <c r="A1825" t="s">
        <v>5988</v>
      </c>
      <c r="B1825" t="s">
        <v>5989</v>
      </c>
      <c r="C1825" t="s">
        <v>14736</v>
      </c>
      <c r="D1825" t="s">
        <v>14737</v>
      </c>
      <c r="E1825" t="s">
        <v>5981</v>
      </c>
      <c r="F1825" t="s">
        <v>5990</v>
      </c>
      <c r="G1825" t="s">
        <v>5991</v>
      </c>
      <c r="H1825" t="s">
        <v>14738</v>
      </c>
      <c r="I1825" t="s">
        <v>9410</v>
      </c>
      <c r="J1825" t="s">
        <v>9411</v>
      </c>
      <c r="K1825">
        <v>0.88</v>
      </c>
      <c r="L1825" s="1">
        <v>44927</v>
      </c>
      <c r="M1825" s="1">
        <v>45291</v>
      </c>
    </row>
    <row r="1826" spans="1:13">
      <c r="A1826" t="s">
        <v>5992</v>
      </c>
      <c r="B1826" t="s">
        <v>5993</v>
      </c>
      <c r="C1826" t="s">
        <v>14739</v>
      </c>
      <c r="D1826" t="s">
        <v>14740</v>
      </c>
      <c r="E1826" t="s">
        <v>5981</v>
      </c>
      <c r="F1826" t="s">
        <v>5994</v>
      </c>
      <c r="G1826" t="s">
        <v>5995</v>
      </c>
      <c r="H1826" t="s">
        <v>14741</v>
      </c>
      <c r="I1826" t="s">
        <v>9410</v>
      </c>
      <c r="J1826" t="s">
        <v>9411</v>
      </c>
      <c r="K1826">
        <v>0.97</v>
      </c>
      <c r="L1826" s="1">
        <v>44927</v>
      </c>
      <c r="M1826" s="1">
        <v>45291</v>
      </c>
    </row>
    <row r="1827" spans="1:13">
      <c r="A1827" t="s">
        <v>5996</v>
      </c>
      <c r="B1827" t="s">
        <v>5997</v>
      </c>
      <c r="C1827" t="s">
        <v>14742</v>
      </c>
      <c r="D1827" t="s">
        <v>14743</v>
      </c>
      <c r="E1827" t="s">
        <v>5981</v>
      </c>
      <c r="F1827" t="s">
        <v>5998</v>
      </c>
      <c r="G1827" t="s">
        <v>5999</v>
      </c>
      <c r="H1827" t="s">
        <v>14744</v>
      </c>
      <c r="I1827" t="s">
        <v>9410</v>
      </c>
      <c r="J1827" t="s">
        <v>9411</v>
      </c>
      <c r="K1827">
        <v>0.9</v>
      </c>
      <c r="L1827" s="1">
        <v>44927</v>
      </c>
      <c r="M1827" s="1">
        <v>45291</v>
      </c>
    </row>
    <row r="1828" spans="1:13">
      <c r="A1828" t="s">
        <v>6000</v>
      </c>
      <c r="B1828" t="s">
        <v>6001</v>
      </c>
      <c r="C1828" t="s">
        <v>14745</v>
      </c>
      <c r="D1828" t="s">
        <v>14746</v>
      </c>
      <c r="E1828" t="s">
        <v>5981</v>
      </c>
      <c r="F1828" t="s">
        <v>6002</v>
      </c>
      <c r="G1828" t="s">
        <v>2354</v>
      </c>
      <c r="H1828" t="s">
        <v>14747</v>
      </c>
      <c r="I1828" t="s">
        <v>9410</v>
      </c>
      <c r="J1828" t="s">
        <v>9411</v>
      </c>
      <c r="K1828">
        <v>0.94</v>
      </c>
      <c r="L1828" s="1">
        <v>44927</v>
      </c>
      <c r="M1828" s="1">
        <v>45291</v>
      </c>
    </row>
    <row r="1829" spans="1:13">
      <c r="A1829" t="s">
        <v>6003</v>
      </c>
      <c r="B1829" t="s">
        <v>6004</v>
      </c>
      <c r="C1829" t="s">
        <v>14748</v>
      </c>
      <c r="D1829" t="s">
        <v>14749</v>
      </c>
      <c r="E1829" t="s">
        <v>5981</v>
      </c>
      <c r="F1829" t="s">
        <v>6005</v>
      </c>
      <c r="G1829" t="s">
        <v>6006</v>
      </c>
      <c r="H1829" t="s">
        <v>14750</v>
      </c>
      <c r="I1829" t="s">
        <v>9410</v>
      </c>
      <c r="J1829" t="s">
        <v>9411</v>
      </c>
      <c r="K1829">
        <v>0.94</v>
      </c>
      <c r="L1829" s="1">
        <v>44927</v>
      </c>
      <c r="M1829" s="1">
        <v>45291</v>
      </c>
    </row>
    <row r="1830" spans="1:13">
      <c r="A1830" t="s">
        <v>6007</v>
      </c>
      <c r="B1830" t="s">
        <v>6008</v>
      </c>
      <c r="C1830" t="s">
        <v>14751</v>
      </c>
      <c r="D1830" t="s">
        <v>14752</v>
      </c>
      <c r="E1830" t="s">
        <v>5981</v>
      </c>
      <c r="F1830" t="s">
        <v>6009</v>
      </c>
      <c r="G1830" t="s">
        <v>2182</v>
      </c>
      <c r="H1830" t="s">
        <v>14753</v>
      </c>
      <c r="I1830" t="s">
        <v>9410</v>
      </c>
      <c r="J1830" t="s">
        <v>9411</v>
      </c>
      <c r="K1830">
        <v>0.97</v>
      </c>
      <c r="L1830" s="1">
        <v>44927</v>
      </c>
      <c r="M1830" s="1">
        <v>45291</v>
      </c>
    </row>
    <row r="1831" spans="1:13">
      <c r="A1831" t="s">
        <v>6010</v>
      </c>
      <c r="B1831" t="s">
        <v>6011</v>
      </c>
      <c r="C1831" t="s">
        <v>14754</v>
      </c>
      <c r="D1831" t="s">
        <v>14755</v>
      </c>
      <c r="E1831" t="s">
        <v>5981</v>
      </c>
      <c r="F1831" t="s">
        <v>6012</v>
      </c>
      <c r="G1831" t="s">
        <v>3528</v>
      </c>
      <c r="H1831" t="s">
        <v>14756</v>
      </c>
      <c r="I1831" t="s">
        <v>9410</v>
      </c>
      <c r="J1831" t="s">
        <v>9411</v>
      </c>
      <c r="K1831">
        <v>0.97</v>
      </c>
      <c r="L1831" s="1">
        <v>44927</v>
      </c>
      <c r="M1831" s="1">
        <v>45291</v>
      </c>
    </row>
    <row r="1832" spans="1:13">
      <c r="A1832" t="s">
        <v>6013</v>
      </c>
      <c r="B1832" t="s">
        <v>6014</v>
      </c>
      <c r="C1832" t="s">
        <v>14757</v>
      </c>
      <c r="D1832" t="s">
        <v>14758</v>
      </c>
      <c r="E1832" t="s">
        <v>5981</v>
      </c>
      <c r="F1832" t="s">
        <v>6015</v>
      </c>
      <c r="G1832" t="s">
        <v>104</v>
      </c>
      <c r="H1832" t="s">
        <v>14759</v>
      </c>
      <c r="I1832" t="s">
        <v>9410</v>
      </c>
      <c r="J1832" t="s">
        <v>9411</v>
      </c>
      <c r="K1832">
        <v>1.07</v>
      </c>
      <c r="L1832" s="1">
        <v>44927</v>
      </c>
      <c r="M1832" s="1">
        <v>45291</v>
      </c>
    </row>
    <row r="1833" spans="1:13">
      <c r="A1833" t="s">
        <v>6016</v>
      </c>
      <c r="B1833" t="s">
        <v>6017</v>
      </c>
      <c r="C1833" t="s">
        <v>14760</v>
      </c>
      <c r="D1833" t="s">
        <v>14761</v>
      </c>
      <c r="E1833" t="s">
        <v>5981</v>
      </c>
      <c r="F1833" t="s">
        <v>6018</v>
      </c>
      <c r="G1833" t="s">
        <v>3581</v>
      </c>
      <c r="H1833" t="s">
        <v>14762</v>
      </c>
      <c r="I1833" t="s">
        <v>9410</v>
      </c>
      <c r="J1833" t="s">
        <v>9411</v>
      </c>
      <c r="K1833">
        <v>0.98</v>
      </c>
      <c r="L1833" s="1">
        <v>44927</v>
      </c>
      <c r="M1833" s="1">
        <v>45291</v>
      </c>
    </row>
    <row r="1834" spans="1:13">
      <c r="A1834" t="s">
        <v>6019</v>
      </c>
      <c r="B1834" t="s">
        <v>6020</v>
      </c>
      <c r="C1834" t="s">
        <v>14763</v>
      </c>
      <c r="D1834" t="s">
        <v>11255</v>
      </c>
      <c r="E1834" t="s">
        <v>5981</v>
      </c>
      <c r="F1834" t="s">
        <v>6021</v>
      </c>
      <c r="G1834" t="s">
        <v>63</v>
      </c>
      <c r="H1834" t="s">
        <v>14764</v>
      </c>
      <c r="I1834" t="s">
        <v>9410</v>
      </c>
      <c r="J1834" t="s">
        <v>9411</v>
      </c>
      <c r="K1834">
        <v>0.95</v>
      </c>
      <c r="L1834" s="1">
        <v>44927</v>
      </c>
      <c r="M1834" s="1">
        <v>45291</v>
      </c>
    </row>
    <row r="1835" spans="1:13">
      <c r="A1835" t="s">
        <v>6022</v>
      </c>
      <c r="B1835" t="s">
        <v>6023</v>
      </c>
      <c r="C1835" t="s">
        <v>14765</v>
      </c>
      <c r="D1835" t="s">
        <v>44</v>
      </c>
      <c r="E1835" t="s">
        <v>5981</v>
      </c>
      <c r="F1835" t="s">
        <v>6024</v>
      </c>
      <c r="G1835" t="s">
        <v>6025</v>
      </c>
      <c r="H1835" t="s">
        <v>14766</v>
      </c>
      <c r="I1835" t="s">
        <v>9410</v>
      </c>
      <c r="J1835" t="s">
        <v>9411</v>
      </c>
      <c r="K1835">
        <v>0.96</v>
      </c>
      <c r="L1835" s="1">
        <v>44927</v>
      </c>
      <c r="M1835" s="1">
        <v>45291</v>
      </c>
    </row>
    <row r="1836" spans="1:13">
      <c r="A1836" t="s">
        <v>6026</v>
      </c>
      <c r="B1836" t="s">
        <v>6027</v>
      </c>
      <c r="C1836" t="s">
        <v>13849</v>
      </c>
      <c r="D1836" t="s">
        <v>14761</v>
      </c>
      <c r="E1836" t="s">
        <v>5981</v>
      </c>
      <c r="F1836" t="s">
        <v>6028</v>
      </c>
      <c r="G1836" t="s">
        <v>3581</v>
      </c>
      <c r="H1836" t="s">
        <v>14767</v>
      </c>
      <c r="I1836" t="s">
        <v>9410</v>
      </c>
      <c r="J1836" t="s">
        <v>9411</v>
      </c>
      <c r="K1836">
        <v>0.97</v>
      </c>
      <c r="L1836" s="1">
        <v>44927</v>
      </c>
      <c r="M1836" s="1">
        <v>45291</v>
      </c>
    </row>
    <row r="1837" spans="1:13">
      <c r="A1837" t="s">
        <v>6029</v>
      </c>
      <c r="B1837" t="s">
        <v>6030</v>
      </c>
      <c r="C1837" t="s">
        <v>14768</v>
      </c>
      <c r="D1837" t="s">
        <v>2722</v>
      </c>
      <c r="E1837" t="s">
        <v>5981</v>
      </c>
      <c r="F1837" t="s">
        <v>6031</v>
      </c>
      <c r="G1837" t="s">
        <v>6032</v>
      </c>
      <c r="H1837" t="s">
        <v>14769</v>
      </c>
      <c r="I1837" t="s">
        <v>9410</v>
      </c>
      <c r="J1837" t="s">
        <v>9411</v>
      </c>
      <c r="K1837">
        <v>0.93</v>
      </c>
      <c r="L1837" s="1">
        <v>44927</v>
      </c>
      <c r="M1837" s="1">
        <v>45291</v>
      </c>
    </row>
    <row r="1838" spans="1:13">
      <c r="A1838" t="s">
        <v>6033</v>
      </c>
      <c r="B1838" t="s">
        <v>6034</v>
      </c>
      <c r="C1838" t="s">
        <v>14770</v>
      </c>
      <c r="D1838" t="s">
        <v>14771</v>
      </c>
      <c r="E1838" t="s">
        <v>5981</v>
      </c>
      <c r="F1838" t="s">
        <v>6035</v>
      </c>
      <c r="G1838" t="s">
        <v>6036</v>
      </c>
      <c r="H1838" t="s">
        <v>14772</v>
      </c>
      <c r="I1838" t="s">
        <v>9410</v>
      </c>
      <c r="J1838" t="s">
        <v>9411</v>
      </c>
      <c r="K1838">
        <v>0.97</v>
      </c>
      <c r="L1838" s="1">
        <v>44927</v>
      </c>
      <c r="M1838" s="1">
        <v>45291</v>
      </c>
    </row>
    <row r="1839" spans="1:13">
      <c r="A1839" t="s">
        <v>6037</v>
      </c>
      <c r="B1839" t="s">
        <v>6038</v>
      </c>
      <c r="C1839" t="s">
        <v>14773</v>
      </c>
      <c r="D1839" t="s">
        <v>9887</v>
      </c>
      <c r="E1839" t="s">
        <v>5981</v>
      </c>
      <c r="F1839" t="s">
        <v>6039</v>
      </c>
      <c r="G1839" t="s">
        <v>3849</v>
      </c>
      <c r="H1839" t="s">
        <v>14774</v>
      </c>
      <c r="I1839" t="s">
        <v>9410</v>
      </c>
      <c r="J1839" t="s">
        <v>9411</v>
      </c>
      <c r="K1839">
        <v>0.95</v>
      </c>
      <c r="L1839" s="1">
        <v>44927</v>
      </c>
      <c r="M1839" s="1">
        <v>45291</v>
      </c>
    </row>
    <row r="1840" spans="1:13">
      <c r="A1840" t="s">
        <v>6040</v>
      </c>
      <c r="B1840" t="s">
        <v>6041</v>
      </c>
      <c r="C1840" t="s">
        <v>14775</v>
      </c>
      <c r="D1840" t="s">
        <v>6043</v>
      </c>
      <c r="E1840" t="s">
        <v>5981</v>
      </c>
      <c r="F1840" t="s">
        <v>6042</v>
      </c>
      <c r="G1840" t="s">
        <v>6043</v>
      </c>
      <c r="H1840" t="s">
        <v>14776</v>
      </c>
      <c r="I1840" t="s">
        <v>9410</v>
      </c>
      <c r="J1840" t="s">
        <v>9411</v>
      </c>
      <c r="K1840">
        <v>0.95</v>
      </c>
      <c r="L1840" s="1">
        <v>44927</v>
      </c>
      <c r="M1840" s="1">
        <v>45291</v>
      </c>
    </row>
    <row r="1841" spans="1:13">
      <c r="A1841" t="s">
        <v>6044</v>
      </c>
      <c r="B1841" t="s">
        <v>6045</v>
      </c>
      <c r="C1841" t="s">
        <v>14777</v>
      </c>
      <c r="D1841" t="s">
        <v>14778</v>
      </c>
      <c r="E1841" t="s">
        <v>5981</v>
      </c>
      <c r="F1841" t="s">
        <v>6046</v>
      </c>
      <c r="G1841" t="s">
        <v>6047</v>
      </c>
      <c r="H1841" t="s">
        <v>14779</v>
      </c>
      <c r="I1841" t="s">
        <v>9410</v>
      </c>
      <c r="J1841" t="s">
        <v>9411</v>
      </c>
      <c r="K1841">
        <v>0.96</v>
      </c>
      <c r="L1841" s="1">
        <v>44927</v>
      </c>
      <c r="M1841" s="1">
        <v>45291</v>
      </c>
    </row>
    <row r="1842" spans="1:13">
      <c r="A1842" t="s">
        <v>6048</v>
      </c>
      <c r="B1842" t="s">
        <v>6049</v>
      </c>
      <c r="C1842" t="s">
        <v>14780</v>
      </c>
      <c r="D1842" t="s">
        <v>14781</v>
      </c>
      <c r="E1842" t="s">
        <v>5981</v>
      </c>
      <c r="F1842" t="s">
        <v>6050</v>
      </c>
      <c r="G1842" t="s">
        <v>6051</v>
      </c>
      <c r="H1842" t="s">
        <v>14782</v>
      </c>
      <c r="I1842" t="s">
        <v>9410</v>
      </c>
      <c r="J1842" t="s">
        <v>9411</v>
      </c>
      <c r="K1842">
        <v>0.97</v>
      </c>
      <c r="L1842" s="1">
        <v>44927</v>
      </c>
      <c r="M1842" s="1">
        <v>45291</v>
      </c>
    </row>
    <row r="1843" spans="1:13">
      <c r="A1843" t="s">
        <v>6052</v>
      </c>
      <c r="B1843" t="s">
        <v>6053</v>
      </c>
      <c r="C1843" t="s">
        <v>14783</v>
      </c>
      <c r="D1843" t="s">
        <v>7475</v>
      </c>
      <c r="E1843" t="s">
        <v>5981</v>
      </c>
      <c r="F1843" t="s">
        <v>6054</v>
      </c>
      <c r="G1843" t="s">
        <v>6055</v>
      </c>
      <c r="H1843" t="s">
        <v>14784</v>
      </c>
      <c r="I1843" t="s">
        <v>9410</v>
      </c>
      <c r="J1843" t="s">
        <v>9411</v>
      </c>
      <c r="K1843">
        <v>0.98</v>
      </c>
      <c r="L1843" s="1">
        <v>44927</v>
      </c>
      <c r="M1843" s="1">
        <v>45291</v>
      </c>
    </row>
    <row r="1844" spans="1:13">
      <c r="A1844" t="s">
        <v>6056</v>
      </c>
      <c r="B1844" t="s">
        <v>6057</v>
      </c>
      <c r="C1844" t="s">
        <v>14785</v>
      </c>
      <c r="D1844" t="s">
        <v>6036</v>
      </c>
      <c r="E1844" t="s">
        <v>5981</v>
      </c>
      <c r="F1844" t="s">
        <v>6058</v>
      </c>
      <c r="G1844" t="s">
        <v>3819</v>
      </c>
      <c r="H1844" t="s">
        <v>14786</v>
      </c>
      <c r="I1844" t="s">
        <v>9410</v>
      </c>
      <c r="J1844" t="s">
        <v>9411</v>
      </c>
      <c r="K1844">
        <v>1.01</v>
      </c>
      <c r="L1844" s="1">
        <v>44927</v>
      </c>
      <c r="M1844" s="1">
        <v>45291</v>
      </c>
    </row>
    <row r="1845" spans="1:13">
      <c r="A1845" t="s">
        <v>6059</v>
      </c>
      <c r="B1845" t="s">
        <v>6060</v>
      </c>
      <c r="C1845" t="s">
        <v>14787</v>
      </c>
      <c r="D1845" t="s">
        <v>11025</v>
      </c>
      <c r="E1845" t="s">
        <v>5981</v>
      </c>
      <c r="F1845" t="s">
        <v>6061</v>
      </c>
      <c r="G1845" t="s">
        <v>6062</v>
      </c>
      <c r="H1845" t="s">
        <v>14788</v>
      </c>
      <c r="I1845" t="s">
        <v>9410</v>
      </c>
      <c r="J1845" t="s">
        <v>9411</v>
      </c>
      <c r="K1845">
        <v>0.98</v>
      </c>
      <c r="L1845" s="1">
        <v>44927</v>
      </c>
      <c r="M1845" s="1">
        <v>45291</v>
      </c>
    </row>
    <row r="1846" spans="1:13">
      <c r="A1846" t="s">
        <v>6063</v>
      </c>
      <c r="B1846" t="s">
        <v>6064</v>
      </c>
      <c r="C1846" t="s">
        <v>14789</v>
      </c>
      <c r="D1846" t="s">
        <v>14752</v>
      </c>
      <c r="E1846" t="s">
        <v>5981</v>
      </c>
      <c r="F1846" t="s">
        <v>6065</v>
      </c>
      <c r="G1846" t="s">
        <v>2182</v>
      </c>
      <c r="H1846" t="s">
        <v>14790</v>
      </c>
      <c r="I1846" t="s">
        <v>9410</v>
      </c>
      <c r="J1846" t="s">
        <v>9411</v>
      </c>
      <c r="K1846">
        <v>0.99</v>
      </c>
      <c r="L1846" s="1">
        <v>44927</v>
      </c>
      <c r="M1846" s="1">
        <v>45291</v>
      </c>
    </row>
    <row r="1847" spans="1:13">
      <c r="A1847" t="s">
        <v>14791</v>
      </c>
      <c r="B1847" t="s">
        <v>14792</v>
      </c>
      <c r="C1847" t="s">
        <v>14793</v>
      </c>
      <c r="D1847" t="s">
        <v>6043</v>
      </c>
      <c r="E1847" t="s">
        <v>5981</v>
      </c>
      <c r="F1847" t="s">
        <v>6222</v>
      </c>
      <c r="G1847" t="s">
        <v>6043</v>
      </c>
      <c r="H1847" t="s">
        <v>14794</v>
      </c>
      <c r="I1847" t="s">
        <v>9410</v>
      </c>
      <c r="J1847" t="s">
        <v>9411</v>
      </c>
      <c r="K1847">
        <v>0.93</v>
      </c>
      <c r="L1847" s="1">
        <v>44927</v>
      </c>
      <c r="M1847" s="1">
        <v>45291</v>
      </c>
    </row>
    <row r="1848" spans="1:13">
      <c r="A1848" t="s">
        <v>6066</v>
      </c>
      <c r="B1848" t="s">
        <v>6067</v>
      </c>
      <c r="C1848" t="s">
        <v>14795</v>
      </c>
      <c r="D1848" t="s">
        <v>14796</v>
      </c>
      <c r="E1848" t="s">
        <v>5981</v>
      </c>
      <c r="F1848" t="s">
        <v>6068</v>
      </c>
      <c r="G1848" t="s">
        <v>6069</v>
      </c>
      <c r="H1848" t="s">
        <v>14797</v>
      </c>
      <c r="I1848" t="s">
        <v>9410</v>
      </c>
      <c r="J1848" t="s">
        <v>9411</v>
      </c>
      <c r="K1848">
        <v>0.89</v>
      </c>
      <c r="L1848" s="1">
        <v>44927</v>
      </c>
      <c r="M1848" s="1">
        <v>45291</v>
      </c>
    </row>
    <row r="1849" spans="1:13">
      <c r="A1849" t="s">
        <v>6070</v>
      </c>
      <c r="B1849" t="s">
        <v>6071</v>
      </c>
      <c r="C1849" t="s">
        <v>14798</v>
      </c>
      <c r="D1849" t="s">
        <v>438</v>
      </c>
      <c r="E1849" t="s">
        <v>5981</v>
      </c>
      <c r="F1849" t="s">
        <v>6072</v>
      </c>
      <c r="G1849" t="s">
        <v>6073</v>
      </c>
      <c r="H1849" t="s">
        <v>14799</v>
      </c>
      <c r="I1849" t="s">
        <v>9410</v>
      </c>
      <c r="J1849" t="s">
        <v>9411</v>
      </c>
      <c r="K1849">
        <v>0.93</v>
      </c>
      <c r="L1849" s="1">
        <v>44927</v>
      </c>
      <c r="M1849" s="1">
        <v>45291</v>
      </c>
    </row>
    <row r="1850" spans="1:13">
      <c r="A1850" t="s">
        <v>6074</v>
      </c>
      <c r="B1850" t="s">
        <v>6075</v>
      </c>
      <c r="C1850" t="s">
        <v>14800</v>
      </c>
      <c r="D1850" t="s">
        <v>1744</v>
      </c>
      <c r="E1850" t="s">
        <v>5981</v>
      </c>
      <c r="F1850" t="s">
        <v>6076</v>
      </c>
      <c r="G1850" t="s">
        <v>6077</v>
      </c>
      <c r="H1850" t="s">
        <v>14801</v>
      </c>
      <c r="I1850" t="s">
        <v>9410</v>
      </c>
      <c r="J1850" t="s">
        <v>9411</v>
      </c>
      <c r="K1850">
        <v>0.99</v>
      </c>
      <c r="L1850" s="1">
        <v>44927</v>
      </c>
      <c r="M1850" s="1">
        <v>45291</v>
      </c>
    </row>
    <row r="1851" spans="1:13">
      <c r="A1851" t="s">
        <v>6078</v>
      </c>
      <c r="B1851" t="s">
        <v>6079</v>
      </c>
      <c r="C1851" t="s">
        <v>14802</v>
      </c>
      <c r="D1851" t="s">
        <v>14803</v>
      </c>
      <c r="E1851" t="s">
        <v>5981</v>
      </c>
      <c r="F1851" t="s">
        <v>6080</v>
      </c>
      <c r="G1851" t="s">
        <v>5272</v>
      </c>
      <c r="H1851" t="s">
        <v>14804</v>
      </c>
      <c r="I1851" t="s">
        <v>9410</v>
      </c>
      <c r="J1851" t="s">
        <v>9411</v>
      </c>
      <c r="K1851">
        <v>0.93</v>
      </c>
      <c r="L1851" s="1">
        <v>44927</v>
      </c>
      <c r="M1851" s="1">
        <v>45291</v>
      </c>
    </row>
    <row r="1852" spans="1:13">
      <c r="A1852" t="s">
        <v>6081</v>
      </c>
      <c r="B1852" t="s">
        <v>6082</v>
      </c>
      <c r="C1852" t="s">
        <v>14805</v>
      </c>
      <c r="D1852" t="s">
        <v>14806</v>
      </c>
      <c r="E1852" t="s">
        <v>5981</v>
      </c>
      <c r="F1852" t="s">
        <v>6083</v>
      </c>
      <c r="G1852" t="s">
        <v>655</v>
      </c>
      <c r="H1852" t="s">
        <v>14807</v>
      </c>
      <c r="I1852" t="s">
        <v>9410</v>
      </c>
      <c r="J1852" t="s">
        <v>9411</v>
      </c>
      <c r="K1852">
        <v>0.96</v>
      </c>
      <c r="L1852" s="1">
        <v>44927</v>
      </c>
      <c r="M1852" s="1">
        <v>45291</v>
      </c>
    </row>
    <row r="1853" spans="1:13">
      <c r="A1853" t="s">
        <v>6084</v>
      </c>
      <c r="B1853" t="s">
        <v>6085</v>
      </c>
      <c r="C1853" t="s">
        <v>14808</v>
      </c>
      <c r="D1853" t="s">
        <v>14809</v>
      </c>
      <c r="E1853" t="s">
        <v>5981</v>
      </c>
      <c r="F1853" t="s">
        <v>6086</v>
      </c>
      <c r="G1853" t="s">
        <v>6087</v>
      </c>
      <c r="H1853" t="s">
        <v>14810</v>
      </c>
      <c r="I1853" t="s">
        <v>9410</v>
      </c>
      <c r="J1853" t="s">
        <v>9411</v>
      </c>
      <c r="K1853">
        <v>1.03</v>
      </c>
      <c r="L1853" s="1">
        <v>44927</v>
      </c>
      <c r="M1853" s="1">
        <v>45291</v>
      </c>
    </row>
    <row r="1854" spans="1:13">
      <c r="A1854" t="s">
        <v>6088</v>
      </c>
      <c r="B1854" t="s">
        <v>6089</v>
      </c>
      <c r="C1854" t="s">
        <v>14811</v>
      </c>
      <c r="D1854" t="s">
        <v>14812</v>
      </c>
      <c r="E1854" t="s">
        <v>5981</v>
      </c>
      <c r="F1854" t="s">
        <v>6090</v>
      </c>
      <c r="G1854" t="s">
        <v>6091</v>
      </c>
      <c r="H1854" t="s">
        <v>14813</v>
      </c>
      <c r="I1854" t="s">
        <v>9410</v>
      </c>
      <c r="J1854" t="s">
        <v>9411</v>
      </c>
      <c r="K1854">
        <v>0.98</v>
      </c>
      <c r="L1854" s="1">
        <v>44927</v>
      </c>
      <c r="M1854" s="1">
        <v>45291</v>
      </c>
    </row>
    <row r="1855" spans="1:13">
      <c r="A1855" t="s">
        <v>6092</v>
      </c>
      <c r="B1855" t="s">
        <v>6093</v>
      </c>
      <c r="C1855" t="s">
        <v>14814</v>
      </c>
      <c r="D1855" t="s">
        <v>8993</v>
      </c>
      <c r="E1855" t="s">
        <v>5981</v>
      </c>
      <c r="F1855" t="s">
        <v>6094</v>
      </c>
      <c r="G1855" t="s">
        <v>6095</v>
      </c>
      <c r="H1855" t="s">
        <v>14815</v>
      </c>
      <c r="I1855" t="s">
        <v>9410</v>
      </c>
      <c r="J1855" t="s">
        <v>9411</v>
      </c>
      <c r="K1855">
        <v>1.01</v>
      </c>
      <c r="L1855" s="1">
        <v>44927</v>
      </c>
      <c r="M1855" s="1">
        <v>45291</v>
      </c>
    </row>
    <row r="1856" spans="1:13">
      <c r="A1856" t="s">
        <v>6096</v>
      </c>
      <c r="B1856" t="s">
        <v>6097</v>
      </c>
      <c r="C1856" t="s">
        <v>14816</v>
      </c>
      <c r="D1856" t="s">
        <v>5389</v>
      </c>
      <c r="E1856" t="s">
        <v>5981</v>
      </c>
      <c r="F1856" t="s">
        <v>6098</v>
      </c>
      <c r="G1856" t="s">
        <v>6099</v>
      </c>
      <c r="H1856" t="s">
        <v>14817</v>
      </c>
      <c r="I1856" t="s">
        <v>9410</v>
      </c>
      <c r="J1856" t="s">
        <v>9411</v>
      </c>
      <c r="K1856">
        <v>0.88</v>
      </c>
      <c r="L1856" s="1">
        <v>44927</v>
      </c>
      <c r="M1856" s="1">
        <v>45291</v>
      </c>
    </row>
    <row r="1857" spans="1:13">
      <c r="A1857" t="s">
        <v>6100</v>
      </c>
      <c r="B1857" t="s">
        <v>6101</v>
      </c>
      <c r="C1857" t="s">
        <v>14818</v>
      </c>
      <c r="D1857" t="s">
        <v>9236</v>
      </c>
      <c r="E1857" t="s">
        <v>5981</v>
      </c>
      <c r="F1857" t="s">
        <v>6102</v>
      </c>
      <c r="G1857" t="s">
        <v>6103</v>
      </c>
      <c r="H1857" t="s">
        <v>14819</v>
      </c>
      <c r="I1857" t="s">
        <v>9410</v>
      </c>
      <c r="J1857" t="s">
        <v>9411</v>
      </c>
      <c r="K1857">
        <v>0.88</v>
      </c>
      <c r="L1857" s="1">
        <v>44927</v>
      </c>
      <c r="M1857" s="1">
        <v>45291</v>
      </c>
    </row>
    <row r="1858" spans="1:13">
      <c r="A1858" t="s">
        <v>6104</v>
      </c>
      <c r="B1858" t="s">
        <v>6105</v>
      </c>
      <c r="C1858" t="s">
        <v>14820</v>
      </c>
      <c r="D1858" t="s">
        <v>14821</v>
      </c>
      <c r="E1858" t="s">
        <v>5981</v>
      </c>
      <c r="F1858" t="s">
        <v>6106</v>
      </c>
      <c r="G1858" t="s">
        <v>6107</v>
      </c>
      <c r="H1858" t="s">
        <v>14822</v>
      </c>
      <c r="I1858" t="s">
        <v>9410</v>
      </c>
      <c r="J1858" t="s">
        <v>9411</v>
      </c>
      <c r="K1858">
        <v>1</v>
      </c>
      <c r="L1858" s="1">
        <v>44927</v>
      </c>
      <c r="M1858" s="1">
        <v>45291</v>
      </c>
    </row>
    <row r="1859" spans="1:13">
      <c r="A1859" t="s">
        <v>14823</v>
      </c>
      <c r="B1859" t="s">
        <v>14824</v>
      </c>
      <c r="C1859" t="s">
        <v>14825</v>
      </c>
      <c r="D1859" t="s">
        <v>14826</v>
      </c>
      <c r="E1859" t="s">
        <v>5981</v>
      </c>
      <c r="F1859" t="s">
        <v>14827</v>
      </c>
      <c r="G1859" t="s">
        <v>14828</v>
      </c>
      <c r="H1859" t="s">
        <v>14829</v>
      </c>
      <c r="I1859" t="s">
        <v>9410</v>
      </c>
      <c r="J1859" t="s">
        <v>9411</v>
      </c>
      <c r="K1859">
        <v>1.08</v>
      </c>
      <c r="L1859" s="1">
        <v>44927</v>
      </c>
      <c r="M1859" s="1">
        <v>45291</v>
      </c>
    </row>
    <row r="1860" spans="1:13">
      <c r="A1860" t="s">
        <v>6108</v>
      </c>
      <c r="B1860" t="s">
        <v>6109</v>
      </c>
      <c r="C1860" t="s">
        <v>14830</v>
      </c>
      <c r="D1860" t="s">
        <v>11545</v>
      </c>
      <c r="E1860" t="s">
        <v>5981</v>
      </c>
      <c r="F1860" t="s">
        <v>6110</v>
      </c>
      <c r="G1860" t="s">
        <v>6111</v>
      </c>
      <c r="H1860" t="s">
        <v>14831</v>
      </c>
      <c r="I1860" t="s">
        <v>9410</v>
      </c>
      <c r="J1860" t="s">
        <v>9411</v>
      </c>
      <c r="K1860">
        <v>0.99</v>
      </c>
      <c r="L1860" s="1">
        <v>44927</v>
      </c>
      <c r="M1860" s="1">
        <v>45291</v>
      </c>
    </row>
    <row r="1861" spans="1:13">
      <c r="A1861" t="s">
        <v>6112</v>
      </c>
      <c r="B1861" t="s">
        <v>6113</v>
      </c>
      <c r="C1861" t="s">
        <v>14832</v>
      </c>
      <c r="D1861" t="s">
        <v>1775</v>
      </c>
      <c r="E1861" t="s">
        <v>5981</v>
      </c>
      <c r="F1861" t="s">
        <v>6114</v>
      </c>
      <c r="G1861" t="s">
        <v>6115</v>
      </c>
      <c r="H1861" t="s">
        <v>14833</v>
      </c>
      <c r="I1861" t="s">
        <v>9410</v>
      </c>
      <c r="J1861" t="s">
        <v>9411</v>
      </c>
      <c r="K1861">
        <v>0.99</v>
      </c>
      <c r="L1861" s="1">
        <v>44927</v>
      </c>
      <c r="M1861" s="1">
        <v>45291</v>
      </c>
    </row>
    <row r="1862" spans="1:13">
      <c r="A1862" t="s">
        <v>6116</v>
      </c>
      <c r="B1862" t="s">
        <v>6117</v>
      </c>
      <c r="C1862" t="s">
        <v>14834</v>
      </c>
      <c r="D1862" t="s">
        <v>14835</v>
      </c>
      <c r="E1862" t="s">
        <v>5981</v>
      </c>
      <c r="F1862" t="s">
        <v>6118</v>
      </c>
      <c r="G1862" t="s">
        <v>6119</v>
      </c>
      <c r="H1862" t="s">
        <v>14836</v>
      </c>
      <c r="I1862" t="s">
        <v>9410</v>
      </c>
      <c r="J1862" t="s">
        <v>9411</v>
      </c>
      <c r="K1862">
        <v>0.93</v>
      </c>
      <c r="L1862" s="1">
        <v>44927</v>
      </c>
      <c r="M1862" s="1">
        <v>45291</v>
      </c>
    </row>
    <row r="1863" spans="1:13">
      <c r="A1863" t="s">
        <v>6120</v>
      </c>
      <c r="B1863" t="s">
        <v>6121</v>
      </c>
      <c r="C1863" t="s">
        <v>14837</v>
      </c>
      <c r="D1863" t="s">
        <v>9548</v>
      </c>
      <c r="E1863" t="s">
        <v>5981</v>
      </c>
      <c r="F1863" t="s">
        <v>6122</v>
      </c>
      <c r="G1863" t="s">
        <v>5995</v>
      </c>
      <c r="H1863" t="s">
        <v>14838</v>
      </c>
      <c r="I1863" t="s">
        <v>9410</v>
      </c>
      <c r="J1863" t="s">
        <v>9411</v>
      </c>
      <c r="K1863">
        <v>0.94</v>
      </c>
      <c r="L1863" s="1">
        <v>44927</v>
      </c>
      <c r="M1863" s="1">
        <v>45291</v>
      </c>
    </row>
    <row r="1864" spans="1:13">
      <c r="A1864" t="s">
        <v>6123</v>
      </c>
      <c r="B1864" t="s">
        <v>6124</v>
      </c>
      <c r="C1864" t="s">
        <v>14839</v>
      </c>
      <c r="D1864" t="s">
        <v>7538</v>
      </c>
      <c r="E1864" t="s">
        <v>5981</v>
      </c>
      <c r="F1864" t="s">
        <v>6125</v>
      </c>
      <c r="G1864" t="s">
        <v>6111</v>
      </c>
      <c r="H1864" t="s">
        <v>14840</v>
      </c>
      <c r="I1864" t="s">
        <v>9410</v>
      </c>
      <c r="J1864" t="s">
        <v>9411</v>
      </c>
      <c r="K1864">
        <v>0.92</v>
      </c>
      <c r="L1864" s="1">
        <v>44927</v>
      </c>
      <c r="M1864" s="1">
        <v>45291</v>
      </c>
    </row>
    <row r="1865" spans="1:13">
      <c r="A1865" t="s">
        <v>6126</v>
      </c>
      <c r="B1865" t="s">
        <v>6127</v>
      </c>
      <c r="C1865" t="s">
        <v>14841</v>
      </c>
      <c r="D1865" t="s">
        <v>14842</v>
      </c>
      <c r="E1865" t="s">
        <v>5981</v>
      </c>
      <c r="F1865" t="s">
        <v>6128</v>
      </c>
      <c r="G1865" t="s">
        <v>5991</v>
      </c>
      <c r="H1865" t="s">
        <v>14843</v>
      </c>
      <c r="I1865" t="s">
        <v>9410</v>
      </c>
      <c r="J1865" t="s">
        <v>9411</v>
      </c>
      <c r="K1865">
        <v>0.94</v>
      </c>
      <c r="L1865" s="1">
        <v>44927</v>
      </c>
      <c r="M1865" s="1">
        <v>45291</v>
      </c>
    </row>
    <row r="1866" spans="1:13">
      <c r="A1866" t="s">
        <v>6129</v>
      </c>
      <c r="B1866" t="s">
        <v>6130</v>
      </c>
      <c r="C1866" t="s">
        <v>14844</v>
      </c>
      <c r="D1866" t="s">
        <v>1744</v>
      </c>
      <c r="E1866" t="s">
        <v>5981</v>
      </c>
      <c r="F1866" t="s">
        <v>6131</v>
      </c>
      <c r="G1866" t="s">
        <v>6077</v>
      </c>
      <c r="H1866" t="s">
        <v>14845</v>
      </c>
      <c r="I1866" t="s">
        <v>9410</v>
      </c>
      <c r="J1866" t="s">
        <v>9411</v>
      </c>
      <c r="K1866">
        <v>0.94</v>
      </c>
      <c r="L1866" s="1">
        <v>44927</v>
      </c>
      <c r="M1866" s="1">
        <v>45291</v>
      </c>
    </row>
    <row r="1867" spans="1:13">
      <c r="A1867" t="s">
        <v>6132</v>
      </c>
      <c r="B1867" t="s">
        <v>6133</v>
      </c>
      <c r="C1867" t="s">
        <v>14846</v>
      </c>
      <c r="D1867" t="s">
        <v>14847</v>
      </c>
      <c r="E1867" t="s">
        <v>5981</v>
      </c>
      <c r="F1867" t="s">
        <v>6134</v>
      </c>
      <c r="G1867" t="s">
        <v>6135</v>
      </c>
      <c r="H1867" t="s">
        <v>14848</v>
      </c>
      <c r="I1867" t="s">
        <v>9410</v>
      </c>
      <c r="J1867" t="s">
        <v>9411</v>
      </c>
      <c r="K1867">
        <v>0.94</v>
      </c>
      <c r="L1867" s="1">
        <v>44927</v>
      </c>
      <c r="M1867" s="1">
        <v>45291</v>
      </c>
    </row>
    <row r="1868" spans="1:13">
      <c r="A1868" t="s">
        <v>6136</v>
      </c>
      <c r="B1868" t="s">
        <v>6137</v>
      </c>
      <c r="C1868" t="s">
        <v>14849</v>
      </c>
      <c r="D1868" t="s">
        <v>14850</v>
      </c>
      <c r="E1868" t="s">
        <v>5981</v>
      </c>
      <c r="F1868" t="s">
        <v>6138</v>
      </c>
      <c r="G1868" t="s">
        <v>6139</v>
      </c>
      <c r="H1868" t="s">
        <v>14851</v>
      </c>
      <c r="I1868" t="s">
        <v>9410</v>
      </c>
      <c r="J1868" t="s">
        <v>9411</v>
      </c>
      <c r="K1868">
        <v>0.97</v>
      </c>
      <c r="L1868" s="1">
        <v>44927</v>
      </c>
      <c r="M1868" s="1">
        <v>45291</v>
      </c>
    </row>
    <row r="1869" spans="1:13">
      <c r="A1869" t="s">
        <v>6140</v>
      </c>
      <c r="B1869" t="s">
        <v>6141</v>
      </c>
      <c r="C1869" t="s">
        <v>14852</v>
      </c>
      <c r="D1869" t="s">
        <v>14853</v>
      </c>
      <c r="E1869" t="s">
        <v>5981</v>
      </c>
      <c r="F1869" t="s">
        <v>6142</v>
      </c>
      <c r="G1869" t="s">
        <v>6143</v>
      </c>
      <c r="H1869" t="s">
        <v>14854</v>
      </c>
      <c r="I1869" t="s">
        <v>9410</v>
      </c>
      <c r="J1869" t="s">
        <v>9411</v>
      </c>
      <c r="K1869">
        <v>0.99</v>
      </c>
      <c r="L1869" s="1">
        <v>44927</v>
      </c>
      <c r="M1869" s="1">
        <v>45291</v>
      </c>
    </row>
    <row r="1870" spans="1:13">
      <c r="A1870" t="s">
        <v>6144</v>
      </c>
      <c r="B1870" t="s">
        <v>6145</v>
      </c>
      <c r="C1870" t="s">
        <v>14855</v>
      </c>
      <c r="D1870" t="s">
        <v>1744</v>
      </c>
      <c r="E1870" t="s">
        <v>5981</v>
      </c>
      <c r="F1870" t="s">
        <v>6146</v>
      </c>
      <c r="G1870" t="s">
        <v>6077</v>
      </c>
      <c r="H1870" t="s">
        <v>14856</v>
      </c>
      <c r="I1870" t="s">
        <v>9410</v>
      </c>
      <c r="J1870" t="s">
        <v>9411</v>
      </c>
      <c r="K1870">
        <v>0.97</v>
      </c>
      <c r="L1870" s="1">
        <v>44927</v>
      </c>
      <c r="M1870" s="1">
        <v>45291</v>
      </c>
    </row>
    <row r="1871" spans="1:13">
      <c r="A1871" t="s">
        <v>6147</v>
      </c>
      <c r="B1871" t="s">
        <v>6148</v>
      </c>
      <c r="C1871" t="s">
        <v>14857</v>
      </c>
      <c r="D1871" t="s">
        <v>8993</v>
      </c>
      <c r="E1871" t="s">
        <v>5981</v>
      </c>
      <c r="F1871" t="s">
        <v>6149</v>
      </c>
      <c r="G1871" t="s">
        <v>6095</v>
      </c>
      <c r="H1871" t="s">
        <v>14858</v>
      </c>
      <c r="I1871" t="s">
        <v>9410</v>
      </c>
      <c r="J1871" t="s">
        <v>9411</v>
      </c>
      <c r="K1871">
        <v>0.92</v>
      </c>
      <c r="L1871" s="1">
        <v>44927</v>
      </c>
      <c r="M1871" s="1">
        <v>45291</v>
      </c>
    </row>
    <row r="1872" spans="1:13">
      <c r="A1872" t="s">
        <v>6150</v>
      </c>
      <c r="B1872" t="s">
        <v>6151</v>
      </c>
      <c r="C1872" t="s">
        <v>14859</v>
      </c>
      <c r="D1872" t="s">
        <v>14860</v>
      </c>
      <c r="E1872" t="s">
        <v>5981</v>
      </c>
      <c r="F1872" t="s">
        <v>6152</v>
      </c>
      <c r="G1872" t="s">
        <v>6153</v>
      </c>
      <c r="H1872" t="s">
        <v>14861</v>
      </c>
      <c r="I1872" t="s">
        <v>9410</v>
      </c>
      <c r="J1872" t="s">
        <v>9411</v>
      </c>
      <c r="K1872">
        <v>0.89</v>
      </c>
      <c r="L1872" s="1">
        <v>44927</v>
      </c>
      <c r="M1872" s="1">
        <v>45291</v>
      </c>
    </row>
    <row r="1873" spans="1:13">
      <c r="A1873" t="s">
        <v>6154</v>
      </c>
      <c r="B1873" t="s">
        <v>6155</v>
      </c>
      <c r="C1873" t="s">
        <v>14862</v>
      </c>
      <c r="D1873" t="s">
        <v>14863</v>
      </c>
      <c r="E1873" t="s">
        <v>5981</v>
      </c>
      <c r="F1873" t="s">
        <v>6156</v>
      </c>
      <c r="G1873" t="s">
        <v>6157</v>
      </c>
      <c r="H1873" t="s">
        <v>14864</v>
      </c>
      <c r="I1873" t="s">
        <v>9410</v>
      </c>
      <c r="J1873" t="s">
        <v>9411</v>
      </c>
      <c r="K1873">
        <v>1.05</v>
      </c>
      <c r="L1873" s="1">
        <v>44927</v>
      </c>
      <c r="M1873" s="1">
        <v>45291</v>
      </c>
    </row>
    <row r="1874" spans="1:13">
      <c r="A1874" t="s">
        <v>6158</v>
      </c>
      <c r="B1874" t="s">
        <v>6159</v>
      </c>
      <c r="C1874" t="s">
        <v>14865</v>
      </c>
      <c r="D1874" t="s">
        <v>8643</v>
      </c>
      <c r="E1874" t="s">
        <v>5981</v>
      </c>
      <c r="F1874" t="s">
        <v>6160</v>
      </c>
      <c r="G1874" t="s">
        <v>6161</v>
      </c>
      <c r="H1874" t="s">
        <v>14866</v>
      </c>
      <c r="I1874" t="s">
        <v>9410</v>
      </c>
      <c r="J1874" t="s">
        <v>9411</v>
      </c>
      <c r="K1874">
        <v>0.94</v>
      </c>
      <c r="L1874" s="1">
        <v>44927</v>
      </c>
      <c r="M1874" s="1">
        <v>45291</v>
      </c>
    </row>
    <row r="1875" spans="1:13">
      <c r="A1875" t="s">
        <v>6162</v>
      </c>
      <c r="B1875" t="s">
        <v>6163</v>
      </c>
      <c r="C1875" t="s">
        <v>14867</v>
      </c>
      <c r="D1875" t="s">
        <v>14868</v>
      </c>
      <c r="E1875" t="s">
        <v>5981</v>
      </c>
      <c r="F1875" t="s">
        <v>6164</v>
      </c>
      <c r="G1875" t="s">
        <v>6165</v>
      </c>
      <c r="H1875" t="s">
        <v>14869</v>
      </c>
      <c r="I1875" t="s">
        <v>9410</v>
      </c>
      <c r="J1875" t="s">
        <v>9411</v>
      </c>
      <c r="K1875">
        <v>0.92</v>
      </c>
      <c r="L1875" s="1">
        <v>44927</v>
      </c>
      <c r="M1875" s="1">
        <v>45291</v>
      </c>
    </row>
    <row r="1876" spans="1:13">
      <c r="A1876" t="s">
        <v>6166</v>
      </c>
      <c r="B1876" t="s">
        <v>6167</v>
      </c>
      <c r="C1876" t="s">
        <v>14870</v>
      </c>
      <c r="D1876" t="s">
        <v>14871</v>
      </c>
      <c r="E1876" t="s">
        <v>5981</v>
      </c>
      <c r="F1876" t="s">
        <v>6168</v>
      </c>
      <c r="G1876" t="s">
        <v>4883</v>
      </c>
      <c r="H1876" t="s">
        <v>14872</v>
      </c>
      <c r="I1876" t="s">
        <v>9410</v>
      </c>
      <c r="J1876" t="s">
        <v>9411</v>
      </c>
      <c r="K1876">
        <v>0.9</v>
      </c>
      <c r="L1876" s="1">
        <v>44927</v>
      </c>
      <c r="M1876" s="1">
        <v>45291</v>
      </c>
    </row>
    <row r="1877" spans="1:13">
      <c r="A1877" t="s">
        <v>6169</v>
      </c>
      <c r="B1877" t="s">
        <v>6170</v>
      </c>
      <c r="C1877" t="s">
        <v>14873</v>
      </c>
      <c r="D1877" t="s">
        <v>6172</v>
      </c>
      <c r="E1877" t="s">
        <v>5981</v>
      </c>
      <c r="F1877" t="s">
        <v>6171</v>
      </c>
      <c r="G1877" t="s">
        <v>6172</v>
      </c>
      <c r="H1877" t="s">
        <v>14874</v>
      </c>
      <c r="I1877" t="s">
        <v>9410</v>
      </c>
      <c r="J1877" t="s">
        <v>9411</v>
      </c>
      <c r="K1877">
        <v>0.96</v>
      </c>
      <c r="L1877" s="1">
        <v>44927</v>
      </c>
      <c r="M1877" s="1">
        <v>45291</v>
      </c>
    </row>
    <row r="1878" spans="1:13">
      <c r="A1878" t="s">
        <v>6173</v>
      </c>
      <c r="B1878" t="s">
        <v>6174</v>
      </c>
      <c r="C1878" t="s">
        <v>14875</v>
      </c>
      <c r="D1878" t="s">
        <v>3915</v>
      </c>
      <c r="E1878" t="s">
        <v>5981</v>
      </c>
      <c r="F1878" t="s">
        <v>6175</v>
      </c>
      <c r="G1878" t="s">
        <v>6176</v>
      </c>
      <c r="H1878" t="s">
        <v>14876</v>
      </c>
      <c r="I1878" t="s">
        <v>9410</v>
      </c>
      <c r="J1878" t="s">
        <v>9411</v>
      </c>
      <c r="K1878">
        <v>0.88</v>
      </c>
      <c r="L1878" s="1">
        <v>44927</v>
      </c>
      <c r="M1878" s="1">
        <v>45291</v>
      </c>
    </row>
    <row r="1879" spans="1:13">
      <c r="A1879" t="s">
        <v>6177</v>
      </c>
      <c r="B1879" t="s">
        <v>6178</v>
      </c>
      <c r="C1879" t="s">
        <v>14877</v>
      </c>
      <c r="D1879" t="s">
        <v>12237</v>
      </c>
      <c r="E1879" t="s">
        <v>5981</v>
      </c>
      <c r="F1879" t="s">
        <v>6179</v>
      </c>
      <c r="G1879" t="s">
        <v>6051</v>
      </c>
      <c r="H1879" t="s">
        <v>14878</v>
      </c>
      <c r="I1879" t="s">
        <v>9410</v>
      </c>
      <c r="J1879" t="s">
        <v>9411</v>
      </c>
      <c r="K1879">
        <v>0.93</v>
      </c>
      <c r="L1879" s="1">
        <v>44927</v>
      </c>
      <c r="M1879" s="1">
        <v>45291</v>
      </c>
    </row>
    <row r="1880" spans="1:13">
      <c r="A1880" t="s">
        <v>6182</v>
      </c>
      <c r="B1880" t="s">
        <v>6183</v>
      </c>
      <c r="C1880" t="s">
        <v>14879</v>
      </c>
      <c r="D1880" t="s">
        <v>1907</v>
      </c>
      <c r="E1880" t="s">
        <v>5981</v>
      </c>
      <c r="F1880" t="s">
        <v>6184</v>
      </c>
      <c r="G1880" t="s">
        <v>509</v>
      </c>
      <c r="H1880" t="s">
        <v>14880</v>
      </c>
      <c r="I1880" t="s">
        <v>9410</v>
      </c>
      <c r="J1880" t="s">
        <v>9411</v>
      </c>
      <c r="K1880">
        <v>0.94</v>
      </c>
      <c r="L1880" s="1">
        <v>44927</v>
      </c>
      <c r="M1880" s="1">
        <v>45291</v>
      </c>
    </row>
    <row r="1881" spans="1:13">
      <c r="A1881" t="s">
        <v>6185</v>
      </c>
      <c r="B1881" t="s">
        <v>6186</v>
      </c>
      <c r="C1881" t="s">
        <v>14881</v>
      </c>
      <c r="D1881" t="s">
        <v>14882</v>
      </c>
      <c r="E1881" t="s">
        <v>5981</v>
      </c>
      <c r="F1881" t="s">
        <v>6187</v>
      </c>
      <c r="G1881" t="s">
        <v>6188</v>
      </c>
      <c r="H1881" t="s">
        <v>14883</v>
      </c>
      <c r="I1881" t="s">
        <v>9410</v>
      </c>
      <c r="J1881" t="s">
        <v>9411</v>
      </c>
      <c r="K1881">
        <v>0.9</v>
      </c>
      <c r="L1881" s="1">
        <v>44927</v>
      </c>
      <c r="M1881" s="1">
        <v>45291</v>
      </c>
    </row>
    <row r="1882" spans="1:13">
      <c r="A1882" t="s">
        <v>6189</v>
      </c>
      <c r="B1882" t="s">
        <v>6190</v>
      </c>
      <c r="C1882" t="s">
        <v>14884</v>
      </c>
      <c r="D1882" t="s">
        <v>3581</v>
      </c>
      <c r="E1882" t="s">
        <v>5981</v>
      </c>
      <c r="F1882" t="s">
        <v>6191</v>
      </c>
      <c r="G1882" t="s">
        <v>6192</v>
      </c>
      <c r="H1882" t="s">
        <v>14885</v>
      </c>
      <c r="I1882" t="s">
        <v>9410</v>
      </c>
      <c r="J1882" t="s">
        <v>9411</v>
      </c>
      <c r="K1882">
        <v>0.99</v>
      </c>
      <c r="L1882" s="1">
        <v>44927</v>
      </c>
      <c r="M1882" s="1">
        <v>45291</v>
      </c>
    </row>
    <row r="1883" spans="1:13">
      <c r="A1883" t="s">
        <v>6196</v>
      </c>
      <c r="B1883" t="s">
        <v>6197</v>
      </c>
      <c r="C1883" t="s">
        <v>14886</v>
      </c>
      <c r="D1883" t="s">
        <v>10998</v>
      </c>
      <c r="E1883" t="s">
        <v>5981</v>
      </c>
      <c r="F1883" t="s">
        <v>6198</v>
      </c>
      <c r="G1883" t="s">
        <v>6199</v>
      </c>
      <c r="H1883" t="s">
        <v>14887</v>
      </c>
      <c r="I1883" t="s">
        <v>9410</v>
      </c>
      <c r="J1883" t="s">
        <v>9411</v>
      </c>
      <c r="K1883">
        <v>0.97</v>
      </c>
      <c r="L1883" s="1">
        <v>44927</v>
      </c>
      <c r="M1883" s="1">
        <v>45291</v>
      </c>
    </row>
    <row r="1884" spans="1:13">
      <c r="A1884" t="s">
        <v>6200</v>
      </c>
      <c r="B1884" t="s">
        <v>6201</v>
      </c>
      <c r="C1884" t="s">
        <v>14888</v>
      </c>
      <c r="D1884" t="s">
        <v>14889</v>
      </c>
      <c r="E1884" t="s">
        <v>5981</v>
      </c>
      <c r="F1884" t="s">
        <v>6202</v>
      </c>
      <c r="G1884" t="s">
        <v>6203</v>
      </c>
      <c r="H1884" t="s">
        <v>14890</v>
      </c>
      <c r="I1884" t="s">
        <v>9410</v>
      </c>
      <c r="J1884" t="s">
        <v>9411</v>
      </c>
      <c r="K1884">
        <v>0.89</v>
      </c>
      <c r="L1884" s="1">
        <v>44927</v>
      </c>
      <c r="M1884" s="1">
        <v>45291</v>
      </c>
    </row>
    <row r="1885" spans="1:13">
      <c r="A1885" t="s">
        <v>6204</v>
      </c>
      <c r="B1885" t="s">
        <v>6205</v>
      </c>
      <c r="C1885" t="s">
        <v>14891</v>
      </c>
      <c r="D1885" t="s">
        <v>14863</v>
      </c>
      <c r="E1885" t="s">
        <v>5981</v>
      </c>
      <c r="F1885" t="s">
        <v>6206</v>
      </c>
      <c r="G1885" t="s">
        <v>6157</v>
      </c>
      <c r="H1885" t="s">
        <v>14892</v>
      </c>
      <c r="I1885" t="s">
        <v>9410</v>
      </c>
      <c r="J1885" t="s">
        <v>9411</v>
      </c>
      <c r="K1885">
        <v>0.97</v>
      </c>
      <c r="L1885" s="1">
        <v>44927</v>
      </c>
      <c r="M1885" s="1">
        <v>45291</v>
      </c>
    </row>
    <row r="1886" spans="1:13">
      <c r="A1886" t="s">
        <v>6207</v>
      </c>
      <c r="B1886" t="s">
        <v>6208</v>
      </c>
      <c r="C1886" t="s">
        <v>14893</v>
      </c>
      <c r="D1886" t="s">
        <v>14894</v>
      </c>
      <c r="E1886" t="s">
        <v>5981</v>
      </c>
      <c r="F1886" t="s">
        <v>6209</v>
      </c>
      <c r="G1886" t="s">
        <v>3783</v>
      </c>
      <c r="H1886" t="s">
        <v>14895</v>
      </c>
      <c r="I1886" t="s">
        <v>9410</v>
      </c>
      <c r="J1886" t="s">
        <v>9411</v>
      </c>
      <c r="K1886">
        <v>0.96</v>
      </c>
      <c r="L1886" s="1">
        <v>44927</v>
      </c>
      <c r="M1886" s="1">
        <v>45291</v>
      </c>
    </row>
    <row r="1887" spans="1:13">
      <c r="A1887" t="s">
        <v>6210</v>
      </c>
      <c r="B1887" t="s">
        <v>6211</v>
      </c>
      <c r="C1887" t="s">
        <v>14896</v>
      </c>
      <c r="D1887" t="s">
        <v>14897</v>
      </c>
      <c r="E1887" t="s">
        <v>5981</v>
      </c>
      <c r="F1887" t="s">
        <v>6212</v>
      </c>
      <c r="G1887" t="s">
        <v>6213</v>
      </c>
      <c r="H1887" t="s">
        <v>14898</v>
      </c>
      <c r="I1887" t="s">
        <v>9410</v>
      </c>
      <c r="J1887" t="s">
        <v>9411</v>
      </c>
      <c r="K1887">
        <v>0.97</v>
      </c>
      <c r="L1887" s="1">
        <v>44927</v>
      </c>
      <c r="M1887" s="1">
        <v>45291</v>
      </c>
    </row>
    <row r="1888" spans="1:13">
      <c r="A1888" t="s">
        <v>6214</v>
      </c>
      <c r="B1888" t="s">
        <v>6215</v>
      </c>
      <c r="C1888" t="s">
        <v>14899</v>
      </c>
      <c r="D1888" t="s">
        <v>14752</v>
      </c>
      <c r="E1888" t="s">
        <v>5981</v>
      </c>
      <c r="F1888" t="s">
        <v>6009</v>
      </c>
      <c r="G1888" t="s">
        <v>2182</v>
      </c>
      <c r="H1888" t="s">
        <v>14900</v>
      </c>
      <c r="I1888" t="s">
        <v>9410</v>
      </c>
      <c r="J1888" t="s">
        <v>9411</v>
      </c>
      <c r="K1888">
        <v>0.91</v>
      </c>
      <c r="L1888" s="1">
        <v>44927</v>
      </c>
      <c r="M1888" s="1">
        <v>45291</v>
      </c>
    </row>
    <row r="1889" spans="1:13">
      <c r="A1889" t="s">
        <v>6216</v>
      </c>
      <c r="B1889" t="s">
        <v>6217</v>
      </c>
      <c r="C1889" t="s">
        <v>14901</v>
      </c>
      <c r="D1889" t="s">
        <v>14902</v>
      </c>
      <c r="E1889" t="s">
        <v>5981</v>
      </c>
      <c r="F1889" t="s">
        <v>6218</v>
      </c>
      <c r="G1889" t="s">
        <v>6219</v>
      </c>
      <c r="H1889" t="s">
        <v>14903</v>
      </c>
      <c r="I1889" t="s">
        <v>9410</v>
      </c>
      <c r="J1889" t="s">
        <v>9411</v>
      </c>
      <c r="K1889">
        <v>1.01</v>
      </c>
      <c r="L1889" s="1">
        <v>44927</v>
      </c>
      <c r="M1889" s="1">
        <v>45291</v>
      </c>
    </row>
    <row r="1890" spans="1:13">
      <c r="A1890" t="s">
        <v>6220</v>
      </c>
      <c r="B1890" t="s">
        <v>6221</v>
      </c>
      <c r="C1890" t="s">
        <v>14904</v>
      </c>
      <c r="D1890" t="s">
        <v>6043</v>
      </c>
      <c r="E1890" t="s">
        <v>5981</v>
      </c>
      <c r="F1890" t="s">
        <v>6222</v>
      </c>
      <c r="G1890" t="s">
        <v>6043</v>
      </c>
      <c r="H1890" t="s">
        <v>14905</v>
      </c>
      <c r="I1890" t="s">
        <v>9410</v>
      </c>
      <c r="J1890" t="s">
        <v>9411</v>
      </c>
      <c r="K1890">
        <v>0.92</v>
      </c>
      <c r="L1890" s="1">
        <v>44927</v>
      </c>
      <c r="M1890" s="1">
        <v>45291</v>
      </c>
    </row>
    <row r="1891" spans="1:13">
      <c r="A1891" t="s">
        <v>14906</v>
      </c>
      <c r="B1891" t="s">
        <v>14907</v>
      </c>
      <c r="C1891" t="s">
        <v>14908</v>
      </c>
      <c r="D1891" t="s">
        <v>2193</v>
      </c>
      <c r="E1891" t="s">
        <v>5981</v>
      </c>
      <c r="F1891" t="s">
        <v>14909</v>
      </c>
      <c r="G1891" t="s">
        <v>14910</v>
      </c>
      <c r="H1891" t="s">
        <v>14911</v>
      </c>
      <c r="I1891" t="s">
        <v>9410</v>
      </c>
      <c r="J1891" t="s">
        <v>9411</v>
      </c>
      <c r="K1891">
        <v>1.07</v>
      </c>
      <c r="L1891" s="1">
        <v>44927</v>
      </c>
      <c r="M1891" s="1">
        <v>45291</v>
      </c>
    </row>
    <row r="1892" spans="1:13">
      <c r="A1892" t="s">
        <v>6223</v>
      </c>
      <c r="B1892" t="s">
        <v>6224</v>
      </c>
      <c r="C1892" t="s">
        <v>14912</v>
      </c>
      <c r="D1892" t="s">
        <v>14913</v>
      </c>
      <c r="E1892" t="s">
        <v>5981</v>
      </c>
      <c r="F1892" t="s">
        <v>6225</v>
      </c>
      <c r="G1892" t="s">
        <v>6226</v>
      </c>
      <c r="H1892" t="s">
        <v>14914</v>
      </c>
      <c r="I1892" t="s">
        <v>9410</v>
      </c>
      <c r="J1892" t="s">
        <v>9411</v>
      </c>
      <c r="K1892">
        <v>0.93</v>
      </c>
      <c r="L1892" s="1">
        <v>44927</v>
      </c>
      <c r="M1892" s="1">
        <v>45291</v>
      </c>
    </row>
    <row r="1893" spans="1:13">
      <c r="A1893" t="s">
        <v>14915</v>
      </c>
      <c r="B1893" t="s">
        <v>14916</v>
      </c>
      <c r="C1893" t="s">
        <v>14917</v>
      </c>
      <c r="D1893" t="s">
        <v>14918</v>
      </c>
      <c r="E1893" t="s">
        <v>5981</v>
      </c>
      <c r="F1893" t="s">
        <v>14919</v>
      </c>
      <c r="G1893" t="s">
        <v>14920</v>
      </c>
      <c r="H1893" t="s">
        <v>14921</v>
      </c>
      <c r="I1893" t="s">
        <v>9410</v>
      </c>
      <c r="J1893" t="s">
        <v>9411</v>
      </c>
      <c r="K1893">
        <v>0.96</v>
      </c>
      <c r="L1893" s="1">
        <v>44927</v>
      </c>
      <c r="M1893" s="1">
        <v>45291</v>
      </c>
    </row>
    <row r="1894" spans="1:13">
      <c r="A1894" t="s">
        <v>6227</v>
      </c>
      <c r="B1894" t="s">
        <v>6228</v>
      </c>
      <c r="C1894" t="s">
        <v>14922</v>
      </c>
      <c r="D1894" t="s">
        <v>1744</v>
      </c>
      <c r="E1894" t="s">
        <v>5981</v>
      </c>
      <c r="F1894" t="s">
        <v>6229</v>
      </c>
      <c r="G1894" t="s">
        <v>6077</v>
      </c>
      <c r="H1894" t="s">
        <v>14923</v>
      </c>
      <c r="I1894" t="s">
        <v>9410</v>
      </c>
      <c r="J1894" t="s">
        <v>9411</v>
      </c>
      <c r="K1894">
        <v>0.93</v>
      </c>
      <c r="L1894" s="1">
        <v>44927</v>
      </c>
      <c r="M1894" s="1">
        <v>45291</v>
      </c>
    </row>
    <row r="1895" spans="1:13">
      <c r="A1895" t="s">
        <v>14924</v>
      </c>
      <c r="B1895" t="s">
        <v>14925</v>
      </c>
      <c r="C1895" t="s">
        <v>14926</v>
      </c>
      <c r="D1895" t="s">
        <v>10998</v>
      </c>
      <c r="E1895" t="s">
        <v>5981</v>
      </c>
      <c r="F1895" t="s">
        <v>14927</v>
      </c>
      <c r="G1895" t="s">
        <v>6199</v>
      </c>
      <c r="H1895" t="s">
        <v>14928</v>
      </c>
      <c r="I1895" t="s">
        <v>9410</v>
      </c>
      <c r="J1895" t="s">
        <v>9411</v>
      </c>
      <c r="K1895">
        <v>1.1100000000000001</v>
      </c>
      <c r="L1895" s="1">
        <v>44927</v>
      </c>
      <c r="M1895" s="1">
        <v>45291</v>
      </c>
    </row>
    <row r="1896" spans="1:13">
      <c r="A1896" t="s">
        <v>6230</v>
      </c>
      <c r="B1896" t="s">
        <v>6231</v>
      </c>
      <c r="C1896" t="s">
        <v>14929</v>
      </c>
      <c r="D1896" t="s">
        <v>14930</v>
      </c>
      <c r="E1896" t="s">
        <v>5981</v>
      </c>
      <c r="F1896" t="s">
        <v>6232</v>
      </c>
      <c r="G1896" t="s">
        <v>6077</v>
      </c>
      <c r="H1896" t="s">
        <v>14931</v>
      </c>
      <c r="I1896" t="s">
        <v>9410</v>
      </c>
      <c r="J1896" t="s">
        <v>9411</v>
      </c>
      <c r="K1896">
        <v>0.94</v>
      </c>
      <c r="L1896" s="1">
        <v>44927</v>
      </c>
      <c r="M1896" s="1">
        <v>45291</v>
      </c>
    </row>
    <row r="1897" spans="1:13">
      <c r="A1897" t="s">
        <v>6233</v>
      </c>
      <c r="B1897" t="s">
        <v>6234</v>
      </c>
      <c r="C1897" t="s">
        <v>14932</v>
      </c>
      <c r="D1897" t="s">
        <v>14933</v>
      </c>
      <c r="E1897" t="s">
        <v>5981</v>
      </c>
      <c r="F1897" t="s">
        <v>6235</v>
      </c>
      <c r="G1897" t="s">
        <v>6095</v>
      </c>
      <c r="H1897" t="s">
        <v>14934</v>
      </c>
      <c r="I1897" t="s">
        <v>9410</v>
      </c>
      <c r="J1897" t="s">
        <v>9411</v>
      </c>
      <c r="K1897">
        <v>0.97</v>
      </c>
      <c r="L1897" s="1">
        <v>44927</v>
      </c>
      <c r="M1897" s="1">
        <v>45291</v>
      </c>
    </row>
    <row r="1898" spans="1:13">
      <c r="A1898" t="s">
        <v>6238</v>
      </c>
      <c r="B1898" t="s">
        <v>6239</v>
      </c>
      <c r="C1898" t="s">
        <v>14935</v>
      </c>
      <c r="D1898" t="s">
        <v>14936</v>
      </c>
      <c r="E1898" t="s">
        <v>5981</v>
      </c>
      <c r="F1898" t="s">
        <v>6240</v>
      </c>
      <c r="G1898" t="s">
        <v>6077</v>
      </c>
      <c r="H1898" t="s">
        <v>14937</v>
      </c>
      <c r="I1898" t="s">
        <v>9410</v>
      </c>
      <c r="J1898" t="s">
        <v>9411</v>
      </c>
      <c r="K1898">
        <v>0.98</v>
      </c>
      <c r="L1898" s="1">
        <v>44927</v>
      </c>
      <c r="M1898" s="1">
        <v>45291</v>
      </c>
    </row>
    <row r="1899" spans="1:13">
      <c r="A1899" t="s">
        <v>6241</v>
      </c>
      <c r="B1899" t="s">
        <v>6242</v>
      </c>
      <c r="C1899" t="s">
        <v>14938</v>
      </c>
      <c r="D1899" t="s">
        <v>14939</v>
      </c>
      <c r="E1899" t="s">
        <v>5981</v>
      </c>
      <c r="F1899" t="s">
        <v>6243</v>
      </c>
      <c r="G1899" t="s">
        <v>6244</v>
      </c>
      <c r="H1899" t="s">
        <v>14940</v>
      </c>
      <c r="I1899" t="s">
        <v>9410</v>
      </c>
      <c r="J1899" t="s">
        <v>9411</v>
      </c>
      <c r="K1899">
        <v>0.94</v>
      </c>
      <c r="L1899" s="1">
        <v>44927</v>
      </c>
      <c r="M1899" s="1">
        <v>45291</v>
      </c>
    </row>
    <row r="1900" spans="1:13">
      <c r="A1900" t="s">
        <v>6245</v>
      </c>
      <c r="B1900" t="s">
        <v>6246</v>
      </c>
      <c r="C1900" t="s">
        <v>14941</v>
      </c>
      <c r="D1900" t="s">
        <v>14942</v>
      </c>
      <c r="E1900" t="s">
        <v>5981</v>
      </c>
      <c r="F1900" t="s">
        <v>6247</v>
      </c>
      <c r="G1900" t="s">
        <v>6248</v>
      </c>
      <c r="H1900" t="s">
        <v>14943</v>
      </c>
      <c r="I1900" t="s">
        <v>9410</v>
      </c>
      <c r="J1900" t="s">
        <v>9411</v>
      </c>
      <c r="K1900">
        <v>0.79</v>
      </c>
      <c r="L1900" s="1">
        <v>44927</v>
      </c>
      <c r="M1900" s="1">
        <v>45291</v>
      </c>
    </row>
    <row r="1901" spans="1:13">
      <c r="A1901" t="s">
        <v>6249</v>
      </c>
      <c r="B1901" t="s">
        <v>6250</v>
      </c>
      <c r="C1901" t="s">
        <v>14944</v>
      </c>
      <c r="D1901" t="s">
        <v>14945</v>
      </c>
      <c r="E1901" t="s">
        <v>5981</v>
      </c>
      <c r="F1901" t="s">
        <v>6251</v>
      </c>
      <c r="G1901" t="s">
        <v>6252</v>
      </c>
      <c r="H1901" t="s">
        <v>14946</v>
      </c>
      <c r="I1901" t="s">
        <v>9410</v>
      </c>
      <c r="J1901" t="s">
        <v>9411</v>
      </c>
      <c r="K1901">
        <v>0.73</v>
      </c>
      <c r="L1901" s="1">
        <v>44927</v>
      </c>
      <c r="M1901" s="1">
        <v>45291</v>
      </c>
    </row>
    <row r="1902" spans="1:13">
      <c r="A1902" t="s">
        <v>6253</v>
      </c>
      <c r="B1902" t="s">
        <v>6254</v>
      </c>
      <c r="C1902" t="s">
        <v>14947</v>
      </c>
      <c r="D1902" t="s">
        <v>1744</v>
      </c>
      <c r="E1902" t="s">
        <v>5981</v>
      </c>
      <c r="F1902" t="s">
        <v>6255</v>
      </c>
      <c r="G1902" t="s">
        <v>6077</v>
      </c>
      <c r="H1902" t="s">
        <v>14948</v>
      </c>
      <c r="I1902" t="s">
        <v>9410</v>
      </c>
      <c r="J1902" t="s">
        <v>9411</v>
      </c>
      <c r="K1902">
        <v>0.86</v>
      </c>
      <c r="L1902" s="1">
        <v>44927</v>
      </c>
      <c r="M1902" s="1">
        <v>45291</v>
      </c>
    </row>
    <row r="1903" spans="1:13">
      <c r="A1903" t="s">
        <v>14949</v>
      </c>
      <c r="B1903" t="s">
        <v>14950</v>
      </c>
      <c r="C1903" t="s">
        <v>14951</v>
      </c>
      <c r="D1903" t="s">
        <v>1744</v>
      </c>
      <c r="E1903" t="s">
        <v>5981</v>
      </c>
      <c r="F1903" t="s">
        <v>14952</v>
      </c>
      <c r="G1903" t="s">
        <v>6077</v>
      </c>
      <c r="H1903" t="s">
        <v>14801</v>
      </c>
      <c r="I1903" t="s">
        <v>9410</v>
      </c>
      <c r="J1903" t="s">
        <v>9411</v>
      </c>
      <c r="K1903">
        <v>0.9</v>
      </c>
      <c r="L1903" s="1">
        <v>44927</v>
      </c>
      <c r="M1903" s="1">
        <v>45291</v>
      </c>
    </row>
    <row r="1904" spans="1:13">
      <c r="A1904" t="s">
        <v>6289</v>
      </c>
      <c r="B1904" t="s">
        <v>6290</v>
      </c>
      <c r="C1904" t="s">
        <v>14953</v>
      </c>
      <c r="D1904" t="s">
        <v>14954</v>
      </c>
      <c r="E1904" t="s">
        <v>6291</v>
      </c>
      <c r="F1904" t="s">
        <v>6292</v>
      </c>
      <c r="G1904" t="s">
        <v>6293</v>
      </c>
      <c r="H1904" t="s">
        <v>14955</v>
      </c>
      <c r="I1904" t="s">
        <v>9410</v>
      </c>
      <c r="J1904" t="s">
        <v>9411</v>
      </c>
      <c r="K1904">
        <v>0.97</v>
      </c>
      <c r="L1904" s="1">
        <v>44927</v>
      </c>
      <c r="M1904" s="1">
        <v>45291</v>
      </c>
    </row>
    <row r="1905" spans="1:13">
      <c r="A1905" t="s">
        <v>6294</v>
      </c>
      <c r="B1905" t="s">
        <v>6295</v>
      </c>
      <c r="C1905" t="s">
        <v>14956</v>
      </c>
      <c r="D1905" t="s">
        <v>14957</v>
      </c>
      <c r="E1905" t="s">
        <v>6291</v>
      </c>
      <c r="F1905" t="s">
        <v>6296</v>
      </c>
      <c r="G1905" t="s">
        <v>6297</v>
      </c>
      <c r="H1905" t="s">
        <v>14958</v>
      </c>
      <c r="I1905" t="s">
        <v>9410</v>
      </c>
      <c r="J1905" t="s">
        <v>9411</v>
      </c>
      <c r="K1905">
        <v>0.94</v>
      </c>
      <c r="L1905" s="1">
        <v>44927</v>
      </c>
      <c r="M1905" s="1">
        <v>45291</v>
      </c>
    </row>
    <row r="1906" spans="1:13">
      <c r="A1906" t="s">
        <v>6298</v>
      </c>
      <c r="B1906" t="s">
        <v>6299</v>
      </c>
      <c r="C1906" t="s">
        <v>14959</v>
      </c>
      <c r="D1906" t="s">
        <v>14960</v>
      </c>
      <c r="E1906" t="s">
        <v>6291</v>
      </c>
      <c r="F1906" t="s">
        <v>6300</v>
      </c>
      <c r="G1906" t="s">
        <v>3048</v>
      </c>
      <c r="H1906" t="s">
        <v>14961</v>
      </c>
      <c r="I1906" t="s">
        <v>9410</v>
      </c>
      <c r="J1906" t="s">
        <v>9411</v>
      </c>
      <c r="K1906">
        <v>1.05</v>
      </c>
      <c r="L1906" s="1">
        <v>44927</v>
      </c>
      <c r="M1906" s="1">
        <v>45291</v>
      </c>
    </row>
    <row r="1907" spans="1:13">
      <c r="A1907" t="s">
        <v>6301</v>
      </c>
      <c r="B1907" t="s">
        <v>6302</v>
      </c>
      <c r="C1907" t="s">
        <v>14962</v>
      </c>
      <c r="D1907" t="s">
        <v>14954</v>
      </c>
      <c r="E1907" t="s">
        <v>6291</v>
      </c>
      <c r="F1907" t="s">
        <v>6303</v>
      </c>
      <c r="G1907" t="s">
        <v>6293</v>
      </c>
      <c r="H1907" t="s">
        <v>14963</v>
      </c>
      <c r="I1907" t="s">
        <v>9410</v>
      </c>
      <c r="J1907" t="s">
        <v>9411</v>
      </c>
      <c r="K1907">
        <v>0.91</v>
      </c>
      <c r="L1907" s="1">
        <v>44927</v>
      </c>
      <c r="M1907" s="1">
        <v>45291</v>
      </c>
    </row>
    <row r="1908" spans="1:13">
      <c r="A1908" t="s">
        <v>6304</v>
      </c>
      <c r="B1908" t="s">
        <v>6305</v>
      </c>
      <c r="C1908" t="s">
        <v>14964</v>
      </c>
      <c r="D1908" t="s">
        <v>6307</v>
      </c>
      <c r="E1908" t="s">
        <v>6291</v>
      </c>
      <c r="F1908" t="s">
        <v>6306</v>
      </c>
      <c r="G1908" t="s">
        <v>6307</v>
      </c>
      <c r="H1908" t="s">
        <v>14965</v>
      </c>
      <c r="I1908" t="s">
        <v>9410</v>
      </c>
      <c r="J1908" t="s">
        <v>9411</v>
      </c>
      <c r="K1908">
        <v>1.04</v>
      </c>
      <c r="L1908" s="1">
        <v>44927</v>
      </c>
      <c r="M1908" s="1">
        <v>45291</v>
      </c>
    </row>
    <row r="1909" spans="1:13">
      <c r="A1909" t="s">
        <v>14966</v>
      </c>
      <c r="B1909" t="s">
        <v>14967</v>
      </c>
      <c r="C1909" t="s">
        <v>14968</v>
      </c>
      <c r="D1909" t="s">
        <v>14969</v>
      </c>
      <c r="E1909" t="s">
        <v>6291</v>
      </c>
      <c r="F1909" t="s">
        <v>14970</v>
      </c>
      <c r="G1909" t="s">
        <v>14971</v>
      </c>
      <c r="H1909" t="s">
        <v>14972</v>
      </c>
      <c r="I1909" t="s">
        <v>9410</v>
      </c>
      <c r="J1909" t="s">
        <v>9411</v>
      </c>
      <c r="K1909">
        <v>0.81</v>
      </c>
      <c r="L1909" s="1">
        <v>44927</v>
      </c>
      <c r="M1909" s="1">
        <v>45291</v>
      </c>
    </row>
    <row r="1910" spans="1:13">
      <c r="A1910" t="s">
        <v>6311</v>
      </c>
      <c r="B1910" t="s">
        <v>6312</v>
      </c>
      <c r="C1910" t="s">
        <v>14973</v>
      </c>
      <c r="D1910" t="s">
        <v>14960</v>
      </c>
      <c r="E1910" t="s">
        <v>6291</v>
      </c>
      <c r="F1910" t="s">
        <v>6313</v>
      </c>
      <c r="G1910" t="s">
        <v>3048</v>
      </c>
      <c r="H1910" t="s">
        <v>14974</v>
      </c>
      <c r="I1910" t="s">
        <v>9410</v>
      </c>
      <c r="J1910" t="s">
        <v>9411</v>
      </c>
      <c r="K1910">
        <v>1.02</v>
      </c>
      <c r="L1910" s="1">
        <v>44927</v>
      </c>
      <c r="M1910" s="1">
        <v>45291</v>
      </c>
    </row>
    <row r="1911" spans="1:13">
      <c r="A1911" t="s">
        <v>6321</v>
      </c>
      <c r="B1911" t="s">
        <v>6322</v>
      </c>
      <c r="C1911" t="s">
        <v>14975</v>
      </c>
      <c r="D1911" t="s">
        <v>14976</v>
      </c>
      <c r="E1911" t="s">
        <v>6323</v>
      </c>
      <c r="F1911" t="s">
        <v>6324</v>
      </c>
      <c r="G1911" t="s">
        <v>2903</v>
      </c>
      <c r="H1911" t="s">
        <v>14977</v>
      </c>
      <c r="I1911" t="s">
        <v>9410</v>
      </c>
      <c r="J1911" t="s">
        <v>9411</v>
      </c>
      <c r="K1911">
        <v>0.96</v>
      </c>
      <c r="L1911" s="1">
        <v>44927</v>
      </c>
      <c r="M1911" s="1">
        <v>45291</v>
      </c>
    </row>
    <row r="1912" spans="1:13">
      <c r="A1912" t="s">
        <v>6325</v>
      </c>
      <c r="B1912" t="s">
        <v>6326</v>
      </c>
      <c r="C1912" t="s">
        <v>14978</v>
      </c>
      <c r="D1912" t="s">
        <v>6328</v>
      </c>
      <c r="E1912" t="s">
        <v>6323</v>
      </c>
      <c r="F1912" t="s">
        <v>6327</v>
      </c>
      <c r="G1912" t="s">
        <v>6328</v>
      </c>
      <c r="H1912" t="s">
        <v>14979</v>
      </c>
      <c r="I1912" t="s">
        <v>9410</v>
      </c>
      <c r="J1912" t="s">
        <v>9411</v>
      </c>
      <c r="K1912">
        <v>0.97</v>
      </c>
      <c r="L1912" s="1">
        <v>44927</v>
      </c>
      <c r="M1912" s="1">
        <v>45291</v>
      </c>
    </row>
    <row r="1913" spans="1:13">
      <c r="A1913" t="s">
        <v>6329</v>
      </c>
      <c r="B1913" t="s">
        <v>6330</v>
      </c>
      <c r="C1913" t="s">
        <v>14980</v>
      </c>
      <c r="D1913" t="s">
        <v>14976</v>
      </c>
      <c r="E1913" t="s">
        <v>6323</v>
      </c>
      <c r="F1913" t="s">
        <v>6331</v>
      </c>
      <c r="G1913" t="s">
        <v>2903</v>
      </c>
      <c r="H1913" t="s">
        <v>14981</v>
      </c>
      <c r="I1913" t="s">
        <v>9410</v>
      </c>
      <c r="J1913" t="s">
        <v>9411</v>
      </c>
      <c r="K1913">
        <v>1.05</v>
      </c>
      <c r="L1913" s="1">
        <v>44927</v>
      </c>
      <c r="M1913" s="1">
        <v>45291</v>
      </c>
    </row>
    <row r="1914" spans="1:13">
      <c r="A1914" t="s">
        <v>6332</v>
      </c>
      <c r="B1914" t="s">
        <v>6333</v>
      </c>
      <c r="C1914" t="s">
        <v>14982</v>
      </c>
      <c r="D1914" t="s">
        <v>6091</v>
      </c>
      <c r="E1914" t="s">
        <v>6323</v>
      </c>
      <c r="F1914" t="s">
        <v>6334</v>
      </c>
      <c r="G1914" t="s">
        <v>197</v>
      </c>
      <c r="H1914" t="s">
        <v>14983</v>
      </c>
      <c r="I1914" t="s">
        <v>9410</v>
      </c>
      <c r="J1914" t="s">
        <v>9411</v>
      </c>
      <c r="K1914">
        <v>0.98</v>
      </c>
      <c r="L1914" s="1">
        <v>44927</v>
      </c>
      <c r="M1914" s="1">
        <v>45291</v>
      </c>
    </row>
    <row r="1915" spans="1:13">
      <c r="A1915" t="s">
        <v>6335</v>
      </c>
      <c r="B1915" t="s">
        <v>6336</v>
      </c>
      <c r="C1915" t="s">
        <v>14984</v>
      </c>
      <c r="D1915" t="s">
        <v>14140</v>
      </c>
      <c r="E1915" t="s">
        <v>6323</v>
      </c>
      <c r="F1915" t="s">
        <v>6337</v>
      </c>
      <c r="G1915" t="s">
        <v>6338</v>
      </c>
      <c r="H1915" t="s">
        <v>14985</v>
      </c>
      <c r="I1915" t="s">
        <v>9410</v>
      </c>
      <c r="J1915" t="s">
        <v>9411</v>
      </c>
      <c r="K1915">
        <v>0.99</v>
      </c>
      <c r="L1915" s="1">
        <v>44927</v>
      </c>
      <c r="M1915" s="1">
        <v>45291</v>
      </c>
    </row>
    <row r="1916" spans="1:13">
      <c r="A1916" t="s">
        <v>6339</v>
      </c>
      <c r="B1916" t="s">
        <v>6340</v>
      </c>
      <c r="C1916" t="s">
        <v>14986</v>
      </c>
      <c r="D1916" t="s">
        <v>14987</v>
      </c>
      <c r="E1916" t="s">
        <v>6323</v>
      </c>
      <c r="F1916" t="s">
        <v>6341</v>
      </c>
      <c r="G1916" t="s">
        <v>2968</v>
      </c>
      <c r="H1916" t="s">
        <v>14988</v>
      </c>
      <c r="I1916" t="s">
        <v>9410</v>
      </c>
      <c r="J1916" t="s">
        <v>9411</v>
      </c>
      <c r="K1916">
        <v>1.04</v>
      </c>
      <c r="L1916" s="1">
        <v>44927</v>
      </c>
      <c r="M1916" s="1">
        <v>45291</v>
      </c>
    </row>
    <row r="1917" spans="1:13">
      <c r="A1917" t="s">
        <v>6342</v>
      </c>
      <c r="B1917" t="s">
        <v>6343</v>
      </c>
      <c r="C1917" t="s">
        <v>14989</v>
      </c>
      <c r="D1917" t="s">
        <v>11001</v>
      </c>
      <c r="E1917" t="s">
        <v>6323</v>
      </c>
      <c r="F1917" t="s">
        <v>6344</v>
      </c>
      <c r="G1917" t="s">
        <v>6345</v>
      </c>
      <c r="H1917" t="s">
        <v>14990</v>
      </c>
      <c r="I1917" t="s">
        <v>9410</v>
      </c>
      <c r="J1917" t="s">
        <v>9411</v>
      </c>
      <c r="K1917">
        <v>1.02</v>
      </c>
      <c r="L1917" s="1">
        <v>44927</v>
      </c>
      <c r="M1917" s="1">
        <v>45291</v>
      </c>
    </row>
    <row r="1918" spans="1:13">
      <c r="A1918" t="s">
        <v>6346</v>
      </c>
      <c r="B1918" t="s">
        <v>2955</v>
      </c>
      <c r="C1918" t="s">
        <v>14991</v>
      </c>
      <c r="D1918" t="s">
        <v>1775</v>
      </c>
      <c r="E1918" t="s">
        <v>6323</v>
      </c>
      <c r="F1918" t="s">
        <v>6347</v>
      </c>
      <c r="G1918" t="s">
        <v>1775</v>
      </c>
      <c r="H1918" t="s">
        <v>14992</v>
      </c>
      <c r="I1918" t="s">
        <v>9410</v>
      </c>
      <c r="J1918" t="s">
        <v>9411</v>
      </c>
      <c r="K1918">
        <v>0.96</v>
      </c>
      <c r="L1918" s="1">
        <v>44927</v>
      </c>
      <c r="M1918" s="1">
        <v>45291</v>
      </c>
    </row>
    <row r="1919" spans="1:13">
      <c r="A1919" t="s">
        <v>6348</v>
      </c>
      <c r="B1919" t="s">
        <v>6349</v>
      </c>
      <c r="C1919" t="s">
        <v>14993</v>
      </c>
      <c r="D1919" t="s">
        <v>14994</v>
      </c>
      <c r="E1919" t="s">
        <v>6323</v>
      </c>
      <c r="F1919" t="s">
        <v>6350</v>
      </c>
      <c r="G1919" t="s">
        <v>197</v>
      </c>
      <c r="H1919" t="s">
        <v>14995</v>
      </c>
      <c r="I1919" t="s">
        <v>9410</v>
      </c>
      <c r="J1919" t="s">
        <v>9411</v>
      </c>
      <c r="K1919">
        <v>0.97</v>
      </c>
      <c r="L1919" s="1">
        <v>44927</v>
      </c>
      <c r="M1919" s="1">
        <v>45291</v>
      </c>
    </row>
    <row r="1920" spans="1:13">
      <c r="A1920" t="s">
        <v>6351</v>
      </c>
      <c r="B1920" t="s">
        <v>6352</v>
      </c>
      <c r="C1920" t="s">
        <v>14996</v>
      </c>
      <c r="D1920" t="s">
        <v>14997</v>
      </c>
      <c r="E1920" t="s">
        <v>6323</v>
      </c>
      <c r="F1920" t="s">
        <v>6353</v>
      </c>
      <c r="G1920" t="s">
        <v>44</v>
      </c>
      <c r="H1920" t="s">
        <v>14998</v>
      </c>
      <c r="I1920" t="s">
        <v>9410</v>
      </c>
      <c r="J1920" t="s">
        <v>9411</v>
      </c>
      <c r="K1920">
        <v>1.1399999999999999</v>
      </c>
      <c r="L1920" s="1">
        <v>44927</v>
      </c>
      <c r="M1920" s="1">
        <v>45291</v>
      </c>
    </row>
    <row r="1921" spans="1:13">
      <c r="A1921" t="s">
        <v>6354</v>
      </c>
      <c r="B1921" t="s">
        <v>6355</v>
      </c>
      <c r="C1921" t="s">
        <v>14999</v>
      </c>
      <c r="D1921" t="s">
        <v>6357</v>
      </c>
      <c r="E1921" t="s">
        <v>6323</v>
      </c>
      <c r="F1921" t="s">
        <v>6356</v>
      </c>
      <c r="G1921" t="s">
        <v>6357</v>
      </c>
      <c r="H1921" t="s">
        <v>15000</v>
      </c>
      <c r="I1921" t="s">
        <v>9410</v>
      </c>
      <c r="J1921" t="s">
        <v>9411</v>
      </c>
      <c r="K1921">
        <v>0.87</v>
      </c>
      <c r="L1921" s="1">
        <v>44927</v>
      </c>
      <c r="M1921" s="1">
        <v>45291</v>
      </c>
    </row>
    <row r="1922" spans="1:13">
      <c r="A1922" t="s">
        <v>6358</v>
      </c>
      <c r="B1922" t="s">
        <v>6359</v>
      </c>
      <c r="C1922" t="s">
        <v>15001</v>
      </c>
      <c r="D1922" t="s">
        <v>15002</v>
      </c>
      <c r="E1922" t="s">
        <v>6323</v>
      </c>
      <c r="F1922" t="s">
        <v>6360</v>
      </c>
      <c r="G1922" t="s">
        <v>6361</v>
      </c>
      <c r="H1922" t="s">
        <v>15003</v>
      </c>
      <c r="I1922" t="s">
        <v>9410</v>
      </c>
      <c r="J1922" t="s">
        <v>9411</v>
      </c>
      <c r="K1922">
        <v>1</v>
      </c>
      <c r="L1922" s="1">
        <v>44927</v>
      </c>
      <c r="M1922" s="1">
        <v>45291</v>
      </c>
    </row>
    <row r="1923" spans="1:13">
      <c r="A1923" t="s">
        <v>6362</v>
      </c>
      <c r="B1923" t="s">
        <v>6363</v>
      </c>
      <c r="C1923" t="s">
        <v>15004</v>
      </c>
      <c r="D1923" t="s">
        <v>6091</v>
      </c>
      <c r="E1923" t="s">
        <v>6323</v>
      </c>
      <c r="F1923" t="s">
        <v>6364</v>
      </c>
      <c r="G1923" t="s">
        <v>197</v>
      </c>
      <c r="H1923" t="s">
        <v>15005</v>
      </c>
      <c r="I1923" t="s">
        <v>9410</v>
      </c>
      <c r="J1923" t="s">
        <v>9411</v>
      </c>
      <c r="K1923">
        <v>0.98</v>
      </c>
      <c r="L1923" s="1">
        <v>44927</v>
      </c>
      <c r="M1923" s="1">
        <v>45291</v>
      </c>
    </row>
    <row r="1924" spans="1:13">
      <c r="A1924" t="s">
        <v>6369</v>
      </c>
      <c r="B1924" t="s">
        <v>6370</v>
      </c>
      <c r="C1924" t="s">
        <v>15006</v>
      </c>
      <c r="D1924" t="s">
        <v>15007</v>
      </c>
      <c r="E1924" t="s">
        <v>6323</v>
      </c>
      <c r="F1924" t="s">
        <v>6371</v>
      </c>
      <c r="G1924" t="s">
        <v>6372</v>
      </c>
      <c r="H1924" t="s">
        <v>15008</v>
      </c>
      <c r="I1924" t="s">
        <v>9410</v>
      </c>
      <c r="J1924" t="s">
        <v>9411</v>
      </c>
      <c r="K1924">
        <v>1.01</v>
      </c>
      <c r="L1924" s="1">
        <v>44927</v>
      </c>
      <c r="M1924" s="1">
        <v>45291</v>
      </c>
    </row>
    <row r="1925" spans="1:13">
      <c r="A1925" t="s">
        <v>6373</v>
      </c>
      <c r="B1925" t="s">
        <v>6374</v>
      </c>
      <c r="C1925" t="s">
        <v>15009</v>
      </c>
      <c r="D1925" t="s">
        <v>6517</v>
      </c>
      <c r="E1925" t="s">
        <v>6323</v>
      </c>
      <c r="F1925" t="s">
        <v>6375</v>
      </c>
      <c r="G1925" t="s">
        <v>5579</v>
      </c>
      <c r="H1925" t="s">
        <v>15010</v>
      </c>
      <c r="I1925" t="s">
        <v>9410</v>
      </c>
      <c r="J1925" t="s">
        <v>9411</v>
      </c>
      <c r="K1925">
        <v>1.03</v>
      </c>
      <c r="L1925" s="1">
        <v>44927</v>
      </c>
      <c r="M1925" s="1">
        <v>45291</v>
      </c>
    </row>
    <row r="1926" spans="1:13">
      <c r="A1926" t="s">
        <v>15011</v>
      </c>
      <c r="B1926" t="s">
        <v>15012</v>
      </c>
      <c r="C1926" t="s">
        <v>15013</v>
      </c>
      <c r="D1926" t="s">
        <v>15014</v>
      </c>
      <c r="E1926" t="s">
        <v>6323</v>
      </c>
      <c r="F1926" t="s">
        <v>15015</v>
      </c>
      <c r="G1926" t="s">
        <v>464</v>
      </c>
      <c r="H1926" t="s">
        <v>15016</v>
      </c>
      <c r="I1926" t="s">
        <v>9410</v>
      </c>
      <c r="J1926" t="s">
        <v>9411</v>
      </c>
      <c r="K1926">
        <v>0.92</v>
      </c>
      <c r="L1926" s="1">
        <v>44927</v>
      </c>
      <c r="M1926" s="1">
        <v>45291</v>
      </c>
    </row>
    <row r="1927" spans="1:13">
      <c r="A1927" t="s">
        <v>6376</v>
      </c>
      <c r="B1927" t="s">
        <v>6377</v>
      </c>
      <c r="C1927" t="s">
        <v>15017</v>
      </c>
      <c r="D1927" t="s">
        <v>15007</v>
      </c>
      <c r="E1927" t="s">
        <v>6323</v>
      </c>
      <c r="F1927" t="s">
        <v>6378</v>
      </c>
      <c r="G1927" t="s">
        <v>6372</v>
      </c>
      <c r="H1927" t="s">
        <v>15018</v>
      </c>
      <c r="I1927" t="s">
        <v>9410</v>
      </c>
      <c r="J1927" t="s">
        <v>9411</v>
      </c>
      <c r="K1927">
        <v>0.97</v>
      </c>
      <c r="L1927" s="1">
        <v>44927</v>
      </c>
      <c r="M1927" s="1">
        <v>45291</v>
      </c>
    </row>
    <row r="1928" spans="1:13">
      <c r="A1928" t="s">
        <v>6379</v>
      </c>
      <c r="B1928" t="s">
        <v>6380</v>
      </c>
      <c r="C1928" t="s">
        <v>15019</v>
      </c>
      <c r="D1928" t="s">
        <v>12625</v>
      </c>
      <c r="E1928" t="s">
        <v>6323</v>
      </c>
      <c r="F1928" t="s">
        <v>6381</v>
      </c>
      <c r="G1928" t="s">
        <v>6382</v>
      </c>
      <c r="H1928" t="s">
        <v>15020</v>
      </c>
      <c r="I1928" t="s">
        <v>9410</v>
      </c>
      <c r="J1928" t="s">
        <v>9411</v>
      </c>
      <c r="K1928">
        <v>0.89</v>
      </c>
      <c r="L1928" s="1">
        <v>44927</v>
      </c>
      <c r="M1928" s="1">
        <v>45291</v>
      </c>
    </row>
    <row r="1929" spans="1:13">
      <c r="A1929" t="s">
        <v>6383</v>
      </c>
      <c r="B1929" t="s">
        <v>6384</v>
      </c>
      <c r="C1929" t="s">
        <v>15021</v>
      </c>
      <c r="D1929" t="s">
        <v>11701</v>
      </c>
      <c r="E1929" t="s">
        <v>6323</v>
      </c>
      <c r="F1929" t="s">
        <v>6385</v>
      </c>
      <c r="G1929" t="s">
        <v>6386</v>
      </c>
      <c r="H1929" t="s">
        <v>15022</v>
      </c>
      <c r="I1929" t="s">
        <v>9410</v>
      </c>
      <c r="J1929" t="s">
        <v>9411</v>
      </c>
      <c r="K1929">
        <v>0.92</v>
      </c>
      <c r="L1929" s="1">
        <v>44927</v>
      </c>
      <c r="M1929" s="1">
        <v>45291</v>
      </c>
    </row>
    <row r="1930" spans="1:13">
      <c r="A1930" t="s">
        <v>6387</v>
      </c>
      <c r="B1930" t="s">
        <v>6388</v>
      </c>
      <c r="C1930" t="s">
        <v>15023</v>
      </c>
      <c r="D1930" t="s">
        <v>6091</v>
      </c>
      <c r="E1930" t="s">
        <v>6323</v>
      </c>
      <c r="F1930" t="s">
        <v>6389</v>
      </c>
      <c r="G1930" t="s">
        <v>197</v>
      </c>
      <c r="H1930" t="s">
        <v>15024</v>
      </c>
      <c r="I1930" t="s">
        <v>9410</v>
      </c>
      <c r="J1930" t="s">
        <v>9411</v>
      </c>
      <c r="K1930">
        <v>0.99</v>
      </c>
      <c r="L1930" s="1">
        <v>44927</v>
      </c>
      <c r="M1930" s="1">
        <v>45291</v>
      </c>
    </row>
    <row r="1931" spans="1:13">
      <c r="A1931" t="s">
        <v>6390</v>
      </c>
      <c r="B1931" t="s">
        <v>6391</v>
      </c>
      <c r="C1931" t="s">
        <v>15025</v>
      </c>
      <c r="D1931" t="s">
        <v>15026</v>
      </c>
      <c r="E1931" t="s">
        <v>6323</v>
      </c>
      <c r="F1931" t="s">
        <v>6392</v>
      </c>
      <c r="G1931" t="s">
        <v>2354</v>
      </c>
      <c r="H1931" t="s">
        <v>15027</v>
      </c>
      <c r="I1931" t="s">
        <v>9410</v>
      </c>
      <c r="J1931" t="s">
        <v>9411</v>
      </c>
      <c r="K1931">
        <v>0.99</v>
      </c>
      <c r="L1931" s="1">
        <v>44927</v>
      </c>
      <c r="M1931" s="1">
        <v>45291</v>
      </c>
    </row>
    <row r="1932" spans="1:13">
      <c r="A1932" t="s">
        <v>6393</v>
      </c>
      <c r="B1932" t="s">
        <v>6394</v>
      </c>
      <c r="C1932" t="s">
        <v>15028</v>
      </c>
      <c r="D1932" t="s">
        <v>15029</v>
      </c>
      <c r="E1932" t="s">
        <v>6323</v>
      </c>
      <c r="F1932" t="s">
        <v>6395</v>
      </c>
      <c r="G1932" t="s">
        <v>6396</v>
      </c>
      <c r="H1932" t="s">
        <v>15030</v>
      </c>
      <c r="I1932" t="s">
        <v>9410</v>
      </c>
      <c r="J1932" t="s">
        <v>9411</v>
      </c>
      <c r="K1932">
        <v>0.92</v>
      </c>
      <c r="L1932" s="1">
        <v>44927</v>
      </c>
      <c r="M1932" s="1">
        <v>45291</v>
      </c>
    </row>
    <row r="1933" spans="1:13">
      <c r="A1933" t="s">
        <v>6400</v>
      </c>
      <c r="B1933" t="s">
        <v>6401</v>
      </c>
      <c r="C1933" t="s">
        <v>15031</v>
      </c>
      <c r="D1933" t="s">
        <v>11893</v>
      </c>
      <c r="E1933" t="s">
        <v>6323</v>
      </c>
      <c r="F1933" t="s">
        <v>6402</v>
      </c>
      <c r="G1933" t="s">
        <v>2624</v>
      </c>
      <c r="H1933" t="s">
        <v>15032</v>
      </c>
      <c r="I1933" t="s">
        <v>9410</v>
      </c>
      <c r="J1933" t="s">
        <v>9411</v>
      </c>
      <c r="K1933">
        <v>1.02</v>
      </c>
      <c r="L1933" s="1">
        <v>44927</v>
      </c>
      <c r="M1933" s="1">
        <v>45291</v>
      </c>
    </row>
    <row r="1934" spans="1:13">
      <c r="A1934" t="s">
        <v>6403</v>
      </c>
      <c r="B1934" t="s">
        <v>6404</v>
      </c>
      <c r="C1934" t="s">
        <v>15033</v>
      </c>
      <c r="D1934" t="s">
        <v>15034</v>
      </c>
      <c r="E1934" t="s">
        <v>6323</v>
      </c>
      <c r="F1934" t="s">
        <v>6405</v>
      </c>
      <c r="G1934" t="s">
        <v>6368</v>
      </c>
      <c r="H1934" t="s">
        <v>15035</v>
      </c>
      <c r="I1934" t="s">
        <v>9410</v>
      </c>
      <c r="J1934" t="s">
        <v>9411</v>
      </c>
      <c r="K1934">
        <v>1</v>
      </c>
      <c r="L1934" s="1">
        <v>44927</v>
      </c>
      <c r="M1934" s="1">
        <v>45291</v>
      </c>
    </row>
    <row r="1935" spans="1:13">
      <c r="A1935" t="s">
        <v>6406</v>
      </c>
      <c r="B1935" t="s">
        <v>6407</v>
      </c>
      <c r="C1935" t="s">
        <v>15036</v>
      </c>
      <c r="D1935" t="s">
        <v>3915</v>
      </c>
      <c r="E1935" t="s">
        <v>6323</v>
      </c>
      <c r="F1935" t="s">
        <v>6408</v>
      </c>
      <c r="G1935" t="s">
        <v>3364</v>
      </c>
      <c r="H1935" t="s">
        <v>15037</v>
      </c>
      <c r="I1935" t="s">
        <v>9410</v>
      </c>
      <c r="J1935" t="s">
        <v>9411</v>
      </c>
      <c r="K1935">
        <v>0.92</v>
      </c>
      <c r="L1935" s="1">
        <v>44927</v>
      </c>
      <c r="M1935" s="1">
        <v>45291</v>
      </c>
    </row>
    <row r="1936" spans="1:13">
      <c r="A1936" t="s">
        <v>6409</v>
      </c>
      <c r="B1936" t="s">
        <v>6410</v>
      </c>
      <c r="C1936" t="s">
        <v>15038</v>
      </c>
      <c r="D1936" t="s">
        <v>15039</v>
      </c>
      <c r="E1936" t="s">
        <v>6323</v>
      </c>
      <c r="F1936" t="s">
        <v>6411</v>
      </c>
      <c r="G1936" t="s">
        <v>6361</v>
      </c>
      <c r="H1936" t="s">
        <v>15040</v>
      </c>
      <c r="I1936" t="s">
        <v>9410</v>
      </c>
      <c r="J1936" t="s">
        <v>9411</v>
      </c>
      <c r="K1936">
        <v>1.05</v>
      </c>
      <c r="L1936" s="1">
        <v>44927</v>
      </c>
      <c r="M1936" s="1">
        <v>45291</v>
      </c>
    </row>
    <row r="1937" spans="1:13">
      <c r="A1937" t="s">
        <v>6412</v>
      </c>
      <c r="B1937" t="s">
        <v>6413</v>
      </c>
      <c r="C1937" t="s">
        <v>15041</v>
      </c>
      <c r="D1937" t="s">
        <v>15042</v>
      </c>
      <c r="E1937" t="s">
        <v>6323</v>
      </c>
      <c r="F1937" t="s">
        <v>6414</v>
      </c>
      <c r="G1937" t="s">
        <v>56</v>
      </c>
      <c r="H1937" t="s">
        <v>15043</v>
      </c>
      <c r="I1937" t="s">
        <v>9410</v>
      </c>
      <c r="J1937" t="s">
        <v>9411</v>
      </c>
      <c r="K1937">
        <v>1.01</v>
      </c>
      <c r="L1937" s="1">
        <v>44927</v>
      </c>
      <c r="M1937" s="1">
        <v>45291</v>
      </c>
    </row>
    <row r="1938" spans="1:13">
      <c r="A1938" t="s">
        <v>6415</v>
      </c>
      <c r="B1938" t="s">
        <v>6416</v>
      </c>
      <c r="C1938" t="s">
        <v>15044</v>
      </c>
      <c r="D1938" t="s">
        <v>15045</v>
      </c>
      <c r="E1938" t="s">
        <v>6323</v>
      </c>
      <c r="F1938" t="s">
        <v>6417</v>
      </c>
      <c r="G1938" t="s">
        <v>6418</v>
      </c>
      <c r="H1938" t="s">
        <v>15046</v>
      </c>
      <c r="I1938" t="s">
        <v>9410</v>
      </c>
      <c r="J1938" t="s">
        <v>9411</v>
      </c>
      <c r="K1938">
        <v>1.0900000000000001</v>
      </c>
      <c r="L1938" s="1">
        <v>44927</v>
      </c>
      <c r="M1938" s="1">
        <v>45291</v>
      </c>
    </row>
    <row r="1939" spans="1:13">
      <c r="A1939" t="s">
        <v>6419</v>
      </c>
      <c r="B1939" t="s">
        <v>6420</v>
      </c>
      <c r="C1939" t="s">
        <v>15047</v>
      </c>
      <c r="D1939" t="s">
        <v>3159</v>
      </c>
      <c r="E1939" t="s">
        <v>6323</v>
      </c>
      <c r="F1939" t="s">
        <v>6421</v>
      </c>
      <c r="G1939" t="s">
        <v>6422</v>
      </c>
      <c r="H1939" t="s">
        <v>15048</v>
      </c>
      <c r="I1939" t="s">
        <v>9410</v>
      </c>
      <c r="J1939" t="s">
        <v>9411</v>
      </c>
      <c r="K1939">
        <v>1.03</v>
      </c>
      <c r="L1939" s="1">
        <v>44927</v>
      </c>
      <c r="M1939" s="1">
        <v>45291</v>
      </c>
    </row>
    <row r="1940" spans="1:13">
      <c r="A1940" t="s">
        <v>6423</v>
      </c>
      <c r="B1940" t="s">
        <v>6424</v>
      </c>
      <c r="C1940" t="s">
        <v>15049</v>
      </c>
      <c r="D1940" t="s">
        <v>1531</v>
      </c>
      <c r="E1940" t="s">
        <v>6323</v>
      </c>
      <c r="F1940" t="s">
        <v>6425</v>
      </c>
      <c r="G1940" t="s">
        <v>3364</v>
      </c>
      <c r="H1940" t="s">
        <v>15050</v>
      </c>
      <c r="I1940" t="s">
        <v>9410</v>
      </c>
      <c r="J1940" t="s">
        <v>9411</v>
      </c>
      <c r="K1940">
        <v>0.98</v>
      </c>
      <c r="L1940" s="1">
        <v>44927</v>
      </c>
      <c r="M1940" s="1">
        <v>45291</v>
      </c>
    </row>
    <row r="1941" spans="1:13">
      <c r="A1941" t="s">
        <v>6426</v>
      </c>
      <c r="B1941" t="s">
        <v>6427</v>
      </c>
      <c r="C1941" t="s">
        <v>15051</v>
      </c>
      <c r="D1941" t="s">
        <v>13273</v>
      </c>
      <c r="E1941" t="s">
        <v>6323</v>
      </c>
      <c r="F1941" t="s">
        <v>6428</v>
      </c>
      <c r="G1941" t="s">
        <v>5412</v>
      </c>
      <c r="H1941" t="s">
        <v>15052</v>
      </c>
      <c r="I1941" t="s">
        <v>9410</v>
      </c>
      <c r="J1941" t="s">
        <v>9411</v>
      </c>
      <c r="K1941">
        <v>0.92</v>
      </c>
      <c r="L1941" s="1">
        <v>44927</v>
      </c>
      <c r="M1941" s="1">
        <v>45291</v>
      </c>
    </row>
    <row r="1942" spans="1:13">
      <c r="A1942" t="s">
        <v>6429</v>
      </c>
      <c r="B1942" t="s">
        <v>6430</v>
      </c>
      <c r="C1942" t="s">
        <v>15053</v>
      </c>
      <c r="D1942" t="s">
        <v>6025</v>
      </c>
      <c r="E1942" t="s">
        <v>6323</v>
      </c>
      <c r="F1942" t="s">
        <v>6431</v>
      </c>
      <c r="G1942" t="s">
        <v>6368</v>
      </c>
      <c r="H1942" t="s">
        <v>15054</v>
      </c>
      <c r="I1942" t="s">
        <v>9410</v>
      </c>
      <c r="J1942" t="s">
        <v>9411</v>
      </c>
      <c r="K1942">
        <v>0.98</v>
      </c>
      <c r="L1942" s="1">
        <v>44927</v>
      </c>
      <c r="M1942" s="1">
        <v>45291</v>
      </c>
    </row>
    <row r="1943" spans="1:13">
      <c r="A1943" t="s">
        <v>6432</v>
      </c>
      <c r="B1943" t="s">
        <v>6433</v>
      </c>
      <c r="C1943" t="s">
        <v>15055</v>
      </c>
      <c r="D1943" t="s">
        <v>15056</v>
      </c>
      <c r="E1943" t="s">
        <v>6323</v>
      </c>
      <c r="F1943" t="s">
        <v>6434</v>
      </c>
      <c r="G1943" t="s">
        <v>6435</v>
      </c>
      <c r="H1943" t="s">
        <v>15057</v>
      </c>
      <c r="I1943" t="s">
        <v>9410</v>
      </c>
      <c r="J1943" t="s">
        <v>9411</v>
      </c>
      <c r="K1943">
        <v>1.03</v>
      </c>
      <c r="L1943" s="1">
        <v>44927</v>
      </c>
      <c r="M1943" s="1">
        <v>45291</v>
      </c>
    </row>
    <row r="1944" spans="1:13">
      <c r="A1944" t="s">
        <v>6436</v>
      </c>
      <c r="B1944" t="s">
        <v>6437</v>
      </c>
      <c r="C1944" t="s">
        <v>15058</v>
      </c>
      <c r="D1944" t="s">
        <v>10742</v>
      </c>
      <c r="E1944" t="s">
        <v>6323</v>
      </c>
      <c r="F1944" t="s">
        <v>6438</v>
      </c>
      <c r="G1944" t="s">
        <v>6439</v>
      </c>
      <c r="H1944" t="s">
        <v>15059</v>
      </c>
      <c r="I1944" t="s">
        <v>9410</v>
      </c>
      <c r="J1944" t="s">
        <v>9411</v>
      </c>
      <c r="K1944">
        <v>0.92</v>
      </c>
      <c r="L1944" s="1">
        <v>44927</v>
      </c>
      <c r="M1944" s="1">
        <v>45291</v>
      </c>
    </row>
    <row r="1945" spans="1:13">
      <c r="A1945" t="s">
        <v>6440</v>
      </c>
      <c r="B1945" t="s">
        <v>6441</v>
      </c>
      <c r="C1945" t="s">
        <v>15060</v>
      </c>
      <c r="D1945" t="s">
        <v>14987</v>
      </c>
      <c r="E1945" t="s">
        <v>6323</v>
      </c>
      <c r="F1945" t="s">
        <v>6442</v>
      </c>
      <c r="G1945" t="s">
        <v>2968</v>
      </c>
      <c r="H1945" t="s">
        <v>15061</v>
      </c>
      <c r="I1945" t="s">
        <v>9410</v>
      </c>
      <c r="J1945" t="s">
        <v>9411</v>
      </c>
      <c r="K1945">
        <v>1.01</v>
      </c>
      <c r="L1945" s="1">
        <v>44927</v>
      </c>
      <c r="M1945" s="1">
        <v>45291</v>
      </c>
    </row>
    <row r="1946" spans="1:13">
      <c r="A1946" t="s">
        <v>6443</v>
      </c>
      <c r="B1946" t="s">
        <v>6444</v>
      </c>
      <c r="C1946" t="s">
        <v>15062</v>
      </c>
      <c r="D1946" t="s">
        <v>15039</v>
      </c>
      <c r="E1946" t="s">
        <v>6323</v>
      </c>
      <c r="F1946" t="s">
        <v>6445</v>
      </c>
      <c r="G1946" t="s">
        <v>6361</v>
      </c>
      <c r="H1946" t="s">
        <v>15063</v>
      </c>
      <c r="I1946" t="s">
        <v>9410</v>
      </c>
      <c r="J1946" t="s">
        <v>9411</v>
      </c>
      <c r="K1946">
        <v>1.03</v>
      </c>
      <c r="L1946" s="1">
        <v>44927</v>
      </c>
      <c r="M1946" s="1">
        <v>45291</v>
      </c>
    </row>
    <row r="1947" spans="1:13">
      <c r="A1947" t="s">
        <v>6446</v>
      </c>
      <c r="B1947" t="s">
        <v>1078</v>
      </c>
      <c r="C1947" t="s">
        <v>15064</v>
      </c>
      <c r="D1947" t="s">
        <v>11498</v>
      </c>
      <c r="E1947" t="s">
        <v>6323</v>
      </c>
      <c r="F1947" t="s">
        <v>6447</v>
      </c>
      <c r="G1947" t="s">
        <v>6448</v>
      </c>
      <c r="H1947" t="s">
        <v>15065</v>
      </c>
      <c r="I1947" t="s">
        <v>9410</v>
      </c>
      <c r="J1947" t="s">
        <v>9411</v>
      </c>
      <c r="K1947">
        <v>1.02</v>
      </c>
      <c r="L1947" s="1">
        <v>44927</v>
      </c>
      <c r="M1947" s="1">
        <v>45291</v>
      </c>
    </row>
    <row r="1948" spans="1:13">
      <c r="A1948" t="s">
        <v>6449</v>
      </c>
      <c r="B1948" t="s">
        <v>6450</v>
      </c>
      <c r="C1948" t="s">
        <v>15066</v>
      </c>
      <c r="D1948" t="s">
        <v>6452</v>
      </c>
      <c r="E1948" t="s">
        <v>6323</v>
      </c>
      <c r="F1948" t="s">
        <v>6451</v>
      </c>
      <c r="G1948" t="s">
        <v>6452</v>
      </c>
      <c r="H1948" t="s">
        <v>15067</v>
      </c>
      <c r="I1948" t="s">
        <v>9410</v>
      </c>
      <c r="J1948" t="s">
        <v>9411</v>
      </c>
      <c r="K1948">
        <v>0.99</v>
      </c>
      <c r="L1948" s="1">
        <v>44927</v>
      </c>
      <c r="M1948" s="1">
        <v>45291</v>
      </c>
    </row>
    <row r="1949" spans="1:13">
      <c r="A1949" t="s">
        <v>6453</v>
      </c>
      <c r="B1949" t="s">
        <v>6454</v>
      </c>
      <c r="C1949" t="s">
        <v>15068</v>
      </c>
      <c r="D1949" t="s">
        <v>5082</v>
      </c>
      <c r="E1949" t="s">
        <v>6323</v>
      </c>
      <c r="F1949" t="s">
        <v>6455</v>
      </c>
      <c r="G1949" t="s">
        <v>1531</v>
      </c>
      <c r="H1949" t="s">
        <v>15069</v>
      </c>
      <c r="I1949" t="s">
        <v>9410</v>
      </c>
      <c r="J1949" t="s">
        <v>9411</v>
      </c>
      <c r="K1949">
        <v>0.93</v>
      </c>
      <c r="L1949" s="1">
        <v>44927</v>
      </c>
      <c r="M1949" s="1">
        <v>45291</v>
      </c>
    </row>
    <row r="1950" spans="1:13">
      <c r="A1950" t="s">
        <v>6456</v>
      </c>
      <c r="B1950" t="s">
        <v>6457</v>
      </c>
      <c r="C1950" t="s">
        <v>15070</v>
      </c>
      <c r="D1950" t="s">
        <v>15071</v>
      </c>
      <c r="E1950" t="s">
        <v>6323</v>
      </c>
      <c r="F1950" t="s">
        <v>6458</v>
      </c>
      <c r="G1950" t="s">
        <v>6459</v>
      </c>
      <c r="H1950" t="s">
        <v>15072</v>
      </c>
      <c r="I1950" t="s">
        <v>9410</v>
      </c>
      <c r="J1950" t="s">
        <v>9411</v>
      </c>
      <c r="K1950">
        <v>1</v>
      </c>
      <c r="L1950" s="1">
        <v>44927</v>
      </c>
      <c r="M1950" s="1">
        <v>45291</v>
      </c>
    </row>
    <row r="1951" spans="1:13">
      <c r="A1951" t="s">
        <v>6460</v>
      </c>
      <c r="B1951" t="s">
        <v>6461</v>
      </c>
      <c r="C1951" t="s">
        <v>15073</v>
      </c>
      <c r="D1951" t="s">
        <v>197</v>
      </c>
      <c r="E1951" t="s">
        <v>6323</v>
      </c>
      <c r="F1951" t="s">
        <v>6462</v>
      </c>
      <c r="G1951" t="s">
        <v>3159</v>
      </c>
      <c r="H1951" t="s">
        <v>15074</v>
      </c>
      <c r="I1951" t="s">
        <v>9410</v>
      </c>
      <c r="J1951" t="s">
        <v>9411</v>
      </c>
      <c r="K1951">
        <v>0.99</v>
      </c>
      <c r="L1951" s="1">
        <v>44927</v>
      </c>
      <c r="M1951" s="1">
        <v>45291</v>
      </c>
    </row>
    <row r="1952" spans="1:13">
      <c r="A1952" t="s">
        <v>6463</v>
      </c>
      <c r="B1952" t="s">
        <v>4216</v>
      </c>
      <c r="C1952" t="s">
        <v>15075</v>
      </c>
      <c r="D1952" t="s">
        <v>6025</v>
      </c>
      <c r="E1952" t="s">
        <v>6323</v>
      </c>
      <c r="F1952" t="s">
        <v>6464</v>
      </c>
      <c r="G1952" t="s">
        <v>6368</v>
      </c>
      <c r="H1952" t="s">
        <v>15076</v>
      </c>
      <c r="I1952" t="s">
        <v>9410</v>
      </c>
      <c r="J1952" t="s">
        <v>9411</v>
      </c>
      <c r="K1952">
        <v>0.98</v>
      </c>
      <c r="L1952" s="1">
        <v>44927</v>
      </c>
      <c r="M1952" s="1">
        <v>45291</v>
      </c>
    </row>
    <row r="1953" spans="1:13">
      <c r="A1953" t="s">
        <v>6465</v>
      </c>
      <c r="B1953" t="s">
        <v>6466</v>
      </c>
      <c r="C1953" t="s">
        <v>15077</v>
      </c>
      <c r="D1953" t="s">
        <v>15078</v>
      </c>
      <c r="E1953" t="s">
        <v>6323</v>
      </c>
      <c r="F1953" t="s">
        <v>6467</v>
      </c>
      <c r="G1953" t="s">
        <v>6468</v>
      </c>
      <c r="H1953" t="s">
        <v>15079</v>
      </c>
      <c r="I1953" t="s">
        <v>9410</v>
      </c>
      <c r="J1953" t="s">
        <v>9411</v>
      </c>
      <c r="K1953">
        <v>0.95</v>
      </c>
      <c r="L1953" s="1">
        <v>44927</v>
      </c>
      <c r="M1953" s="1">
        <v>45291</v>
      </c>
    </row>
    <row r="1954" spans="1:13">
      <c r="A1954" t="s">
        <v>6469</v>
      </c>
      <c r="B1954" t="s">
        <v>6470</v>
      </c>
      <c r="C1954" t="s">
        <v>15080</v>
      </c>
      <c r="D1954" t="s">
        <v>15081</v>
      </c>
      <c r="E1954" t="s">
        <v>6323</v>
      </c>
      <c r="F1954" t="s">
        <v>6471</v>
      </c>
      <c r="G1954" t="s">
        <v>56</v>
      </c>
      <c r="H1954" t="s">
        <v>15082</v>
      </c>
      <c r="I1954" t="s">
        <v>9410</v>
      </c>
      <c r="J1954" t="s">
        <v>9411</v>
      </c>
      <c r="K1954">
        <v>1.01</v>
      </c>
      <c r="L1954" s="1">
        <v>44927</v>
      </c>
      <c r="M1954" s="1">
        <v>45291</v>
      </c>
    </row>
    <row r="1955" spans="1:13">
      <c r="A1955" t="s">
        <v>6475</v>
      </c>
      <c r="B1955" t="s">
        <v>6476</v>
      </c>
      <c r="C1955" t="s">
        <v>15083</v>
      </c>
      <c r="D1955" t="s">
        <v>15084</v>
      </c>
      <c r="E1955" t="s">
        <v>6323</v>
      </c>
      <c r="F1955" t="s">
        <v>6477</v>
      </c>
      <c r="G1955" t="s">
        <v>6478</v>
      </c>
      <c r="H1955" t="s">
        <v>15085</v>
      </c>
      <c r="I1955" t="s">
        <v>9410</v>
      </c>
      <c r="J1955" t="s">
        <v>9411</v>
      </c>
      <c r="K1955">
        <v>1.05</v>
      </c>
      <c r="L1955" s="1">
        <v>44927</v>
      </c>
      <c r="M1955" s="1">
        <v>45291</v>
      </c>
    </row>
    <row r="1956" spans="1:13">
      <c r="A1956" t="s">
        <v>6479</v>
      </c>
      <c r="B1956" t="s">
        <v>6480</v>
      </c>
      <c r="C1956" t="s">
        <v>15086</v>
      </c>
      <c r="D1956" t="s">
        <v>15087</v>
      </c>
      <c r="E1956" t="s">
        <v>6323</v>
      </c>
      <c r="F1956" t="s">
        <v>6481</v>
      </c>
      <c r="G1956" t="s">
        <v>6368</v>
      </c>
      <c r="H1956" t="s">
        <v>15088</v>
      </c>
      <c r="I1956" t="s">
        <v>9410</v>
      </c>
      <c r="J1956" t="s">
        <v>9411</v>
      </c>
      <c r="K1956">
        <v>0.94</v>
      </c>
      <c r="L1956" s="1">
        <v>44927</v>
      </c>
      <c r="M1956" s="1">
        <v>45291</v>
      </c>
    </row>
    <row r="1957" spans="1:13">
      <c r="A1957" t="s">
        <v>6482</v>
      </c>
      <c r="B1957" t="s">
        <v>6483</v>
      </c>
      <c r="C1957" t="s">
        <v>15089</v>
      </c>
      <c r="D1957" t="s">
        <v>11498</v>
      </c>
      <c r="E1957" t="s">
        <v>6323</v>
      </c>
      <c r="F1957" t="s">
        <v>6484</v>
      </c>
      <c r="G1957" t="s">
        <v>6448</v>
      </c>
      <c r="H1957" t="s">
        <v>15090</v>
      </c>
      <c r="I1957" t="s">
        <v>9410</v>
      </c>
      <c r="J1957" t="s">
        <v>9411</v>
      </c>
      <c r="K1957">
        <v>0.99</v>
      </c>
      <c r="L1957" s="1">
        <v>44927</v>
      </c>
      <c r="M1957" s="1">
        <v>45291</v>
      </c>
    </row>
    <row r="1958" spans="1:13">
      <c r="A1958" t="s">
        <v>6485</v>
      </c>
      <c r="B1958" t="s">
        <v>6486</v>
      </c>
      <c r="C1958" t="s">
        <v>15091</v>
      </c>
      <c r="D1958" t="s">
        <v>6091</v>
      </c>
      <c r="E1958" t="s">
        <v>6323</v>
      </c>
      <c r="F1958" t="s">
        <v>6487</v>
      </c>
      <c r="G1958" t="s">
        <v>197</v>
      </c>
      <c r="H1958" t="s">
        <v>15092</v>
      </c>
      <c r="I1958" t="s">
        <v>9410</v>
      </c>
      <c r="J1958" t="s">
        <v>9411</v>
      </c>
      <c r="K1958">
        <v>0.99</v>
      </c>
      <c r="L1958" s="1">
        <v>44927</v>
      </c>
      <c r="M1958" s="1">
        <v>45291</v>
      </c>
    </row>
    <row r="1959" spans="1:13">
      <c r="A1959" t="s">
        <v>6488</v>
      </c>
      <c r="B1959" t="s">
        <v>6489</v>
      </c>
      <c r="C1959" t="s">
        <v>12657</v>
      </c>
      <c r="D1959" t="s">
        <v>11903</v>
      </c>
      <c r="E1959" t="s">
        <v>6323</v>
      </c>
      <c r="F1959" t="s">
        <v>6490</v>
      </c>
      <c r="G1959" t="s">
        <v>2950</v>
      </c>
      <c r="H1959" t="s">
        <v>15093</v>
      </c>
      <c r="I1959" t="s">
        <v>9410</v>
      </c>
      <c r="J1959" t="s">
        <v>9411</v>
      </c>
      <c r="K1959">
        <v>1.06</v>
      </c>
      <c r="L1959" s="1">
        <v>44927</v>
      </c>
      <c r="M1959" s="1">
        <v>45291</v>
      </c>
    </row>
    <row r="1960" spans="1:13">
      <c r="A1960" t="s">
        <v>6491</v>
      </c>
      <c r="B1960" t="s">
        <v>6492</v>
      </c>
      <c r="C1960" t="s">
        <v>15094</v>
      </c>
      <c r="D1960" t="s">
        <v>6025</v>
      </c>
      <c r="E1960" t="s">
        <v>6323</v>
      </c>
      <c r="F1960" t="s">
        <v>6493</v>
      </c>
      <c r="G1960" t="s">
        <v>6368</v>
      </c>
      <c r="H1960" t="s">
        <v>15095</v>
      </c>
      <c r="I1960" t="s">
        <v>9410</v>
      </c>
      <c r="J1960" t="s">
        <v>9411</v>
      </c>
      <c r="K1960">
        <v>0.98</v>
      </c>
      <c r="L1960" s="1">
        <v>44927</v>
      </c>
      <c r="M1960" s="1">
        <v>45291</v>
      </c>
    </row>
    <row r="1961" spans="1:13">
      <c r="A1961" t="s">
        <v>6494</v>
      </c>
      <c r="B1961" t="s">
        <v>6495</v>
      </c>
      <c r="C1961" t="s">
        <v>15096</v>
      </c>
      <c r="D1961" t="s">
        <v>15097</v>
      </c>
      <c r="E1961" t="s">
        <v>6323</v>
      </c>
      <c r="F1961" t="s">
        <v>6496</v>
      </c>
      <c r="G1961" t="s">
        <v>6497</v>
      </c>
      <c r="H1961" t="s">
        <v>15098</v>
      </c>
      <c r="I1961" t="s">
        <v>9410</v>
      </c>
      <c r="J1961" t="s">
        <v>9411</v>
      </c>
      <c r="K1961">
        <v>0.91</v>
      </c>
      <c r="L1961" s="1">
        <v>44927</v>
      </c>
      <c r="M1961" s="1">
        <v>45291</v>
      </c>
    </row>
    <row r="1962" spans="1:13">
      <c r="A1962" t="s">
        <v>6498</v>
      </c>
      <c r="B1962" t="s">
        <v>6499</v>
      </c>
      <c r="C1962" t="s">
        <v>15099</v>
      </c>
      <c r="D1962" t="s">
        <v>6501</v>
      </c>
      <c r="E1962" t="s">
        <v>6323</v>
      </c>
      <c r="F1962" t="s">
        <v>6500</v>
      </c>
      <c r="G1962" t="s">
        <v>6501</v>
      </c>
      <c r="H1962" t="s">
        <v>15100</v>
      </c>
      <c r="I1962" t="s">
        <v>9410</v>
      </c>
      <c r="J1962" t="s">
        <v>9411</v>
      </c>
      <c r="K1962">
        <v>1.02</v>
      </c>
      <c r="L1962" s="1">
        <v>44927</v>
      </c>
      <c r="M1962" s="1">
        <v>45291</v>
      </c>
    </row>
    <row r="1963" spans="1:13">
      <c r="A1963" t="s">
        <v>6502</v>
      </c>
      <c r="B1963" t="s">
        <v>2771</v>
      </c>
      <c r="C1963" t="s">
        <v>15101</v>
      </c>
      <c r="D1963" t="s">
        <v>10197</v>
      </c>
      <c r="E1963" t="s">
        <v>6323</v>
      </c>
      <c r="F1963" t="s">
        <v>6503</v>
      </c>
      <c r="G1963" t="s">
        <v>509</v>
      </c>
      <c r="H1963" t="s">
        <v>15102</v>
      </c>
      <c r="I1963" t="s">
        <v>9410</v>
      </c>
      <c r="J1963" t="s">
        <v>9411</v>
      </c>
      <c r="K1963">
        <v>0.88</v>
      </c>
      <c r="L1963" s="1">
        <v>44927</v>
      </c>
      <c r="M1963" s="1">
        <v>45291</v>
      </c>
    </row>
    <row r="1964" spans="1:13">
      <c r="A1964" t="s">
        <v>6504</v>
      </c>
      <c r="B1964" t="s">
        <v>6505</v>
      </c>
      <c r="C1964" t="s">
        <v>15103</v>
      </c>
      <c r="D1964" t="s">
        <v>15104</v>
      </c>
      <c r="E1964" t="s">
        <v>6323</v>
      </c>
      <c r="F1964" t="s">
        <v>6506</v>
      </c>
      <c r="G1964" t="s">
        <v>3002</v>
      </c>
      <c r="H1964" t="s">
        <v>15105</v>
      </c>
      <c r="I1964" t="s">
        <v>9410</v>
      </c>
      <c r="J1964" t="s">
        <v>9411</v>
      </c>
      <c r="K1964">
        <v>0.96</v>
      </c>
      <c r="L1964" s="1">
        <v>44927</v>
      </c>
      <c r="M1964" s="1">
        <v>45291</v>
      </c>
    </row>
    <row r="1965" spans="1:13">
      <c r="A1965" t="s">
        <v>6507</v>
      </c>
      <c r="B1965" t="s">
        <v>6508</v>
      </c>
      <c r="C1965" t="s">
        <v>15106</v>
      </c>
      <c r="D1965" t="s">
        <v>15107</v>
      </c>
      <c r="E1965" t="s">
        <v>6323</v>
      </c>
      <c r="F1965" t="s">
        <v>6509</v>
      </c>
      <c r="G1965" t="s">
        <v>6510</v>
      </c>
      <c r="H1965" t="s">
        <v>15108</v>
      </c>
      <c r="I1965" t="s">
        <v>9410</v>
      </c>
      <c r="J1965" t="s">
        <v>9411</v>
      </c>
      <c r="K1965">
        <v>0.99</v>
      </c>
      <c r="L1965" s="1">
        <v>44927</v>
      </c>
      <c r="M1965" s="1">
        <v>45291</v>
      </c>
    </row>
    <row r="1966" spans="1:13">
      <c r="A1966" t="s">
        <v>6511</v>
      </c>
      <c r="B1966" t="s">
        <v>6512</v>
      </c>
      <c r="C1966" t="s">
        <v>15109</v>
      </c>
      <c r="D1966" t="s">
        <v>10496</v>
      </c>
      <c r="E1966" t="s">
        <v>6323</v>
      </c>
      <c r="F1966" t="s">
        <v>6513</v>
      </c>
      <c r="G1966" t="s">
        <v>1342</v>
      </c>
      <c r="H1966" t="s">
        <v>15110</v>
      </c>
      <c r="I1966" t="s">
        <v>9410</v>
      </c>
      <c r="J1966" t="s">
        <v>9411</v>
      </c>
      <c r="K1966">
        <v>1.02</v>
      </c>
      <c r="L1966" s="1">
        <v>44927</v>
      </c>
      <c r="M1966" s="1">
        <v>45291</v>
      </c>
    </row>
    <row r="1967" spans="1:13">
      <c r="A1967" t="s">
        <v>6514</v>
      </c>
      <c r="B1967" t="s">
        <v>6515</v>
      </c>
      <c r="C1967" t="s">
        <v>15111</v>
      </c>
      <c r="D1967" t="s">
        <v>14052</v>
      </c>
      <c r="E1967" t="s">
        <v>6323</v>
      </c>
      <c r="F1967" t="s">
        <v>6516</v>
      </c>
      <c r="G1967" t="s">
        <v>6517</v>
      </c>
      <c r="H1967" t="s">
        <v>15112</v>
      </c>
      <c r="I1967" t="s">
        <v>9410</v>
      </c>
      <c r="J1967" t="s">
        <v>9411</v>
      </c>
      <c r="K1967">
        <v>1.01</v>
      </c>
      <c r="L1967" s="1">
        <v>44927</v>
      </c>
      <c r="M1967" s="1">
        <v>45291</v>
      </c>
    </row>
    <row r="1968" spans="1:13">
      <c r="A1968" t="s">
        <v>15113</v>
      </c>
      <c r="B1968" t="s">
        <v>15114</v>
      </c>
      <c r="C1968" t="s">
        <v>15115</v>
      </c>
      <c r="D1968" t="s">
        <v>15116</v>
      </c>
      <c r="E1968" t="s">
        <v>6323</v>
      </c>
      <c r="F1968" t="s">
        <v>15117</v>
      </c>
      <c r="G1968" t="s">
        <v>15116</v>
      </c>
      <c r="H1968" t="s">
        <v>15118</v>
      </c>
      <c r="I1968" t="s">
        <v>9410</v>
      </c>
      <c r="J1968" t="s">
        <v>9411</v>
      </c>
      <c r="K1968">
        <v>0.93</v>
      </c>
      <c r="L1968" s="1">
        <v>44927</v>
      </c>
      <c r="M1968" s="1">
        <v>45291</v>
      </c>
    </row>
    <row r="1969" spans="1:13">
      <c r="A1969" t="s">
        <v>6518</v>
      </c>
      <c r="B1969" t="s">
        <v>6519</v>
      </c>
      <c r="C1969" t="s">
        <v>15119</v>
      </c>
      <c r="D1969" t="s">
        <v>15039</v>
      </c>
      <c r="E1969" t="s">
        <v>6323</v>
      </c>
      <c r="F1969" t="s">
        <v>6520</v>
      </c>
      <c r="G1969" t="s">
        <v>6361</v>
      </c>
      <c r="H1969" t="s">
        <v>15120</v>
      </c>
      <c r="I1969" t="s">
        <v>9410</v>
      </c>
      <c r="J1969" t="s">
        <v>9411</v>
      </c>
      <c r="K1969">
        <v>1.04</v>
      </c>
      <c r="L1969" s="1">
        <v>44927</v>
      </c>
      <c r="M1969" s="1">
        <v>45291</v>
      </c>
    </row>
    <row r="1970" spans="1:13">
      <c r="A1970" t="s">
        <v>6521</v>
      </c>
      <c r="B1970" t="s">
        <v>6522</v>
      </c>
      <c r="C1970" t="s">
        <v>15121</v>
      </c>
      <c r="D1970" t="s">
        <v>12918</v>
      </c>
      <c r="E1970" t="s">
        <v>6323</v>
      </c>
      <c r="F1970" t="s">
        <v>6523</v>
      </c>
      <c r="G1970" t="s">
        <v>5077</v>
      </c>
      <c r="H1970" t="s">
        <v>15122</v>
      </c>
      <c r="I1970" t="s">
        <v>9410</v>
      </c>
      <c r="J1970" t="s">
        <v>9411</v>
      </c>
      <c r="K1970">
        <v>1</v>
      </c>
      <c r="L1970" s="1">
        <v>44927</v>
      </c>
      <c r="M1970" s="1">
        <v>45291</v>
      </c>
    </row>
    <row r="1971" spans="1:13">
      <c r="A1971" t="s">
        <v>6524</v>
      </c>
      <c r="B1971" t="s">
        <v>6525</v>
      </c>
      <c r="C1971" t="s">
        <v>15123</v>
      </c>
      <c r="D1971" t="s">
        <v>6722</v>
      </c>
      <c r="E1971" t="s">
        <v>6323</v>
      </c>
      <c r="F1971" t="s">
        <v>6526</v>
      </c>
      <c r="G1971" t="s">
        <v>6527</v>
      </c>
      <c r="H1971" t="s">
        <v>15124</v>
      </c>
      <c r="I1971" t="s">
        <v>9410</v>
      </c>
      <c r="J1971" t="s">
        <v>9411</v>
      </c>
      <c r="K1971">
        <v>1.1599999999999999</v>
      </c>
      <c r="L1971" s="1">
        <v>44927</v>
      </c>
      <c r="M1971" s="1">
        <v>45291</v>
      </c>
    </row>
    <row r="1972" spans="1:13">
      <c r="A1972" t="s">
        <v>6528</v>
      </c>
      <c r="B1972" t="s">
        <v>6529</v>
      </c>
      <c r="C1972" t="s">
        <v>15125</v>
      </c>
      <c r="D1972" t="s">
        <v>15126</v>
      </c>
      <c r="E1972" t="s">
        <v>6323</v>
      </c>
      <c r="F1972" t="s">
        <v>6530</v>
      </c>
      <c r="G1972" t="s">
        <v>6368</v>
      </c>
      <c r="H1972" t="s">
        <v>15127</v>
      </c>
      <c r="I1972" t="s">
        <v>9410</v>
      </c>
      <c r="J1972" t="s">
        <v>9411</v>
      </c>
      <c r="K1972">
        <v>1.06</v>
      </c>
      <c r="L1972" s="1">
        <v>44927</v>
      </c>
      <c r="M1972" s="1">
        <v>45291</v>
      </c>
    </row>
    <row r="1973" spans="1:13">
      <c r="A1973" t="s">
        <v>6531</v>
      </c>
      <c r="B1973" t="s">
        <v>6532</v>
      </c>
      <c r="C1973" t="s">
        <v>15128</v>
      </c>
      <c r="D1973" t="s">
        <v>6534</v>
      </c>
      <c r="E1973" t="s">
        <v>6323</v>
      </c>
      <c r="F1973" t="s">
        <v>6533</v>
      </c>
      <c r="G1973" t="s">
        <v>6534</v>
      </c>
      <c r="H1973" t="s">
        <v>15129</v>
      </c>
      <c r="I1973" t="s">
        <v>9410</v>
      </c>
      <c r="J1973" t="s">
        <v>9411</v>
      </c>
      <c r="K1973">
        <v>1.02</v>
      </c>
      <c r="L1973" s="1">
        <v>44927</v>
      </c>
      <c r="M1973" s="1">
        <v>45291</v>
      </c>
    </row>
    <row r="1974" spans="1:13">
      <c r="A1974" t="s">
        <v>6535</v>
      </c>
      <c r="B1974" t="s">
        <v>6536</v>
      </c>
      <c r="C1974" t="s">
        <v>15130</v>
      </c>
      <c r="D1974" t="s">
        <v>15131</v>
      </c>
      <c r="E1974" t="s">
        <v>6323</v>
      </c>
      <c r="F1974" t="s">
        <v>6537</v>
      </c>
      <c r="G1974" t="s">
        <v>6448</v>
      </c>
      <c r="H1974" t="s">
        <v>15132</v>
      </c>
      <c r="I1974" t="s">
        <v>9410</v>
      </c>
      <c r="J1974" t="s">
        <v>9411</v>
      </c>
      <c r="K1974">
        <v>1.0900000000000001</v>
      </c>
      <c r="L1974" s="1">
        <v>44927</v>
      </c>
      <c r="M1974" s="1">
        <v>45291</v>
      </c>
    </row>
    <row r="1975" spans="1:13">
      <c r="A1975" t="s">
        <v>6538</v>
      </c>
      <c r="B1975" t="s">
        <v>6539</v>
      </c>
      <c r="C1975" t="s">
        <v>15133</v>
      </c>
      <c r="D1975" t="s">
        <v>2903</v>
      </c>
      <c r="E1975" t="s">
        <v>6323</v>
      </c>
      <c r="F1975" t="s">
        <v>6540</v>
      </c>
      <c r="G1975" t="s">
        <v>3364</v>
      </c>
      <c r="H1975" t="s">
        <v>15134</v>
      </c>
      <c r="I1975" t="s">
        <v>9410</v>
      </c>
      <c r="J1975" t="s">
        <v>9411</v>
      </c>
      <c r="K1975">
        <v>1.02</v>
      </c>
      <c r="L1975" s="1">
        <v>44927</v>
      </c>
      <c r="M1975" s="1">
        <v>45291</v>
      </c>
    </row>
    <row r="1976" spans="1:13">
      <c r="A1976" t="s">
        <v>6541</v>
      </c>
      <c r="B1976" t="s">
        <v>6542</v>
      </c>
      <c r="C1976" t="s">
        <v>15135</v>
      </c>
      <c r="D1976" t="s">
        <v>15042</v>
      </c>
      <c r="E1976" t="s">
        <v>6323</v>
      </c>
      <c r="F1976" t="s">
        <v>6543</v>
      </c>
      <c r="G1976" t="s">
        <v>56</v>
      </c>
      <c r="H1976" t="s">
        <v>15136</v>
      </c>
      <c r="I1976" t="s">
        <v>9410</v>
      </c>
      <c r="J1976" t="s">
        <v>9411</v>
      </c>
      <c r="K1976">
        <v>0.98</v>
      </c>
      <c r="L1976" s="1">
        <v>44927</v>
      </c>
      <c r="M1976" s="1">
        <v>45291</v>
      </c>
    </row>
    <row r="1977" spans="1:13">
      <c r="A1977" t="s">
        <v>6544</v>
      </c>
      <c r="B1977" t="s">
        <v>1034</v>
      </c>
      <c r="C1977" t="s">
        <v>15137</v>
      </c>
      <c r="D1977" t="s">
        <v>14976</v>
      </c>
      <c r="E1977" t="s">
        <v>6323</v>
      </c>
      <c r="F1977" t="s">
        <v>6399</v>
      </c>
      <c r="G1977" t="s">
        <v>2903</v>
      </c>
      <c r="H1977" t="s">
        <v>15138</v>
      </c>
      <c r="I1977" t="s">
        <v>9410</v>
      </c>
      <c r="J1977" t="s">
        <v>9411</v>
      </c>
      <c r="K1977">
        <v>0.97</v>
      </c>
      <c r="L1977" s="1">
        <v>44927</v>
      </c>
      <c r="M1977" s="1">
        <v>45291</v>
      </c>
    </row>
    <row r="1978" spans="1:13">
      <c r="A1978" t="s">
        <v>6545</v>
      </c>
      <c r="B1978" t="s">
        <v>6546</v>
      </c>
      <c r="C1978" t="s">
        <v>15139</v>
      </c>
      <c r="D1978" t="s">
        <v>6025</v>
      </c>
      <c r="E1978" t="s">
        <v>6323</v>
      </c>
      <c r="F1978" t="s">
        <v>6367</v>
      </c>
      <c r="G1978" t="s">
        <v>6368</v>
      </c>
      <c r="H1978" t="s">
        <v>15140</v>
      </c>
      <c r="I1978" t="s">
        <v>9410</v>
      </c>
      <c r="J1978" t="s">
        <v>9411</v>
      </c>
      <c r="K1978">
        <v>1.02</v>
      </c>
      <c r="L1978" s="1">
        <v>44927</v>
      </c>
      <c r="M1978" s="1">
        <v>45291</v>
      </c>
    </row>
    <row r="1979" spans="1:13">
      <c r="A1979" t="s">
        <v>6547</v>
      </c>
      <c r="B1979" t="s">
        <v>6548</v>
      </c>
      <c r="C1979" t="s">
        <v>15141</v>
      </c>
      <c r="D1979" t="s">
        <v>15142</v>
      </c>
      <c r="E1979" t="s">
        <v>6323</v>
      </c>
      <c r="F1979" t="s">
        <v>6549</v>
      </c>
      <c r="G1979" t="s">
        <v>6368</v>
      </c>
      <c r="H1979" t="s">
        <v>15143</v>
      </c>
      <c r="I1979" t="s">
        <v>9410</v>
      </c>
      <c r="J1979" t="s">
        <v>9411</v>
      </c>
      <c r="K1979">
        <v>1.02</v>
      </c>
      <c r="L1979" s="1">
        <v>44927</v>
      </c>
      <c r="M1979" s="1">
        <v>45291</v>
      </c>
    </row>
    <row r="1980" spans="1:13">
      <c r="A1980" t="s">
        <v>6550</v>
      </c>
      <c r="B1980" t="s">
        <v>6551</v>
      </c>
      <c r="C1980" t="s">
        <v>15144</v>
      </c>
      <c r="D1980" t="s">
        <v>15145</v>
      </c>
      <c r="E1980" t="s">
        <v>6323</v>
      </c>
      <c r="F1980" t="s">
        <v>6552</v>
      </c>
      <c r="G1980" t="s">
        <v>6368</v>
      </c>
      <c r="H1980" t="s">
        <v>15146</v>
      </c>
      <c r="I1980" t="s">
        <v>9410</v>
      </c>
      <c r="J1980" t="s">
        <v>9411</v>
      </c>
      <c r="K1980">
        <v>0.99</v>
      </c>
      <c r="L1980" s="1">
        <v>44927</v>
      </c>
      <c r="M1980" s="1">
        <v>45291</v>
      </c>
    </row>
    <row r="1981" spans="1:13">
      <c r="A1981" t="s">
        <v>6553</v>
      </c>
      <c r="B1981" t="s">
        <v>6554</v>
      </c>
      <c r="C1981" t="s">
        <v>15147</v>
      </c>
      <c r="D1981" t="s">
        <v>15148</v>
      </c>
      <c r="E1981" t="s">
        <v>6323</v>
      </c>
      <c r="F1981" t="s">
        <v>6555</v>
      </c>
      <c r="G1981" t="s">
        <v>6556</v>
      </c>
      <c r="H1981" t="s">
        <v>15149</v>
      </c>
      <c r="I1981" t="s">
        <v>9410</v>
      </c>
      <c r="J1981" t="s">
        <v>9411</v>
      </c>
      <c r="K1981">
        <v>1.05</v>
      </c>
      <c r="L1981" s="1">
        <v>44927</v>
      </c>
      <c r="M1981" s="1">
        <v>45291</v>
      </c>
    </row>
    <row r="1982" spans="1:13">
      <c r="A1982" t="s">
        <v>6557</v>
      </c>
      <c r="B1982" t="s">
        <v>6558</v>
      </c>
      <c r="C1982" t="s">
        <v>15150</v>
      </c>
      <c r="D1982" t="s">
        <v>11540</v>
      </c>
      <c r="E1982" t="s">
        <v>6323</v>
      </c>
      <c r="F1982" t="s">
        <v>6559</v>
      </c>
      <c r="G1982" t="s">
        <v>417</v>
      </c>
      <c r="H1982" t="s">
        <v>15151</v>
      </c>
      <c r="I1982" t="s">
        <v>9410</v>
      </c>
      <c r="J1982" t="s">
        <v>9411</v>
      </c>
      <c r="K1982">
        <v>0.99</v>
      </c>
      <c r="L1982" s="1">
        <v>44927</v>
      </c>
      <c r="M1982" s="1">
        <v>45291</v>
      </c>
    </row>
    <row r="1983" spans="1:13">
      <c r="A1983" t="s">
        <v>15152</v>
      </c>
      <c r="B1983" t="s">
        <v>15153</v>
      </c>
      <c r="C1983" t="s">
        <v>15154</v>
      </c>
      <c r="D1983" t="s">
        <v>15155</v>
      </c>
      <c r="E1983" t="s">
        <v>6323</v>
      </c>
      <c r="F1983" t="s">
        <v>15156</v>
      </c>
      <c r="G1983" t="s">
        <v>15157</v>
      </c>
      <c r="H1983" t="s">
        <v>15158</v>
      </c>
      <c r="I1983" t="s">
        <v>9410</v>
      </c>
      <c r="J1983" t="s">
        <v>9411</v>
      </c>
      <c r="K1983">
        <v>0.78</v>
      </c>
      <c r="L1983" s="1">
        <v>44927</v>
      </c>
      <c r="M1983" s="1">
        <v>45291</v>
      </c>
    </row>
    <row r="1984" spans="1:13">
      <c r="A1984" t="s">
        <v>6560</v>
      </c>
      <c r="B1984" t="s">
        <v>6561</v>
      </c>
      <c r="C1984" t="s">
        <v>15159</v>
      </c>
      <c r="D1984" t="s">
        <v>15160</v>
      </c>
      <c r="E1984" t="s">
        <v>6323</v>
      </c>
      <c r="F1984" t="s">
        <v>6562</v>
      </c>
      <c r="G1984" t="s">
        <v>6372</v>
      </c>
      <c r="H1984" t="s">
        <v>15161</v>
      </c>
      <c r="I1984" t="s">
        <v>9410</v>
      </c>
      <c r="J1984" t="s">
        <v>9411</v>
      </c>
      <c r="K1984">
        <v>0.97</v>
      </c>
      <c r="L1984" s="1">
        <v>44927</v>
      </c>
      <c r="M1984" s="1">
        <v>45291</v>
      </c>
    </row>
    <row r="1985" spans="1:13">
      <c r="A1985" t="s">
        <v>6563</v>
      </c>
      <c r="B1985" t="s">
        <v>2112</v>
      </c>
      <c r="C1985" t="s">
        <v>15162</v>
      </c>
      <c r="D1985" t="s">
        <v>6091</v>
      </c>
      <c r="E1985" t="s">
        <v>6323</v>
      </c>
      <c r="F1985" t="s">
        <v>6564</v>
      </c>
      <c r="G1985" t="s">
        <v>197</v>
      </c>
      <c r="H1985" t="s">
        <v>15163</v>
      </c>
      <c r="I1985" t="s">
        <v>9410</v>
      </c>
      <c r="J1985" t="s">
        <v>9411</v>
      </c>
      <c r="K1985">
        <v>0.95</v>
      </c>
      <c r="L1985" s="1">
        <v>44927</v>
      </c>
      <c r="M1985" s="1">
        <v>45291</v>
      </c>
    </row>
    <row r="1986" spans="1:13">
      <c r="A1986" t="s">
        <v>6565</v>
      </c>
      <c r="B1986" t="s">
        <v>6566</v>
      </c>
      <c r="C1986" t="s">
        <v>15164</v>
      </c>
      <c r="D1986" t="s">
        <v>15165</v>
      </c>
      <c r="E1986" t="s">
        <v>6323</v>
      </c>
      <c r="F1986" t="s">
        <v>6567</v>
      </c>
      <c r="G1986" t="s">
        <v>6368</v>
      </c>
      <c r="H1986" t="s">
        <v>15166</v>
      </c>
      <c r="I1986" t="s">
        <v>9410</v>
      </c>
      <c r="J1986" t="s">
        <v>9411</v>
      </c>
      <c r="K1986">
        <v>0.97</v>
      </c>
      <c r="L1986" s="1">
        <v>44927</v>
      </c>
      <c r="M1986" s="1">
        <v>45291</v>
      </c>
    </row>
    <row r="1987" spans="1:13">
      <c r="A1987" t="s">
        <v>6568</v>
      </c>
      <c r="B1987" t="s">
        <v>2771</v>
      </c>
      <c r="C1987" t="s">
        <v>15167</v>
      </c>
      <c r="D1987" t="s">
        <v>1510</v>
      </c>
      <c r="E1987" t="s">
        <v>6323</v>
      </c>
      <c r="F1987" t="s">
        <v>6569</v>
      </c>
      <c r="G1987" t="s">
        <v>6517</v>
      </c>
      <c r="H1987" t="s">
        <v>15168</v>
      </c>
      <c r="I1987" t="s">
        <v>9410</v>
      </c>
      <c r="J1987" t="s">
        <v>9411</v>
      </c>
      <c r="K1987">
        <v>0.92</v>
      </c>
      <c r="L1987" s="1">
        <v>44927</v>
      </c>
      <c r="M1987" s="1">
        <v>45291</v>
      </c>
    </row>
    <row r="1988" spans="1:13">
      <c r="A1988" t="s">
        <v>6570</v>
      </c>
      <c r="B1988" t="s">
        <v>6571</v>
      </c>
      <c r="C1988" t="s">
        <v>15169</v>
      </c>
      <c r="D1988" t="s">
        <v>15170</v>
      </c>
      <c r="E1988" t="s">
        <v>6323</v>
      </c>
      <c r="F1988" t="s">
        <v>6572</v>
      </c>
      <c r="G1988" t="s">
        <v>6573</v>
      </c>
      <c r="H1988" t="s">
        <v>15171</v>
      </c>
      <c r="I1988" t="s">
        <v>9410</v>
      </c>
      <c r="J1988" t="s">
        <v>9411</v>
      </c>
      <c r="K1988">
        <v>0.99</v>
      </c>
      <c r="L1988" s="1">
        <v>44927</v>
      </c>
      <c r="M1988" s="1">
        <v>45291</v>
      </c>
    </row>
    <row r="1989" spans="1:13">
      <c r="A1989" t="s">
        <v>6574</v>
      </c>
      <c r="B1989" t="s">
        <v>6575</v>
      </c>
      <c r="C1989" t="s">
        <v>15172</v>
      </c>
      <c r="D1989" t="s">
        <v>3159</v>
      </c>
      <c r="E1989" t="s">
        <v>6323</v>
      </c>
      <c r="F1989" t="s">
        <v>6576</v>
      </c>
      <c r="G1989" t="s">
        <v>6422</v>
      </c>
      <c r="H1989" t="s">
        <v>15173</v>
      </c>
      <c r="I1989" t="s">
        <v>9410</v>
      </c>
      <c r="J1989" t="s">
        <v>9411</v>
      </c>
      <c r="K1989">
        <v>1.03</v>
      </c>
      <c r="L1989" s="1">
        <v>44927</v>
      </c>
      <c r="M1989" s="1">
        <v>45291</v>
      </c>
    </row>
    <row r="1990" spans="1:13">
      <c r="A1990" t="s">
        <v>6577</v>
      </c>
      <c r="B1990" t="s">
        <v>6578</v>
      </c>
      <c r="C1990" t="s">
        <v>15174</v>
      </c>
      <c r="D1990" t="s">
        <v>14976</v>
      </c>
      <c r="E1990" t="s">
        <v>6323</v>
      </c>
      <c r="F1990" t="s">
        <v>6331</v>
      </c>
      <c r="G1990" t="s">
        <v>2903</v>
      </c>
      <c r="H1990" t="s">
        <v>15175</v>
      </c>
      <c r="I1990" t="s">
        <v>9410</v>
      </c>
      <c r="J1990" t="s">
        <v>9411</v>
      </c>
      <c r="K1990">
        <v>0.98</v>
      </c>
      <c r="L1990" s="1">
        <v>44927</v>
      </c>
      <c r="M1990" s="1">
        <v>45291</v>
      </c>
    </row>
    <row r="1991" spans="1:13">
      <c r="A1991" t="s">
        <v>6579</v>
      </c>
      <c r="B1991" t="s">
        <v>6580</v>
      </c>
      <c r="C1991" t="s">
        <v>15176</v>
      </c>
      <c r="D1991" t="s">
        <v>15177</v>
      </c>
      <c r="E1991" t="s">
        <v>6323</v>
      </c>
      <c r="F1991" t="s">
        <v>6581</v>
      </c>
      <c r="G1991" t="s">
        <v>6582</v>
      </c>
      <c r="H1991" t="s">
        <v>15178</v>
      </c>
      <c r="I1991" t="s">
        <v>9410</v>
      </c>
      <c r="J1991" t="s">
        <v>9411</v>
      </c>
      <c r="K1991">
        <v>0.92</v>
      </c>
      <c r="L1991" s="1">
        <v>44927</v>
      </c>
      <c r="M1991" s="1">
        <v>45291</v>
      </c>
    </row>
    <row r="1992" spans="1:13">
      <c r="A1992" t="s">
        <v>6583</v>
      </c>
      <c r="B1992" t="s">
        <v>1397</v>
      </c>
      <c r="C1992" t="s">
        <v>15179</v>
      </c>
      <c r="D1992" t="s">
        <v>6556</v>
      </c>
      <c r="E1992" t="s">
        <v>6323</v>
      </c>
      <c r="F1992" t="s">
        <v>6584</v>
      </c>
      <c r="G1992" t="s">
        <v>6556</v>
      </c>
      <c r="H1992" t="s">
        <v>15180</v>
      </c>
      <c r="I1992" t="s">
        <v>9410</v>
      </c>
      <c r="J1992" t="s">
        <v>9411</v>
      </c>
      <c r="K1992">
        <v>1.17</v>
      </c>
      <c r="L1992" s="1">
        <v>44927</v>
      </c>
      <c r="M1992" s="1">
        <v>45291</v>
      </c>
    </row>
    <row r="1993" spans="1:13">
      <c r="A1993" t="s">
        <v>6585</v>
      </c>
      <c r="B1993" t="s">
        <v>6586</v>
      </c>
      <c r="C1993" t="s">
        <v>15181</v>
      </c>
      <c r="D1993" t="s">
        <v>9606</v>
      </c>
      <c r="E1993" t="s">
        <v>6323</v>
      </c>
      <c r="F1993" t="s">
        <v>6587</v>
      </c>
      <c r="G1993" t="s">
        <v>3177</v>
      </c>
      <c r="H1993" t="s">
        <v>15182</v>
      </c>
      <c r="I1993" t="s">
        <v>9410</v>
      </c>
      <c r="J1993" t="s">
        <v>9411</v>
      </c>
      <c r="K1993">
        <v>0.96</v>
      </c>
      <c r="L1993" s="1">
        <v>44927</v>
      </c>
      <c r="M1993" s="1">
        <v>45291</v>
      </c>
    </row>
    <row r="1994" spans="1:13">
      <c r="A1994" t="s">
        <v>6588</v>
      </c>
      <c r="B1994" t="s">
        <v>6589</v>
      </c>
      <c r="C1994" t="s">
        <v>15183</v>
      </c>
      <c r="D1994" t="s">
        <v>10998</v>
      </c>
      <c r="E1994" t="s">
        <v>6323</v>
      </c>
      <c r="F1994" t="s">
        <v>6590</v>
      </c>
      <c r="G1994" t="s">
        <v>2722</v>
      </c>
      <c r="H1994" t="s">
        <v>15184</v>
      </c>
      <c r="I1994" t="s">
        <v>9410</v>
      </c>
      <c r="J1994" t="s">
        <v>9411</v>
      </c>
      <c r="K1994">
        <v>1.03</v>
      </c>
      <c r="L1994" s="1">
        <v>44927</v>
      </c>
      <c r="M1994" s="1">
        <v>45291</v>
      </c>
    </row>
    <row r="1995" spans="1:13">
      <c r="A1995" t="s">
        <v>6591</v>
      </c>
      <c r="B1995" t="s">
        <v>6592</v>
      </c>
      <c r="C1995" t="s">
        <v>15185</v>
      </c>
      <c r="D1995" t="s">
        <v>14976</v>
      </c>
      <c r="E1995" t="s">
        <v>6323</v>
      </c>
      <c r="F1995" t="s">
        <v>6593</v>
      </c>
      <c r="G1995" t="s">
        <v>2903</v>
      </c>
      <c r="H1995" t="s">
        <v>15186</v>
      </c>
      <c r="I1995" t="s">
        <v>9410</v>
      </c>
      <c r="J1995" t="s">
        <v>9411</v>
      </c>
      <c r="K1995">
        <v>1.01</v>
      </c>
      <c r="L1995" s="1">
        <v>44927</v>
      </c>
      <c r="M1995" s="1">
        <v>45291</v>
      </c>
    </row>
    <row r="1996" spans="1:13">
      <c r="A1996" t="s">
        <v>6594</v>
      </c>
      <c r="B1996" t="s">
        <v>6595</v>
      </c>
      <c r="C1996" t="s">
        <v>15187</v>
      </c>
      <c r="D1996" t="s">
        <v>6025</v>
      </c>
      <c r="E1996" t="s">
        <v>6323</v>
      </c>
      <c r="F1996" t="s">
        <v>6596</v>
      </c>
      <c r="G1996" t="s">
        <v>6368</v>
      </c>
      <c r="H1996" t="s">
        <v>15188</v>
      </c>
      <c r="I1996" t="s">
        <v>9410</v>
      </c>
      <c r="J1996" t="s">
        <v>9411</v>
      </c>
      <c r="K1996">
        <v>0.94</v>
      </c>
      <c r="L1996" s="1">
        <v>44927</v>
      </c>
      <c r="M1996" s="1">
        <v>45291</v>
      </c>
    </row>
    <row r="1997" spans="1:13">
      <c r="A1997" t="s">
        <v>6597</v>
      </c>
      <c r="B1997" t="s">
        <v>6598</v>
      </c>
      <c r="C1997" t="s">
        <v>15189</v>
      </c>
      <c r="D1997" t="s">
        <v>5450</v>
      </c>
      <c r="E1997" t="s">
        <v>6323</v>
      </c>
      <c r="F1997" t="s">
        <v>6599</v>
      </c>
      <c r="G1997" t="s">
        <v>6510</v>
      </c>
      <c r="H1997" t="s">
        <v>15190</v>
      </c>
      <c r="I1997" t="s">
        <v>9410</v>
      </c>
      <c r="J1997" t="s">
        <v>9411</v>
      </c>
      <c r="K1997">
        <v>1.06</v>
      </c>
      <c r="L1997" s="1">
        <v>44927</v>
      </c>
      <c r="M1997" s="1">
        <v>45291</v>
      </c>
    </row>
    <row r="1998" spans="1:13">
      <c r="A1998" t="s">
        <v>15191</v>
      </c>
      <c r="B1998" t="s">
        <v>15192</v>
      </c>
      <c r="C1998" t="s">
        <v>15193</v>
      </c>
      <c r="D1998" t="s">
        <v>12619</v>
      </c>
      <c r="E1998" t="s">
        <v>6323</v>
      </c>
      <c r="F1998" t="s">
        <v>15194</v>
      </c>
      <c r="G1998" t="s">
        <v>78</v>
      </c>
      <c r="H1998" t="s">
        <v>15195</v>
      </c>
      <c r="I1998" t="s">
        <v>9410</v>
      </c>
      <c r="J1998" t="s">
        <v>9411</v>
      </c>
      <c r="K1998">
        <v>1.03</v>
      </c>
      <c r="L1998" s="1">
        <v>44927</v>
      </c>
      <c r="M1998" s="1">
        <v>45291</v>
      </c>
    </row>
    <row r="1999" spans="1:13">
      <c r="A1999" t="s">
        <v>6600</v>
      </c>
      <c r="B1999" t="s">
        <v>6601</v>
      </c>
      <c r="C1999" t="s">
        <v>15196</v>
      </c>
      <c r="D1999" t="s">
        <v>15197</v>
      </c>
      <c r="E1999" t="s">
        <v>6323</v>
      </c>
      <c r="F1999" t="s">
        <v>6602</v>
      </c>
      <c r="G1999" t="s">
        <v>2893</v>
      </c>
      <c r="H1999" t="s">
        <v>15198</v>
      </c>
      <c r="I1999" t="s">
        <v>9410</v>
      </c>
      <c r="J1999" t="s">
        <v>9411</v>
      </c>
      <c r="K1999">
        <v>0.98</v>
      </c>
      <c r="L1999" s="1">
        <v>44927</v>
      </c>
      <c r="M1999" s="1">
        <v>45291</v>
      </c>
    </row>
    <row r="2000" spans="1:13">
      <c r="A2000" t="s">
        <v>6603</v>
      </c>
      <c r="B2000" t="s">
        <v>6604</v>
      </c>
      <c r="C2000" t="s">
        <v>15199</v>
      </c>
      <c r="D2000" t="s">
        <v>13113</v>
      </c>
      <c r="E2000" t="s">
        <v>6323</v>
      </c>
      <c r="F2000" t="s">
        <v>6605</v>
      </c>
      <c r="G2000" t="s">
        <v>6606</v>
      </c>
      <c r="H2000" t="s">
        <v>15200</v>
      </c>
      <c r="I2000" t="s">
        <v>9410</v>
      </c>
      <c r="J2000" t="s">
        <v>9411</v>
      </c>
      <c r="K2000">
        <v>0.92</v>
      </c>
      <c r="L2000" s="1">
        <v>44927</v>
      </c>
      <c r="M2000" s="1">
        <v>45291</v>
      </c>
    </row>
    <row r="2001" spans="1:13">
      <c r="A2001" t="s">
        <v>6607</v>
      </c>
      <c r="B2001" t="s">
        <v>2309</v>
      </c>
      <c r="C2001" t="s">
        <v>15201</v>
      </c>
      <c r="D2001" t="s">
        <v>3076</v>
      </c>
      <c r="E2001" t="s">
        <v>6323</v>
      </c>
      <c r="F2001" t="s">
        <v>6608</v>
      </c>
      <c r="G2001" t="s">
        <v>3076</v>
      </c>
      <c r="H2001" t="s">
        <v>15202</v>
      </c>
      <c r="I2001" t="s">
        <v>9410</v>
      </c>
      <c r="J2001" t="s">
        <v>9411</v>
      </c>
      <c r="K2001">
        <v>0.84</v>
      </c>
      <c r="L2001" s="1">
        <v>44927</v>
      </c>
      <c r="M2001" s="1">
        <v>45291</v>
      </c>
    </row>
    <row r="2002" spans="1:13">
      <c r="A2002" t="s">
        <v>6609</v>
      </c>
      <c r="B2002" t="s">
        <v>6610</v>
      </c>
      <c r="C2002" t="s">
        <v>15203</v>
      </c>
      <c r="D2002" t="s">
        <v>15204</v>
      </c>
      <c r="E2002" t="s">
        <v>6323</v>
      </c>
      <c r="F2002" t="s">
        <v>6611</v>
      </c>
      <c r="G2002" t="s">
        <v>36</v>
      </c>
      <c r="H2002" t="s">
        <v>15205</v>
      </c>
      <c r="I2002" t="s">
        <v>9410</v>
      </c>
      <c r="J2002" t="s">
        <v>9411</v>
      </c>
      <c r="K2002">
        <v>1.03</v>
      </c>
      <c r="L2002" s="1">
        <v>44927</v>
      </c>
      <c r="M2002" s="1">
        <v>45291</v>
      </c>
    </row>
    <row r="2003" spans="1:13">
      <c r="A2003" t="s">
        <v>6612</v>
      </c>
      <c r="B2003" t="s">
        <v>6613</v>
      </c>
      <c r="C2003" t="s">
        <v>15206</v>
      </c>
      <c r="D2003" t="s">
        <v>10995</v>
      </c>
      <c r="E2003" t="s">
        <v>6323</v>
      </c>
      <c r="F2003" t="s">
        <v>6614</v>
      </c>
      <c r="G2003" t="s">
        <v>6615</v>
      </c>
      <c r="H2003" t="s">
        <v>15207</v>
      </c>
      <c r="I2003" t="s">
        <v>9410</v>
      </c>
      <c r="J2003" t="s">
        <v>9411</v>
      </c>
      <c r="K2003">
        <v>0.98</v>
      </c>
      <c r="L2003" s="1">
        <v>44927</v>
      </c>
      <c r="M2003" s="1">
        <v>45291</v>
      </c>
    </row>
    <row r="2004" spans="1:13">
      <c r="A2004" t="s">
        <v>6616</v>
      </c>
      <c r="B2004" t="s">
        <v>6617</v>
      </c>
      <c r="C2004" t="s">
        <v>15208</v>
      </c>
      <c r="D2004" t="s">
        <v>15209</v>
      </c>
      <c r="E2004" t="s">
        <v>6323</v>
      </c>
      <c r="F2004" t="s">
        <v>6618</v>
      </c>
      <c r="G2004" t="s">
        <v>6368</v>
      </c>
      <c r="H2004" t="s">
        <v>15210</v>
      </c>
      <c r="I2004" t="s">
        <v>9410</v>
      </c>
      <c r="J2004" t="s">
        <v>9411</v>
      </c>
      <c r="K2004">
        <v>0.99</v>
      </c>
      <c r="L2004" s="1">
        <v>44927</v>
      </c>
      <c r="M2004" s="1">
        <v>45291</v>
      </c>
    </row>
    <row r="2005" spans="1:13">
      <c r="A2005" t="s">
        <v>6619</v>
      </c>
      <c r="B2005" t="s">
        <v>6620</v>
      </c>
      <c r="C2005" t="s">
        <v>15211</v>
      </c>
      <c r="D2005" t="s">
        <v>14976</v>
      </c>
      <c r="E2005" t="s">
        <v>6323</v>
      </c>
      <c r="F2005" t="s">
        <v>6621</v>
      </c>
      <c r="G2005" t="s">
        <v>2903</v>
      </c>
      <c r="H2005" t="s">
        <v>15212</v>
      </c>
      <c r="I2005" t="s">
        <v>9410</v>
      </c>
      <c r="J2005" t="s">
        <v>9411</v>
      </c>
      <c r="K2005">
        <v>0.99</v>
      </c>
      <c r="L2005" s="1">
        <v>44927</v>
      </c>
      <c r="M2005" s="1">
        <v>45291</v>
      </c>
    </row>
    <row r="2006" spans="1:13">
      <c r="A2006" t="s">
        <v>6622</v>
      </c>
      <c r="B2006" t="s">
        <v>6623</v>
      </c>
      <c r="C2006" t="s">
        <v>15213</v>
      </c>
      <c r="D2006" t="s">
        <v>14463</v>
      </c>
      <c r="E2006" t="s">
        <v>6323</v>
      </c>
      <c r="F2006" t="s">
        <v>6624</v>
      </c>
      <c r="G2006" t="s">
        <v>6625</v>
      </c>
      <c r="H2006" t="s">
        <v>15214</v>
      </c>
      <c r="I2006" t="s">
        <v>9410</v>
      </c>
      <c r="J2006" t="s">
        <v>9411</v>
      </c>
      <c r="K2006">
        <v>0.99</v>
      </c>
      <c r="L2006" s="1">
        <v>44927</v>
      </c>
      <c r="M2006" s="1">
        <v>45291</v>
      </c>
    </row>
    <row r="2007" spans="1:13">
      <c r="A2007" t="s">
        <v>6626</v>
      </c>
      <c r="B2007" t="s">
        <v>6627</v>
      </c>
      <c r="C2007" t="s">
        <v>15215</v>
      </c>
      <c r="D2007" t="s">
        <v>15216</v>
      </c>
      <c r="E2007" t="s">
        <v>6323</v>
      </c>
      <c r="F2007" t="s">
        <v>6628</v>
      </c>
      <c r="G2007" t="s">
        <v>56</v>
      </c>
      <c r="H2007" t="s">
        <v>15217</v>
      </c>
      <c r="I2007" t="s">
        <v>9410</v>
      </c>
      <c r="J2007" t="s">
        <v>9411</v>
      </c>
      <c r="K2007">
        <v>0.96</v>
      </c>
      <c r="L2007" s="1">
        <v>44927</v>
      </c>
      <c r="M2007" s="1">
        <v>45291</v>
      </c>
    </row>
    <row r="2008" spans="1:13">
      <c r="A2008" t="s">
        <v>15218</v>
      </c>
      <c r="B2008" t="s">
        <v>15219</v>
      </c>
      <c r="C2008" t="s">
        <v>15220</v>
      </c>
      <c r="D2008" t="s">
        <v>15221</v>
      </c>
      <c r="E2008" t="s">
        <v>6323</v>
      </c>
      <c r="F2008" t="s">
        <v>15222</v>
      </c>
      <c r="G2008" t="s">
        <v>6534</v>
      </c>
      <c r="H2008" t="s">
        <v>15223</v>
      </c>
      <c r="I2008" t="s">
        <v>9410</v>
      </c>
      <c r="J2008" t="s">
        <v>9411</v>
      </c>
      <c r="K2008">
        <v>0.87</v>
      </c>
      <c r="L2008" s="1">
        <v>44927</v>
      </c>
      <c r="M2008" s="1">
        <v>45291</v>
      </c>
    </row>
    <row r="2009" spans="1:13">
      <c r="A2009" t="s">
        <v>6629</v>
      </c>
      <c r="B2009" t="s">
        <v>6630</v>
      </c>
      <c r="C2009" t="s">
        <v>15224</v>
      </c>
      <c r="D2009" t="s">
        <v>15225</v>
      </c>
      <c r="E2009" t="s">
        <v>6323</v>
      </c>
      <c r="F2009" t="s">
        <v>6360</v>
      </c>
      <c r="G2009" t="s">
        <v>6361</v>
      </c>
      <c r="H2009" t="s">
        <v>15226</v>
      </c>
      <c r="I2009" t="s">
        <v>9410</v>
      </c>
      <c r="J2009" t="s">
        <v>9411</v>
      </c>
      <c r="K2009">
        <v>1</v>
      </c>
      <c r="L2009" s="1">
        <v>44927</v>
      </c>
      <c r="M2009" s="1">
        <v>45291</v>
      </c>
    </row>
    <row r="2010" spans="1:13">
      <c r="A2010" t="s">
        <v>15227</v>
      </c>
      <c r="B2010" t="s">
        <v>15228</v>
      </c>
      <c r="C2010" t="s">
        <v>15229</v>
      </c>
      <c r="D2010" t="s">
        <v>14987</v>
      </c>
      <c r="E2010" t="s">
        <v>6323</v>
      </c>
      <c r="F2010" t="s">
        <v>6341</v>
      </c>
      <c r="G2010" t="s">
        <v>2968</v>
      </c>
      <c r="H2010" t="s">
        <v>15230</v>
      </c>
      <c r="I2010" t="s">
        <v>9410</v>
      </c>
      <c r="J2010" t="s">
        <v>9411</v>
      </c>
      <c r="K2010">
        <v>0.92</v>
      </c>
      <c r="L2010" s="1">
        <v>44927</v>
      </c>
      <c r="M2010" s="1">
        <v>45291</v>
      </c>
    </row>
    <row r="2011" spans="1:13">
      <c r="A2011" t="s">
        <v>15231</v>
      </c>
      <c r="B2011" t="s">
        <v>15232</v>
      </c>
      <c r="C2011" t="s">
        <v>15233</v>
      </c>
      <c r="D2011" t="s">
        <v>12219</v>
      </c>
      <c r="E2011" t="s">
        <v>6323</v>
      </c>
      <c r="F2011" t="s">
        <v>15234</v>
      </c>
      <c r="G2011" t="s">
        <v>197</v>
      </c>
      <c r="H2011" t="s">
        <v>15235</v>
      </c>
      <c r="I2011" t="s">
        <v>9410</v>
      </c>
      <c r="J2011" t="s">
        <v>9411</v>
      </c>
      <c r="K2011">
        <v>0.93</v>
      </c>
      <c r="L2011" s="1">
        <v>44927</v>
      </c>
      <c r="M2011" s="1">
        <v>45291</v>
      </c>
    </row>
    <row r="2012" spans="1:13">
      <c r="A2012" t="s">
        <v>6631</v>
      </c>
      <c r="B2012" t="s">
        <v>6632</v>
      </c>
      <c r="C2012" t="s">
        <v>15236</v>
      </c>
      <c r="D2012" t="s">
        <v>6634</v>
      </c>
      <c r="E2012" t="s">
        <v>6323</v>
      </c>
      <c r="F2012" t="s">
        <v>6633</v>
      </c>
      <c r="G2012" t="s">
        <v>6634</v>
      </c>
      <c r="H2012" t="s">
        <v>15237</v>
      </c>
      <c r="I2012" t="s">
        <v>9410</v>
      </c>
      <c r="J2012" t="s">
        <v>9411</v>
      </c>
      <c r="K2012">
        <v>0.93</v>
      </c>
      <c r="L2012" s="1">
        <v>44927</v>
      </c>
      <c r="M2012" s="1">
        <v>45291</v>
      </c>
    </row>
    <row r="2013" spans="1:13">
      <c r="A2013" t="s">
        <v>6635</v>
      </c>
      <c r="B2013" t="s">
        <v>6636</v>
      </c>
      <c r="C2013" t="s">
        <v>15238</v>
      </c>
      <c r="D2013" t="s">
        <v>15239</v>
      </c>
      <c r="E2013" t="s">
        <v>6323</v>
      </c>
      <c r="F2013" t="s">
        <v>6637</v>
      </c>
      <c r="G2013" t="s">
        <v>6435</v>
      </c>
      <c r="H2013" t="s">
        <v>15240</v>
      </c>
      <c r="I2013" t="s">
        <v>9410</v>
      </c>
      <c r="J2013" t="s">
        <v>9411</v>
      </c>
      <c r="K2013">
        <v>1.01</v>
      </c>
      <c r="L2013" s="1">
        <v>44927</v>
      </c>
      <c r="M2013" s="1">
        <v>45291</v>
      </c>
    </row>
    <row r="2014" spans="1:13">
      <c r="A2014" t="s">
        <v>6638</v>
      </c>
      <c r="B2014" t="s">
        <v>6639</v>
      </c>
      <c r="C2014" t="s">
        <v>15241</v>
      </c>
      <c r="D2014" t="s">
        <v>11676</v>
      </c>
      <c r="E2014" t="s">
        <v>6323</v>
      </c>
      <c r="F2014" t="s">
        <v>6640</v>
      </c>
      <c r="G2014" t="s">
        <v>197</v>
      </c>
      <c r="H2014" t="s">
        <v>15242</v>
      </c>
      <c r="I2014" t="s">
        <v>9410</v>
      </c>
      <c r="J2014" t="s">
        <v>9411</v>
      </c>
      <c r="K2014">
        <v>0.91</v>
      </c>
      <c r="L2014" s="1">
        <v>44927</v>
      </c>
      <c r="M2014" s="1">
        <v>45291</v>
      </c>
    </row>
    <row r="2015" spans="1:13">
      <c r="A2015" t="s">
        <v>6641</v>
      </c>
      <c r="B2015" t="s">
        <v>6642</v>
      </c>
      <c r="C2015" t="s">
        <v>15243</v>
      </c>
      <c r="D2015" t="s">
        <v>15007</v>
      </c>
      <c r="E2015" t="s">
        <v>6323</v>
      </c>
      <c r="F2015" t="s">
        <v>6643</v>
      </c>
      <c r="G2015" t="s">
        <v>6372</v>
      </c>
      <c r="H2015" t="s">
        <v>15244</v>
      </c>
      <c r="I2015" t="s">
        <v>9410</v>
      </c>
      <c r="J2015" t="s">
        <v>9411</v>
      </c>
      <c r="K2015">
        <v>0.87</v>
      </c>
      <c r="L2015" s="1">
        <v>44927</v>
      </c>
      <c r="M2015" s="1">
        <v>45291</v>
      </c>
    </row>
    <row r="2016" spans="1:13">
      <c r="A2016" t="s">
        <v>6644</v>
      </c>
      <c r="B2016" t="s">
        <v>6645</v>
      </c>
      <c r="C2016" t="s">
        <v>15245</v>
      </c>
      <c r="D2016" t="s">
        <v>15056</v>
      </c>
      <c r="E2016" t="s">
        <v>6323</v>
      </c>
      <c r="F2016" t="s">
        <v>6637</v>
      </c>
      <c r="G2016" t="s">
        <v>6435</v>
      </c>
      <c r="H2016" t="s">
        <v>15246</v>
      </c>
      <c r="I2016" t="s">
        <v>9410</v>
      </c>
      <c r="J2016" t="s">
        <v>9411</v>
      </c>
      <c r="K2016">
        <v>1.05</v>
      </c>
      <c r="L2016" s="1">
        <v>44927</v>
      </c>
      <c r="M2016" s="1">
        <v>45291</v>
      </c>
    </row>
    <row r="2017" spans="1:13">
      <c r="A2017" t="s">
        <v>6646</v>
      </c>
      <c r="B2017" t="s">
        <v>6647</v>
      </c>
      <c r="C2017" t="s">
        <v>15247</v>
      </c>
      <c r="D2017" t="s">
        <v>15248</v>
      </c>
      <c r="E2017" t="s">
        <v>6323</v>
      </c>
      <c r="F2017" t="s">
        <v>6648</v>
      </c>
      <c r="G2017" t="s">
        <v>3364</v>
      </c>
      <c r="H2017" t="s">
        <v>15249</v>
      </c>
      <c r="I2017" t="s">
        <v>9410</v>
      </c>
      <c r="J2017" t="s">
        <v>9411</v>
      </c>
      <c r="K2017">
        <v>1.05</v>
      </c>
      <c r="L2017" s="1">
        <v>44927</v>
      </c>
      <c r="M2017" s="1">
        <v>45291</v>
      </c>
    </row>
    <row r="2018" spans="1:13">
      <c r="A2018" t="s">
        <v>15250</v>
      </c>
      <c r="B2018" t="s">
        <v>15251</v>
      </c>
      <c r="C2018" t="s">
        <v>15252</v>
      </c>
      <c r="D2018" t="s">
        <v>11903</v>
      </c>
      <c r="E2018" t="s">
        <v>6323</v>
      </c>
      <c r="F2018" t="s">
        <v>15253</v>
      </c>
      <c r="G2018" t="s">
        <v>2950</v>
      </c>
      <c r="H2018" t="s">
        <v>15254</v>
      </c>
      <c r="I2018" t="s">
        <v>9410</v>
      </c>
      <c r="J2018" t="s">
        <v>9411</v>
      </c>
      <c r="K2018">
        <v>0.94</v>
      </c>
      <c r="L2018" s="1">
        <v>44927</v>
      </c>
      <c r="M2018" s="1">
        <v>45291</v>
      </c>
    </row>
    <row r="2019" spans="1:13">
      <c r="A2019" t="s">
        <v>6649</v>
      </c>
      <c r="B2019" t="s">
        <v>6650</v>
      </c>
      <c r="C2019" t="s">
        <v>15255</v>
      </c>
      <c r="D2019" t="s">
        <v>15256</v>
      </c>
      <c r="E2019" t="s">
        <v>6323</v>
      </c>
      <c r="F2019" t="s">
        <v>6552</v>
      </c>
      <c r="G2019" t="s">
        <v>6368</v>
      </c>
      <c r="H2019" t="s">
        <v>15257</v>
      </c>
      <c r="I2019" t="s">
        <v>9410</v>
      </c>
      <c r="J2019" t="s">
        <v>9411</v>
      </c>
      <c r="K2019">
        <v>0.98</v>
      </c>
      <c r="L2019" s="1">
        <v>44927</v>
      </c>
      <c r="M2019" s="1">
        <v>45291</v>
      </c>
    </row>
    <row r="2020" spans="1:13">
      <c r="A2020" t="s">
        <v>6651</v>
      </c>
      <c r="B2020" t="s">
        <v>6652</v>
      </c>
      <c r="C2020" t="s">
        <v>15258</v>
      </c>
      <c r="D2020" t="s">
        <v>15259</v>
      </c>
      <c r="E2020" t="s">
        <v>6323</v>
      </c>
      <c r="F2020" t="s">
        <v>6653</v>
      </c>
      <c r="G2020" t="s">
        <v>464</v>
      </c>
      <c r="H2020" t="s">
        <v>15260</v>
      </c>
      <c r="I2020" t="s">
        <v>9410</v>
      </c>
      <c r="J2020" t="s">
        <v>9411</v>
      </c>
      <c r="K2020">
        <v>0.97</v>
      </c>
      <c r="L2020" s="1">
        <v>44927</v>
      </c>
      <c r="M2020" s="1">
        <v>45291</v>
      </c>
    </row>
    <row r="2021" spans="1:13">
      <c r="A2021" t="s">
        <v>6654</v>
      </c>
      <c r="B2021" t="s">
        <v>6655</v>
      </c>
      <c r="C2021" t="s">
        <v>15261</v>
      </c>
      <c r="D2021" t="s">
        <v>12327</v>
      </c>
      <c r="E2021" t="s">
        <v>6323</v>
      </c>
      <c r="F2021" t="s">
        <v>6656</v>
      </c>
      <c r="G2021" t="s">
        <v>6556</v>
      </c>
      <c r="H2021" t="s">
        <v>15262</v>
      </c>
      <c r="I2021" t="s">
        <v>9410</v>
      </c>
      <c r="J2021" t="s">
        <v>9411</v>
      </c>
      <c r="K2021">
        <v>0.91</v>
      </c>
      <c r="L2021" s="1">
        <v>44927</v>
      </c>
      <c r="M2021" s="1">
        <v>45291</v>
      </c>
    </row>
    <row r="2022" spans="1:13">
      <c r="A2022" t="s">
        <v>6657</v>
      </c>
      <c r="B2022" t="s">
        <v>6658</v>
      </c>
      <c r="C2022" t="s">
        <v>15263</v>
      </c>
      <c r="D2022" t="s">
        <v>5648</v>
      </c>
      <c r="E2022" t="s">
        <v>6323</v>
      </c>
      <c r="F2022" t="s">
        <v>6659</v>
      </c>
      <c r="G2022" t="s">
        <v>5077</v>
      </c>
      <c r="H2022" t="s">
        <v>15264</v>
      </c>
      <c r="I2022" t="s">
        <v>9410</v>
      </c>
      <c r="J2022" t="s">
        <v>9411</v>
      </c>
      <c r="K2022">
        <v>1.07</v>
      </c>
      <c r="L2022" s="1">
        <v>44927</v>
      </c>
      <c r="M2022" s="1">
        <v>45291</v>
      </c>
    </row>
    <row r="2023" spans="1:13">
      <c r="A2023" t="s">
        <v>15265</v>
      </c>
      <c r="B2023" t="s">
        <v>15266</v>
      </c>
      <c r="C2023" t="s">
        <v>15267</v>
      </c>
      <c r="D2023" t="s">
        <v>15256</v>
      </c>
      <c r="E2023" t="s">
        <v>6323</v>
      </c>
      <c r="F2023" t="s">
        <v>6552</v>
      </c>
      <c r="G2023" t="s">
        <v>6368</v>
      </c>
      <c r="H2023" t="s">
        <v>15268</v>
      </c>
      <c r="I2023" t="s">
        <v>9410</v>
      </c>
      <c r="J2023" t="s">
        <v>9411</v>
      </c>
      <c r="K2023">
        <v>0.8</v>
      </c>
      <c r="L2023" s="1">
        <v>44927</v>
      </c>
      <c r="M2023" s="1">
        <v>45291</v>
      </c>
    </row>
    <row r="2024" spans="1:13">
      <c r="A2024" t="s">
        <v>6660</v>
      </c>
      <c r="B2024" t="s">
        <v>6661</v>
      </c>
      <c r="C2024" t="s">
        <v>15269</v>
      </c>
      <c r="D2024" t="s">
        <v>9606</v>
      </c>
      <c r="E2024" t="s">
        <v>6323</v>
      </c>
      <c r="F2024" t="s">
        <v>6587</v>
      </c>
      <c r="G2024" t="s">
        <v>3177</v>
      </c>
      <c r="H2024" t="s">
        <v>15270</v>
      </c>
      <c r="I2024" t="s">
        <v>9410</v>
      </c>
      <c r="J2024" t="s">
        <v>9411</v>
      </c>
      <c r="K2024">
        <v>0.91</v>
      </c>
      <c r="L2024" s="1">
        <v>44927</v>
      </c>
      <c r="M2024" s="1">
        <v>45291</v>
      </c>
    </row>
    <row r="2025" spans="1:13">
      <c r="A2025" t="s">
        <v>6699</v>
      </c>
      <c r="B2025" t="s">
        <v>6700</v>
      </c>
      <c r="C2025" t="s">
        <v>15271</v>
      </c>
      <c r="D2025" t="s">
        <v>6703</v>
      </c>
      <c r="E2025" t="s">
        <v>6701</v>
      </c>
      <c r="F2025" t="s">
        <v>6702</v>
      </c>
      <c r="G2025" t="s">
        <v>6703</v>
      </c>
      <c r="H2025" t="s">
        <v>15272</v>
      </c>
      <c r="I2025" t="s">
        <v>9410</v>
      </c>
      <c r="J2025" t="s">
        <v>9411</v>
      </c>
      <c r="K2025">
        <v>1.02</v>
      </c>
      <c r="L2025" s="1">
        <v>44927</v>
      </c>
      <c r="M2025" s="1">
        <v>45291</v>
      </c>
    </row>
    <row r="2026" spans="1:13">
      <c r="A2026" t="s">
        <v>6704</v>
      </c>
      <c r="B2026" t="s">
        <v>6705</v>
      </c>
      <c r="C2026" t="s">
        <v>15273</v>
      </c>
      <c r="D2026" t="s">
        <v>6707</v>
      </c>
      <c r="E2026" t="s">
        <v>6701</v>
      </c>
      <c r="F2026" t="s">
        <v>6706</v>
      </c>
      <c r="G2026" t="s">
        <v>6707</v>
      </c>
      <c r="H2026" t="s">
        <v>15274</v>
      </c>
      <c r="I2026" t="s">
        <v>9410</v>
      </c>
      <c r="J2026" t="s">
        <v>9411</v>
      </c>
      <c r="K2026">
        <v>0.95</v>
      </c>
      <c r="L2026" s="1">
        <v>44927</v>
      </c>
      <c r="M2026" s="1">
        <v>45291</v>
      </c>
    </row>
    <row r="2027" spans="1:13">
      <c r="A2027" t="s">
        <v>15275</v>
      </c>
      <c r="B2027" t="s">
        <v>15276</v>
      </c>
      <c r="C2027" t="s">
        <v>15277</v>
      </c>
      <c r="D2027" t="s">
        <v>3177</v>
      </c>
      <c r="E2027" t="s">
        <v>6701</v>
      </c>
      <c r="F2027" t="s">
        <v>15278</v>
      </c>
      <c r="G2027" t="s">
        <v>4321</v>
      </c>
      <c r="H2027" t="s">
        <v>15279</v>
      </c>
      <c r="I2027" t="s">
        <v>9410</v>
      </c>
      <c r="J2027" t="s">
        <v>9411</v>
      </c>
      <c r="K2027">
        <v>0.96</v>
      </c>
      <c r="L2027" s="1">
        <v>44927</v>
      </c>
      <c r="M2027" s="1">
        <v>45291</v>
      </c>
    </row>
    <row r="2028" spans="1:13">
      <c r="A2028" t="s">
        <v>6708</v>
      </c>
      <c r="B2028" t="s">
        <v>6709</v>
      </c>
      <c r="C2028" t="s">
        <v>15280</v>
      </c>
      <c r="D2028" t="s">
        <v>15281</v>
      </c>
      <c r="E2028" t="s">
        <v>6701</v>
      </c>
      <c r="F2028" t="s">
        <v>6710</v>
      </c>
      <c r="G2028" t="s">
        <v>6711</v>
      </c>
      <c r="H2028" t="s">
        <v>15282</v>
      </c>
      <c r="I2028" t="s">
        <v>9410</v>
      </c>
      <c r="J2028" t="s">
        <v>9411</v>
      </c>
      <c r="K2028">
        <v>0.96</v>
      </c>
      <c r="L2028" s="1">
        <v>44927</v>
      </c>
      <c r="M2028" s="1">
        <v>45291</v>
      </c>
    </row>
    <row r="2029" spans="1:13">
      <c r="A2029" t="s">
        <v>6712</v>
      </c>
      <c r="B2029" t="s">
        <v>6713</v>
      </c>
      <c r="C2029" t="s">
        <v>15283</v>
      </c>
      <c r="D2029" t="s">
        <v>15284</v>
      </c>
      <c r="E2029" t="s">
        <v>6701</v>
      </c>
      <c r="F2029" t="s">
        <v>6714</v>
      </c>
      <c r="G2029" t="s">
        <v>6025</v>
      </c>
      <c r="H2029" t="s">
        <v>15285</v>
      </c>
      <c r="I2029" t="s">
        <v>9410</v>
      </c>
      <c r="J2029" t="s">
        <v>9411</v>
      </c>
      <c r="K2029">
        <v>0.96</v>
      </c>
      <c r="L2029" s="1">
        <v>44927</v>
      </c>
      <c r="M2029" s="1">
        <v>45291</v>
      </c>
    </row>
    <row r="2030" spans="1:13">
      <c r="A2030" t="s">
        <v>6715</v>
      </c>
      <c r="B2030" t="s">
        <v>6716</v>
      </c>
      <c r="C2030" t="s">
        <v>15286</v>
      </c>
      <c r="D2030" t="s">
        <v>15287</v>
      </c>
      <c r="E2030" t="s">
        <v>6701</v>
      </c>
      <c r="F2030" t="s">
        <v>6717</v>
      </c>
      <c r="G2030" t="s">
        <v>6718</v>
      </c>
      <c r="H2030" t="s">
        <v>15288</v>
      </c>
      <c r="I2030" t="s">
        <v>9410</v>
      </c>
      <c r="J2030" t="s">
        <v>9411</v>
      </c>
      <c r="K2030">
        <v>1.17</v>
      </c>
      <c r="L2030" s="1">
        <v>44927</v>
      </c>
      <c r="M2030" s="1">
        <v>45291</v>
      </c>
    </row>
    <row r="2031" spans="1:13">
      <c r="A2031" t="s">
        <v>6719</v>
      </c>
      <c r="B2031" t="s">
        <v>6720</v>
      </c>
      <c r="C2031" t="s">
        <v>15289</v>
      </c>
      <c r="D2031" t="s">
        <v>15290</v>
      </c>
      <c r="E2031" t="s">
        <v>6701</v>
      </c>
      <c r="F2031" t="s">
        <v>6721</v>
      </c>
      <c r="G2031" t="s">
        <v>6722</v>
      </c>
      <c r="H2031" t="s">
        <v>15291</v>
      </c>
      <c r="I2031" t="s">
        <v>9410</v>
      </c>
      <c r="J2031" t="s">
        <v>9411</v>
      </c>
      <c r="K2031">
        <v>1.06</v>
      </c>
      <c r="L2031" s="1">
        <v>44927</v>
      </c>
      <c r="M2031" s="1">
        <v>45291</v>
      </c>
    </row>
    <row r="2032" spans="1:13">
      <c r="A2032" t="s">
        <v>15292</v>
      </c>
      <c r="B2032" t="s">
        <v>15293</v>
      </c>
      <c r="C2032" t="s">
        <v>15294</v>
      </c>
      <c r="D2032" t="s">
        <v>15295</v>
      </c>
      <c r="E2032" t="s">
        <v>6701</v>
      </c>
      <c r="F2032" t="s">
        <v>15296</v>
      </c>
      <c r="G2032" t="s">
        <v>15297</v>
      </c>
      <c r="H2032" t="s">
        <v>15298</v>
      </c>
      <c r="I2032" t="s">
        <v>9410</v>
      </c>
      <c r="J2032" t="s">
        <v>9411</v>
      </c>
      <c r="K2032">
        <v>0.89</v>
      </c>
      <c r="L2032" s="1">
        <v>44927</v>
      </c>
      <c r="M2032" s="1">
        <v>45291</v>
      </c>
    </row>
    <row r="2033" spans="1:13">
      <c r="A2033" t="s">
        <v>6723</v>
      </c>
      <c r="B2033" t="s">
        <v>6724</v>
      </c>
      <c r="C2033" t="s">
        <v>15299</v>
      </c>
      <c r="D2033" t="s">
        <v>15300</v>
      </c>
      <c r="E2033" t="s">
        <v>6701</v>
      </c>
      <c r="F2033" t="s">
        <v>6725</v>
      </c>
      <c r="G2033" t="s">
        <v>1456</v>
      </c>
      <c r="H2033" t="s">
        <v>15301</v>
      </c>
      <c r="I2033" t="s">
        <v>9410</v>
      </c>
      <c r="J2033" t="s">
        <v>9411</v>
      </c>
      <c r="K2033">
        <v>1.08</v>
      </c>
      <c r="L2033" s="1">
        <v>44927</v>
      </c>
      <c r="M2033" s="1">
        <v>45291</v>
      </c>
    </row>
    <row r="2034" spans="1:13">
      <c r="A2034" t="s">
        <v>6726</v>
      </c>
      <c r="B2034" t="s">
        <v>6727</v>
      </c>
      <c r="C2034" t="s">
        <v>15302</v>
      </c>
      <c r="D2034" t="s">
        <v>15303</v>
      </c>
      <c r="E2034" t="s">
        <v>6701</v>
      </c>
      <c r="F2034" t="s">
        <v>6728</v>
      </c>
      <c r="G2034" t="s">
        <v>417</v>
      </c>
      <c r="H2034" t="s">
        <v>15304</v>
      </c>
      <c r="I2034" t="s">
        <v>9410</v>
      </c>
      <c r="J2034" t="s">
        <v>9411</v>
      </c>
      <c r="K2034">
        <v>1</v>
      </c>
      <c r="L2034" s="1">
        <v>44927</v>
      </c>
      <c r="M2034" s="1">
        <v>45291</v>
      </c>
    </row>
    <row r="2035" spans="1:13">
      <c r="A2035" t="s">
        <v>6729</v>
      </c>
      <c r="B2035" t="s">
        <v>6730</v>
      </c>
      <c r="C2035" t="s">
        <v>15305</v>
      </c>
      <c r="D2035" t="s">
        <v>15306</v>
      </c>
      <c r="E2035" t="s">
        <v>6701</v>
      </c>
      <c r="F2035" t="s">
        <v>6731</v>
      </c>
      <c r="G2035" t="s">
        <v>6732</v>
      </c>
      <c r="H2035" t="s">
        <v>15307</v>
      </c>
      <c r="I2035" t="s">
        <v>9410</v>
      </c>
      <c r="J2035" t="s">
        <v>9411</v>
      </c>
      <c r="K2035">
        <v>1.01</v>
      </c>
      <c r="L2035" s="1">
        <v>44927</v>
      </c>
      <c r="M2035" s="1">
        <v>45291</v>
      </c>
    </row>
    <row r="2036" spans="1:13">
      <c r="A2036" t="s">
        <v>6733</v>
      </c>
      <c r="B2036" t="s">
        <v>6734</v>
      </c>
      <c r="C2036" t="s">
        <v>15308</v>
      </c>
      <c r="D2036" t="s">
        <v>2490</v>
      </c>
      <c r="E2036" t="s">
        <v>6701</v>
      </c>
      <c r="F2036" t="s">
        <v>6735</v>
      </c>
      <c r="G2036" t="s">
        <v>6736</v>
      </c>
      <c r="H2036" t="s">
        <v>15309</v>
      </c>
      <c r="I2036" t="s">
        <v>9410</v>
      </c>
      <c r="J2036" t="s">
        <v>9411</v>
      </c>
      <c r="K2036">
        <v>1.04</v>
      </c>
      <c r="L2036" s="1">
        <v>44927</v>
      </c>
      <c r="M2036" s="1">
        <v>45291</v>
      </c>
    </row>
    <row r="2037" spans="1:13">
      <c r="A2037" t="s">
        <v>6737</v>
      </c>
      <c r="B2037" t="s">
        <v>6738</v>
      </c>
      <c r="C2037" t="s">
        <v>15310</v>
      </c>
      <c r="D2037" t="s">
        <v>15311</v>
      </c>
      <c r="E2037" t="s">
        <v>6701</v>
      </c>
      <c r="F2037" t="s">
        <v>6739</v>
      </c>
      <c r="G2037" t="s">
        <v>104</v>
      </c>
      <c r="H2037" t="s">
        <v>15312</v>
      </c>
      <c r="I2037" t="s">
        <v>9410</v>
      </c>
      <c r="J2037" t="s">
        <v>9411</v>
      </c>
      <c r="K2037">
        <v>1.03</v>
      </c>
      <c r="L2037" s="1">
        <v>44927</v>
      </c>
      <c r="M2037" s="1">
        <v>45291</v>
      </c>
    </row>
    <row r="2038" spans="1:13">
      <c r="A2038" t="s">
        <v>6740</v>
      </c>
      <c r="B2038" t="s">
        <v>6741</v>
      </c>
      <c r="C2038" t="s">
        <v>15313</v>
      </c>
      <c r="D2038" t="s">
        <v>15314</v>
      </c>
      <c r="E2038" t="s">
        <v>6701</v>
      </c>
      <c r="F2038" t="s">
        <v>6742</v>
      </c>
      <c r="G2038" t="s">
        <v>2244</v>
      </c>
      <c r="H2038" t="s">
        <v>15315</v>
      </c>
      <c r="I2038" t="s">
        <v>9410</v>
      </c>
      <c r="J2038" t="s">
        <v>9411</v>
      </c>
      <c r="K2038">
        <v>0.99</v>
      </c>
      <c r="L2038" s="1">
        <v>44927</v>
      </c>
      <c r="M2038" s="1">
        <v>45291</v>
      </c>
    </row>
    <row r="2039" spans="1:13">
      <c r="A2039" t="s">
        <v>6743</v>
      </c>
      <c r="B2039" t="s">
        <v>6744</v>
      </c>
      <c r="C2039" t="s">
        <v>15316</v>
      </c>
      <c r="D2039" t="s">
        <v>6746</v>
      </c>
      <c r="E2039" t="s">
        <v>6701</v>
      </c>
      <c r="F2039" t="s">
        <v>6745</v>
      </c>
      <c r="G2039" t="s">
        <v>6746</v>
      </c>
      <c r="H2039" t="s">
        <v>15317</v>
      </c>
      <c r="I2039" t="s">
        <v>9410</v>
      </c>
      <c r="J2039" t="s">
        <v>9411</v>
      </c>
      <c r="K2039">
        <v>1.02</v>
      </c>
      <c r="L2039" s="1">
        <v>44927</v>
      </c>
      <c r="M2039" s="1">
        <v>45291</v>
      </c>
    </row>
    <row r="2040" spans="1:13">
      <c r="A2040" t="s">
        <v>6747</v>
      </c>
      <c r="B2040" t="s">
        <v>3874</v>
      </c>
      <c r="C2040" t="s">
        <v>15318</v>
      </c>
      <c r="D2040" t="s">
        <v>15300</v>
      </c>
      <c r="E2040" t="s">
        <v>6701</v>
      </c>
      <c r="F2040" t="s">
        <v>6725</v>
      </c>
      <c r="G2040" t="s">
        <v>1456</v>
      </c>
      <c r="H2040" t="s">
        <v>15319</v>
      </c>
      <c r="I2040" t="s">
        <v>9410</v>
      </c>
      <c r="J2040" t="s">
        <v>9411</v>
      </c>
      <c r="K2040">
        <v>1.07</v>
      </c>
      <c r="L2040" s="1">
        <v>44927</v>
      </c>
      <c r="M2040" s="1">
        <v>45291</v>
      </c>
    </row>
    <row r="2041" spans="1:13">
      <c r="A2041" t="s">
        <v>6748</v>
      </c>
      <c r="B2041" t="s">
        <v>6749</v>
      </c>
      <c r="C2041" t="s">
        <v>15320</v>
      </c>
      <c r="D2041" t="s">
        <v>15287</v>
      </c>
      <c r="E2041" t="s">
        <v>6701</v>
      </c>
      <c r="F2041" t="s">
        <v>6750</v>
      </c>
      <c r="G2041" t="s">
        <v>6718</v>
      </c>
      <c r="H2041" t="s">
        <v>15321</v>
      </c>
      <c r="I2041" t="s">
        <v>9410</v>
      </c>
      <c r="J2041" t="s">
        <v>9411</v>
      </c>
      <c r="K2041">
        <v>1.07</v>
      </c>
      <c r="L2041" s="1">
        <v>44927</v>
      </c>
      <c r="M2041" s="1">
        <v>45291</v>
      </c>
    </row>
    <row r="2042" spans="1:13">
      <c r="A2042" t="s">
        <v>6751</v>
      </c>
      <c r="B2042" t="s">
        <v>6752</v>
      </c>
      <c r="C2042" t="s">
        <v>15322</v>
      </c>
      <c r="D2042" t="s">
        <v>15323</v>
      </c>
      <c r="E2042" t="s">
        <v>6701</v>
      </c>
      <c r="F2042" t="s">
        <v>6753</v>
      </c>
      <c r="G2042" t="s">
        <v>6754</v>
      </c>
      <c r="H2042" t="s">
        <v>15324</v>
      </c>
      <c r="I2042" t="s">
        <v>9410</v>
      </c>
      <c r="J2042" t="s">
        <v>9411</v>
      </c>
      <c r="K2042">
        <v>0.94</v>
      </c>
      <c r="L2042" s="1">
        <v>44927</v>
      </c>
      <c r="M2042" s="1">
        <v>45291</v>
      </c>
    </row>
    <row r="2043" spans="1:13">
      <c r="A2043" t="s">
        <v>6755</v>
      </c>
      <c r="B2043" t="s">
        <v>6756</v>
      </c>
      <c r="C2043" t="s">
        <v>15325</v>
      </c>
      <c r="D2043" t="s">
        <v>15287</v>
      </c>
      <c r="E2043" t="s">
        <v>6701</v>
      </c>
      <c r="F2043" t="s">
        <v>6757</v>
      </c>
      <c r="G2043" t="s">
        <v>6718</v>
      </c>
      <c r="H2043" t="s">
        <v>15326</v>
      </c>
      <c r="I2043" t="s">
        <v>9410</v>
      </c>
      <c r="J2043" t="s">
        <v>9411</v>
      </c>
      <c r="K2043">
        <v>0.99</v>
      </c>
      <c r="L2043" s="1">
        <v>44927</v>
      </c>
      <c r="M2043" s="1">
        <v>45291</v>
      </c>
    </row>
    <row r="2044" spans="1:13">
      <c r="A2044" t="s">
        <v>6758</v>
      </c>
      <c r="B2044" t="s">
        <v>6759</v>
      </c>
      <c r="C2044" t="s">
        <v>15327</v>
      </c>
      <c r="D2044" t="s">
        <v>15328</v>
      </c>
      <c r="E2044" t="s">
        <v>6701</v>
      </c>
      <c r="F2044" t="s">
        <v>6760</v>
      </c>
      <c r="G2044" t="s">
        <v>6761</v>
      </c>
      <c r="H2044" t="s">
        <v>15329</v>
      </c>
      <c r="I2044" t="s">
        <v>9410</v>
      </c>
      <c r="J2044" t="s">
        <v>9411</v>
      </c>
      <c r="K2044">
        <v>0.94</v>
      </c>
      <c r="L2044" s="1">
        <v>44927</v>
      </c>
      <c r="M2044" s="1">
        <v>45291</v>
      </c>
    </row>
    <row r="2045" spans="1:13">
      <c r="A2045" t="s">
        <v>6762</v>
      </c>
      <c r="B2045" t="s">
        <v>6763</v>
      </c>
      <c r="C2045" t="s">
        <v>15330</v>
      </c>
      <c r="D2045" t="s">
        <v>15331</v>
      </c>
      <c r="E2045" t="s">
        <v>6701</v>
      </c>
      <c r="F2045" t="s">
        <v>6764</v>
      </c>
      <c r="G2045" t="s">
        <v>6765</v>
      </c>
      <c r="H2045" t="s">
        <v>15332</v>
      </c>
      <c r="I2045" t="s">
        <v>9410</v>
      </c>
      <c r="J2045" t="s">
        <v>9411</v>
      </c>
      <c r="K2045">
        <v>1.06</v>
      </c>
      <c r="L2045" s="1">
        <v>44927</v>
      </c>
      <c r="M2045" s="1">
        <v>45291</v>
      </c>
    </row>
    <row r="2046" spans="1:13">
      <c r="A2046" t="s">
        <v>6766</v>
      </c>
      <c r="B2046" t="s">
        <v>6767</v>
      </c>
      <c r="C2046" t="s">
        <v>15333</v>
      </c>
      <c r="D2046" t="s">
        <v>13554</v>
      </c>
      <c r="E2046" t="s">
        <v>6701</v>
      </c>
      <c r="F2046" t="s">
        <v>6768</v>
      </c>
      <c r="G2046" t="s">
        <v>6769</v>
      </c>
      <c r="H2046" t="s">
        <v>15334</v>
      </c>
      <c r="I2046" t="s">
        <v>9410</v>
      </c>
      <c r="J2046" t="s">
        <v>9411</v>
      </c>
      <c r="K2046">
        <v>1</v>
      </c>
      <c r="L2046" s="1">
        <v>44927</v>
      </c>
      <c r="M2046" s="1">
        <v>45291</v>
      </c>
    </row>
    <row r="2047" spans="1:13">
      <c r="A2047" t="s">
        <v>6770</v>
      </c>
      <c r="B2047" t="s">
        <v>2309</v>
      </c>
      <c r="C2047" t="s">
        <v>15335</v>
      </c>
      <c r="D2047" t="s">
        <v>15336</v>
      </c>
      <c r="E2047" t="s">
        <v>6701</v>
      </c>
      <c r="F2047" t="s">
        <v>6771</v>
      </c>
      <c r="G2047" t="s">
        <v>6772</v>
      </c>
      <c r="H2047" t="s">
        <v>15337</v>
      </c>
      <c r="I2047" t="s">
        <v>9410</v>
      </c>
      <c r="J2047" t="s">
        <v>9411</v>
      </c>
      <c r="K2047">
        <v>0.99</v>
      </c>
      <c r="L2047" s="1">
        <v>44927</v>
      </c>
      <c r="M2047" s="1">
        <v>45291</v>
      </c>
    </row>
    <row r="2048" spans="1:13">
      <c r="A2048" t="s">
        <v>6773</v>
      </c>
      <c r="B2048" t="s">
        <v>6774</v>
      </c>
      <c r="C2048" t="s">
        <v>15338</v>
      </c>
      <c r="D2048" t="s">
        <v>15339</v>
      </c>
      <c r="E2048" t="s">
        <v>6701</v>
      </c>
      <c r="F2048" t="s">
        <v>6775</v>
      </c>
      <c r="G2048" t="s">
        <v>6776</v>
      </c>
      <c r="H2048" t="s">
        <v>15340</v>
      </c>
      <c r="I2048" t="s">
        <v>9410</v>
      </c>
      <c r="J2048" t="s">
        <v>9411</v>
      </c>
      <c r="K2048">
        <v>0.97</v>
      </c>
      <c r="L2048" s="1">
        <v>44927</v>
      </c>
      <c r="M2048" s="1">
        <v>45291</v>
      </c>
    </row>
    <row r="2049" spans="1:13">
      <c r="A2049" t="s">
        <v>15341</v>
      </c>
      <c r="B2049" t="s">
        <v>15342</v>
      </c>
      <c r="C2049" t="s">
        <v>15343</v>
      </c>
      <c r="D2049" t="s">
        <v>15344</v>
      </c>
      <c r="E2049" t="s">
        <v>6701</v>
      </c>
      <c r="F2049" t="s">
        <v>15345</v>
      </c>
      <c r="G2049" t="s">
        <v>15344</v>
      </c>
      <c r="H2049" t="s">
        <v>15346</v>
      </c>
      <c r="I2049" t="s">
        <v>9410</v>
      </c>
      <c r="J2049" t="s">
        <v>9411</v>
      </c>
      <c r="K2049">
        <v>0.98</v>
      </c>
      <c r="L2049" s="1">
        <v>44927</v>
      </c>
      <c r="M2049" s="1">
        <v>45291</v>
      </c>
    </row>
    <row r="2050" spans="1:13">
      <c r="A2050" t="s">
        <v>6777</v>
      </c>
      <c r="B2050" t="s">
        <v>6778</v>
      </c>
      <c r="C2050" t="s">
        <v>15347</v>
      </c>
      <c r="D2050" t="s">
        <v>6703</v>
      </c>
      <c r="E2050" t="s">
        <v>6701</v>
      </c>
      <c r="F2050" t="s">
        <v>6779</v>
      </c>
      <c r="G2050" t="s">
        <v>6703</v>
      </c>
      <c r="H2050" t="s">
        <v>15348</v>
      </c>
      <c r="I2050" t="s">
        <v>9410</v>
      </c>
      <c r="J2050" t="s">
        <v>9411</v>
      </c>
      <c r="K2050">
        <v>1.08</v>
      </c>
      <c r="L2050" s="1">
        <v>44927</v>
      </c>
      <c r="M2050" s="1">
        <v>45291</v>
      </c>
    </row>
    <row r="2051" spans="1:13">
      <c r="A2051" t="s">
        <v>15349</v>
      </c>
      <c r="B2051" t="s">
        <v>15350</v>
      </c>
      <c r="C2051" t="s">
        <v>15351</v>
      </c>
      <c r="D2051" t="s">
        <v>15352</v>
      </c>
      <c r="E2051" t="s">
        <v>6701</v>
      </c>
      <c r="F2051" t="s">
        <v>15353</v>
      </c>
      <c r="G2051" t="s">
        <v>15354</v>
      </c>
      <c r="H2051" t="s">
        <v>15355</v>
      </c>
      <c r="I2051" t="s">
        <v>9410</v>
      </c>
      <c r="J2051" t="s">
        <v>9411</v>
      </c>
      <c r="K2051">
        <v>1.05</v>
      </c>
      <c r="L2051" s="1">
        <v>44927</v>
      </c>
      <c r="M2051" s="1">
        <v>45291</v>
      </c>
    </row>
    <row r="2052" spans="1:13">
      <c r="A2052" t="s">
        <v>6780</v>
      </c>
      <c r="B2052" t="s">
        <v>6781</v>
      </c>
      <c r="C2052" t="s">
        <v>15356</v>
      </c>
      <c r="D2052" t="s">
        <v>15357</v>
      </c>
      <c r="E2052" t="s">
        <v>6701</v>
      </c>
      <c r="F2052" t="s">
        <v>6782</v>
      </c>
      <c r="G2052" t="s">
        <v>2193</v>
      </c>
      <c r="H2052" t="s">
        <v>15358</v>
      </c>
      <c r="I2052" t="s">
        <v>9410</v>
      </c>
      <c r="J2052" t="s">
        <v>9411</v>
      </c>
      <c r="K2052">
        <v>0.98</v>
      </c>
      <c r="L2052" s="1">
        <v>44927</v>
      </c>
      <c r="M2052" s="1">
        <v>45291</v>
      </c>
    </row>
    <row r="2053" spans="1:13">
      <c r="A2053" t="s">
        <v>6783</v>
      </c>
      <c r="B2053" t="s">
        <v>6784</v>
      </c>
      <c r="C2053" t="s">
        <v>15359</v>
      </c>
      <c r="D2053" t="s">
        <v>6703</v>
      </c>
      <c r="E2053" t="s">
        <v>6701</v>
      </c>
      <c r="F2053" t="s">
        <v>6785</v>
      </c>
      <c r="G2053" t="s">
        <v>6703</v>
      </c>
      <c r="H2053" t="s">
        <v>15360</v>
      </c>
      <c r="I2053" t="s">
        <v>9410</v>
      </c>
      <c r="J2053" t="s">
        <v>9411</v>
      </c>
      <c r="K2053">
        <v>1.07</v>
      </c>
      <c r="L2053" s="1">
        <v>44927</v>
      </c>
      <c r="M2053" s="1">
        <v>45291</v>
      </c>
    </row>
    <row r="2054" spans="1:13">
      <c r="A2054" t="s">
        <v>6786</v>
      </c>
      <c r="B2054" t="s">
        <v>6787</v>
      </c>
      <c r="C2054" t="s">
        <v>15361</v>
      </c>
      <c r="D2054" t="s">
        <v>15287</v>
      </c>
      <c r="E2054" t="s">
        <v>6701</v>
      </c>
      <c r="F2054" t="s">
        <v>6788</v>
      </c>
      <c r="G2054" t="s">
        <v>6718</v>
      </c>
      <c r="H2054" t="s">
        <v>15362</v>
      </c>
      <c r="I2054" t="s">
        <v>9410</v>
      </c>
      <c r="J2054" t="s">
        <v>9411</v>
      </c>
      <c r="K2054">
        <v>1.0900000000000001</v>
      </c>
      <c r="L2054" s="1">
        <v>44927</v>
      </c>
      <c r="M2054" s="1">
        <v>45291</v>
      </c>
    </row>
    <row r="2055" spans="1:13">
      <c r="A2055" t="s">
        <v>6789</v>
      </c>
      <c r="B2055" t="s">
        <v>6790</v>
      </c>
      <c r="C2055" t="s">
        <v>15363</v>
      </c>
      <c r="D2055" t="s">
        <v>15364</v>
      </c>
      <c r="E2055" t="s">
        <v>6701</v>
      </c>
      <c r="F2055" t="s">
        <v>6791</v>
      </c>
      <c r="G2055" t="s">
        <v>6718</v>
      </c>
      <c r="H2055" t="s">
        <v>15365</v>
      </c>
      <c r="I2055" t="s">
        <v>9410</v>
      </c>
      <c r="J2055" t="s">
        <v>9411</v>
      </c>
      <c r="K2055">
        <v>0.99</v>
      </c>
      <c r="L2055" s="1">
        <v>44927</v>
      </c>
      <c r="M2055" s="1">
        <v>45291</v>
      </c>
    </row>
    <row r="2056" spans="1:13">
      <c r="A2056" t="s">
        <v>6792</v>
      </c>
      <c r="B2056" t="s">
        <v>6793</v>
      </c>
      <c r="C2056" t="s">
        <v>15366</v>
      </c>
      <c r="D2056" t="s">
        <v>15339</v>
      </c>
      <c r="E2056" t="s">
        <v>6701</v>
      </c>
      <c r="F2056" t="s">
        <v>6775</v>
      </c>
      <c r="G2056" t="s">
        <v>6776</v>
      </c>
      <c r="H2056" t="s">
        <v>15367</v>
      </c>
      <c r="I2056" t="s">
        <v>9410</v>
      </c>
      <c r="J2056" t="s">
        <v>9411</v>
      </c>
      <c r="K2056">
        <v>0.99</v>
      </c>
      <c r="L2056" s="1">
        <v>44927</v>
      </c>
      <c r="M2056" s="1">
        <v>45291</v>
      </c>
    </row>
    <row r="2057" spans="1:13">
      <c r="A2057" t="s">
        <v>15368</v>
      </c>
      <c r="B2057" t="s">
        <v>15369</v>
      </c>
      <c r="C2057" t="s">
        <v>15370</v>
      </c>
      <c r="D2057" t="s">
        <v>15371</v>
      </c>
      <c r="E2057" t="s">
        <v>6701</v>
      </c>
      <c r="F2057" t="s">
        <v>15372</v>
      </c>
      <c r="G2057" t="s">
        <v>6769</v>
      </c>
      <c r="H2057" t="s">
        <v>15373</v>
      </c>
      <c r="I2057" t="s">
        <v>9410</v>
      </c>
      <c r="J2057" t="s">
        <v>9411</v>
      </c>
      <c r="K2057">
        <v>1.02</v>
      </c>
      <c r="L2057" s="1">
        <v>44927</v>
      </c>
      <c r="M2057" s="1">
        <v>45291</v>
      </c>
    </row>
    <row r="2058" spans="1:13">
      <c r="A2058" t="s">
        <v>6794</v>
      </c>
      <c r="B2058" t="s">
        <v>6795</v>
      </c>
      <c r="C2058" t="s">
        <v>15374</v>
      </c>
      <c r="D2058" t="s">
        <v>15375</v>
      </c>
      <c r="E2058" t="s">
        <v>6701</v>
      </c>
      <c r="F2058" t="s">
        <v>6796</v>
      </c>
      <c r="G2058" t="s">
        <v>6797</v>
      </c>
      <c r="H2058" t="s">
        <v>15376</v>
      </c>
      <c r="I2058" t="s">
        <v>9410</v>
      </c>
      <c r="J2058" t="s">
        <v>9411</v>
      </c>
      <c r="K2058">
        <v>1.08</v>
      </c>
      <c r="L2058" s="1">
        <v>44927</v>
      </c>
      <c r="M2058" s="1">
        <v>45291</v>
      </c>
    </row>
    <row r="2059" spans="1:13">
      <c r="A2059" t="s">
        <v>6798</v>
      </c>
      <c r="B2059" t="s">
        <v>6799</v>
      </c>
      <c r="C2059" t="s">
        <v>15377</v>
      </c>
      <c r="D2059" t="s">
        <v>15287</v>
      </c>
      <c r="E2059" t="s">
        <v>6701</v>
      </c>
      <c r="F2059" t="s">
        <v>6800</v>
      </c>
      <c r="G2059" t="s">
        <v>6718</v>
      </c>
      <c r="H2059" t="s">
        <v>15378</v>
      </c>
      <c r="I2059" t="s">
        <v>9410</v>
      </c>
      <c r="J2059" t="s">
        <v>9411</v>
      </c>
      <c r="K2059">
        <v>1.1399999999999999</v>
      </c>
      <c r="L2059" s="1">
        <v>44927</v>
      </c>
      <c r="M2059" s="1">
        <v>45291</v>
      </c>
    </row>
    <row r="2060" spans="1:13">
      <c r="A2060" t="s">
        <v>15379</v>
      </c>
      <c r="B2060" t="s">
        <v>15380</v>
      </c>
      <c r="C2060" t="s">
        <v>15381</v>
      </c>
      <c r="D2060" t="s">
        <v>15382</v>
      </c>
      <c r="E2060" t="s">
        <v>6701</v>
      </c>
      <c r="F2060" t="s">
        <v>15383</v>
      </c>
      <c r="G2060" t="s">
        <v>15384</v>
      </c>
      <c r="H2060" t="s">
        <v>15385</v>
      </c>
      <c r="I2060" t="s">
        <v>9410</v>
      </c>
      <c r="J2060" t="s">
        <v>9411</v>
      </c>
      <c r="K2060">
        <v>0.96</v>
      </c>
      <c r="L2060" s="1">
        <v>44927</v>
      </c>
      <c r="M2060" s="1">
        <v>45291</v>
      </c>
    </row>
    <row r="2061" spans="1:13">
      <c r="A2061" t="s">
        <v>6801</v>
      </c>
      <c r="B2061" t="s">
        <v>6802</v>
      </c>
      <c r="C2061" t="s">
        <v>15386</v>
      </c>
      <c r="D2061" t="s">
        <v>15387</v>
      </c>
      <c r="E2061" t="s">
        <v>6701</v>
      </c>
      <c r="F2061" t="s">
        <v>6803</v>
      </c>
      <c r="G2061" t="s">
        <v>3076</v>
      </c>
      <c r="H2061" t="s">
        <v>15388</v>
      </c>
      <c r="I2061" t="s">
        <v>9410</v>
      </c>
      <c r="J2061" t="s">
        <v>9411</v>
      </c>
      <c r="K2061">
        <v>1.03</v>
      </c>
      <c r="L2061" s="1">
        <v>44927</v>
      </c>
      <c r="M2061" s="1">
        <v>45291</v>
      </c>
    </row>
    <row r="2062" spans="1:13">
      <c r="A2062" t="s">
        <v>6804</v>
      </c>
      <c r="B2062" t="s">
        <v>6805</v>
      </c>
      <c r="C2062" t="s">
        <v>15389</v>
      </c>
      <c r="D2062" t="s">
        <v>6703</v>
      </c>
      <c r="E2062" t="s">
        <v>6701</v>
      </c>
      <c r="F2062" t="s">
        <v>6702</v>
      </c>
      <c r="G2062" t="s">
        <v>6703</v>
      </c>
      <c r="H2062" t="s">
        <v>15390</v>
      </c>
      <c r="I2062" t="s">
        <v>9410</v>
      </c>
      <c r="J2062" t="s">
        <v>9411</v>
      </c>
      <c r="K2062">
        <v>1.05</v>
      </c>
      <c r="L2062" s="1">
        <v>44927</v>
      </c>
      <c r="M2062" s="1">
        <v>45291</v>
      </c>
    </row>
    <row r="2063" spans="1:13">
      <c r="A2063" t="s">
        <v>6808</v>
      </c>
      <c r="B2063" t="s">
        <v>6809</v>
      </c>
      <c r="C2063" t="s">
        <v>15391</v>
      </c>
      <c r="D2063" t="s">
        <v>3360</v>
      </c>
      <c r="E2063" t="s">
        <v>6701</v>
      </c>
      <c r="F2063" t="s">
        <v>6810</v>
      </c>
      <c r="G2063" t="s">
        <v>6811</v>
      </c>
      <c r="H2063" t="s">
        <v>15392</v>
      </c>
      <c r="I2063" t="s">
        <v>9410</v>
      </c>
      <c r="J2063" t="s">
        <v>9411</v>
      </c>
      <c r="K2063">
        <v>0.94</v>
      </c>
      <c r="L2063" s="1">
        <v>44927</v>
      </c>
      <c r="M2063" s="1">
        <v>45291</v>
      </c>
    </row>
    <row r="2064" spans="1:13">
      <c r="A2064" t="s">
        <v>15393</v>
      </c>
      <c r="B2064" t="s">
        <v>15394</v>
      </c>
      <c r="C2064" t="s">
        <v>15395</v>
      </c>
      <c r="D2064" t="s">
        <v>15396</v>
      </c>
      <c r="E2064" t="s">
        <v>6701</v>
      </c>
      <c r="F2064" t="s">
        <v>15397</v>
      </c>
      <c r="G2064" t="s">
        <v>15398</v>
      </c>
      <c r="H2064" t="s">
        <v>15399</v>
      </c>
      <c r="I2064" t="s">
        <v>9410</v>
      </c>
      <c r="J2064" t="s">
        <v>9411</v>
      </c>
      <c r="K2064">
        <v>0.99</v>
      </c>
      <c r="L2064" s="1">
        <v>44927</v>
      </c>
      <c r="M2064" s="1">
        <v>45291</v>
      </c>
    </row>
    <row r="2065" spans="1:13">
      <c r="A2065" t="s">
        <v>15400</v>
      </c>
      <c r="B2065" t="s">
        <v>15401</v>
      </c>
      <c r="C2065" t="s">
        <v>15402</v>
      </c>
      <c r="D2065" t="s">
        <v>15403</v>
      </c>
      <c r="E2065" t="s">
        <v>6701</v>
      </c>
      <c r="F2065" t="s">
        <v>15404</v>
      </c>
      <c r="G2065" t="s">
        <v>15403</v>
      </c>
      <c r="H2065" t="s">
        <v>15405</v>
      </c>
      <c r="I2065" t="s">
        <v>9410</v>
      </c>
      <c r="J2065" t="s">
        <v>9411</v>
      </c>
      <c r="K2065">
        <v>0.98</v>
      </c>
      <c r="L2065" s="1">
        <v>44927</v>
      </c>
      <c r="M2065" s="1">
        <v>45291</v>
      </c>
    </row>
    <row r="2066" spans="1:13">
      <c r="A2066" t="s">
        <v>15406</v>
      </c>
      <c r="B2066" t="s">
        <v>15407</v>
      </c>
      <c r="C2066" t="s">
        <v>15408</v>
      </c>
      <c r="D2066" t="s">
        <v>15339</v>
      </c>
      <c r="E2066" t="s">
        <v>6701</v>
      </c>
      <c r="F2066" t="s">
        <v>15409</v>
      </c>
      <c r="G2066" t="s">
        <v>6776</v>
      </c>
      <c r="H2066" t="s">
        <v>15410</v>
      </c>
      <c r="I2066" t="s">
        <v>9410</v>
      </c>
      <c r="J2066" t="s">
        <v>9411</v>
      </c>
      <c r="K2066">
        <v>0.72</v>
      </c>
      <c r="L2066" s="1">
        <v>44927</v>
      </c>
      <c r="M2066" s="1">
        <v>45291</v>
      </c>
    </row>
    <row r="2067" spans="1:13">
      <c r="A2067" t="s">
        <v>6814</v>
      </c>
      <c r="B2067" t="s">
        <v>6815</v>
      </c>
      <c r="C2067" t="s">
        <v>15411</v>
      </c>
      <c r="D2067" t="s">
        <v>15357</v>
      </c>
      <c r="E2067" t="s">
        <v>6701</v>
      </c>
      <c r="F2067" t="s">
        <v>6816</v>
      </c>
      <c r="G2067" t="s">
        <v>2193</v>
      </c>
      <c r="H2067" t="s">
        <v>15412</v>
      </c>
      <c r="I2067" t="s">
        <v>9410</v>
      </c>
      <c r="J2067" t="s">
        <v>9411</v>
      </c>
      <c r="K2067">
        <v>0.96</v>
      </c>
      <c r="L2067" s="1">
        <v>44927</v>
      </c>
      <c r="M2067" s="1">
        <v>45291</v>
      </c>
    </row>
    <row r="2068" spans="1:13">
      <c r="A2068" t="s">
        <v>15413</v>
      </c>
      <c r="B2068" t="s">
        <v>15414</v>
      </c>
      <c r="C2068" t="s">
        <v>15415</v>
      </c>
      <c r="D2068" t="s">
        <v>15416</v>
      </c>
      <c r="E2068" t="s">
        <v>6701</v>
      </c>
      <c r="F2068" t="s">
        <v>15417</v>
      </c>
      <c r="G2068" t="s">
        <v>15418</v>
      </c>
      <c r="H2068" t="s">
        <v>15419</v>
      </c>
      <c r="I2068" t="s">
        <v>9410</v>
      </c>
      <c r="J2068" t="s">
        <v>9411</v>
      </c>
      <c r="K2068">
        <v>0.97</v>
      </c>
      <c r="L2068" s="1">
        <v>44927</v>
      </c>
      <c r="M2068" s="1">
        <v>45291</v>
      </c>
    </row>
    <row r="2069" spans="1:13">
      <c r="A2069" t="s">
        <v>15420</v>
      </c>
      <c r="B2069" t="s">
        <v>15421</v>
      </c>
      <c r="C2069" t="s">
        <v>15422</v>
      </c>
      <c r="D2069" t="s">
        <v>15328</v>
      </c>
      <c r="E2069" t="s">
        <v>6701</v>
      </c>
      <c r="F2069" t="s">
        <v>6760</v>
      </c>
      <c r="G2069" t="s">
        <v>6761</v>
      </c>
      <c r="H2069" t="s">
        <v>15423</v>
      </c>
      <c r="I2069" t="s">
        <v>9410</v>
      </c>
      <c r="J2069" t="s">
        <v>9411</v>
      </c>
      <c r="K2069">
        <v>0.76</v>
      </c>
      <c r="L2069" s="1">
        <v>44927</v>
      </c>
      <c r="M2069" s="1">
        <v>45291</v>
      </c>
    </row>
    <row r="2070" spans="1:13">
      <c r="A2070" t="s">
        <v>6817</v>
      </c>
      <c r="B2070" t="s">
        <v>2771</v>
      </c>
      <c r="C2070" t="s">
        <v>15424</v>
      </c>
      <c r="D2070" t="s">
        <v>15425</v>
      </c>
      <c r="E2070" t="s">
        <v>6701</v>
      </c>
      <c r="F2070" t="s">
        <v>6818</v>
      </c>
      <c r="G2070" t="s">
        <v>4837</v>
      </c>
      <c r="H2070" t="s">
        <v>15426</v>
      </c>
      <c r="I2070" t="s">
        <v>9410</v>
      </c>
      <c r="J2070" t="s">
        <v>9411</v>
      </c>
      <c r="K2070">
        <v>0.86</v>
      </c>
      <c r="L2070" s="1">
        <v>44927</v>
      </c>
      <c r="M2070" s="1">
        <v>45291</v>
      </c>
    </row>
    <row r="2071" spans="1:13">
      <c r="A2071" t="s">
        <v>6819</v>
      </c>
      <c r="B2071" t="s">
        <v>6820</v>
      </c>
      <c r="C2071" t="s">
        <v>15427</v>
      </c>
      <c r="D2071" t="s">
        <v>2490</v>
      </c>
      <c r="E2071" t="s">
        <v>6701</v>
      </c>
      <c r="F2071" t="s">
        <v>6735</v>
      </c>
      <c r="G2071" t="s">
        <v>6736</v>
      </c>
      <c r="H2071" t="s">
        <v>15428</v>
      </c>
      <c r="I2071" t="s">
        <v>9410</v>
      </c>
      <c r="J2071" t="s">
        <v>9411</v>
      </c>
      <c r="K2071">
        <v>0.84</v>
      </c>
      <c r="L2071" s="1">
        <v>44927</v>
      </c>
      <c r="M2071" s="1">
        <v>45291</v>
      </c>
    </row>
    <row r="2072" spans="1:13">
      <c r="A2072" t="s">
        <v>15429</v>
      </c>
      <c r="B2072" t="s">
        <v>15430</v>
      </c>
      <c r="C2072" t="s">
        <v>15431</v>
      </c>
      <c r="D2072" t="s">
        <v>15432</v>
      </c>
      <c r="E2072" t="s">
        <v>6701</v>
      </c>
      <c r="F2072" t="s">
        <v>15433</v>
      </c>
      <c r="G2072" t="s">
        <v>15344</v>
      </c>
      <c r="H2072" t="s">
        <v>15434</v>
      </c>
      <c r="I2072" t="s">
        <v>9410</v>
      </c>
      <c r="J2072" t="s">
        <v>9411</v>
      </c>
      <c r="K2072">
        <v>0.96</v>
      </c>
      <c r="L2072" s="1">
        <v>44927</v>
      </c>
      <c r="M2072" s="1">
        <v>45291</v>
      </c>
    </row>
    <row r="2073" spans="1:13">
      <c r="A2073" t="s">
        <v>15435</v>
      </c>
      <c r="B2073" t="s">
        <v>15436</v>
      </c>
      <c r="C2073" t="s">
        <v>15437</v>
      </c>
      <c r="D2073" t="s">
        <v>15287</v>
      </c>
      <c r="E2073" t="s">
        <v>6701</v>
      </c>
      <c r="F2073" t="s">
        <v>6717</v>
      </c>
      <c r="G2073" t="s">
        <v>6718</v>
      </c>
      <c r="H2073" t="s">
        <v>15438</v>
      </c>
      <c r="I2073" t="s">
        <v>9410</v>
      </c>
      <c r="J2073" t="s">
        <v>9411</v>
      </c>
      <c r="K2073">
        <v>1.03</v>
      </c>
      <c r="L2073" s="1">
        <v>44927</v>
      </c>
      <c r="M2073" s="1">
        <v>45291</v>
      </c>
    </row>
    <row r="2074" spans="1:13">
      <c r="A2074" t="s">
        <v>15439</v>
      </c>
      <c r="B2074" t="s">
        <v>15440</v>
      </c>
      <c r="C2074" t="s">
        <v>15441</v>
      </c>
      <c r="D2074" t="s">
        <v>15287</v>
      </c>
      <c r="E2074" t="s">
        <v>6701</v>
      </c>
      <c r="F2074" t="s">
        <v>15442</v>
      </c>
      <c r="G2074" t="s">
        <v>6718</v>
      </c>
      <c r="H2074" t="s">
        <v>15443</v>
      </c>
      <c r="I2074" t="s">
        <v>9410</v>
      </c>
      <c r="J2074" t="s">
        <v>9411</v>
      </c>
      <c r="K2074">
        <v>0.9</v>
      </c>
      <c r="L2074" s="1">
        <v>44927</v>
      </c>
      <c r="M2074" s="1">
        <v>45291</v>
      </c>
    </row>
    <row r="2075" spans="1:13">
      <c r="A2075" t="s">
        <v>6821</v>
      </c>
      <c r="B2075" t="s">
        <v>6822</v>
      </c>
      <c r="C2075" t="s">
        <v>15444</v>
      </c>
      <c r="D2075" t="s">
        <v>6703</v>
      </c>
      <c r="E2075" t="s">
        <v>6701</v>
      </c>
      <c r="F2075" t="s">
        <v>6823</v>
      </c>
      <c r="G2075" t="s">
        <v>6703</v>
      </c>
      <c r="H2075" t="s">
        <v>15445</v>
      </c>
      <c r="I2075" t="s">
        <v>9410</v>
      </c>
      <c r="J2075" t="s">
        <v>9411</v>
      </c>
      <c r="K2075">
        <v>0.99</v>
      </c>
      <c r="L2075" s="1">
        <v>44927</v>
      </c>
      <c r="M2075" s="1">
        <v>45291</v>
      </c>
    </row>
    <row r="2076" spans="1:13">
      <c r="A2076" t="s">
        <v>6824</v>
      </c>
      <c r="B2076" t="s">
        <v>6825</v>
      </c>
      <c r="C2076" t="s">
        <v>15446</v>
      </c>
      <c r="D2076" t="s">
        <v>15287</v>
      </c>
      <c r="E2076" t="s">
        <v>6701</v>
      </c>
      <c r="F2076" t="s">
        <v>6826</v>
      </c>
      <c r="G2076" t="s">
        <v>6718</v>
      </c>
      <c r="H2076" t="s">
        <v>15447</v>
      </c>
      <c r="I2076" t="s">
        <v>9410</v>
      </c>
      <c r="J2076" t="s">
        <v>9411</v>
      </c>
      <c r="K2076">
        <v>1.01</v>
      </c>
      <c r="L2076" s="1">
        <v>44927</v>
      </c>
      <c r="M2076" s="1">
        <v>45291</v>
      </c>
    </row>
    <row r="2077" spans="1:13">
      <c r="A2077" t="s">
        <v>15448</v>
      </c>
      <c r="B2077" t="s">
        <v>15449</v>
      </c>
      <c r="C2077" t="s">
        <v>15450</v>
      </c>
      <c r="D2077" t="s">
        <v>15287</v>
      </c>
      <c r="E2077" t="s">
        <v>6701</v>
      </c>
      <c r="F2077" t="s">
        <v>15451</v>
      </c>
      <c r="G2077" t="s">
        <v>6718</v>
      </c>
      <c r="H2077" t="s">
        <v>15452</v>
      </c>
      <c r="I2077" t="s">
        <v>9410</v>
      </c>
      <c r="J2077" t="s">
        <v>9411</v>
      </c>
      <c r="K2077">
        <v>1.01</v>
      </c>
      <c r="L2077" s="1">
        <v>44927</v>
      </c>
      <c r="M2077" s="1">
        <v>45291</v>
      </c>
    </row>
    <row r="2078" spans="1:13">
      <c r="A2078" t="s">
        <v>6827</v>
      </c>
      <c r="B2078" t="s">
        <v>6828</v>
      </c>
      <c r="C2078" t="s">
        <v>15453</v>
      </c>
      <c r="D2078" t="s">
        <v>6703</v>
      </c>
      <c r="E2078" t="s">
        <v>6701</v>
      </c>
      <c r="F2078" t="s">
        <v>6829</v>
      </c>
      <c r="G2078" t="s">
        <v>6703</v>
      </c>
      <c r="H2078" t="s">
        <v>15454</v>
      </c>
      <c r="I2078" t="s">
        <v>9410</v>
      </c>
      <c r="J2078" t="s">
        <v>9411</v>
      </c>
      <c r="K2078">
        <v>1</v>
      </c>
      <c r="L2078" s="1">
        <v>44927</v>
      </c>
      <c r="M2078" s="1">
        <v>45291</v>
      </c>
    </row>
    <row r="2079" spans="1:13">
      <c r="A2079" t="s">
        <v>6830</v>
      </c>
      <c r="B2079" t="s">
        <v>6831</v>
      </c>
      <c r="C2079" t="s">
        <v>15455</v>
      </c>
      <c r="D2079" t="s">
        <v>15456</v>
      </c>
      <c r="E2079" t="s">
        <v>6701</v>
      </c>
      <c r="F2079" t="s">
        <v>6832</v>
      </c>
      <c r="G2079" t="s">
        <v>6833</v>
      </c>
      <c r="H2079" t="s">
        <v>15457</v>
      </c>
      <c r="I2079" t="s">
        <v>9410</v>
      </c>
      <c r="J2079" t="s">
        <v>9411</v>
      </c>
      <c r="K2079">
        <v>1.05</v>
      </c>
      <c r="L2079" s="1">
        <v>44927</v>
      </c>
      <c r="M2079" s="1">
        <v>45291</v>
      </c>
    </row>
    <row r="2080" spans="1:13">
      <c r="A2080" t="s">
        <v>15458</v>
      </c>
      <c r="B2080" t="s">
        <v>15459</v>
      </c>
      <c r="C2080" t="s">
        <v>15460</v>
      </c>
      <c r="D2080" t="s">
        <v>15287</v>
      </c>
      <c r="E2080" t="s">
        <v>6701</v>
      </c>
      <c r="F2080" t="s">
        <v>15461</v>
      </c>
      <c r="G2080" t="s">
        <v>6718</v>
      </c>
      <c r="H2080" t="s">
        <v>15462</v>
      </c>
      <c r="I2080" t="s">
        <v>9410</v>
      </c>
      <c r="J2080" t="s">
        <v>9411</v>
      </c>
      <c r="K2080">
        <v>0.91</v>
      </c>
      <c r="L2080" s="1">
        <v>44927</v>
      </c>
      <c r="M2080" s="1">
        <v>45291</v>
      </c>
    </row>
    <row r="2081" spans="1:13">
      <c r="A2081" t="s">
        <v>6834</v>
      </c>
      <c r="B2081" t="s">
        <v>6835</v>
      </c>
      <c r="C2081" t="s">
        <v>15463</v>
      </c>
      <c r="D2081" t="s">
        <v>15287</v>
      </c>
      <c r="E2081" t="s">
        <v>6701</v>
      </c>
      <c r="F2081" t="s">
        <v>6717</v>
      </c>
      <c r="G2081" t="s">
        <v>6718</v>
      </c>
      <c r="H2081" t="s">
        <v>15464</v>
      </c>
      <c r="I2081" t="s">
        <v>9410</v>
      </c>
      <c r="J2081" t="s">
        <v>9411</v>
      </c>
      <c r="K2081">
        <v>1.02</v>
      </c>
      <c r="L2081" s="1">
        <v>44927</v>
      </c>
      <c r="M2081" s="1">
        <v>45291</v>
      </c>
    </row>
    <row r="2082" spans="1:13">
      <c r="A2082" t="s">
        <v>15465</v>
      </c>
      <c r="B2082" t="s">
        <v>15466</v>
      </c>
      <c r="C2082" t="s">
        <v>15467</v>
      </c>
      <c r="D2082" t="s">
        <v>6703</v>
      </c>
      <c r="E2082" t="s">
        <v>6701</v>
      </c>
      <c r="F2082" t="s">
        <v>15468</v>
      </c>
      <c r="G2082" t="s">
        <v>6703</v>
      </c>
      <c r="H2082" t="s">
        <v>15469</v>
      </c>
      <c r="I2082" t="s">
        <v>9410</v>
      </c>
      <c r="J2082" t="s">
        <v>9411</v>
      </c>
      <c r="K2082">
        <v>0.92</v>
      </c>
      <c r="L2082" s="1">
        <v>44927</v>
      </c>
      <c r="M2082" s="1">
        <v>45291</v>
      </c>
    </row>
    <row r="2083" spans="1:13">
      <c r="A2083" t="s">
        <v>6836</v>
      </c>
      <c r="B2083" t="s">
        <v>6837</v>
      </c>
      <c r="C2083" t="s">
        <v>15470</v>
      </c>
      <c r="D2083" t="s">
        <v>6703</v>
      </c>
      <c r="E2083" t="s">
        <v>6701</v>
      </c>
      <c r="F2083" t="s">
        <v>6823</v>
      </c>
      <c r="G2083" t="s">
        <v>6703</v>
      </c>
      <c r="H2083" t="s">
        <v>15471</v>
      </c>
      <c r="I2083" t="s">
        <v>9410</v>
      </c>
      <c r="J2083" t="s">
        <v>9411</v>
      </c>
      <c r="K2083">
        <v>0.94</v>
      </c>
      <c r="L2083" s="1">
        <v>44927</v>
      </c>
      <c r="M2083" s="1">
        <v>45291</v>
      </c>
    </row>
    <row r="2084" spans="1:13">
      <c r="A2084" t="s">
        <v>15472</v>
      </c>
      <c r="B2084" t="s">
        <v>15473</v>
      </c>
      <c r="C2084" t="s">
        <v>15474</v>
      </c>
      <c r="D2084" t="s">
        <v>15287</v>
      </c>
      <c r="E2084" t="s">
        <v>6701</v>
      </c>
      <c r="F2084" t="s">
        <v>15475</v>
      </c>
      <c r="G2084" t="s">
        <v>6718</v>
      </c>
      <c r="H2084" t="s">
        <v>15476</v>
      </c>
      <c r="I2084" t="s">
        <v>9410</v>
      </c>
      <c r="J2084" t="s">
        <v>9411</v>
      </c>
      <c r="K2084">
        <v>0.9</v>
      </c>
      <c r="L2084" s="1">
        <v>44927</v>
      </c>
      <c r="M2084" s="1">
        <v>45291</v>
      </c>
    </row>
    <row r="2085" spans="1:13">
      <c r="A2085" t="s">
        <v>15477</v>
      </c>
      <c r="B2085" t="s">
        <v>15478</v>
      </c>
      <c r="C2085" t="s">
        <v>15479</v>
      </c>
      <c r="D2085" t="s">
        <v>15287</v>
      </c>
      <c r="E2085" t="s">
        <v>6701</v>
      </c>
      <c r="F2085" t="s">
        <v>15475</v>
      </c>
      <c r="G2085" t="s">
        <v>6718</v>
      </c>
      <c r="H2085" t="s">
        <v>15480</v>
      </c>
      <c r="I2085" t="s">
        <v>9410</v>
      </c>
      <c r="J2085" t="s">
        <v>9411</v>
      </c>
      <c r="K2085">
        <v>0.93</v>
      </c>
      <c r="L2085" s="1">
        <v>44927</v>
      </c>
      <c r="M2085" s="1">
        <v>45291</v>
      </c>
    </row>
    <row r="2086" spans="1:13">
      <c r="A2086" t="s">
        <v>15481</v>
      </c>
      <c r="B2086" t="s">
        <v>15482</v>
      </c>
      <c r="C2086" t="s">
        <v>15483</v>
      </c>
      <c r="D2086" t="s">
        <v>15484</v>
      </c>
      <c r="E2086" t="s">
        <v>6701</v>
      </c>
      <c r="F2086" t="s">
        <v>6840</v>
      </c>
      <c r="G2086" t="s">
        <v>6703</v>
      </c>
      <c r="H2086" t="s">
        <v>15485</v>
      </c>
      <c r="I2086" t="s">
        <v>9410</v>
      </c>
      <c r="J2086" t="s">
        <v>9411</v>
      </c>
      <c r="K2086">
        <v>0.92</v>
      </c>
      <c r="L2086" s="1">
        <v>44927</v>
      </c>
      <c r="M2086" s="1">
        <v>45291</v>
      </c>
    </row>
    <row r="2087" spans="1:13">
      <c r="A2087" t="s">
        <v>6838</v>
      </c>
      <c r="B2087" t="s">
        <v>6839</v>
      </c>
      <c r="C2087" t="s">
        <v>15486</v>
      </c>
      <c r="D2087" t="s">
        <v>15484</v>
      </c>
      <c r="E2087" t="s">
        <v>6701</v>
      </c>
      <c r="F2087" t="s">
        <v>6840</v>
      </c>
      <c r="G2087" t="s">
        <v>6703</v>
      </c>
      <c r="H2087" t="s">
        <v>15487</v>
      </c>
      <c r="I2087" t="s">
        <v>9410</v>
      </c>
      <c r="J2087" t="s">
        <v>9411</v>
      </c>
      <c r="K2087">
        <v>0.92</v>
      </c>
      <c r="L2087" s="1">
        <v>44927</v>
      </c>
      <c r="M2087" s="1">
        <v>45291</v>
      </c>
    </row>
    <row r="2088" spans="1:13">
      <c r="A2088" t="s">
        <v>6841</v>
      </c>
      <c r="B2088" t="s">
        <v>6842</v>
      </c>
      <c r="C2088" t="s">
        <v>15488</v>
      </c>
      <c r="D2088" t="s">
        <v>15287</v>
      </c>
      <c r="E2088" t="s">
        <v>6701</v>
      </c>
      <c r="F2088" t="s">
        <v>6843</v>
      </c>
      <c r="G2088" t="s">
        <v>6718</v>
      </c>
      <c r="H2088" t="s">
        <v>15489</v>
      </c>
      <c r="I2088" t="s">
        <v>9410</v>
      </c>
      <c r="J2088" t="s">
        <v>9411</v>
      </c>
      <c r="K2088">
        <v>1</v>
      </c>
      <c r="L2088" s="1">
        <v>44927</v>
      </c>
      <c r="M2088" s="1">
        <v>45291</v>
      </c>
    </row>
    <row r="2089" spans="1:13">
      <c r="A2089" t="s">
        <v>6844</v>
      </c>
      <c r="B2089" t="s">
        <v>6845</v>
      </c>
      <c r="C2089" t="s">
        <v>15490</v>
      </c>
      <c r="D2089" t="s">
        <v>15491</v>
      </c>
      <c r="E2089" t="s">
        <v>6701</v>
      </c>
      <c r="F2089" t="s">
        <v>6846</v>
      </c>
      <c r="G2089" t="s">
        <v>6703</v>
      </c>
      <c r="H2089" t="s">
        <v>15492</v>
      </c>
      <c r="I2089" t="s">
        <v>9410</v>
      </c>
      <c r="J2089" t="s">
        <v>9411</v>
      </c>
      <c r="K2089">
        <v>0.97</v>
      </c>
      <c r="L2089" s="1">
        <v>44927</v>
      </c>
      <c r="M2089" s="1">
        <v>45291</v>
      </c>
    </row>
    <row r="2090" spans="1:13">
      <c r="A2090" t="s">
        <v>6847</v>
      </c>
      <c r="B2090" t="s">
        <v>6848</v>
      </c>
      <c r="C2090" t="s">
        <v>15493</v>
      </c>
      <c r="D2090" t="s">
        <v>15494</v>
      </c>
      <c r="E2090" t="s">
        <v>6701</v>
      </c>
      <c r="F2090" t="s">
        <v>6849</v>
      </c>
      <c r="G2090" t="s">
        <v>6718</v>
      </c>
      <c r="H2090" t="s">
        <v>15495</v>
      </c>
      <c r="I2090" t="s">
        <v>9410</v>
      </c>
      <c r="J2090" t="s">
        <v>9411</v>
      </c>
      <c r="K2090">
        <v>1.04</v>
      </c>
      <c r="L2090" s="1">
        <v>44927</v>
      </c>
      <c r="M2090" s="1">
        <v>45291</v>
      </c>
    </row>
    <row r="2091" spans="1:13">
      <c r="A2091" t="s">
        <v>6850</v>
      </c>
      <c r="B2091" t="s">
        <v>6851</v>
      </c>
      <c r="C2091" t="s">
        <v>15496</v>
      </c>
      <c r="D2091" t="s">
        <v>15497</v>
      </c>
      <c r="E2091" t="s">
        <v>6701</v>
      </c>
      <c r="F2091" t="s">
        <v>6852</v>
      </c>
      <c r="G2091" t="s">
        <v>6853</v>
      </c>
      <c r="H2091" t="s">
        <v>15498</v>
      </c>
      <c r="I2091" t="s">
        <v>9410</v>
      </c>
      <c r="J2091" t="s">
        <v>9411</v>
      </c>
      <c r="K2091">
        <v>0.84</v>
      </c>
      <c r="L2091" s="1">
        <v>44927</v>
      </c>
      <c r="M2091" s="1">
        <v>45291</v>
      </c>
    </row>
    <row r="2092" spans="1:13">
      <c r="A2092" t="s">
        <v>15499</v>
      </c>
      <c r="B2092" t="s">
        <v>15500</v>
      </c>
      <c r="C2092" t="s">
        <v>15501</v>
      </c>
      <c r="D2092" t="s">
        <v>15287</v>
      </c>
      <c r="E2092" t="s">
        <v>6701</v>
      </c>
      <c r="F2092" t="s">
        <v>15502</v>
      </c>
      <c r="G2092" t="s">
        <v>6718</v>
      </c>
      <c r="H2092" t="s">
        <v>15503</v>
      </c>
      <c r="I2092" t="s">
        <v>9410</v>
      </c>
      <c r="J2092" t="s">
        <v>9411</v>
      </c>
      <c r="K2092">
        <v>0.87</v>
      </c>
      <c r="L2092" s="1">
        <v>44927</v>
      </c>
      <c r="M2092" s="1">
        <v>45291</v>
      </c>
    </row>
    <row r="2093" spans="1:13">
      <c r="A2093" t="s">
        <v>15504</v>
      </c>
      <c r="B2093" t="s">
        <v>15505</v>
      </c>
      <c r="C2093" t="s">
        <v>15506</v>
      </c>
      <c r="D2093" t="s">
        <v>15507</v>
      </c>
      <c r="E2093" t="s">
        <v>6701</v>
      </c>
      <c r="F2093" t="s">
        <v>15508</v>
      </c>
      <c r="G2093" t="s">
        <v>15509</v>
      </c>
      <c r="H2093" t="s">
        <v>15510</v>
      </c>
      <c r="I2093" t="s">
        <v>9410</v>
      </c>
      <c r="J2093" t="s">
        <v>9411</v>
      </c>
      <c r="K2093">
        <v>1.07</v>
      </c>
      <c r="L2093" s="1">
        <v>44927</v>
      </c>
      <c r="M2093" s="1">
        <v>45291</v>
      </c>
    </row>
    <row r="2094" spans="1:13">
      <c r="A2094" t="s">
        <v>6858</v>
      </c>
      <c r="B2094" t="s">
        <v>6859</v>
      </c>
      <c r="C2094" t="s">
        <v>15511</v>
      </c>
      <c r="D2094" t="s">
        <v>15512</v>
      </c>
      <c r="E2094" t="s">
        <v>6860</v>
      </c>
      <c r="F2094" t="s">
        <v>6861</v>
      </c>
      <c r="G2094" t="s">
        <v>6862</v>
      </c>
      <c r="H2094" t="s">
        <v>15513</v>
      </c>
      <c r="I2094" t="s">
        <v>9410</v>
      </c>
      <c r="J2094" t="s">
        <v>9411</v>
      </c>
      <c r="K2094">
        <v>0.83</v>
      </c>
      <c r="L2094" s="1">
        <v>44927</v>
      </c>
      <c r="M2094" s="1">
        <v>45291</v>
      </c>
    </row>
    <row r="2095" spans="1:13">
      <c r="A2095" t="s">
        <v>6863</v>
      </c>
      <c r="B2095" t="s">
        <v>6864</v>
      </c>
      <c r="C2095" t="s">
        <v>15514</v>
      </c>
      <c r="D2095" t="s">
        <v>15515</v>
      </c>
      <c r="E2095" t="s">
        <v>6860</v>
      </c>
      <c r="F2095" t="s">
        <v>6865</v>
      </c>
      <c r="G2095" t="s">
        <v>6866</v>
      </c>
      <c r="H2095" t="s">
        <v>15516</v>
      </c>
      <c r="I2095" t="s">
        <v>9410</v>
      </c>
      <c r="J2095" t="s">
        <v>9411</v>
      </c>
      <c r="K2095">
        <v>0.88</v>
      </c>
      <c r="L2095" s="1">
        <v>44927</v>
      </c>
      <c r="M2095" s="1">
        <v>45291</v>
      </c>
    </row>
    <row r="2096" spans="1:13">
      <c r="A2096" t="s">
        <v>6867</v>
      </c>
      <c r="B2096" t="s">
        <v>6868</v>
      </c>
      <c r="C2096" t="s">
        <v>15517</v>
      </c>
      <c r="D2096" t="s">
        <v>13073</v>
      </c>
      <c r="E2096" t="s">
        <v>6860</v>
      </c>
      <c r="F2096" t="s">
        <v>6869</v>
      </c>
      <c r="G2096" t="s">
        <v>417</v>
      </c>
      <c r="H2096" t="s">
        <v>15518</v>
      </c>
      <c r="I2096" t="s">
        <v>9410</v>
      </c>
      <c r="J2096" t="s">
        <v>9411</v>
      </c>
      <c r="K2096">
        <v>0.89</v>
      </c>
      <c r="L2096" s="1">
        <v>44927</v>
      </c>
      <c r="M2096" s="1">
        <v>45291</v>
      </c>
    </row>
    <row r="2097" spans="1:13">
      <c r="A2097" t="s">
        <v>15519</v>
      </c>
      <c r="B2097" t="s">
        <v>15520</v>
      </c>
      <c r="C2097" t="s">
        <v>15521</v>
      </c>
      <c r="D2097" t="s">
        <v>6328</v>
      </c>
      <c r="E2097" t="s">
        <v>6860</v>
      </c>
      <c r="F2097" t="s">
        <v>15522</v>
      </c>
      <c r="G2097" t="s">
        <v>104</v>
      </c>
      <c r="H2097" t="s">
        <v>15523</v>
      </c>
      <c r="I2097" t="s">
        <v>9410</v>
      </c>
      <c r="J2097" t="s">
        <v>9411</v>
      </c>
      <c r="K2097">
        <v>0.95</v>
      </c>
      <c r="L2097" s="1">
        <v>44927</v>
      </c>
      <c r="M2097" s="1">
        <v>45291</v>
      </c>
    </row>
    <row r="2098" spans="1:13">
      <c r="A2098" t="s">
        <v>6870</v>
      </c>
      <c r="B2098" t="s">
        <v>6871</v>
      </c>
      <c r="C2098" t="s">
        <v>15524</v>
      </c>
      <c r="D2098" t="s">
        <v>13073</v>
      </c>
      <c r="E2098" t="s">
        <v>6860</v>
      </c>
      <c r="F2098" t="s">
        <v>6872</v>
      </c>
      <c r="G2098" t="s">
        <v>6873</v>
      </c>
      <c r="H2098" t="s">
        <v>15525</v>
      </c>
      <c r="I2098" t="s">
        <v>9410</v>
      </c>
      <c r="J2098" t="s">
        <v>9411</v>
      </c>
      <c r="K2098">
        <v>0.95</v>
      </c>
      <c r="L2098" s="1">
        <v>44927</v>
      </c>
      <c r="M2098" s="1">
        <v>45291</v>
      </c>
    </row>
    <row r="2099" spans="1:13">
      <c r="A2099" t="s">
        <v>6874</v>
      </c>
      <c r="B2099" t="s">
        <v>6875</v>
      </c>
      <c r="C2099" t="s">
        <v>15526</v>
      </c>
      <c r="D2099" t="s">
        <v>13073</v>
      </c>
      <c r="E2099" t="s">
        <v>6860</v>
      </c>
      <c r="F2099" t="s">
        <v>6876</v>
      </c>
      <c r="G2099" t="s">
        <v>6873</v>
      </c>
      <c r="H2099" t="s">
        <v>15527</v>
      </c>
      <c r="I2099" t="s">
        <v>9410</v>
      </c>
      <c r="J2099" t="s">
        <v>9411</v>
      </c>
      <c r="K2099">
        <v>0.96</v>
      </c>
      <c r="L2099" s="1">
        <v>44927</v>
      </c>
      <c r="M2099" s="1">
        <v>45291</v>
      </c>
    </row>
    <row r="2100" spans="1:13">
      <c r="A2100" t="s">
        <v>6877</v>
      </c>
      <c r="B2100" t="s">
        <v>6878</v>
      </c>
      <c r="C2100" t="s">
        <v>15528</v>
      </c>
      <c r="D2100" t="s">
        <v>15529</v>
      </c>
      <c r="E2100" t="s">
        <v>6860</v>
      </c>
      <c r="F2100" t="s">
        <v>6879</v>
      </c>
      <c r="G2100" t="s">
        <v>409</v>
      </c>
      <c r="H2100" t="s">
        <v>15530</v>
      </c>
      <c r="I2100" t="s">
        <v>9410</v>
      </c>
      <c r="J2100" t="s">
        <v>9411</v>
      </c>
      <c r="K2100">
        <v>0.88</v>
      </c>
      <c r="L2100" s="1">
        <v>44927</v>
      </c>
      <c r="M2100" s="1">
        <v>45291</v>
      </c>
    </row>
    <row r="2101" spans="1:13">
      <c r="A2101" t="s">
        <v>6880</v>
      </c>
      <c r="B2101" t="s">
        <v>6881</v>
      </c>
      <c r="C2101" t="s">
        <v>15531</v>
      </c>
      <c r="D2101" t="s">
        <v>13073</v>
      </c>
      <c r="E2101" t="s">
        <v>6860</v>
      </c>
      <c r="F2101" t="s">
        <v>6882</v>
      </c>
      <c r="G2101" t="s">
        <v>6873</v>
      </c>
      <c r="H2101" t="s">
        <v>15532</v>
      </c>
      <c r="I2101" t="s">
        <v>9410</v>
      </c>
      <c r="J2101" t="s">
        <v>9411</v>
      </c>
      <c r="K2101">
        <v>0.93</v>
      </c>
      <c r="L2101" s="1">
        <v>44927</v>
      </c>
      <c r="M2101" s="1">
        <v>45291</v>
      </c>
    </row>
    <row r="2102" spans="1:13">
      <c r="A2102" t="s">
        <v>6883</v>
      </c>
      <c r="B2102" t="s">
        <v>6884</v>
      </c>
      <c r="C2102" t="s">
        <v>15533</v>
      </c>
      <c r="D2102" t="s">
        <v>15534</v>
      </c>
      <c r="E2102" t="s">
        <v>6860</v>
      </c>
      <c r="F2102" t="s">
        <v>6885</v>
      </c>
      <c r="G2102" t="s">
        <v>104</v>
      </c>
      <c r="H2102" t="s">
        <v>15535</v>
      </c>
      <c r="I2102" t="s">
        <v>9410</v>
      </c>
      <c r="J2102" t="s">
        <v>9411</v>
      </c>
      <c r="K2102">
        <v>0.94</v>
      </c>
      <c r="L2102" s="1">
        <v>44927</v>
      </c>
      <c r="M2102" s="1">
        <v>45291</v>
      </c>
    </row>
    <row r="2103" spans="1:13">
      <c r="A2103" t="s">
        <v>6886</v>
      </c>
      <c r="B2103" t="s">
        <v>6887</v>
      </c>
      <c r="C2103" t="s">
        <v>15536</v>
      </c>
      <c r="D2103" t="s">
        <v>11903</v>
      </c>
      <c r="E2103" t="s">
        <v>6860</v>
      </c>
      <c r="F2103" t="s">
        <v>6888</v>
      </c>
      <c r="G2103" t="s">
        <v>6889</v>
      </c>
      <c r="H2103" t="s">
        <v>15537</v>
      </c>
      <c r="I2103" t="s">
        <v>9410</v>
      </c>
      <c r="J2103" t="s">
        <v>9411</v>
      </c>
      <c r="K2103">
        <v>0.84</v>
      </c>
      <c r="L2103" s="1">
        <v>44927</v>
      </c>
      <c r="M2103" s="1">
        <v>45291</v>
      </c>
    </row>
    <row r="2104" spans="1:13">
      <c r="A2104" t="s">
        <v>6890</v>
      </c>
      <c r="B2104" t="s">
        <v>6891</v>
      </c>
      <c r="C2104" t="s">
        <v>15538</v>
      </c>
      <c r="D2104" t="s">
        <v>15539</v>
      </c>
      <c r="E2104" t="s">
        <v>6860</v>
      </c>
      <c r="F2104" t="s">
        <v>6892</v>
      </c>
      <c r="G2104" t="s">
        <v>417</v>
      </c>
      <c r="H2104" t="s">
        <v>15540</v>
      </c>
      <c r="I2104" t="s">
        <v>9410</v>
      </c>
      <c r="J2104" t="s">
        <v>9411</v>
      </c>
      <c r="K2104">
        <v>0.89</v>
      </c>
      <c r="L2104" s="1">
        <v>44927</v>
      </c>
      <c r="M2104" s="1">
        <v>45291</v>
      </c>
    </row>
    <row r="2105" spans="1:13">
      <c r="A2105" t="s">
        <v>6893</v>
      </c>
      <c r="B2105" t="s">
        <v>6894</v>
      </c>
      <c r="C2105" t="s">
        <v>15541</v>
      </c>
      <c r="D2105" t="s">
        <v>5595</v>
      </c>
      <c r="E2105" t="s">
        <v>6860</v>
      </c>
      <c r="F2105" t="s">
        <v>6895</v>
      </c>
      <c r="G2105" t="s">
        <v>3237</v>
      </c>
      <c r="H2105" t="s">
        <v>15542</v>
      </c>
      <c r="I2105" t="s">
        <v>9410</v>
      </c>
      <c r="J2105" t="s">
        <v>9411</v>
      </c>
      <c r="K2105">
        <v>0.85</v>
      </c>
      <c r="L2105" s="1">
        <v>44927</v>
      </c>
      <c r="M2105" s="1">
        <v>45291</v>
      </c>
    </row>
    <row r="2106" spans="1:13">
      <c r="A2106" t="s">
        <v>6896</v>
      </c>
      <c r="B2106" t="s">
        <v>6897</v>
      </c>
      <c r="C2106" t="s">
        <v>15543</v>
      </c>
      <c r="D2106" t="s">
        <v>15544</v>
      </c>
      <c r="E2106" t="s">
        <v>6860</v>
      </c>
      <c r="F2106" t="s">
        <v>6898</v>
      </c>
      <c r="G2106" t="s">
        <v>6873</v>
      </c>
      <c r="H2106" t="s">
        <v>15545</v>
      </c>
      <c r="I2106" t="s">
        <v>9410</v>
      </c>
      <c r="J2106" t="s">
        <v>9411</v>
      </c>
      <c r="K2106">
        <v>0.8</v>
      </c>
      <c r="L2106" s="1">
        <v>44927</v>
      </c>
      <c r="M2106" s="1">
        <v>45291</v>
      </c>
    </row>
    <row r="2107" spans="1:13">
      <c r="A2107" t="s">
        <v>6899</v>
      </c>
      <c r="B2107" t="s">
        <v>1078</v>
      </c>
      <c r="C2107" t="s">
        <v>15546</v>
      </c>
      <c r="D2107" t="s">
        <v>15547</v>
      </c>
      <c r="E2107" t="s">
        <v>6860</v>
      </c>
      <c r="F2107" t="s">
        <v>6900</v>
      </c>
      <c r="G2107" t="s">
        <v>1476</v>
      </c>
      <c r="H2107" t="s">
        <v>15548</v>
      </c>
      <c r="I2107" t="s">
        <v>9410</v>
      </c>
      <c r="J2107" t="s">
        <v>9411</v>
      </c>
      <c r="K2107">
        <v>0.81</v>
      </c>
      <c r="L2107" s="1">
        <v>44927</v>
      </c>
      <c r="M2107" s="1">
        <v>45291</v>
      </c>
    </row>
    <row r="2108" spans="1:13">
      <c r="A2108" t="s">
        <v>15549</v>
      </c>
      <c r="B2108" t="s">
        <v>15550</v>
      </c>
      <c r="C2108" t="s">
        <v>15551</v>
      </c>
      <c r="D2108" t="s">
        <v>15552</v>
      </c>
      <c r="E2108" t="s">
        <v>6860</v>
      </c>
      <c r="F2108" t="s">
        <v>15553</v>
      </c>
      <c r="G2108" t="s">
        <v>1775</v>
      </c>
      <c r="H2108" t="s">
        <v>15554</v>
      </c>
      <c r="I2108" t="s">
        <v>9410</v>
      </c>
      <c r="J2108" t="s">
        <v>9411</v>
      </c>
      <c r="K2108">
        <v>0.8</v>
      </c>
      <c r="L2108" s="1">
        <v>44927</v>
      </c>
      <c r="M2108" s="1">
        <v>45291</v>
      </c>
    </row>
    <row r="2109" spans="1:13">
      <c r="A2109" t="s">
        <v>6901</v>
      </c>
      <c r="B2109" t="s">
        <v>6902</v>
      </c>
      <c r="C2109" t="s">
        <v>15555</v>
      </c>
      <c r="D2109" t="s">
        <v>15556</v>
      </c>
      <c r="E2109" t="s">
        <v>6860</v>
      </c>
      <c r="F2109" t="s">
        <v>6903</v>
      </c>
      <c r="G2109" t="s">
        <v>6904</v>
      </c>
      <c r="H2109" t="s">
        <v>15557</v>
      </c>
      <c r="I2109" t="s">
        <v>9410</v>
      </c>
      <c r="J2109" t="s">
        <v>9411</v>
      </c>
      <c r="K2109">
        <v>0.8</v>
      </c>
      <c r="L2109" s="1">
        <v>44927</v>
      </c>
      <c r="M2109" s="1">
        <v>45291</v>
      </c>
    </row>
    <row r="2110" spans="1:13">
      <c r="A2110" t="s">
        <v>6905</v>
      </c>
      <c r="B2110" t="s">
        <v>6906</v>
      </c>
      <c r="C2110" t="s">
        <v>15558</v>
      </c>
      <c r="D2110" t="s">
        <v>15559</v>
      </c>
      <c r="E2110" t="s">
        <v>6860</v>
      </c>
      <c r="F2110" t="s">
        <v>6907</v>
      </c>
      <c r="G2110" t="s">
        <v>6908</v>
      </c>
      <c r="H2110" t="s">
        <v>15560</v>
      </c>
      <c r="I2110" t="s">
        <v>9410</v>
      </c>
      <c r="J2110" t="s">
        <v>9411</v>
      </c>
      <c r="K2110">
        <v>0.87</v>
      </c>
      <c r="L2110" s="1">
        <v>44927</v>
      </c>
      <c r="M2110" s="1">
        <v>45291</v>
      </c>
    </row>
    <row r="2111" spans="1:13">
      <c r="A2111" t="s">
        <v>6911</v>
      </c>
      <c r="B2111" t="s">
        <v>6912</v>
      </c>
      <c r="C2111" t="s">
        <v>15561</v>
      </c>
      <c r="D2111" t="s">
        <v>15562</v>
      </c>
      <c r="E2111" t="s">
        <v>6860</v>
      </c>
      <c r="F2111" t="s">
        <v>6913</v>
      </c>
      <c r="G2111" t="s">
        <v>6914</v>
      </c>
      <c r="H2111" t="s">
        <v>15563</v>
      </c>
      <c r="I2111" t="s">
        <v>9410</v>
      </c>
      <c r="J2111" t="s">
        <v>9411</v>
      </c>
      <c r="K2111">
        <v>0.89</v>
      </c>
      <c r="L2111" s="1">
        <v>44927</v>
      </c>
      <c r="M2111" s="1">
        <v>45291</v>
      </c>
    </row>
    <row r="2112" spans="1:13">
      <c r="A2112" t="s">
        <v>6915</v>
      </c>
      <c r="B2112" t="s">
        <v>6916</v>
      </c>
      <c r="C2112" t="s">
        <v>15564</v>
      </c>
      <c r="D2112" t="s">
        <v>15565</v>
      </c>
      <c r="E2112" t="s">
        <v>6860</v>
      </c>
      <c r="F2112" t="s">
        <v>6917</v>
      </c>
      <c r="G2112" t="s">
        <v>6918</v>
      </c>
      <c r="H2112" t="s">
        <v>15566</v>
      </c>
      <c r="I2112" t="s">
        <v>9410</v>
      </c>
      <c r="J2112" t="s">
        <v>9411</v>
      </c>
      <c r="K2112">
        <v>0.8</v>
      </c>
      <c r="L2112" s="1">
        <v>44927</v>
      </c>
      <c r="M2112" s="1">
        <v>45291</v>
      </c>
    </row>
    <row r="2113" spans="1:13">
      <c r="A2113" t="s">
        <v>6919</v>
      </c>
      <c r="B2113" t="s">
        <v>6920</v>
      </c>
      <c r="C2113" t="s">
        <v>15567</v>
      </c>
      <c r="D2113" t="s">
        <v>5450</v>
      </c>
      <c r="E2113" t="s">
        <v>6860</v>
      </c>
      <c r="F2113" t="s">
        <v>6921</v>
      </c>
      <c r="G2113" t="s">
        <v>1775</v>
      </c>
      <c r="H2113" t="s">
        <v>15568</v>
      </c>
      <c r="I2113" t="s">
        <v>9410</v>
      </c>
      <c r="J2113" t="s">
        <v>9411</v>
      </c>
      <c r="K2113">
        <v>0.92</v>
      </c>
      <c r="L2113" s="1">
        <v>44927</v>
      </c>
      <c r="M2113" s="1">
        <v>45291</v>
      </c>
    </row>
    <row r="2114" spans="1:13">
      <c r="A2114" t="s">
        <v>6922</v>
      </c>
      <c r="B2114" t="s">
        <v>6923</v>
      </c>
      <c r="C2114" t="s">
        <v>15569</v>
      </c>
      <c r="D2114" t="s">
        <v>5648</v>
      </c>
      <c r="E2114" t="s">
        <v>6860</v>
      </c>
      <c r="F2114" t="s">
        <v>6924</v>
      </c>
      <c r="G2114" t="s">
        <v>6925</v>
      </c>
      <c r="H2114" t="s">
        <v>15570</v>
      </c>
      <c r="I2114" t="s">
        <v>9410</v>
      </c>
      <c r="J2114" t="s">
        <v>9411</v>
      </c>
      <c r="K2114">
        <v>0.92</v>
      </c>
      <c r="L2114" s="1">
        <v>44927</v>
      </c>
      <c r="M2114" s="1">
        <v>45291</v>
      </c>
    </row>
    <row r="2115" spans="1:13">
      <c r="A2115" t="s">
        <v>6926</v>
      </c>
      <c r="B2115" t="s">
        <v>6927</v>
      </c>
      <c r="C2115" t="s">
        <v>15571</v>
      </c>
      <c r="D2115" t="s">
        <v>15572</v>
      </c>
      <c r="E2115" t="s">
        <v>6860</v>
      </c>
      <c r="F2115" t="s">
        <v>6928</v>
      </c>
      <c r="G2115" t="s">
        <v>1775</v>
      </c>
      <c r="H2115" t="s">
        <v>15573</v>
      </c>
      <c r="I2115" t="s">
        <v>9410</v>
      </c>
      <c r="J2115" t="s">
        <v>9411</v>
      </c>
      <c r="K2115">
        <v>0.88</v>
      </c>
      <c r="L2115" s="1">
        <v>44927</v>
      </c>
      <c r="M2115" s="1">
        <v>45291</v>
      </c>
    </row>
    <row r="2116" spans="1:13">
      <c r="A2116" t="s">
        <v>6929</v>
      </c>
      <c r="B2116" t="s">
        <v>6930</v>
      </c>
      <c r="C2116" t="s">
        <v>15574</v>
      </c>
      <c r="D2116" t="s">
        <v>13073</v>
      </c>
      <c r="E2116" t="s">
        <v>6860</v>
      </c>
      <c r="F2116" t="s">
        <v>6931</v>
      </c>
      <c r="G2116" t="s">
        <v>6873</v>
      </c>
      <c r="H2116" t="s">
        <v>15575</v>
      </c>
      <c r="I2116" t="s">
        <v>9410</v>
      </c>
      <c r="J2116" t="s">
        <v>9411</v>
      </c>
      <c r="K2116">
        <v>0.91</v>
      </c>
      <c r="L2116" s="1">
        <v>44927</v>
      </c>
      <c r="M2116" s="1">
        <v>45291</v>
      </c>
    </row>
    <row r="2117" spans="1:13">
      <c r="A2117" t="s">
        <v>6932</v>
      </c>
      <c r="B2117" t="s">
        <v>6933</v>
      </c>
      <c r="C2117" t="s">
        <v>15576</v>
      </c>
      <c r="D2117" t="s">
        <v>13073</v>
      </c>
      <c r="E2117" t="s">
        <v>6860</v>
      </c>
      <c r="F2117" t="s">
        <v>6934</v>
      </c>
      <c r="G2117" t="s">
        <v>6873</v>
      </c>
      <c r="H2117" t="s">
        <v>15577</v>
      </c>
      <c r="I2117" t="s">
        <v>9410</v>
      </c>
      <c r="J2117" t="s">
        <v>9411</v>
      </c>
      <c r="K2117">
        <v>0.93</v>
      </c>
      <c r="L2117" s="1">
        <v>44927</v>
      </c>
      <c r="M2117" s="1">
        <v>45291</v>
      </c>
    </row>
    <row r="2118" spans="1:13">
      <c r="A2118" t="s">
        <v>6935</v>
      </c>
      <c r="B2118" t="s">
        <v>6936</v>
      </c>
      <c r="C2118" t="s">
        <v>15578</v>
      </c>
      <c r="D2118" t="s">
        <v>15579</v>
      </c>
      <c r="E2118" t="s">
        <v>6860</v>
      </c>
      <c r="F2118" t="s">
        <v>6937</v>
      </c>
      <c r="G2118" t="s">
        <v>6904</v>
      </c>
      <c r="H2118" t="s">
        <v>15580</v>
      </c>
      <c r="I2118" t="s">
        <v>9410</v>
      </c>
      <c r="J2118" t="s">
        <v>9411</v>
      </c>
      <c r="K2118">
        <v>0.83</v>
      </c>
      <c r="L2118" s="1">
        <v>44927</v>
      </c>
      <c r="M2118" s="1">
        <v>45291</v>
      </c>
    </row>
    <row r="2119" spans="1:13">
      <c r="A2119" t="s">
        <v>6938</v>
      </c>
      <c r="B2119" t="s">
        <v>6939</v>
      </c>
      <c r="C2119" t="s">
        <v>15581</v>
      </c>
      <c r="D2119" t="s">
        <v>15534</v>
      </c>
      <c r="E2119" t="s">
        <v>6860</v>
      </c>
      <c r="F2119" t="s">
        <v>6885</v>
      </c>
      <c r="G2119" t="s">
        <v>104</v>
      </c>
      <c r="H2119" t="s">
        <v>15582</v>
      </c>
      <c r="I2119" t="s">
        <v>9410</v>
      </c>
      <c r="J2119" t="s">
        <v>9411</v>
      </c>
      <c r="K2119">
        <v>0.88</v>
      </c>
      <c r="L2119" s="1">
        <v>44927</v>
      </c>
      <c r="M2119" s="1">
        <v>45291</v>
      </c>
    </row>
    <row r="2120" spans="1:13">
      <c r="A2120" t="s">
        <v>6940</v>
      </c>
      <c r="B2120" t="s">
        <v>6941</v>
      </c>
      <c r="C2120" t="s">
        <v>15583</v>
      </c>
      <c r="D2120" t="s">
        <v>15584</v>
      </c>
      <c r="E2120" t="s">
        <v>6860</v>
      </c>
      <c r="F2120" t="s">
        <v>6942</v>
      </c>
      <c r="G2120" t="s">
        <v>6908</v>
      </c>
      <c r="H2120" t="s">
        <v>15585</v>
      </c>
      <c r="I2120" t="s">
        <v>9410</v>
      </c>
      <c r="J2120" t="s">
        <v>9411</v>
      </c>
      <c r="K2120">
        <v>0.92</v>
      </c>
      <c r="L2120" s="1">
        <v>44927</v>
      </c>
      <c r="M2120" s="1">
        <v>45291</v>
      </c>
    </row>
    <row r="2121" spans="1:13">
      <c r="A2121" t="s">
        <v>6943</v>
      </c>
      <c r="B2121" t="s">
        <v>6944</v>
      </c>
      <c r="C2121" t="s">
        <v>15586</v>
      </c>
      <c r="D2121" t="s">
        <v>15587</v>
      </c>
      <c r="E2121" t="s">
        <v>6860</v>
      </c>
      <c r="F2121" t="s">
        <v>6945</v>
      </c>
      <c r="G2121" t="s">
        <v>417</v>
      </c>
      <c r="H2121" t="s">
        <v>15588</v>
      </c>
      <c r="I2121" t="s">
        <v>9410</v>
      </c>
      <c r="J2121" t="s">
        <v>9411</v>
      </c>
      <c r="K2121">
        <v>0.87</v>
      </c>
      <c r="L2121" s="1">
        <v>44927</v>
      </c>
      <c r="M2121" s="1">
        <v>45291</v>
      </c>
    </row>
    <row r="2122" spans="1:13">
      <c r="A2122" t="s">
        <v>6946</v>
      </c>
      <c r="B2122" t="s">
        <v>6947</v>
      </c>
      <c r="C2122" t="s">
        <v>15589</v>
      </c>
      <c r="D2122" t="s">
        <v>15590</v>
      </c>
      <c r="E2122" t="s">
        <v>6860</v>
      </c>
      <c r="F2122" t="s">
        <v>6948</v>
      </c>
      <c r="G2122" t="s">
        <v>5307</v>
      </c>
      <c r="H2122" t="s">
        <v>15591</v>
      </c>
      <c r="I2122" t="s">
        <v>9410</v>
      </c>
      <c r="J2122" t="s">
        <v>9411</v>
      </c>
      <c r="K2122">
        <v>0.88</v>
      </c>
      <c r="L2122" s="1">
        <v>44927</v>
      </c>
      <c r="M2122" s="1">
        <v>45291</v>
      </c>
    </row>
    <row r="2123" spans="1:13">
      <c r="A2123" t="s">
        <v>6949</v>
      </c>
      <c r="B2123" t="s">
        <v>6950</v>
      </c>
      <c r="C2123" t="s">
        <v>15592</v>
      </c>
      <c r="D2123" t="s">
        <v>6908</v>
      </c>
      <c r="E2123" t="s">
        <v>6860</v>
      </c>
      <c r="F2123" t="s">
        <v>6951</v>
      </c>
      <c r="G2123" t="s">
        <v>6908</v>
      </c>
      <c r="H2123" t="s">
        <v>15593</v>
      </c>
      <c r="I2123" t="s">
        <v>9410</v>
      </c>
      <c r="J2123" t="s">
        <v>9411</v>
      </c>
      <c r="K2123">
        <v>0.93</v>
      </c>
      <c r="L2123" s="1">
        <v>44927</v>
      </c>
      <c r="M2123" s="1">
        <v>45291</v>
      </c>
    </row>
    <row r="2124" spans="1:13">
      <c r="A2124" t="s">
        <v>6952</v>
      </c>
      <c r="B2124" t="s">
        <v>6953</v>
      </c>
      <c r="C2124" t="s">
        <v>15594</v>
      </c>
      <c r="D2124" t="s">
        <v>11903</v>
      </c>
      <c r="E2124" t="s">
        <v>6860</v>
      </c>
      <c r="F2124" t="s">
        <v>6888</v>
      </c>
      <c r="G2124" t="s">
        <v>6889</v>
      </c>
      <c r="H2124" t="s">
        <v>15595</v>
      </c>
      <c r="I2124" t="s">
        <v>9410</v>
      </c>
      <c r="J2124" t="s">
        <v>9411</v>
      </c>
      <c r="K2124">
        <v>0.88</v>
      </c>
      <c r="L2124" s="1">
        <v>44927</v>
      </c>
      <c r="M2124" s="1">
        <v>45291</v>
      </c>
    </row>
    <row r="2125" spans="1:13">
      <c r="A2125" t="s">
        <v>6954</v>
      </c>
      <c r="B2125" t="s">
        <v>6955</v>
      </c>
      <c r="C2125" t="s">
        <v>15596</v>
      </c>
      <c r="D2125" t="s">
        <v>15539</v>
      </c>
      <c r="E2125" t="s">
        <v>6860</v>
      </c>
      <c r="F2125" t="s">
        <v>6956</v>
      </c>
      <c r="G2125" t="s">
        <v>417</v>
      </c>
      <c r="H2125" t="s">
        <v>15597</v>
      </c>
      <c r="I2125" t="s">
        <v>9410</v>
      </c>
      <c r="J2125" t="s">
        <v>9411</v>
      </c>
      <c r="K2125">
        <v>0.88</v>
      </c>
      <c r="L2125" s="1">
        <v>44927</v>
      </c>
      <c r="M2125" s="1">
        <v>45291</v>
      </c>
    </row>
    <row r="2126" spans="1:13">
      <c r="A2126" t="s">
        <v>6984</v>
      </c>
      <c r="B2126" t="s">
        <v>6985</v>
      </c>
      <c r="C2126" t="s">
        <v>15598</v>
      </c>
      <c r="D2126" t="s">
        <v>15599</v>
      </c>
      <c r="E2126" t="s">
        <v>6986</v>
      </c>
      <c r="F2126" t="s">
        <v>6987</v>
      </c>
      <c r="G2126" t="s">
        <v>6988</v>
      </c>
      <c r="H2126" t="s">
        <v>15600</v>
      </c>
      <c r="I2126" t="s">
        <v>9410</v>
      </c>
      <c r="J2126" t="s">
        <v>9411</v>
      </c>
      <c r="K2126">
        <v>0.97</v>
      </c>
      <c r="L2126" s="1">
        <v>44927</v>
      </c>
      <c r="M2126" s="1">
        <v>45291</v>
      </c>
    </row>
    <row r="2127" spans="1:13">
      <c r="A2127" t="s">
        <v>6989</v>
      </c>
      <c r="B2127" t="s">
        <v>6990</v>
      </c>
      <c r="C2127" t="s">
        <v>15601</v>
      </c>
      <c r="D2127" t="s">
        <v>15602</v>
      </c>
      <c r="E2127" t="s">
        <v>6986</v>
      </c>
      <c r="F2127" t="s">
        <v>6991</v>
      </c>
      <c r="G2127" t="s">
        <v>6992</v>
      </c>
      <c r="H2127" t="s">
        <v>15603</v>
      </c>
      <c r="I2127" t="s">
        <v>9410</v>
      </c>
      <c r="J2127" t="s">
        <v>9411</v>
      </c>
      <c r="K2127">
        <v>1.02</v>
      </c>
      <c r="L2127" s="1">
        <v>44927</v>
      </c>
      <c r="M2127" s="1">
        <v>45291</v>
      </c>
    </row>
    <row r="2128" spans="1:13">
      <c r="A2128" t="s">
        <v>6993</v>
      </c>
      <c r="B2128" t="s">
        <v>6994</v>
      </c>
      <c r="C2128" t="s">
        <v>15604</v>
      </c>
      <c r="D2128" t="s">
        <v>15605</v>
      </c>
      <c r="E2128" t="s">
        <v>6986</v>
      </c>
      <c r="F2128" t="s">
        <v>6995</v>
      </c>
      <c r="G2128" t="s">
        <v>487</v>
      </c>
      <c r="H2128" t="s">
        <v>15606</v>
      </c>
      <c r="I2128" t="s">
        <v>9410</v>
      </c>
      <c r="J2128" t="s">
        <v>9411</v>
      </c>
      <c r="K2128">
        <v>0.92</v>
      </c>
      <c r="L2128" s="1">
        <v>44927</v>
      </c>
      <c r="M2128" s="1">
        <v>45291</v>
      </c>
    </row>
    <row r="2129" spans="1:13">
      <c r="A2129" t="s">
        <v>6996</v>
      </c>
      <c r="B2129" t="s">
        <v>6997</v>
      </c>
      <c r="C2129" t="s">
        <v>15607</v>
      </c>
      <c r="D2129" t="s">
        <v>15608</v>
      </c>
      <c r="E2129" t="s">
        <v>6986</v>
      </c>
      <c r="F2129" t="s">
        <v>6998</v>
      </c>
      <c r="G2129" t="s">
        <v>3849</v>
      </c>
      <c r="H2129" t="s">
        <v>15609</v>
      </c>
      <c r="I2129" t="s">
        <v>9410</v>
      </c>
      <c r="J2129" t="s">
        <v>9411</v>
      </c>
      <c r="K2129">
        <v>1.0900000000000001</v>
      </c>
      <c r="L2129" s="1">
        <v>44927</v>
      </c>
      <c r="M2129" s="1">
        <v>45291</v>
      </c>
    </row>
    <row r="2130" spans="1:13">
      <c r="A2130" t="s">
        <v>6999</v>
      </c>
      <c r="B2130" t="s">
        <v>7000</v>
      </c>
      <c r="C2130" t="s">
        <v>15610</v>
      </c>
      <c r="D2130" t="s">
        <v>9895</v>
      </c>
      <c r="E2130" t="s">
        <v>6986</v>
      </c>
      <c r="F2130" t="s">
        <v>7001</v>
      </c>
      <c r="G2130" t="s">
        <v>7002</v>
      </c>
      <c r="H2130" t="s">
        <v>15611</v>
      </c>
      <c r="I2130" t="s">
        <v>9410</v>
      </c>
      <c r="J2130" t="s">
        <v>9411</v>
      </c>
      <c r="K2130">
        <v>0.98</v>
      </c>
      <c r="L2130" s="1">
        <v>44927</v>
      </c>
      <c r="M2130" s="1">
        <v>45291</v>
      </c>
    </row>
    <row r="2131" spans="1:13">
      <c r="A2131" t="s">
        <v>7003</v>
      </c>
      <c r="B2131" t="s">
        <v>7004</v>
      </c>
      <c r="C2131" t="s">
        <v>15612</v>
      </c>
      <c r="D2131" t="s">
        <v>5579</v>
      </c>
      <c r="E2131" t="s">
        <v>6986</v>
      </c>
      <c r="F2131" t="s">
        <v>7005</v>
      </c>
      <c r="G2131" t="s">
        <v>5579</v>
      </c>
      <c r="H2131" t="s">
        <v>15613</v>
      </c>
      <c r="I2131" t="s">
        <v>9410</v>
      </c>
      <c r="J2131" t="s">
        <v>9411</v>
      </c>
      <c r="K2131">
        <v>1.01</v>
      </c>
      <c r="L2131" s="1">
        <v>44927</v>
      </c>
      <c r="M2131" s="1">
        <v>45291</v>
      </c>
    </row>
    <row r="2132" spans="1:13">
      <c r="A2132" t="s">
        <v>7006</v>
      </c>
      <c r="B2132" t="s">
        <v>7007</v>
      </c>
      <c r="C2132" t="s">
        <v>15614</v>
      </c>
      <c r="D2132" t="s">
        <v>15615</v>
      </c>
      <c r="E2132" t="s">
        <v>6986</v>
      </c>
      <c r="F2132" t="s">
        <v>7008</v>
      </c>
      <c r="G2132" t="s">
        <v>56</v>
      </c>
      <c r="H2132" t="s">
        <v>15616</v>
      </c>
      <c r="I2132" t="s">
        <v>9410</v>
      </c>
      <c r="J2132" t="s">
        <v>9411</v>
      </c>
      <c r="K2132">
        <v>0.99</v>
      </c>
      <c r="L2132" s="1">
        <v>44927</v>
      </c>
      <c r="M2132" s="1">
        <v>45291</v>
      </c>
    </row>
    <row r="2133" spans="1:13">
      <c r="A2133" t="s">
        <v>7009</v>
      </c>
      <c r="B2133" t="s">
        <v>7010</v>
      </c>
      <c r="C2133" t="s">
        <v>13918</v>
      </c>
      <c r="D2133" t="s">
        <v>15617</v>
      </c>
      <c r="E2133" t="s">
        <v>6986</v>
      </c>
      <c r="F2133" t="s">
        <v>7011</v>
      </c>
      <c r="G2133" t="s">
        <v>509</v>
      </c>
      <c r="H2133" t="s">
        <v>15618</v>
      </c>
      <c r="I2133" t="s">
        <v>9410</v>
      </c>
      <c r="J2133" t="s">
        <v>9411</v>
      </c>
      <c r="K2133">
        <v>0.96</v>
      </c>
      <c r="L2133" s="1">
        <v>44927</v>
      </c>
      <c r="M2133" s="1">
        <v>45291</v>
      </c>
    </row>
    <row r="2134" spans="1:13">
      <c r="A2134" t="s">
        <v>7012</v>
      </c>
      <c r="B2134" t="s">
        <v>7013</v>
      </c>
      <c r="C2134" t="s">
        <v>15619</v>
      </c>
      <c r="D2134" t="s">
        <v>1602</v>
      </c>
      <c r="E2134" t="s">
        <v>6986</v>
      </c>
      <c r="F2134" t="s">
        <v>7014</v>
      </c>
      <c r="G2134" t="s">
        <v>3189</v>
      </c>
      <c r="H2134" t="s">
        <v>15620</v>
      </c>
      <c r="I2134" t="s">
        <v>9410</v>
      </c>
      <c r="J2134" t="s">
        <v>9411</v>
      </c>
      <c r="K2134">
        <v>1.01</v>
      </c>
      <c r="L2134" s="1">
        <v>44927</v>
      </c>
      <c r="M2134" s="1">
        <v>45291</v>
      </c>
    </row>
    <row r="2135" spans="1:13">
      <c r="A2135" t="s">
        <v>7019</v>
      </c>
      <c r="B2135" t="s">
        <v>7020</v>
      </c>
      <c r="C2135" t="s">
        <v>15621</v>
      </c>
      <c r="D2135" t="s">
        <v>7022</v>
      </c>
      <c r="E2135" t="s">
        <v>6986</v>
      </c>
      <c r="F2135" t="s">
        <v>7021</v>
      </c>
      <c r="G2135" t="s">
        <v>7022</v>
      </c>
      <c r="H2135" t="s">
        <v>15622</v>
      </c>
      <c r="I2135" t="s">
        <v>9410</v>
      </c>
      <c r="J2135" t="s">
        <v>9411</v>
      </c>
      <c r="K2135">
        <v>1</v>
      </c>
      <c r="L2135" s="1">
        <v>44927</v>
      </c>
      <c r="M2135" s="1">
        <v>45291</v>
      </c>
    </row>
    <row r="2136" spans="1:13">
      <c r="A2136" t="s">
        <v>7023</v>
      </c>
      <c r="B2136" t="s">
        <v>7024</v>
      </c>
      <c r="C2136" t="s">
        <v>15623</v>
      </c>
      <c r="D2136" t="s">
        <v>7022</v>
      </c>
      <c r="E2136" t="s">
        <v>6986</v>
      </c>
      <c r="F2136" t="s">
        <v>7025</v>
      </c>
      <c r="G2136" t="s">
        <v>7022</v>
      </c>
      <c r="H2136" t="s">
        <v>15624</v>
      </c>
      <c r="I2136" t="s">
        <v>9410</v>
      </c>
      <c r="J2136" t="s">
        <v>9411</v>
      </c>
      <c r="K2136">
        <v>0.98</v>
      </c>
      <c r="L2136" s="1">
        <v>44927</v>
      </c>
      <c r="M2136" s="1">
        <v>45291</v>
      </c>
    </row>
    <row r="2137" spans="1:13">
      <c r="A2137" t="s">
        <v>7026</v>
      </c>
      <c r="B2137" t="s">
        <v>7027</v>
      </c>
      <c r="C2137" t="s">
        <v>15625</v>
      </c>
      <c r="D2137" t="s">
        <v>15626</v>
      </c>
      <c r="E2137" t="s">
        <v>6986</v>
      </c>
      <c r="F2137" t="s">
        <v>7028</v>
      </c>
      <c r="G2137" t="s">
        <v>6992</v>
      </c>
      <c r="H2137" t="s">
        <v>15627</v>
      </c>
      <c r="I2137" t="s">
        <v>9410</v>
      </c>
      <c r="J2137" t="s">
        <v>9411</v>
      </c>
      <c r="K2137">
        <v>1.07</v>
      </c>
      <c r="L2137" s="1">
        <v>44927</v>
      </c>
      <c r="M2137" s="1">
        <v>45291</v>
      </c>
    </row>
    <row r="2138" spans="1:13">
      <c r="A2138" t="s">
        <v>7029</v>
      </c>
      <c r="B2138" t="s">
        <v>7030</v>
      </c>
      <c r="C2138" t="s">
        <v>15628</v>
      </c>
      <c r="D2138" t="s">
        <v>15629</v>
      </c>
      <c r="E2138" t="s">
        <v>6986</v>
      </c>
      <c r="F2138" t="s">
        <v>7031</v>
      </c>
      <c r="G2138" t="s">
        <v>7032</v>
      </c>
      <c r="H2138" t="s">
        <v>15630</v>
      </c>
      <c r="I2138" t="s">
        <v>9410</v>
      </c>
      <c r="J2138" t="s">
        <v>9411</v>
      </c>
      <c r="K2138">
        <v>1.04</v>
      </c>
      <c r="L2138" s="1">
        <v>44927</v>
      </c>
      <c r="M2138" s="1">
        <v>45291</v>
      </c>
    </row>
    <row r="2139" spans="1:13">
      <c r="A2139" t="s">
        <v>7033</v>
      </c>
      <c r="B2139" t="s">
        <v>7034</v>
      </c>
      <c r="C2139" t="s">
        <v>15631</v>
      </c>
      <c r="D2139" t="s">
        <v>9275</v>
      </c>
      <c r="E2139" t="s">
        <v>6986</v>
      </c>
      <c r="F2139" t="s">
        <v>7035</v>
      </c>
      <c r="G2139" t="s">
        <v>6992</v>
      </c>
      <c r="H2139" t="s">
        <v>15632</v>
      </c>
      <c r="I2139" t="s">
        <v>9410</v>
      </c>
      <c r="J2139" t="s">
        <v>9411</v>
      </c>
      <c r="K2139">
        <v>1.01</v>
      </c>
      <c r="L2139" s="1">
        <v>44927</v>
      </c>
      <c r="M2139" s="1">
        <v>45291</v>
      </c>
    </row>
    <row r="2140" spans="1:13">
      <c r="A2140" t="s">
        <v>7036</v>
      </c>
      <c r="B2140" t="s">
        <v>7037</v>
      </c>
      <c r="C2140" t="s">
        <v>15633</v>
      </c>
      <c r="D2140" t="s">
        <v>15634</v>
      </c>
      <c r="E2140" t="s">
        <v>6986</v>
      </c>
      <c r="F2140" t="s">
        <v>7038</v>
      </c>
      <c r="G2140" t="s">
        <v>7039</v>
      </c>
      <c r="H2140" t="s">
        <v>15635</v>
      </c>
      <c r="I2140" t="s">
        <v>9410</v>
      </c>
      <c r="J2140" t="s">
        <v>9411</v>
      </c>
      <c r="K2140">
        <v>0.91</v>
      </c>
      <c r="L2140" s="1">
        <v>44927</v>
      </c>
      <c r="M2140" s="1">
        <v>45291</v>
      </c>
    </row>
    <row r="2141" spans="1:13">
      <c r="A2141" t="s">
        <v>7040</v>
      </c>
      <c r="B2141" t="s">
        <v>7041</v>
      </c>
      <c r="C2141" t="s">
        <v>15636</v>
      </c>
      <c r="D2141" t="s">
        <v>7043</v>
      </c>
      <c r="E2141" t="s">
        <v>6986</v>
      </c>
      <c r="F2141" t="s">
        <v>7042</v>
      </c>
      <c r="G2141" t="s">
        <v>7043</v>
      </c>
      <c r="H2141" t="s">
        <v>15637</v>
      </c>
      <c r="I2141" t="s">
        <v>9410</v>
      </c>
      <c r="J2141" t="s">
        <v>9411</v>
      </c>
      <c r="K2141">
        <v>1.1299999999999999</v>
      </c>
      <c r="L2141" s="1">
        <v>44927</v>
      </c>
      <c r="M2141" s="1">
        <v>45291</v>
      </c>
    </row>
    <row r="2142" spans="1:13">
      <c r="A2142" t="s">
        <v>7044</v>
      </c>
      <c r="B2142" t="s">
        <v>7045</v>
      </c>
      <c r="C2142" t="s">
        <v>15638</v>
      </c>
      <c r="D2142" t="s">
        <v>15639</v>
      </c>
      <c r="E2142" t="s">
        <v>6986</v>
      </c>
      <c r="F2142" t="s">
        <v>7046</v>
      </c>
      <c r="G2142" t="s">
        <v>6992</v>
      </c>
      <c r="H2142" t="s">
        <v>15640</v>
      </c>
      <c r="I2142" t="s">
        <v>9410</v>
      </c>
      <c r="J2142" t="s">
        <v>9411</v>
      </c>
      <c r="K2142">
        <v>1.1599999999999999</v>
      </c>
      <c r="L2142" s="1">
        <v>44927</v>
      </c>
      <c r="M2142" s="1">
        <v>45291</v>
      </c>
    </row>
    <row r="2143" spans="1:13">
      <c r="A2143" t="s">
        <v>7047</v>
      </c>
      <c r="B2143" t="s">
        <v>7048</v>
      </c>
      <c r="C2143" t="s">
        <v>15641</v>
      </c>
      <c r="D2143" t="s">
        <v>3911</v>
      </c>
      <c r="E2143" t="s">
        <v>6986</v>
      </c>
      <c r="F2143" t="s">
        <v>7049</v>
      </c>
      <c r="G2143" t="s">
        <v>3911</v>
      </c>
      <c r="H2143" t="s">
        <v>15642</v>
      </c>
      <c r="I2143" t="s">
        <v>9410</v>
      </c>
      <c r="J2143" t="s">
        <v>9411</v>
      </c>
      <c r="K2143">
        <v>0.98</v>
      </c>
      <c r="L2143" s="1">
        <v>44927</v>
      </c>
      <c r="M2143" s="1">
        <v>45291</v>
      </c>
    </row>
    <row r="2144" spans="1:13">
      <c r="A2144" t="s">
        <v>7050</v>
      </c>
      <c r="B2144" t="s">
        <v>7051</v>
      </c>
      <c r="C2144" t="s">
        <v>15643</v>
      </c>
      <c r="D2144" t="s">
        <v>15644</v>
      </c>
      <c r="E2144" t="s">
        <v>6986</v>
      </c>
      <c r="F2144" t="s">
        <v>7052</v>
      </c>
      <c r="G2144" t="s">
        <v>86</v>
      </c>
      <c r="H2144" t="s">
        <v>15645</v>
      </c>
      <c r="I2144" t="s">
        <v>9410</v>
      </c>
      <c r="J2144" t="s">
        <v>9411</v>
      </c>
      <c r="K2144">
        <v>0.95</v>
      </c>
      <c r="L2144" s="1">
        <v>44927</v>
      </c>
      <c r="M2144" s="1">
        <v>45291</v>
      </c>
    </row>
    <row r="2145" spans="1:13">
      <c r="A2145" t="s">
        <v>7053</v>
      </c>
      <c r="B2145" t="s">
        <v>7054</v>
      </c>
      <c r="C2145" t="s">
        <v>15646</v>
      </c>
      <c r="D2145" t="s">
        <v>417</v>
      </c>
      <c r="E2145" t="s">
        <v>6986</v>
      </c>
      <c r="F2145" t="s">
        <v>7055</v>
      </c>
      <c r="G2145" t="s">
        <v>417</v>
      </c>
      <c r="H2145" t="s">
        <v>15647</v>
      </c>
      <c r="I2145" t="s">
        <v>9410</v>
      </c>
      <c r="J2145" t="s">
        <v>9411</v>
      </c>
      <c r="K2145">
        <v>0.99</v>
      </c>
      <c r="L2145" s="1">
        <v>44927</v>
      </c>
      <c r="M2145" s="1">
        <v>45291</v>
      </c>
    </row>
    <row r="2146" spans="1:13">
      <c r="A2146" t="s">
        <v>7056</v>
      </c>
      <c r="B2146" t="s">
        <v>7057</v>
      </c>
      <c r="C2146" t="s">
        <v>15648</v>
      </c>
      <c r="D2146" t="s">
        <v>15649</v>
      </c>
      <c r="E2146" t="s">
        <v>6986</v>
      </c>
      <c r="F2146" t="s">
        <v>7058</v>
      </c>
      <c r="G2146" t="s">
        <v>7059</v>
      </c>
      <c r="H2146" t="s">
        <v>15650</v>
      </c>
      <c r="I2146" t="s">
        <v>9410</v>
      </c>
      <c r="J2146" t="s">
        <v>9411</v>
      </c>
      <c r="K2146">
        <v>1.01</v>
      </c>
      <c r="L2146" s="1">
        <v>44927</v>
      </c>
      <c r="M2146" s="1">
        <v>45291</v>
      </c>
    </row>
    <row r="2147" spans="1:13">
      <c r="A2147" t="s">
        <v>7060</v>
      </c>
      <c r="B2147" t="s">
        <v>7061</v>
      </c>
      <c r="C2147" t="s">
        <v>15651</v>
      </c>
      <c r="D2147" t="s">
        <v>15652</v>
      </c>
      <c r="E2147" t="s">
        <v>6986</v>
      </c>
      <c r="F2147" t="s">
        <v>7062</v>
      </c>
      <c r="G2147" t="s">
        <v>7063</v>
      </c>
      <c r="H2147" t="s">
        <v>15653</v>
      </c>
      <c r="I2147" t="s">
        <v>9410</v>
      </c>
      <c r="J2147" t="s">
        <v>9411</v>
      </c>
      <c r="K2147">
        <v>0.97</v>
      </c>
      <c r="L2147" s="1">
        <v>44927</v>
      </c>
      <c r="M2147" s="1">
        <v>45291</v>
      </c>
    </row>
    <row r="2148" spans="1:13">
      <c r="A2148" t="s">
        <v>7064</v>
      </c>
      <c r="B2148" t="s">
        <v>7065</v>
      </c>
      <c r="C2148" t="s">
        <v>15654</v>
      </c>
      <c r="D2148" t="s">
        <v>3860</v>
      </c>
      <c r="E2148" t="s">
        <v>6986</v>
      </c>
      <c r="F2148" t="s">
        <v>7066</v>
      </c>
      <c r="G2148" t="s">
        <v>3860</v>
      </c>
      <c r="H2148" t="s">
        <v>15655</v>
      </c>
      <c r="I2148" t="s">
        <v>9410</v>
      </c>
      <c r="J2148" t="s">
        <v>9411</v>
      </c>
      <c r="K2148">
        <v>1.01</v>
      </c>
      <c r="L2148" s="1">
        <v>44927</v>
      </c>
      <c r="M2148" s="1">
        <v>45291</v>
      </c>
    </row>
    <row r="2149" spans="1:13">
      <c r="A2149" t="s">
        <v>7067</v>
      </c>
      <c r="B2149" t="s">
        <v>7068</v>
      </c>
      <c r="C2149" t="s">
        <v>15656</v>
      </c>
      <c r="D2149" t="s">
        <v>15657</v>
      </c>
      <c r="E2149" t="s">
        <v>6986</v>
      </c>
      <c r="F2149" t="s">
        <v>7069</v>
      </c>
      <c r="G2149" t="s">
        <v>7070</v>
      </c>
      <c r="H2149" t="s">
        <v>15658</v>
      </c>
      <c r="I2149" t="s">
        <v>9410</v>
      </c>
      <c r="J2149" t="s">
        <v>9411</v>
      </c>
      <c r="K2149">
        <v>0.91</v>
      </c>
      <c r="L2149" s="1">
        <v>44927</v>
      </c>
      <c r="M2149" s="1">
        <v>45291</v>
      </c>
    </row>
    <row r="2150" spans="1:13">
      <c r="A2150" t="s">
        <v>7071</v>
      </c>
      <c r="B2150" t="s">
        <v>7072</v>
      </c>
      <c r="C2150" t="s">
        <v>15659</v>
      </c>
      <c r="D2150" t="s">
        <v>15660</v>
      </c>
      <c r="E2150" t="s">
        <v>6986</v>
      </c>
      <c r="F2150" t="s">
        <v>7073</v>
      </c>
      <c r="G2150" t="s">
        <v>7074</v>
      </c>
      <c r="H2150" t="s">
        <v>15661</v>
      </c>
      <c r="I2150" t="s">
        <v>9410</v>
      </c>
      <c r="J2150" t="s">
        <v>9411</v>
      </c>
      <c r="K2150">
        <v>0.96</v>
      </c>
      <c r="L2150" s="1">
        <v>44927</v>
      </c>
      <c r="M2150" s="1">
        <v>45291</v>
      </c>
    </row>
    <row r="2151" spans="1:13">
      <c r="A2151" t="s">
        <v>7075</v>
      </c>
      <c r="B2151" t="s">
        <v>7076</v>
      </c>
      <c r="C2151" t="s">
        <v>15662</v>
      </c>
      <c r="D2151" t="s">
        <v>15626</v>
      </c>
      <c r="E2151" t="s">
        <v>6986</v>
      </c>
      <c r="F2151" t="s">
        <v>7077</v>
      </c>
      <c r="G2151" t="s">
        <v>6992</v>
      </c>
      <c r="H2151" t="s">
        <v>15663</v>
      </c>
      <c r="I2151" t="s">
        <v>9410</v>
      </c>
      <c r="J2151" t="s">
        <v>9411</v>
      </c>
      <c r="K2151">
        <v>1.04</v>
      </c>
      <c r="L2151" s="1">
        <v>44927</v>
      </c>
      <c r="M2151" s="1">
        <v>45291</v>
      </c>
    </row>
    <row r="2152" spans="1:13">
      <c r="A2152" t="s">
        <v>7078</v>
      </c>
      <c r="B2152" t="s">
        <v>7079</v>
      </c>
      <c r="C2152" t="s">
        <v>15664</v>
      </c>
      <c r="D2152" t="s">
        <v>7081</v>
      </c>
      <c r="E2152" t="s">
        <v>6986</v>
      </c>
      <c r="F2152" t="s">
        <v>7080</v>
      </c>
      <c r="G2152" t="s">
        <v>7081</v>
      </c>
      <c r="H2152" t="s">
        <v>15665</v>
      </c>
      <c r="I2152" t="s">
        <v>9410</v>
      </c>
      <c r="J2152" t="s">
        <v>9411</v>
      </c>
      <c r="K2152">
        <v>0.97</v>
      </c>
      <c r="L2152" s="1">
        <v>44927</v>
      </c>
      <c r="M2152" s="1">
        <v>45291</v>
      </c>
    </row>
    <row r="2153" spans="1:13">
      <c r="A2153" t="s">
        <v>7082</v>
      </c>
      <c r="B2153" t="s">
        <v>7083</v>
      </c>
      <c r="C2153" t="s">
        <v>15666</v>
      </c>
      <c r="D2153" t="s">
        <v>15667</v>
      </c>
      <c r="E2153" t="s">
        <v>6986</v>
      </c>
      <c r="F2153" t="s">
        <v>7084</v>
      </c>
      <c r="G2153" t="s">
        <v>7039</v>
      </c>
      <c r="H2153" t="s">
        <v>15668</v>
      </c>
      <c r="I2153" t="s">
        <v>9410</v>
      </c>
      <c r="J2153" t="s">
        <v>9411</v>
      </c>
      <c r="K2153">
        <v>1.02</v>
      </c>
      <c r="L2153" s="1">
        <v>44927</v>
      </c>
      <c r="M2153" s="1">
        <v>45291</v>
      </c>
    </row>
    <row r="2154" spans="1:13">
      <c r="A2154" t="s">
        <v>7085</v>
      </c>
      <c r="B2154" t="s">
        <v>7086</v>
      </c>
      <c r="C2154" t="s">
        <v>15669</v>
      </c>
      <c r="D2154" t="s">
        <v>15670</v>
      </c>
      <c r="E2154" t="s">
        <v>6986</v>
      </c>
      <c r="F2154" t="s">
        <v>7087</v>
      </c>
      <c r="G2154" t="s">
        <v>3849</v>
      </c>
      <c r="H2154" t="s">
        <v>15671</v>
      </c>
      <c r="I2154" t="s">
        <v>9410</v>
      </c>
      <c r="J2154" t="s">
        <v>9411</v>
      </c>
      <c r="K2154">
        <v>1</v>
      </c>
      <c r="L2154" s="1">
        <v>44927</v>
      </c>
      <c r="M2154" s="1">
        <v>45291</v>
      </c>
    </row>
    <row r="2155" spans="1:13">
      <c r="A2155" t="s">
        <v>7088</v>
      </c>
      <c r="B2155" t="s">
        <v>7089</v>
      </c>
      <c r="C2155" t="s">
        <v>15672</v>
      </c>
      <c r="D2155" t="s">
        <v>15673</v>
      </c>
      <c r="E2155" t="s">
        <v>6986</v>
      </c>
      <c r="F2155" t="s">
        <v>7090</v>
      </c>
      <c r="G2155" t="s">
        <v>7018</v>
      </c>
      <c r="H2155" t="s">
        <v>15674</v>
      </c>
      <c r="I2155" t="s">
        <v>9410</v>
      </c>
      <c r="J2155" t="s">
        <v>9411</v>
      </c>
      <c r="K2155">
        <v>1.04</v>
      </c>
      <c r="L2155" s="1">
        <v>44927</v>
      </c>
      <c r="M2155" s="1">
        <v>45291</v>
      </c>
    </row>
    <row r="2156" spans="1:13">
      <c r="A2156" t="s">
        <v>7091</v>
      </c>
      <c r="B2156" t="s">
        <v>7092</v>
      </c>
      <c r="C2156" t="s">
        <v>15675</v>
      </c>
      <c r="D2156" t="s">
        <v>5579</v>
      </c>
      <c r="E2156" t="s">
        <v>6986</v>
      </c>
      <c r="F2156" t="s">
        <v>7093</v>
      </c>
      <c r="G2156" t="s">
        <v>5579</v>
      </c>
      <c r="H2156" t="s">
        <v>15676</v>
      </c>
      <c r="I2156" t="s">
        <v>9410</v>
      </c>
      <c r="J2156" t="s">
        <v>9411</v>
      </c>
      <c r="K2156">
        <v>1.05</v>
      </c>
      <c r="L2156" s="1">
        <v>44927</v>
      </c>
      <c r="M2156" s="1">
        <v>45291</v>
      </c>
    </row>
    <row r="2157" spans="1:13">
      <c r="A2157" t="s">
        <v>7094</v>
      </c>
      <c r="B2157" t="s">
        <v>7095</v>
      </c>
      <c r="C2157" t="s">
        <v>15677</v>
      </c>
      <c r="D2157" t="s">
        <v>15678</v>
      </c>
      <c r="E2157" t="s">
        <v>6986</v>
      </c>
      <c r="F2157" t="s">
        <v>7096</v>
      </c>
      <c r="G2157" t="s">
        <v>1372</v>
      </c>
      <c r="H2157" t="s">
        <v>15679</v>
      </c>
      <c r="I2157" t="s">
        <v>9410</v>
      </c>
      <c r="J2157" t="s">
        <v>9411</v>
      </c>
      <c r="K2157">
        <v>0.98</v>
      </c>
      <c r="L2157" s="1">
        <v>44927</v>
      </c>
      <c r="M2157" s="1">
        <v>45291</v>
      </c>
    </row>
    <row r="2158" spans="1:13">
      <c r="A2158" t="s">
        <v>7097</v>
      </c>
      <c r="B2158" t="s">
        <v>7098</v>
      </c>
      <c r="C2158" t="s">
        <v>15680</v>
      </c>
      <c r="D2158" t="s">
        <v>7100</v>
      </c>
      <c r="E2158" t="s">
        <v>6986</v>
      </c>
      <c r="F2158" t="s">
        <v>7099</v>
      </c>
      <c r="G2158" t="s">
        <v>7100</v>
      </c>
      <c r="H2158" t="s">
        <v>15681</v>
      </c>
      <c r="I2158" t="s">
        <v>9410</v>
      </c>
      <c r="J2158" t="s">
        <v>9411</v>
      </c>
      <c r="K2158">
        <v>0.97</v>
      </c>
      <c r="L2158" s="1">
        <v>44927</v>
      </c>
      <c r="M2158" s="1">
        <v>45291</v>
      </c>
    </row>
    <row r="2159" spans="1:13">
      <c r="A2159" t="s">
        <v>7101</v>
      </c>
      <c r="B2159" t="s">
        <v>7102</v>
      </c>
      <c r="C2159" t="s">
        <v>15682</v>
      </c>
      <c r="D2159" t="s">
        <v>12083</v>
      </c>
      <c r="E2159" t="s">
        <v>6986</v>
      </c>
      <c r="F2159" t="s">
        <v>7103</v>
      </c>
      <c r="G2159" t="s">
        <v>7104</v>
      </c>
      <c r="H2159" t="s">
        <v>15683</v>
      </c>
      <c r="I2159" t="s">
        <v>9410</v>
      </c>
      <c r="J2159" t="s">
        <v>9411</v>
      </c>
      <c r="K2159">
        <v>1.04</v>
      </c>
      <c r="L2159" s="1">
        <v>44927</v>
      </c>
      <c r="M2159" s="1">
        <v>45291</v>
      </c>
    </row>
    <row r="2160" spans="1:13">
      <c r="A2160" t="s">
        <v>7105</v>
      </c>
      <c r="B2160" t="s">
        <v>7106</v>
      </c>
      <c r="C2160" t="s">
        <v>15684</v>
      </c>
      <c r="D2160" t="s">
        <v>15685</v>
      </c>
      <c r="E2160" t="s">
        <v>6986</v>
      </c>
      <c r="F2160" t="s">
        <v>7107</v>
      </c>
      <c r="G2160" t="s">
        <v>5082</v>
      </c>
      <c r="H2160" t="s">
        <v>15686</v>
      </c>
      <c r="I2160" t="s">
        <v>9410</v>
      </c>
      <c r="J2160" t="s">
        <v>9411</v>
      </c>
      <c r="K2160">
        <v>0.95</v>
      </c>
      <c r="L2160" s="1">
        <v>44927</v>
      </c>
      <c r="M2160" s="1">
        <v>45291</v>
      </c>
    </row>
    <row r="2161" spans="1:13">
      <c r="A2161" t="s">
        <v>7110</v>
      </c>
      <c r="B2161" t="s">
        <v>7111</v>
      </c>
      <c r="C2161" t="s">
        <v>15687</v>
      </c>
      <c r="D2161" t="s">
        <v>4064</v>
      </c>
      <c r="E2161" t="s">
        <v>6986</v>
      </c>
      <c r="F2161" t="s">
        <v>7112</v>
      </c>
      <c r="G2161" t="s">
        <v>7039</v>
      </c>
      <c r="H2161" t="s">
        <v>15688</v>
      </c>
      <c r="I2161" t="s">
        <v>9410</v>
      </c>
      <c r="J2161" t="s">
        <v>9411</v>
      </c>
      <c r="K2161">
        <v>0.97</v>
      </c>
      <c r="L2161" s="1">
        <v>44927</v>
      </c>
      <c r="M2161" s="1">
        <v>45291</v>
      </c>
    </row>
    <row r="2162" spans="1:13">
      <c r="A2162" t="s">
        <v>7113</v>
      </c>
      <c r="B2162" t="s">
        <v>7114</v>
      </c>
      <c r="C2162" t="s">
        <v>15689</v>
      </c>
      <c r="D2162" t="s">
        <v>15690</v>
      </c>
      <c r="E2162" t="s">
        <v>6986</v>
      </c>
      <c r="F2162" t="s">
        <v>7115</v>
      </c>
      <c r="G2162" t="s">
        <v>7018</v>
      </c>
      <c r="H2162" t="s">
        <v>15691</v>
      </c>
      <c r="I2162" t="s">
        <v>9410</v>
      </c>
      <c r="J2162" t="s">
        <v>9411</v>
      </c>
      <c r="K2162">
        <v>1.1200000000000001</v>
      </c>
      <c r="L2162" s="1">
        <v>44927</v>
      </c>
      <c r="M2162" s="1">
        <v>45291</v>
      </c>
    </row>
    <row r="2163" spans="1:13">
      <c r="A2163" t="s">
        <v>7116</v>
      </c>
      <c r="B2163" t="s">
        <v>7117</v>
      </c>
      <c r="C2163" t="s">
        <v>15692</v>
      </c>
      <c r="D2163" t="s">
        <v>15693</v>
      </c>
      <c r="E2163" t="s">
        <v>6986</v>
      </c>
      <c r="F2163" t="s">
        <v>7118</v>
      </c>
      <c r="G2163" t="s">
        <v>7119</v>
      </c>
      <c r="H2163" t="s">
        <v>15694</v>
      </c>
      <c r="I2163" t="s">
        <v>9410</v>
      </c>
      <c r="J2163" t="s">
        <v>9411</v>
      </c>
      <c r="K2163">
        <v>0.98</v>
      </c>
      <c r="L2163" s="1">
        <v>44927</v>
      </c>
      <c r="M2163" s="1">
        <v>45291</v>
      </c>
    </row>
    <row r="2164" spans="1:13">
      <c r="A2164" t="s">
        <v>7120</v>
      </c>
      <c r="B2164" t="s">
        <v>7121</v>
      </c>
      <c r="C2164" t="s">
        <v>15695</v>
      </c>
      <c r="D2164" t="s">
        <v>3111</v>
      </c>
      <c r="E2164" t="s">
        <v>6986</v>
      </c>
      <c r="F2164" t="s">
        <v>7122</v>
      </c>
      <c r="G2164" t="s">
        <v>7123</v>
      </c>
      <c r="H2164" t="s">
        <v>15696</v>
      </c>
      <c r="I2164" t="s">
        <v>9410</v>
      </c>
      <c r="J2164" t="s">
        <v>9411</v>
      </c>
      <c r="K2164">
        <v>0.99</v>
      </c>
      <c r="L2164" s="1">
        <v>44927</v>
      </c>
      <c r="M2164" s="1">
        <v>45291</v>
      </c>
    </row>
    <row r="2165" spans="1:13">
      <c r="A2165" t="s">
        <v>7124</v>
      </c>
      <c r="B2165" t="s">
        <v>7125</v>
      </c>
      <c r="C2165" t="s">
        <v>15697</v>
      </c>
      <c r="D2165" t="s">
        <v>15626</v>
      </c>
      <c r="E2165" t="s">
        <v>6986</v>
      </c>
      <c r="F2165" t="s">
        <v>7126</v>
      </c>
      <c r="G2165" t="s">
        <v>6992</v>
      </c>
      <c r="H2165" t="s">
        <v>15698</v>
      </c>
      <c r="I2165" t="s">
        <v>9410</v>
      </c>
      <c r="J2165" t="s">
        <v>9411</v>
      </c>
      <c r="K2165">
        <v>1.0900000000000001</v>
      </c>
      <c r="L2165" s="1">
        <v>44927</v>
      </c>
      <c r="M2165" s="1">
        <v>45291</v>
      </c>
    </row>
    <row r="2166" spans="1:13">
      <c r="A2166" t="s">
        <v>7127</v>
      </c>
      <c r="B2166" t="s">
        <v>7128</v>
      </c>
      <c r="C2166" t="s">
        <v>15699</v>
      </c>
      <c r="D2166" t="s">
        <v>6497</v>
      </c>
      <c r="E2166" t="s">
        <v>6986</v>
      </c>
      <c r="F2166" t="s">
        <v>7129</v>
      </c>
      <c r="G2166" t="s">
        <v>7130</v>
      </c>
      <c r="H2166" t="s">
        <v>15700</v>
      </c>
      <c r="I2166" t="s">
        <v>9410</v>
      </c>
      <c r="J2166" t="s">
        <v>9411</v>
      </c>
      <c r="K2166">
        <v>0.92</v>
      </c>
      <c r="L2166" s="1">
        <v>44927</v>
      </c>
      <c r="M2166" s="1">
        <v>45291</v>
      </c>
    </row>
    <row r="2167" spans="1:13">
      <c r="A2167" t="s">
        <v>7131</v>
      </c>
      <c r="B2167" t="s">
        <v>7132</v>
      </c>
      <c r="C2167" t="s">
        <v>13918</v>
      </c>
      <c r="D2167" t="s">
        <v>7134</v>
      </c>
      <c r="E2167" t="s">
        <v>6986</v>
      </c>
      <c r="F2167" t="s">
        <v>7133</v>
      </c>
      <c r="G2167" t="s">
        <v>7134</v>
      </c>
      <c r="H2167" t="s">
        <v>15701</v>
      </c>
      <c r="I2167" t="s">
        <v>9410</v>
      </c>
      <c r="J2167" t="s">
        <v>9411</v>
      </c>
      <c r="K2167">
        <v>0.93</v>
      </c>
      <c r="L2167" s="1">
        <v>44927</v>
      </c>
      <c r="M2167" s="1">
        <v>45291</v>
      </c>
    </row>
    <row r="2168" spans="1:13">
      <c r="A2168" t="s">
        <v>7135</v>
      </c>
      <c r="B2168" t="s">
        <v>7136</v>
      </c>
      <c r="C2168" t="s">
        <v>15702</v>
      </c>
      <c r="D2168" t="s">
        <v>15703</v>
      </c>
      <c r="E2168" t="s">
        <v>6986</v>
      </c>
      <c r="F2168" t="s">
        <v>7137</v>
      </c>
      <c r="G2168" t="s">
        <v>7059</v>
      </c>
      <c r="H2168" t="s">
        <v>15704</v>
      </c>
      <c r="I2168" t="s">
        <v>9410</v>
      </c>
      <c r="J2168" t="s">
        <v>9411</v>
      </c>
      <c r="K2168">
        <v>0.97</v>
      </c>
      <c r="L2168" s="1">
        <v>44927</v>
      </c>
      <c r="M2168" s="1">
        <v>45291</v>
      </c>
    </row>
    <row r="2169" spans="1:13">
      <c r="A2169" t="s">
        <v>7138</v>
      </c>
      <c r="B2169" t="s">
        <v>7139</v>
      </c>
      <c r="C2169" t="s">
        <v>15705</v>
      </c>
      <c r="D2169" t="s">
        <v>15706</v>
      </c>
      <c r="E2169" t="s">
        <v>6986</v>
      </c>
      <c r="F2169" t="s">
        <v>7140</v>
      </c>
      <c r="G2169" t="s">
        <v>56</v>
      </c>
      <c r="H2169" t="s">
        <v>15707</v>
      </c>
      <c r="I2169" t="s">
        <v>9410</v>
      </c>
      <c r="J2169" t="s">
        <v>9411</v>
      </c>
      <c r="K2169">
        <v>0.95</v>
      </c>
      <c r="L2169" s="1">
        <v>44927</v>
      </c>
      <c r="M2169" s="1">
        <v>45291</v>
      </c>
    </row>
    <row r="2170" spans="1:13">
      <c r="A2170" t="s">
        <v>7144</v>
      </c>
      <c r="B2170" t="s">
        <v>7145</v>
      </c>
      <c r="C2170" t="s">
        <v>15708</v>
      </c>
      <c r="D2170" t="s">
        <v>5082</v>
      </c>
      <c r="E2170" t="s">
        <v>6986</v>
      </c>
      <c r="F2170" t="s">
        <v>7146</v>
      </c>
      <c r="G2170" t="s">
        <v>5082</v>
      </c>
      <c r="H2170" t="s">
        <v>15709</v>
      </c>
      <c r="I2170" t="s">
        <v>9410</v>
      </c>
      <c r="J2170" t="s">
        <v>9411</v>
      </c>
      <c r="K2170">
        <v>0.97</v>
      </c>
      <c r="L2170" s="1">
        <v>44927</v>
      </c>
      <c r="M2170" s="1">
        <v>45291</v>
      </c>
    </row>
    <row r="2171" spans="1:13">
      <c r="A2171" t="s">
        <v>7147</v>
      </c>
      <c r="B2171" t="s">
        <v>7148</v>
      </c>
      <c r="C2171" t="s">
        <v>15710</v>
      </c>
      <c r="D2171" t="s">
        <v>3860</v>
      </c>
      <c r="E2171" t="s">
        <v>6986</v>
      </c>
      <c r="F2171" t="s">
        <v>7149</v>
      </c>
      <c r="G2171" t="s">
        <v>3860</v>
      </c>
      <c r="H2171" t="s">
        <v>15711</v>
      </c>
      <c r="I2171" t="s">
        <v>9410</v>
      </c>
      <c r="J2171" t="s">
        <v>9411</v>
      </c>
      <c r="K2171">
        <v>1.02</v>
      </c>
      <c r="L2171" s="1">
        <v>44927</v>
      </c>
      <c r="M2171" s="1">
        <v>45291</v>
      </c>
    </row>
    <row r="2172" spans="1:13">
      <c r="A2172" t="s">
        <v>7150</v>
      </c>
      <c r="B2172" t="s">
        <v>7151</v>
      </c>
      <c r="C2172" t="s">
        <v>15712</v>
      </c>
      <c r="D2172" t="s">
        <v>15626</v>
      </c>
      <c r="E2172" t="s">
        <v>6986</v>
      </c>
      <c r="F2172" t="s">
        <v>7152</v>
      </c>
      <c r="G2172" t="s">
        <v>6992</v>
      </c>
      <c r="H2172" t="s">
        <v>15713</v>
      </c>
      <c r="I2172" t="s">
        <v>9410</v>
      </c>
      <c r="J2172" t="s">
        <v>9411</v>
      </c>
      <c r="K2172">
        <v>1.06</v>
      </c>
      <c r="L2172" s="1">
        <v>44927</v>
      </c>
      <c r="M2172" s="1">
        <v>45291</v>
      </c>
    </row>
    <row r="2173" spans="1:13">
      <c r="A2173" t="s">
        <v>15714</v>
      </c>
      <c r="B2173" t="s">
        <v>15715</v>
      </c>
      <c r="C2173" t="s">
        <v>15716</v>
      </c>
      <c r="D2173" t="s">
        <v>2576</v>
      </c>
      <c r="E2173" t="s">
        <v>6986</v>
      </c>
      <c r="F2173" t="s">
        <v>15717</v>
      </c>
      <c r="G2173" t="s">
        <v>15718</v>
      </c>
      <c r="H2173" t="s">
        <v>15719</v>
      </c>
      <c r="I2173" t="s">
        <v>9410</v>
      </c>
      <c r="J2173" t="s">
        <v>9411</v>
      </c>
      <c r="K2173">
        <v>0.99</v>
      </c>
      <c r="L2173" s="1">
        <v>44927</v>
      </c>
      <c r="M2173" s="1">
        <v>45291</v>
      </c>
    </row>
    <row r="2174" spans="1:13">
      <c r="A2174" t="s">
        <v>7153</v>
      </c>
      <c r="B2174" t="s">
        <v>7154</v>
      </c>
      <c r="C2174" t="s">
        <v>15720</v>
      </c>
      <c r="D2174" t="s">
        <v>15626</v>
      </c>
      <c r="E2174" t="s">
        <v>6986</v>
      </c>
      <c r="F2174" t="s">
        <v>7155</v>
      </c>
      <c r="G2174" t="s">
        <v>6992</v>
      </c>
      <c r="H2174" t="s">
        <v>15721</v>
      </c>
      <c r="I2174" t="s">
        <v>9410</v>
      </c>
      <c r="J2174" t="s">
        <v>9411</v>
      </c>
      <c r="K2174">
        <v>0.98</v>
      </c>
      <c r="L2174" s="1">
        <v>44927</v>
      </c>
      <c r="M2174" s="1">
        <v>45291</v>
      </c>
    </row>
    <row r="2175" spans="1:13">
      <c r="A2175" t="s">
        <v>7156</v>
      </c>
      <c r="B2175" t="s">
        <v>7157</v>
      </c>
      <c r="C2175" t="s">
        <v>15722</v>
      </c>
      <c r="D2175" t="s">
        <v>15723</v>
      </c>
      <c r="E2175" t="s">
        <v>6986</v>
      </c>
      <c r="F2175" t="s">
        <v>7158</v>
      </c>
      <c r="G2175" t="s">
        <v>7159</v>
      </c>
      <c r="H2175" t="s">
        <v>15724</v>
      </c>
      <c r="I2175" t="s">
        <v>9410</v>
      </c>
      <c r="J2175" t="s">
        <v>9411</v>
      </c>
      <c r="K2175">
        <v>1.05</v>
      </c>
      <c r="L2175" s="1">
        <v>44927</v>
      </c>
      <c r="M2175" s="1">
        <v>45291</v>
      </c>
    </row>
    <row r="2176" spans="1:13">
      <c r="A2176" t="s">
        <v>7160</v>
      </c>
      <c r="B2176" t="s">
        <v>7161</v>
      </c>
      <c r="C2176" t="s">
        <v>15725</v>
      </c>
      <c r="D2176" t="s">
        <v>7022</v>
      </c>
      <c r="E2176" t="s">
        <v>6986</v>
      </c>
      <c r="F2176" t="s">
        <v>7143</v>
      </c>
      <c r="G2176" t="s">
        <v>7022</v>
      </c>
      <c r="H2176" t="s">
        <v>15726</v>
      </c>
      <c r="I2176" t="s">
        <v>9410</v>
      </c>
      <c r="J2176" t="s">
        <v>9411</v>
      </c>
      <c r="K2176">
        <v>1.02</v>
      </c>
      <c r="L2176" s="1">
        <v>44927</v>
      </c>
      <c r="M2176" s="1">
        <v>45291</v>
      </c>
    </row>
    <row r="2177" spans="1:13">
      <c r="A2177" t="s">
        <v>7162</v>
      </c>
      <c r="B2177" t="s">
        <v>7163</v>
      </c>
      <c r="C2177" t="s">
        <v>15727</v>
      </c>
      <c r="D2177" t="s">
        <v>15728</v>
      </c>
      <c r="E2177" t="s">
        <v>6986</v>
      </c>
      <c r="F2177" t="s">
        <v>7164</v>
      </c>
      <c r="G2177" t="s">
        <v>3911</v>
      </c>
      <c r="H2177" t="s">
        <v>15729</v>
      </c>
      <c r="I2177" t="s">
        <v>9410</v>
      </c>
      <c r="J2177" t="s">
        <v>9411</v>
      </c>
      <c r="K2177">
        <v>0.94</v>
      </c>
      <c r="L2177" s="1">
        <v>44927</v>
      </c>
      <c r="M2177" s="1">
        <v>45291</v>
      </c>
    </row>
    <row r="2178" spans="1:13">
      <c r="A2178" t="s">
        <v>7165</v>
      </c>
      <c r="B2178" t="s">
        <v>7166</v>
      </c>
      <c r="C2178" t="s">
        <v>15730</v>
      </c>
      <c r="D2178" t="s">
        <v>15731</v>
      </c>
      <c r="E2178" t="s">
        <v>6986</v>
      </c>
      <c r="F2178" t="s">
        <v>7167</v>
      </c>
      <c r="G2178" t="s">
        <v>2917</v>
      </c>
      <c r="H2178" t="s">
        <v>15732</v>
      </c>
      <c r="I2178" t="s">
        <v>9410</v>
      </c>
      <c r="J2178" t="s">
        <v>9411</v>
      </c>
      <c r="K2178">
        <v>0.93</v>
      </c>
      <c r="L2178" s="1">
        <v>44927</v>
      </c>
      <c r="M2178" s="1">
        <v>45291</v>
      </c>
    </row>
    <row r="2179" spans="1:13">
      <c r="A2179" t="s">
        <v>7168</v>
      </c>
      <c r="B2179" t="s">
        <v>7169</v>
      </c>
      <c r="C2179" t="s">
        <v>15733</v>
      </c>
      <c r="D2179" t="s">
        <v>15626</v>
      </c>
      <c r="E2179" t="s">
        <v>6986</v>
      </c>
      <c r="F2179" t="s">
        <v>7170</v>
      </c>
      <c r="G2179" t="s">
        <v>6992</v>
      </c>
      <c r="H2179" t="s">
        <v>15734</v>
      </c>
      <c r="I2179" t="s">
        <v>9410</v>
      </c>
      <c r="J2179" t="s">
        <v>9411</v>
      </c>
      <c r="K2179">
        <v>1</v>
      </c>
      <c r="L2179" s="1">
        <v>44927</v>
      </c>
      <c r="M2179" s="1">
        <v>45291</v>
      </c>
    </row>
    <row r="2180" spans="1:13">
      <c r="A2180" t="s">
        <v>7171</v>
      </c>
      <c r="B2180" t="s">
        <v>7172</v>
      </c>
      <c r="C2180" t="s">
        <v>15735</v>
      </c>
      <c r="D2180" t="s">
        <v>7022</v>
      </c>
      <c r="E2180" t="s">
        <v>6986</v>
      </c>
      <c r="F2180" t="s">
        <v>7173</v>
      </c>
      <c r="G2180" t="s">
        <v>7022</v>
      </c>
      <c r="H2180" t="s">
        <v>15736</v>
      </c>
      <c r="I2180" t="s">
        <v>9410</v>
      </c>
      <c r="J2180" t="s">
        <v>9411</v>
      </c>
      <c r="K2180">
        <v>1.05</v>
      </c>
      <c r="L2180" s="1">
        <v>44927</v>
      </c>
      <c r="M2180" s="1">
        <v>45291</v>
      </c>
    </row>
    <row r="2181" spans="1:13">
      <c r="A2181" t="s">
        <v>7174</v>
      </c>
      <c r="B2181" t="s">
        <v>7175</v>
      </c>
      <c r="C2181" t="s">
        <v>15737</v>
      </c>
      <c r="D2181" t="s">
        <v>15738</v>
      </c>
      <c r="E2181" t="s">
        <v>6986</v>
      </c>
      <c r="F2181" t="s">
        <v>7176</v>
      </c>
      <c r="G2181" t="s">
        <v>56</v>
      </c>
      <c r="H2181" t="s">
        <v>15739</v>
      </c>
      <c r="I2181" t="s">
        <v>9410</v>
      </c>
      <c r="J2181" t="s">
        <v>9411</v>
      </c>
      <c r="K2181">
        <v>0.96</v>
      </c>
      <c r="L2181" s="1">
        <v>44927</v>
      </c>
      <c r="M2181" s="1">
        <v>45291</v>
      </c>
    </row>
    <row r="2182" spans="1:13">
      <c r="A2182" t="s">
        <v>15740</v>
      </c>
      <c r="B2182" t="s">
        <v>15741</v>
      </c>
      <c r="C2182" t="s">
        <v>15742</v>
      </c>
      <c r="D2182" t="s">
        <v>15743</v>
      </c>
      <c r="E2182" t="s">
        <v>6986</v>
      </c>
      <c r="F2182" t="s">
        <v>15744</v>
      </c>
      <c r="G2182" t="s">
        <v>8650</v>
      </c>
      <c r="H2182" t="s">
        <v>15745</v>
      </c>
      <c r="I2182" t="s">
        <v>9410</v>
      </c>
      <c r="J2182" t="s">
        <v>9411</v>
      </c>
      <c r="K2182">
        <v>1.03</v>
      </c>
      <c r="L2182" s="1">
        <v>44927</v>
      </c>
      <c r="M2182" s="1">
        <v>45291</v>
      </c>
    </row>
    <row r="2183" spans="1:13">
      <c r="A2183" t="s">
        <v>7177</v>
      </c>
      <c r="B2183" t="s">
        <v>7178</v>
      </c>
      <c r="C2183" t="s">
        <v>15746</v>
      </c>
      <c r="D2183" t="s">
        <v>15747</v>
      </c>
      <c r="E2183" t="s">
        <v>6986</v>
      </c>
      <c r="F2183" t="s">
        <v>7179</v>
      </c>
      <c r="G2183" t="s">
        <v>56</v>
      </c>
      <c r="H2183" t="s">
        <v>15748</v>
      </c>
      <c r="I2183" t="s">
        <v>9410</v>
      </c>
      <c r="J2183" t="s">
        <v>9411</v>
      </c>
      <c r="K2183">
        <v>1.04</v>
      </c>
      <c r="L2183" s="1">
        <v>44927</v>
      </c>
      <c r="M2183" s="1">
        <v>45291</v>
      </c>
    </row>
    <row r="2184" spans="1:13">
      <c r="A2184" t="s">
        <v>7180</v>
      </c>
      <c r="B2184" t="s">
        <v>2352</v>
      </c>
      <c r="C2184" t="s">
        <v>15749</v>
      </c>
      <c r="D2184" t="s">
        <v>15750</v>
      </c>
      <c r="E2184" t="s">
        <v>6986</v>
      </c>
      <c r="F2184" t="s">
        <v>7181</v>
      </c>
      <c r="G2184" t="s">
        <v>2354</v>
      </c>
      <c r="H2184" t="s">
        <v>15751</v>
      </c>
      <c r="I2184" t="s">
        <v>9410</v>
      </c>
      <c r="J2184" t="s">
        <v>9411</v>
      </c>
      <c r="K2184">
        <v>1.03</v>
      </c>
      <c r="L2184" s="1">
        <v>44927</v>
      </c>
      <c r="M2184" s="1">
        <v>45291</v>
      </c>
    </row>
    <row r="2185" spans="1:13">
      <c r="A2185" t="s">
        <v>7182</v>
      </c>
      <c r="B2185" t="s">
        <v>7183</v>
      </c>
      <c r="C2185" t="s">
        <v>15752</v>
      </c>
      <c r="D2185" t="s">
        <v>15753</v>
      </c>
      <c r="E2185" t="s">
        <v>6986</v>
      </c>
      <c r="F2185" t="s">
        <v>7184</v>
      </c>
      <c r="G2185" t="s">
        <v>7185</v>
      </c>
      <c r="H2185" t="s">
        <v>15754</v>
      </c>
      <c r="I2185" t="s">
        <v>9410</v>
      </c>
      <c r="J2185" t="s">
        <v>9411</v>
      </c>
      <c r="K2185">
        <v>0.98</v>
      </c>
      <c r="L2185" s="1">
        <v>44927</v>
      </c>
      <c r="M2185" s="1">
        <v>45291</v>
      </c>
    </row>
    <row r="2186" spans="1:13">
      <c r="A2186" t="s">
        <v>7189</v>
      </c>
      <c r="B2186" t="s">
        <v>7190</v>
      </c>
      <c r="C2186" t="s">
        <v>15755</v>
      </c>
      <c r="D2186" t="s">
        <v>15756</v>
      </c>
      <c r="E2186" t="s">
        <v>6986</v>
      </c>
      <c r="F2186" t="s">
        <v>7191</v>
      </c>
      <c r="G2186" t="s">
        <v>7192</v>
      </c>
      <c r="H2186" t="s">
        <v>15757</v>
      </c>
      <c r="I2186" t="s">
        <v>9410</v>
      </c>
      <c r="J2186" t="s">
        <v>9411</v>
      </c>
      <c r="K2186">
        <v>0.94</v>
      </c>
      <c r="L2186" s="1">
        <v>44927</v>
      </c>
      <c r="M2186" s="1">
        <v>45291</v>
      </c>
    </row>
    <row r="2187" spans="1:13">
      <c r="A2187" t="s">
        <v>7193</v>
      </c>
      <c r="B2187" t="s">
        <v>7194</v>
      </c>
      <c r="C2187" t="s">
        <v>15758</v>
      </c>
      <c r="D2187" t="s">
        <v>15759</v>
      </c>
      <c r="E2187" t="s">
        <v>6986</v>
      </c>
      <c r="F2187" t="s">
        <v>7195</v>
      </c>
      <c r="G2187" t="s">
        <v>7196</v>
      </c>
      <c r="H2187" t="s">
        <v>15760</v>
      </c>
      <c r="I2187" t="s">
        <v>9410</v>
      </c>
      <c r="J2187" t="s">
        <v>9411</v>
      </c>
      <c r="K2187">
        <v>1.1599999999999999</v>
      </c>
      <c r="L2187" s="1">
        <v>44927</v>
      </c>
      <c r="M2187" s="1">
        <v>45291</v>
      </c>
    </row>
    <row r="2188" spans="1:13">
      <c r="A2188" t="s">
        <v>7197</v>
      </c>
      <c r="B2188" t="s">
        <v>7198</v>
      </c>
      <c r="C2188" t="s">
        <v>15761</v>
      </c>
      <c r="D2188" t="s">
        <v>11660</v>
      </c>
      <c r="E2188" t="s">
        <v>6986</v>
      </c>
      <c r="F2188" t="s">
        <v>7199</v>
      </c>
      <c r="G2188" t="s">
        <v>197</v>
      </c>
      <c r="H2188" t="s">
        <v>15762</v>
      </c>
      <c r="I2188" t="s">
        <v>9410</v>
      </c>
      <c r="J2188" t="s">
        <v>9411</v>
      </c>
      <c r="K2188">
        <v>0.9</v>
      </c>
      <c r="L2188" s="1">
        <v>44927</v>
      </c>
      <c r="M2188" s="1">
        <v>45291</v>
      </c>
    </row>
    <row r="2189" spans="1:13">
      <c r="A2189" t="s">
        <v>7200</v>
      </c>
      <c r="B2189" t="s">
        <v>7201</v>
      </c>
      <c r="C2189" t="s">
        <v>15763</v>
      </c>
      <c r="D2189" t="s">
        <v>15764</v>
      </c>
      <c r="E2189" t="s">
        <v>6986</v>
      </c>
      <c r="F2189" t="s">
        <v>7202</v>
      </c>
      <c r="G2189" t="s">
        <v>56</v>
      </c>
      <c r="H2189" t="s">
        <v>15765</v>
      </c>
      <c r="I2189" t="s">
        <v>9410</v>
      </c>
      <c r="J2189" t="s">
        <v>9411</v>
      </c>
      <c r="K2189">
        <v>0.99</v>
      </c>
      <c r="L2189" s="1">
        <v>44927</v>
      </c>
      <c r="M2189" s="1">
        <v>45291</v>
      </c>
    </row>
    <row r="2190" spans="1:13">
      <c r="A2190" t="s">
        <v>7206</v>
      </c>
      <c r="B2190" t="s">
        <v>7207</v>
      </c>
      <c r="C2190" t="s">
        <v>15766</v>
      </c>
      <c r="D2190" t="s">
        <v>7022</v>
      </c>
      <c r="E2190" t="s">
        <v>6986</v>
      </c>
      <c r="F2190" t="s">
        <v>7208</v>
      </c>
      <c r="G2190" t="s">
        <v>7022</v>
      </c>
      <c r="H2190" t="s">
        <v>15767</v>
      </c>
      <c r="I2190" t="s">
        <v>9410</v>
      </c>
      <c r="J2190" t="s">
        <v>9411</v>
      </c>
      <c r="K2190">
        <v>0.99</v>
      </c>
      <c r="L2190" s="1">
        <v>44927</v>
      </c>
      <c r="M2190" s="1">
        <v>45291</v>
      </c>
    </row>
    <row r="2191" spans="1:13">
      <c r="A2191" t="s">
        <v>7209</v>
      </c>
      <c r="B2191" t="s">
        <v>7210</v>
      </c>
      <c r="C2191" t="s">
        <v>15768</v>
      </c>
      <c r="D2191" t="s">
        <v>15769</v>
      </c>
      <c r="E2191" t="s">
        <v>6986</v>
      </c>
      <c r="F2191" t="s">
        <v>7211</v>
      </c>
      <c r="G2191" t="s">
        <v>7212</v>
      </c>
      <c r="H2191" t="s">
        <v>15770</v>
      </c>
      <c r="I2191" t="s">
        <v>9410</v>
      </c>
      <c r="J2191" t="s">
        <v>9411</v>
      </c>
      <c r="K2191">
        <v>0.95</v>
      </c>
      <c r="L2191" s="1">
        <v>44927</v>
      </c>
      <c r="M2191" s="1">
        <v>45291</v>
      </c>
    </row>
    <row r="2192" spans="1:13">
      <c r="A2192" t="s">
        <v>7213</v>
      </c>
      <c r="B2192" t="s">
        <v>7214</v>
      </c>
      <c r="C2192" t="s">
        <v>15771</v>
      </c>
      <c r="D2192" t="s">
        <v>3159</v>
      </c>
      <c r="E2192" t="s">
        <v>6986</v>
      </c>
      <c r="F2192" t="s">
        <v>7215</v>
      </c>
      <c r="G2192" t="s">
        <v>3159</v>
      </c>
      <c r="H2192" t="s">
        <v>15772</v>
      </c>
      <c r="I2192" t="s">
        <v>9410</v>
      </c>
      <c r="J2192" t="s">
        <v>9411</v>
      </c>
      <c r="K2192">
        <v>0.93</v>
      </c>
      <c r="L2192" s="1">
        <v>44927</v>
      </c>
      <c r="M2192" s="1">
        <v>45291</v>
      </c>
    </row>
    <row r="2193" spans="1:13">
      <c r="A2193" t="s">
        <v>7216</v>
      </c>
      <c r="B2193" t="s">
        <v>7217</v>
      </c>
      <c r="C2193" t="s">
        <v>15773</v>
      </c>
      <c r="D2193" t="s">
        <v>15774</v>
      </c>
      <c r="E2193" t="s">
        <v>6986</v>
      </c>
      <c r="F2193" t="s">
        <v>7218</v>
      </c>
      <c r="G2193" t="s">
        <v>417</v>
      </c>
      <c r="H2193" t="s">
        <v>15775</v>
      </c>
      <c r="I2193" t="s">
        <v>9410</v>
      </c>
      <c r="J2193" t="s">
        <v>9411</v>
      </c>
      <c r="K2193">
        <v>1.03</v>
      </c>
      <c r="L2193" s="1">
        <v>44927</v>
      </c>
      <c r="M2193" s="1">
        <v>45291</v>
      </c>
    </row>
    <row r="2194" spans="1:13">
      <c r="A2194" t="s">
        <v>15776</v>
      </c>
      <c r="B2194" t="s">
        <v>15777</v>
      </c>
      <c r="C2194" t="s">
        <v>15778</v>
      </c>
      <c r="D2194" t="s">
        <v>15779</v>
      </c>
      <c r="E2194" t="s">
        <v>6986</v>
      </c>
      <c r="F2194" t="s">
        <v>15780</v>
      </c>
      <c r="G2194" t="s">
        <v>464</v>
      </c>
      <c r="H2194" t="s">
        <v>15781</v>
      </c>
      <c r="I2194" t="s">
        <v>9410</v>
      </c>
      <c r="J2194" t="s">
        <v>9411</v>
      </c>
      <c r="K2194">
        <v>0.84</v>
      </c>
      <c r="L2194" s="1">
        <v>44927</v>
      </c>
      <c r="M2194" s="1">
        <v>45291</v>
      </c>
    </row>
    <row r="2195" spans="1:13">
      <c r="A2195" t="s">
        <v>7219</v>
      </c>
      <c r="B2195" t="s">
        <v>7220</v>
      </c>
      <c r="C2195" t="s">
        <v>15782</v>
      </c>
      <c r="D2195" t="s">
        <v>15783</v>
      </c>
      <c r="E2195" t="s">
        <v>6986</v>
      </c>
      <c r="F2195" t="s">
        <v>7221</v>
      </c>
      <c r="G2195" t="s">
        <v>197</v>
      </c>
      <c r="H2195" t="s">
        <v>15784</v>
      </c>
      <c r="I2195" t="s">
        <v>9410</v>
      </c>
      <c r="J2195" t="s">
        <v>9411</v>
      </c>
      <c r="K2195">
        <v>0.92</v>
      </c>
      <c r="L2195" s="1">
        <v>44927</v>
      </c>
      <c r="M2195" s="1">
        <v>45291</v>
      </c>
    </row>
    <row r="2196" spans="1:13">
      <c r="A2196" t="s">
        <v>7222</v>
      </c>
      <c r="B2196" t="s">
        <v>7223</v>
      </c>
      <c r="C2196" t="s">
        <v>15785</v>
      </c>
      <c r="D2196" t="s">
        <v>15786</v>
      </c>
      <c r="E2196" t="s">
        <v>6986</v>
      </c>
      <c r="F2196" t="s">
        <v>7224</v>
      </c>
      <c r="G2196" t="s">
        <v>7185</v>
      </c>
      <c r="H2196" t="s">
        <v>15787</v>
      </c>
      <c r="I2196" t="s">
        <v>9410</v>
      </c>
      <c r="J2196" t="s">
        <v>9411</v>
      </c>
      <c r="K2196">
        <v>0.99</v>
      </c>
      <c r="L2196" s="1">
        <v>44927</v>
      </c>
      <c r="M2196" s="1">
        <v>45291</v>
      </c>
    </row>
    <row r="2197" spans="1:13">
      <c r="A2197" t="s">
        <v>7225</v>
      </c>
      <c r="B2197" t="s">
        <v>7226</v>
      </c>
      <c r="C2197" t="s">
        <v>15788</v>
      </c>
      <c r="D2197" t="s">
        <v>15789</v>
      </c>
      <c r="E2197" t="s">
        <v>6986</v>
      </c>
      <c r="F2197" t="s">
        <v>7227</v>
      </c>
      <c r="G2197" t="s">
        <v>3076</v>
      </c>
      <c r="H2197" t="s">
        <v>15790</v>
      </c>
      <c r="I2197" t="s">
        <v>9410</v>
      </c>
      <c r="J2197" t="s">
        <v>9411</v>
      </c>
      <c r="K2197">
        <v>1.03</v>
      </c>
      <c r="L2197" s="1">
        <v>44927</v>
      </c>
      <c r="M2197" s="1">
        <v>45291</v>
      </c>
    </row>
    <row r="2198" spans="1:13">
      <c r="A2198" t="s">
        <v>15791</v>
      </c>
      <c r="B2198" t="s">
        <v>15792</v>
      </c>
      <c r="C2198" t="s">
        <v>15793</v>
      </c>
      <c r="D2198" t="s">
        <v>15794</v>
      </c>
      <c r="E2198" t="s">
        <v>6986</v>
      </c>
      <c r="F2198" t="s">
        <v>15795</v>
      </c>
      <c r="G2198" t="s">
        <v>417</v>
      </c>
      <c r="H2198" t="s">
        <v>15796</v>
      </c>
      <c r="I2198" t="s">
        <v>9410</v>
      </c>
      <c r="J2198" t="s">
        <v>9411</v>
      </c>
      <c r="K2198">
        <v>0.98</v>
      </c>
      <c r="L2198" s="1">
        <v>44927</v>
      </c>
      <c r="M2198" s="1">
        <v>45291</v>
      </c>
    </row>
    <row r="2199" spans="1:13">
      <c r="A2199" t="s">
        <v>7228</v>
      </c>
      <c r="B2199" t="s">
        <v>7229</v>
      </c>
      <c r="C2199" t="s">
        <v>15797</v>
      </c>
      <c r="D2199" t="s">
        <v>15798</v>
      </c>
      <c r="E2199" t="s">
        <v>6986</v>
      </c>
      <c r="F2199" t="s">
        <v>7230</v>
      </c>
      <c r="G2199" t="s">
        <v>7074</v>
      </c>
      <c r="H2199" t="s">
        <v>15799</v>
      </c>
      <c r="I2199" t="s">
        <v>9410</v>
      </c>
      <c r="J2199" t="s">
        <v>9411</v>
      </c>
      <c r="K2199">
        <v>0.96</v>
      </c>
      <c r="L2199" s="1">
        <v>44927</v>
      </c>
      <c r="M2199" s="1">
        <v>45291</v>
      </c>
    </row>
    <row r="2200" spans="1:13">
      <c r="A2200" t="s">
        <v>7231</v>
      </c>
      <c r="B2200" t="s">
        <v>7232</v>
      </c>
      <c r="C2200" t="s">
        <v>15800</v>
      </c>
      <c r="D2200" t="s">
        <v>15801</v>
      </c>
      <c r="E2200" t="s">
        <v>6986</v>
      </c>
      <c r="F2200" t="s">
        <v>7233</v>
      </c>
      <c r="G2200" t="s">
        <v>7234</v>
      </c>
      <c r="H2200" t="s">
        <v>15802</v>
      </c>
      <c r="I2200" t="s">
        <v>9410</v>
      </c>
      <c r="J2200" t="s">
        <v>9411</v>
      </c>
      <c r="K2200">
        <v>0.97</v>
      </c>
      <c r="L2200" s="1">
        <v>44927</v>
      </c>
      <c r="M2200" s="1">
        <v>45291</v>
      </c>
    </row>
    <row r="2201" spans="1:13">
      <c r="A2201" t="s">
        <v>7235</v>
      </c>
      <c r="B2201" t="s">
        <v>7236</v>
      </c>
      <c r="C2201" t="s">
        <v>15803</v>
      </c>
      <c r="D2201" t="s">
        <v>15626</v>
      </c>
      <c r="E2201" t="s">
        <v>6986</v>
      </c>
      <c r="F2201" t="s">
        <v>7170</v>
      </c>
      <c r="G2201" t="s">
        <v>6992</v>
      </c>
      <c r="H2201" t="s">
        <v>15804</v>
      </c>
      <c r="I2201" t="s">
        <v>9410</v>
      </c>
      <c r="J2201" t="s">
        <v>9411</v>
      </c>
      <c r="K2201">
        <v>1</v>
      </c>
      <c r="L2201" s="1">
        <v>44927</v>
      </c>
      <c r="M2201" s="1">
        <v>45291</v>
      </c>
    </row>
    <row r="2202" spans="1:13">
      <c r="A2202" t="s">
        <v>7237</v>
      </c>
      <c r="B2202" t="s">
        <v>7238</v>
      </c>
      <c r="C2202" t="s">
        <v>15805</v>
      </c>
      <c r="D2202" t="s">
        <v>3364</v>
      </c>
      <c r="E2202" t="s">
        <v>6986</v>
      </c>
      <c r="F2202" t="s">
        <v>7239</v>
      </c>
      <c r="G2202" t="s">
        <v>3364</v>
      </c>
      <c r="H2202" t="s">
        <v>15806</v>
      </c>
      <c r="I2202" t="s">
        <v>9410</v>
      </c>
      <c r="J2202" t="s">
        <v>9411</v>
      </c>
      <c r="K2202">
        <v>0.94</v>
      </c>
      <c r="L2202" s="1">
        <v>44927</v>
      </c>
      <c r="M2202" s="1">
        <v>45291</v>
      </c>
    </row>
    <row r="2203" spans="1:13">
      <c r="A2203" t="s">
        <v>7240</v>
      </c>
      <c r="B2203" t="s">
        <v>7241</v>
      </c>
      <c r="C2203" t="s">
        <v>15807</v>
      </c>
      <c r="D2203" t="s">
        <v>7243</v>
      </c>
      <c r="E2203" t="s">
        <v>6986</v>
      </c>
      <c r="F2203" t="s">
        <v>7242</v>
      </c>
      <c r="G2203" t="s">
        <v>7243</v>
      </c>
      <c r="H2203" t="s">
        <v>15808</v>
      </c>
      <c r="I2203" t="s">
        <v>9410</v>
      </c>
      <c r="J2203" t="s">
        <v>9411</v>
      </c>
      <c r="K2203">
        <v>0.94</v>
      </c>
      <c r="L2203" s="1">
        <v>44927</v>
      </c>
      <c r="M2203" s="1">
        <v>45291</v>
      </c>
    </row>
    <row r="2204" spans="1:13">
      <c r="A2204" t="s">
        <v>7244</v>
      </c>
      <c r="B2204" t="s">
        <v>7245</v>
      </c>
      <c r="C2204" t="s">
        <v>15809</v>
      </c>
      <c r="D2204" t="s">
        <v>7022</v>
      </c>
      <c r="E2204" t="s">
        <v>6986</v>
      </c>
      <c r="F2204" t="s">
        <v>7246</v>
      </c>
      <c r="G2204" t="s">
        <v>7022</v>
      </c>
      <c r="H2204" t="s">
        <v>15810</v>
      </c>
      <c r="I2204" t="s">
        <v>9410</v>
      </c>
      <c r="J2204" t="s">
        <v>9411</v>
      </c>
      <c r="K2204">
        <v>1.01</v>
      </c>
      <c r="L2204" s="1">
        <v>44927</v>
      </c>
      <c r="M2204" s="1">
        <v>45291</v>
      </c>
    </row>
    <row r="2205" spans="1:13">
      <c r="A2205" t="s">
        <v>7247</v>
      </c>
      <c r="B2205" t="s">
        <v>7248</v>
      </c>
      <c r="C2205" t="s">
        <v>15811</v>
      </c>
      <c r="D2205" t="s">
        <v>7475</v>
      </c>
      <c r="E2205" t="s">
        <v>6986</v>
      </c>
      <c r="F2205" t="s">
        <v>7249</v>
      </c>
      <c r="G2205" t="s">
        <v>5412</v>
      </c>
      <c r="H2205" t="s">
        <v>15812</v>
      </c>
      <c r="I2205" t="s">
        <v>9410</v>
      </c>
      <c r="J2205" t="s">
        <v>9411</v>
      </c>
      <c r="K2205">
        <v>0.92</v>
      </c>
      <c r="L2205" s="1">
        <v>44927</v>
      </c>
      <c r="M2205" s="1">
        <v>45291</v>
      </c>
    </row>
    <row r="2206" spans="1:13">
      <c r="A2206" t="s">
        <v>7250</v>
      </c>
      <c r="B2206" t="s">
        <v>7251</v>
      </c>
      <c r="C2206" t="s">
        <v>15813</v>
      </c>
      <c r="D2206" t="s">
        <v>15248</v>
      </c>
      <c r="E2206" t="s">
        <v>6986</v>
      </c>
      <c r="F2206" t="s">
        <v>7252</v>
      </c>
      <c r="G2206" t="s">
        <v>7185</v>
      </c>
      <c r="H2206" t="s">
        <v>15814</v>
      </c>
      <c r="I2206" t="s">
        <v>9410</v>
      </c>
      <c r="J2206" t="s">
        <v>9411</v>
      </c>
      <c r="K2206">
        <v>0.96</v>
      </c>
      <c r="L2206" s="1">
        <v>44927</v>
      </c>
      <c r="M2206" s="1">
        <v>45291</v>
      </c>
    </row>
    <row r="2207" spans="1:13">
      <c r="A2207" t="s">
        <v>7253</v>
      </c>
      <c r="B2207" t="s">
        <v>7254</v>
      </c>
      <c r="C2207" t="s">
        <v>15815</v>
      </c>
      <c r="D2207" t="s">
        <v>10132</v>
      </c>
      <c r="E2207" t="s">
        <v>6986</v>
      </c>
      <c r="F2207" t="s">
        <v>7255</v>
      </c>
      <c r="G2207" t="s">
        <v>3076</v>
      </c>
      <c r="H2207" t="s">
        <v>15816</v>
      </c>
      <c r="I2207" t="s">
        <v>9410</v>
      </c>
      <c r="J2207" t="s">
        <v>9411</v>
      </c>
      <c r="K2207">
        <v>1.07</v>
      </c>
      <c r="L2207" s="1">
        <v>44927</v>
      </c>
      <c r="M2207" s="1">
        <v>45291</v>
      </c>
    </row>
    <row r="2208" spans="1:13">
      <c r="A2208" t="s">
        <v>7256</v>
      </c>
      <c r="B2208" t="s">
        <v>7257</v>
      </c>
      <c r="C2208" t="s">
        <v>15817</v>
      </c>
      <c r="D2208" t="s">
        <v>15818</v>
      </c>
      <c r="E2208" t="s">
        <v>6986</v>
      </c>
      <c r="F2208" t="s">
        <v>7258</v>
      </c>
      <c r="G2208" t="s">
        <v>7032</v>
      </c>
      <c r="H2208" t="s">
        <v>15819</v>
      </c>
      <c r="I2208" t="s">
        <v>9410</v>
      </c>
      <c r="J2208" t="s">
        <v>9411</v>
      </c>
      <c r="K2208">
        <v>0.91</v>
      </c>
      <c r="L2208" s="1">
        <v>44927</v>
      </c>
      <c r="M2208" s="1">
        <v>45291</v>
      </c>
    </row>
    <row r="2209" spans="1:13">
      <c r="A2209" t="s">
        <v>15820</v>
      </c>
      <c r="B2209" t="s">
        <v>15821</v>
      </c>
      <c r="C2209" t="s">
        <v>15822</v>
      </c>
      <c r="D2209" t="s">
        <v>15823</v>
      </c>
      <c r="E2209" t="s">
        <v>6986</v>
      </c>
      <c r="F2209" t="s">
        <v>15824</v>
      </c>
      <c r="G2209" t="s">
        <v>86</v>
      </c>
      <c r="H2209" t="s">
        <v>15825</v>
      </c>
      <c r="I2209" t="s">
        <v>9410</v>
      </c>
      <c r="J2209" t="s">
        <v>9411</v>
      </c>
      <c r="K2209">
        <v>0.9</v>
      </c>
      <c r="L2209" s="1">
        <v>44927</v>
      </c>
      <c r="M2209" s="1">
        <v>45291</v>
      </c>
    </row>
    <row r="2210" spans="1:13">
      <c r="A2210" t="s">
        <v>7259</v>
      </c>
      <c r="B2210" t="s">
        <v>7260</v>
      </c>
      <c r="C2210" t="s">
        <v>15826</v>
      </c>
      <c r="D2210" t="s">
        <v>15827</v>
      </c>
      <c r="E2210" t="s">
        <v>6986</v>
      </c>
      <c r="F2210" t="s">
        <v>7261</v>
      </c>
      <c r="G2210" t="s">
        <v>7196</v>
      </c>
      <c r="H2210" t="s">
        <v>15828</v>
      </c>
      <c r="I2210" t="s">
        <v>9410</v>
      </c>
      <c r="J2210" t="s">
        <v>9411</v>
      </c>
      <c r="K2210">
        <v>1.01</v>
      </c>
      <c r="L2210" s="1">
        <v>44927</v>
      </c>
      <c r="M2210" s="1">
        <v>45291</v>
      </c>
    </row>
    <row r="2211" spans="1:13">
      <c r="A2211" t="s">
        <v>7262</v>
      </c>
      <c r="B2211" t="s">
        <v>7263</v>
      </c>
      <c r="C2211" t="s">
        <v>15829</v>
      </c>
      <c r="D2211" t="s">
        <v>15830</v>
      </c>
      <c r="E2211" t="s">
        <v>6986</v>
      </c>
      <c r="F2211" t="s">
        <v>7264</v>
      </c>
      <c r="G2211" t="s">
        <v>56</v>
      </c>
      <c r="H2211" t="s">
        <v>15831</v>
      </c>
      <c r="I2211" t="s">
        <v>9410</v>
      </c>
      <c r="J2211" t="s">
        <v>9411</v>
      </c>
      <c r="K2211">
        <v>1</v>
      </c>
      <c r="L2211" s="1">
        <v>44927</v>
      </c>
      <c r="M2211" s="1">
        <v>45291</v>
      </c>
    </row>
    <row r="2212" spans="1:13">
      <c r="A2212" t="s">
        <v>7265</v>
      </c>
      <c r="B2212" t="s">
        <v>7266</v>
      </c>
      <c r="C2212" t="s">
        <v>15832</v>
      </c>
      <c r="D2212" t="s">
        <v>5579</v>
      </c>
      <c r="E2212" t="s">
        <v>6986</v>
      </c>
      <c r="F2212" t="s">
        <v>7267</v>
      </c>
      <c r="G2212" t="s">
        <v>5579</v>
      </c>
      <c r="H2212" t="s">
        <v>15833</v>
      </c>
      <c r="I2212" t="s">
        <v>9410</v>
      </c>
      <c r="J2212" t="s">
        <v>9411</v>
      </c>
      <c r="K2212">
        <v>1.1599999999999999</v>
      </c>
      <c r="L2212" s="1">
        <v>44927</v>
      </c>
      <c r="M2212" s="1">
        <v>45291</v>
      </c>
    </row>
    <row r="2213" spans="1:13">
      <c r="A2213" t="s">
        <v>15834</v>
      </c>
      <c r="B2213" t="s">
        <v>15835</v>
      </c>
      <c r="C2213" t="s">
        <v>15836</v>
      </c>
      <c r="D2213" t="s">
        <v>15837</v>
      </c>
      <c r="E2213" t="s">
        <v>6986</v>
      </c>
      <c r="F2213" t="s">
        <v>15838</v>
      </c>
      <c r="G2213" t="s">
        <v>36</v>
      </c>
      <c r="H2213" t="s">
        <v>15839</v>
      </c>
      <c r="I2213" t="s">
        <v>9410</v>
      </c>
      <c r="J2213" t="s">
        <v>9411</v>
      </c>
      <c r="K2213">
        <v>0.93</v>
      </c>
      <c r="L2213" s="1">
        <v>44927</v>
      </c>
      <c r="M2213" s="1">
        <v>45291</v>
      </c>
    </row>
    <row r="2214" spans="1:13">
      <c r="A2214" t="s">
        <v>7268</v>
      </c>
      <c r="B2214" t="s">
        <v>7269</v>
      </c>
      <c r="C2214" t="s">
        <v>15840</v>
      </c>
      <c r="D2214" t="s">
        <v>15841</v>
      </c>
      <c r="E2214" t="s">
        <v>6986</v>
      </c>
      <c r="F2214" t="s">
        <v>7270</v>
      </c>
      <c r="G2214" t="s">
        <v>1907</v>
      </c>
      <c r="H2214" t="s">
        <v>15842</v>
      </c>
      <c r="I2214" t="s">
        <v>9410</v>
      </c>
      <c r="J2214" t="s">
        <v>9411</v>
      </c>
      <c r="K2214">
        <v>0.98</v>
      </c>
      <c r="L2214" s="1">
        <v>44927</v>
      </c>
      <c r="M2214" s="1">
        <v>45291</v>
      </c>
    </row>
    <row r="2215" spans="1:13">
      <c r="A2215" t="s">
        <v>7271</v>
      </c>
      <c r="B2215" t="s">
        <v>7272</v>
      </c>
      <c r="C2215" t="s">
        <v>15843</v>
      </c>
      <c r="D2215" t="s">
        <v>15844</v>
      </c>
      <c r="E2215" t="s">
        <v>6986</v>
      </c>
      <c r="F2215" t="s">
        <v>7273</v>
      </c>
      <c r="G2215" t="s">
        <v>7039</v>
      </c>
      <c r="H2215" t="s">
        <v>15845</v>
      </c>
      <c r="I2215" t="s">
        <v>9410</v>
      </c>
      <c r="J2215" t="s">
        <v>9411</v>
      </c>
      <c r="K2215">
        <v>0.94</v>
      </c>
      <c r="L2215" s="1">
        <v>44927</v>
      </c>
      <c r="M2215" s="1">
        <v>45291</v>
      </c>
    </row>
    <row r="2216" spans="1:13">
      <c r="A2216" t="s">
        <v>7274</v>
      </c>
      <c r="B2216" t="s">
        <v>7275</v>
      </c>
      <c r="C2216" t="s">
        <v>15846</v>
      </c>
      <c r="D2216" t="s">
        <v>7022</v>
      </c>
      <c r="E2216" t="s">
        <v>6986</v>
      </c>
      <c r="F2216" t="s">
        <v>7276</v>
      </c>
      <c r="G2216" t="s">
        <v>7022</v>
      </c>
      <c r="H2216" t="s">
        <v>15847</v>
      </c>
      <c r="I2216" t="s">
        <v>9410</v>
      </c>
      <c r="J2216" t="s">
        <v>9411</v>
      </c>
      <c r="K2216">
        <v>1.07</v>
      </c>
      <c r="L2216" s="1">
        <v>44927</v>
      </c>
      <c r="M2216" s="1">
        <v>45291</v>
      </c>
    </row>
    <row r="2217" spans="1:13">
      <c r="A2217" t="s">
        <v>7277</v>
      </c>
      <c r="B2217" t="s">
        <v>7278</v>
      </c>
      <c r="C2217" t="s">
        <v>15848</v>
      </c>
      <c r="D2217" t="s">
        <v>10928</v>
      </c>
      <c r="E2217" t="s">
        <v>6986</v>
      </c>
      <c r="F2217" t="s">
        <v>7279</v>
      </c>
      <c r="G2217" t="s">
        <v>5412</v>
      </c>
      <c r="H2217" t="s">
        <v>15849</v>
      </c>
      <c r="I2217" t="s">
        <v>9410</v>
      </c>
      <c r="J2217" t="s">
        <v>9411</v>
      </c>
      <c r="K2217">
        <v>0.95</v>
      </c>
      <c r="L2217" s="1">
        <v>44927</v>
      </c>
      <c r="M2217" s="1">
        <v>45291</v>
      </c>
    </row>
    <row r="2218" spans="1:13">
      <c r="A2218" t="s">
        <v>15850</v>
      </c>
      <c r="B2218" t="s">
        <v>15851</v>
      </c>
      <c r="C2218" t="s">
        <v>15852</v>
      </c>
      <c r="D2218" t="s">
        <v>13336</v>
      </c>
      <c r="E2218" t="s">
        <v>6986</v>
      </c>
      <c r="F2218" t="s">
        <v>15853</v>
      </c>
      <c r="G2218" t="s">
        <v>7212</v>
      </c>
      <c r="H2218" t="s">
        <v>15854</v>
      </c>
      <c r="I2218" t="s">
        <v>9410</v>
      </c>
      <c r="J2218" t="s">
        <v>9411</v>
      </c>
      <c r="K2218">
        <v>0.95</v>
      </c>
      <c r="L2218" s="1">
        <v>44927</v>
      </c>
      <c r="M2218" s="1">
        <v>45291</v>
      </c>
    </row>
    <row r="2219" spans="1:13">
      <c r="A2219" t="s">
        <v>7280</v>
      </c>
      <c r="B2219" t="s">
        <v>7281</v>
      </c>
      <c r="C2219" t="s">
        <v>15855</v>
      </c>
      <c r="D2219" t="s">
        <v>15856</v>
      </c>
      <c r="E2219" t="s">
        <v>6986</v>
      </c>
      <c r="F2219" t="s">
        <v>7282</v>
      </c>
      <c r="G2219" t="s">
        <v>7212</v>
      </c>
      <c r="H2219" t="s">
        <v>15770</v>
      </c>
      <c r="I2219" t="s">
        <v>9410</v>
      </c>
      <c r="J2219" t="s">
        <v>9411</v>
      </c>
      <c r="K2219">
        <v>0.96</v>
      </c>
      <c r="L2219" s="1">
        <v>44927</v>
      </c>
      <c r="M2219" s="1">
        <v>45291</v>
      </c>
    </row>
    <row r="2220" spans="1:13">
      <c r="A2220" t="s">
        <v>7283</v>
      </c>
      <c r="B2220" t="s">
        <v>7284</v>
      </c>
      <c r="C2220" t="s">
        <v>15857</v>
      </c>
      <c r="D2220" t="s">
        <v>15858</v>
      </c>
      <c r="E2220" t="s">
        <v>6986</v>
      </c>
      <c r="F2220" t="s">
        <v>7285</v>
      </c>
      <c r="G2220" t="s">
        <v>3076</v>
      </c>
      <c r="H2220" t="s">
        <v>15859</v>
      </c>
      <c r="I2220" t="s">
        <v>9410</v>
      </c>
      <c r="J2220" t="s">
        <v>9411</v>
      </c>
      <c r="K2220">
        <v>1.01</v>
      </c>
      <c r="L2220" s="1">
        <v>44927</v>
      </c>
      <c r="M2220" s="1">
        <v>45291</v>
      </c>
    </row>
    <row r="2221" spans="1:13">
      <c r="A2221" t="s">
        <v>7286</v>
      </c>
      <c r="B2221" t="s">
        <v>7287</v>
      </c>
      <c r="C2221" t="s">
        <v>15860</v>
      </c>
      <c r="D2221" t="s">
        <v>7022</v>
      </c>
      <c r="E2221" t="s">
        <v>6986</v>
      </c>
      <c r="F2221" t="s">
        <v>7143</v>
      </c>
      <c r="G2221" t="s">
        <v>7022</v>
      </c>
      <c r="H2221" t="s">
        <v>15861</v>
      </c>
      <c r="I2221" t="s">
        <v>9410</v>
      </c>
      <c r="J2221" t="s">
        <v>9411</v>
      </c>
      <c r="K2221">
        <v>0.98</v>
      </c>
      <c r="L2221" s="1">
        <v>44927</v>
      </c>
      <c r="M2221" s="1">
        <v>45291</v>
      </c>
    </row>
    <row r="2222" spans="1:13">
      <c r="A2222" t="s">
        <v>7288</v>
      </c>
      <c r="B2222" t="s">
        <v>7289</v>
      </c>
      <c r="C2222" t="s">
        <v>15862</v>
      </c>
      <c r="D2222" t="s">
        <v>15863</v>
      </c>
      <c r="E2222" t="s">
        <v>6986</v>
      </c>
      <c r="F2222" t="s">
        <v>7290</v>
      </c>
      <c r="G2222" t="s">
        <v>5082</v>
      </c>
      <c r="H2222" t="s">
        <v>15864</v>
      </c>
      <c r="I2222" t="s">
        <v>9410</v>
      </c>
      <c r="J2222" t="s">
        <v>9411</v>
      </c>
      <c r="K2222">
        <v>0.95</v>
      </c>
      <c r="L2222" s="1">
        <v>44927</v>
      </c>
      <c r="M2222" s="1">
        <v>45291</v>
      </c>
    </row>
    <row r="2223" spans="1:13">
      <c r="A2223" t="s">
        <v>7291</v>
      </c>
      <c r="B2223" t="s">
        <v>7292</v>
      </c>
      <c r="C2223" t="s">
        <v>15865</v>
      </c>
      <c r="D2223" t="s">
        <v>7022</v>
      </c>
      <c r="E2223" t="s">
        <v>6986</v>
      </c>
      <c r="F2223" t="s">
        <v>7246</v>
      </c>
      <c r="G2223" t="s">
        <v>7022</v>
      </c>
      <c r="H2223" t="s">
        <v>15866</v>
      </c>
      <c r="I2223" t="s">
        <v>9410</v>
      </c>
      <c r="J2223" t="s">
        <v>9411</v>
      </c>
      <c r="K2223">
        <v>1.02</v>
      </c>
      <c r="L2223" s="1">
        <v>44927</v>
      </c>
      <c r="M2223" s="1">
        <v>45291</v>
      </c>
    </row>
    <row r="2224" spans="1:13">
      <c r="A2224" t="s">
        <v>7293</v>
      </c>
      <c r="B2224" t="s">
        <v>7294</v>
      </c>
      <c r="C2224" t="s">
        <v>15867</v>
      </c>
      <c r="D2224" t="s">
        <v>15626</v>
      </c>
      <c r="E2224" t="s">
        <v>6986</v>
      </c>
      <c r="F2224" t="s">
        <v>7295</v>
      </c>
      <c r="G2224" t="s">
        <v>6992</v>
      </c>
      <c r="H2224" t="s">
        <v>15868</v>
      </c>
      <c r="I2224" t="s">
        <v>9410</v>
      </c>
      <c r="J2224" t="s">
        <v>9411</v>
      </c>
      <c r="K2224">
        <v>0.94</v>
      </c>
      <c r="L2224" s="1">
        <v>44927</v>
      </c>
      <c r="M2224" s="1">
        <v>45291</v>
      </c>
    </row>
    <row r="2225" spans="1:13">
      <c r="A2225" t="s">
        <v>7296</v>
      </c>
      <c r="B2225" t="s">
        <v>7297</v>
      </c>
      <c r="C2225" t="s">
        <v>15869</v>
      </c>
      <c r="D2225" t="s">
        <v>15870</v>
      </c>
      <c r="E2225" t="s">
        <v>6986</v>
      </c>
      <c r="F2225" t="s">
        <v>7298</v>
      </c>
      <c r="G2225" t="s">
        <v>56</v>
      </c>
      <c r="H2225" t="s">
        <v>15871</v>
      </c>
      <c r="I2225" t="s">
        <v>9410</v>
      </c>
      <c r="J2225" t="s">
        <v>9411</v>
      </c>
      <c r="K2225">
        <v>0.96</v>
      </c>
      <c r="L2225" s="1">
        <v>44927</v>
      </c>
      <c r="M2225" s="1">
        <v>45291</v>
      </c>
    </row>
    <row r="2226" spans="1:13">
      <c r="A2226" t="s">
        <v>7299</v>
      </c>
      <c r="B2226" t="s">
        <v>7300</v>
      </c>
      <c r="C2226" t="s">
        <v>15872</v>
      </c>
      <c r="D2226" t="s">
        <v>8631</v>
      </c>
      <c r="E2226" t="s">
        <v>6986</v>
      </c>
      <c r="F2226" t="s">
        <v>7301</v>
      </c>
      <c r="G2226" t="s">
        <v>3860</v>
      </c>
      <c r="H2226" t="s">
        <v>15873</v>
      </c>
      <c r="I2226" t="s">
        <v>9410</v>
      </c>
      <c r="J2226" t="s">
        <v>9411</v>
      </c>
      <c r="K2226">
        <v>1</v>
      </c>
      <c r="L2226" s="1">
        <v>44927</v>
      </c>
      <c r="M2226" s="1">
        <v>45291</v>
      </c>
    </row>
    <row r="2227" spans="1:13">
      <c r="A2227" t="s">
        <v>7302</v>
      </c>
      <c r="B2227" t="s">
        <v>7303</v>
      </c>
      <c r="C2227" t="s">
        <v>15874</v>
      </c>
      <c r="D2227" t="s">
        <v>15599</v>
      </c>
      <c r="E2227" t="s">
        <v>6986</v>
      </c>
      <c r="F2227" t="s">
        <v>7304</v>
      </c>
      <c r="G2227" t="s">
        <v>6988</v>
      </c>
      <c r="H2227" t="s">
        <v>15875</v>
      </c>
      <c r="I2227" t="s">
        <v>9410</v>
      </c>
      <c r="J2227" t="s">
        <v>9411</v>
      </c>
      <c r="K2227">
        <v>1.0900000000000001</v>
      </c>
      <c r="L2227" s="1">
        <v>44927</v>
      </c>
      <c r="M2227" s="1">
        <v>45291</v>
      </c>
    </row>
    <row r="2228" spans="1:13">
      <c r="A2228" t="s">
        <v>7305</v>
      </c>
      <c r="B2228" t="s">
        <v>7306</v>
      </c>
      <c r="C2228" t="s">
        <v>15876</v>
      </c>
      <c r="D2228" t="s">
        <v>15877</v>
      </c>
      <c r="E2228" t="s">
        <v>6986</v>
      </c>
      <c r="F2228" t="s">
        <v>7307</v>
      </c>
      <c r="G2228" t="s">
        <v>7104</v>
      </c>
      <c r="H2228" t="s">
        <v>15878</v>
      </c>
      <c r="I2228" t="s">
        <v>9410</v>
      </c>
      <c r="J2228" t="s">
        <v>9411</v>
      </c>
      <c r="K2228">
        <v>1.06</v>
      </c>
      <c r="L2228" s="1">
        <v>44927</v>
      </c>
      <c r="M2228" s="1">
        <v>45291</v>
      </c>
    </row>
    <row r="2229" spans="1:13">
      <c r="A2229" t="s">
        <v>7308</v>
      </c>
      <c r="B2229" t="s">
        <v>832</v>
      </c>
      <c r="C2229" t="s">
        <v>15879</v>
      </c>
      <c r="D2229" t="s">
        <v>15880</v>
      </c>
      <c r="E2229" t="s">
        <v>6986</v>
      </c>
      <c r="F2229" t="s">
        <v>7309</v>
      </c>
      <c r="G2229" t="s">
        <v>7039</v>
      </c>
      <c r="H2229" t="s">
        <v>15881</v>
      </c>
      <c r="I2229" t="s">
        <v>9410</v>
      </c>
      <c r="J2229" t="s">
        <v>9411</v>
      </c>
      <c r="K2229">
        <v>1.08</v>
      </c>
      <c r="L2229" s="1">
        <v>44927</v>
      </c>
      <c r="M2229" s="1">
        <v>45291</v>
      </c>
    </row>
    <row r="2230" spans="1:13">
      <c r="A2230" t="s">
        <v>7310</v>
      </c>
      <c r="B2230" t="s">
        <v>7311</v>
      </c>
      <c r="C2230" t="s">
        <v>15882</v>
      </c>
      <c r="D2230" t="s">
        <v>15883</v>
      </c>
      <c r="E2230" t="s">
        <v>6986</v>
      </c>
      <c r="F2230" t="s">
        <v>7312</v>
      </c>
      <c r="G2230" t="s">
        <v>6992</v>
      </c>
      <c r="H2230" t="s">
        <v>15884</v>
      </c>
      <c r="I2230" t="s">
        <v>9410</v>
      </c>
      <c r="J2230" t="s">
        <v>9411</v>
      </c>
      <c r="K2230">
        <v>0.97</v>
      </c>
      <c r="L2230" s="1">
        <v>44927</v>
      </c>
      <c r="M2230" s="1">
        <v>45291</v>
      </c>
    </row>
    <row r="2231" spans="1:13">
      <c r="A2231" t="s">
        <v>15885</v>
      </c>
      <c r="B2231" t="s">
        <v>15886</v>
      </c>
      <c r="C2231" t="s">
        <v>15887</v>
      </c>
      <c r="D2231" t="s">
        <v>15888</v>
      </c>
      <c r="E2231" t="s">
        <v>6986</v>
      </c>
      <c r="F2231" t="s">
        <v>15889</v>
      </c>
      <c r="G2231" t="s">
        <v>5412</v>
      </c>
      <c r="H2231" t="s">
        <v>15890</v>
      </c>
      <c r="I2231" t="s">
        <v>9410</v>
      </c>
      <c r="J2231" t="s">
        <v>9411</v>
      </c>
      <c r="K2231">
        <v>0.92</v>
      </c>
      <c r="L2231" s="1">
        <v>44927</v>
      </c>
      <c r="M2231" s="1">
        <v>45291</v>
      </c>
    </row>
    <row r="2232" spans="1:13">
      <c r="A2232" t="s">
        <v>7313</v>
      </c>
      <c r="B2232" t="s">
        <v>7314</v>
      </c>
      <c r="C2232" t="s">
        <v>15891</v>
      </c>
      <c r="D2232" t="s">
        <v>9597</v>
      </c>
      <c r="E2232" t="s">
        <v>6986</v>
      </c>
      <c r="F2232" t="s">
        <v>7315</v>
      </c>
      <c r="G2232" t="s">
        <v>6992</v>
      </c>
      <c r="H2232" t="s">
        <v>15892</v>
      </c>
      <c r="I2232" t="s">
        <v>9410</v>
      </c>
      <c r="J2232" t="s">
        <v>9411</v>
      </c>
      <c r="K2232">
        <v>0.98</v>
      </c>
      <c r="L2232" s="1">
        <v>44927</v>
      </c>
      <c r="M2232" s="1">
        <v>45291</v>
      </c>
    </row>
    <row r="2233" spans="1:13">
      <c r="A2233" t="s">
        <v>7316</v>
      </c>
      <c r="B2233" t="s">
        <v>7317</v>
      </c>
      <c r="C2233" t="s">
        <v>15893</v>
      </c>
      <c r="D2233" t="s">
        <v>15894</v>
      </c>
      <c r="E2233" t="s">
        <v>6986</v>
      </c>
      <c r="F2233" t="s">
        <v>7318</v>
      </c>
      <c r="G2233" t="s">
        <v>7319</v>
      </c>
      <c r="H2233" t="s">
        <v>15895</v>
      </c>
      <c r="I2233" t="s">
        <v>9410</v>
      </c>
      <c r="J2233" t="s">
        <v>9411</v>
      </c>
      <c r="K2233">
        <v>1.02</v>
      </c>
      <c r="L2233" s="1">
        <v>44927</v>
      </c>
      <c r="M2233" s="1">
        <v>45291</v>
      </c>
    </row>
    <row r="2234" spans="1:13">
      <c r="A2234" t="s">
        <v>7320</v>
      </c>
      <c r="B2234" t="s">
        <v>7321</v>
      </c>
      <c r="C2234" t="s">
        <v>15896</v>
      </c>
      <c r="D2234" t="s">
        <v>15897</v>
      </c>
      <c r="E2234" t="s">
        <v>6986</v>
      </c>
      <c r="F2234" t="s">
        <v>7205</v>
      </c>
      <c r="G2234" t="s">
        <v>7196</v>
      </c>
      <c r="H2234" t="s">
        <v>15898</v>
      </c>
      <c r="I2234" t="s">
        <v>9410</v>
      </c>
      <c r="J2234" t="s">
        <v>9411</v>
      </c>
      <c r="K2234">
        <v>0.98</v>
      </c>
      <c r="L2234" s="1">
        <v>44927</v>
      </c>
      <c r="M2234" s="1">
        <v>45291</v>
      </c>
    </row>
    <row r="2235" spans="1:13">
      <c r="A2235" t="s">
        <v>15899</v>
      </c>
      <c r="B2235" t="s">
        <v>15900</v>
      </c>
      <c r="C2235" t="s">
        <v>15901</v>
      </c>
      <c r="D2235" t="s">
        <v>15738</v>
      </c>
      <c r="E2235" t="s">
        <v>6986</v>
      </c>
      <c r="F2235" t="s">
        <v>7329</v>
      </c>
      <c r="G2235" t="s">
        <v>56</v>
      </c>
      <c r="H2235" t="s">
        <v>15902</v>
      </c>
      <c r="I2235" t="s">
        <v>9410</v>
      </c>
      <c r="J2235" t="s">
        <v>9411</v>
      </c>
      <c r="K2235">
        <v>1.02</v>
      </c>
      <c r="L2235" s="1">
        <v>44927</v>
      </c>
      <c r="M2235" s="1">
        <v>45291</v>
      </c>
    </row>
    <row r="2236" spans="1:13">
      <c r="A2236" t="s">
        <v>15903</v>
      </c>
      <c r="B2236" t="s">
        <v>15904</v>
      </c>
      <c r="C2236" t="s">
        <v>15905</v>
      </c>
      <c r="D2236" t="s">
        <v>15906</v>
      </c>
      <c r="E2236" t="s">
        <v>6986</v>
      </c>
      <c r="F2236" t="s">
        <v>7329</v>
      </c>
      <c r="G2236" t="s">
        <v>56</v>
      </c>
      <c r="H2236" t="s">
        <v>15907</v>
      </c>
      <c r="I2236" t="s">
        <v>9410</v>
      </c>
      <c r="J2236" t="s">
        <v>9411</v>
      </c>
      <c r="K2236">
        <v>0.98</v>
      </c>
      <c r="L2236" s="1">
        <v>44927</v>
      </c>
      <c r="M2236" s="1">
        <v>45291</v>
      </c>
    </row>
    <row r="2237" spans="1:13">
      <c r="A2237" t="s">
        <v>15908</v>
      </c>
      <c r="B2237" t="s">
        <v>15909</v>
      </c>
      <c r="C2237" t="s">
        <v>15910</v>
      </c>
      <c r="D2237" t="s">
        <v>7022</v>
      </c>
      <c r="E2237" t="s">
        <v>6986</v>
      </c>
      <c r="F2237" t="s">
        <v>15911</v>
      </c>
      <c r="G2237" t="s">
        <v>7022</v>
      </c>
      <c r="H2237" t="s">
        <v>15912</v>
      </c>
      <c r="I2237" t="s">
        <v>9410</v>
      </c>
      <c r="J2237" t="s">
        <v>9411</v>
      </c>
      <c r="K2237">
        <v>0.96</v>
      </c>
      <c r="L2237" s="1">
        <v>44927</v>
      </c>
      <c r="M2237" s="1">
        <v>45291</v>
      </c>
    </row>
    <row r="2238" spans="1:13">
      <c r="A2238" t="s">
        <v>15913</v>
      </c>
      <c r="B2238" t="s">
        <v>15914</v>
      </c>
      <c r="C2238" t="s">
        <v>15915</v>
      </c>
      <c r="D2238" t="s">
        <v>15916</v>
      </c>
      <c r="E2238" t="s">
        <v>6986</v>
      </c>
      <c r="F2238" t="s">
        <v>15917</v>
      </c>
      <c r="G2238" t="s">
        <v>5412</v>
      </c>
      <c r="H2238" t="s">
        <v>15918</v>
      </c>
      <c r="I2238" t="s">
        <v>9410</v>
      </c>
      <c r="J2238" t="s">
        <v>9411</v>
      </c>
      <c r="K2238">
        <v>0.81</v>
      </c>
      <c r="L2238" s="1">
        <v>44927</v>
      </c>
      <c r="M2238" s="1">
        <v>45291</v>
      </c>
    </row>
    <row r="2239" spans="1:13">
      <c r="A2239" t="s">
        <v>15919</v>
      </c>
      <c r="B2239" t="s">
        <v>15920</v>
      </c>
      <c r="C2239" t="s">
        <v>15921</v>
      </c>
      <c r="D2239" t="s">
        <v>15922</v>
      </c>
      <c r="E2239" t="s">
        <v>6986</v>
      </c>
      <c r="F2239" t="s">
        <v>15923</v>
      </c>
      <c r="G2239" t="s">
        <v>7059</v>
      </c>
      <c r="H2239" t="s">
        <v>15924</v>
      </c>
      <c r="I2239" t="s">
        <v>9410</v>
      </c>
      <c r="J2239" t="s">
        <v>9411</v>
      </c>
      <c r="K2239">
        <v>0.87</v>
      </c>
      <c r="L2239" s="1">
        <v>44927</v>
      </c>
      <c r="M2239" s="1">
        <v>45291</v>
      </c>
    </row>
    <row r="2240" spans="1:13">
      <c r="A2240" t="s">
        <v>15925</v>
      </c>
      <c r="B2240" t="s">
        <v>15926</v>
      </c>
      <c r="C2240" t="s">
        <v>15927</v>
      </c>
      <c r="D2240" t="s">
        <v>15928</v>
      </c>
      <c r="E2240" t="s">
        <v>6986</v>
      </c>
      <c r="F2240" t="s">
        <v>15929</v>
      </c>
      <c r="G2240" t="s">
        <v>7039</v>
      </c>
      <c r="H2240" t="s">
        <v>15930</v>
      </c>
      <c r="I2240" t="s">
        <v>9410</v>
      </c>
      <c r="J2240" t="s">
        <v>9411</v>
      </c>
      <c r="K2240">
        <v>0.79</v>
      </c>
      <c r="L2240" s="1">
        <v>44927</v>
      </c>
      <c r="M2240" s="1">
        <v>45291</v>
      </c>
    </row>
    <row r="2241" spans="1:13">
      <c r="A2241" t="s">
        <v>15931</v>
      </c>
      <c r="B2241" t="s">
        <v>15932</v>
      </c>
      <c r="C2241" t="s">
        <v>15933</v>
      </c>
      <c r="D2241" t="s">
        <v>417</v>
      </c>
      <c r="E2241" t="s">
        <v>6986</v>
      </c>
      <c r="F2241" t="s">
        <v>7055</v>
      </c>
      <c r="G2241" t="s">
        <v>417</v>
      </c>
      <c r="H2241" t="s">
        <v>15934</v>
      </c>
      <c r="I2241" t="s">
        <v>9410</v>
      </c>
      <c r="J2241" t="s">
        <v>9411</v>
      </c>
      <c r="K2241">
        <v>0.99</v>
      </c>
      <c r="L2241" s="1">
        <v>44927</v>
      </c>
      <c r="M2241" s="1">
        <v>45291</v>
      </c>
    </row>
    <row r="2242" spans="1:13">
      <c r="A2242" t="s">
        <v>15935</v>
      </c>
      <c r="B2242" t="s">
        <v>15936</v>
      </c>
      <c r="C2242" t="s">
        <v>15937</v>
      </c>
      <c r="D2242" t="s">
        <v>15938</v>
      </c>
      <c r="E2242" t="s">
        <v>6986</v>
      </c>
      <c r="F2242" t="s">
        <v>15939</v>
      </c>
      <c r="G2242" t="s">
        <v>56</v>
      </c>
      <c r="H2242" t="s">
        <v>15940</v>
      </c>
      <c r="I2242" t="s">
        <v>9410</v>
      </c>
      <c r="J2242" t="s">
        <v>9411</v>
      </c>
      <c r="K2242">
        <v>0.92</v>
      </c>
      <c r="L2242" s="1">
        <v>44927</v>
      </c>
      <c r="M2242" s="1">
        <v>45291</v>
      </c>
    </row>
    <row r="2243" spans="1:13">
      <c r="A2243" t="s">
        <v>15941</v>
      </c>
      <c r="B2243" t="s">
        <v>15942</v>
      </c>
      <c r="C2243" t="s">
        <v>15943</v>
      </c>
      <c r="D2243" t="s">
        <v>3860</v>
      </c>
      <c r="E2243" t="s">
        <v>6986</v>
      </c>
      <c r="F2243" t="s">
        <v>15944</v>
      </c>
      <c r="G2243" t="s">
        <v>3860</v>
      </c>
      <c r="H2243" t="s">
        <v>15945</v>
      </c>
      <c r="I2243" t="s">
        <v>9410</v>
      </c>
      <c r="J2243" t="s">
        <v>9411</v>
      </c>
      <c r="K2243">
        <v>0.78</v>
      </c>
      <c r="L2243" s="1">
        <v>44927</v>
      </c>
      <c r="M2243" s="1">
        <v>45291</v>
      </c>
    </row>
    <row r="2244" spans="1:13">
      <c r="A2244" t="s">
        <v>7322</v>
      </c>
      <c r="B2244" t="s">
        <v>7323</v>
      </c>
      <c r="C2244" t="s">
        <v>15946</v>
      </c>
      <c r="D2244" t="s">
        <v>15798</v>
      </c>
      <c r="E2244" t="s">
        <v>6986</v>
      </c>
      <c r="F2244" t="s">
        <v>7324</v>
      </c>
      <c r="G2244" t="s">
        <v>7074</v>
      </c>
      <c r="H2244" t="s">
        <v>15947</v>
      </c>
      <c r="I2244" t="s">
        <v>9410</v>
      </c>
      <c r="J2244" t="s">
        <v>9411</v>
      </c>
      <c r="K2244">
        <v>0.92</v>
      </c>
      <c r="L2244" s="1">
        <v>44927</v>
      </c>
      <c r="M2244" s="1">
        <v>45291</v>
      </c>
    </row>
    <row r="2245" spans="1:13">
      <c r="A2245" t="s">
        <v>15948</v>
      </c>
      <c r="B2245" t="s">
        <v>15949</v>
      </c>
      <c r="C2245" t="s">
        <v>15950</v>
      </c>
      <c r="D2245" t="s">
        <v>3860</v>
      </c>
      <c r="E2245" t="s">
        <v>6986</v>
      </c>
      <c r="F2245" t="s">
        <v>7066</v>
      </c>
      <c r="G2245" t="s">
        <v>3860</v>
      </c>
      <c r="H2245" t="s">
        <v>15951</v>
      </c>
      <c r="I2245" t="s">
        <v>9410</v>
      </c>
      <c r="J2245" t="s">
        <v>9411</v>
      </c>
      <c r="K2245">
        <v>1.3</v>
      </c>
      <c r="L2245" s="1">
        <v>44927</v>
      </c>
      <c r="M2245" s="1">
        <v>45291</v>
      </c>
    </row>
    <row r="2246" spans="1:13">
      <c r="A2246" t="s">
        <v>7325</v>
      </c>
      <c r="B2246" t="s">
        <v>7326</v>
      </c>
      <c r="C2246" t="s">
        <v>15952</v>
      </c>
      <c r="D2246" t="s">
        <v>9597</v>
      </c>
      <c r="E2246" t="s">
        <v>6986</v>
      </c>
      <c r="F2246" t="s">
        <v>7315</v>
      </c>
      <c r="G2246" t="s">
        <v>6992</v>
      </c>
      <c r="H2246" t="s">
        <v>15953</v>
      </c>
      <c r="I2246" t="s">
        <v>9410</v>
      </c>
      <c r="J2246" t="s">
        <v>9411</v>
      </c>
      <c r="K2246">
        <v>1.01</v>
      </c>
      <c r="L2246" s="1">
        <v>44927</v>
      </c>
      <c r="M2246" s="1">
        <v>45291</v>
      </c>
    </row>
    <row r="2247" spans="1:13">
      <c r="A2247" t="s">
        <v>7327</v>
      </c>
      <c r="B2247" t="s">
        <v>7328</v>
      </c>
      <c r="C2247" t="s">
        <v>15954</v>
      </c>
      <c r="D2247" t="s">
        <v>15955</v>
      </c>
      <c r="E2247" t="s">
        <v>6986</v>
      </c>
      <c r="F2247" t="s">
        <v>7329</v>
      </c>
      <c r="G2247" t="s">
        <v>56</v>
      </c>
      <c r="H2247" t="s">
        <v>15956</v>
      </c>
      <c r="I2247" t="s">
        <v>9410</v>
      </c>
      <c r="J2247" t="s">
        <v>9411</v>
      </c>
      <c r="K2247">
        <v>1.01</v>
      </c>
      <c r="L2247" s="1">
        <v>44927</v>
      </c>
      <c r="M2247" s="1">
        <v>45291</v>
      </c>
    </row>
    <row r="2248" spans="1:13">
      <c r="A2248" t="s">
        <v>7330</v>
      </c>
      <c r="B2248" t="s">
        <v>7331</v>
      </c>
      <c r="C2248" t="s">
        <v>15957</v>
      </c>
      <c r="D2248" t="s">
        <v>15958</v>
      </c>
      <c r="E2248" t="s">
        <v>6986</v>
      </c>
      <c r="F2248" t="s">
        <v>7332</v>
      </c>
      <c r="G2248" t="s">
        <v>1907</v>
      </c>
      <c r="H2248" t="s">
        <v>15959</v>
      </c>
      <c r="I2248" t="s">
        <v>9410</v>
      </c>
      <c r="J2248" t="s">
        <v>9411</v>
      </c>
      <c r="K2248">
        <v>0.94</v>
      </c>
      <c r="L2248" s="1">
        <v>44927</v>
      </c>
      <c r="M2248" s="1">
        <v>45291</v>
      </c>
    </row>
    <row r="2249" spans="1:13">
      <c r="A2249" t="s">
        <v>7333</v>
      </c>
      <c r="B2249" t="s">
        <v>7334</v>
      </c>
      <c r="C2249" t="s">
        <v>15960</v>
      </c>
      <c r="D2249" t="s">
        <v>15961</v>
      </c>
      <c r="E2249" t="s">
        <v>6986</v>
      </c>
      <c r="F2249" t="s">
        <v>7335</v>
      </c>
      <c r="G2249" t="s">
        <v>7032</v>
      </c>
      <c r="H2249" t="s">
        <v>15962</v>
      </c>
      <c r="I2249" t="s">
        <v>9410</v>
      </c>
      <c r="J2249" t="s">
        <v>9411</v>
      </c>
      <c r="K2249">
        <v>0.92</v>
      </c>
      <c r="L2249" s="1">
        <v>44927</v>
      </c>
      <c r="M2249" s="1">
        <v>45291</v>
      </c>
    </row>
    <row r="2250" spans="1:13">
      <c r="A2250" t="s">
        <v>15963</v>
      </c>
      <c r="B2250" t="s">
        <v>15964</v>
      </c>
      <c r="C2250" t="s">
        <v>15965</v>
      </c>
      <c r="D2250" t="s">
        <v>15769</v>
      </c>
      <c r="E2250" t="s">
        <v>6986</v>
      </c>
      <c r="F2250" t="s">
        <v>7211</v>
      </c>
      <c r="G2250" t="s">
        <v>7212</v>
      </c>
      <c r="H2250" t="s">
        <v>15966</v>
      </c>
      <c r="I2250" t="s">
        <v>9410</v>
      </c>
      <c r="J2250" t="s">
        <v>9411</v>
      </c>
      <c r="K2250">
        <v>0.63</v>
      </c>
      <c r="L2250" s="1">
        <v>44927</v>
      </c>
      <c r="M2250" s="1">
        <v>45291</v>
      </c>
    </row>
    <row r="2251" spans="1:13">
      <c r="A2251" t="s">
        <v>7336</v>
      </c>
      <c r="B2251" t="s">
        <v>7337</v>
      </c>
      <c r="C2251" t="s">
        <v>15967</v>
      </c>
      <c r="D2251" t="s">
        <v>4335</v>
      </c>
      <c r="E2251" t="s">
        <v>6986</v>
      </c>
      <c r="F2251" t="s">
        <v>7338</v>
      </c>
      <c r="G2251" t="s">
        <v>6992</v>
      </c>
      <c r="H2251" t="s">
        <v>15968</v>
      </c>
      <c r="I2251" t="s">
        <v>9410</v>
      </c>
      <c r="J2251" t="s">
        <v>9411</v>
      </c>
      <c r="K2251">
        <v>0.97</v>
      </c>
      <c r="L2251" s="1">
        <v>44927</v>
      </c>
      <c r="M2251" s="1">
        <v>45291</v>
      </c>
    </row>
    <row r="2252" spans="1:13">
      <c r="A2252" t="s">
        <v>7339</v>
      </c>
      <c r="B2252" t="s">
        <v>7340</v>
      </c>
      <c r="C2252" t="s">
        <v>15969</v>
      </c>
      <c r="D2252" t="s">
        <v>15970</v>
      </c>
      <c r="E2252" t="s">
        <v>6986</v>
      </c>
      <c r="F2252" t="s">
        <v>7341</v>
      </c>
      <c r="G2252" t="s">
        <v>7342</v>
      </c>
      <c r="H2252" t="s">
        <v>15971</v>
      </c>
      <c r="I2252" t="s">
        <v>9410</v>
      </c>
      <c r="J2252" t="s">
        <v>9411</v>
      </c>
      <c r="K2252">
        <v>0.93</v>
      </c>
      <c r="L2252" s="1">
        <v>44927</v>
      </c>
      <c r="M2252" s="1">
        <v>45291</v>
      </c>
    </row>
    <row r="2253" spans="1:13">
      <c r="A2253" t="s">
        <v>15972</v>
      </c>
      <c r="B2253" t="s">
        <v>15973</v>
      </c>
      <c r="C2253" t="s">
        <v>15974</v>
      </c>
      <c r="D2253" t="s">
        <v>15975</v>
      </c>
      <c r="E2253" t="s">
        <v>6986</v>
      </c>
      <c r="F2253" t="s">
        <v>15976</v>
      </c>
      <c r="G2253" t="s">
        <v>3849</v>
      </c>
      <c r="H2253" t="s">
        <v>15977</v>
      </c>
      <c r="I2253" t="s">
        <v>9410</v>
      </c>
      <c r="J2253" t="s">
        <v>9411</v>
      </c>
      <c r="K2253">
        <v>1.0900000000000001</v>
      </c>
      <c r="L2253" s="1">
        <v>44927</v>
      </c>
      <c r="M2253" s="1">
        <v>45291</v>
      </c>
    </row>
    <row r="2254" spans="1:13">
      <c r="A2254" t="s">
        <v>15978</v>
      </c>
      <c r="B2254" t="s">
        <v>15979</v>
      </c>
      <c r="C2254" t="s">
        <v>15980</v>
      </c>
      <c r="D2254" t="s">
        <v>15981</v>
      </c>
      <c r="E2254" t="s">
        <v>6986</v>
      </c>
      <c r="F2254" t="s">
        <v>15982</v>
      </c>
      <c r="G2254" t="s">
        <v>7063</v>
      </c>
      <c r="H2254" t="s">
        <v>15983</v>
      </c>
      <c r="I2254" t="s">
        <v>9410</v>
      </c>
      <c r="J2254" t="s">
        <v>9411</v>
      </c>
      <c r="K2254">
        <v>0.87</v>
      </c>
      <c r="L2254" s="1">
        <v>44927</v>
      </c>
      <c r="M2254" s="1">
        <v>45291</v>
      </c>
    </row>
    <row r="2255" spans="1:13">
      <c r="A2255" t="s">
        <v>7343</v>
      </c>
      <c r="B2255" t="s">
        <v>7344</v>
      </c>
      <c r="C2255" t="s">
        <v>15984</v>
      </c>
      <c r="D2255" t="s">
        <v>15985</v>
      </c>
      <c r="E2255" t="s">
        <v>6986</v>
      </c>
      <c r="F2255" t="s">
        <v>7345</v>
      </c>
      <c r="G2255" t="s">
        <v>6988</v>
      </c>
      <c r="H2255" t="s">
        <v>15986</v>
      </c>
      <c r="I2255" t="s">
        <v>9410</v>
      </c>
      <c r="J2255" t="s">
        <v>9411</v>
      </c>
      <c r="K2255">
        <v>0.98</v>
      </c>
      <c r="L2255" s="1">
        <v>44927</v>
      </c>
      <c r="M2255" s="1">
        <v>45291</v>
      </c>
    </row>
    <row r="2256" spans="1:13">
      <c r="A2256" t="s">
        <v>7346</v>
      </c>
      <c r="B2256" t="s">
        <v>7347</v>
      </c>
      <c r="C2256" t="s">
        <v>15987</v>
      </c>
      <c r="D2256" t="s">
        <v>5082</v>
      </c>
      <c r="E2256" t="s">
        <v>6986</v>
      </c>
      <c r="F2256" t="s">
        <v>7348</v>
      </c>
      <c r="G2256" t="s">
        <v>5082</v>
      </c>
      <c r="H2256" t="s">
        <v>15988</v>
      </c>
      <c r="I2256" t="s">
        <v>9410</v>
      </c>
      <c r="J2256" t="s">
        <v>9411</v>
      </c>
      <c r="K2256">
        <v>0.94</v>
      </c>
      <c r="L2256" s="1">
        <v>44927</v>
      </c>
      <c r="M2256" s="1">
        <v>45291</v>
      </c>
    </row>
    <row r="2257" spans="1:13">
      <c r="A2257" t="s">
        <v>7402</v>
      </c>
      <c r="B2257" t="s">
        <v>7403</v>
      </c>
      <c r="C2257" t="s">
        <v>15989</v>
      </c>
      <c r="D2257" t="s">
        <v>7406</v>
      </c>
      <c r="E2257" t="s">
        <v>7404</v>
      </c>
      <c r="F2257" t="s">
        <v>7405</v>
      </c>
      <c r="G2257" t="s">
        <v>7406</v>
      </c>
      <c r="H2257" t="s">
        <v>15990</v>
      </c>
      <c r="I2257" t="s">
        <v>9410</v>
      </c>
      <c r="J2257" t="s">
        <v>9411</v>
      </c>
      <c r="K2257">
        <v>1.04</v>
      </c>
      <c r="L2257" s="1">
        <v>44927</v>
      </c>
      <c r="M2257" s="1">
        <v>45291</v>
      </c>
    </row>
    <row r="2258" spans="1:13">
      <c r="A2258" t="s">
        <v>7407</v>
      </c>
      <c r="B2258" t="s">
        <v>7408</v>
      </c>
      <c r="C2258" t="s">
        <v>15991</v>
      </c>
      <c r="D2258" t="s">
        <v>15992</v>
      </c>
      <c r="E2258" t="s">
        <v>7404</v>
      </c>
      <c r="F2258" t="s">
        <v>7409</v>
      </c>
      <c r="G2258" t="s">
        <v>7406</v>
      </c>
      <c r="H2258" t="s">
        <v>15993</v>
      </c>
      <c r="I2258" t="s">
        <v>9410</v>
      </c>
      <c r="J2258" t="s">
        <v>9411</v>
      </c>
      <c r="K2258">
        <v>1.06</v>
      </c>
      <c r="L2258" s="1">
        <v>44927</v>
      </c>
      <c r="M2258" s="1">
        <v>45291</v>
      </c>
    </row>
    <row r="2259" spans="1:13">
      <c r="A2259" t="s">
        <v>7410</v>
      </c>
      <c r="B2259" t="s">
        <v>7411</v>
      </c>
      <c r="C2259" t="s">
        <v>15994</v>
      </c>
      <c r="D2259" t="s">
        <v>7413</v>
      </c>
      <c r="E2259" t="s">
        <v>7404</v>
      </c>
      <c r="F2259" t="s">
        <v>7412</v>
      </c>
      <c r="G2259" t="s">
        <v>7413</v>
      </c>
      <c r="H2259" t="s">
        <v>15995</v>
      </c>
      <c r="I2259" t="s">
        <v>9410</v>
      </c>
      <c r="J2259" t="s">
        <v>9411</v>
      </c>
      <c r="K2259">
        <v>1.03</v>
      </c>
      <c r="L2259" s="1">
        <v>44927</v>
      </c>
      <c r="M2259" s="1">
        <v>45291</v>
      </c>
    </row>
    <row r="2260" spans="1:13">
      <c r="A2260" t="s">
        <v>7414</v>
      </c>
      <c r="B2260" t="s">
        <v>7415</v>
      </c>
      <c r="C2260" t="s">
        <v>15996</v>
      </c>
      <c r="D2260" t="s">
        <v>7406</v>
      </c>
      <c r="E2260" t="s">
        <v>7404</v>
      </c>
      <c r="F2260" t="s">
        <v>7416</v>
      </c>
      <c r="G2260" t="s">
        <v>7406</v>
      </c>
      <c r="H2260" t="s">
        <v>15997</v>
      </c>
      <c r="I2260" t="s">
        <v>9410</v>
      </c>
      <c r="J2260" t="s">
        <v>9411</v>
      </c>
      <c r="K2260">
        <v>1.03</v>
      </c>
      <c r="L2260" s="1">
        <v>44927</v>
      </c>
      <c r="M2260" s="1">
        <v>45291</v>
      </c>
    </row>
    <row r="2261" spans="1:13">
      <c r="A2261" t="s">
        <v>7418</v>
      </c>
      <c r="B2261" t="s">
        <v>7419</v>
      </c>
      <c r="C2261" t="s">
        <v>15998</v>
      </c>
      <c r="D2261" t="s">
        <v>15999</v>
      </c>
      <c r="E2261" t="s">
        <v>7404</v>
      </c>
      <c r="F2261" t="s">
        <v>7420</v>
      </c>
      <c r="G2261" t="s">
        <v>417</v>
      </c>
      <c r="H2261" t="s">
        <v>16000</v>
      </c>
      <c r="I2261" t="s">
        <v>9410</v>
      </c>
      <c r="J2261" t="s">
        <v>9411</v>
      </c>
      <c r="K2261">
        <v>0.93</v>
      </c>
      <c r="L2261" s="1">
        <v>44927</v>
      </c>
      <c r="M2261" s="1">
        <v>45291</v>
      </c>
    </row>
    <row r="2262" spans="1:13">
      <c r="A2262" t="s">
        <v>7421</v>
      </c>
      <c r="B2262" t="s">
        <v>7422</v>
      </c>
      <c r="C2262" t="s">
        <v>16001</v>
      </c>
      <c r="D2262" t="s">
        <v>14610</v>
      </c>
      <c r="E2262" t="s">
        <v>7404</v>
      </c>
      <c r="F2262" t="s">
        <v>7423</v>
      </c>
      <c r="G2262" t="s">
        <v>1609</v>
      </c>
      <c r="H2262" t="s">
        <v>16002</v>
      </c>
      <c r="I2262" t="s">
        <v>9410</v>
      </c>
      <c r="J2262" t="s">
        <v>9411</v>
      </c>
      <c r="K2262">
        <v>0.99</v>
      </c>
      <c r="L2262" s="1">
        <v>44927</v>
      </c>
      <c r="M2262" s="1">
        <v>45291</v>
      </c>
    </row>
    <row r="2263" spans="1:13">
      <c r="A2263" t="s">
        <v>7424</v>
      </c>
      <c r="B2263" t="s">
        <v>7425</v>
      </c>
      <c r="C2263" t="s">
        <v>16003</v>
      </c>
      <c r="D2263" t="s">
        <v>7406</v>
      </c>
      <c r="E2263" t="s">
        <v>7404</v>
      </c>
      <c r="F2263" t="s">
        <v>7426</v>
      </c>
      <c r="G2263" t="s">
        <v>7406</v>
      </c>
      <c r="H2263" t="s">
        <v>16004</v>
      </c>
      <c r="I2263" t="s">
        <v>9410</v>
      </c>
      <c r="J2263" t="s">
        <v>9411</v>
      </c>
      <c r="K2263">
        <v>1.01</v>
      </c>
      <c r="L2263" s="1">
        <v>44927</v>
      </c>
      <c r="M2263" s="1">
        <v>45291</v>
      </c>
    </row>
    <row r="2264" spans="1:13">
      <c r="A2264" t="s">
        <v>7427</v>
      </c>
      <c r="B2264" t="s">
        <v>7428</v>
      </c>
      <c r="C2264" t="s">
        <v>16005</v>
      </c>
      <c r="D2264" t="s">
        <v>16006</v>
      </c>
      <c r="E2264" t="s">
        <v>7404</v>
      </c>
      <c r="F2264" t="s">
        <v>7429</v>
      </c>
      <c r="G2264" t="s">
        <v>7406</v>
      </c>
      <c r="H2264" t="s">
        <v>16007</v>
      </c>
      <c r="I2264" t="s">
        <v>9410</v>
      </c>
      <c r="J2264" t="s">
        <v>9411</v>
      </c>
      <c r="K2264">
        <v>0.96</v>
      </c>
      <c r="L2264" s="1">
        <v>44927</v>
      </c>
      <c r="M2264" s="1">
        <v>45291</v>
      </c>
    </row>
    <row r="2265" spans="1:13">
      <c r="A2265" t="s">
        <v>7430</v>
      </c>
      <c r="B2265" t="s">
        <v>7431</v>
      </c>
      <c r="C2265" t="s">
        <v>16008</v>
      </c>
      <c r="D2265" t="s">
        <v>7406</v>
      </c>
      <c r="E2265" t="s">
        <v>7404</v>
      </c>
      <c r="F2265" t="s">
        <v>7432</v>
      </c>
      <c r="G2265" t="s">
        <v>7406</v>
      </c>
      <c r="H2265" t="s">
        <v>16009</v>
      </c>
      <c r="I2265" t="s">
        <v>9410</v>
      </c>
      <c r="J2265" t="s">
        <v>9411</v>
      </c>
      <c r="K2265">
        <v>0.98</v>
      </c>
      <c r="L2265" s="1">
        <v>44927</v>
      </c>
      <c r="M2265" s="1">
        <v>45291</v>
      </c>
    </row>
    <row r="2266" spans="1:13">
      <c r="A2266" t="s">
        <v>7433</v>
      </c>
      <c r="B2266" t="s">
        <v>7434</v>
      </c>
      <c r="C2266" t="s">
        <v>16010</v>
      </c>
      <c r="D2266" t="s">
        <v>16011</v>
      </c>
      <c r="E2266" t="s">
        <v>7404</v>
      </c>
      <c r="F2266" t="s">
        <v>7435</v>
      </c>
      <c r="G2266" t="s">
        <v>417</v>
      </c>
      <c r="H2266" t="s">
        <v>16012</v>
      </c>
      <c r="I2266" t="s">
        <v>9410</v>
      </c>
      <c r="J2266" t="s">
        <v>9411</v>
      </c>
      <c r="K2266">
        <v>0.89</v>
      </c>
      <c r="L2266" s="1">
        <v>44927</v>
      </c>
      <c r="M2266" s="1">
        <v>45291</v>
      </c>
    </row>
    <row r="2267" spans="1:13">
      <c r="A2267" t="s">
        <v>7438</v>
      </c>
      <c r="B2267" t="s">
        <v>7439</v>
      </c>
      <c r="C2267" t="s">
        <v>16013</v>
      </c>
      <c r="D2267" t="s">
        <v>16014</v>
      </c>
      <c r="E2267" t="s">
        <v>7440</v>
      </c>
      <c r="F2267" t="s">
        <v>7441</v>
      </c>
      <c r="G2267" t="s">
        <v>3860</v>
      </c>
      <c r="H2267" t="s">
        <v>16015</v>
      </c>
      <c r="I2267" t="s">
        <v>9410</v>
      </c>
      <c r="J2267" t="s">
        <v>9411</v>
      </c>
      <c r="K2267">
        <v>1.01</v>
      </c>
      <c r="L2267" s="1">
        <v>44927</v>
      </c>
      <c r="M2267" s="1">
        <v>45291</v>
      </c>
    </row>
    <row r="2268" spans="1:13">
      <c r="A2268" t="s">
        <v>7442</v>
      </c>
      <c r="B2268" t="s">
        <v>7443</v>
      </c>
      <c r="C2268" t="s">
        <v>16016</v>
      </c>
      <c r="D2268" t="s">
        <v>7445</v>
      </c>
      <c r="E2268" t="s">
        <v>7440</v>
      </c>
      <c r="F2268" t="s">
        <v>7444</v>
      </c>
      <c r="G2268" t="s">
        <v>7445</v>
      </c>
      <c r="H2268" t="s">
        <v>16017</v>
      </c>
      <c r="I2268" t="s">
        <v>9410</v>
      </c>
      <c r="J2268" t="s">
        <v>9411</v>
      </c>
      <c r="K2268">
        <v>1</v>
      </c>
      <c r="L2268" s="1">
        <v>44927</v>
      </c>
      <c r="M2268" s="1">
        <v>45291</v>
      </c>
    </row>
    <row r="2269" spans="1:13">
      <c r="A2269" t="s">
        <v>7446</v>
      </c>
      <c r="B2269" t="s">
        <v>7447</v>
      </c>
      <c r="C2269" t="s">
        <v>16018</v>
      </c>
      <c r="D2269" t="s">
        <v>7449</v>
      </c>
      <c r="E2269" t="s">
        <v>7440</v>
      </c>
      <c r="F2269" t="s">
        <v>7448</v>
      </c>
      <c r="G2269" t="s">
        <v>7449</v>
      </c>
      <c r="H2269" t="s">
        <v>16019</v>
      </c>
      <c r="I2269" t="s">
        <v>9410</v>
      </c>
      <c r="J2269" t="s">
        <v>9411</v>
      </c>
      <c r="K2269">
        <v>0.92</v>
      </c>
      <c r="L2269" s="1">
        <v>44927</v>
      </c>
      <c r="M2269" s="1">
        <v>45291</v>
      </c>
    </row>
    <row r="2270" spans="1:13">
      <c r="A2270" t="s">
        <v>7450</v>
      </c>
      <c r="B2270" t="s">
        <v>7451</v>
      </c>
      <c r="C2270" t="s">
        <v>16020</v>
      </c>
      <c r="D2270" t="s">
        <v>7453</v>
      </c>
      <c r="E2270" t="s">
        <v>7440</v>
      </c>
      <c r="F2270" t="s">
        <v>7452</v>
      </c>
      <c r="G2270" t="s">
        <v>7453</v>
      </c>
      <c r="H2270" t="s">
        <v>16021</v>
      </c>
      <c r="I2270" t="s">
        <v>9410</v>
      </c>
      <c r="J2270" t="s">
        <v>9411</v>
      </c>
      <c r="K2270">
        <v>1.06</v>
      </c>
      <c r="L2270" s="1">
        <v>44927</v>
      </c>
      <c r="M2270" s="1">
        <v>45291</v>
      </c>
    </row>
    <row r="2271" spans="1:13">
      <c r="A2271" t="s">
        <v>7454</v>
      </c>
      <c r="B2271" t="s">
        <v>7455</v>
      </c>
      <c r="C2271" t="s">
        <v>16022</v>
      </c>
      <c r="D2271" t="s">
        <v>6497</v>
      </c>
      <c r="E2271" t="s">
        <v>7440</v>
      </c>
      <c r="F2271" t="s">
        <v>7456</v>
      </c>
      <c r="G2271" t="s">
        <v>7457</v>
      </c>
      <c r="H2271" t="s">
        <v>16023</v>
      </c>
      <c r="I2271" t="s">
        <v>9410</v>
      </c>
      <c r="J2271" t="s">
        <v>9411</v>
      </c>
      <c r="K2271">
        <v>1</v>
      </c>
      <c r="L2271" s="1">
        <v>44927</v>
      </c>
      <c r="M2271" s="1">
        <v>45291</v>
      </c>
    </row>
    <row r="2272" spans="1:13">
      <c r="A2272" t="s">
        <v>7458</v>
      </c>
      <c r="B2272" t="s">
        <v>7459</v>
      </c>
      <c r="C2272" t="s">
        <v>16024</v>
      </c>
      <c r="D2272" t="s">
        <v>16025</v>
      </c>
      <c r="E2272" t="s">
        <v>7440</v>
      </c>
      <c r="F2272" t="s">
        <v>7460</v>
      </c>
      <c r="G2272" t="s">
        <v>7461</v>
      </c>
      <c r="H2272" t="s">
        <v>16026</v>
      </c>
      <c r="I2272" t="s">
        <v>9410</v>
      </c>
      <c r="J2272" t="s">
        <v>9411</v>
      </c>
      <c r="K2272">
        <v>1.06</v>
      </c>
      <c r="L2272" s="1">
        <v>44927</v>
      </c>
      <c r="M2272" s="1">
        <v>45291</v>
      </c>
    </row>
    <row r="2273" spans="1:13">
      <c r="A2273" t="s">
        <v>7462</v>
      </c>
      <c r="B2273" t="s">
        <v>7463</v>
      </c>
      <c r="C2273" t="s">
        <v>16027</v>
      </c>
      <c r="D2273" t="s">
        <v>16028</v>
      </c>
      <c r="E2273" t="s">
        <v>7440</v>
      </c>
      <c r="F2273" t="s">
        <v>7464</v>
      </c>
      <c r="G2273" t="s">
        <v>2410</v>
      </c>
      <c r="H2273" t="s">
        <v>16029</v>
      </c>
      <c r="I2273" t="s">
        <v>9410</v>
      </c>
      <c r="J2273" t="s">
        <v>9411</v>
      </c>
      <c r="K2273">
        <v>0.96</v>
      </c>
      <c r="L2273" s="1">
        <v>44927</v>
      </c>
      <c r="M2273" s="1">
        <v>45291</v>
      </c>
    </row>
    <row r="2274" spans="1:13">
      <c r="A2274" t="s">
        <v>7465</v>
      </c>
      <c r="B2274" t="s">
        <v>7466</v>
      </c>
      <c r="C2274" t="s">
        <v>16030</v>
      </c>
      <c r="D2274" t="s">
        <v>487</v>
      </c>
      <c r="E2274" t="s">
        <v>7440</v>
      </c>
      <c r="F2274" t="s">
        <v>7467</v>
      </c>
      <c r="G2274" t="s">
        <v>5077</v>
      </c>
      <c r="H2274" t="s">
        <v>16031</v>
      </c>
      <c r="I2274" t="s">
        <v>9410</v>
      </c>
      <c r="J2274" t="s">
        <v>9411</v>
      </c>
      <c r="K2274">
        <v>1.04</v>
      </c>
      <c r="L2274" s="1">
        <v>44927</v>
      </c>
      <c r="M2274" s="1">
        <v>45291</v>
      </c>
    </row>
    <row r="2275" spans="1:13">
      <c r="A2275" t="s">
        <v>16032</v>
      </c>
      <c r="B2275" t="s">
        <v>16033</v>
      </c>
      <c r="C2275" t="s">
        <v>16034</v>
      </c>
      <c r="D2275" t="s">
        <v>7185</v>
      </c>
      <c r="E2275" t="s">
        <v>7440</v>
      </c>
      <c r="F2275" t="s">
        <v>16035</v>
      </c>
      <c r="G2275" t="s">
        <v>7185</v>
      </c>
      <c r="H2275" t="s">
        <v>16036</v>
      </c>
      <c r="I2275" t="s">
        <v>9410</v>
      </c>
      <c r="J2275" t="s">
        <v>9411</v>
      </c>
      <c r="K2275">
        <v>1.1200000000000001</v>
      </c>
      <c r="L2275" s="1">
        <v>44927</v>
      </c>
      <c r="M2275" s="1">
        <v>45291</v>
      </c>
    </row>
    <row r="2276" spans="1:13">
      <c r="A2276" t="s">
        <v>7468</v>
      </c>
      <c r="B2276" t="s">
        <v>7469</v>
      </c>
      <c r="C2276" t="s">
        <v>16037</v>
      </c>
      <c r="D2276" t="s">
        <v>7471</v>
      </c>
      <c r="E2276" t="s">
        <v>7440</v>
      </c>
      <c r="F2276" t="s">
        <v>7470</v>
      </c>
      <c r="G2276" t="s">
        <v>7471</v>
      </c>
      <c r="H2276" t="s">
        <v>16038</v>
      </c>
      <c r="I2276" t="s">
        <v>9410</v>
      </c>
      <c r="J2276" t="s">
        <v>9411</v>
      </c>
      <c r="K2276">
        <v>0.97</v>
      </c>
      <c r="L2276" s="1">
        <v>44927</v>
      </c>
      <c r="M2276" s="1">
        <v>45291</v>
      </c>
    </row>
    <row r="2277" spans="1:13">
      <c r="A2277" t="s">
        <v>7472</v>
      </c>
      <c r="B2277" t="s">
        <v>7473</v>
      </c>
      <c r="C2277" t="s">
        <v>16039</v>
      </c>
      <c r="D2277" t="s">
        <v>7475</v>
      </c>
      <c r="E2277" t="s">
        <v>7440</v>
      </c>
      <c r="F2277" t="s">
        <v>7474</v>
      </c>
      <c r="G2277" t="s">
        <v>7475</v>
      </c>
      <c r="H2277" t="s">
        <v>16040</v>
      </c>
      <c r="I2277" t="s">
        <v>9410</v>
      </c>
      <c r="J2277" t="s">
        <v>9411</v>
      </c>
      <c r="K2277">
        <v>0.97</v>
      </c>
      <c r="L2277" s="1">
        <v>44927</v>
      </c>
      <c r="M2277" s="1">
        <v>45291</v>
      </c>
    </row>
    <row r="2278" spans="1:13">
      <c r="A2278" t="s">
        <v>7476</v>
      </c>
      <c r="B2278" t="s">
        <v>7477</v>
      </c>
      <c r="C2278" t="s">
        <v>16041</v>
      </c>
      <c r="D2278" t="s">
        <v>487</v>
      </c>
      <c r="E2278" t="s">
        <v>7440</v>
      </c>
      <c r="F2278" t="s">
        <v>7478</v>
      </c>
      <c r="G2278" t="s">
        <v>5077</v>
      </c>
      <c r="H2278" t="s">
        <v>16042</v>
      </c>
      <c r="I2278" t="s">
        <v>9410</v>
      </c>
      <c r="J2278" t="s">
        <v>9411</v>
      </c>
      <c r="K2278">
        <v>1.01</v>
      </c>
      <c r="L2278" s="1">
        <v>44927</v>
      </c>
      <c r="M2278" s="1">
        <v>45291</v>
      </c>
    </row>
    <row r="2279" spans="1:13">
      <c r="A2279" t="s">
        <v>7479</v>
      </c>
      <c r="B2279" t="s">
        <v>7480</v>
      </c>
      <c r="C2279" t="s">
        <v>16043</v>
      </c>
      <c r="D2279" t="s">
        <v>7482</v>
      </c>
      <c r="E2279" t="s">
        <v>7440</v>
      </c>
      <c r="F2279" t="s">
        <v>7481</v>
      </c>
      <c r="G2279" t="s">
        <v>7482</v>
      </c>
      <c r="H2279" t="s">
        <v>16044</v>
      </c>
      <c r="I2279" t="s">
        <v>9410</v>
      </c>
      <c r="J2279" t="s">
        <v>9411</v>
      </c>
      <c r="K2279">
        <v>1.1200000000000001</v>
      </c>
      <c r="L2279" s="1">
        <v>44927</v>
      </c>
      <c r="M2279" s="1">
        <v>45291</v>
      </c>
    </row>
    <row r="2280" spans="1:13">
      <c r="A2280" t="s">
        <v>7483</v>
      </c>
      <c r="B2280" t="s">
        <v>7484</v>
      </c>
      <c r="C2280" t="s">
        <v>16045</v>
      </c>
      <c r="D2280" t="s">
        <v>16046</v>
      </c>
      <c r="E2280" t="s">
        <v>7440</v>
      </c>
      <c r="F2280" t="s">
        <v>7485</v>
      </c>
      <c r="G2280" t="s">
        <v>7486</v>
      </c>
      <c r="H2280" t="s">
        <v>16047</v>
      </c>
      <c r="I2280" t="s">
        <v>9410</v>
      </c>
      <c r="J2280" t="s">
        <v>9411</v>
      </c>
      <c r="K2280">
        <v>0.95</v>
      </c>
      <c r="L2280" s="1">
        <v>44927</v>
      </c>
      <c r="M2280" s="1">
        <v>45291</v>
      </c>
    </row>
    <row r="2281" spans="1:13">
      <c r="A2281" t="s">
        <v>7487</v>
      </c>
      <c r="B2281" t="s">
        <v>7488</v>
      </c>
      <c r="C2281" t="s">
        <v>16048</v>
      </c>
      <c r="D2281" t="s">
        <v>7453</v>
      </c>
      <c r="E2281" t="s">
        <v>7440</v>
      </c>
      <c r="F2281" t="s">
        <v>7489</v>
      </c>
      <c r="G2281" t="s">
        <v>7453</v>
      </c>
      <c r="H2281" t="s">
        <v>16049</v>
      </c>
      <c r="I2281" t="s">
        <v>9410</v>
      </c>
      <c r="J2281" t="s">
        <v>9411</v>
      </c>
      <c r="K2281">
        <v>0.97</v>
      </c>
      <c r="L2281" s="1">
        <v>44927</v>
      </c>
      <c r="M2281" s="1">
        <v>45291</v>
      </c>
    </row>
    <row r="2282" spans="1:13">
      <c r="A2282" t="s">
        <v>7490</v>
      </c>
      <c r="B2282" t="s">
        <v>7491</v>
      </c>
      <c r="C2282" t="s">
        <v>16050</v>
      </c>
      <c r="D2282" t="s">
        <v>5082</v>
      </c>
      <c r="E2282" t="s">
        <v>7440</v>
      </c>
      <c r="F2282" t="s">
        <v>7492</v>
      </c>
      <c r="G2282" t="s">
        <v>5082</v>
      </c>
      <c r="H2282" t="s">
        <v>16051</v>
      </c>
      <c r="I2282" t="s">
        <v>9410</v>
      </c>
      <c r="J2282" t="s">
        <v>9411</v>
      </c>
      <c r="K2282">
        <v>1.02</v>
      </c>
      <c r="L2282" s="1">
        <v>44927</v>
      </c>
      <c r="M2282" s="1">
        <v>45291</v>
      </c>
    </row>
    <row r="2283" spans="1:13">
      <c r="A2283" t="s">
        <v>7493</v>
      </c>
      <c r="B2283" t="s">
        <v>7494</v>
      </c>
      <c r="C2283" t="s">
        <v>16052</v>
      </c>
      <c r="D2283" t="s">
        <v>16053</v>
      </c>
      <c r="E2283" t="s">
        <v>7440</v>
      </c>
      <c r="F2283" t="s">
        <v>7495</v>
      </c>
      <c r="G2283" t="s">
        <v>7475</v>
      </c>
      <c r="H2283" t="s">
        <v>16054</v>
      </c>
      <c r="I2283" t="s">
        <v>9410</v>
      </c>
      <c r="J2283" t="s">
        <v>9411</v>
      </c>
      <c r="K2283">
        <v>1</v>
      </c>
      <c r="L2283" s="1">
        <v>44927</v>
      </c>
      <c r="M2283" s="1">
        <v>45291</v>
      </c>
    </row>
    <row r="2284" spans="1:13">
      <c r="A2284" t="s">
        <v>7496</v>
      </c>
      <c r="B2284" t="s">
        <v>7497</v>
      </c>
      <c r="C2284" t="s">
        <v>16055</v>
      </c>
      <c r="D2284" t="s">
        <v>2722</v>
      </c>
      <c r="E2284" t="s">
        <v>7440</v>
      </c>
      <c r="F2284" t="s">
        <v>7498</v>
      </c>
      <c r="G2284" t="s">
        <v>2358</v>
      </c>
      <c r="H2284" t="s">
        <v>16056</v>
      </c>
      <c r="I2284" t="s">
        <v>9410</v>
      </c>
      <c r="J2284" t="s">
        <v>9411</v>
      </c>
      <c r="K2284">
        <v>1.02</v>
      </c>
      <c r="L2284" s="1">
        <v>44927</v>
      </c>
      <c r="M2284" s="1">
        <v>45291</v>
      </c>
    </row>
    <row r="2285" spans="1:13">
      <c r="A2285" t="s">
        <v>7499</v>
      </c>
      <c r="B2285" t="s">
        <v>7500</v>
      </c>
      <c r="C2285" t="s">
        <v>16057</v>
      </c>
      <c r="D2285" t="s">
        <v>16058</v>
      </c>
      <c r="E2285" t="s">
        <v>7440</v>
      </c>
      <c r="F2285" t="s">
        <v>7501</v>
      </c>
      <c r="G2285" t="s">
        <v>2193</v>
      </c>
      <c r="H2285" t="s">
        <v>16059</v>
      </c>
      <c r="I2285" t="s">
        <v>9410</v>
      </c>
      <c r="J2285" t="s">
        <v>9411</v>
      </c>
      <c r="K2285">
        <v>0.96</v>
      </c>
      <c r="L2285" s="1">
        <v>44927</v>
      </c>
      <c r="M2285" s="1">
        <v>45291</v>
      </c>
    </row>
    <row r="2286" spans="1:13">
      <c r="A2286" t="s">
        <v>7502</v>
      </c>
      <c r="B2286" t="s">
        <v>7503</v>
      </c>
      <c r="C2286" t="s">
        <v>16060</v>
      </c>
      <c r="D2286" t="s">
        <v>4976</v>
      </c>
      <c r="E2286" t="s">
        <v>7440</v>
      </c>
      <c r="F2286" t="s">
        <v>7504</v>
      </c>
      <c r="G2286" t="s">
        <v>7505</v>
      </c>
      <c r="H2286" t="s">
        <v>16061</v>
      </c>
      <c r="I2286" t="s">
        <v>9410</v>
      </c>
      <c r="J2286" t="s">
        <v>9411</v>
      </c>
      <c r="K2286">
        <v>1.1100000000000001</v>
      </c>
      <c r="L2286" s="1">
        <v>44927</v>
      </c>
      <c r="M2286" s="1">
        <v>45291</v>
      </c>
    </row>
    <row r="2287" spans="1:13">
      <c r="A2287" t="s">
        <v>7506</v>
      </c>
      <c r="B2287" t="s">
        <v>7507</v>
      </c>
      <c r="C2287" t="s">
        <v>16062</v>
      </c>
      <c r="D2287" t="s">
        <v>9930</v>
      </c>
      <c r="E2287" t="s">
        <v>7440</v>
      </c>
      <c r="F2287" t="s">
        <v>7508</v>
      </c>
      <c r="G2287" t="s">
        <v>7509</v>
      </c>
      <c r="H2287" t="s">
        <v>16063</v>
      </c>
      <c r="I2287" t="s">
        <v>9410</v>
      </c>
      <c r="J2287" t="s">
        <v>9411</v>
      </c>
      <c r="K2287">
        <v>1.02</v>
      </c>
      <c r="L2287" s="1">
        <v>44927</v>
      </c>
      <c r="M2287" s="1">
        <v>45291</v>
      </c>
    </row>
    <row r="2288" spans="1:13">
      <c r="A2288" t="s">
        <v>7510</v>
      </c>
      <c r="B2288" t="s">
        <v>7511</v>
      </c>
      <c r="C2288" t="s">
        <v>16064</v>
      </c>
      <c r="D2288" t="s">
        <v>7513</v>
      </c>
      <c r="E2288" t="s">
        <v>7440</v>
      </c>
      <c r="F2288" t="s">
        <v>7512</v>
      </c>
      <c r="G2288" t="s">
        <v>7513</v>
      </c>
      <c r="H2288" t="s">
        <v>16065</v>
      </c>
      <c r="I2288" t="s">
        <v>9410</v>
      </c>
      <c r="J2288" t="s">
        <v>9411</v>
      </c>
      <c r="K2288">
        <v>1</v>
      </c>
      <c r="L2288" s="1">
        <v>44927</v>
      </c>
      <c r="M2288" s="1">
        <v>45291</v>
      </c>
    </row>
    <row r="2289" spans="1:13">
      <c r="A2289" t="s">
        <v>7514</v>
      </c>
      <c r="B2289" t="s">
        <v>7515</v>
      </c>
      <c r="C2289" t="s">
        <v>16066</v>
      </c>
      <c r="D2289" t="s">
        <v>7517</v>
      </c>
      <c r="E2289" t="s">
        <v>7440</v>
      </c>
      <c r="F2289" t="s">
        <v>7516</v>
      </c>
      <c r="G2289" t="s">
        <v>7517</v>
      </c>
      <c r="H2289" t="s">
        <v>16067</v>
      </c>
      <c r="I2289" t="s">
        <v>9410</v>
      </c>
      <c r="J2289" t="s">
        <v>9411</v>
      </c>
      <c r="K2289">
        <v>1</v>
      </c>
      <c r="L2289" s="1">
        <v>44927</v>
      </c>
      <c r="M2289" s="1">
        <v>45291</v>
      </c>
    </row>
    <row r="2290" spans="1:13">
      <c r="A2290" t="s">
        <v>7518</v>
      </c>
      <c r="B2290" t="s">
        <v>7519</v>
      </c>
      <c r="C2290" t="s">
        <v>16068</v>
      </c>
      <c r="D2290" t="s">
        <v>16069</v>
      </c>
      <c r="E2290" t="s">
        <v>7440</v>
      </c>
      <c r="F2290" t="s">
        <v>7520</v>
      </c>
      <c r="G2290" t="s">
        <v>1775</v>
      </c>
      <c r="H2290" t="s">
        <v>16070</v>
      </c>
      <c r="I2290" t="s">
        <v>9410</v>
      </c>
      <c r="J2290" t="s">
        <v>9411</v>
      </c>
      <c r="K2290">
        <v>0.92</v>
      </c>
      <c r="L2290" s="1">
        <v>44927</v>
      </c>
      <c r="M2290" s="1">
        <v>45291</v>
      </c>
    </row>
    <row r="2291" spans="1:13">
      <c r="A2291" t="s">
        <v>7521</v>
      </c>
      <c r="B2291" t="s">
        <v>7522</v>
      </c>
      <c r="C2291" t="s">
        <v>16071</v>
      </c>
      <c r="D2291" t="s">
        <v>7445</v>
      </c>
      <c r="E2291" t="s">
        <v>7440</v>
      </c>
      <c r="F2291" t="s">
        <v>7523</v>
      </c>
      <c r="G2291" t="s">
        <v>7445</v>
      </c>
      <c r="H2291" t="s">
        <v>16072</v>
      </c>
      <c r="I2291" t="s">
        <v>9410</v>
      </c>
      <c r="J2291" t="s">
        <v>9411</v>
      </c>
      <c r="K2291">
        <v>1</v>
      </c>
      <c r="L2291" s="1">
        <v>44927</v>
      </c>
      <c r="M2291" s="1">
        <v>45291</v>
      </c>
    </row>
    <row r="2292" spans="1:13">
      <c r="A2292" t="s">
        <v>7524</v>
      </c>
      <c r="B2292" t="s">
        <v>7525</v>
      </c>
      <c r="C2292" t="s">
        <v>16073</v>
      </c>
      <c r="D2292" t="s">
        <v>7527</v>
      </c>
      <c r="E2292" t="s">
        <v>7440</v>
      </c>
      <c r="F2292" t="s">
        <v>7526</v>
      </c>
      <c r="G2292" t="s">
        <v>7527</v>
      </c>
      <c r="H2292" t="s">
        <v>16074</v>
      </c>
      <c r="I2292" t="s">
        <v>9410</v>
      </c>
      <c r="J2292" t="s">
        <v>9411</v>
      </c>
      <c r="K2292">
        <v>0.96</v>
      </c>
      <c r="L2292" s="1">
        <v>44927</v>
      </c>
      <c r="M2292" s="1">
        <v>45291</v>
      </c>
    </row>
    <row r="2293" spans="1:13">
      <c r="A2293" t="s">
        <v>7528</v>
      </c>
      <c r="B2293" t="s">
        <v>7529</v>
      </c>
      <c r="C2293" t="s">
        <v>16075</v>
      </c>
      <c r="D2293" t="s">
        <v>2273</v>
      </c>
      <c r="E2293" t="s">
        <v>7440</v>
      </c>
      <c r="F2293" t="s">
        <v>7530</v>
      </c>
      <c r="G2293" t="s">
        <v>2273</v>
      </c>
      <c r="H2293" t="s">
        <v>16076</v>
      </c>
      <c r="I2293" t="s">
        <v>9410</v>
      </c>
      <c r="J2293" t="s">
        <v>9411</v>
      </c>
      <c r="K2293">
        <v>0.99</v>
      </c>
      <c r="L2293" s="1">
        <v>44927</v>
      </c>
      <c r="M2293" s="1">
        <v>45291</v>
      </c>
    </row>
    <row r="2294" spans="1:13">
      <c r="A2294" t="s">
        <v>7531</v>
      </c>
      <c r="B2294" t="s">
        <v>7532</v>
      </c>
      <c r="C2294" t="s">
        <v>16077</v>
      </c>
      <c r="D2294" t="s">
        <v>7534</v>
      </c>
      <c r="E2294" t="s">
        <v>7440</v>
      </c>
      <c r="F2294" t="s">
        <v>7533</v>
      </c>
      <c r="G2294" t="s">
        <v>7534</v>
      </c>
      <c r="H2294" t="s">
        <v>16078</v>
      </c>
      <c r="I2294" t="s">
        <v>9410</v>
      </c>
      <c r="J2294" t="s">
        <v>9411</v>
      </c>
      <c r="K2294">
        <v>1.07</v>
      </c>
      <c r="L2294" s="1">
        <v>44927</v>
      </c>
      <c r="M2294" s="1">
        <v>45291</v>
      </c>
    </row>
    <row r="2295" spans="1:13">
      <c r="A2295" t="s">
        <v>16079</v>
      </c>
      <c r="B2295" t="s">
        <v>16080</v>
      </c>
      <c r="C2295" t="s">
        <v>16081</v>
      </c>
      <c r="D2295" t="s">
        <v>16082</v>
      </c>
      <c r="E2295" t="s">
        <v>7440</v>
      </c>
      <c r="F2295" t="s">
        <v>16083</v>
      </c>
      <c r="G2295" t="s">
        <v>16084</v>
      </c>
      <c r="H2295" t="s">
        <v>16085</v>
      </c>
      <c r="I2295" t="s">
        <v>9410</v>
      </c>
      <c r="J2295" t="s">
        <v>9411</v>
      </c>
      <c r="K2295">
        <v>0.92</v>
      </c>
      <c r="L2295" s="1">
        <v>44927</v>
      </c>
      <c r="M2295" s="1">
        <v>45291</v>
      </c>
    </row>
    <row r="2296" spans="1:13">
      <c r="A2296" t="s">
        <v>7535</v>
      </c>
      <c r="B2296" t="s">
        <v>7536</v>
      </c>
      <c r="C2296" t="s">
        <v>16086</v>
      </c>
      <c r="D2296" t="s">
        <v>16087</v>
      </c>
      <c r="E2296" t="s">
        <v>7440</v>
      </c>
      <c r="F2296" t="s">
        <v>7537</v>
      </c>
      <c r="G2296" t="s">
        <v>7538</v>
      </c>
      <c r="H2296" t="s">
        <v>16088</v>
      </c>
      <c r="I2296" t="s">
        <v>9410</v>
      </c>
      <c r="J2296" t="s">
        <v>9411</v>
      </c>
      <c r="K2296">
        <v>0.99</v>
      </c>
      <c r="L2296" s="1">
        <v>44927</v>
      </c>
      <c r="M2296" s="1">
        <v>45291</v>
      </c>
    </row>
    <row r="2297" spans="1:13">
      <c r="A2297" t="s">
        <v>7539</v>
      </c>
      <c r="B2297" t="s">
        <v>7540</v>
      </c>
      <c r="C2297" t="s">
        <v>16089</v>
      </c>
      <c r="D2297" t="s">
        <v>7475</v>
      </c>
      <c r="E2297" t="s">
        <v>7440</v>
      </c>
      <c r="F2297" t="s">
        <v>7541</v>
      </c>
      <c r="G2297" t="s">
        <v>7475</v>
      </c>
      <c r="H2297" t="s">
        <v>16090</v>
      </c>
      <c r="I2297" t="s">
        <v>9410</v>
      </c>
      <c r="J2297" t="s">
        <v>9411</v>
      </c>
      <c r="K2297">
        <v>1.04</v>
      </c>
      <c r="L2297" s="1">
        <v>44927</v>
      </c>
      <c r="M2297" s="1">
        <v>45291</v>
      </c>
    </row>
    <row r="2298" spans="1:13">
      <c r="A2298" t="s">
        <v>7542</v>
      </c>
      <c r="B2298" t="s">
        <v>7543</v>
      </c>
      <c r="C2298" t="s">
        <v>16091</v>
      </c>
      <c r="D2298" t="s">
        <v>7445</v>
      </c>
      <c r="E2298" t="s">
        <v>7440</v>
      </c>
      <c r="F2298" t="s">
        <v>7544</v>
      </c>
      <c r="G2298" t="s">
        <v>7445</v>
      </c>
      <c r="H2298" t="s">
        <v>16092</v>
      </c>
      <c r="I2298" t="s">
        <v>9410</v>
      </c>
      <c r="J2298" t="s">
        <v>9411</v>
      </c>
      <c r="K2298">
        <v>1.01</v>
      </c>
      <c r="L2298" s="1">
        <v>44927</v>
      </c>
      <c r="M2298" s="1">
        <v>45291</v>
      </c>
    </row>
    <row r="2299" spans="1:13">
      <c r="A2299" t="s">
        <v>7545</v>
      </c>
      <c r="B2299" t="s">
        <v>7546</v>
      </c>
      <c r="C2299" t="s">
        <v>16093</v>
      </c>
      <c r="D2299" t="s">
        <v>16094</v>
      </c>
      <c r="E2299" t="s">
        <v>7440</v>
      </c>
      <c r="F2299" t="s">
        <v>7547</v>
      </c>
      <c r="G2299" t="s">
        <v>7527</v>
      </c>
      <c r="H2299" t="s">
        <v>16095</v>
      </c>
      <c r="I2299" t="s">
        <v>9410</v>
      </c>
      <c r="J2299" t="s">
        <v>9411</v>
      </c>
      <c r="K2299">
        <v>1.01</v>
      </c>
      <c r="L2299" s="1">
        <v>44927</v>
      </c>
      <c r="M2299" s="1">
        <v>45291</v>
      </c>
    </row>
    <row r="2300" spans="1:13">
      <c r="A2300" t="s">
        <v>7548</v>
      </c>
      <c r="B2300" t="s">
        <v>7549</v>
      </c>
      <c r="C2300" t="s">
        <v>16096</v>
      </c>
      <c r="D2300" t="s">
        <v>7551</v>
      </c>
      <c r="E2300" t="s">
        <v>7440</v>
      </c>
      <c r="F2300" t="s">
        <v>7550</v>
      </c>
      <c r="G2300" t="s">
        <v>7551</v>
      </c>
      <c r="H2300" t="s">
        <v>16097</v>
      </c>
      <c r="I2300" t="s">
        <v>9410</v>
      </c>
      <c r="J2300" t="s">
        <v>9411</v>
      </c>
      <c r="K2300">
        <v>0.97</v>
      </c>
      <c r="L2300" s="1">
        <v>44927</v>
      </c>
      <c r="M2300" s="1">
        <v>45291</v>
      </c>
    </row>
    <row r="2301" spans="1:13">
      <c r="A2301" t="s">
        <v>7552</v>
      </c>
      <c r="B2301" t="s">
        <v>7553</v>
      </c>
      <c r="C2301" t="s">
        <v>16098</v>
      </c>
      <c r="D2301" t="s">
        <v>16099</v>
      </c>
      <c r="E2301" t="s">
        <v>7440</v>
      </c>
      <c r="F2301" t="s">
        <v>7554</v>
      </c>
      <c r="G2301" t="s">
        <v>7509</v>
      </c>
      <c r="H2301" t="s">
        <v>16100</v>
      </c>
      <c r="I2301" t="s">
        <v>9410</v>
      </c>
      <c r="J2301" t="s">
        <v>9411</v>
      </c>
      <c r="K2301">
        <v>0.95</v>
      </c>
      <c r="L2301" s="1">
        <v>44927</v>
      </c>
      <c r="M2301" s="1">
        <v>45291</v>
      </c>
    </row>
    <row r="2302" spans="1:13">
      <c r="A2302" t="s">
        <v>7555</v>
      </c>
      <c r="B2302" t="s">
        <v>7556</v>
      </c>
      <c r="C2302" t="s">
        <v>16101</v>
      </c>
      <c r="D2302" t="s">
        <v>487</v>
      </c>
      <c r="E2302" t="s">
        <v>7440</v>
      </c>
      <c r="F2302" t="s">
        <v>7557</v>
      </c>
      <c r="G2302" t="s">
        <v>5077</v>
      </c>
      <c r="H2302" t="s">
        <v>16102</v>
      </c>
      <c r="I2302" t="s">
        <v>9410</v>
      </c>
      <c r="J2302" t="s">
        <v>9411</v>
      </c>
      <c r="K2302">
        <v>0.99</v>
      </c>
      <c r="L2302" s="1">
        <v>44927</v>
      </c>
      <c r="M2302" s="1">
        <v>45291</v>
      </c>
    </row>
    <row r="2303" spans="1:13">
      <c r="A2303" t="s">
        <v>7558</v>
      </c>
      <c r="B2303" t="s">
        <v>7559</v>
      </c>
      <c r="C2303" t="s">
        <v>16103</v>
      </c>
      <c r="D2303" t="s">
        <v>7445</v>
      </c>
      <c r="E2303" t="s">
        <v>7440</v>
      </c>
      <c r="F2303" t="s">
        <v>7560</v>
      </c>
      <c r="G2303" t="s">
        <v>7445</v>
      </c>
      <c r="H2303" t="s">
        <v>16104</v>
      </c>
      <c r="I2303" t="s">
        <v>9410</v>
      </c>
      <c r="J2303" t="s">
        <v>9411</v>
      </c>
      <c r="K2303">
        <v>1.02</v>
      </c>
      <c r="L2303" s="1">
        <v>44927</v>
      </c>
      <c r="M2303" s="1">
        <v>45291</v>
      </c>
    </row>
    <row r="2304" spans="1:13">
      <c r="A2304" t="s">
        <v>7561</v>
      </c>
      <c r="B2304" t="s">
        <v>7562</v>
      </c>
      <c r="C2304" t="s">
        <v>16105</v>
      </c>
      <c r="D2304" t="s">
        <v>13336</v>
      </c>
      <c r="E2304" t="s">
        <v>7440</v>
      </c>
      <c r="F2304" t="s">
        <v>7563</v>
      </c>
      <c r="G2304" t="s">
        <v>7445</v>
      </c>
      <c r="H2304" t="s">
        <v>16106</v>
      </c>
      <c r="I2304" t="s">
        <v>9410</v>
      </c>
      <c r="J2304" t="s">
        <v>9411</v>
      </c>
      <c r="K2304">
        <v>0.96</v>
      </c>
      <c r="L2304" s="1">
        <v>44927</v>
      </c>
      <c r="M2304" s="1">
        <v>45291</v>
      </c>
    </row>
    <row r="2305" spans="1:13">
      <c r="A2305" t="s">
        <v>7564</v>
      </c>
      <c r="B2305" t="s">
        <v>7565</v>
      </c>
      <c r="C2305" t="s">
        <v>16107</v>
      </c>
      <c r="D2305" t="s">
        <v>7513</v>
      </c>
      <c r="E2305" t="s">
        <v>7440</v>
      </c>
      <c r="F2305" t="s">
        <v>7566</v>
      </c>
      <c r="G2305" t="s">
        <v>7513</v>
      </c>
      <c r="H2305" t="s">
        <v>16108</v>
      </c>
      <c r="I2305" t="s">
        <v>9410</v>
      </c>
      <c r="J2305" t="s">
        <v>9411</v>
      </c>
      <c r="K2305">
        <v>1</v>
      </c>
      <c r="L2305" s="1">
        <v>44927</v>
      </c>
      <c r="M2305" s="1">
        <v>45291</v>
      </c>
    </row>
    <row r="2306" spans="1:13">
      <c r="A2306" t="s">
        <v>7567</v>
      </c>
      <c r="B2306" t="s">
        <v>7568</v>
      </c>
      <c r="C2306" t="s">
        <v>16109</v>
      </c>
      <c r="D2306" t="s">
        <v>16110</v>
      </c>
      <c r="E2306" t="s">
        <v>7440</v>
      </c>
      <c r="F2306" t="s">
        <v>7569</v>
      </c>
      <c r="G2306" t="s">
        <v>7509</v>
      </c>
      <c r="H2306" t="s">
        <v>16111</v>
      </c>
      <c r="I2306" t="s">
        <v>9410</v>
      </c>
      <c r="J2306" t="s">
        <v>9411</v>
      </c>
      <c r="K2306">
        <v>1.01</v>
      </c>
      <c r="L2306" s="1">
        <v>44927</v>
      </c>
      <c r="M2306" s="1">
        <v>45291</v>
      </c>
    </row>
    <row r="2307" spans="1:13">
      <c r="A2307" t="s">
        <v>7570</v>
      </c>
      <c r="B2307" t="s">
        <v>7571</v>
      </c>
      <c r="C2307" t="s">
        <v>16112</v>
      </c>
      <c r="D2307" t="s">
        <v>16113</v>
      </c>
      <c r="E2307" t="s">
        <v>7440</v>
      </c>
      <c r="F2307" t="s">
        <v>7572</v>
      </c>
      <c r="G2307" t="s">
        <v>4810</v>
      </c>
      <c r="H2307" t="s">
        <v>16114</v>
      </c>
      <c r="I2307" t="s">
        <v>9410</v>
      </c>
      <c r="J2307" t="s">
        <v>9411</v>
      </c>
      <c r="K2307">
        <v>1.02</v>
      </c>
      <c r="L2307" s="1">
        <v>44927</v>
      </c>
      <c r="M2307" s="1">
        <v>45291</v>
      </c>
    </row>
    <row r="2308" spans="1:13">
      <c r="A2308" t="s">
        <v>7573</v>
      </c>
      <c r="B2308" t="s">
        <v>7574</v>
      </c>
      <c r="C2308" t="s">
        <v>16115</v>
      </c>
      <c r="D2308" t="s">
        <v>7475</v>
      </c>
      <c r="E2308" t="s">
        <v>7440</v>
      </c>
      <c r="F2308" t="s">
        <v>7575</v>
      </c>
      <c r="G2308" t="s">
        <v>7475</v>
      </c>
      <c r="H2308" t="s">
        <v>16116</v>
      </c>
      <c r="I2308" t="s">
        <v>9410</v>
      </c>
      <c r="J2308" t="s">
        <v>9411</v>
      </c>
      <c r="K2308">
        <v>0.89</v>
      </c>
      <c r="L2308" s="1">
        <v>44927</v>
      </c>
      <c r="M2308" s="1">
        <v>45291</v>
      </c>
    </row>
    <row r="2309" spans="1:13">
      <c r="A2309" t="s">
        <v>7576</v>
      </c>
      <c r="B2309" t="s">
        <v>7577</v>
      </c>
      <c r="C2309" t="s">
        <v>16117</v>
      </c>
      <c r="D2309" t="s">
        <v>16118</v>
      </c>
      <c r="E2309" t="s">
        <v>7440</v>
      </c>
      <c r="F2309" t="s">
        <v>7578</v>
      </c>
      <c r="G2309" t="s">
        <v>7475</v>
      </c>
      <c r="H2309" t="s">
        <v>16021</v>
      </c>
      <c r="I2309" t="s">
        <v>9410</v>
      </c>
      <c r="J2309" t="s">
        <v>9411</v>
      </c>
      <c r="K2309">
        <v>1.05</v>
      </c>
      <c r="L2309" s="1">
        <v>44927</v>
      </c>
      <c r="M2309" s="1">
        <v>45291</v>
      </c>
    </row>
    <row r="2310" spans="1:13">
      <c r="A2310" t="s">
        <v>7579</v>
      </c>
      <c r="B2310" t="s">
        <v>7580</v>
      </c>
      <c r="C2310" t="s">
        <v>16119</v>
      </c>
      <c r="D2310" t="s">
        <v>13336</v>
      </c>
      <c r="E2310" t="s">
        <v>7440</v>
      </c>
      <c r="F2310" t="s">
        <v>7581</v>
      </c>
      <c r="G2310" t="s">
        <v>7445</v>
      </c>
      <c r="H2310" t="s">
        <v>16120</v>
      </c>
      <c r="I2310" t="s">
        <v>9410</v>
      </c>
      <c r="J2310" t="s">
        <v>9411</v>
      </c>
      <c r="K2310">
        <v>0.99</v>
      </c>
      <c r="L2310" s="1">
        <v>44927</v>
      </c>
      <c r="M2310" s="1">
        <v>45291</v>
      </c>
    </row>
    <row r="2311" spans="1:13">
      <c r="A2311" t="s">
        <v>7582</v>
      </c>
      <c r="B2311" t="s">
        <v>7583</v>
      </c>
      <c r="C2311" t="s">
        <v>16121</v>
      </c>
      <c r="D2311" t="s">
        <v>16122</v>
      </c>
      <c r="E2311" t="s">
        <v>7440</v>
      </c>
      <c r="F2311" t="s">
        <v>7584</v>
      </c>
      <c r="G2311" t="s">
        <v>7509</v>
      </c>
      <c r="H2311" t="s">
        <v>16123</v>
      </c>
      <c r="I2311" t="s">
        <v>9410</v>
      </c>
      <c r="J2311" t="s">
        <v>9411</v>
      </c>
      <c r="K2311">
        <v>1</v>
      </c>
      <c r="L2311" s="1">
        <v>44927</v>
      </c>
      <c r="M2311" s="1">
        <v>45291</v>
      </c>
    </row>
    <row r="2312" spans="1:13">
      <c r="A2312" t="s">
        <v>7585</v>
      </c>
      <c r="B2312" t="s">
        <v>7586</v>
      </c>
      <c r="C2312" t="s">
        <v>16124</v>
      </c>
      <c r="D2312" t="s">
        <v>487</v>
      </c>
      <c r="E2312" t="s">
        <v>7440</v>
      </c>
      <c r="F2312" t="s">
        <v>7587</v>
      </c>
      <c r="G2312" t="s">
        <v>7538</v>
      </c>
      <c r="H2312" t="s">
        <v>16125</v>
      </c>
      <c r="I2312" t="s">
        <v>9410</v>
      </c>
      <c r="J2312" t="s">
        <v>9411</v>
      </c>
      <c r="K2312">
        <v>0.98</v>
      </c>
      <c r="L2312" s="1">
        <v>44927</v>
      </c>
      <c r="M2312" s="1">
        <v>45291</v>
      </c>
    </row>
    <row r="2313" spans="1:13">
      <c r="A2313" t="s">
        <v>7588</v>
      </c>
      <c r="B2313" t="s">
        <v>7589</v>
      </c>
      <c r="C2313" t="s">
        <v>16126</v>
      </c>
      <c r="D2313" t="s">
        <v>16127</v>
      </c>
      <c r="E2313" t="s">
        <v>7440</v>
      </c>
      <c r="F2313" t="s">
        <v>7590</v>
      </c>
      <c r="G2313" t="s">
        <v>7591</v>
      </c>
      <c r="H2313" t="s">
        <v>16128</v>
      </c>
      <c r="I2313" t="s">
        <v>9410</v>
      </c>
      <c r="J2313" t="s">
        <v>9411</v>
      </c>
      <c r="K2313">
        <v>1.03</v>
      </c>
      <c r="L2313" s="1">
        <v>44927</v>
      </c>
      <c r="M2313" s="1">
        <v>45291</v>
      </c>
    </row>
    <row r="2314" spans="1:13">
      <c r="A2314" t="s">
        <v>16129</v>
      </c>
      <c r="B2314" t="s">
        <v>16130</v>
      </c>
      <c r="C2314" t="s">
        <v>16131</v>
      </c>
      <c r="D2314" t="s">
        <v>509</v>
      </c>
      <c r="E2314" t="s">
        <v>7440</v>
      </c>
      <c r="F2314" t="s">
        <v>16132</v>
      </c>
      <c r="G2314" t="s">
        <v>509</v>
      </c>
      <c r="H2314" t="s">
        <v>16133</v>
      </c>
      <c r="I2314" t="s">
        <v>9410</v>
      </c>
      <c r="J2314" t="s">
        <v>9411</v>
      </c>
      <c r="K2314">
        <v>0.98</v>
      </c>
      <c r="L2314" s="1">
        <v>44927</v>
      </c>
      <c r="M2314" s="1">
        <v>45291</v>
      </c>
    </row>
    <row r="2315" spans="1:13">
      <c r="A2315" t="s">
        <v>7592</v>
      </c>
      <c r="B2315" t="s">
        <v>7593</v>
      </c>
      <c r="C2315" t="s">
        <v>16134</v>
      </c>
      <c r="D2315" t="s">
        <v>16135</v>
      </c>
      <c r="E2315" t="s">
        <v>7440</v>
      </c>
      <c r="F2315" t="s">
        <v>7594</v>
      </c>
      <c r="G2315" t="s">
        <v>7595</v>
      </c>
      <c r="H2315" t="s">
        <v>16136</v>
      </c>
      <c r="I2315" t="s">
        <v>9410</v>
      </c>
      <c r="J2315" t="s">
        <v>9411</v>
      </c>
      <c r="K2315">
        <v>0.92</v>
      </c>
      <c r="L2315" s="1">
        <v>44927</v>
      </c>
      <c r="M2315" s="1">
        <v>45291</v>
      </c>
    </row>
    <row r="2316" spans="1:13">
      <c r="A2316" t="s">
        <v>7596</v>
      </c>
      <c r="B2316" t="s">
        <v>7597</v>
      </c>
      <c r="C2316" t="s">
        <v>16137</v>
      </c>
      <c r="D2316" t="s">
        <v>16138</v>
      </c>
      <c r="E2316" t="s">
        <v>7440</v>
      </c>
      <c r="F2316" t="s">
        <v>7598</v>
      </c>
      <c r="G2316" t="s">
        <v>7599</v>
      </c>
      <c r="H2316" t="s">
        <v>16139</v>
      </c>
      <c r="I2316" t="s">
        <v>9410</v>
      </c>
      <c r="J2316" t="s">
        <v>9411</v>
      </c>
      <c r="K2316">
        <v>0.95</v>
      </c>
      <c r="L2316" s="1">
        <v>44927</v>
      </c>
      <c r="M2316" s="1">
        <v>45291</v>
      </c>
    </row>
    <row r="2317" spans="1:13">
      <c r="A2317" t="s">
        <v>7605</v>
      </c>
      <c r="B2317" t="s">
        <v>7606</v>
      </c>
      <c r="C2317" t="s">
        <v>16140</v>
      </c>
      <c r="D2317" t="s">
        <v>14547</v>
      </c>
      <c r="E2317" t="s">
        <v>7607</v>
      </c>
      <c r="F2317" t="s">
        <v>7608</v>
      </c>
      <c r="G2317" t="s">
        <v>7609</v>
      </c>
      <c r="H2317" t="s">
        <v>16141</v>
      </c>
      <c r="I2317" t="s">
        <v>9410</v>
      </c>
      <c r="J2317" t="s">
        <v>9411</v>
      </c>
      <c r="K2317">
        <v>0.96</v>
      </c>
      <c r="L2317" s="1">
        <v>44927</v>
      </c>
      <c r="M2317" s="1">
        <v>45291</v>
      </c>
    </row>
    <row r="2318" spans="1:13">
      <c r="A2318" t="s">
        <v>7610</v>
      </c>
      <c r="B2318" t="s">
        <v>7611</v>
      </c>
      <c r="C2318" t="s">
        <v>16142</v>
      </c>
      <c r="D2318" t="s">
        <v>7613</v>
      </c>
      <c r="E2318" t="s">
        <v>7607</v>
      </c>
      <c r="F2318" t="s">
        <v>7612</v>
      </c>
      <c r="G2318" t="s">
        <v>7613</v>
      </c>
      <c r="H2318" t="s">
        <v>16143</v>
      </c>
      <c r="I2318" t="s">
        <v>9410</v>
      </c>
      <c r="J2318" t="s">
        <v>9411</v>
      </c>
      <c r="K2318">
        <v>0.85</v>
      </c>
      <c r="L2318" s="1">
        <v>44927</v>
      </c>
      <c r="M2318" s="1">
        <v>45291</v>
      </c>
    </row>
    <row r="2319" spans="1:13">
      <c r="A2319" t="s">
        <v>7614</v>
      </c>
      <c r="B2319" t="s">
        <v>7615</v>
      </c>
      <c r="C2319" t="s">
        <v>16144</v>
      </c>
      <c r="D2319" t="s">
        <v>7617</v>
      </c>
      <c r="E2319" t="s">
        <v>7607</v>
      </c>
      <c r="F2319" t="s">
        <v>7616</v>
      </c>
      <c r="G2319" t="s">
        <v>7617</v>
      </c>
      <c r="H2319" t="s">
        <v>16145</v>
      </c>
      <c r="I2319" t="s">
        <v>9410</v>
      </c>
      <c r="J2319" t="s">
        <v>9411</v>
      </c>
      <c r="K2319">
        <v>0.99</v>
      </c>
      <c r="L2319" s="1">
        <v>44927</v>
      </c>
      <c r="M2319" s="1">
        <v>45291</v>
      </c>
    </row>
    <row r="2320" spans="1:13">
      <c r="A2320" t="s">
        <v>7618</v>
      </c>
      <c r="B2320" t="s">
        <v>7619</v>
      </c>
      <c r="C2320" t="s">
        <v>16146</v>
      </c>
      <c r="D2320" t="s">
        <v>16147</v>
      </c>
      <c r="E2320" t="s">
        <v>7607</v>
      </c>
      <c r="F2320" t="s">
        <v>7620</v>
      </c>
      <c r="G2320" t="s">
        <v>3460</v>
      </c>
      <c r="H2320" t="s">
        <v>16148</v>
      </c>
      <c r="I2320" t="s">
        <v>9410</v>
      </c>
      <c r="J2320" t="s">
        <v>9411</v>
      </c>
      <c r="K2320">
        <v>0.98</v>
      </c>
      <c r="L2320" s="1">
        <v>44927</v>
      </c>
      <c r="M2320" s="1">
        <v>45291</v>
      </c>
    </row>
    <row r="2321" spans="1:13">
      <c r="A2321" t="s">
        <v>7621</v>
      </c>
      <c r="B2321" t="s">
        <v>7622</v>
      </c>
      <c r="C2321" t="s">
        <v>16149</v>
      </c>
      <c r="D2321" t="s">
        <v>16150</v>
      </c>
      <c r="E2321" t="s">
        <v>7607</v>
      </c>
      <c r="F2321" t="s">
        <v>7623</v>
      </c>
      <c r="G2321" t="s">
        <v>7624</v>
      </c>
      <c r="H2321" t="s">
        <v>16151</v>
      </c>
      <c r="I2321" t="s">
        <v>9410</v>
      </c>
      <c r="J2321" t="s">
        <v>9411</v>
      </c>
      <c r="K2321">
        <v>0.88</v>
      </c>
      <c r="L2321" s="1">
        <v>44927</v>
      </c>
      <c r="M2321" s="1">
        <v>45291</v>
      </c>
    </row>
    <row r="2322" spans="1:13">
      <c r="A2322" t="s">
        <v>7625</v>
      </c>
      <c r="B2322" t="s">
        <v>7626</v>
      </c>
      <c r="C2322" t="s">
        <v>16152</v>
      </c>
      <c r="D2322" t="s">
        <v>16153</v>
      </c>
      <c r="E2322" t="s">
        <v>7607</v>
      </c>
      <c r="F2322" t="s">
        <v>7627</v>
      </c>
      <c r="G2322" t="s">
        <v>7628</v>
      </c>
      <c r="H2322" t="s">
        <v>16154</v>
      </c>
      <c r="I2322" t="s">
        <v>9410</v>
      </c>
      <c r="J2322" t="s">
        <v>9411</v>
      </c>
      <c r="K2322">
        <v>1.01</v>
      </c>
      <c r="L2322" s="1">
        <v>44927</v>
      </c>
      <c r="M2322" s="1">
        <v>45291</v>
      </c>
    </row>
    <row r="2323" spans="1:13">
      <c r="A2323" t="s">
        <v>7629</v>
      </c>
      <c r="B2323" t="s">
        <v>7630</v>
      </c>
      <c r="C2323" t="s">
        <v>16155</v>
      </c>
      <c r="D2323" t="s">
        <v>16153</v>
      </c>
      <c r="E2323" t="s">
        <v>7607</v>
      </c>
      <c r="F2323" t="s">
        <v>7627</v>
      </c>
      <c r="G2323" t="s">
        <v>7628</v>
      </c>
      <c r="H2323" t="s">
        <v>16156</v>
      </c>
      <c r="I2323" t="s">
        <v>9410</v>
      </c>
      <c r="J2323" t="s">
        <v>9411</v>
      </c>
      <c r="K2323">
        <v>1.1000000000000001</v>
      </c>
      <c r="L2323" s="1">
        <v>44927</v>
      </c>
      <c r="M2323" s="1">
        <v>45291</v>
      </c>
    </row>
    <row r="2324" spans="1:13">
      <c r="A2324" t="s">
        <v>16157</v>
      </c>
      <c r="B2324" t="s">
        <v>16158</v>
      </c>
      <c r="C2324" t="s">
        <v>16159</v>
      </c>
      <c r="D2324" t="s">
        <v>16160</v>
      </c>
      <c r="E2324" t="s">
        <v>7607</v>
      </c>
      <c r="F2324" t="s">
        <v>16161</v>
      </c>
      <c r="G2324" t="s">
        <v>3189</v>
      </c>
      <c r="H2324" t="s">
        <v>16162</v>
      </c>
      <c r="I2324" t="s">
        <v>9410</v>
      </c>
      <c r="J2324" t="s">
        <v>9411</v>
      </c>
      <c r="K2324">
        <v>0.98</v>
      </c>
      <c r="L2324" s="1">
        <v>44927</v>
      </c>
      <c r="M2324" s="1">
        <v>45291</v>
      </c>
    </row>
    <row r="2325" spans="1:13">
      <c r="A2325" t="s">
        <v>7637</v>
      </c>
      <c r="B2325" t="s">
        <v>7638</v>
      </c>
      <c r="C2325" t="s">
        <v>16163</v>
      </c>
      <c r="D2325" t="s">
        <v>16164</v>
      </c>
      <c r="E2325" t="s">
        <v>7607</v>
      </c>
      <c r="F2325" t="s">
        <v>7639</v>
      </c>
      <c r="G2325" t="s">
        <v>7640</v>
      </c>
      <c r="H2325" t="s">
        <v>16165</v>
      </c>
      <c r="I2325" t="s">
        <v>9410</v>
      </c>
      <c r="J2325" t="s">
        <v>9411</v>
      </c>
      <c r="K2325">
        <v>1.01</v>
      </c>
      <c r="L2325" s="1">
        <v>44927</v>
      </c>
      <c r="M2325" s="1">
        <v>45291</v>
      </c>
    </row>
    <row r="2326" spans="1:13">
      <c r="A2326" t="s">
        <v>16166</v>
      </c>
      <c r="B2326" t="s">
        <v>16167</v>
      </c>
      <c r="C2326" t="s">
        <v>16168</v>
      </c>
      <c r="D2326" t="s">
        <v>16169</v>
      </c>
      <c r="E2326" t="s">
        <v>7607</v>
      </c>
      <c r="F2326" t="s">
        <v>16170</v>
      </c>
      <c r="G2326" t="s">
        <v>16171</v>
      </c>
      <c r="H2326" t="s">
        <v>16172</v>
      </c>
      <c r="I2326" t="s">
        <v>9410</v>
      </c>
      <c r="J2326" t="s">
        <v>9411</v>
      </c>
      <c r="K2326">
        <v>0.94</v>
      </c>
      <c r="L2326" s="1">
        <v>44927</v>
      </c>
      <c r="M2326" s="1">
        <v>45291</v>
      </c>
    </row>
    <row r="2327" spans="1:13">
      <c r="A2327" t="s">
        <v>16173</v>
      </c>
      <c r="B2327" t="s">
        <v>16174</v>
      </c>
      <c r="C2327" t="s">
        <v>16175</v>
      </c>
      <c r="D2327" t="s">
        <v>16176</v>
      </c>
      <c r="E2327" t="s">
        <v>7607</v>
      </c>
      <c r="F2327" t="s">
        <v>16177</v>
      </c>
      <c r="G2327" t="s">
        <v>509</v>
      </c>
      <c r="H2327" t="s">
        <v>16178</v>
      </c>
      <c r="I2327" t="s">
        <v>9410</v>
      </c>
      <c r="J2327" t="s">
        <v>9411</v>
      </c>
      <c r="K2327">
        <v>0.89</v>
      </c>
      <c r="L2327" s="1">
        <v>44927</v>
      </c>
      <c r="M2327" s="1">
        <v>45291</v>
      </c>
    </row>
    <row r="2328" spans="1:13">
      <c r="A2328" t="s">
        <v>16179</v>
      </c>
      <c r="B2328" t="s">
        <v>16180</v>
      </c>
      <c r="C2328" t="s">
        <v>16181</v>
      </c>
      <c r="D2328" t="s">
        <v>16153</v>
      </c>
      <c r="E2328" t="s">
        <v>7607</v>
      </c>
      <c r="F2328" t="s">
        <v>16182</v>
      </c>
      <c r="G2328" t="s">
        <v>7628</v>
      </c>
      <c r="H2328" t="s">
        <v>16183</v>
      </c>
      <c r="I2328" t="s">
        <v>9410</v>
      </c>
      <c r="J2328" t="s">
        <v>9411</v>
      </c>
      <c r="K2328">
        <v>0.93</v>
      </c>
      <c r="L2328" s="1">
        <v>44927</v>
      </c>
      <c r="M2328" s="1">
        <v>45291</v>
      </c>
    </row>
    <row r="2329" spans="1:13">
      <c r="A2329" t="s">
        <v>16184</v>
      </c>
      <c r="B2329" t="s">
        <v>16185</v>
      </c>
      <c r="C2329" t="s">
        <v>16186</v>
      </c>
      <c r="D2329" t="s">
        <v>16164</v>
      </c>
      <c r="E2329" t="s">
        <v>7607</v>
      </c>
      <c r="F2329" t="s">
        <v>16187</v>
      </c>
      <c r="G2329" t="s">
        <v>7640</v>
      </c>
      <c r="H2329" t="s">
        <v>16188</v>
      </c>
      <c r="I2329" t="s">
        <v>9410</v>
      </c>
      <c r="J2329" t="s">
        <v>9411</v>
      </c>
      <c r="K2329">
        <v>0.89</v>
      </c>
      <c r="L2329" s="1">
        <v>44927</v>
      </c>
      <c r="M2329" s="1">
        <v>45291</v>
      </c>
    </row>
    <row r="2330" spans="1:13">
      <c r="A2330" t="s">
        <v>7641</v>
      </c>
      <c r="B2330" t="s">
        <v>7642</v>
      </c>
      <c r="C2330" t="s">
        <v>16189</v>
      </c>
      <c r="D2330" t="s">
        <v>16153</v>
      </c>
      <c r="E2330" t="s">
        <v>7607</v>
      </c>
      <c r="F2330" t="s">
        <v>7643</v>
      </c>
      <c r="G2330" t="s">
        <v>3783</v>
      </c>
      <c r="H2330" t="s">
        <v>16190</v>
      </c>
      <c r="I2330" t="s">
        <v>9410</v>
      </c>
      <c r="J2330" t="s">
        <v>9411</v>
      </c>
      <c r="K2330">
        <v>1.03</v>
      </c>
      <c r="L2330" s="1">
        <v>44927</v>
      </c>
      <c r="M2330" s="1">
        <v>45291</v>
      </c>
    </row>
    <row r="2331" spans="1:13">
      <c r="A2331" t="s">
        <v>7644</v>
      </c>
      <c r="B2331" t="s">
        <v>7645</v>
      </c>
      <c r="C2331" t="s">
        <v>16191</v>
      </c>
      <c r="D2331" t="s">
        <v>16147</v>
      </c>
      <c r="E2331" t="s">
        <v>7607</v>
      </c>
      <c r="F2331" t="s">
        <v>7646</v>
      </c>
      <c r="G2331" t="s">
        <v>3460</v>
      </c>
      <c r="H2331" t="s">
        <v>16192</v>
      </c>
      <c r="I2331" t="s">
        <v>9410</v>
      </c>
      <c r="J2331" t="s">
        <v>9411</v>
      </c>
      <c r="K2331">
        <v>0.99</v>
      </c>
      <c r="L2331" s="1">
        <v>44927</v>
      </c>
      <c r="M2331" s="1">
        <v>45291</v>
      </c>
    </row>
    <row r="2332" spans="1:13">
      <c r="A2332" t="s">
        <v>16193</v>
      </c>
      <c r="B2332" t="s">
        <v>16194</v>
      </c>
      <c r="C2332" t="s">
        <v>16195</v>
      </c>
      <c r="D2332" t="s">
        <v>16196</v>
      </c>
      <c r="E2332" t="s">
        <v>7607</v>
      </c>
      <c r="F2332" t="s">
        <v>16197</v>
      </c>
      <c r="G2332" t="s">
        <v>16198</v>
      </c>
      <c r="H2332" t="s">
        <v>16199</v>
      </c>
      <c r="I2332" t="s">
        <v>9410</v>
      </c>
      <c r="J2332" t="s">
        <v>9411</v>
      </c>
      <c r="K2332">
        <v>0.67</v>
      </c>
      <c r="L2332" s="1">
        <v>44927</v>
      </c>
      <c r="M2332" s="1">
        <v>45291</v>
      </c>
    </row>
    <row r="2333" spans="1:13">
      <c r="A2333" t="s">
        <v>16200</v>
      </c>
      <c r="B2333" t="s">
        <v>16201</v>
      </c>
      <c r="C2333" t="s">
        <v>16202</v>
      </c>
      <c r="D2333" t="s">
        <v>16203</v>
      </c>
      <c r="E2333" t="s">
        <v>7649</v>
      </c>
      <c r="F2333" t="s">
        <v>16204</v>
      </c>
      <c r="G2333" t="s">
        <v>16205</v>
      </c>
      <c r="H2333" t="s">
        <v>16206</v>
      </c>
      <c r="I2333" t="s">
        <v>9410</v>
      </c>
      <c r="J2333" t="s">
        <v>9411</v>
      </c>
      <c r="K2333">
        <v>1.0900000000000001</v>
      </c>
      <c r="L2333" s="1">
        <v>44927</v>
      </c>
      <c r="M2333" s="1">
        <v>45291</v>
      </c>
    </row>
    <row r="2334" spans="1:13">
      <c r="A2334" t="s">
        <v>7647</v>
      </c>
      <c r="B2334" t="s">
        <v>7648</v>
      </c>
      <c r="C2334" t="s">
        <v>16207</v>
      </c>
      <c r="D2334" t="s">
        <v>104</v>
      </c>
      <c r="E2334" t="s">
        <v>7649</v>
      </c>
      <c r="F2334" t="s">
        <v>7650</v>
      </c>
      <c r="G2334" t="s">
        <v>78</v>
      </c>
      <c r="H2334" t="s">
        <v>16208</v>
      </c>
      <c r="I2334" t="s">
        <v>9410</v>
      </c>
      <c r="J2334" t="s">
        <v>9411</v>
      </c>
      <c r="K2334">
        <v>1.0900000000000001</v>
      </c>
      <c r="L2334" s="1">
        <v>44927</v>
      </c>
      <c r="M2334" s="1">
        <v>45291</v>
      </c>
    </row>
    <row r="2335" spans="1:13">
      <c r="A2335" t="s">
        <v>7651</v>
      </c>
      <c r="B2335" t="s">
        <v>7652</v>
      </c>
      <c r="C2335" t="s">
        <v>16209</v>
      </c>
      <c r="D2335" t="s">
        <v>5056</v>
      </c>
      <c r="E2335" t="s">
        <v>7649</v>
      </c>
      <c r="F2335" t="s">
        <v>7653</v>
      </c>
      <c r="G2335" t="s">
        <v>7654</v>
      </c>
      <c r="H2335" t="s">
        <v>16210</v>
      </c>
      <c r="I2335" t="s">
        <v>9410</v>
      </c>
      <c r="J2335" t="s">
        <v>9411</v>
      </c>
      <c r="K2335">
        <v>1.03</v>
      </c>
      <c r="L2335" s="1">
        <v>44927</v>
      </c>
      <c r="M2335" s="1">
        <v>45291</v>
      </c>
    </row>
    <row r="2336" spans="1:13">
      <c r="A2336" t="s">
        <v>7655</v>
      </c>
      <c r="B2336" t="s">
        <v>7656</v>
      </c>
      <c r="C2336" t="s">
        <v>16211</v>
      </c>
      <c r="D2336" t="s">
        <v>16212</v>
      </c>
      <c r="E2336" t="s">
        <v>7649</v>
      </c>
      <c r="F2336" t="s">
        <v>7657</v>
      </c>
      <c r="G2336" t="s">
        <v>6111</v>
      </c>
      <c r="H2336" t="s">
        <v>16213</v>
      </c>
      <c r="I2336" t="s">
        <v>9410</v>
      </c>
      <c r="J2336" t="s">
        <v>9411</v>
      </c>
      <c r="K2336">
        <v>1.07</v>
      </c>
      <c r="L2336" s="1">
        <v>44927</v>
      </c>
      <c r="M2336" s="1">
        <v>45291</v>
      </c>
    </row>
    <row r="2337" spans="1:13">
      <c r="A2337" t="s">
        <v>16214</v>
      </c>
      <c r="B2337" t="s">
        <v>16215</v>
      </c>
      <c r="C2337" t="s">
        <v>16216</v>
      </c>
      <c r="D2337" t="s">
        <v>10974</v>
      </c>
      <c r="E2337" t="s">
        <v>7649</v>
      </c>
      <c r="F2337" t="s">
        <v>16217</v>
      </c>
      <c r="G2337" t="s">
        <v>94</v>
      </c>
      <c r="H2337" t="s">
        <v>16218</v>
      </c>
      <c r="I2337" t="s">
        <v>9410</v>
      </c>
      <c r="J2337" t="s">
        <v>9411</v>
      </c>
      <c r="K2337">
        <v>0.97</v>
      </c>
      <c r="L2337" s="1">
        <v>44927</v>
      </c>
      <c r="M2337" s="1">
        <v>45291</v>
      </c>
    </row>
    <row r="2338" spans="1:13">
      <c r="A2338" t="s">
        <v>16219</v>
      </c>
      <c r="B2338" t="s">
        <v>16220</v>
      </c>
      <c r="C2338" t="s">
        <v>16221</v>
      </c>
      <c r="D2338" t="s">
        <v>7538</v>
      </c>
      <c r="E2338" t="s">
        <v>7649</v>
      </c>
      <c r="F2338" t="s">
        <v>16222</v>
      </c>
      <c r="G2338" t="s">
        <v>3581</v>
      </c>
      <c r="H2338" t="s">
        <v>16223</v>
      </c>
      <c r="I2338" t="s">
        <v>9410</v>
      </c>
      <c r="J2338" t="s">
        <v>9411</v>
      </c>
      <c r="K2338">
        <v>1.1200000000000001</v>
      </c>
      <c r="L2338" s="1">
        <v>44927</v>
      </c>
      <c r="M2338" s="1">
        <v>45291</v>
      </c>
    </row>
    <row r="2339" spans="1:13">
      <c r="A2339" t="s">
        <v>7658</v>
      </c>
      <c r="B2339" t="s">
        <v>7659</v>
      </c>
      <c r="C2339" t="s">
        <v>16224</v>
      </c>
      <c r="D2339" t="s">
        <v>16225</v>
      </c>
      <c r="E2339" t="s">
        <v>7649</v>
      </c>
      <c r="F2339" t="s">
        <v>7660</v>
      </c>
      <c r="G2339" t="s">
        <v>3849</v>
      </c>
      <c r="H2339" t="s">
        <v>16226</v>
      </c>
      <c r="I2339" t="s">
        <v>9410</v>
      </c>
      <c r="J2339" t="s">
        <v>9411</v>
      </c>
      <c r="K2339">
        <v>0.96</v>
      </c>
      <c r="L2339" s="1">
        <v>44927</v>
      </c>
      <c r="M2339" s="1">
        <v>45291</v>
      </c>
    </row>
    <row r="2340" spans="1:13">
      <c r="A2340" t="s">
        <v>7661</v>
      </c>
      <c r="B2340" t="s">
        <v>7662</v>
      </c>
      <c r="C2340" t="s">
        <v>16227</v>
      </c>
      <c r="D2340" t="s">
        <v>12134</v>
      </c>
      <c r="E2340" t="s">
        <v>7649</v>
      </c>
      <c r="F2340" t="s">
        <v>7663</v>
      </c>
      <c r="G2340" t="s">
        <v>7664</v>
      </c>
      <c r="H2340" t="s">
        <v>16228</v>
      </c>
      <c r="I2340" t="s">
        <v>9410</v>
      </c>
      <c r="J2340" t="s">
        <v>9411</v>
      </c>
      <c r="K2340">
        <v>0.98</v>
      </c>
      <c r="L2340" s="1">
        <v>44927</v>
      </c>
      <c r="M2340" s="1">
        <v>45291</v>
      </c>
    </row>
    <row r="2341" spans="1:13">
      <c r="A2341" t="s">
        <v>7665</v>
      </c>
      <c r="B2341" t="s">
        <v>7666</v>
      </c>
      <c r="C2341" t="s">
        <v>16229</v>
      </c>
      <c r="D2341" t="s">
        <v>4064</v>
      </c>
      <c r="E2341" t="s">
        <v>7649</v>
      </c>
      <c r="F2341" t="s">
        <v>7667</v>
      </c>
      <c r="G2341" t="s">
        <v>5300</v>
      </c>
      <c r="H2341" t="s">
        <v>16230</v>
      </c>
      <c r="I2341" t="s">
        <v>9410</v>
      </c>
      <c r="J2341" t="s">
        <v>9411</v>
      </c>
      <c r="K2341">
        <v>1.04</v>
      </c>
      <c r="L2341" s="1">
        <v>44927</v>
      </c>
      <c r="M2341" s="1">
        <v>45291</v>
      </c>
    </row>
    <row r="2342" spans="1:13">
      <c r="A2342" t="s">
        <v>7668</v>
      </c>
      <c r="B2342" t="s">
        <v>7669</v>
      </c>
      <c r="C2342" t="s">
        <v>16231</v>
      </c>
      <c r="D2342" t="s">
        <v>16232</v>
      </c>
      <c r="E2342" t="s">
        <v>7649</v>
      </c>
      <c r="F2342" t="s">
        <v>7670</v>
      </c>
      <c r="G2342" t="s">
        <v>2624</v>
      </c>
      <c r="H2342" t="s">
        <v>16233</v>
      </c>
      <c r="I2342" t="s">
        <v>9410</v>
      </c>
      <c r="J2342" t="s">
        <v>9411</v>
      </c>
      <c r="K2342">
        <v>0.97</v>
      </c>
      <c r="L2342" s="1">
        <v>44927</v>
      </c>
      <c r="M2342" s="1">
        <v>45291</v>
      </c>
    </row>
    <row r="2343" spans="1:13">
      <c r="A2343" t="s">
        <v>16234</v>
      </c>
      <c r="B2343" t="s">
        <v>16235</v>
      </c>
      <c r="C2343" t="s">
        <v>16236</v>
      </c>
      <c r="D2343" t="s">
        <v>7081</v>
      </c>
      <c r="E2343" t="s">
        <v>7649</v>
      </c>
      <c r="F2343" t="s">
        <v>16237</v>
      </c>
      <c r="G2343" t="s">
        <v>2199</v>
      </c>
      <c r="H2343" t="s">
        <v>16238</v>
      </c>
      <c r="I2343" t="s">
        <v>9410</v>
      </c>
      <c r="J2343" t="s">
        <v>9411</v>
      </c>
      <c r="K2343">
        <v>1.02</v>
      </c>
      <c r="L2343" s="1">
        <v>44927</v>
      </c>
      <c r="M2343" s="1">
        <v>45291</v>
      </c>
    </row>
    <row r="2344" spans="1:13">
      <c r="A2344" t="s">
        <v>7671</v>
      </c>
      <c r="B2344" t="s">
        <v>7672</v>
      </c>
      <c r="C2344" t="s">
        <v>16239</v>
      </c>
      <c r="D2344" t="s">
        <v>16240</v>
      </c>
      <c r="E2344" t="s">
        <v>7649</v>
      </c>
      <c r="F2344" t="s">
        <v>7673</v>
      </c>
      <c r="G2344" t="s">
        <v>5300</v>
      </c>
      <c r="H2344" t="s">
        <v>16241</v>
      </c>
      <c r="I2344" t="s">
        <v>9410</v>
      </c>
      <c r="J2344" t="s">
        <v>9411</v>
      </c>
      <c r="K2344">
        <v>1.0900000000000001</v>
      </c>
      <c r="L2344" s="1">
        <v>44927</v>
      </c>
      <c r="M2344" s="1">
        <v>45291</v>
      </c>
    </row>
    <row r="2345" spans="1:13">
      <c r="A2345" t="s">
        <v>7674</v>
      </c>
      <c r="B2345" t="s">
        <v>7675</v>
      </c>
      <c r="C2345" t="s">
        <v>16242</v>
      </c>
      <c r="D2345" t="s">
        <v>16243</v>
      </c>
      <c r="E2345" t="s">
        <v>7649</v>
      </c>
      <c r="F2345" t="s">
        <v>7676</v>
      </c>
      <c r="G2345" t="s">
        <v>6765</v>
      </c>
      <c r="H2345" t="s">
        <v>16244</v>
      </c>
      <c r="I2345" t="s">
        <v>9410</v>
      </c>
      <c r="J2345" t="s">
        <v>9411</v>
      </c>
      <c r="K2345">
        <v>1.1000000000000001</v>
      </c>
      <c r="L2345" s="1">
        <v>44927</v>
      </c>
      <c r="M2345" s="1">
        <v>45291</v>
      </c>
    </row>
    <row r="2346" spans="1:13">
      <c r="A2346" t="s">
        <v>7677</v>
      </c>
      <c r="B2346" t="s">
        <v>7678</v>
      </c>
      <c r="C2346" t="s">
        <v>16245</v>
      </c>
      <c r="D2346" t="s">
        <v>421</v>
      </c>
      <c r="E2346" t="s">
        <v>7649</v>
      </c>
      <c r="F2346" t="s">
        <v>7679</v>
      </c>
      <c r="G2346" t="s">
        <v>7680</v>
      </c>
      <c r="H2346" t="s">
        <v>16246</v>
      </c>
      <c r="I2346" t="s">
        <v>9410</v>
      </c>
      <c r="J2346" t="s">
        <v>9411</v>
      </c>
      <c r="K2346">
        <v>1.0900000000000001</v>
      </c>
      <c r="L2346" s="1">
        <v>44927</v>
      </c>
      <c r="M2346" s="1">
        <v>45291</v>
      </c>
    </row>
    <row r="2347" spans="1:13">
      <c r="A2347" t="s">
        <v>7681</v>
      </c>
      <c r="B2347" t="s">
        <v>7682</v>
      </c>
      <c r="C2347" t="s">
        <v>16247</v>
      </c>
      <c r="D2347" t="s">
        <v>197</v>
      </c>
      <c r="E2347" t="s">
        <v>7649</v>
      </c>
      <c r="F2347" t="s">
        <v>7683</v>
      </c>
      <c r="G2347" t="s">
        <v>2559</v>
      </c>
      <c r="H2347" t="s">
        <v>16248</v>
      </c>
      <c r="I2347" t="s">
        <v>9410</v>
      </c>
      <c r="J2347" t="s">
        <v>9411</v>
      </c>
      <c r="K2347">
        <v>0.99</v>
      </c>
      <c r="L2347" s="1">
        <v>44927</v>
      </c>
      <c r="M2347" s="1">
        <v>45291</v>
      </c>
    </row>
    <row r="2348" spans="1:13">
      <c r="A2348" t="s">
        <v>7684</v>
      </c>
      <c r="B2348" t="s">
        <v>7685</v>
      </c>
      <c r="C2348" t="s">
        <v>16249</v>
      </c>
      <c r="D2348" t="s">
        <v>14174</v>
      </c>
      <c r="E2348" t="s">
        <v>7649</v>
      </c>
      <c r="F2348" t="s">
        <v>7686</v>
      </c>
      <c r="G2348" t="s">
        <v>7687</v>
      </c>
      <c r="H2348" t="s">
        <v>16250</v>
      </c>
      <c r="I2348" t="s">
        <v>9410</v>
      </c>
      <c r="J2348" t="s">
        <v>9411</v>
      </c>
      <c r="K2348">
        <v>0.97</v>
      </c>
      <c r="L2348" s="1">
        <v>44927</v>
      </c>
      <c r="M2348" s="1">
        <v>45291</v>
      </c>
    </row>
    <row r="2349" spans="1:13">
      <c r="A2349" t="s">
        <v>7688</v>
      </c>
      <c r="B2349" t="s">
        <v>7689</v>
      </c>
      <c r="C2349" t="s">
        <v>16251</v>
      </c>
      <c r="D2349" t="s">
        <v>16252</v>
      </c>
      <c r="E2349" t="s">
        <v>7649</v>
      </c>
      <c r="F2349" t="s">
        <v>7690</v>
      </c>
      <c r="G2349" t="s">
        <v>7691</v>
      </c>
      <c r="H2349" t="s">
        <v>16253</v>
      </c>
      <c r="I2349" t="s">
        <v>9410</v>
      </c>
      <c r="J2349" t="s">
        <v>9411</v>
      </c>
      <c r="K2349">
        <v>0.99</v>
      </c>
      <c r="L2349" s="1">
        <v>44927</v>
      </c>
      <c r="M2349" s="1">
        <v>45291</v>
      </c>
    </row>
    <row r="2350" spans="1:13">
      <c r="A2350" t="s">
        <v>16254</v>
      </c>
      <c r="B2350" t="s">
        <v>16255</v>
      </c>
      <c r="C2350" t="s">
        <v>16256</v>
      </c>
      <c r="D2350" t="s">
        <v>16257</v>
      </c>
      <c r="E2350" t="s">
        <v>7649</v>
      </c>
      <c r="F2350" t="s">
        <v>16258</v>
      </c>
      <c r="G2350" t="s">
        <v>16259</v>
      </c>
      <c r="H2350" t="s">
        <v>16260</v>
      </c>
      <c r="I2350" t="s">
        <v>9410</v>
      </c>
      <c r="J2350" t="s">
        <v>9411</v>
      </c>
      <c r="K2350">
        <v>1.21</v>
      </c>
      <c r="L2350" s="1">
        <v>44927</v>
      </c>
      <c r="M2350" s="1">
        <v>45291</v>
      </c>
    </row>
    <row r="2351" spans="1:13">
      <c r="A2351" t="s">
        <v>16261</v>
      </c>
      <c r="B2351" t="s">
        <v>16262</v>
      </c>
      <c r="C2351" t="s">
        <v>16263</v>
      </c>
      <c r="D2351" t="s">
        <v>16264</v>
      </c>
      <c r="E2351" t="s">
        <v>7649</v>
      </c>
      <c r="F2351" t="s">
        <v>16265</v>
      </c>
      <c r="G2351" t="s">
        <v>3493</v>
      </c>
      <c r="H2351" t="s">
        <v>16266</v>
      </c>
      <c r="I2351" t="s">
        <v>9410</v>
      </c>
      <c r="J2351" t="s">
        <v>9411</v>
      </c>
      <c r="K2351">
        <v>1.03</v>
      </c>
      <c r="L2351" s="1">
        <v>44927</v>
      </c>
      <c r="M2351" s="1">
        <v>45291</v>
      </c>
    </row>
    <row r="2352" spans="1:13">
      <c r="A2352" t="s">
        <v>7692</v>
      </c>
      <c r="B2352" t="s">
        <v>7693</v>
      </c>
      <c r="C2352" t="s">
        <v>16267</v>
      </c>
      <c r="D2352" t="s">
        <v>16268</v>
      </c>
      <c r="E2352" t="s">
        <v>7649</v>
      </c>
      <c r="F2352" t="s">
        <v>7694</v>
      </c>
      <c r="G2352" t="s">
        <v>7482</v>
      </c>
      <c r="H2352" t="s">
        <v>16269</v>
      </c>
      <c r="I2352" t="s">
        <v>9410</v>
      </c>
      <c r="J2352" t="s">
        <v>9411</v>
      </c>
      <c r="K2352">
        <v>0.91</v>
      </c>
      <c r="L2352" s="1">
        <v>44927</v>
      </c>
      <c r="M2352" s="1">
        <v>45291</v>
      </c>
    </row>
    <row r="2353" spans="1:13">
      <c r="A2353" t="s">
        <v>7695</v>
      </c>
      <c r="B2353" t="s">
        <v>7696</v>
      </c>
      <c r="C2353" t="s">
        <v>16270</v>
      </c>
      <c r="D2353" t="s">
        <v>9884</v>
      </c>
      <c r="E2353" t="s">
        <v>7649</v>
      </c>
      <c r="F2353" t="s">
        <v>7697</v>
      </c>
      <c r="G2353" t="s">
        <v>56</v>
      </c>
      <c r="H2353" t="s">
        <v>16271</v>
      </c>
      <c r="I2353" t="s">
        <v>9410</v>
      </c>
      <c r="J2353" t="s">
        <v>9411</v>
      </c>
      <c r="K2353">
        <v>1</v>
      </c>
      <c r="L2353" s="1">
        <v>44927</v>
      </c>
      <c r="M2353" s="1">
        <v>45291</v>
      </c>
    </row>
    <row r="2354" spans="1:13">
      <c r="A2354" t="s">
        <v>7698</v>
      </c>
      <c r="B2354" t="s">
        <v>7699</v>
      </c>
      <c r="C2354" t="s">
        <v>16272</v>
      </c>
      <c r="D2354" t="s">
        <v>16212</v>
      </c>
      <c r="E2354" t="s">
        <v>7649</v>
      </c>
      <c r="F2354" t="s">
        <v>7700</v>
      </c>
      <c r="G2354" t="s">
        <v>6111</v>
      </c>
      <c r="H2354" t="s">
        <v>16273</v>
      </c>
      <c r="I2354" t="s">
        <v>9410</v>
      </c>
      <c r="J2354" t="s">
        <v>9411</v>
      </c>
      <c r="K2354">
        <v>1</v>
      </c>
      <c r="L2354" s="1">
        <v>44927</v>
      </c>
      <c r="M2354" s="1">
        <v>45291</v>
      </c>
    </row>
    <row r="2355" spans="1:13">
      <c r="A2355" t="s">
        <v>7701</v>
      </c>
      <c r="B2355" t="s">
        <v>7702</v>
      </c>
      <c r="C2355" t="s">
        <v>16274</v>
      </c>
      <c r="D2355" t="s">
        <v>7704</v>
      </c>
      <c r="E2355" t="s">
        <v>7649</v>
      </c>
      <c r="F2355" t="s">
        <v>7703</v>
      </c>
      <c r="G2355" t="s">
        <v>7704</v>
      </c>
      <c r="H2355" t="s">
        <v>16275</v>
      </c>
      <c r="I2355" t="s">
        <v>9410</v>
      </c>
      <c r="J2355" t="s">
        <v>9411</v>
      </c>
      <c r="K2355">
        <v>1.03</v>
      </c>
      <c r="L2355" s="1">
        <v>44927</v>
      </c>
      <c r="M2355" s="1">
        <v>45291</v>
      </c>
    </row>
    <row r="2356" spans="1:13">
      <c r="A2356" t="s">
        <v>7705</v>
      </c>
      <c r="B2356" t="s">
        <v>7706</v>
      </c>
      <c r="C2356" t="s">
        <v>16276</v>
      </c>
      <c r="D2356" t="s">
        <v>16277</v>
      </c>
      <c r="E2356" t="s">
        <v>7649</v>
      </c>
      <c r="F2356" t="s">
        <v>7707</v>
      </c>
      <c r="G2356" t="s">
        <v>44</v>
      </c>
      <c r="H2356" t="s">
        <v>16278</v>
      </c>
      <c r="I2356" t="s">
        <v>9410</v>
      </c>
      <c r="J2356" t="s">
        <v>9411</v>
      </c>
      <c r="K2356">
        <v>1</v>
      </c>
      <c r="L2356" s="1">
        <v>44927</v>
      </c>
      <c r="M2356" s="1">
        <v>45291</v>
      </c>
    </row>
    <row r="2357" spans="1:13">
      <c r="A2357" t="s">
        <v>7708</v>
      </c>
      <c r="B2357" t="s">
        <v>7709</v>
      </c>
      <c r="C2357" t="s">
        <v>16279</v>
      </c>
      <c r="D2357" t="s">
        <v>16277</v>
      </c>
      <c r="E2357" t="s">
        <v>7649</v>
      </c>
      <c r="F2357" t="s">
        <v>7710</v>
      </c>
      <c r="G2357" t="s">
        <v>44</v>
      </c>
      <c r="H2357" t="s">
        <v>16280</v>
      </c>
      <c r="I2357" t="s">
        <v>9410</v>
      </c>
      <c r="J2357" t="s">
        <v>9411</v>
      </c>
      <c r="K2357">
        <v>1.03</v>
      </c>
      <c r="L2357" s="1">
        <v>44927</v>
      </c>
      <c r="M2357" s="1">
        <v>45291</v>
      </c>
    </row>
    <row r="2358" spans="1:13">
      <c r="A2358" t="s">
        <v>7711</v>
      </c>
      <c r="B2358" t="s">
        <v>7712</v>
      </c>
      <c r="C2358" t="s">
        <v>16281</v>
      </c>
      <c r="D2358" t="s">
        <v>16282</v>
      </c>
      <c r="E2358" t="s">
        <v>7649</v>
      </c>
      <c r="F2358" t="s">
        <v>7713</v>
      </c>
      <c r="G2358" t="s">
        <v>464</v>
      </c>
      <c r="H2358" t="s">
        <v>16283</v>
      </c>
      <c r="I2358" t="s">
        <v>9410</v>
      </c>
      <c r="J2358" t="s">
        <v>9411</v>
      </c>
      <c r="K2358">
        <v>1</v>
      </c>
      <c r="L2358" s="1">
        <v>44927</v>
      </c>
      <c r="M2358" s="1">
        <v>45291</v>
      </c>
    </row>
    <row r="2359" spans="1:13">
      <c r="A2359" t="s">
        <v>7714</v>
      </c>
      <c r="B2359" t="s">
        <v>7715</v>
      </c>
      <c r="C2359" t="s">
        <v>16284</v>
      </c>
      <c r="D2359" t="s">
        <v>16285</v>
      </c>
      <c r="E2359" t="s">
        <v>7649</v>
      </c>
      <c r="F2359" t="s">
        <v>7716</v>
      </c>
      <c r="G2359" t="s">
        <v>6006</v>
      </c>
      <c r="H2359" t="s">
        <v>16286</v>
      </c>
      <c r="I2359" t="s">
        <v>9410</v>
      </c>
      <c r="J2359" t="s">
        <v>9411</v>
      </c>
      <c r="K2359">
        <v>1.01</v>
      </c>
      <c r="L2359" s="1">
        <v>44927</v>
      </c>
      <c r="M2359" s="1">
        <v>45291</v>
      </c>
    </row>
    <row r="2360" spans="1:13">
      <c r="A2360" t="s">
        <v>7717</v>
      </c>
      <c r="B2360" t="s">
        <v>7718</v>
      </c>
      <c r="C2360" t="s">
        <v>16287</v>
      </c>
      <c r="D2360" t="s">
        <v>13804</v>
      </c>
      <c r="E2360" t="s">
        <v>7649</v>
      </c>
      <c r="F2360" t="s">
        <v>7719</v>
      </c>
      <c r="G2360" t="s">
        <v>36</v>
      </c>
      <c r="H2360" t="s">
        <v>16288</v>
      </c>
      <c r="I2360" t="s">
        <v>9410</v>
      </c>
      <c r="J2360" t="s">
        <v>9411</v>
      </c>
      <c r="K2360">
        <v>0.92</v>
      </c>
      <c r="L2360" s="1">
        <v>44927</v>
      </c>
      <c r="M2360" s="1">
        <v>45291</v>
      </c>
    </row>
    <row r="2361" spans="1:13">
      <c r="A2361" t="s">
        <v>16289</v>
      </c>
      <c r="B2361" t="s">
        <v>16290</v>
      </c>
      <c r="C2361" t="s">
        <v>16291</v>
      </c>
      <c r="D2361" t="s">
        <v>2697</v>
      </c>
      <c r="E2361" t="s">
        <v>7649</v>
      </c>
      <c r="F2361" t="s">
        <v>16292</v>
      </c>
      <c r="G2361" t="s">
        <v>12906</v>
      </c>
      <c r="H2361" t="s">
        <v>16293</v>
      </c>
      <c r="I2361" t="s">
        <v>9410</v>
      </c>
      <c r="J2361" t="s">
        <v>9411</v>
      </c>
      <c r="K2361">
        <v>0.88</v>
      </c>
      <c r="L2361" s="1">
        <v>44927</v>
      </c>
      <c r="M2361" s="1">
        <v>45291</v>
      </c>
    </row>
    <row r="2362" spans="1:13">
      <c r="A2362" t="s">
        <v>7720</v>
      </c>
      <c r="B2362" t="s">
        <v>7721</v>
      </c>
      <c r="C2362" t="s">
        <v>16294</v>
      </c>
      <c r="D2362" t="s">
        <v>12725</v>
      </c>
      <c r="E2362" t="s">
        <v>7649</v>
      </c>
      <c r="F2362" t="s">
        <v>7722</v>
      </c>
      <c r="G2362" t="s">
        <v>197</v>
      </c>
      <c r="H2362" t="s">
        <v>16295</v>
      </c>
      <c r="I2362" t="s">
        <v>9410</v>
      </c>
      <c r="J2362" t="s">
        <v>9411</v>
      </c>
      <c r="K2362">
        <v>1.06</v>
      </c>
      <c r="L2362" s="1">
        <v>44927</v>
      </c>
      <c r="M2362" s="1">
        <v>45291</v>
      </c>
    </row>
    <row r="2363" spans="1:13">
      <c r="A2363" t="s">
        <v>7723</v>
      </c>
      <c r="B2363" t="s">
        <v>7724</v>
      </c>
      <c r="C2363" t="s">
        <v>16296</v>
      </c>
      <c r="D2363" t="s">
        <v>16297</v>
      </c>
      <c r="E2363" t="s">
        <v>7649</v>
      </c>
      <c r="F2363" t="s">
        <v>7725</v>
      </c>
      <c r="G2363" t="s">
        <v>2011</v>
      </c>
      <c r="H2363" t="s">
        <v>16298</v>
      </c>
      <c r="I2363" t="s">
        <v>9410</v>
      </c>
      <c r="J2363" t="s">
        <v>9411</v>
      </c>
      <c r="K2363">
        <v>1</v>
      </c>
      <c r="L2363" s="1">
        <v>44927</v>
      </c>
      <c r="M2363" s="1">
        <v>45291</v>
      </c>
    </row>
    <row r="2364" spans="1:13">
      <c r="A2364" t="s">
        <v>16299</v>
      </c>
      <c r="B2364" t="s">
        <v>16300</v>
      </c>
      <c r="C2364" t="s">
        <v>16301</v>
      </c>
      <c r="D2364" t="s">
        <v>16302</v>
      </c>
      <c r="E2364" t="s">
        <v>7649</v>
      </c>
      <c r="F2364" t="s">
        <v>16303</v>
      </c>
      <c r="G2364" t="s">
        <v>16304</v>
      </c>
      <c r="H2364" t="s">
        <v>16305</v>
      </c>
      <c r="I2364" t="s">
        <v>9410</v>
      </c>
      <c r="J2364" t="s">
        <v>9411</v>
      </c>
      <c r="K2364">
        <v>1.06</v>
      </c>
      <c r="L2364" s="1">
        <v>44927</v>
      </c>
      <c r="M2364" s="1">
        <v>45291</v>
      </c>
    </row>
    <row r="2365" spans="1:13">
      <c r="A2365" t="s">
        <v>7726</v>
      </c>
      <c r="B2365" t="s">
        <v>7727</v>
      </c>
      <c r="C2365" t="s">
        <v>16306</v>
      </c>
      <c r="D2365" t="s">
        <v>1733</v>
      </c>
      <c r="E2365" t="s">
        <v>7649</v>
      </c>
      <c r="F2365" t="s">
        <v>7728</v>
      </c>
      <c r="G2365" t="s">
        <v>7729</v>
      </c>
      <c r="H2365" t="s">
        <v>16307</v>
      </c>
      <c r="I2365" t="s">
        <v>9410</v>
      </c>
      <c r="J2365" t="s">
        <v>9411</v>
      </c>
      <c r="K2365">
        <v>1.28</v>
      </c>
      <c r="L2365" s="1">
        <v>44927</v>
      </c>
      <c r="M2365" s="1">
        <v>45291</v>
      </c>
    </row>
    <row r="2366" spans="1:13">
      <c r="A2366" t="s">
        <v>16308</v>
      </c>
      <c r="B2366" t="s">
        <v>16309</v>
      </c>
      <c r="C2366" t="s">
        <v>16310</v>
      </c>
      <c r="D2366" t="s">
        <v>16311</v>
      </c>
      <c r="E2366" t="s">
        <v>7649</v>
      </c>
      <c r="F2366" t="s">
        <v>7825</v>
      </c>
      <c r="G2366" t="s">
        <v>417</v>
      </c>
      <c r="H2366" t="s">
        <v>16312</v>
      </c>
      <c r="I2366" t="s">
        <v>9410</v>
      </c>
      <c r="J2366" t="s">
        <v>9411</v>
      </c>
      <c r="K2366">
        <v>1.05</v>
      </c>
      <c r="L2366" s="1">
        <v>44927</v>
      </c>
      <c r="M2366" s="1">
        <v>45291</v>
      </c>
    </row>
    <row r="2367" spans="1:13">
      <c r="A2367" t="s">
        <v>7730</v>
      </c>
      <c r="B2367" t="s">
        <v>7731</v>
      </c>
      <c r="C2367" t="s">
        <v>16313</v>
      </c>
      <c r="D2367" t="s">
        <v>11903</v>
      </c>
      <c r="E2367" t="s">
        <v>7649</v>
      </c>
      <c r="F2367" t="s">
        <v>7732</v>
      </c>
      <c r="G2367" t="s">
        <v>7733</v>
      </c>
      <c r="H2367" t="s">
        <v>16314</v>
      </c>
      <c r="I2367" t="s">
        <v>9410</v>
      </c>
      <c r="J2367" t="s">
        <v>9411</v>
      </c>
      <c r="K2367">
        <v>0.97</v>
      </c>
      <c r="L2367" s="1">
        <v>44927</v>
      </c>
      <c r="M2367" s="1">
        <v>45291</v>
      </c>
    </row>
    <row r="2368" spans="1:13">
      <c r="A2368" t="s">
        <v>7734</v>
      </c>
      <c r="B2368" t="s">
        <v>7735</v>
      </c>
      <c r="C2368" t="s">
        <v>16315</v>
      </c>
      <c r="D2368" t="s">
        <v>6357</v>
      </c>
      <c r="E2368" t="s">
        <v>7649</v>
      </c>
      <c r="F2368" t="s">
        <v>7736</v>
      </c>
      <c r="G2368" t="s">
        <v>7737</v>
      </c>
      <c r="H2368" t="s">
        <v>16316</v>
      </c>
      <c r="I2368" t="s">
        <v>9410</v>
      </c>
      <c r="J2368" t="s">
        <v>9411</v>
      </c>
      <c r="K2368">
        <v>0.94</v>
      </c>
      <c r="L2368" s="1">
        <v>44927</v>
      </c>
      <c r="M2368" s="1">
        <v>45291</v>
      </c>
    </row>
    <row r="2369" spans="1:13">
      <c r="A2369" t="s">
        <v>7738</v>
      </c>
      <c r="B2369" t="s">
        <v>7739</v>
      </c>
      <c r="C2369" t="s">
        <v>16317</v>
      </c>
      <c r="D2369" t="s">
        <v>16318</v>
      </c>
      <c r="E2369" t="s">
        <v>7649</v>
      </c>
      <c r="F2369" t="s">
        <v>7740</v>
      </c>
      <c r="G2369" t="s">
        <v>7741</v>
      </c>
      <c r="H2369" t="s">
        <v>16319</v>
      </c>
      <c r="I2369" t="s">
        <v>9410</v>
      </c>
      <c r="J2369" t="s">
        <v>9411</v>
      </c>
      <c r="K2369">
        <v>1.1399999999999999</v>
      </c>
      <c r="L2369" s="1">
        <v>44927</v>
      </c>
      <c r="M2369" s="1">
        <v>45291</v>
      </c>
    </row>
    <row r="2370" spans="1:13">
      <c r="A2370" t="s">
        <v>7742</v>
      </c>
      <c r="B2370" t="s">
        <v>7743</v>
      </c>
      <c r="C2370" t="s">
        <v>16320</v>
      </c>
      <c r="D2370" t="s">
        <v>487</v>
      </c>
      <c r="E2370" t="s">
        <v>7649</v>
      </c>
      <c r="F2370" t="s">
        <v>7744</v>
      </c>
      <c r="G2370" t="s">
        <v>7745</v>
      </c>
      <c r="H2370" t="s">
        <v>16321</v>
      </c>
      <c r="I2370" t="s">
        <v>9410</v>
      </c>
      <c r="J2370" t="s">
        <v>9411</v>
      </c>
      <c r="K2370">
        <v>1.03</v>
      </c>
      <c r="L2370" s="1">
        <v>44927</v>
      </c>
      <c r="M2370" s="1">
        <v>45291</v>
      </c>
    </row>
    <row r="2371" spans="1:13">
      <c r="A2371" t="s">
        <v>7746</v>
      </c>
      <c r="B2371" t="s">
        <v>7747</v>
      </c>
      <c r="C2371" t="s">
        <v>16322</v>
      </c>
      <c r="D2371" t="s">
        <v>16323</v>
      </c>
      <c r="E2371" t="s">
        <v>7649</v>
      </c>
      <c r="F2371" t="s">
        <v>7748</v>
      </c>
      <c r="G2371" t="s">
        <v>7749</v>
      </c>
      <c r="H2371" t="s">
        <v>16324</v>
      </c>
      <c r="I2371" t="s">
        <v>9410</v>
      </c>
      <c r="J2371" t="s">
        <v>9411</v>
      </c>
      <c r="K2371">
        <v>0.9</v>
      </c>
      <c r="L2371" s="1">
        <v>44927</v>
      </c>
      <c r="M2371" s="1">
        <v>45291</v>
      </c>
    </row>
    <row r="2372" spans="1:13">
      <c r="A2372" t="s">
        <v>7750</v>
      </c>
      <c r="B2372" t="s">
        <v>7751</v>
      </c>
      <c r="C2372" t="s">
        <v>16325</v>
      </c>
      <c r="D2372" t="s">
        <v>16212</v>
      </c>
      <c r="E2372" t="s">
        <v>7649</v>
      </c>
      <c r="F2372" t="s">
        <v>7752</v>
      </c>
      <c r="G2372" t="s">
        <v>6111</v>
      </c>
      <c r="H2372" t="s">
        <v>16326</v>
      </c>
      <c r="I2372" t="s">
        <v>9410</v>
      </c>
      <c r="J2372" t="s">
        <v>9411</v>
      </c>
      <c r="K2372">
        <v>1.03</v>
      </c>
      <c r="L2372" s="1">
        <v>44927</v>
      </c>
      <c r="M2372" s="1">
        <v>45291</v>
      </c>
    </row>
    <row r="2373" spans="1:13">
      <c r="A2373" t="s">
        <v>7753</v>
      </c>
      <c r="B2373" t="s">
        <v>7754</v>
      </c>
      <c r="C2373" t="s">
        <v>16327</v>
      </c>
      <c r="D2373" t="s">
        <v>9271</v>
      </c>
      <c r="E2373" t="s">
        <v>7649</v>
      </c>
      <c r="F2373" t="s">
        <v>7755</v>
      </c>
      <c r="G2373" t="s">
        <v>1907</v>
      </c>
      <c r="H2373" t="s">
        <v>16328</v>
      </c>
      <c r="I2373" t="s">
        <v>9410</v>
      </c>
      <c r="J2373" t="s">
        <v>9411</v>
      </c>
      <c r="K2373">
        <v>1.04</v>
      </c>
      <c r="L2373" s="1">
        <v>44927</v>
      </c>
      <c r="M2373" s="1">
        <v>45291</v>
      </c>
    </row>
    <row r="2374" spans="1:13">
      <c r="A2374" t="s">
        <v>7756</v>
      </c>
      <c r="B2374" t="s">
        <v>7757</v>
      </c>
      <c r="C2374" t="s">
        <v>16329</v>
      </c>
      <c r="D2374" t="s">
        <v>16330</v>
      </c>
      <c r="E2374" t="s">
        <v>7649</v>
      </c>
      <c r="F2374" t="s">
        <v>7758</v>
      </c>
      <c r="G2374" t="s">
        <v>2903</v>
      </c>
      <c r="H2374" t="s">
        <v>16331</v>
      </c>
      <c r="I2374" t="s">
        <v>9410</v>
      </c>
      <c r="J2374" t="s">
        <v>9411</v>
      </c>
      <c r="K2374">
        <v>1</v>
      </c>
      <c r="L2374" s="1">
        <v>44927</v>
      </c>
      <c r="M2374" s="1">
        <v>45291</v>
      </c>
    </row>
    <row r="2375" spans="1:13">
      <c r="A2375" t="s">
        <v>7759</v>
      </c>
      <c r="B2375" t="s">
        <v>7760</v>
      </c>
      <c r="C2375" t="s">
        <v>16332</v>
      </c>
      <c r="D2375" t="s">
        <v>9887</v>
      </c>
      <c r="E2375" t="s">
        <v>7649</v>
      </c>
      <c r="F2375" t="s">
        <v>7761</v>
      </c>
      <c r="G2375" t="s">
        <v>3783</v>
      </c>
      <c r="H2375" t="s">
        <v>16333</v>
      </c>
      <c r="I2375" t="s">
        <v>9410</v>
      </c>
      <c r="J2375" t="s">
        <v>9411</v>
      </c>
      <c r="K2375">
        <v>1.1399999999999999</v>
      </c>
      <c r="L2375" s="1">
        <v>44927</v>
      </c>
      <c r="M2375" s="1">
        <v>45291</v>
      </c>
    </row>
    <row r="2376" spans="1:13">
      <c r="A2376" t="s">
        <v>7762</v>
      </c>
      <c r="B2376" t="s">
        <v>7763</v>
      </c>
      <c r="C2376" t="s">
        <v>16334</v>
      </c>
      <c r="D2376" t="s">
        <v>16330</v>
      </c>
      <c r="E2376" t="s">
        <v>7649</v>
      </c>
      <c r="F2376" t="s">
        <v>7764</v>
      </c>
      <c r="G2376" t="s">
        <v>2903</v>
      </c>
      <c r="H2376" t="s">
        <v>16335</v>
      </c>
      <c r="I2376" t="s">
        <v>9410</v>
      </c>
      <c r="J2376" t="s">
        <v>9411</v>
      </c>
      <c r="K2376">
        <v>1.0900000000000001</v>
      </c>
      <c r="L2376" s="1">
        <v>44927</v>
      </c>
      <c r="M2376" s="1">
        <v>45291</v>
      </c>
    </row>
    <row r="2377" spans="1:13">
      <c r="A2377" t="s">
        <v>16336</v>
      </c>
      <c r="B2377" t="s">
        <v>16337</v>
      </c>
      <c r="C2377" t="s">
        <v>16338</v>
      </c>
      <c r="D2377" t="s">
        <v>11517</v>
      </c>
      <c r="E2377" t="s">
        <v>7649</v>
      </c>
      <c r="F2377" t="s">
        <v>16339</v>
      </c>
      <c r="G2377" t="s">
        <v>2907</v>
      </c>
      <c r="H2377" t="s">
        <v>16340</v>
      </c>
      <c r="I2377" t="s">
        <v>9410</v>
      </c>
      <c r="J2377" t="s">
        <v>9411</v>
      </c>
      <c r="K2377">
        <v>0.98</v>
      </c>
      <c r="L2377" s="1">
        <v>44927</v>
      </c>
      <c r="M2377" s="1">
        <v>45291</v>
      </c>
    </row>
    <row r="2378" spans="1:13">
      <c r="A2378" t="s">
        <v>7765</v>
      </c>
      <c r="B2378" t="s">
        <v>7766</v>
      </c>
      <c r="C2378" t="s">
        <v>16341</v>
      </c>
      <c r="D2378" t="s">
        <v>16342</v>
      </c>
      <c r="E2378" t="s">
        <v>7649</v>
      </c>
      <c r="F2378" t="s">
        <v>7767</v>
      </c>
      <c r="G2378" t="s">
        <v>7768</v>
      </c>
      <c r="H2378" t="s">
        <v>16343</v>
      </c>
      <c r="I2378" t="s">
        <v>9410</v>
      </c>
      <c r="J2378" t="s">
        <v>9411</v>
      </c>
      <c r="K2378">
        <v>0.97</v>
      </c>
      <c r="L2378" s="1">
        <v>44927</v>
      </c>
      <c r="M2378" s="1">
        <v>45291</v>
      </c>
    </row>
    <row r="2379" spans="1:13">
      <c r="A2379" t="s">
        <v>16344</v>
      </c>
      <c r="B2379" t="s">
        <v>16345</v>
      </c>
      <c r="C2379" t="s">
        <v>16346</v>
      </c>
      <c r="D2379" t="s">
        <v>16212</v>
      </c>
      <c r="E2379" t="s">
        <v>7649</v>
      </c>
      <c r="F2379" t="s">
        <v>16347</v>
      </c>
      <c r="G2379" t="s">
        <v>6111</v>
      </c>
      <c r="H2379" t="s">
        <v>16348</v>
      </c>
      <c r="I2379" t="s">
        <v>9410</v>
      </c>
      <c r="J2379" t="s">
        <v>9411</v>
      </c>
      <c r="K2379">
        <v>1.08</v>
      </c>
      <c r="L2379" s="1">
        <v>44927</v>
      </c>
      <c r="M2379" s="1">
        <v>45291</v>
      </c>
    </row>
    <row r="2380" spans="1:13">
      <c r="A2380" t="s">
        <v>7769</v>
      </c>
      <c r="B2380" t="s">
        <v>7770</v>
      </c>
      <c r="C2380" t="s">
        <v>16349</v>
      </c>
      <c r="D2380" t="s">
        <v>16350</v>
      </c>
      <c r="E2380" t="s">
        <v>7649</v>
      </c>
      <c r="F2380" t="s">
        <v>7771</v>
      </c>
      <c r="G2380" t="s">
        <v>2624</v>
      </c>
      <c r="H2380" t="s">
        <v>16351</v>
      </c>
      <c r="I2380" t="s">
        <v>9410</v>
      </c>
      <c r="J2380" t="s">
        <v>9411</v>
      </c>
      <c r="K2380">
        <v>0.97</v>
      </c>
      <c r="L2380" s="1">
        <v>44927</v>
      </c>
      <c r="M2380" s="1">
        <v>45291</v>
      </c>
    </row>
    <row r="2381" spans="1:13">
      <c r="A2381" t="s">
        <v>7772</v>
      </c>
      <c r="B2381" t="s">
        <v>7773</v>
      </c>
      <c r="C2381" t="s">
        <v>16352</v>
      </c>
      <c r="D2381" t="s">
        <v>16232</v>
      </c>
      <c r="E2381" t="s">
        <v>7649</v>
      </c>
      <c r="F2381" t="s">
        <v>7774</v>
      </c>
      <c r="G2381" t="s">
        <v>2624</v>
      </c>
      <c r="H2381" t="s">
        <v>16353</v>
      </c>
      <c r="I2381" t="s">
        <v>9410</v>
      </c>
      <c r="J2381" t="s">
        <v>9411</v>
      </c>
      <c r="K2381">
        <v>0.98</v>
      </c>
      <c r="L2381" s="1">
        <v>44927</v>
      </c>
      <c r="M2381" s="1">
        <v>45291</v>
      </c>
    </row>
    <row r="2382" spans="1:13">
      <c r="A2382" t="s">
        <v>7775</v>
      </c>
      <c r="B2382" t="s">
        <v>7776</v>
      </c>
      <c r="C2382" t="s">
        <v>16354</v>
      </c>
      <c r="D2382" t="s">
        <v>16355</v>
      </c>
      <c r="E2382" t="s">
        <v>7649</v>
      </c>
      <c r="F2382" t="s">
        <v>7777</v>
      </c>
      <c r="G2382" t="s">
        <v>7778</v>
      </c>
      <c r="H2382" t="s">
        <v>16356</v>
      </c>
      <c r="I2382" t="s">
        <v>9410</v>
      </c>
      <c r="J2382" t="s">
        <v>9411</v>
      </c>
      <c r="K2382">
        <v>1.19</v>
      </c>
      <c r="L2382" s="1">
        <v>44927</v>
      </c>
      <c r="M2382" s="1">
        <v>45291</v>
      </c>
    </row>
    <row r="2383" spans="1:13">
      <c r="A2383" t="s">
        <v>7779</v>
      </c>
      <c r="B2383" t="s">
        <v>7780</v>
      </c>
      <c r="C2383" t="s">
        <v>16357</v>
      </c>
      <c r="D2383" t="s">
        <v>31</v>
      </c>
      <c r="E2383" t="s">
        <v>7649</v>
      </c>
      <c r="F2383" t="s">
        <v>7781</v>
      </c>
      <c r="G2383" t="s">
        <v>7782</v>
      </c>
      <c r="H2383" t="s">
        <v>16358</v>
      </c>
      <c r="I2383" t="s">
        <v>9410</v>
      </c>
      <c r="J2383" t="s">
        <v>9411</v>
      </c>
      <c r="K2383">
        <v>0.95</v>
      </c>
      <c r="L2383" s="1">
        <v>44927</v>
      </c>
      <c r="M2383" s="1">
        <v>45291</v>
      </c>
    </row>
    <row r="2384" spans="1:13">
      <c r="A2384" t="s">
        <v>7783</v>
      </c>
      <c r="B2384" t="s">
        <v>7784</v>
      </c>
      <c r="C2384" t="s">
        <v>16359</v>
      </c>
      <c r="D2384" t="s">
        <v>12678</v>
      </c>
      <c r="E2384" t="s">
        <v>7649</v>
      </c>
      <c r="F2384" t="s">
        <v>7785</v>
      </c>
      <c r="G2384" t="s">
        <v>2394</v>
      </c>
      <c r="H2384" t="s">
        <v>16360</v>
      </c>
      <c r="I2384" t="s">
        <v>9410</v>
      </c>
      <c r="J2384" t="s">
        <v>9411</v>
      </c>
      <c r="K2384">
        <v>1.02</v>
      </c>
      <c r="L2384" s="1">
        <v>44927</v>
      </c>
      <c r="M2384" s="1">
        <v>45291</v>
      </c>
    </row>
    <row r="2385" spans="1:13">
      <c r="A2385" t="s">
        <v>16361</v>
      </c>
      <c r="B2385" t="s">
        <v>16362</v>
      </c>
      <c r="C2385" t="s">
        <v>16363</v>
      </c>
      <c r="D2385" t="s">
        <v>12280</v>
      </c>
      <c r="E2385" t="s">
        <v>7649</v>
      </c>
      <c r="F2385" t="s">
        <v>16364</v>
      </c>
      <c r="G2385" t="s">
        <v>8650</v>
      </c>
      <c r="H2385" t="s">
        <v>16365</v>
      </c>
      <c r="I2385" t="s">
        <v>9410</v>
      </c>
      <c r="J2385" t="s">
        <v>9411</v>
      </c>
      <c r="K2385">
        <v>1.04</v>
      </c>
      <c r="L2385" s="1">
        <v>44927</v>
      </c>
      <c r="M2385" s="1">
        <v>45291</v>
      </c>
    </row>
    <row r="2386" spans="1:13">
      <c r="A2386" t="s">
        <v>7788</v>
      </c>
      <c r="B2386" t="s">
        <v>7789</v>
      </c>
      <c r="C2386" t="s">
        <v>16366</v>
      </c>
      <c r="D2386" t="s">
        <v>16367</v>
      </c>
      <c r="E2386" t="s">
        <v>7649</v>
      </c>
      <c r="F2386" t="s">
        <v>7790</v>
      </c>
      <c r="G2386" t="s">
        <v>94</v>
      </c>
      <c r="H2386" t="s">
        <v>16368</v>
      </c>
      <c r="I2386" t="s">
        <v>9410</v>
      </c>
      <c r="J2386" t="s">
        <v>9411</v>
      </c>
      <c r="K2386">
        <v>1.06</v>
      </c>
      <c r="L2386" s="1">
        <v>44927</v>
      </c>
      <c r="M2386" s="1">
        <v>45291</v>
      </c>
    </row>
    <row r="2387" spans="1:13">
      <c r="A2387" t="s">
        <v>16369</v>
      </c>
      <c r="B2387" t="s">
        <v>16370</v>
      </c>
      <c r="C2387" t="s">
        <v>16371</v>
      </c>
      <c r="D2387" t="s">
        <v>16372</v>
      </c>
      <c r="E2387" t="s">
        <v>7649</v>
      </c>
      <c r="F2387" t="s">
        <v>16373</v>
      </c>
      <c r="G2387" t="s">
        <v>40</v>
      </c>
      <c r="H2387" t="s">
        <v>16374</v>
      </c>
      <c r="I2387" t="s">
        <v>9410</v>
      </c>
      <c r="J2387" t="s">
        <v>9411</v>
      </c>
      <c r="K2387">
        <v>0.97</v>
      </c>
      <c r="L2387" s="1">
        <v>44927</v>
      </c>
      <c r="M2387" s="1">
        <v>45291</v>
      </c>
    </row>
    <row r="2388" spans="1:13">
      <c r="A2388" t="s">
        <v>7791</v>
      </c>
      <c r="B2388" t="s">
        <v>7792</v>
      </c>
      <c r="C2388" t="s">
        <v>16375</v>
      </c>
      <c r="D2388" t="s">
        <v>16376</v>
      </c>
      <c r="E2388" t="s">
        <v>7649</v>
      </c>
      <c r="F2388" t="s">
        <v>7793</v>
      </c>
      <c r="G2388" t="s">
        <v>6111</v>
      </c>
      <c r="H2388" t="s">
        <v>16377</v>
      </c>
      <c r="I2388" t="s">
        <v>9410</v>
      </c>
      <c r="J2388" t="s">
        <v>9411</v>
      </c>
      <c r="K2388">
        <v>0.99</v>
      </c>
      <c r="L2388" s="1">
        <v>44927</v>
      </c>
      <c r="M2388" s="1">
        <v>45291</v>
      </c>
    </row>
    <row r="2389" spans="1:13">
      <c r="A2389" t="s">
        <v>7794</v>
      </c>
      <c r="B2389" t="s">
        <v>7795</v>
      </c>
      <c r="C2389" t="s">
        <v>16378</v>
      </c>
      <c r="D2389" t="s">
        <v>15579</v>
      </c>
      <c r="E2389" t="s">
        <v>7649</v>
      </c>
      <c r="F2389" t="s">
        <v>7796</v>
      </c>
      <c r="G2389" t="s">
        <v>3159</v>
      </c>
      <c r="H2389" t="s">
        <v>16379</v>
      </c>
      <c r="I2389" t="s">
        <v>9410</v>
      </c>
      <c r="J2389" t="s">
        <v>9411</v>
      </c>
      <c r="K2389">
        <v>1.0900000000000001</v>
      </c>
      <c r="L2389" s="1">
        <v>44927</v>
      </c>
      <c r="M2389" s="1">
        <v>45291</v>
      </c>
    </row>
    <row r="2390" spans="1:13">
      <c r="A2390" t="s">
        <v>7797</v>
      </c>
      <c r="B2390" t="s">
        <v>7798</v>
      </c>
      <c r="C2390" t="s">
        <v>16380</v>
      </c>
      <c r="D2390" t="s">
        <v>16277</v>
      </c>
      <c r="E2390" t="s">
        <v>7649</v>
      </c>
      <c r="F2390" t="s">
        <v>7799</v>
      </c>
      <c r="G2390" t="s">
        <v>44</v>
      </c>
      <c r="H2390" t="s">
        <v>16381</v>
      </c>
      <c r="I2390" t="s">
        <v>9410</v>
      </c>
      <c r="J2390" t="s">
        <v>9411</v>
      </c>
      <c r="K2390">
        <v>1.0900000000000001</v>
      </c>
      <c r="L2390" s="1">
        <v>44927</v>
      </c>
      <c r="M2390" s="1">
        <v>45291</v>
      </c>
    </row>
    <row r="2391" spans="1:13">
      <c r="A2391" t="s">
        <v>7800</v>
      </c>
      <c r="B2391" t="s">
        <v>7801</v>
      </c>
      <c r="C2391" t="s">
        <v>16382</v>
      </c>
      <c r="D2391" t="s">
        <v>7413</v>
      </c>
      <c r="E2391" t="s">
        <v>7649</v>
      </c>
      <c r="F2391" t="s">
        <v>7802</v>
      </c>
      <c r="G2391" t="s">
        <v>7803</v>
      </c>
      <c r="H2391" t="s">
        <v>16383</v>
      </c>
      <c r="I2391" t="s">
        <v>9410</v>
      </c>
      <c r="J2391" t="s">
        <v>9411</v>
      </c>
      <c r="K2391">
        <v>0.91</v>
      </c>
      <c r="L2391" s="1">
        <v>44927</v>
      </c>
      <c r="M2391" s="1">
        <v>45291</v>
      </c>
    </row>
    <row r="2392" spans="1:13">
      <c r="A2392" t="s">
        <v>7804</v>
      </c>
      <c r="B2392" t="s">
        <v>7805</v>
      </c>
      <c r="C2392" t="s">
        <v>16384</v>
      </c>
      <c r="D2392" t="s">
        <v>16330</v>
      </c>
      <c r="E2392" t="s">
        <v>7649</v>
      </c>
      <c r="F2392" t="s">
        <v>7758</v>
      </c>
      <c r="G2392" t="s">
        <v>2903</v>
      </c>
      <c r="H2392" t="s">
        <v>16385</v>
      </c>
      <c r="I2392" t="s">
        <v>9410</v>
      </c>
      <c r="J2392" t="s">
        <v>9411</v>
      </c>
      <c r="K2392">
        <v>1</v>
      </c>
      <c r="L2392" s="1">
        <v>44927</v>
      </c>
      <c r="M2392" s="1">
        <v>45291</v>
      </c>
    </row>
    <row r="2393" spans="1:13">
      <c r="A2393" t="s">
        <v>7806</v>
      </c>
      <c r="B2393" t="s">
        <v>7807</v>
      </c>
      <c r="C2393" t="s">
        <v>16386</v>
      </c>
      <c r="D2393" t="s">
        <v>16212</v>
      </c>
      <c r="E2393" t="s">
        <v>7649</v>
      </c>
      <c r="F2393" t="s">
        <v>7808</v>
      </c>
      <c r="G2393" t="s">
        <v>6111</v>
      </c>
      <c r="H2393" t="s">
        <v>16387</v>
      </c>
      <c r="I2393" t="s">
        <v>9410</v>
      </c>
      <c r="J2393" t="s">
        <v>9411</v>
      </c>
      <c r="K2393">
        <v>1.01</v>
      </c>
      <c r="L2393" s="1">
        <v>44927</v>
      </c>
      <c r="M2393" s="1">
        <v>45291</v>
      </c>
    </row>
    <row r="2394" spans="1:13">
      <c r="A2394" t="s">
        <v>7812</v>
      </c>
      <c r="B2394" t="s">
        <v>7813</v>
      </c>
      <c r="C2394" t="s">
        <v>16388</v>
      </c>
      <c r="D2394" t="s">
        <v>16232</v>
      </c>
      <c r="E2394" t="s">
        <v>7649</v>
      </c>
      <c r="F2394" t="s">
        <v>7814</v>
      </c>
      <c r="G2394" t="s">
        <v>2624</v>
      </c>
      <c r="H2394" t="s">
        <v>16389</v>
      </c>
      <c r="I2394" t="s">
        <v>9410</v>
      </c>
      <c r="J2394" t="s">
        <v>9411</v>
      </c>
      <c r="K2394">
        <v>0.98</v>
      </c>
      <c r="L2394" s="1">
        <v>44927</v>
      </c>
      <c r="M2394" s="1">
        <v>45291</v>
      </c>
    </row>
    <row r="2395" spans="1:13">
      <c r="A2395" t="s">
        <v>7815</v>
      </c>
      <c r="B2395" t="s">
        <v>7816</v>
      </c>
      <c r="C2395" t="s">
        <v>16390</v>
      </c>
      <c r="D2395" t="s">
        <v>12268</v>
      </c>
      <c r="E2395" t="s">
        <v>7649</v>
      </c>
      <c r="F2395" t="s">
        <v>7817</v>
      </c>
      <c r="G2395" t="s">
        <v>3189</v>
      </c>
      <c r="H2395" t="s">
        <v>16391</v>
      </c>
      <c r="I2395" t="s">
        <v>9410</v>
      </c>
      <c r="J2395" t="s">
        <v>9411</v>
      </c>
      <c r="K2395">
        <v>1.1100000000000001</v>
      </c>
      <c r="L2395" s="1">
        <v>44927</v>
      </c>
      <c r="M2395" s="1">
        <v>45291</v>
      </c>
    </row>
    <row r="2396" spans="1:13">
      <c r="A2396" t="s">
        <v>7818</v>
      </c>
      <c r="B2396" t="s">
        <v>7819</v>
      </c>
      <c r="C2396" t="s">
        <v>16392</v>
      </c>
      <c r="D2396" t="s">
        <v>16240</v>
      </c>
      <c r="E2396" t="s">
        <v>7649</v>
      </c>
      <c r="F2396" t="s">
        <v>7820</v>
      </c>
      <c r="G2396" t="s">
        <v>5300</v>
      </c>
      <c r="H2396" t="s">
        <v>16393</v>
      </c>
      <c r="I2396" t="s">
        <v>9410</v>
      </c>
      <c r="J2396" t="s">
        <v>9411</v>
      </c>
      <c r="K2396">
        <v>0.92</v>
      </c>
      <c r="L2396" s="1">
        <v>44927</v>
      </c>
      <c r="M2396" s="1">
        <v>45291</v>
      </c>
    </row>
    <row r="2397" spans="1:13">
      <c r="A2397" t="s">
        <v>7821</v>
      </c>
      <c r="B2397" t="s">
        <v>1604</v>
      </c>
      <c r="C2397" t="s">
        <v>16394</v>
      </c>
      <c r="D2397" t="s">
        <v>16277</v>
      </c>
      <c r="E2397" t="s">
        <v>7649</v>
      </c>
      <c r="F2397" t="s">
        <v>7822</v>
      </c>
      <c r="G2397" t="s">
        <v>44</v>
      </c>
      <c r="H2397" t="s">
        <v>16395</v>
      </c>
      <c r="I2397" t="s">
        <v>9410</v>
      </c>
      <c r="J2397" t="s">
        <v>9411</v>
      </c>
      <c r="K2397">
        <v>1</v>
      </c>
      <c r="L2397" s="1">
        <v>44927</v>
      </c>
      <c r="M2397" s="1">
        <v>45291</v>
      </c>
    </row>
    <row r="2398" spans="1:13">
      <c r="A2398" t="s">
        <v>7823</v>
      </c>
      <c r="B2398" t="s">
        <v>7824</v>
      </c>
      <c r="C2398" t="s">
        <v>16396</v>
      </c>
      <c r="D2398" t="s">
        <v>16311</v>
      </c>
      <c r="E2398" t="s">
        <v>7649</v>
      </c>
      <c r="F2398" t="s">
        <v>7825</v>
      </c>
      <c r="G2398" t="s">
        <v>417</v>
      </c>
      <c r="H2398" t="s">
        <v>16397</v>
      </c>
      <c r="I2398" t="s">
        <v>9410</v>
      </c>
      <c r="J2398" t="s">
        <v>9411</v>
      </c>
      <c r="K2398">
        <v>0.94</v>
      </c>
      <c r="L2398" s="1">
        <v>44927</v>
      </c>
      <c r="M2398" s="1">
        <v>45291</v>
      </c>
    </row>
    <row r="2399" spans="1:13">
      <c r="A2399" t="s">
        <v>7826</v>
      </c>
      <c r="B2399" t="s">
        <v>7827</v>
      </c>
      <c r="C2399" t="s">
        <v>16398</v>
      </c>
      <c r="D2399" t="s">
        <v>6025</v>
      </c>
      <c r="E2399" t="s">
        <v>7649</v>
      </c>
      <c r="F2399" t="s">
        <v>7828</v>
      </c>
      <c r="G2399" t="s">
        <v>7829</v>
      </c>
      <c r="H2399" t="s">
        <v>16399</v>
      </c>
      <c r="I2399" t="s">
        <v>9410</v>
      </c>
      <c r="J2399" t="s">
        <v>9411</v>
      </c>
      <c r="K2399">
        <v>0.97</v>
      </c>
      <c r="L2399" s="1">
        <v>44927</v>
      </c>
      <c r="M2399" s="1">
        <v>45291</v>
      </c>
    </row>
    <row r="2400" spans="1:13">
      <c r="A2400" t="s">
        <v>7830</v>
      </c>
      <c r="B2400" t="s">
        <v>7831</v>
      </c>
      <c r="C2400" t="s">
        <v>16400</v>
      </c>
      <c r="D2400" t="s">
        <v>2741</v>
      </c>
      <c r="E2400" t="s">
        <v>7649</v>
      </c>
      <c r="F2400" t="s">
        <v>7832</v>
      </c>
      <c r="G2400" t="s">
        <v>7833</v>
      </c>
      <c r="H2400" t="s">
        <v>16401</v>
      </c>
      <c r="I2400" t="s">
        <v>9410</v>
      </c>
      <c r="J2400" t="s">
        <v>9411</v>
      </c>
      <c r="K2400">
        <v>1.04</v>
      </c>
      <c r="L2400" s="1">
        <v>44927</v>
      </c>
      <c r="M2400" s="1">
        <v>45291</v>
      </c>
    </row>
    <row r="2401" spans="1:13">
      <c r="A2401" t="s">
        <v>16402</v>
      </c>
      <c r="B2401" t="s">
        <v>16403</v>
      </c>
      <c r="C2401" t="s">
        <v>16404</v>
      </c>
      <c r="D2401" t="s">
        <v>16405</v>
      </c>
      <c r="E2401" t="s">
        <v>7649</v>
      </c>
      <c r="F2401" t="s">
        <v>16406</v>
      </c>
      <c r="G2401" t="s">
        <v>432</v>
      </c>
      <c r="H2401" t="s">
        <v>16407</v>
      </c>
      <c r="I2401" t="s">
        <v>9410</v>
      </c>
      <c r="J2401" t="s">
        <v>9411</v>
      </c>
      <c r="K2401">
        <v>1.06</v>
      </c>
      <c r="L2401" s="1">
        <v>44927</v>
      </c>
      <c r="M2401" s="1">
        <v>45291</v>
      </c>
    </row>
    <row r="2402" spans="1:13">
      <c r="A2402" t="s">
        <v>7837</v>
      </c>
      <c r="B2402" t="s">
        <v>7838</v>
      </c>
      <c r="C2402" t="s">
        <v>16408</v>
      </c>
      <c r="D2402" t="s">
        <v>7100</v>
      </c>
      <c r="E2402" t="s">
        <v>7649</v>
      </c>
      <c r="F2402" t="s">
        <v>7839</v>
      </c>
      <c r="G2402" t="s">
        <v>6172</v>
      </c>
      <c r="H2402" t="s">
        <v>16409</v>
      </c>
      <c r="I2402" t="s">
        <v>9410</v>
      </c>
      <c r="J2402" t="s">
        <v>9411</v>
      </c>
      <c r="K2402">
        <v>0.94</v>
      </c>
      <c r="L2402" s="1">
        <v>44927</v>
      </c>
      <c r="M2402" s="1">
        <v>45291</v>
      </c>
    </row>
    <row r="2403" spans="1:13">
      <c r="A2403" t="s">
        <v>7840</v>
      </c>
      <c r="B2403" t="s">
        <v>7841</v>
      </c>
      <c r="C2403" t="s">
        <v>16410</v>
      </c>
      <c r="D2403" t="s">
        <v>14761</v>
      </c>
      <c r="E2403" t="s">
        <v>7649</v>
      </c>
      <c r="F2403" t="s">
        <v>7842</v>
      </c>
      <c r="G2403" t="s">
        <v>7654</v>
      </c>
      <c r="H2403" t="s">
        <v>16411</v>
      </c>
      <c r="I2403" t="s">
        <v>9410</v>
      </c>
      <c r="J2403" t="s">
        <v>9411</v>
      </c>
      <c r="K2403">
        <v>0.95</v>
      </c>
      <c r="L2403" s="1">
        <v>44927</v>
      </c>
      <c r="M2403" s="1">
        <v>45291</v>
      </c>
    </row>
    <row r="2404" spans="1:13">
      <c r="A2404" t="s">
        <v>7843</v>
      </c>
      <c r="B2404" t="s">
        <v>7844</v>
      </c>
      <c r="C2404" t="s">
        <v>16412</v>
      </c>
      <c r="D2404" t="s">
        <v>16212</v>
      </c>
      <c r="E2404" t="s">
        <v>7649</v>
      </c>
      <c r="F2404" t="s">
        <v>7845</v>
      </c>
      <c r="G2404" t="s">
        <v>6111</v>
      </c>
      <c r="H2404" t="s">
        <v>16413</v>
      </c>
      <c r="I2404" t="s">
        <v>9410</v>
      </c>
      <c r="J2404" t="s">
        <v>9411</v>
      </c>
      <c r="K2404">
        <v>1.01</v>
      </c>
      <c r="L2404" s="1">
        <v>44927</v>
      </c>
      <c r="M2404" s="1">
        <v>45291</v>
      </c>
    </row>
    <row r="2405" spans="1:13">
      <c r="A2405" t="s">
        <v>16414</v>
      </c>
      <c r="B2405" t="s">
        <v>16415</v>
      </c>
      <c r="C2405" t="s">
        <v>16416</v>
      </c>
      <c r="D2405" t="s">
        <v>3297</v>
      </c>
      <c r="E2405" t="s">
        <v>7649</v>
      </c>
      <c r="F2405" t="s">
        <v>16417</v>
      </c>
      <c r="G2405" t="s">
        <v>16418</v>
      </c>
      <c r="H2405" t="s">
        <v>16419</v>
      </c>
      <c r="I2405" t="s">
        <v>9410</v>
      </c>
      <c r="J2405" t="s">
        <v>9411</v>
      </c>
      <c r="K2405">
        <v>1.08</v>
      </c>
      <c r="L2405" s="1">
        <v>44927</v>
      </c>
      <c r="M2405" s="1">
        <v>45291</v>
      </c>
    </row>
    <row r="2406" spans="1:13">
      <c r="A2406" t="s">
        <v>16420</v>
      </c>
      <c r="B2406" t="s">
        <v>16421</v>
      </c>
      <c r="C2406" t="s">
        <v>16422</v>
      </c>
      <c r="D2406" t="s">
        <v>16212</v>
      </c>
      <c r="E2406" t="s">
        <v>7649</v>
      </c>
      <c r="F2406" t="s">
        <v>7808</v>
      </c>
      <c r="G2406" t="s">
        <v>6111</v>
      </c>
      <c r="H2406" t="s">
        <v>16423</v>
      </c>
      <c r="I2406" t="s">
        <v>9410</v>
      </c>
      <c r="J2406" t="s">
        <v>9411</v>
      </c>
      <c r="K2406">
        <v>0.97</v>
      </c>
      <c r="L2406" s="1">
        <v>44927</v>
      </c>
      <c r="M2406" s="1">
        <v>45291</v>
      </c>
    </row>
    <row r="2407" spans="1:13">
      <c r="A2407" t="s">
        <v>7846</v>
      </c>
      <c r="B2407" t="s">
        <v>7847</v>
      </c>
      <c r="C2407" t="s">
        <v>16424</v>
      </c>
      <c r="D2407" t="s">
        <v>16425</v>
      </c>
      <c r="E2407" t="s">
        <v>7649</v>
      </c>
      <c r="F2407" t="s">
        <v>7848</v>
      </c>
      <c r="G2407" t="s">
        <v>6006</v>
      </c>
      <c r="H2407" t="s">
        <v>16426</v>
      </c>
      <c r="I2407" t="s">
        <v>9410</v>
      </c>
      <c r="J2407" t="s">
        <v>9411</v>
      </c>
      <c r="K2407">
        <v>1.03</v>
      </c>
      <c r="L2407" s="1">
        <v>44927</v>
      </c>
      <c r="M2407" s="1">
        <v>45291</v>
      </c>
    </row>
    <row r="2408" spans="1:13">
      <c r="A2408" t="s">
        <v>7849</v>
      </c>
      <c r="B2408" t="s">
        <v>7850</v>
      </c>
      <c r="C2408" t="s">
        <v>16427</v>
      </c>
      <c r="D2408" t="s">
        <v>16428</v>
      </c>
      <c r="E2408" t="s">
        <v>7649</v>
      </c>
      <c r="F2408" t="s">
        <v>7851</v>
      </c>
      <c r="G2408" t="s">
        <v>44</v>
      </c>
      <c r="H2408" t="s">
        <v>16429</v>
      </c>
      <c r="I2408" t="s">
        <v>9410</v>
      </c>
      <c r="J2408" t="s">
        <v>9411</v>
      </c>
      <c r="K2408">
        <v>1</v>
      </c>
      <c r="L2408" s="1">
        <v>44927</v>
      </c>
      <c r="M2408" s="1">
        <v>45291</v>
      </c>
    </row>
    <row r="2409" spans="1:13">
      <c r="A2409" t="s">
        <v>7863</v>
      </c>
      <c r="B2409" t="s">
        <v>7864</v>
      </c>
      <c r="C2409" t="s">
        <v>16430</v>
      </c>
      <c r="D2409" t="s">
        <v>1412</v>
      </c>
      <c r="E2409" t="s">
        <v>7865</v>
      </c>
      <c r="F2409" t="s">
        <v>7866</v>
      </c>
      <c r="G2409" t="s">
        <v>1412</v>
      </c>
      <c r="H2409" t="s">
        <v>16431</v>
      </c>
      <c r="I2409" t="s">
        <v>9410</v>
      </c>
      <c r="J2409" t="s">
        <v>9411</v>
      </c>
      <c r="K2409">
        <v>1.03</v>
      </c>
      <c r="L2409" s="1">
        <v>44927</v>
      </c>
      <c r="M2409" s="1">
        <v>45291</v>
      </c>
    </row>
    <row r="2410" spans="1:13">
      <c r="A2410" t="s">
        <v>7867</v>
      </c>
      <c r="B2410" t="s">
        <v>7868</v>
      </c>
      <c r="C2410" t="s">
        <v>16432</v>
      </c>
      <c r="D2410" t="s">
        <v>16433</v>
      </c>
      <c r="E2410" t="s">
        <v>7865</v>
      </c>
      <c r="F2410" t="s">
        <v>7869</v>
      </c>
      <c r="G2410" t="s">
        <v>7870</v>
      </c>
      <c r="H2410" t="s">
        <v>16434</v>
      </c>
      <c r="I2410" t="s">
        <v>9410</v>
      </c>
      <c r="J2410" t="s">
        <v>9411</v>
      </c>
      <c r="K2410">
        <v>0.99</v>
      </c>
      <c r="L2410" s="1">
        <v>44927</v>
      </c>
      <c r="M2410" s="1">
        <v>45291</v>
      </c>
    </row>
    <row r="2411" spans="1:13">
      <c r="A2411" t="s">
        <v>7871</v>
      </c>
      <c r="B2411" t="s">
        <v>7872</v>
      </c>
      <c r="C2411" t="s">
        <v>16435</v>
      </c>
      <c r="D2411" t="s">
        <v>16436</v>
      </c>
      <c r="E2411" t="s">
        <v>7865</v>
      </c>
      <c r="F2411" t="s">
        <v>7873</v>
      </c>
      <c r="G2411" t="s">
        <v>7874</v>
      </c>
      <c r="H2411" t="s">
        <v>16437</v>
      </c>
      <c r="I2411" t="s">
        <v>9410</v>
      </c>
      <c r="J2411" t="s">
        <v>9411</v>
      </c>
      <c r="K2411">
        <v>1.18</v>
      </c>
      <c r="L2411" s="1">
        <v>44927</v>
      </c>
      <c r="M2411" s="1">
        <v>45291</v>
      </c>
    </row>
    <row r="2412" spans="1:13">
      <c r="A2412" t="s">
        <v>7875</v>
      </c>
      <c r="B2412" t="s">
        <v>7876</v>
      </c>
      <c r="C2412" t="s">
        <v>16438</v>
      </c>
      <c r="D2412" t="s">
        <v>6722</v>
      </c>
      <c r="E2412" t="s">
        <v>7865</v>
      </c>
      <c r="F2412" t="s">
        <v>7877</v>
      </c>
      <c r="G2412" t="s">
        <v>7878</v>
      </c>
      <c r="H2412" t="s">
        <v>16439</v>
      </c>
      <c r="I2412" t="s">
        <v>9410</v>
      </c>
      <c r="J2412" t="s">
        <v>9411</v>
      </c>
      <c r="K2412">
        <v>1.0900000000000001</v>
      </c>
      <c r="L2412" s="1">
        <v>44927</v>
      </c>
      <c r="M2412" s="1">
        <v>45291</v>
      </c>
    </row>
    <row r="2413" spans="1:13">
      <c r="A2413" t="s">
        <v>7879</v>
      </c>
      <c r="B2413" t="s">
        <v>7880</v>
      </c>
      <c r="C2413" t="s">
        <v>16440</v>
      </c>
      <c r="D2413" t="s">
        <v>167</v>
      </c>
      <c r="E2413" t="s">
        <v>7865</v>
      </c>
      <c r="F2413" t="s">
        <v>7881</v>
      </c>
      <c r="G2413" t="s">
        <v>167</v>
      </c>
      <c r="H2413" t="s">
        <v>16441</v>
      </c>
      <c r="I2413" t="s">
        <v>9410</v>
      </c>
      <c r="J2413" t="s">
        <v>9411</v>
      </c>
      <c r="K2413">
        <v>0.92</v>
      </c>
      <c r="L2413" s="1">
        <v>44927</v>
      </c>
      <c r="M2413" s="1">
        <v>45291</v>
      </c>
    </row>
    <row r="2414" spans="1:13">
      <c r="A2414" t="s">
        <v>7882</v>
      </c>
      <c r="B2414" t="s">
        <v>7883</v>
      </c>
      <c r="C2414" t="s">
        <v>16442</v>
      </c>
      <c r="D2414" t="s">
        <v>7885</v>
      </c>
      <c r="E2414" t="s">
        <v>7865</v>
      </c>
      <c r="F2414" t="s">
        <v>7884</v>
      </c>
      <c r="G2414" t="s">
        <v>7885</v>
      </c>
      <c r="H2414" t="s">
        <v>16443</v>
      </c>
      <c r="I2414" t="s">
        <v>9410</v>
      </c>
      <c r="J2414" t="s">
        <v>9411</v>
      </c>
      <c r="K2414">
        <v>1.04</v>
      </c>
      <c r="L2414" s="1">
        <v>44927</v>
      </c>
      <c r="M2414" s="1">
        <v>45291</v>
      </c>
    </row>
    <row r="2415" spans="1:13">
      <c r="A2415" t="s">
        <v>7886</v>
      </c>
      <c r="B2415" t="s">
        <v>7887</v>
      </c>
      <c r="C2415" t="s">
        <v>16444</v>
      </c>
      <c r="D2415" t="s">
        <v>167</v>
      </c>
      <c r="E2415" t="s">
        <v>7865</v>
      </c>
      <c r="F2415" t="s">
        <v>7888</v>
      </c>
      <c r="G2415" t="s">
        <v>167</v>
      </c>
      <c r="H2415" t="s">
        <v>16445</v>
      </c>
      <c r="I2415" t="s">
        <v>9410</v>
      </c>
      <c r="J2415" t="s">
        <v>9411</v>
      </c>
      <c r="K2415">
        <v>1.02</v>
      </c>
      <c r="L2415" s="1">
        <v>44927</v>
      </c>
      <c r="M2415" s="1">
        <v>45291</v>
      </c>
    </row>
    <row r="2416" spans="1:13">
      <c r="A2416" t="s">
        <v>7889</v>
      </c>
      <c r="B2416" t="s">
        <v>3462</v>
      </c>
      <c r="C2416" t="s">
        <v>16446</v>
      </c>
      <c r="D2416" t="s">
        <v>7891</v>
      </c>
      <c r="E2416" t="s">
        <v>7865</v>
      </c>
      <c r="F2416" t="s">
        <v>7890</v>
      </c>
      <c r="G2416" t="s">
        <v>7891</v>
      </c>
      <c r="H2416" t="s">
        <v>16447</v>
      </c>
      <c r="I2416" t="s">
        <v>9410</v>
      </c>
      <c r="J2416" t="s">
        <v>9411</v>
      </c>
      <c r="K2416">
        <v>1.17</v>
      </c>
      <c r="L2416" s="1">
        <v>44927</v>
      </c>
      <c r="M2416" s="1">
        <v>45291</v>
      </c>
    </row>
    <row r="2417" spans="1:13">
      <c r="A2417" t="s">
        <v>7892</v>
      </c>
      <c r="B2417" t="s">
        <v>7893</v>
      </c>
      <c r="C2417" t="s">
        <v>16448</v>
      </c>
      <c r="D2417" t="s">
        <v>1412</v>
      </c>
      <c r="E2417" t="s">
        <v>7865</v>
      </c>
      <c r="F2417" t="s">
        <v>7894</v>
      </c>
      <c r="G2417" t="s">
        <v>1412</v>
      </c>
      <c r="H2417" t="s">
        <v>16449</v>
      </c>
      <c r="I2417" t="s">
        <v>9410</v>
      </c>
      <c r="J2417" t="s">
        <v>9411</v>
      </c>
      <c r="K2417">
        <v>1.1100000000000001</v>
      </c>
      <c r="L2417" s="1">
        <v>44927</v>
      </c>
      <c r="M2417" s="1">
        <v>45291</v>
      </c>
    </row>
    <row r="2418" spans="1:13">
      <c r="A2418" t="s">
        <v>7895</v>
      </c>
      <c r="B2418" t="s">
        <v>7896</v>
      </c>
      <c r="C2418" t="s">
        <v>16450</v>
      </c>
      <c r="D2418" t="s">
        <v>16451</v>
      </c>
      <c r="E2418" t="s">
        <v>7865</v>
      </c>
      <c r="F2418" t="s">
        <v>7897</v>
      </c>
      <c r="G2418" t="s">
        <v>7898</v>
      </c>
      <c r="H2418" t="s">
        <v>16452</v>
      </c>
      <c r="I2418" t="s">
        <v>9410</v>
      </c>
      <c r="J2418" t="s">
        <v>9411</v>
      </c>
      <c r="K2418">
        <v>1.06</v>
      </c>
      <c r="L2418" s="1">
        <v>44927</v>
      </c>
      <c r="M2418" s="1">
        <v>45291</v>
      </c>
    </row>
    <row r="2419" spans="1:13">
      <c r="A2419" t="s">
        <v>7899</v>
      </c>
      <c r="B2419" t="s">
        <v>7900</v>
      </c>
      <c r="C2419" t="s">
        <v>16453</v>
      </c>
      <c r="D2419" t="s">
        <v>16454</v>
      </c>
      <c r="E2419" t="s">
        <v>7865</v>
      </c>
      <c r="F2419" t="s">
        <v>7901</v>
      </c>
      <c r="G2419" t="s">
        <v>7902</v>
      </c>
      <c r="H2419" t="s">
        <v>16455</v>
      </c>
      <c r="I2419" t="s">
        <v>9410</v>
      </c>
      <c r="J2419" t="s">
        <v>9411</v>
      </c>
      <c r="K2419">
        <v>0.98</v>
      </c>
      <c r="L2419" s="1">
        <v>44927</v>
      </c>
      <c r="M2419" s="1">
        <v>45291</v>
      </c>
    </row>
    <row r="2420" spans="1:13">
      <c r="A2420" t="s">
        <v>7903</v>
      </c>
      <c r="B2420" t="s">
        <v>7904</v>
      </c>
      <c r="C2420" t="s">
        <v>16456</v>
      </c>
      <c r="D2420" t="s">
        <v>16457</v>
      </c>
      <c r="E2420" t="s">
        <v>7865</v>
      </c>
      <c r="F2420" t="s">
        <v>7905</v>
      </c>
      <c r="G2420" t="s">
        <v>7906</v>
      </c>
      <c r="H2420" t="s">
        <v>16458</v>
      </c>
      <c r="I2420" t="s">
        <v>9410</v>
      </c>
      <c r="J2420" t="s">
        <v>9411</v>
      </c>
      <c r="K2420">
        <v>1.03</v>
      </c>
      <c r="L2420" s="1">
        <v>44927</v>
      </c>
      <c r="M2420" s="1">
        <v>45291</v>
      </c>
    </row>
    <row r="2421" spans="1:13">
      <c r="A2421" t="s">
        <v>7907</v>
      </c>
      <c r="B2421" t="s">
        <v>7908</v>
      </c>
      <c r="C2421" t="s">
        <v>16459</v>
      </c>
      <c r="D2421" t="s">
        <v>16460</v>
      </c>
      <c r="E2421" t="s">
        <v>7865</v>
      </c>
      <c r="F2421" t="s">
        <v>7909</v>
      </c>
      <c r="G2421" t="s">
        <v>7898</v>
      </c>
      <c r="H2421" t="s">
        <v>16461</v>
      </c>
      <c r="I2421" t="s">
        <v>9410</v>
      </c>
      <c r="J2421" t="s">
        <v>9411</v>
      </c>
      <c r="K2421">
        <v>1.04</v>
      </c>
      <c r="L2421" s="1">
        <v>44927</v>
      </c>
      <c r="M2421" s="1">
        <v>45291</v>
      </c>
    </row>
    <row r="2422" spans="1:13">
      <c r="A2422" t="s">
        <v>7910</v>
      </c>
      <c r="B2422" t="s">
        <v>7911</v>
      </c>
      <c r="C2422" t="s">
        <v>16462</v>
      </c>
      <c r="D2422" t="s">
        <v>16463</v>
      </c>
      <c r="E2422" t="s">
        <v>7865</v>
      </c>
      <c r="F2422" t="s">
        <v>7912</v>
      </c>
      <c r="G2422" t="s">
        <v>36</v>
      </c>
      <c r="H2422" t="s">
        <v>16464</v>
      </c>
      <c r="I2422" t="s">
        <v>9410</v>
      </c>
      <c r="J2422" t="s">
        <v>9411</v>
      </c>
      <c r="K2422">
        <v>1.07</v>
      </c>
      <c r="L2422" s="1">
        <v>44927</v>
      </c>
      <c r="M2422" s="1">
        <v>45291</v>
      </c>
    </row>
    <row r="2423" spans="1:13">
      <c r="A2423" t="s">
        <v>7913</v>
      </c>
      <c r="B2423" t="s">
        <v>2743</v>
      </c>
      <c r="C2423" t="s">
        <v>16465</v>
      </c>
      <c r="D2423" t="s">
        <v>16</v>
      </c>
      <c r="E2423" t="s">
        <v>7865</v>
      </c>
      <c r="F2423" t="s">
        <v>7914</v>
      </c>
      <c r="G2423" t="s">
        <v>7915</v>
      </c>
      <c r="H2423" t="s">
        <v>16466</v>
      </c>
      <c r="I2423" t="s">
        <v>9410</v>
      </c>
      <c r="J2423" t="s">
        <v>9411</v>
      </c>
      <c r="K2423">
        <v>0.96</v>
      </c>
      <c r="L2423" s="1">
        <v>44927</v>
      </c>
      <c r="M2423" s="1">
        <v>45291</v>
      </c>
    </row>
    <row r="2424" spans="1:13">
      <c r="A2424" t="s">
        <v>7916</v>
      </c>
      <c r="B2424" t="s">
        <v>7917</v>
      </c>
      <c r="C2424" t="s">
        <v>16467</v>
      </c>
      <c r="D2424" t="s">
        <v>16468</v>
      </c>
      <c r="E2424" t="s">
        <v>7865</v>
      </c>
      <c r="F2424" t="s">
        <v>7918</v>
      </c>
      <c r="G2424" t="s">
        <v>7919</v>
      </c>
      <c r="H2424" t="s">
        <v>16469</v>
      </c>
      <c r="I2424" t="s">
        <v>9410</v>
      </c>
      <c r="J2424" t="s">
        <v>9411</v>
      </c>
      <c r="K2424">
        <v>1.04</v>
      </c>
      <c r="L2424" s="1">
        <v>44927</v>
      </c>
      <c r="M2424" s="1">
        <v>45291</v>
      </c>
    </row>
    <row r="2425" spans="1:13">
      <c r="A2425" t="s">
        <v>7920</v>
      </c>
      <c r="B2425" t="s">
        <v>4315</v>
      </c>
      <c r="C2425" t="s">
        <v>16470</v>
      </c>
      <c r="D2425" t="s">
        <v>7922</v>
      </c>
      <c r="E2425" t="s">
        <v>7865</v>
      </c>
      <c r="F2425" t="s">
        <v>7921</v>
      </c>
      <c r="G2425" t="s">
        <v>7922</v>
      </c>
      <c r="H2425" t="s">
        <v>16471</v>
      </c>
      <c r="I2425" t="s">
        <v>9410</v>
      </c>
      <c r="J2425" t="s">
        <v>9411</v>
      </c>
      <c r="K2425">
        <v>1.1200000000000001</v>
      </c>
      <c r="L2425" s="1">
        <v>44927</v>
      </c>
      <c r="M2425" s="1">
        <v>45291</v>
      </c>
    </row>
    <row r="2426" spans="1:13">
      <c r="A2426" t="s">
        <v>7923</v>
      </c>
      <c r="B2426" t="s">
        <v>7924</v>
      </c>
      <c r="C2426" t="s">
        <v>16472</v>
      </c>
      <c r="D2426" t="s">
        <v>16473</v>
      </c>
      <c r="E2426" t="s">
        <v>7865</v>
      </c>
      <c r="F2426" t="s">
        <v>7925</v>
      </c>
      <c r="G2426" t="s">
        <v>7926</v>
      </c>
      <c r="H2426" t="s">
        <v>16474</v>
      </c>
      <c r="I2426" t="s">
        <v>9410</v>
      </c>
      <c r="J2426" t="s">
        <v>9411</v>
      </c>
      <c r="K2426">
        <v>1.07</v>
      </c>
      <c r="L2426" s="1">
        <v>44927</v>
      </c>
      <c r="M2426" s="1">
        <v>45291</v>
      </c>
    </row>
    <row r="2427" spans="1:13">
      <c r="A2427" t="s">
        <v>7927</v>
      </c>
      <c r="B2427" t="s">
        <v>7928</v>
      </c>
      <c r="C2427" t="s">
        <v>16475</v>
      </c>
      <c r="D2427" t="s">
        <v>167</v>
      </c>
      <c r="E2427" t="s">
        <v>7865</v>
      </c>
      <c r="F2427" t="s">
        <v>7929</v>
      </c>
      <c r="G2427" t="s">
        <v>167</v>
      </c>
      <c r="H2427" t="s">
        <v>16476</v>
      </c>
      <c r="I2427" t="s">
        <v>9410</v>
      </c>
      <c r="J2427" t="s">
        <v>9411</v>
      </c>
      <c r="K2427">
        <v>0.99</v>
      </c>
      <c r="L2427" s="1">
        <v>44927</v>
      </c>
      <c r="M2427" s="1">
        <v>45291</v>
      </c>
    </row>
    <row r="2428" spans="1:13">
      <c r="A2428" t="s">
        <v>7930</v>
      </c>
      <c r="B2428" t="s">
        <v>7931</v>
      </c>
      <c r="C2428" t="s">
        <v>16477</v>
      </c>
      <c r="D2428" t="s">
        <v>16478</v>
      </c>
      <c r="E2428" t="s">
        <v>7865</v>
      </c>
      <c r="F2428" t="s">
        <v>7932</v>
      </c>
      <c r="G2428" t="s">
        <v>7933</v>
      </c>
      <c r="H2428" t="s">
        <v>16479</v>
      </c>
      <c r="I2428" t="s">
        <v>9410</v>
      </c>
      <c r="J2428" t="s">
        <v>9411</v>
      </c>
      <c r="K2428">
        <v>1.0900000000000001</v>
      </c>
      <c r="L2428" s="1">
        <v>44927</v>
      </c>
      <c r="M2428" s="1">
        <v>45291</v>
      </c>
    </row>
    <row r="2429" spans="1:13">
      <c r="A2429" t="s">
        <v>7934</v>
      </c>
      <c r="B2429" t="s">
        <v>7935</v>
      </c>
      <c r="C2429" t="s">
        <v>16480</v>
      </c>
      <c r="D2429" t="s">
        <v>167</v>
      </c>
      <c r="E2429" t="s">
        <v>7865</v>
      </c>
      <c r="F2429" t="s">
        <v>7936</v>
      </c>
      <c r="G2429" t="s">
        <v>167</v>
      </c>
      <c r="H2429" t="s">
        <v>16481</v>
      </c>
      <c r="I2429" t="s">
        <v>9410</v>
      </c>
      <c r="J2429" t="s">
        <v>9411</v>
      </c>
      <c r="K2429">
        <v>1.03</v>
      </c>
      <c r="L2429" s="1">
        <v>44927</v>
      </c>
      <c r="M2429" s="1">
        <v>45291</v>
      </c>
    </row>
    <row r="2430" spans="1:13">
      <c r="A2430" t="s">
        <v>7937</v>
      </c>
      <c r="B2430" t="s">
        <v>7938</v>
      </c>
      <c r="C2430" t="s">
        <v>16482</v>
      </c>
      <c r="D2430" t="s">
        <v>16483</v>
      </c>
      <c r="E2430" t="s">
        <v>7865</v>
      </c>
      <c r="F2430" t="s">
        <v>7939</v>
      </c>
      <c r="G2430" t="s">
        <v>3536</v>
      </c>
      <c r="H2430" t="s">
        <v>16484</v>
      </c>
      <c r="I2430" t="s">
        <v>9410</v>
      </c>
      <c r="J2430" t="s">
        <v>9411</v>
      </c>
      <c r="K2430">
        <v>0.97</v>
      </c>
      <c r="L2430" s="1">
        <v>44927</v>
      </c>
      <c r="M2430" s="1">
        <v>45291</v>
      </c>
    </row>
    <row r="2431" spans="1:13">
      <c r="A2431" t="s">
        <v>16485</v>
      </c>
      <c r="B2431" t="s">
        <v>16486</v>
      </c>
      <c r="C2431" t="s">
        <v>16487</v>
      </c>
      <c r="D2431" t="s">
        <v>9271</v>
      </c>
      <c r="E2431" t="s">
        <v>7865</v>
      </c>
      <c r="F2431" t="s">
        <v>16488</v>
      </c>
      <c r="G2431" t="s">
        <v>16489</v>
      </c>
      <c r="H2431" t="s">
        <v>16490</v>
      </c>
      <c r="I2431" t="s">
        <v>9410</v>
      </c>
      <c r="J2431" t="s">
        <v>9411</v>
      </c>
      <c r="K2431">
        <v>1.01</v>
      </c>
      <c r="L2431" s="1">
        <v>44927</v>
      </c>
      <c r="M2431" s="1">
        <v>45291</v>
      </c>
    </row>
    <row r="2432" spans="1:13">
      <c r="A2432" t="s">
        <v>7940</v>
      </c>
      <c r="B2432" t="s">
        <v>7941</v>
      </c>
      <c r="C2432" t="s">
        <v>16491</v>
      </c>
      <c r="D2432" t="s">
        <v>16492</v>
      </c>
      <c r="E2432" t="s">
        <v>7865</v>
      </c>
      <c r="F2432" t="s">
        <v>7942</v>
      </c>
      <c r="G2432" t="s">
        <v>7943</v>
      </c>
      <c r="H2432" t="s">
        <v>16493</v>
      </c>
      <c r="I2432" t="s">
        <v>9410</v>
      </c>
      <c r="J2432" t="s">
        <v>9411</v>
      </c>
      <c r="K2432">
        <v>1.07</v>
      </c>
      <c r="L2432" s="1">
        <v>44927</v>
      </c>
      <c r="M2432" s="1">
        <v>45291</v>
      </c>
    </row>
    <row r="2433" spans="1:13">
      <c r="A2433" t="s">
        <v>7944</v>
      </c>
      <c r="B2433" t="s">
        <v>7945</v>
      </c>
      <c r="C2433" t="s">
        <v>16494</v>
      </c>
      <c r="D2433" t="s">
        <v>16495</v>
      </c>
      <c r="E2433" t="s">
        <v>7865</v>
      </c>
      <c r="F2433" t="s">
        <v>7946</v>
      </c>
      <c r="G2433" t="s">
        <v>7947</v>
      </c>
      <c r="H2433" t="s">
        <v>16496</v>
      </c>
      <c r="I2433" t="s">
        <v>9410</v>
      </c>
      <c r="J2433" t="s">
        <v>9411</v>
      </c>
      <c r="K2433">
        <v>1.06</v>
      </c>
      <c r="L2433" s="1">
        <v>44927</v>
      </c>
      <c r="M2433" s="1">
        <v>45291</v>
      </c>
    </row>
    <row r="2434" spans="1:13">
      <c r="A2434" t="s">
        <v>7948</v>
      </c>
      <c r="B2434" t="s">
        <v>7949</v>
      </c>
      <c r="C2434" t="s">
        <v>16497</v>
      </c>
      <c r="D2434" t="s">
        <v>8599</v>
      </c>
      <c r="E2434" t="s">
        <v>7865</v>
      </c>
      <c r="F2434" t="s">
        <v>7950</v>
      </c>
      <c r="G2434" t="s">
        <v>7919</v>
      </c>
      <c r="H2434" t="s">
        <v>16498</v>
      </c>
      <c r="I2434" t="s">
        <v>9410</v>
      </c>
      <c r="J2434" t="s">
        <v>9411</v>
      </c>
      <c r="K2434">
        <v>1.04</v>
      </c>
      <c r="L2434" s="1">
        <v>44927</v>
      </c>
      <c r="M2434" s="1">
        <v>45291</v>
      </c>
    </row>
    <row r="2435" spans="1:13">
      <c r="A2435" t="s">
        <v>7951</v>
      </c>
      <c r="B2435" t="s">
        <v>7952</v>
      </c>
      <c r="C2435" t="s">
        <v>16499</v>
      </c>
      <c r="D2435" t="s">
        <v>16</v>
      </c>
      <c r="E2435" t="s">
        <v>7865</v>
      </c>
      <c r="F2435" t="s">
        <v>7953</v>
      </c>
      <c r="G2435" t="s">
        <v>7915</v>
      </c>
      <c r="H2435" t="s">
        <v>16500</v>
      </c>
      <c r="I2435" t="s">
        <v>9410</v>
      </c>
      <c r="J2435" t="s">
        <v>9411</v>
      </c>
      <c r="K2435">
        <v>1.03</v>
      </c>
      <c r="L2435" s="1">
        <v>44927</v>
      </c>
      <c r="M2435" s="1">
        <v>45291</v>
      </c>
    </row>
    <row r="2436" spans="1:13">
      <c r="A2436" t="s">
        <v>7954</v>
      </c>
      <c r="B2436" t="s">
        <v>7955</v>
      </c>
      <c r="C2436" t="s">
        <v>16501</v>
      </c>
      <c r="D2436" t="s">
        <v>16502</v>
      </c>
      <c r="E2436" t="s">
        <v>7865</v>
      </c>
      <c r="F2436" t="s">
        <v>7956</v>
      </c>
      <c r="G2436" t="s">
        <v>7957</v>
      </c>
      <c r="H2436" t="s">
        <v>16503</v>
      </c>
      <c r="I2436" t="s">
        <v>9410</v>
      </c>
      <c r="J2436" t="s">
        <v>9411</v>
      </c>
      <c r="K2436">
        <v>1.01</v>
      </c>
      <c r="L2436" s="1">
        <v>44927</v>
      </c>
      <c r="M2436" s="1">
        <v>45291</v>
      </c>
    </row>
    <row r="2437" spans="1:13">
      <c r="A2437" t="s">
        <v>7958</v>
      </c>
      <c r="B2437" t="s">
        <v>7959</v>
      </c>
      <c r="C2437" t="s">
        <v>16504</v>
      </c>
      <c r="D2437" t="s">
        <v>16505</v>
      </c>
      <c r="E2437" t="s">
        <v>7865</v>
      </c>
      <c r="F2437" t="s">
        <v>7960</v>
      </c>
      <c r="G2437" t="s">
        <v>167</v>
      </c>
      <c r="H2437" t="s">
        <v>16506</v>
      </c>
      <c r="I2437" t="s">
        <v>9410</v>
      </c>
      <c r="J2437" t="s">
        <v>9411</v>
      </c>
      <c r="K2437">
        <v>0.99</v>
      </c>
      <c r="L2437" s="1">
        <v>44927</v>
      </c>
      <c r="M2437" s="1">
        <v>45291</v>
      </c>
    </row>
    <row r="2438" spans="1:13">
      <c r="A2438" t="s">
        <v>7961</v>
      </c>
      <c r="B2438" t="s">
        <v>7962</v>
      </c>
      <c r="C2438" t="s">
        <v>16507</v>
      </c>
      <c r="D2438" t="s">
        <v>13336</v>
      </c>
      <c r="E2438" t="s">
        <v>7865</v>
      </c>
      <c r="F2438" t="s">
        <v>7963</v>
      </c>
      <c r="G2438" t="s">
        <v>7964</v>
      </c>
      <c r="H2438" t="s">
        <v>16508</v>
      </c>
      <c r="I2438" t="s">
        <v>9410</v>
      </c>
      <c r="J2438" t="s">
        <v>9411</v>
      </c>
      <c r="K2438">
        <v>1.01</v>
      </c>
      <c r="L2438" s="1">
        <v>44927</v>
      </c>
      <c r="M2438" s="1">
        <v>45291</v>
      </c>
    </row>
    <row r="2439" spans="1:13">
      <c r="A2439" t="s">
        <v>16509</v>
      </c>
      <c r="B2439" t="s">
        <v>16510</v>
      </c>
      <c r="C2439" t="s">
        <v>16511</v>
      </c>
      <c r="D2439" t="s">
        <v>16512</v>
      </c>
      <c r="E2439" t="s">
        <v>7865</v>
      </c>
      <c r="F2439" t="s">
        <v>16513</v>
      </c>
      <c r="G2439" t="s">
        <v>16514</v>
      </c>
      <c r="H2439" t="s">
        <v>16515</v>
      </c>
      <c r="I2439" t="s">
        <v>9410</v>
      </c>
      <c r="J2439" t="s">
        <v>9411</v>
      </c>
      <c r="K2439">
        <v>1.01</v>
      </c>
      <c r="L2439" s="1">
        <v>44927</v>
      </c>
      <c r="M2439" s="1">
        <v>45291</v>
      </c>
    </row>
    <row r="2440" spans="1:13">
      <c r="A2440" t="s">
        <v>7965</v>
      </c>
      <c r="B2440" t="s">
        <v>7966</v>
      </c>
      <c r="C2440" t="s">
        <v>16516</v>
      </c>
      <c r="D2440" t="s">
        <v>16517</v>
      </c>
      <c r="E2440" t="s">
        <v>7865</v>
      </c>
      <c r="F2440" t="s">
        <v>7967</v>
      </c>
      <c r="G2440" t="s">
        <v>7858</v>
      </c>
      <c r="H2440" t="s">
        <v>16518</v>
      </c>
      <c r="I2440" t="s">
        <v>9410</v>
      </c>
      <c r="J2440" t="s">
        <v>9411</v>
      </c>
      <c r="K2440">
        <v>1.06</v>
      </c>
      <c r="L2440" s="1">
        <v>44927</v>
      </c>
      <c r="M2440" s="1">
        <v>45291</v>
      </c>
    </row>
    <row r="2441" spans="1:13">
      <c r="A2441" t="s">
        <v>7968</v>
      </c>
      <c r="B2441" t="s">
        <v>7969</v>
      </c>
      <c r="C2441" t="s">
        <v>16519</v>
      </c>
      <c r="D2441" t="s">
        <v>16520</v>
      </c>
      <c r="E2441" t="s">
        <v>7865</v>
      </c>
      <c r="F2441" t="s">
        <v>7970</v>
      </c>
      <c r="G2441" t="s">
        <v>7919</v>
      </c>
      <c r="H2441" t="s">
        <v>16521</v>
      </c>
      <c r="I2441" t="s">
        <v>9410</v>
      </c>
      <c r="J2441" t="s">
        <v>9411</v>
      </c>
      <c r="K2441">
        <v>1.04</v>
      </c>
      <c r="L2441" s="1">
        <v>44927</v>
      </c>
      <c r="M2441" s="1">
        <v>45291</v>
      </c>
    </row>
    <row r="2442" spans="1:13">
      <c r="A2442" t="s">
        <v>7971</v>
      </c>
      <c r="B2442" t="s">
        <v>7972</v>
      </c>
      <c r="C2442" t="s">
        <v>16522</v>
      </c>
      <c r="D2442" t="s">
        <v>11185</v>
      </c>
      <c r="E2442" t="s">
        <v>7865</v>
      </c>
      <c r="F2442" t="s">
        <v>7973</v>
      </c>
      <c r="G2442" t="s">
        <v>7974</v>
      </c>
      <c r="H2442" t="s">
        <v>16523</v>
      </c>
      <c r="I2442" t="s">
        <v>9410</v>
      </c>
      <c r="J2442" t="s">
        <v>9411</v>
      </c>
      <c r="K2442">
        <v>1.0900000000000001</v>
      </c>
      <c r="L2442" s="1">
        <v>44927</v>
      </c>
      <c r="M2442" s="1">
        <v>45291</v>
      </c>
    </row>
    <row r="2443" spans="1:13">
      <c r="A2443" t="s">
        <v>7975</v>
      </c>
      <c r="B2443" t="s">
        <v>7976</v>
      </c>
      <c r="C2443" t="s">
        <v>16524</v>
      </c>
      <c r="D2443" t="s">
        <v>16525</v>
      </c>
      <c r="E2443" t="s">
        <v>7865</v>
      </c>
      <c r="F2443" t="s">
        <v>7977</v>
      </c>
      <c r="G2443" t="s">
        <v>7978</v>
      </c>
      <c r="H2443" t="s">
        <v>16526</v>
      </c>
      <c r="I2443" t="s">
        <v>9410</v>
      </c>
      <c r="J2443" t="s">
        <v>9411</v>
      </c>
      <c r="K2443">
        <v>1.07</v>
      </c>
      <c r="L2443" s="1">
        <v>44927</v>
      </c>
      <c r="M2443" s="1">
        <v>45291</v>
      </c>
    </row>
    <row r="2444" spans="1:13">
      <c r="A2444" t="s">
        <v>7979</v>
      </c>
      <c r="B2444" t="s">
        <v>7980</v>
      </c>
      <c r="C2444" t="s">
        <v>16527</v>
      </c>
      <c r="D2444" t="s">
        <v>10463</v>
      </c>
      <c r="E2444" t="s">
        <v>7865</v>
      </c>
      <c r="F2444" t="s">
        <v>7981</v>
      </c>
      <c r="G2444" t="s">
        <v>7915</v>
      </c>
      <c r="H2444" t="s">
        <v>16528</v>
      </c>
      <c r="I2444" t="s">
        <v>9410</v>
      </c>
      <c r="J2444" t="s">
        <v>9411</v>
      </c>
      <c r="K2444">
        <v>1.03</v>
      </c>
      <c r="L2444" s="1">
        <v>44927</v>
      </c>
      <c r="M2444" s="1">
        <v>45291</v>
      </c>
    </row>
    <row r="2445" spans="1:13">
      <c r="A2445" t="s">
        <v>7982</v>
      </c>
      <c r="B2445" t="s">
        <v>7983</v>
      </c>
      <c r="C2445" t="s">
        <v>16529</v>
      </c>
      <c r="D2445" t="s">
        <v>16473</v>
      </c>
      <c r="E2445" t="s">
        <v>7865</v>
      </c>
      <c r="F2445" t="s">
        <v>7925</v>
      </c>
      <c r="G2445" t="s">
        <v>7926</v>
      </c>
      <c r="H2445" t="s">
        <v>16530</v>
      </c>
      <c r="I2445" t="s">
        <v>9410</v>
      </c>
      <c r="J2445" t="s">
        <v>9411</v>
      </c>
      <c r="K2445">
        <v>1.06</v>
      </c>
      <c r="L2445" s="1">
        <v>44927</v>
      </c>
      <c r="M2445" s="1">
        <v>45291</v>
      </c>
    </row>
    <row r="2446" spans="1:13">
      <c r="A2446" t="s">
        <v>7984</v>
      </c>
      <c r="B2446" t="s">
        <v>7985</v>
      </c>
      <c r="C2446" t="s">
        <v>16531</v>
      </c>
      <c r="D2446" t="s">
        <v>16517</v>
      </c>
      <c r="E2446" t="s">
        <v>7865</v>
      </c>
      <c r="F2446" t="s">
        <v>7967</v>
      </c>
      <c r="G2446" t="s">
        <v>7858</v>
      </c>
      <c r="H2446" t="s">
        <v>16532</v>
      </c>
      <c r="I2446" t="s">
        <v>9410</v>
      </c>
      <c r="J2446" t="s">
        <v>9411</v>
      </c>
      <c r="K2446">
        <v>1.0900000000000001</v>
      </c>
      <c r="L2446" s="1">
        <v>44927</v>
      </c>
      <c r="M2446" s="1">
        <v>45291</v>
      </c>
    </row>
    <row r="2447" spans="1:13">
      <c r="A2447" t="s">
        <v>7986</v>
      </c>
      <c r="B2447" t="s">
        <v>7987</v>
      </c>
      <c r="C2447" t="s">
        <v>16533</v>
      </c>
      <c r="D2447" t="s">
        <v>16534</v>
      </c>
      <c r="E2447" t="s">
        <v>7865</v>
      </c>
      <c r="F2447" t="s">
        <v>7988</v>
      </c>
      <c r="G2447" t="s">
        <v>7989</v>
      </c>
      <c r="H2447" t="s">
        <v>16535</v>
      </c>
      <c r="I2447" t="s">
        <v>9410</v>
      </c>
      <c r="J2447" t="s">
        <v>9411</v>
      </c>
      <c r="K2447">
        <v>1.04</v>
      </c>
      <c r="L2447" s="1">
        <v>44927</v>
      </c>
      <c r="M2447" s="1">
        <v>45291</v>
      </c>
    </row>
    <row r="2448" spans="1:13">
      <c r="A2448" t="s">
        <v>7990</v>
      </c>
      <c r="B2448" t="s">
        <v>7991</v>
      </c>
      <c r="C2448" t="s">
        <v>16536</v>
      </c>
      <c r="D2448" t="s">
        <v>1412</v>
      </c>
      <c r="E2448" t="s">
        <v>7865</v>
      </c>
      <c r="F2448" t="s">
        <v>7866</v>
      </c>
      <c r="G2448" t="s">
        <v>1412</v>
      </c>
      <c r="H2448" t="s">
        <v>16537</v>
      </c>
      <c r="I2448" t="s">
        <v>9410</v>
      </c>
      <c r="J2448" t="s">
        <v>9411</v>
      </c>
      <c r="K2448">
        <v>1.06</v>
      </c>
      <c r="L2448" s="1">
        <v>44927</v>
      </c>
      <c r="M2448" s="1">
        <v>45291</v>
      </c>
    </row>
    <row r="2449" spans="1:13">
      <c r="A2449" t="s">
        <v>16538</v>
      </c>
      <c r="B2449" t="s">
        <v>16539</v>
      </c>
      <c r="C2449" t="s">
        <v>16540</v>
      </c>
      <c r="D2449" t="s">
        <v>16541</v>
      </c>
      <c r="E2449" t="s">
        <v>7865</v>
      </c>
      <c r="F2449" t="s">
        <v>16542</v>
      </c>
      <c r="G2449" t="s">
        <v>6172</v>
      </c>
      <c r="H2449" t="s">
        <v>16543</v>
      </c>
      <c r="I2449" t="s">
        <v>9410</v>
      </c>
      <c r="J2449" t="s">
        <v>9411</v>
      </c>
      <c r="K2449">
        <v>1.17</v>
      </c>
      <c r="L2449" s="1">
        <v>44927</v>
      </c>
      <c r="M2449" s="1">
        <v>45291</v>
      </c>
    </row>
    <row r="2450" spans="1:13">
      <c r="A2450" t="s">
        <v>7992</v>
      </c>
      <c r="B2450" t="s">
        <v>7993</v>
      </c>
      <c r="C2450" t="s">
        <v>16544</v>
      </c>
      <c r="D2450" t="s">
        <v>16545</v>
      </c>
      <c r="E2450" t="s">
        <v>7865</v>
      </c>
      <c r="F2450" t="s">
        <v>7994</v>
      </c>
      <c r="G2450" t="s">
        <v>7995</v>
      </c>
      <c r="H2450" t="s">
        <v>16546</v>
      </c>
      <c r="I2450" t="s">
        <v>9410</v>
      </c>
      <c r="J2450" t="s">
        <v>9411</v>
      </c>
      <c r="K2450">
        <v>0.99</v>
      </c>
      <c r="L2450" s="1">
        <v>44927</v>
      </c>
      <c r="M2450" s="1">
        <v>45291</v>
      </c>
    </row>
    <row r="2451" spans="1:13">
      <c r="A2451" t="s">
        <v>7996</v>
      </c>
      <c r="B2451" t="s">
        <v>7997</v>
      </c>
      <c r="C2451" t="s">
        <v>16547</v>
      </c>
      <c r="D2451" t="s">
        <v>16492</v>
      </c>
      <c r="E2451" t="s">
        <v>7865</v>
      </c>
      <c r="F2451" t="s">
        <v>7998</v>
      </c>
      <c r="G2451" t="s">
        <v>7943</v>
      </c>
      <c r="H2451" t="s">
        <v>16548</v>
      </c>
      <c r="I2451" t="s">
        <v>9410</v>
      </c>
      <c r="J2451" t="s">
        <v>9411</v>
      </c>
      <c r="K2451">
        <v>1.0900000000000001</v>
      </c>
      <c r="L2451" s="1">
        <v>44927</v>
      </c>
      <c r="M2451" s="1">
        <v>45291</v>
      </c>
    </row>
    <row r="2452" spans="1:13">
      <c r="A2452" t="s">
        <v>7999</v>
      </c>
      <c r="B2452" t="s">
        <v>8000</v>
      </c>
      <c r="C2452" t="s">
        <v>16549</v>
      </c>
      <c r="D2452" t="s">
        <v>16550</v>
      </c>
      <c r="E2452" t="s">
        <v>7865</v>
      </c>
      <c r="F2452" t="s">
        <v>8001</v>
      </c>
      <c r="G2452" t="s">
        <v>7995</v>
      </c>
      <c r="H2452" t="s">
        <v>16551</v>
      </c>
      <c r="I2452" t="s">
        <v>9410</v>
      </c>
      <c r="J2452" t="s">
        <v>9411</v>
      </c>
      <c r="K2452">
        <v>0.96</v>
      </c>
      <c r="L2452" s="1">
        <v>44927</v>
      </c>
      <c r="M2452" s="1">
        <v>45291</v>
      </c>
    </row>
    <row r="2453" spans="1:13">
      <c r="A2453" t="s">
        <v>8002</v>
      </c>
      <c r="B2453" t="s">
        <v>8003</v>
      </c>
      <c r="C2453" t="s">
        <v>16552</v>
      </c>
      <c r="D2453" t="s">
        <v>16553</v>
      </c>
      <c r="E2453" t="s">
        <v>7865</v>
      </c>
      <c r="F2453" t="s">
        <v>8004</v>
      </c>
      <c r="G2453" t="s">
        <v>8005</v>
      </c>
      <c r="H2453" t="s">
        <v>16554</v>
      </c>
      <c r="I2453" t="s">
        <v>9410</v>
      </c>
      <c r="J2453" t="s">
        <v>9411</v>
      </c>
      <c r="K2453">
        <v>1.1399999999999999</v>
      </c>
      <c r="L2453" s="1">
        <v>44927</v>
      </c>
      <c r="M2453" s="1">
        <v>45291</v>
      </c>
    </row>
    <row r="2454" spans="1:13">
      <c r="A2454" t="s">
        <v>8006</v>
      </c>
      <c r="B2454" t="s">
        <v>8007</v>
      </c>
      <c r="C2454" t="s">
        <v>16555</v>
      </c>
      <c r="D2454" t="s">
        <v>4442</v>
      </c>
      <c r="E2454" t="s">
        <v>7865</v>
      </c>
      <c r="F2454" t="s">
        <v>8008</v>
      </c>
      <c r="G2454" t="s">
        <v>4442</v>
      </c>
      <c r="H2454" t="s">
        <v>16556</v>
      </c>
      <c r="I2454" t="s">
        <v>9410</v>
      </c>
      <c r="J2454" t="s">
        <v>9411</v>
      </c>
      <c r="K2454">
        <v>1.1100000000000001</v>
      </c>
      <c r="L2454" s="1">
        <v>44927</v>
      </c>
      <c r="M2454" s="1">
        <v>45291</v>
      </c>
    </row>
    <row r="2455" spans="1:13">
      <c r="A2455" t="s">
        <v>8009</v>
      </c>
      <c r="B2455" t="s">
        <v>8010</v>
      </c>
      <c r="C2455" t="s">
        <v>16557</v>
      </c>
      <c r="D2455" t="s">
        <v>16468</v>
      </c>
      <c r="E2455" t="s">
        <v>7865</v>
      </c>
      <c r="F2455" t="s">
        <v>7918</v>
      </c>
      <c r="G2455" t="s">
        <v>7919</v>
      </c>
      <c r="H2455" t="s">
        <v>16558</v>
      </c>
      <c r="I2455" t="s">
        <v>9410</v>
      </c>
      <c r="J2455" t="s">
        <v>9411</v>
      </c>
      <c r="K2455">
        <v>1.04</v>
      </c>
      <c r="L2455" s="1">
        <v>44927</v>
      </c>
      <c r="M2455" s="1">
        <v>45291</v>
      </c>
    </row>
    <row r="2456" spans="1:13">
      <c r="A2456" t="s">
        <v>8011</v>
      </c>
      <c r="B2456" t="s">
        <v>8012</v>
      </c>
      <c r="C2456" t="s">
        <v>16559</v>
      </c>
      <c r="D2456" t="s">
        <v>16468</v>
      </c>
      <c r="E2456" t="s">
        <v>7865</v>
      </c>
      <c r="F2456" t="s">
        <v>7918</v>
      </c>
      <c r="G2456" t="s">
        <v>7919</v>
      </c>
      <c r="H2456" t="s">
        <v>16560</v>
      </c>
      <c r="I2456" t="s">
        <v>9410</v>
      </c>
      <c r="J2456" t="s">
        <v>9411</v>
      </c>
      <c r="K2456">
        <v>1.03</v>
      </c>
      <c r="L2456" s="1">
        <v>44927</v>
      </c>
      <c r="M2456" s="1">
        <v>45291</v>
      </c>
    </row>
    <row r="2457" spans="1:13">
      <c r="A2457" t="s">
        <v>16561</v>
      </c>
      <c r="B2457" t="s">
        <v>16562</v>
      </c>
      <c r="C2457" t="s">
        <v>16563</v>
      </c>
      <c r="D2457" t="s">
        <v>16372</v>
      </c>
      <c r="E2457" t="s">
        <v>7865</v>
      </c>
      <c r="F2457" t="s">
        <v>16564</v>
      </c>
      <c r="G2457" t="s">
        <v>12911</v>
      </c>
      <c r="H2457" t="s">
        <v>16565</v>
      </c>
      <c r="I2457" t="s">
        <v>9410</v>
      </c>
      <c r="J2457" t="s">
        <v>9411</v>
      </c>
      <c r="K2457">
        <v>1.1100000000000001</v>
      </c>
      <c r="L2457" s="1">
        <v>44927</v>
      </c>
      <c r="M2457" s="1">
        <v>45291</v>
      </c>
    </row>
    <row r="2458" spans="1:13">
      <c r="A2458" t="s">
        <v>16566</v>
      </c>
      <c r="B2458" t="s">
        <v>16567</v>
      </c>
      <c r="C2458" t="s">
        <v>16568</v>
      </c>
      <c r="D2458" t="s">
        <v>16569</v>
      </c>
      <c r="E2458" t="s">
        <v>7865</v>
      </c>
      <c r="F2458" t="s">
        <v>16570</v>
      </c>
      <c r="G2458" t="s">
        <v>16569</v>
      </c>
      <c r="H2458" t="s">
        <v>16571</v>
      </c>
      <c r="I2458" t="s">
        <v>9410</v>
      </c>
      <c r="J2458" t="s">
        <v>9411</v>
      </c>
      <c r="K2458">
        <v>0.98</v>
      </c>
      <c r="L2458" s="1">
        <v>44927</v>
      </c>
      <c r="M2458" s="1">
        <v>45291</v>
      </c>
    </row>
    <row r="2459" spans="1:13">
      <c r="A2459" t="s">
        <v>8013</v>
      </c>
      <c r="B2459" t="s">
        <v>8014</v>
      </c>
      <c r="C2459" t="s">
        <v>16572</v>
      </c>
      <c r="D2459" t="s">
        <v>7891</v>
      </c>
      <c r="E2459" t="s">
        <v>7865</v>
      </c>
      <c r="F2459" t="s">
        <v>7890</v>
      </c>
      <c r="G2459" t="s">
        <v>7891</v>
      </c>
      <c r="H2459" t="s">
        <v>16573</v>
      </c>
      <c r="I2459" t="s">
        <v>9410</v>
      </c>
      <c r="J2459" t="s">
        <v>9411</v>
      </c>
      <c r="K2459">
        <v>1.26</v>
      </c>
      <c r="L2459" s="1">
        <v>44927</v>
      </c>
      <c r="M2459" s="1">
        <v>45291</v>
      </c>
    </row>
    <row r="2460" spans="1:13">
      <c r="A2460" t="s">
        <v>8015</v>
      </c>
      <c r="B2460" t="s">
        <v>8016</v>
      </c>
      <c r="C2460" t="s">
        <v>16574</v>
      </c>
      <c r="D2460" t="s">
        <v>16575</v>
      </c>
      <c r="E2460" t="s">
        <v>7865</v>
      </c>
      <c r="F2460" t="s">
        <v>8017</v>
      </c>
      <c r="G2460" t="s">
        <v>413</v>
      </c>
      <c r="H2460" t="s">
        <v>16576</v>
      </c>
      <c r="I2460" t="s">
        <v>9410</v>
      </c>
      <c r="J2460" t="s">
        <v>9411</v>
      </c>
      <c r="K2460">
        <v>1.1000000000000001</v>
      </c>
      <c r="L2460" s="1">
        <v>44927</v>
      </c>
      <c r="M2460" s="1">
        <v>45291</v>
      </c>
    </row>
    <row r="2461" spans="1:13">
      <c r="A2461" t="s">
        <v>8018</v>
      </c>
      <c r="B2461" t="s">
        <v>8019</v>
      </c>
      <c r="C2461" t="s">
        <v>16577</v>
      </c>
      <c r="D2461" t="s">
        <v>16578</v>
      </c>
      <c r="E2461" t="s">
        <v>7865</v>
      </c>
      <c r="F2461" t="s">
        <v>8020</v>
      </c>
      <c r="G2461" t="s">
        <v>3536</v>
      </c>
      <c r="H2461" t="s">
        <v>16579</v>
      </c>
      <c r="I2461" t="s">
        <v>9410</v>
      </c>
      <c r="J2461" t="s">
        <v>9411</v>
      </c>
      <c r="K2461">
        <v>1</v>
      </c>
      <c r="L2461" s="1">
        <v>44927</v>
      </c>
      <c r="M2461" s="1">
        <v>45291</v>
      </c>
    </row>
    <row r="2462" spans="1:13">
      <c r="A2462" t="s">
        <v>16580</v>
      </c>
      <c r="B2462" t="s">
        <v>16581</v>
      </c>
      <c r="C2462" t="s">
        <v>16582</v>
      </c>
      <c r="D2462" t="s">
        <v>16583</v>
      </c>
      <c r="E2462" t="s">
        <v>7865</v>
      </c>
      <c r="F2462" t="s">
        <v>16584</v>
      </c>
      <c r="G2462" t="s">
        <v>16585</v>
      </c>
      <c r="H2462" t="s">
        <v>16586</v>
      </c>
      <c r="I2462" t="s">
        <v>9410</v>
      </c>
      <c r="J2462" t="s">
        <v>9411</v>
      </c>
      <c r="K2462">
        <v>0.91</v>
      </c>
      <c r="L2462" s="1">
        <v>44927</v>
      </c>
      <c r="M2462" s="1">
        <v>45291</v>
      </c>
    </row>
    <row r="2463" spans="1:13">
      <c r="A2463" t="s">
        <v>16587</v>
      </c>
      <c r="B2463" t="s">
        <v>16588</v>
      </c>
      <c r="C2463" t="s">
        <v>16589</v>
      </c>
      <c r="D2463" t="s">
        <v>16590</v>
      </c>
      <c r="E2463" t="s">
        <v>7865</v>
      </c>
      <c r="F2463" t="s">
        <v>16591</v>
      </c>
      <c r="G2463" t="s">
        <v>16592</v>
      </c>
      <c r="H2463" t="s">
        <v>16593</v>
      </c>
      <c r="I2463" t="s">
        <v>9410</v>
      </c>
      <c r="J2463" t="s">
        <v>9411</v>
      </c>
      <c r="K2463">
        <v>1.31</v>
      </c>
      <c r="L2463" s="1">
        <v>44927</v>
      </c>
      <c r="M2463" s="1">
        <v>45291</v>
      </c>
    </row>
    <row r="2464" spans="1:13">
      <c r="A2464" t="s">
        <v>8021</v>
      </c>
      <c r="B2464" t="s">
        <v>8022</v>
      </c>
      <c r="C2464" t="s">
        <v>16594</v>
      </c>
      <c r="D2464" t="s">
        <v>7922</v>
      </c>
      <c r="E2464" t="s">
        <v>7865</v>
      </c>
      <c r="F2464" t="s">
        <v>8023</v>
      </c>
      <c r="G2464" t="s">
        <v>7922</v>
      </c>
      <c r="H2464" t="s">
        <v>16595</v>
      </c>
      <c r="I2464" t="s">
        <v>9410</v>
      </c>
      <c r="J2464" t="s">
        <v>9411</v>
      </c>
      <c r="K2464">
        <v>0.99</v>
      </c>
      <c r="L2464" s="1">
        <v>44927</v>
      </c>
      <c r="M2464" s="1">
        <v>45291</v>
      </c>
    </row>
    <row r="2465" spans="1:13">
      <c r="A2465" t="s">
        <v>8024</v>
      </c>
      <c r="B2465" t="s">
        <v>8025</v>
      </c>
      <c r="C2465" t="s">
        <v>16596</v>
      </c>
      <c r="D2465" t="s">
        <v>16597</v>
      </c>
      <c r="E2465" t="s">
        <v>7865</v>
      </c>
      <c r="F2465" t="s">
        <v>8026</v>
      </c>
      <c r="G2465" t="s">
        <v>8027</v>
      </c>
      <c r="H2465" t="s">
        <v>16598</v>
      </c>
      <c r="I2465" t="s">
        <v>9410</v>
      </c>
      <c r="J2465" t="s">
        <v>9411</v>
      </c>
      <c r="K2465">
        <v>1.1499999999999999</v>
      </c>
      <c r="L2465" s="1">
        <v>44927</v>
      </c>
      <c r="M2465" s="1">
        <v>45291</v>
      </c>
    </row>
    <row r="2466" spans="1:13">
      <c r="A2466" t="s">
        <v>16599</v>
      </c>
      <c r="B2466" t="s">
        <v>16600</v>
      </c>
      <c r="C2466" t="s">
        <v>16601</v>
      </c>
      <c r="D2466" t="s">
        <v>16602</v>
      </c>
      <c r="E2466" t="s">
        <v>7865</v>
      </c>
      <c r="F2466" t="s">
        <v>16603</v>
      </c>
      <c r="G2466" t="s">
        <v>16604</v>
      </c>
      <c r="H2466" t="s">
        <v>16605</v>
      </c>
      <c r="I2466" t="s">
        <v>9410</v>
      </c>
      <c r="J2466" t="s">
        <v>9411</v>
      </c>
      <c r="K2466">
        <v>0.97</v>
      </c>
      <c r="L2466" s="1">
        <v>44927</v>
      </c>
      <c r="M2466" s="1">
        <v>45291</v>
      </c>
    </row>
    <row r="2467" spans="1:13">
      <c r="A2467" t="s">
        <v>8028</v>
      </c>
      <c r="B2467" t="s">
        <v>8029</v>
      </c>
      <c r="C2467" t="s">
        <v>16606</v>
      </c>
      <c r="D2467" t="s">
        <v>16607</v>
      </c>
      <c r="E2467" t="s">
        <v>7865</v>
      </c>
      <c r="F2467" t="s">
        <v>8030</v>
      </c>
      <c r="G2467" t="s">
        <v>7995</v>
      </c>
      <c r="H2467" t="s">
        <v>16608</v>
      </c>
      <c r="I2467" t="s">
        <v>9410</v>
      </c>
      <c r="J2467" t="s">
        <v>9411</v>
      </c>
      <c r="K2467">
        <v>0.98</v>
      </c>
      <c r="L2467" s="1">
        <v>44927</v>
      </c>
      <c r="M2467" s="1">
        <v>45291</v>
      </c>
    </row>
    <row r="2468" spans="1:13">
      <c r="A2468" t="s">
        <v>8031</v>
      </c>
      <c r="B2468" t="s">
        <v>8032</v>
      </c>
      <c r="C2468" t="s">
        <v>16609</v>
      </c>
      <c r="D2468" t="s">
        <v>16</v>
      </c>
      <c r="E2468" t="s">
        <v>7865</v>
      </c>
      <c r="F2468" t="s">
        <v>8033</v>
      </c>
      <c r="G2468" t="s">
        <v>7915</v>
      </c>
      <c r="H2468" t="s">
        <v>16610</v>
      </c>
      <c r="I2468" t="s">
        <v>9410</v>
      </c>
      <c r="J2468" t="s">
        <v>9411</v>
      </c>
      <c r="K2468">
        <v>0.99</v>
      </c>
      <c r="L2468" s="1">
        <v>44927</v>
      </c>
      <c r="M2468" s="1">
        <v>45291</v>
      </c>
    </row>
    <row r="2469" spans="1:13">
      <c r="A2469" t="s">
        <v>8034</v>
      </c>
      <c r="B2469" t="s">
        <v>8035</v>
      </c>
      <c r="C2469" t="s">
        <v>16611</v>
      </c>
      <c r="D2469" t="s">
        <v>16</v>
      </c>
      <c r="E2469" t="s">
        <v>7865</v>
      </c>
      <c r="F2469" t="s">
        <v>7953</v>
      </c>
      <c r="G2469" t="s">
        <v>7915</v>
      </c>
      <c r="H2469" t="s">
        <v>16612</v>
      </c>
      <c r="I2469" t="s">
        <v>9410</v>
      </c>
      <c r="J2469" t="s">
        <v>9411</v>
      </c>
      <c r="K2469">
        <v>1.01</v>
      </c>
      <c r="L2469" s="1">
        <v>44927</v>
      </c>
      <c r="M2469" s="1">
        <v>45291</v>
      </c>
    </row>
    <row r="2470" spans="1:13">
      <c r="A2470" t="s">
        <v>16613</v>
      </c>
      <c r="B2470" t="s">
        <v>16614</v>
      </c>
      <c r="C2470" t="s">
        <v>16615</v>
      </c>
      <c r="D2470" t="s">
        <v>11025</v>
      </c>
      <c r="E2470" t="s">
        <v>7865</v>
      </c>
      <c r="F2470" t="s">
        <v>16616</v>
      </c>
      <c r="G2470" t="s">
        <v>2193</v>
      </c>
      <c r="H2470" t="s">
        <v>16617</v>
      </c>
      <c r="I2470" t="s">
        <v>9410</v>
      </c>
      <c r="J2470" t="s">
        <v>9411</v>
      </c>
      <c r="K2470">
        <v>0.99</v>
      </c>
      <c r="L2470" s="1">
        <v>44927</v>
      </c>
      <c r="M2470" s="1">
        <v>45291</v>
      </c>
    </row>
    <row r="2471" spans="1:13">
      <c r="A2471" t="s">
        <v>8036</v>
      </c>
      <c r="B2471" t="s">
        <v>8037</v>
      </c>
      <c r="C2471" t="s">
        <v>16618</v>
      </c>
      <c r="D2471" t="s">
        <v>12678</v>
      </c>
      <c r="E2471" t="s">
        <v>7865</v>
      </c>
      <c r="F2471" t="s">
        <v>8038</v>
      </c>
      <c r="G2471" t="s">
        <v>4749</v>
      </c>
      <c r="H2471" t="s">
        <v>16619</v>
      </c>
      <c r="I2471" t="s">
        <v>9410</v>
      </c>
      <c r="J2471" t="s">
        <v>9411</v>
      </c>
      <c r="K2471">
        <v>1.0900000000000001</v>
      </c>
      <c r="L2471" s="1">
        <v>44927</v>
      </c>
      <c r="M2471" s="1">
        <v>45291</v>
      </c>
    </row>
    <row r="2472" spans="1:13">
      <c r="A2472" t="s">
        <v>8039</v>
      </c>
      <c r="B2472" t="s">
        <v>8040</v>
      </c>
      <c r="C2472" t="s">
        <v>16620</v>
      </c>
      <c r="D2472" t="s">
        <v>16621</v>
      </c>
      <c r="E2472" t="s">
        <v>7865</v>
      </c>
      <c r="F2472" t="s">
        <v>8041</v>
      </c>
      <c r="G2472" t="s">
        <v>8042</v>
      </c>
      <c r="H2472" t="s">
        <v>16622</v>
      </c>
      <c r="I2472" t="s">
        <v>9410</v>
      </c>
      <c r="J2472" t="s">
        <v>9411</v>
      </c>
      <c r="K2472">
        <v>1.05</v>
      </c>
      <c r="L2472" s="1">
        <v>44927</v>
      </c>
      <c r="M2472" s="1">
        <v>45291</v>
      </c>
    </row>
    <row r="2473" spans="1:13">
      <c r="A2473" t="s">
        <v>8043</v>
      </c>
      <c r="B2473" t="s">
        <v>8044</v>
      </c>
      <c r="C2473" t="s">
        <v>16623</v>
      </c>
      <c r="D2473" t="s">
        <v>16624</v>
      </c>
      <c r="E2473" t="s">
        <v>7865</v>
      </c>
      <c r="F2473" t="s">
        <v>8045</v>
      </c>
      <c r="G2473" t="s">
        <v>7365</v>
      </c>
      <c r="H2473" t="s">
        <v>16625</v>
      </c>
      <c r="I2473" t="s">
        <v>9410</v>
      </c>
      <c r="J2473" t="s">
        <v>9411</v>
      </c>
      <c r="K2473">
        <v>1.1100000000000001</v>
      </c>
      <c r="L2473" s="1">
        <v>44927</v>
      </c>
      <c r="M2473" s="1">
        <v>45291</v>
      </c>
    </row>
    <row r="2474" spans="1:13">
      <c r="A2474" t="s">
        <v>16626</v>
      </c>
      <c r="B2474" t="s">
        <v>16627</v>
      </c>
      <c r="C2474" t="s">
        <v>16628</v>
      </c>
      <c r="D2474" t="s">
        <v>16629</v>
      </c>
      <c r="E2474" t="s">
        <v>7865</v>
      </c>
      <c r="F2474" t="s">
        <v>16630</v>
      </c>
      <c r="G2474" t="s">
        <v>16631</v>
      </c>
      <c r="H2474" t="s">
        <v>16632</v>
      </c>
      <c r="I2474" t="s">
        <v>9410</v>
      </c>
      <c r="J2474" t="s">
        <v>9411</v>
      </c>
      <c r="K2474">
        <v>1.04</v>
      </c>
      <c r="L2474" s="1">
        <v>44927</v>
      </c>
      <c r="M2474" s="1">
        <v>45291</v>
      </c>
    </row>
    <row r="2475" spans="1:13">
      <c r="A2475" t="s">
        <v>8046</v>
      </c>
      <c r="B2475" t="s">
        <v>8047</v>
      </c>
      <c r="C2475" t="s">
        <v>16633</v>
      </c>
      <c r="D2475" t="s">
        <v>16634</v>
      </c>
      <c r="E2475" t="s">
        <v>7865</v>
      </c>
      <c r="F2475" t="s">
        <v>8048</v>
      </c>
      <c r="G2475" t="s">
        <v>8049</v>
      </c>
      <c r="H2475" t="s">
        <v>16635</v>
      </c>
      <c r="I2475" t="s">
        <v>9410</v>
      </c>
      <c r="J2475" t="s">
        <v>9411</v>
      </c>
      <c r="K2475">
        <v>1</v>
      </c>
      <c r="L2475" s="1">
        <v>44927</v>
      </c>
      <c r="M2475" s="1">
        <v>45291</v>
      </c>
    </row>
    <row r="2476" spans="1:13">
      <c r="A2476" t="s">
        <v>8050</v>
      </c>
      <c r="B2476" t="s">
        <v>8051</v>
      </c>
      <c r="C2476" t="s">
        <v>16636</v>
      </c>
      <c r="D2476" t="s">
        <v>16495</v>
      </c>
      <c r="E2476" t="s">
        <v>7865</v>
      </c>
      <c r="F2476" t="s">
        <v>8052</v>
      </c>
      <c r="G2476" t="s">
        <v>7947</v>
      </c>
      <c r="H2476" t="s">
        <v>16637</v>
      </c>
      <c r="I2476" t="s">
        <v>9410</v>
      </c>
      <c r="J2476" t="s">
        <v>9411</v>
      </c>
      <c r="K2476">
        <v>1.03</v>
      </c>
      <c r="L2476" s="1">
        <v>44927</v>
      </c>
      <c r="M2476" s="1">
        <v>45291</v>
      </c>
    </row>
    <row r="2477" spans="1:13">
      <c r="A2477" t="s">
        <v>8053</v>
      </c>
      <c r="B2477" t="s">
        <v>8054</v>
      </c>
      <c r="C2477" t="s">
        <v>16638</v>
      </c>
      <c r="D2477" t="s">
        <v>16639</v>
      </c>
      <c r="E2477" t="s">
        <v>7865</v>
      </c>
      <c r="F2477" t="s">
        <v>8055</v>
      </c>
      <c r="G2477" t="s">
        <v>56</v>
      </c>
      <c r="H2477" t="s">
        <v>16640</v>
      </c>
      <c r="I2477" t="s">
        <v>9410</v>
      </c>
      <c r="J2477" t="s">
        <v>9411</v>
      </c>
      <c r="K2477">
        <v>1.06</v>
      </c>
      <c r="L2477" s="1">
        <v>44927</v>
      </c>
      <c r="M2477" s="1">
        <v>45291</v>
      </c>
    </row>
    <row r="2478" spans="1:13">
      <c r="A2478" t="s">
        <v>8056</v>
      </c>
      <c r="B2478" t="s">
        <v>8057</v>
      </c>
      <c r="C2478" t="s">
        <v>16641</v>
      </c>
      <c r="D2478" t="s">
        <v>16642</v>
      </c>
      <c r="E2478" t="s">
        <v>7865</v>
      </c>
      <c r="F2478" t="s">
        <v>8058</v>
      </c>
      <c r="G2478" t="s">
        <v>3611</v>
      </c>
      <c r="H2478" t="s">
        <v>16643</v>
      </c>
      <c r="I2478" t="s">
        <v>9410</v>
      </c>
      <c r="J2478" t="s">
        <v>9411</v>
      </c>
      <c r="K2478">
        <v>1.1100000000000001</v>
      </c>
      <c r="L2478" s="1">
        <v>44927</v>
      </c>
      <c r="M2478" s="1">
        <v>45291</v>
      </c>
    </row>
    <row r="2479" spans="1:13">
      <c r="A2479" t="s">
        <v>8059</v>
      </c>
      <c r="B2479" t="s">
        <v>8060</v>
      </c>
      <c r="C2479" t="s">
        <v>16644</v>
      </c>
      <c r="D2479" t="s">
        <v>16624</v>
      </c>
      <c r="E2479" t="s">
        <v>7865</v>
      </c>
      <c r="F2479" t="s">
        <v>8045</v>
      </c>
      <c r="G2479" t="s">
        <v>7365</v>
      </c>
      <c r="H2479" t="s">
        <v>16645</v>
      </c>
      <c r="I2479" t="s">
        <v>9410</v>
      </c>
      <c r="J2479" t="s">
        <v>9411</v>
      </c>
      <c r="K2479">
        <v>1.08</v>
      </c>
      <c r="L2479" s="1">
        <v>44927</v>
      </c>
      <c r="M2479" s="1">
        <v>45291</v>
      </c>
    </row>
    <row r="2480" spans="1:13">
      <c r="A2480" t="s">
        <v>16646</v>
      </c>
      <c r="B2480" t="s">
        <v>2771</v>
      </c>
      <c r="C2480" t="s">
        <v>16647</v>
      </c>
      <c r="D2480" t="s">
        <v>16648</v>
      </c>
      <c r="E2480" t="s">
        <v>7865</v>
      </c>
      <c r="F2480" t="s">
        <v>16649</v>
      </c>
      <c r="G2480" t="s">
        <v>16648</v>
      </c>
      <c r="H2480" t="s">
        <v>16650</v>
      </c>
      <c r="I2480" t="s">
        <v>9410</v>
      </c>
      <c r="J2480" t="s">
        <v>9411</v>
      </c>
      <c r="K2480">
        <v>1.1299999999999999</v>
      </c>
      <c r="L2480" s="1">
        <v>44927</v>
      </c>
      <c r="M2480" s="1">
        <v>45291</v>
      </c>
    </row>
    <row r="2481" spans="1:13">
      <c r="A2481" t="s">
        <v>8061</v>
      </c>
      <c r="B2481" t="s">
        <v>8062</v>
      </c>
      <c r="C2481" t="s">
        <v>16651</v>
      </c>
      <c r="D2481" t="s">
        <v>16652</v>
      </c>
      <c r="E2481" t="s">
        <v>7865</v>
      </c>
      <c r="F2481" t="s">
        <v>8063</v>
      </c>
      <c r="G2481" t="s">
        <v>3620</v>
      </c>
      <c r="H2481" t="s">
        <v>16653</v>
      </c>
      <c r="I2481" t="s">
        <v>9410</v>
      </c>
      <c r="J2481" t="s">
        <v>9411</v>
      </c>
      <c r="K2481">
        <v>1.02</v>
      </c>
      <c r="L2481" s="1">
        <v>44927</v>
      </c>
      <c r="M2481" s="1">
        <v>45291</v>
      </c>
    </row>
    <row r="2482" spans="1:13">
      <c r="A2482" t="s">
        <v>8064</v>
      </c>
      <c r="B2482" t="s">
        <v>8065</v>
      </c>
      <c r="C2482" t="s">
        <v>16654</v>
      </c>
      <c r="D2482" t="s">
        <v>16495</v>
      </c>
      <c r="E2482" t="s">
        <v>7865</v>
      </c>
      <c r="F2482" t="s">
        <v>8052</v>
      </c>
      <c r="G2482" t="s">
        <v>7947</v>
      </c>
      <c r="H2482" t="s">
        <v>16655</v>
      </c>
      <c r="I2482" t="s">
        <v>9410</v>
      </c>
      <c r="J2482" t="s">
        <v>9411</v>
      </c>
      <c r="K2482">
        <v>1.07</v>
      </c>
      <c r="L2482" s="1">
        <v>44927</v>
      </c>
      <c r="M2482" s="1">
        <v>45291</v>
      </c>
    </row>
    <row r="2483" spans="1:13">
      <c r="A2483" t="s">
        <v>16656</v>
      </c>
      <c r="B2483" t="s">
        <v>16657</v>
      </c>
      <c r="C2483" t="s">
        <v>16658</v>
      </c>
      <c r="D2483" t="s">
        <v>16659</v>
      </c>
      <c r="E2483" t="s">
        <v>7865</v>
      </c>
      <c r="F2483" t="s">
        <v>16660</v>
      </c>
      <c r="G2483" t="s">
        <v>16661</v>
      </c>
      <c r="H2483" t="s">
        <v>16662</v>
      </c>
      <c r="I2483" t="s">
        <v>9410</v>
      </c>
      <c r="J2483" t="s">
        <v>9411</v>
      </c>
      <c r="K2483">
        <v>1.1299999999999999</v>
      </c>
      <c r="L2483" s="1">
        <v>44927</v>
      </c>
      <c r="M2483" s="1">
        <v>45291</v>
      </c>
    </row>
    <row r="2484" spans="1:13">
      <c r="A2484" t="s">
        <v>8066</v>
      </c>
      <c r="B2484" t="s">
        <v>8067</v>
      </c>
      <c r="C2484" t="s">
        <v>16663</v>
      </c>
      <c r="D2484" t="s">
        <v>16664</v>
      </c>
      <c r="E2484" t="s">
        <v>7865</v>
      </c>
      <c r="F2484" t="s">
        <v>8068</v>
      </c>
      <c r="G2484" t="s">
        <v>8069</v>
      </c>
      <c r="H2484" t="s">
        <v>16665</v>
      </c>
      <c r="I2484" t="s">
        <v>9410</v>
      </c>
      <c r="J2484" t="s">
        <v>9411</v>
      </c>
      <c r="K2484">
        <v>1.08</v>
      </c>
      <c r="L2484" s="1">
        <v>44927</v>
      </c>
      <c r="M2484" s="1">
        <v>45291</v>
      </c>
    </row>
    <row r="2485" spans="1:13">
      <c r="A2485" t="s">
        <v>8070</v>
      </c>
      <c r="B2485" t="s">
        <v>8071</v>
      </c>
      <c r="C2485" t="s">
        <v>16666</v>
      </c>
      <c r="D2485" t="s">
        <v>16</v>
      </c>
      <c r="E2485" t="s">
        <v>7865</v>
      </c>
      <c r="F2485" t="s">
        <v>8072</v>
      </c>
      <c r="G2485" t="s">
        <v>7915</v>
      </c>
      <c r="H2485" t="s">
        <v>16667</v>
      </c>
      <c r="I2485" t="s">
        <v>9410</v>
      </c>
      <c r="J2485" t="s">
        <v>9411</v>
      </c>
      <c r="K2485">
        <v>0.97</v>
      </c>
      <c r="L2485" s="1">
        <v>44927</v>
      </c>
      <c r="M2485" s="1">
        <v>45291</v>
      </c>
    </row>
    <row r="2486" spans="1:13">
      <c r="A2486" t="s">
        <v>16668</v>
      </c>
      <c r="B2486" t="s">
        <v>16669</v>
      </c>
      <c r="C2486" t="s">
        <v>16670</v>
      </c>
      <c r="D2486" t="s">
        <v>16671</v>
      </c>
      <c r="E2486" t="s">
        <v>7865</v>
      </c>
      <c r="F2486" t="s">
        <v>16672</v>
      </c>
      <c r="G2486" t="s">
        <v>16671</v>
      </c>
      <c r="H2486" t="s">
        <v>16673</v>
      </c>
      <c r="I2486" t="s">
        <v>9410</v>
      </c>
      <c r="J2486" t="s">
        <v>9411</v>
      </c>
      <c r="K2486">
        <v>1.04</v>
      </c>
      <c r="L2486" s="1">
        <v>44927</v>
      </c>
      <c r="M2486" s="1">
        <v>45291</v>
      </c>
    </row>
    <row r="2487" spans="1:13">
      <c r="A2487" t="s">
        <v>8073</v>
      </c>
      <c r="B2487" t="s">
        <v>8074</v>
      </c>
      <c r="C2487" t="s">
        <v>16674</v>
      </c>
      <c r="D2487" t="s">
        <v>16675</v>
      </c>
      <c r="E2487" t="s">
        <v>7865</v>
      </c>
      <c r="F2487" t="s">
        <v>8075</v>
      </c>
      <c r="G2487" t="s">
        <v>3594</v>
      </c>
      <c r="H2487" t="s">
        <v>16676</v>
      </c>
      <c r="I2487" t="s">
        <v>9410</v>
      </c>
      <c r="J2487" t="s">
        <v>9411</v>
      </c>
      <c r="K2487">
        <v>1.01</v>
      </c>
      <c r="L2487" s="1">
        <v>44927</v>
      </c>
      <c r="M2487" s="1">
        <v>45291</v>
      </c>
    </row>
    <row r="2488" spans="1:13">
      <c r="A2488" t="s">
        <v>8076</v>
      </c>
      <c r="B2488" t="s">
        <v>8077</v>
      </c>
      <c r="C2488" t="s">
        <v>16677</v>
      </c>
      <c r="D2488" t="s">
        <v>2228</v>
      </c>
      <c r="E2488" t="s">
        <v>7865</v>
      </c>
      <c r="F2488" t="s">
        <v>8078</v>
      </c>
      <c r="G2488" t="s">
        <v>8079</v>
      </c>
      <c r="H2488" t="s">
        <v>16678</v>
      </c>
      <c r="I2488" t="s">
        <v>9410</v>
      </c>
      <c r="J2488" t="s">
        <v>9411</v>
      </c>
      <c r="K2488">
        <v>1.32</v>
      </c>
      <c r="L2488" s="1">
        <v>44927</v>
      </c>
      <c r="M2488" s="1">
        <v>45291</v>
      </c>
    </row>
    <row r="2489" spans="1:13">
      <c r="A2489" t="s">
        <v>8080</v>
      </c>
      <c r="B2489" t="s">
        <v>8081</v>
      </c>
      <c r="C2489" t="s">
        <v>16679</v>
      </c>
      <c r="D2489" t="s">
        <v>16463</v>
      </c>
      <c r="E2489" t="s">
        <v>7865</v>
      </c>
      <c r="F2489" t="s">
        <v>8082</v>
      </c>
      <c r="G2489" t="s">
        <v>36</v>
      </c>
      <c r="H2489" t="s">
        <v>16680</v>
      </c>
      <c r="I2489" t="s">
        <v>9410</v>
      </c>
      <c r="J2489" t="s">
        <v>9411</v>
      </c>
      <c r="K2489">
        <v>1.04</v>
      </c>
      <c r="L2489" s="1">
        <v>44927</v>
      </c>
      <c r="M2489" s="1">
        <v>45291</v>
      </c>
    </row>
    <row r="2490" spans="1:13">
      <c r="A2490" t="s">
        <v>8083</v>
      </c>
      <c r="B2490" t="s">
        <v>8084</v>
      </c>
      <c r="C2490" t="s">
        <v>16681</v>
      </c>
      <c r="D2490" t="s">
        <v>9469</v>
      </c>
      <c r="E2490" t="s">
        <v>7865</v>
      </c>
      <c r="F2490" t="s">
        <v>8085</v>
      </c>
      <c r="G2490" t="s">
        <v>136</v>
      </c>
      <c r="H2490" t="s">
        <v>16682</v>
      </c>
      <c r="I2490" t="s">
        <v>9410</v>
      </c>
      <c r="J2490" t="s">
        <v>9411</v>
      </c>
      <c r="K2490">
        <v>1.1000000000000001</v>
      </c>
      <c r="L2490" s="1">
        <v>44927</v>
      </c>
      <c r="M2490" s="1">
        <v>45291</v>
      </c>
    </row>
    <row r="2491" spans="1:13">
      <c r="A2491" t="s">
        <v>16683</v>
      </c>
      <c r="B2491" t="s">
        <v>16684</v>
      </c>
      <c r="C2491" t="s">
        <v>16685</v>
      </c>
      <c r="D2491" t="s">
        <v>16686</v>
      </c>
      <c r="E2491" t="s">
        <v>7865</v>
      </c>
      <c r="F2491" t="s">
        <v>16687</v>
      </c>
      <c r="G2491" t="s">
        <v>16688</v>
      </c>
      <c r="H2491" t="s">
        <v>16689</v>
      </c>
      <c r="I2491" t="s">
        <v>9410</v>
      </c>
      <c r="J2491" t="s">
        <v>9411</v>
      </c>
      <c r="K2491">
        <v>0.94</v>
      </c>
      <c r="L2491" s="1">
        <v>44927</v>
      </c>
      <c r="M2491" s="1">
        <v>45291</v>
      </c>
    </row>
    <row r="2492" spans="1:13">
      <c r="A2492" t="s">
        <v>8086</v>
      </c>
      <c r="B2492" t="s">
        <v>8087</v>
      </c>
      <c r="C2492" t="s">
        <v>16690</v>
      </c>
      <c r="D2492" t="s">
        <v>7475</v>
      </c>
      <c r="E2492" t="s">
        <v>7865</v>
      </c>
      <c r="F2492" t="s">
        <v>8088</v>
      </c>
      <c r="G2492" t="s">
        <v>8089</v>
      </c>
      <c r="H2492" t="s">
        <v>16691</v>
      </c>
      <c r="I2492" t="s">
        <v>9410</v>
      </c>
      <c r="J2492" t="s">
        <v>9411</v>
      </c>
      <c r="K2492">
        <v>1.07</v>
      </c>
      <c r="L2492" s="1">
        <v>44927</v>
      </c>
      <c r="M2492" s="1">
        <v>45291</v>
      </c>
    </row>
    <row r="2493" spans="1:13">
      <c r="A2493" t="s">
        <v>8090</v>
      </c>
      <c r="B2493" t="s">
        <v>8091</v>
      </c>
      <c r="C2493" t="s">
        <v>16692</v>
      </c>
      <c r="D2493" t="s">
        <v>16</v>
      </c>
      <c r="E2493" t="s">
        <v>7865</v>
      </c>
      <c r="F2493" t="s">
        <v>7953</v>
      </c>
      <c r="G2493" t="s">
        <v>7915</v>
      </c>
      <c r="H2493" t="s">
        <v>16693</v>
      </c>
      <c r="I2493" t="s">
        <v>9410</v>
      </c>
      <c r="J2493" t="s">
        <v>9411</v>
      </c>
      <c r="K2493">
        <v>0.99</v>
      </c>
      <c r="L2493" s="1">
        <v>44927</v>
      </c>
      <c r="M2493" s="1">
        <v>45291</v>
      </c>
    </row>
    <row r="2494" spans="1:13">
      <c r="A2494" t="s">
        <v>16694</v>
      </c>
      <c r="B2494" t="s">
        <v>16695</v>
      </c>
      <c r="C2494" t="s">
        <v>16696</v>
      </c>
      <c r="D2494" t="s">
        <v>16697</v>
      </c>
      <c r="E2494" t="s">
        <v>7865</v>
      </c>
      <c r="F2494" t="s">
        <v>16698</v>
      </c>
      <c r="G2494" t="s">
        <v>16697</v>
      </c>
      <c r="H2494" t="s">
        <v>16699</v>
      </c>
      <c r="I2494" t="s">
        <v>9410</v>
      </c>
      <c r="J2494" t="s">
        <v>9411</v>
      </c>
      <c r="K2494">
        <v>1</v>
      </c>
      <c r="L2494" s="1">
        <v>44927</v>
      </c>
      <c r="M2494" s="1">
        <v>45291</v>
      </c>
    </row>
    <row r="2495" spans="1:13">
      <c r="A2495" t="s">
        <v>16700</v>
      </c>
      <c r="B2495" t="s">
        <v>16701</v>
      </c>
      <c r="C2495" t="s">
        <v>16702</v>
      </c>
      <c r="D2495" t="s">
        <v>6091</v>
      </c>
      <c r="E2495" t="s">
        <v>7865</v>
      </c>
      <c r="F2495" t="s">
        <v>16703</v>
      </c>
      <c r="G2495" t="s">
        <v>16704</v>
      </c>
      <c r="H2495" t="s">
        <v>16705</v>
      </c>
      <c r="I2495" t="s">
        <v>9410</v>
      </c>
      <c r="J2495" t="s">
        <v>9411</v>
      </c>
      <c r="K2495">
        <v>1.17</v>
      </c>
      <c r="L2495" s="1">
        <v>44927</v>
      </c>
      <c r="M2495" s="1">
        <v>45291</v>
      </c>
    </row>
    <row r="2496" spans="1:13">
      <c r="A2496" t="s">
        <v>8092</v>
      </c>
      <c r="B2496" t="s">
        <v>8093</v>
      </c>
      <c r="C2496" t="s">
        <v>16706</v>
      </c>
      <c r="D2496" t="s">
        <v>16707</v>
      </c>
      <c r="E2496" t="s">
        <v>7865</v>
      </c>
      <c r="F2496" t="s">
        <v>8094</v>
      </c>
      <c r="G2496" t="s">
        <v>3353</v>
      </c>
      <c r="H2496" t="s">
        <v>16708</v>
      </c>
      <c r="I2496" t="s">
        <v>9410</v>
      </c>
      <c r="J2496" t="s">
        <v>9411</v>
      </c>
      <c r="K2496">
        <v>1.0900000000000001</v>
      </c>
      <c r="L2496" s="1">
        <v>44927</v>
      </c>
      <c r="M2496" s="1">
        <v>45291</v>
      </c>
    </row>
    <row r="2497" spans="1:13">
      <c r="A2497" t="s">
        <v>16709</v>
      </c>
      <c r="B2497" t="s">
        <v>16710</v>
      </c>
      <c r="C2497" t="s">
        <v>16711</v>
      </c>
      <c r="D2497" t="s">
        <v>167</v>
      </c>
      <c r="E2497" t="s">
        <v>7865</v>
      </c>
      <c r="F2497" t="s">
        <v>16712</v>
      </c>
      <c r="G2497" t="s">
        <v>167</v>
      </c>
      <c r="H2497" t="s">
        <v>16713</v>
      </c>
      <c r="I2497" t="s">
        <v>9410</v>
      </c>
      <c r="J2497" t="s">
        <v>9411</v>
      </c>
      <c r="K2497">
        <v>1.07</v>
      </c>
      <c r="L2497" s="1">
        <v>44927</v>
      </c>
      <c r="M2497" s="1">
        <v>45291</v>
      </c>
    </row>
    <row r="2498" spans="1:13">
      <c r="A2498" t="s">
        <v>8095</v>
      </c>
      <c r="B2498" t="s">
        <v>8096</v>
      </c>
      <c r="C2498" t="s">
        <v>16714</v>
      </c>
      <c r="D2498" t="s">
        <v>16495</v>
      </c>
      <c r="E2498" t="s">
        <v>7865</v>
      </c>
      <c r="F2498" t="s">
        <v>8052</v>
      </c>
      <c r="G2498" t="s">
        <v>7947</v>
      </c>
      <c r="H2498" t="s">
        <v>16715</v>
      </c>
      <c r="I2498" t="s">
        <v>9410</v>
      </c>
      <c r="J2498" t="s">
        <v>9411</v>
      </c>
      <c r="K2498">
        <v>1.04</v>
      </c>
      <c r="L2498" s="1">
        <v>44927</v>
      </c>
      <c r="M2498" s="1">
        <v>45291</v>
      </c>
    </row>
    <row r="2499" spans="1:13">
      <c r="A2499" t="s">
        <v>8097</v>
      </c>
      <c r="B2499" t="s">
        <v>8098</v>
      </c>
      <c r="C2499" t="s">
        <v>16716</v>
      </c>
      <c r="D2499" t="s">
        <v>6357</v>
      </c>
      <c r="E2499" t="s">
        <v>7865</v>
      </c>
      <c r="F2499" t="s">
        <v>8099</v>
      </c>
      <c r="G2499" t="s">
        <v>3581</v>
      </c>
      <c r="H2499" t="s">
        <v>16717</v>
      </c>
      <c r="I2499" t="s">
        <v>9410</v>
      </c>
      <c r="J2499" t="s">
        <v>9411</v>
      </c>
      <c r="K2499">
        <v>0.99</v>
      </c>
      <c r="L2499" s="1">
        <v>44927</v>
      </c>
      <c r="M2499" s="1">
        <v>45291</v>
      </c>
    </row>
    <row r="2500" spans="1:13">
      <c r="A2500" t="s">
        <v>8100</v>
      </c>
      <c r="B2500" t="s">
        <v>8101</v>
      </c>
      <c r="C2500" t="s">
        <v>16718</v>
      </c>
      <c r="D2500" t="s">
        <v>2741</v>
      </c>
      <c r="E2500" t="s">
        <v>7865</v>
      </c>
      <c r="F2500" t="s">
        <v>8102</v>
      </c>
      <c r="G2500" t="s">
        <v>1758</v>
      </c>
      <c r="H2500" t="s">
        <v>16719</v>
      </c>
      <c r="I2500" t="s">
        <v>9410</v>
      </c>
      <c r="J2500" t="s">
        <v>9411</v>
      </c>
      <c r="K2500">
        <v>1.05</v>
      </c>
      <c r="L2500" s="1">
        <v>44927</v>
      </c>
      <c r="M2500" s="1">
        <v>45291</v>
      </c>
    </row>
    <row r="2501" spans="1:13">
      <c r="A2501" t="s">
        <v>16720</v>
      </c>
      <c r="B2501" t="s">
        <v>16721</v>
      </c>
      <c r="C2501" t="s">
        <v>16722</v>
      </c>
      <c r="D2501" t="s">
        <v>16723</v>
      </c>
      <c r="E2501" t="s">
        <v>7865</v>
      </c>
      <c r="F2501" t="s">
        <v>16724</v>
      </c>
      <c r="G2501" t="s">
        <v>16725</v>
      </c>
      <c r="H2501" t="s">
        <v>16726</v>
      </c>
      <c r="I2501" t="s">
        <v>9410</v>
      </c>
      <c r="J2501" t="s">
        <v>9411</v>
      </c>
      <c r="K2501">
        <v>1.18</v>
      </c>
      <c r="L2501" s="1">
        <v>44927</v>
      </c>
      <c r="M2501" s="1">
        <v>45291</v>
      </c>
    </row>
    <row r="2502" spans="1:13">
      <c r="A2502" t="s">
        <v>16727</v>
      </c>
      <c r="B2502" t="s">
        <v>16728</v>
      </c>
      <c r="C2502" t="s">
        <v>16729</v>
      </c>
      <c r="D2502" t="s">
        <v>16730</v>
      </c>
      <c r="E2502" t="s">
        <v>7865</v>
      </c>
      <c r="F2502" t="s">
        <v>16731</v>
      </c>
      <c r="G2502" t="s">
        <v>117</v>
      </c>
      <c r="H2502" t="s">
        <v>16732</v>
      </c>
      <c r="I2502" t="s">
        <v>9410</v>
      </c>
      <c r="J2502" t="s">
        <v>9411</v>
      </c>
      <c r="K2502">
        <v>0.98</v>
      </c>
      <c r="L2502" s="1">
        <v>44927</v>
      </c>
      <c r="M2502" s="1">
        <v>45291</v>
      </c>
    </row>
    <row r="2503" spans="1:13">
      <c r="A2503" t="s">
        <v>8103</v>
      </c>
      <c r="B2503" t="s">
        <v>8104</v>
      </c>
      <c r="C2503" t="s">
        <v>16733</v>
      </c>
      <c r="D2503" t="s">
        <v>16734</v>
      </c>
      <c r="E2503" t="s">
        <v>7865</v>
      </c>
      <c r="F2503" t="s">
        <v>8105</v>
      </c>
      <c r="G2503" t="s">
        <v>8106</v>
      </c>
      <c r="H2503" t="s">
        <v>16735</v>
      </c>
      <c r="I2503" t="s">
        <v>9410</v>
      </c>
      <c r="J2503" t="s">
        <v>9411</v>
      </c>
      <c r="K2503">
        <v>1.07</v>
      </c>
      <c r="L2503" s="1">
        <v>44927</v>
      </c>
      <c r="M2503" s="1">
        <v>45291</v>
      </c>
    </row>
    <row r="2504" spans="1:13">
      <c r="A2504" t="s">
        <v>16736</v>
      </c>
      <c r="B2504" t="s">
        <v>16737</v>
      </c>
      <c r="C2504" t="s">
        <v>16738</v>
      </c>
      <c r="D2504" t="s">
        <v>16739</v>
      </c>
      <c r="E2504" t="s">
        <v>7865</v>
      </c>
      <c r="F2504" t="s">
        <v>16740</v>
      </c>
      <c r="G2504" t="s">
        <v>16739</v>
      </c>
      <c r="H2504" t="s">
        <v>16741</v>
      </c>
      <c r="I2504" t="s">
        <v>9410</v>
      </c>
      <c r="J2504" t="s">
        <v>9411</v>
      </c>
      <c r="K2504">
        <v>1.23</v>
      </c>
      <c r="L2504" s="1">
        <v>44927</v>
      </c>
      <c r="M2504" s="1">
        <v>45291</v>
      </c>
    </row>
    <row r="2505" spans="1:13">
      <c r="A2505" t="s">
        <v>16742</v>
      </c>
      <c r="B2505" t="s">
        <v>16743</v>
      </c>
      <c r="C2505" t="s">
        <v>16744</v>
      </c>
      <c r="D2505" t="s">
        <v>16745</v>
      </c>
      <c r="E2505" t="s">
        <v>7865</v>
      </c>
      <c r="F2505" t="s">
        <v>16746</v>
      </c>
      <c r="G2505" t="s">
        <v>7919</v>
      </c>
      <c r="H2505" t="s">
        <v>16747</v>
      </c>
      <c r="I2505" t="s">
        <v>9410</v>
      </c>
      <c r="J2505" t="s">
        <v>9411</v>
      </c>
      <c r="K2505">
        <v>0.94</v>
      </c>
      <c r="L2505" s="1">
        <v>44927</v>
      </c>
      <c r="M2505" s="1">
        <v>45291</v>
      </c>
    </row>
    <row r="2506" spans="1:13">
      <c r="A2506" t="s">
        <v>16748</v>
      </c>
      <c r="B2506" t="s">
        <v>16749</v>
      </c>
      <c r="C2506" t="s">
        <v>16750</v>
      </c>
      <c r="D2506" t="s">
        <v>167</v>
      </c>
      <c r="E2506" t="s">
        <v>7865</v>
      </c>
      <c r="F2506" t="s">
        <v>16751</v>
      </c>
      <c r="G2506" t="s">
        <v>167</v>
      </c>
      <c r="H2506" t="s">
        <v>16752</v>
      </c>
      <c r="I2506" t="s">
        <v>9410</v>
      </c>
      <c r="J2506" t="s">
        <v>9411</v>
      </c>
      <c r="K2506">
        <v>1.1599999999999999</v>
      </c>
      <c r="L2506" s="1">
        <v>44927</v>
      </c>
      <c r="M2506" s="1">
        <v>45291</v>
      </c>
    </row>
    <row r="2507" spans="1:13">
      <c r="A2507" t="s">
        <v>8107</v>
      </c>
      <c r="B2507" t="s">
        <v>8108</v>
      </c>
      <c r="C2507" t="s">
        <v>16753</v>
      </c>
      <c r="D2507" t="s">
        <v>16754</v>
      </c>
      <c r="E2507" t="s">
        <v>7865</v>
      </c>
      <c r="F2507" t="s">
        <v>8109</v>
      </c>
      <c r="G2507" t="s">
        <v>7915</v>
      </c>
      <c r="H2507" t="s">
        <v>16755</v>
      </c>
      <c r="I2507" t="s">
        <v>9410</v>
      </c>
      <c r="J2507" t="s">
        <v>9411</v>
      </c>
      <c r="K2507">
        <v>1.01</v>
      </c>
      <c r="L2507" s="1">
        <v>44927</v>
      </c>
      <c r="M2507" s="1">
        <v>45291</v>
      </c>
    </row>
    <row r="2508" spans="1:13">
      <c r="A2508" t="s">
        <v>8110</v>
      </c>
      <c r="B2508" t="s">
        <v>8111</v>
      </c>
      <c r="C2508" t="s">
        <v>16756</v>
      </c>
      <c r="D2508" t="s">
        <v>16492</v>
      </c>
      <c r="E2508" t="s">
        <v>7865</v>
      </c>
      <c r="F2508" t="s">
        <v>7942</v>
      </c>
      <c r="G2508" t="s">
        <v>7943</v>
      </c>
      <c r="H2508" t="s">
        <v>16757</v>
      </c>
      <c r="I2508" t="s">
        <v>9410</v>
      </c>
      <c r="J2508" t="s">
        <v>9411</v>
      </c>
      <c r="K2508">
        <v>1.04</v>
      </c>
      <c r="L2508" s="1">
        <v>44927</v>
      </c>
      <c r="M2508" s="1">
        <v>45291</v>
      </c>
    </row>
    <row r="2509" spans="1:13">
      <c r="A2509" t="s">
        <v>8112</v>
      </c>
      <c r="B2509" t="s">
        <v>8113</v>
      </c>
      <c r="C2509" t="s">
        <v>16758</v>
      </c>
      <c r="D2509" t="s">
        <v>16759</v>
      </c>
      <c r="E2509" t="s">
        <v>7865</v>
      </c>
      <c r="F2509" t="s">
        <v>8114</v>
      </c>
      <c r="G2509" t="s">
        <v>8115</v>
      </c>
      <c r="H2509" t="s">
        <v>16760</v>
      </c>
      <c r="I2509" t="s">
        <v>9410</v>
      </c>
      <c r="J2509" t="s">
        <v>9411</v>
      </c>
      <c r="K2509">
        <v>0.94</v>
      </c>
      <c r="L2509" s="1">
        <v>44927</v>
      </c>
      <c r="M2509" s="1">
        <v>45291</v>
      </c>
    </row>
    <row r="2510" spans="1:13">
      <c r="A2510" t="s">
        <v>16761</v>
      </c>
      <c r="B2510" t="s">
        <v>16762</v>
      </c>
      <c r="C2510" t="s">
        <v>16763</v>
      </c>
      <c r="D2510" t="s">
        <v>16764</v>
      </c>
      <c r="E2510" t="s">
        <v>7865</v>
      </c>
      <c r="F2510" t="s">
        <v>16765</v>
      </c>
      <c r="G2510" t="s">
        <v>16766</v>
      </c>
      <c r="H2510" t="s">
        <v>16767</v>
      </c>
      <c r="I2510" t="s">
        <v>9410</v>
      </c>
      <c r="J2510" t="s">
        <v>9411</v>
      </c>
      <c r="K2510">
        <v>0.96</v>
      </c>
      <c r="L2510" s="1">
        <v>44927</v>
      </c>
      <c r="M2510" s="1">
        <v>45291</v>
      </c>
    </row>
    <row r="2511" spans="1:13">
      <c r="A2511" t="s">
        <v>16768</v>
      </c>
      <c r="B2511" t="s">
        <v>16769</v>
      </c>
      <c r="C2511" t="s">
        <v>16770</v>
      </c>
      <c r="D2511" t="s">
        <v>16771</v>
      </c>
      <c r="E2511" t="s">
        <v>7865</v>
      </c>
      <c r="F2511" t="s">
        <v>16772</v>
      </c>
      <c r="G2511" t="s">
        <v>16517</v>
      </c>
      <c r="H2511" t="s">
        <v>16773</v>
      </c>
      <c r="I2511" t="s">
        <v>9410</v>
      </c>
      <c r="J2511" t="s">
        <v>9411</v>
      </c>
      <c r="K2511">
        <v>0.91</v>
      </c>
      <c r="L2511" s="1">
        <v>44927</v>
      </c>
      <c r="M2511" s="1">
        <v>45291</v>
      </c>
    </row>
    <row r="2512" spans="1:13">
      <c r="A2512" t="s">
        <v>8116</v>
      </c>
      <c r="B2512" t="s">
        <v>8117</v>
      </c>
      <c r="C2512" t="s">
        <v>16774</v>
      </c>
      <c r="D2512" t="s">
        <v>167</v>
      </c>
      <c r="E2512" t="s">
        <v>7865</v>
      </c>
      <c r="F2512" t="s">
        <v>8118</v>
      </c>
      <c r="G2512" t="s">
        <v>167</v>
      </c>
      <c r="H2512" t="s">
        <v>16775</v>
      </c>
      <c r="I2512" t="s">
        <v>9410</v>
      </c>
      <c r="J2512" t="s">
        <v>9411</v>
      </c>
      <c r="K2512">
        <v>1.05</v>
      </c>
      <c r="L2512" s="1">
        <v>44927</v>
      </c>
      <c r="M2512" s="1">
        <v>45291</v>
      </c>
    </row>
    <row r="2513" spans="1:13">
      <c r="A2513" t="s">
        <v>8119</v>
      </c>
      <c r="B2513" t="s">
        <v>8120</v>
      </c>
      <c r="C2513" t="s">
        <v>16776</v>
      </c>
      <c r="D2513" t="s">
        <v>13296</v>
      </c>
      <c r="E2513" t="s">
        <v>7865</v>
      </c>
      <c r="F2513" t="s">
        <v>8121</v>
      </c>
      <c r="G2513" t="s">
        <v>8122</v>
      </c>
      <c r="H2513" t="s">
        <v>16777</v>
      </c>
      <c r="I2513" t="s">
        <v>9410</v>
      </c>
      <c r="J2513" t="s">
        <v>9411</v>
      </c>
      <c r="K2513">
        <v>1.06</v>
      </c>
      <c r="L2513" s="1">
        <v>44927</v>
      </c>
      <c r="M2513" s="1">
        <v>45291</v>
      </c>
    </row>
    <row r="2514" spans="1:13">
      <c r="A2514" t="s">
        <v>8123</v>
      </c>
      <c r="B2514" t="s">
        <v>8124</v>
      </c>
      <c r="C2514" t="s">
        <v>16778</v>
      </c>
      <c r="D2514" t="s">
        <v>3470</v>
      </c>
      <c r="E2514" t="s">
        <v>7865</v>
      </c>
      <c r="F2514" t="s">
        <v>8125</v>
      </c>
      <c r="G2514" t="s">
        <v>3594</v>
      </c>
      <c r="H2514" t="s">
        <v>16779</v>
      </c>
      <c r="I2514" t="s">
        <v>9410</v>
      </c>
      <c r="J2514" t="s">
        <v>9411</v>
      </c>
      <c r="K2514">
        <v>1.06</v>
      </c>
      <c r="L2514" s="1">
        <v>44927</v>
      </c>
      <c r="M2514" s="1">
        <v>45291</v>
      </c>
    </row>
    <row r="2515" spans="1:13">
      <c r="A2515" t="s">
        <v>16780</v>
      </c>
      <c r="B2515" t="s">
        <v>16781</v>
      </c>
      <c r="C2515" t="s">
        <v>16782</v>
      </c>
      <c r="D2515" t="s">
        <v>3581</v>
      </c>
      <c r="E2515" t="s">
        <v>7865</v>
      </c>
      <c r="F2515" t="s">
        <v>16783</v>
      </c>
      <c r="G2515" t="s">
        <v>16784</v>
      </c>
      <c r="H2515" t="s">
        <v>16785</v>
      </c>
      <c r="I2515" t="s">
        <v>9410</v>
      </c>
      <c r="J2515" t="s">
        <v>9411</v>
      </c>
      <c r="K2515">
        <v>0.95</v>
      </c>
      <c r="L2515" s="1">
        <v>44927</v>
      </c>
      <c r="M2515" s="1">
        <v>45291</v>
      </c>
    </row>
    <row r="2516" spans="1:13">
      <c r="A2516" t="s">
        <v>8126</v>
      </c>
      <c r="B2516" t="s">
        <v>8127</v>
      </c>
      <c r="C2516" t="s">
        <v>16786</v>
      </c>
      <c r="D2516" t="s">
        <v>16634</v>
      </c>
      <c r="E2516" t="s">
        <v>7865</v>
      </c>
      <c r="F2516" t="s">
        <v>8128</v>
      </c>
      <c r="G2516" t="s">
        <v>8049</v>
      </c>
      <c r="H2516" t="s">
        <v>16787</v>
      </c>
      <c r="I2516" t="s">
        <v>9410</v>
      </c>
      <c r="J2516" t="s">
        <v>9411</v>
      </c>
      <c r="K2516">
        <v>1</v>
      </c>
      <c r="L2516" s="1">
        <v>44927</v>
      </c>
      <c r="M2516" s="1">
        <v>45291</v>
      </c>
    </row>
    <row r="2517" spans="1:13">
      <c r="A2517" t="s">
        <v>16788</v>
      </c>
      <c r="B2517" t="s">
        <v>16789</v>
      </c>
      <c r="C2517" t="s">
        <v>16790</v>
      </c>
      <c r="D2517" t="s">
        <v>16791</v>
      </c>
      <c r="E2517" t="s">
        <v>7865</v>
      </c>
      <c r="F2517" t="s">
        <v>16792</v>
      </c>
      <c r="G2517" t="s">
        <v>16793</v>
      </c>
      <c r="H2517" t="s">
        <v>16794</v>
      </c>
      <c r="I2517" t="s">
        <v>9410</v>
      </c>
      <c r="J2517" t="s">
        <v>9411</v>
      </c>
      <c r="K2517">
        <v>0.91</v>
      </c>
      <c r="L2517" s="1">
        <v>44927</v>
      </c>
      <c r="M2517" s="1">
        <v>45291</v>
      </c>
    </row>
    <row r="2518" spans="1:13">
      <c r="A2518" t="s">
        <v>16795</v>
      </c>
      <c r="B2518" t="s">
        <v>16796</v>
      </c>
      <c r="C2518" t="s">
        <v>16797</v>
      </c>
      <c r="D2518" t="s">
        <v>16798</v>
      </c>
      <c r="E2518" t="s">
        <v>7865</v>
      </c>
      <c r="F2518" t="s">
        <v>16799</v>
      </c>
      <c r="G2518" t="s">
        <v>2244</v>
      </c>
      <c r="H2518" t="s">
        <v>16800</v>
      </c>
      <c r="I2518" t="s">
        <v>9410</v>
      </c>
      <c r="J2518" t="s">
        <v>9411</v>
      </c>
      <c r="K2518">
        <v>1.05</v>
      </c>
      <c r="L2518" s="1">
        <v>44927</v>
      </c>
      <c r="M2518" s="1">
        <v>45291</v>
      </c>
    </row>
    <row r="2519" spans="1:13">
      <c r="A2519" t="s">
        <v>8129</v>
      </c>
      <c r="B2519" t="s">
        <v>8130</v>
      </c>
      <c r="C2519" t="s">
        <v>16801</v>
      </c>
      <c r="D2519" t="s">
        <v>8132</v>
      </c>
      <c r="E2519" t="s">
        <v>7865</v>
      </c>
      <c r="F2519" t="s">
        <v>8131</v>
      </c>
      <c r="G2519" t="s">
        <v>8132</v>
      </c>
      <c r="H2519" t="s">
        <v>16802</v>
      </c>
      <c r="I2519" t="s">
        <v>9410</v>
      </c>
      <c r="J2519" t="s">
        <v>9411</v>
      </c>
      <c r="K2519">
        <v>1.05</v>
      </c>
      <c r="L2519" s="1">
        <v>44927</v>
      </c>
      <c r="M2519" s="1">
        <v>45291</v>
      </c>
    </row>
    <row r="2520" spans="1:13">
      <c r="A2520" t="s">
        <v>8133</v>
      </c>
      <c r="B2520" t="s">
        <v>8134</v>
      </c>
      <c r="C2520" t="s">
        <v>16803</v>
      </c>
      <c r="D2520" t="s">
        <v>16804</v>
      </c>
      <c r="E2520" t="s">
        <v>7865</v>
      </c>
      <c r="F2520" t="s">
        <v>8135</v>
      </c>
      <c r="G2520" t="s">
        <v>36</v>
      </c>
      <c r="H2520" t="s">
        <v>16805</v>
      </c>
      <c r="I2520" t="s">
        <v>9410</v>
      </c>
      <c r="J2520" t="s">
        <v>9411</v>
      </c>
      <c r="K2520">
        <v>1.1399999999999999</v>
      </c>
      <c r="L2520" s="1">
        <v>44927</v>
      </c>
      <c r="M2520" s="1">
        <v>45291</v>
      </c>
    </row>
    <row r="2521" spans="1:13">
      <c r="A2521" t="s">
        <v>8136</v>
      </c>
      <c r="B2521" t="s">
        <v>8137</v>
      </c>
      <c r="C2521" t="s">
        <v>16806</v>
      </c>
      <c r="D2521" t="s">
        <v>5156</v>
      </c>
      <c r="E2521" t="s">
        <v>7865</v>
      </c>
      <c r="F2521" t="s">
        <v>8138</v>
      </c>
      <c r="G2521" t="s">
        <v>8106</v>
      </c>
      <c r="H2521" t="s">
        <v>16807</v>
      </c>
      <c r="I2521" t="s">
        <v>9410</v>
      </c>
      <c r="J2521" t="s">
        <v>9411</v>
      </c>
      <c r="K2521">
        <v>1.2</v>
      </c>
      <c r="L2521" s="1">
        <v>44927</v>
      </c>
      <c r="M2521" s="1">
        <v>45291</v>
      </c>
    </row>
    <row r="2522" spans="1:13">
      <c r="A2522" t="s">
        <v>16808</v>
      </c>
      <c r="B2522" t="s">
        <v>16809</v>
      </c>
      <c r="C2522" t="s">
        <v>16810</v>
      </c>
      <c r="D2522" t="s">
        <v>14703</v>
      </c>
      <c r="E2522" t="s">
        <v>7865</v>
      </c>
      <c r="F2522" t="s">
        <v>16811</v>
      </c>
      <c r="G2522" t="s">
        <v>9550</v>
      </c>
      <c r="H2522" t="s">
        <v>16812</v>
      </c>
      <c r="I2522" t="s">
        <v>9410</v>
      </c>
      <c r="J2522" t="s">
        <v>9411</v>
      </c>
      <c r="K2522">
        <v>0.94</v>
      </c>
      <c r="L2522" s="1">
        <v>44927</v>
      </c>
      <c r="M2522" s="1">
        <v>45291</v>
      </c>
    </row>
    <row r="2523" spans="1:13">
      <c r="A2523" t="s">
        <v>8139</v>
      </c>
      <c r="B2523" t="s">
        <v>8140</v>
      </c>
      <c r="C2523" t="s">
        <v>16813</v>
      </c>
      <c r="D2523" t="s">
        <v>16814</v>
      </c>
      <c r="E2523" t="s">
        <v>7865</v>
      </c>
      <c r="F2523" t="s">
        <v>8141</v>
      </c>
      <c r="G2523" t="s">
        <v>7919</v>
      </c>
      <c r="H2523" t="s">
        <v>16815</v>
      </c>
      <c r="I2523" t="s">
        <v>9410</v>
      </c>
      <c r="J2523" t="s">
        <v>9411</v>
      </c>
      <c r="K2523">
        <v>1.03</v>
      </c>
      <c r="L2523" s="1">
        <v>44927</v>
      </c>
      <c r="M2523" s="1">
        <v>45291</v>
      </c>
    </row>
    <row r="2524" spans="1:13">
      <c r="A2524" t="s">
        <v>8142</v>
      </c>
      <c r="B2524" t="s">
        <v>8143</v>
      </c>
      <c r="C2524" t="s">
        <v>16816</v>
      </c>
      <c r="D2524" t="s">
        <v>16817</v>
      </c>
      <c r="E2524" t="s">
        <v>7865</v>
      </c>
      <c r="F2524" t="s">
        <v>8144</v>
      </c>
      <c r="G2524" t="s">
        <v>8145</v>
      </c>
      <c r="H2524" t="s">
        <v>16818</v>
      </c>
      <c r="I2524" t="s">
        <v>9410</v>
      </c>
      <c r="J2524" t="s">
        <v>9411</v>
      </c>
      <c r="K2524">
        <v>0.96</v>
      </c>
      <c r="L2524" s="1">
        <v>44927</v>
      </c>
      <c r="M2524" s="1">
        <v>45291</v>
      </c>
    </row>
    <row r="2525" spans="1:13">
      <c r="A2525" t="s">
        <v>8146</v>
      </c>
      <c r="B2525" t="s">
        <v>8147</v>
      </c>
      <c r="C2525" t="s">
        <v>16819</v>
      </c>
      <c r="D2525" t="s">
        <v>16820</v>
      </c>
      <c r="E2525" t="s">
        <v>7865</v>
      </c>
      <c r="F2525" t="s">
        <v>8148</v>
      </c>
      <c r="G2525" t="s">
        <v>8149</v>
      </c>
      <c r="H2525" t="s">
        <v>16821</v>
      </c>
      <c r="I2525" t="s">
        <v>9410</v>
      </c>
      <c r="J2525" t="s">
        <v>9411</v>
      </c>
      <c r="K2525">
        <v>1.05</v>
      </c>
      <c r="L2525" s="1">
        <v>44927</v>
      </c>
      <c r="M2525" s="1">
        <v>45291</v>
      </c>
    </row>
    <row r="2526" spans="1:13">
      <c r="A2526" t="s">
        <v>8150</v>
      </c>
      <c r="B2526" t="s">
        <v>8151</v>
      </c>
      <c r="C2526" t="s">
        <v>16822</v>
      </c>
      <c r="D2526" t="s">
        <v>4810</v>
      </c>
      <c r="E2526" t="s">
        <v>7865</v>
      </c>
      <c r="F2526" t="s">
        <v>8152</v>
      </c>
      <c r="G2526" t="s">
        <v>4810</v>
      </c>
      <c r="H2526" t="s">
        <v>16823</v>
      </c>
      <c r="I2526" t="s">
        <v>9410</v>
      </c>
      <c r="J2526" t="s">
        <v>9411</v>
      </c>
      <c r="K2526">
        <v>0.99</v>
      </c>
      <c r="L2526" s="1">
        <v>44927</v>
      </c>
      <c r="M2526" s="1">
        <v>45291</v>
      </c>
    </row>
    <row r="2527" spans="1:13">
      <c r="A2527" t="s">
        <v>16824</v>
      </c>
      <c r="B2527" t="s">
        <v>16825</v>
      </c>
      <c r="C2527" t="s">
        <v>16826</v>
      </c>
      <c r="D2527" t="s">
        <v>3808</v>
      </c>
      <c r="E2527" t="s">
        <v>7865</v>
      </c>
      <c r="F2527" t="s">
        <v>16827</v>
      </c>
      <c r="G2527" t="s">
        <v>16828</v>
      </c>
      <c r="H2527" t="s">
        <v>16829</v>
      </c>
      <c r="I2527" t="s">
        <v>9410</v>
      </c>
      <c r="J2527" t="s">
        <v>9411</v>
      </c>
      <c r="K2527">
        <v>1.1399999999999999</v>
      </c>
      <c r="L2527" s="1">
        <v>44927</v>
      </c>
      <c r="M2527" s="1">
        <v>45291</v>
      </c>
    </row>
    <row r="2528" spans="1:13">
      <c r="A2528" t="s">
        <v>8153</v>
      </c>
      <c r="B2528" t="s">
        <v>8154</v>
      </c>
      <c r="C2528" t="s">
        <v>16830</v>
      </c>
      <c r="D2528" t="s">
        <v>16831</v>
      </c>
      <c r="E2528" t="s">
        <v>7865</v>
      </c>
      <c r="F2528" t="s">
        <v>8155</v>
      </c>
      <c r="G2528" t="s">
        <v>3460</v>
      </c>
      <c r="H2528" t="s">
        <v>16832</v>
      </c>
      <c r="I2528" t="s">
        <v>9410</v>
      </c>
      <c r="J2528" t="s">
        <v>9411</v>
      </c>
      <c r="K2528">
        <v>1.1399999999999999</v>
      </c>
      <c r="L2528" s="1">
        <v>44927</v>
      </c>
      <c r="M2528" s="1">
        <v>45291</v>
      </c>
    </row>
    <row r="2529" spans="1:13">
      <c r="A2529" t="s">
        <v>8156</v>
      </c>
      <c r="B2529" t="s">
        <v>8157</v>
      </c>
      <c r="C2529" t="s">
        <v>16833</v>
      </c>
      <c r="D2529" t="s">
        <v>16834</v>
      </c>
      <c r="E2529" t="s">
        <v>7865</v>
      </c>
      <c r="F2529" t="s">
        <v>8158</v>
      </c>
      <c r="G2529" t="s">
        <v>8159</v>
      </c>
      <c r="H2529" t="s">
        <v>16835</v>
      </c>
      <c r="I2529" t="s">
        <v>9410</v>
      </c>
      <c r="J2529" t="s">
        <v>9411</v>
      </c>
      <c r="K2529">
        <v>0.96</v>
      </c>
      <c r="L2529" s="1">
        <v>44927</v>
      </c>
      <c r="M2529" s="1">
        <v>45291</v>
      </c>
    </row>
    <row r="2530" spans="1:13">
      <c r="A2530" t="s">
        <v>16836</v>
      </c>
      <c r="B2530" t="s">
        <v>16837</v>
      </c>
      <c r="C2530" t="s">
        <v>16838</v>
      </c>
      <c r="D2530" t="s">
        <v>16839</v>
      </c>
      <c r="E2530" t="s">
        <v>7865</v>
      </c>
      <c r="F2530" t="s">
        <v>16840</v>
      </c>
      <c r="G2530" t="s">
        <v>16841</v>
      </c>
      <c r="H2530" t="s">
        <v>16842</v>
      </c>
      <c r="I2530" t="s">
        <v>9410</v>
      </c>
      <c r="J2530" t="s">
        <v>9411</v>
      </c>
      <c r="K2530">
        <v>1.2</v>
      </c>
      <c r="L2530" s="1">
        <v>44927</v>
      </c>
      <c r="M2530" s="1">
        <v>45291</v>
      </c>
    </row>
    <row r="2531" spans="1:13">
      <c r="A2531" t="s">
        <v>8160</v>
      </c>
      <c r="B2531" t="s">
        <v>8161</v>
      </c>
      <c r="C2531" t="s">
        <v>16843</v>
      </c>
      <c r="D2531" t="s">
        <v>16844</v>
      </c>
      <c r="E2531" t="s">
        <v>7865</v>
      </c>
      <c r="F2531" t="s">
        <v>8162</v>
      </c>
      <c r="G2531" t="s">
        <v>8163</v>
      </c>
      <c r="H2531" t="s">
        <v>16845</v>
      </c>
      <c r="I2531" t="s">
        <v>9410</v>
      </c>
      <c r="J2531" t="s">
        <v>9411</v>
      </c>
      <c r="K2531">
        <v>1</v>
      </c>
      <c r="L2531" s="1">
        <v>44927</v>
      </c>
      <c r="M2531" s="1">
        <v>45291</v>
      </c>
    </row>
    <row r="2532" spans="1:13">
      <c r="A2532" t="s">
        <v>8166</v>
      </c>
      <c r="B2532" t="s">
        <v>8167</v>
      </c>
      <c r="C2532" t="s">
        <v>16846</v>
      </c>
      <c r="D2532" t="s">
        <v>16</v>
      </c>
      <c r="E2532" t="s">
        <v>7865</v>
      </c>
      <c r="F2532" t="s">
        <v>8168</v>
      </c>
      <c r="G2532" t="s">
        <v>7915</v>
      </c>
      <c r="H2532" t="s">
        <v>16847</v>
      </c>
      <c r="I2532" t="s">
        <v>9410</v>
      </c>
      <c r="J2532" t="s">
        <v>9411</v>
      </c>
      <c r="K2532">
        <v>0.99</v>
      </c>
      <c r="L2532" s="1">
        <v>44927</v>
      </c>
      <c r="M2532" s="1">
        <v>45291</v>
      </c>
    </row>
    <row r="2533" spans="1:13">
      <c r="A2533" t="s">
        <v>8169</v>
      </c>
      <c r="B2533" t="s">
        <v>8170</v>
      </c>
      <c r="C2533" t="s">
        <v>16848</v>
      </c>
      <c r="D2533" t="s">
        <v>3216</v>
      </c>
      <c r="E2533" t="s">
        <v>7865</v>
      </c>
      <c r="F2533" t="s">
        <v>8171</v>
      </c>
      <c r="G2533" t="s">
        <v>7915</v>
      </c>
      <c r="H2533" t="s">
        <v>16849</v>
      </c>
      <c r="I2533" t="s">
        <v>9410</v>
      </c>
      <c r="J2533" t="s">
        <v>9411</v>
      </c>
      <c r="K2533">
        <v>1.1100000000000001</v>
      </c>
      <c r="L2533" s="1">
        <v>44927</v>
      </c>
      <c r="M2533" s="1">
        <v>45291</v>
      </c>
    </row>
    <row r="2534" spans="1:13">
      <c r="A2534" t="s">
        <v>8172</v>
      </c>
      <c r="B2534" t="s">
        <v>8173</v>
      </c>
      <c r="C2534" t="s">
        <v>16850</v>
      </c>
      <c r="D2534" t="s">
        <v>8175</v>
      </c>
      <c r="E2534" t="s">
        <v>7865</v>
      </c>
      <c r="F2534" t="s">
        <v>8174</v>
      </c>
      <c r="G2534" t="s">
        <v>8175</v>
      </c>
      <c r="H2534" t="s">
        <v>16851</v>
      </c>
      <c r="I2534" t="s">
        <v>9410</v>
      </c>
      <c r="J2534" t="s">
        <v>9411</v>
      </c>
      <c r="K2534">
        <v>1.03</v>
      </c>
      <c r="L2534" s="1">
        <v>44927</v>
      </c>
      <c r="M2534" s="1">
        <v>45291</v>
      </c>
    </row>
    <row r="2535" spans="1:13">
      <c r="A2535" t="s">
        <v>8176</v>
      </c>
      <c r="B2535" t="s">
        <v>8177</v>
      </c>
      <c r="C2535" t="s">
        <v>16852</v>
      </c>
      <c r="D2535" t="s">
        <v>16</v>
      </c>
      <c r="E2535" t="s">
        <v>7865</v>
      </c>
      <c r="F2535" t="s">
        <v>8178</v>
      </c>
      <c r="G2535" t="s">
        <v>7915</v>
      </c>
      <c r="H2535" t="s">
        <v>16853</v>
      </c>
      <c r="I2535" t="s">
        <v>9410</v>
      </c>
      <c r="J2535" t="s">
        <v>9411</v>
      </c>
      <c r="K2535">
        <v>1.1200000000000001</v>
      </c>
      <c r="L2535" s="1">
        <v>44927</v>
      </c>
      <c r="M2535" s="1">
        <v>45291</v>
      </c>
    </row>
    <row r="2536" spans="1:13">
      <c r="A2536" t="s">
        <v>8179</v>
      </c>
      <c r="B2536" t="s">
        <v>8180</v>
      </c>
      <c r="C2536" t="s">
        <v>16854</v>
      </c>
      <c r="D2536" t="s">
        <v>8650</v>
      </c>
      <c r="E2536" t="s">
        <v>7865</v>
      </c>
      <c r="F2536" t="s">
        <v>8181</v>
      </c>
      <c r="G2536" t="s">
        <v>7919</v>
      </c>
      <c r="H2536" t="s">
        <v>16855</v>
      </c>
      <c r="I2536" t="s">
        <v>9410</v>
      </c>
      <c r="J2536" t="s">
        <v>9411</v>
      </c>
      <c r="K2536">
        <v>1.04</v>
      </c>
      <c r="L2536" s="1">
        <v>44927</v>
      </c>
      <c r="M2536" s="1">
        <v>45291</v>
      </c>
    </row>
    <row r="2537" spans="1:13">
      <c r="A2537" t="s">
        <v>16856</v>
      </c>
      <c r="B2537" t="s">
        <v>16857</v>
      </c>
      <c r="C2537" t="s">
        <v>16858</v>
      </c>
      <c r="D2537" t="s">
        <v>16859</v>
      </c>
      <c r="E2537" t="s">
        <v>7865</v>
      </c>
      <c r="F2537" t="s">
        <v>16860</v>
      </c>
      <c r="G2537" t="s">
        <v>16861</v>
      </c>
      <c r="H2537" t="s">
        <v>16862</v>
      </c>
      <c r="I2537" t="s">
        <v>9410</v>
      </c>
      <c r="J2537" t="s">
        <v>9411</v>
      </c>
      <c r="K2537">
        <v>1.28</v>
      </c>
      <c r="L2537" s="1">
        <v>44927</v>
      </c>
      <c r="M2537" s="1">
        <v>45291</v>
      </c>
    </row>
    <row r="2538" spans="1:13">
      <c r="A2538" t="s">
        <v>8182</v>
      </c>
      <c r="B2538" t="s">
        <v>8183</v>
      </c>
      <c r="C2538" t="s">
        <v>16863</v>
      </c>
      <c r="D2538" t="s">
        <v>16454</v>
      </c>
      <c r="E2538" t="s">
        <v>7865</v>
      </c>
      <c r="F2538" t="s">
        <v>8184</v>
      </c>
      <c r="G2538" t="s">
        <v>7902</v>
      </c>
      <c r="H2538" t="s">
        <v>16864</v>
      </c>
      <c r="I2538" t="s">
        <v>9410</v>
      </c>
      <c r="J2538" t="s">
        <v>9411</v>
      </c>
      <c r="K2538">
        <v>0.94</v>
      </c>
      <c r="L2538" s="1">
        <v>44927</v>
      </c>
      <c r="M2538" s="1">
        <v>45291</v>
      </c>
    </row>
    <row r="2539" spans="1:13">
      <c r="A2539" t="s">
        <v>8185</v>
      </c>
      <c r="B2539" t="s">
        <v>8186</v>
      </c>
      <c r="C2539" t="s">
        <v>16865</v>
      </c>
      <c r="D2539" t="s">
        <v>16</v>
      </c>
      <c r="E2539" t="s">
        <v>7865</v>
      </c>
      <c r="F2539" t="s">
        <v>8187</v>
      </c>
      <c r="G2539" t="s">
        <v>7915</v>
      </c>
      <c r="H2539" t="s">
        <v>16866</v>
      </c>
      <c r="I2539" t="s">
        <v>9410</v>
      </c>
      <c r="J2539" t="s">
        <v>9411</v>
      </c>
      <c r="K2539">
        <v>1.06</v>
      </c>
      <c r="L2539" s="1">
        <v>44927</v>
      </c>
      <c r="M2539" s="1">
        <v>45291</v>
      </c>
    </row>
    <row r="2540" spans="1:13">
      <c r="A2540" t="s">
        <v>8188</v>
      </c>
      <c r="B2540" t="s">
        <v>8189</v>
      </c>
      <c r="C2540" t="s">
        <v>16867</v>
      </c>
      <c r="D2540" t="s">
        <v>167</v>
      </c>
      <c r="E2540" t="s">
        <v>7865</v>
      </c>
      <c r="F2540" t="s">
        <v>8190</v>
      </c>
      <c r="G2540" t="s">
        <v>167</v>
      </c>
      <c r="H2540" t="s">
        <v>16868</v>
      </c>
      <c r="I2540" t="s">
        <v>9410</v>
      </c>
      <c r="J2540" t="s">
        <v>9411</v>
      </c>
      <c r="K2540">
        <v>1.02</v>
      </c>
      <c r="L2540" s="1">
        <v>44927</v>
      </c>
      <c r="M2540" s="1">
        <v>45291</v>
      </c>
    </row>
    <row r="2541" spans="1:13">
      <c r="A2541" t="s">
        <v>8191</v>
      </c>
      <c r="B2541" t="s">
        <v>8192</v>
      </c>
      <c r="C2541" t="s">
        <v>16869</v>
      </c>
      <c r="D2541" t="s">
        <v>16870</v>
      </c>
      <c r="E2541" t="s">
        <v>7865</v>
      </c>
      <c r="F2541" t="s">
        <v>8193</v>
      </c>
      <c r="G2541" t="s">
        <v>8106</v>
      </c>
      <c r="H2541" t="s">
        <v>16871</v>
      </c>
      <c r="I2541" t="s">
        <v>9410</v>
      </c>
      <c r="J2541" t="s">
        <v>9411</v>
      </c>
      <c r="K2541">
        <v>1.1399999999999999</v>
      </c>
      <c r="L2541" s="1">
        <v>44927</v>
      </c>
      <c r="M2541" s="1">
        <v>45291</v>
      </c>
    </row>
    <row r="2542" spans="1:13">
      <c r="A2542" t="s">
        <v>16872</v>
      </c>
      <c r="B2542" t="s">
        <v>16873</v>
      </c>
      <c r="C2542" t="s">
        <v>16874</v>
      </c>
      <c r="D2542" t="s">
        <v>16875</v>
      </c>
      <c r="E2542" t="s">
        <v>7865</v>
      </c>
      <c r="F2542" t="s">
        <v>16876</v>
      </c>
      <c r="G2542" t="s">
        <v>2943</v>
      </c>
      <c r="H2542" t="s">
        <v>16877</v>
      </c>
      <c r="I2542" t="s">
        <v>9410</v>
      </c>
      <c r="J2542" t="s">
        <v>9411</v>
      </c>
      <c r="K2542">
        <v>1.1100000000000001</v>
      </c>
      <c r="L2542" s="1">
        <v>44927</v>
      </c>
      <c r="M2542" s="1">
        <v>45291</v>
      </c>
    </row>
    <row r="2543" spans="1:13">
      <c r="A2543" t="s">
        <v>16878</v>
      </c>
      <c r="B2543" t="s">
        <v>16879</v>
      </c>
      <c r="C2543" t="s">
        <v>16880</v>
      </c>
      <c r="D2543" t="s">
        <v>16881</v>
      </c>
      <c r="E2543" t="s">
        <v>7865</v>
      </c>
      <c r="F2543" t="s">
        <v>16882</v>
      </c>
      <c r="G2543" t="s">
        <v>16883</v>
      </c>
      <c r="H2543" t="s">
        <v>16884</v>
      </c>
      <c r="I2543" t="s">
        <v>9410</v>
      </c>
      <c r="J2543" t="s">
        <v>9411</v>
      </c>
      <c r="K2543">
        <v>0.86</v>
      </c>
      <c r="L2543" s="1">
        <v>44927</v>
      </c>
      <c r="M2543" s="1">
        <v>45291</v>
      </c>
    </row>
    <row r="2544" spans="1:13">
      <c r="A2544" t="s">
        <v>8194</v>
      </c>
      <c r="B2544" t="s">
        <v>8195</v>
      </c>
      <c r="C2544" t="s">
        <v>16885</v>
      </c>
      <c r="D2544" t="s">
        <v>8132</v>
      </c>
      <c r="E2544" t="s">
        <v>7865</v>
      </c>
      <c r="F2544" t="s">
        <v>8196</v>
      </c>
      <c r="G2544" t="s">
        <v>8132</v>
      </c>
      <c r="H2544" t="s">
        <v>16886</v>
      </c>
      <c r="I2544" t="s">
        <v>9410</v>
      </c>
      <c r="J2544" t="s">
        <v>9411</v>
      </c>
      <c r="K2544">
        <v>0.97</v>
      </c>
      <c r="L2544" s="1">
        <v>44927</v>
      </c>
      <c r="M2544" s="1">
        <v>45291</v>
      </c>
    </row>
    <row r="2545" spans="1:13">
      <c r="A2545" t="s">
        <v>16887</v>
      </c>
      <c r="B2545" t="s">
        <v>16888</v>
      </c>
      <c r="C2545" t="s">
        <v>16889</v>
      </c>
      <c r="D2545" t="s">
        <v>1531</v>
      </c>
      <c r="E2545" t="s">
        <v>7865</v>
      </c>
      <c r="F2545" t="s">
        <v>16890</v>
      </c>
      <c r="G2545" t="s">
        <v>16891</v>
      </c>
      <c r="H2545" t="s">
        <v>16892</v>
      </c>
      <c r="I2545" t="s">
        <v>9410</v>
      </c>
      <c r="J2545" t="s">
        <v>9411</v>
      </c>
      <c r="K2545">
        <v>0.95</v>
      </c>
      <c r="L2545" s="1">
        <v>44927</v>
      </c>
      <c r="M2545" s="1">
        <v>45291</v>
      </c>
    </row>
    <row r="2546" spans="1:13">
      <c r="A2546" t="s">
        <v>8197</v>
      </c>
      <c r="B2546" t="s">
        <v>8198</v>
      </c>
      <c r="C2546" t="s">
        <v>16893</v>
      </c>
      <c r="D2546" t="s">
        <v>16</v>
      </c>
      <c r="E2546" t="s">
        <v>7865</v>
      </c>
      <c r="F2546" t="s">
        <v>8199</v>
      </c>
      <c r="G2546" t="s">
        <v>7915</v>
      </c>
      <c r="H2546" t="s">
        <v>16894</v>
      </c>
      <c r="I2546" t="s">
        <v>9410</v>
      </c>
      <c r="J2546" t="s">
        <v>9411</v>
      </c>
      <c r="K2546">
        <v>1.02</v>
      </c>
      <c r="L2546" s="1">
        <v>44927</v>
      </c>
      <c r="M2546" s="1">
        <v>45291</v>
      </c>
    </row>
    <row r="2547" spans="1:13">
      <c r="A2547" t="s">
        <v>8200</v>
      </c>
      <c r="B2547" t="s">
        <v>8201</v>
      </c>
      <c r="C2547" t="s">
        <v>16895</v>
      </c>
      <c r="D2547" t="s">
        <v>16553</v>
      </c>
      <c r="E2547" t="s">
        <v>7865</v>
      </c>
      <c r="F2547" t="s">
        <v>8004</v>
      </c>
      <c r="G2547" t="s">
        <v>8005</v>
      </c>
      <c r="H2547" t="s">
        <v>16896</v>
      </c>
      <c r="I2547" t="s">
        <v>9410</v>
      </c>
      <c r="J2547" t="s">
        <v>9411</v>
      </c>
      <c r="K2547">
        <v>1.05</v>
      </c>
      <c r="L2547" s="1">
        <v>44927</v>
      </c>
      <c r="M2547" s="1">
        <v>45291</v>
      </c>
    </row>
    <row r="2548" spans="1:13">
      <c r="A2548" t="s">
        <v>8202</v>
      </c>
      <c r="B2548" t="s">
        <v>8203</v>
      </c>
      <c r="C2548" t="s">
        <v>16897</v>
      </c>
      <c r="D2548" t="s">
        <v>16451</v>
      </c>
      <c r="E2548" t="s">
        <v>7865</v>
      </c>
      <c r="F2548" t="s">
        <v>8204</v>
      </c>
      <c r="G2548" t="s">
        <v>7898</v>
      </c>
      <c r="H2548" t="s">
        <v>16898</v>
      </c>
      <c r="I2548" t="s">
        <v>9410</v>
      </c>
      <c r="J2548" t="s">
        <v>9411</v>
      </c>
      <c r="K2548">
        <v>1.02</v>
      </c>
      <c r="L2548" s="1">
        <v>44927</v>
      </c>
      <c r="M2548" s="1">
        <v>45291</v>
      </c>
    </row>
    <row r="2549" spans="1:13">
      <c r="A2549" t="s">
        <v>8205</v>
      </c>
      <c r="B2549" t="s">
        <v>8206</v>
      </c>
      <c r="C2549" t="s">
        <v>16899</v>
      </c>
      <c r="D2549" t="s">
        <v>1412</v>
      </c>
      <c r="E2549" t="s">
        <v>7865</v>
      </c>
      <c r="F2549" t="s">
        <v>7866</v>
      </c>
      <c r="G2549" t="s">
        <v>1412</v>
      </c>
      <c r="H2549" t="s">
        <v>16900</v>
      </c>
      <c r="I2549" t="s">
        <v>9410</v>
      </c>
      <c r="J2549" t="s">
        <v>9411</v>
      </c>
      <c r="K2549">
        <v>1.02</v>
      </c>
      <c r="L2549" s="1">
        <v>44927</v>
      </c>
      <c r="M2549" s="1">
        <v>45291</v>
      </c>
    </row>
    <row r="2550" spans="1:13">
      <c r="A2550" t="s">
        <v>8207</v>
      </c>
      <c r="B2550" t="s">
        <v>8208</v>
      </c>
      <c r="C2550" t="s">
        <v>16901</v>
      </c>
      <c r="D2550" t="s">
        <v>16902</v>
      </c>
      <c r="E2550" t="s">
        <v>7865</v>
      </c>
      <c r="F2550" t="s">
        <v>8209</v>
      </c>
      <c r="G2550" t="s">
        <v>8175</v>
      </c>
      <c r="H2550" t="s">
        <v>16903</v>
      </c>
      <c r="I2550" t="s">
        <v>9410</v>
      </c>
      <c r="J2550" t="s">
        <v>9411</v>
      </c>
      <c r="K2550">
        <v>1.0900000000000001</v>
      </c>
      <c r="L2550" s="1">
        <v>44927</v>
      </c>
      <c r="M2550" s="1">
        <v>45291</v>
      </c>
    </row>
    <row r="2551" spans="1:13">
      <c r="A2551" t="s">
        <v>8213</v>
      </c>
      <c r="B2551" t="s">
        <v>8214</v>
      </c>
      <c r="C2551" t="s">
        <v>16904</v>
      </c>
      <c r="D2551" t="s">
        <v>16905</v>
      </c>
      <c r="E2551" t="s">
        <v>7865</v>
      </c>
      <c r="F2551" t="s">
        <v>8215</v>
      </c>
      <c r="G2551" t="s">
        <v>7915</v>
      </c>
      <c r="H2551" t="s">
        <v>16906</v>
      </c>
      <c r="I2551" t="s">
        <v>9410</v>
      </c>
      <c r="J2551" t="s">
        <v>9411</v>
      </c>
      <c r="K2551">
        <v>1.1200000000000001</v>
      </c>
      <c r="L2551" s="1">
        <v>44927</v>
      </c>
      <c r="M2551" s="1">
        <v>45291</v>
      </c>
    </row>
    <row r="2552" spans="1:13">
      <c r="A2552" t="s">
        <v>8216</v>
      </c>
      <c r="B2552" t="s">
        <v>8217</v>
      </c>
      <c r="C2552" t="s">
        <v>16907</v>
      </c>
      <c r="D2552" t="s">
        <v>16468</v>
      </c>
      <c r="E2552" t="s">
        <v>7865</v>
      </c>
      <c r="F2552" t="s">
        <v>7918</v>
      </c>
      <c r="G2552" t="s">
        <v>7919</v>
      </c>
      <c r="H2552" t="s">
        <v>16908</v>
      </c>
      <c r="I2552" t="s">
        <v>9410</v>
      </c>
      <c r="J2552" t="s">
        <v>9411</v>
      </c>
      <c r="K2552">
        <v>1.08</v>
      </c>
      <c r="L2552" s="1">
        <v>44927</v>
      </c>
      <c r="M2552" s="1">
        <v>45291</v>
      </c>
    </row>
    <row r="2553" spans="1:13">
      <c r="A2553" t="s">
        <v>8218</v>
      </c>
      <c r="B2553" t="s">
        <v>8219</v>
      </c>
      <c r="C2553" t="s">
        <v>16909</v>
      </c>
      <c r="D2553" t="s">
        <v>16</v>
      </c>
      <c r="E2553" t="s">
        <v>7865</v>
      </c>
      <c r="F2553" t="s">
        <v>8072</v>
      </c>
      <c r="G2553" t="s">
        <v>7915</v>
      </c>
      <c r="H2553" t="s">
        <v>16910</v>
      </c>
      <c r="I2553" t="s">
        <v>9410</v>
      </c>
      <c r="J2553" t="s">
        <v>9411</v>
      </c>
      <c r="K2553">
        <v>0.91</v>
      </c>
      <c r="L2553" s="1">
        <v>44927</v>
      </c>
      <c r="M2553" s="1">
        <v>45291</v>
      </c>
    </row>
    <row r="2554" spans="1:13">
      <c r="A2554" t="s">
        <v>8220</v>
      </c>
      <c r="B2554" t="s">
        <v>8221</v>
      </c>
      <c r="C2554" t="s">
        <v>16911</v>
      </c>
      <c r="D2554" t="s">
        <v>8599</v>
      </c>
      <c r="E2554" t="s">
        <v>7865</v>
      </c>
      <c r="F2554" t="s">
        <v>8222</v>
      </c>
      <c r="G2554" t="s">
        <v>7919</v>
      </c>
      <c r="H2554" t="s">
        <v>16912</v>
      </c>
      <c r="I2554" t="s">
        <v>9410</v>
      </c>
      <c r="J2554" t="s">
        <v>9411</v>
      </c>
      <c r="K2554">
        <v>1.03</v>
      </c>
      <c r="L2554" s="1">
        <v>44927</v>
      </c>
      <c r="M2554" s="1">
        <v>45291</v>
      </c>
    </row>
    <row r="2555" spans="1:13">
      <c r="A2555" t="s">
        <v>8223</v>
      </c>
      <c r="B2555" t="s">
        <v>8224</v>
      </c>
      <c r="C2555" t="s">
        <v>16913</v>
      </c>
      <c r="D2555" t="s">
        <v>16468</v>
      </c>
      <c r="E2555" t="s">
        <v>7865</v>
      </c>
      <c r="F2555" t="s">
        <v>8225</v>
      </c>
      <c r="G2555" t="s">
        <v>7919</v>
      </c>
      <c r="H2555" t="s">
        <v>16914</v>
      </c>
      <c r="I2555" t="s">
        <v>9410</v>
      </c>
      <c r="J2555" t="s">
        <v>9411</v>
      </c>
      <c r="K2555">
        <v>1.06</v>
      </c>
      <c r="L2555" s="1">
        <v>44927</v>
      </c>
      <c r="M2555" s="1">
        <v>45291</v>
      </c>
    </row>
    <row r="2556" spans="1:13">
      <c r="A2556" t="s">
        <v>8226</v>
      </c>
      <c r="B2556" t="s">
        <v>8227</v>
      </c>
      <c r="C2556" t="s">
        <v>16915</v>
      </c>
      <c r="D2556" t="s">
        <v>167</v>
      </c>
      <c r="E2556" t="s">
        <v>7865</v>
      </c>
      <c r="F2556" t="s">
        <v>8228</v>
      </c>
      <c r="G2556" t="s">
        <v>167</v>
      </c>
      <c r="H2556" t="s">
        <v>16916</v>
      </c>
      <c r="I2556" t="s">
        <v>9410</v>
      </c>
      <c r="J2556" t="s">
        <v>9411</v>
      </c>
      <c r="K2556">
        <v>1.06</v>
      </c>
      <c r="L2556" s="1">
        <v>44927</v>
      </c>
      <c r="M2556" s="1">
        <v>45291</v>
      </c>
    </row>
    <row r="2557" spans="1:13">
      <c r="A2557" t="s">
        <v>8229</v>
      </c>
      <c r="B2557" t="s">
        <v>8230</v>
      </c>
      <c r="C2557" t="s">
        <v>16917</v>
      </c>
      <c r="D2557" t="s">
        <v>16918</v>
      </c>
      <c r="E2557" t="s">
        <v>7865</v>
      </c>
      <c r="F2557" t="s">
        <v>8231</v>
      </c>
      <c r="G2557" t="s">
        <v>7915</v>
      </c>
      <c r="H2557" t="s">
        <v>16919</v>
      </c>
      <c r="I2557" t="s">
        <v>9410</v>
      </c>
      <c r="J2557" t="s">
        <v>9411</v>
      </c>
      <c r="K2557">
        <v>1.01</v>
      </c>
      <c r="L2557" s="1">
        <v>44927</v>
      </c>
      <c r="M2557" s="1">
        <v>45291</v>
      </c>
    </row>
    <row r="2558" spans="1:13">
      <c r="A2558" t="s">
        <v>8232</v>
      </c>
      <c r="B2558" t="s">
        <v>5176</v>
      </c>
      <c r="C2558" t="s">
        <v>16920</v>
      </c>
      <c r="D2558" t="s">
        <v>7922</v>
      </c>
      <c r="E2558" t="s">
        <v>7865</v>
      </c>
      <c r="F2558" t="s">
        <v>8233</v>
      </c>
      <c r="G2558" t="s">
        <v>7922</v>
      </c>
      <c r="H2558" t="s">
        <v>16921</v>
      </c>
      <c r="I2558" t="s">
        <v>9410</v>
      </c>
      <c r="J2558" t="s">
        <v>9411</v>
      </c>
      <c r="K2558">
        <v>1.1399999999999999</v>
      </c>
      <c r="L2558" s="1">
        <v>44927</v>
      </c>
      <c r="M2558" s="1">
        <v>45291</v>
      </c>
    </row>
    <row r="2559" spans="1:13">
      <c r="A2559" t="s">
        <v>8234</v>
      </c>
      <c r="B2559" t="s">
        <v>8235</v>
      </c>
      <c r="C2559" t="s">
        <v>16922</v>
      </c>
      <c r="D2559" t="s">
        <v>16923</v>
      </c>
      <c r="E2559" t="s">
        <v>7865</v>
      </c>
      <c r="F2559" t="s">
        <v>8236</v>
      </c>
      <c r="G2559" t="s">
        <v>167</v>
      </c>
      <c r="H2559" t="s">
        <v>16924</v>
      </c>
      <c r="I2559" t="s">
        <v>9410</v>
      </c>
      <c r="J2559" t="s">
        <v>9411</v>
      </c>
      <c r="K2559">
        <v>1.05</v>
      </c>
      <c r="L2559" s="1">
        <v>44927</v>
      </c>
      <c r="M2559" s="1">
        <v>45291</v>
      </c>
    </row>
    <row r="2560" spans="1:13">
      <c r="A2560" t="s">
        <v>8237</v>
      </c>
      <c r="B2560" t="s">
        <v>8238</v>
      </c>
      <c r="C2560" t="s">
        <v>16925</v>
      </c>
      <c r="D2560" t="s">
        <v>16517</v>
      </c>
      <c r="E2560" t="s">
        <v>7865</v>
      </c>
      <c r="F2560" t="s">
        <v>8239</v>
      </c>
      <c r="G2560" t="s">
        <v>7858</v>
      </c>
      <c r="H2560" t="s">
        <v>16926</v>
      </c>
      <c r="I2560" t="s">
        <v>9410</v>
      </c>
      <c r="J2560" t="s">
        <v>9411</v>
      </c>
      <c r="K2560">
        <v>0.89</v>
      </c>
      <c r="L2560" s="1">
        <v>44927</v>
      </c>
      <c r="M2560" s="1">
        <v>45291</v>
      </c>
    </row>
    <row r="2561" spans="1:13">
      <c r="A2561" t="s">
        <v>16927</v>
      </c>
      <c r="B2561" t="s">
        <v>16928</v>
      </c>
      <c r="C2561" t="s">
        <v>16929</v>
      </c>
      <c r="D2561" t="s">
        <v>16930</v>
      </c>
      <c r="E2561" t="s">
        <v>7865</v>
      </c>
      <c r="F2561" t="s">
        <v>16931</v>
      </c>
      <c r="G2561" t="s">
        <v>16932</v>
      </c>
      <c r="H2561" t="s">
        <v>16933</v>
      </c>
      <c r="I2561" t="s">
        <v>9410</v>
      </c>
      <c r="J2561" t="s">
        <v>9411</v>
      </c>
      <c r="K2561">
        <v>1.06</v>
      </c>
      <c r="L2561" s="1">
        <v>44927</v>
      </c>
      <c r="M2561" s="1">
        <v>45291</v>
      </c>
    </row>
    <row r="2562" spans="1:13">
      <c r="A2562" t="s">
        <v>8240</v>
      </c>
      <c r="B2562" t="s">
        <v>8241</v>
      </c>
      <c r="C2562" t="s">
        <v>16934</v>
      </c>
      <c r="D2562" t="s">
        <v>16457</v>
      </c>
      <c r="E2562" t="s">
        <v>7865</v>
      </c>
      <c r="F2562" t="s">
        <v>8242</v>
      </c>
      <c r="G2562" t="s">
        <v>7906</v>
      </c>
      <c r="H2562" t="s">
        <v>16935</v>
      </c>
      <c r="I2562" t="s">
        <v>9410</v>
      </c>
      <c r="J2562" t="s">
        <v>9411</v>
      </c>
      <c r="K2562">
        <v>1.05</v>
      </c>
      <c r="L2562" s="1">
        <v>44927</v>
      </c>
      <c r="M2562" s="1">
        <v>45291</v>
      </c>
    </row>
    <row r="2563" spans="1:13">
      <c r="A2563" t="s">
        <v>8243</v>
      </c>
      <c r="B2563" t="s">
        <v>8244</v>
      </c>
      <c r="C2563" t="s">
        <v>16936</v>
      </c>
      <c r="D2563" t="s">
        <v>16937</v>
      </c>
      <c r="E2563" t="s">
        <v>7865</v>
      </c>
      <c r="F2563" t="s">
        <v>8245</v>
      </c>
      <c r="G2563" t="s">
        <v>7915</v>
      </c>
      <c r="H2563" t="s">
        <v>16938</v>
      </c>
      <c r="I2563" t="s">
        <v>9410</v>
      </c>
      <c r="J2563" t="s">
        <v>9411</v>
      </c>
      <c r="K2563">
        <v>1.06</v>
      </c>
      <c r="L2563" s="1">
        <v>44927</v>
      </c>
      <c r="M2563" s="1">
        <v>45291</v>
      </c>
    </row>
    <row r="2564" spans="1:13">
      <c r="A2564" t="s">
        <v>8246</v>
      </c>
      <c r="B2564" t="s">
        <v>8247</v>
      </c>
      <c r="C2564" t="s">
        <v>16939</v>
      </c>
      <c r="D2564" t="s">
        <v>16940</v>
      </c>
      <c r="E2564" t="s">
        <v>7865</v>
      </c>
      <c r="F2564" t="s">
        <v>8248</v>
      </c>
      <c r="G2564" t="s">
        <v>7995</v>
      </c>
      <c r="H2564" t="s">
        <v>16941</v>
      </c>
      <c r="I2564" t="s">
        <v>9410</v>
      </c>
      <c r="J2564" t="s">
        <v>9411</v>
      </c>
      <c r="K2564">
        <v>0.96</v>
      </c>
      <c r="L2564" s="1">
        <v>44927</v>
      </c>
      <c r="M2564" s="1">
        <v>45291</v>
      </c>
    </row>
    <row r="2565" spans="1:13">
      <c r="A2565" t="s">
        <v>8249</v>
      </c>
      <c r="B2565" t="s">
        <v>8250</v>
      </c>
      <c r="C2565" t="s">
        <v>16942</v>
      </c>
      <c r="D2565" t="s">
        <v>16492</v>
      </c>
      <c r="E2565" t="s">
        <v>7865</v>
      </c>
      <c r="F2565" t="s">
        <v>8251</v>
      </c>
      <c r="G2565" t="s">
        <v>7943</v>
      </c>
      <c r="H2565" t="s">
        <v>16943</v>
      </c>
      <c r="I2565" t="s">
        <v>9410</v>
      </c>
      <c r="J2565" t="s">
        <v>9411</v>
      </c>
      <c r="K2565">
        <v>1.08</v>
      </c>
      <c r="L2565" s="1">
        <v>44927</v>
      </c>
      <c r="M2565" s="1">
        <v>45291</v>
      </c>
    </row>
    <row r="2566" spans="1:13">
      <c r="A2566" t="s">
        <v>8252</v>
      </c>
      <c r="B2566" t="s">
        <v>8253</v>
      </c>
      <c r="C2566" t="s">
        <v>16944</v>
      </c>
      <c r="D2566" t="s">
        <v>16945</v>
      </c>
      <c r="E2566" t="s">
        <v>7865</v>
      </c>
      <c r="F2566" t="s">
        <v>8254</v>
      </c>
      <c r="G2566" t="s">
        <v>2559</v>
      </c>
      <c r="H2566" t="s">
        <v>16946</v>
      </c>
      <c r="I2566" t="s">
        <v>9410</v>
      </c>
      <c r="J2566" t="s">
        <v>9411</v>
      </c>
      <c r="K2566">
        <v>1.03</v>
      </c>
      <c r="L2566" s="1">
        <v>44927</v>
      </c>
      <c r="M2566" s="1">
        <v>45291</v>
      </c>
    </row>
    <row r="2567" spans="1:13">
      <c r="A2567" t="s">
        <v>8255</v>
      </c>
      <c r="B2567" t="s">
        <v>8256</v>
      </c>
      <c r="C2567" t="s">
        <v>16947</v>
      </c>
      <c r="D2567" t="s">
        <v>167</v>
      </c>
      <c r="E2567" t="s">
        <v>7865</v>
      </c>
      <c r="F2567" t="s">
        <v>8257</v>
      </c>
      <c r="G2567" t="s">
        <v>167</v>
      </c>
      <c r="H2567" t="s">
        <v>16948</v>
      </c>
      <c r="I2567" t="s">
        <v>9410</v>
      </c>
      <c r="J2567" t="s">
        <v>9411</v>
      </c>
      <c r="K2567">
        <v>1.1100000000000001</v>
      </c>
      <c r="L2567" s="1">
        <v>44927</v>
      </c>
      <c r="M2567" s="1">
        <v>45291</v>
      </c>
    </row>
    <row r="2568" spans="1:13">
      <c r="A2568" t="s">
        <v>8258</v>
      </c>
      <c r="B2568" t="s">
        <v>8259</v>
      </c>
      <c r="C2568" t="s">
        <v>16949</v>
      </c>
      <c r="D2568" t="s">
        <v>11504</v>
      </c>
      <c r="E2568" t="s">
        <v>7865</v>
      </c>
      <c r="F2568" t="s">
        <v>8260</v>
      </c>
      <c r="G2568" t="s">
        <v>8175</v>
      </c>
      <c r="H2568" t="s">
        <v>16950</v>
      </c>
      <c r="I2568" t="s">
        <v>9410</v>
      </c>
      <c r="J2568" t="s">
        <v>9411</v>
      </c>
      <c r="K2568">
        <v>1.06</v>
      </c>
      <c r="L2568" s="1">
        <v>44927</v>
      </c>
      <c r="M2568" s="1">
        <v>45291</v>
      </c>
    </row>
    <row r="2569" spans="1:13">
      <c r="A2569" t="s">
        <v>8261</v>
      </c>
      <c r="B2569" t="s">
        <v>8262</v>
      </c>
      <c r="C2569" t="s">
        <v>16951</v>
      </c>
      <c r="D2569" t="s">
        <v>16952</v>
      </c>
      <c r="E2569" t="s">
        <v>7865</v>
      </c>
      <c r="F2569" t="s">
        <v>8263</v>
      </c>
      <c r="G2569" t="s">
        <v>167</v>
      </c>
      <c r="H2569" t="s">
        <v>16953</v>
      </c>
      <c r="I2569" t="s">
        <v>9410</v>
      </c>
      <c r="J2569" t="s">
        <v>9411</v>
      </c>
      <c r="K2569">
        <v>1.04</v>
      </c>
      <c r="L2569" s="1">
        <v>44927</v>
      </c>
      <c r="M2569" s="1">
        <v>45291</v>
      </c>
    </row>
    <row r="2570" spans="1:13">
      <c r="A2570" t="s">
        <v>8264</v>
      </c>
      <c r="B2570" t="s">
        <v>8265</v>
      </c>
      <c r="C2570" t="s">
        <v>16954</v>
      </c>
      <c r="D2570" t="s">
        <v>8175</v>
      </c>
      <c r="E2570" t="s">
        <v>7865</v>
      </c>
      <c r="F2570" t="s">
        <v>8266</v>
      </c>
      <c r="G2570" t="s">
        <v>8175</v>
      </c>
      <c r="H2570" t="s">
        <v>16955</v>
      </c>
      <c r="I2570" t="s">
        <v>9410</v>
      </c>
      <c r="J2570" t="s">
        <v>9411</v>
      </c>
      <c r="K2570">
        <v>1.06</v>
      </c>
      <c r="L2570" s="1">
        <v>44927</v>
      </c>
      <c r="M2570" s="1">
        <v>45291</v>
      </c>
    </row>
    <row r="2571" spans="1:13">
      <c r="A2571" t="s">
        <v>8267</v>
      </c>
      <c r="B2571" t="s">
        <v>8268</v>
      </c>
      <c r="C2571" t="s">
        <v>16956</v>
      </c>
      <c r="D2571" t="s">
        <v>16957</v>
      </c>
      <c r="E2571" t="s">
        <v>7865</v>
      </c>
      <c r="F2571" t="s">
        <v>8269</v>
      </c>
      <c r="G2571" t="s">
        <v>7482</v>
      </c>
      <c r="H2571" t="s">
        <v>16958</v>
      </c>
      <c r="I2571" t="s">
        <v>9410</v>
      </c>
      <c r="J2571" t="s">
        <v>9411</v>
      </c>
      <c r="K2571">
        <v>1.08</v>
      </c>
      <c r="L2571" s="1">
        <v>44927</v>
      </c>
      <c r="M2571" s="1">
        <v>45291</v>
      </c>
    </row>
    <row r="2572" spans="1:13">
      <c r="A2572" t="s">
        <v>8272</v>
      </c>
      <c r="B2572" t="s">
        <v>8273</v>
      </c>
      <c r="C2572" t="s">
        <v>16959</v>
      </c>
      <c r="D2572" t="s">
        <v>16870</v>
      </c>
      <c r="E2572" t="s">
        <v>7865</v>
      </c>
      <c r="F2572" t="s">
        <v>8274</v>
      </c>
      <c r="G2572" t="s">
        <v>8106</v>
      </c>
      <c r="H2572" t="s">
        <v>16960</v>
      </c>
      <c r="I2572" t="s">
        <v>9410</v>
      </c>
      <c r="J2572" t="s">
        <v>9411</v>
      </c>
      <c r="K2572">
        <v>1.07</v>
      </c>
      <c r="L2572" s="1">
        <v>44927</v>
      </c>
      <c r="M2572" s="1">
        <v>45291</v>
      </c>
    </row>
    <row r="2573" spans="1:13">
      <c r="A2573" t="s">
        <v>16961</v>
      </c>
      <c r="B2573" t="s">
        <v>16962</v>
      </c>
      <c r="C2573" t="s">
        <v>16963</v>
      </c>
      <c r="D2573" t="s">
        <v>16</v>
      </c>
      <c r="E2573" t="s">
        <v>7865</v>
      </c>
      <c r="F2573" t="s">
        <v>8178</v>
      </c>
      <c r="G2573" t="s">
        <v>7915</v>
      </c>
      <c r="H2573" t="s">
        <v>16964</v>
      </c>
      <c r="I2573" t="s">
        <v>9410</v>
      </c>
      <c r="J2573" t="s">
        <v>9411</v>
      </c>
      <c r="K2573">
        <v>0.93</v>
      </c>
      <c r="L2573" s="1">
        <v>44927</v>
      </c>
      <c r="M2573" s="1">
        <v>45291</v>
      </c>
    </row>
    <row r="2574" spans="1:13">
      <c r="A2574" t="s">
        <v>8275</v>
      </c>
      <c r="B2574" t="s">
        <v>8276</v>
      </c>
      <c r="C2574" t="s">
        <v>16965</v>
      </c>
      <c r="D2574" t="s">
        <v>16966</v>
      </c>
      <c r="E2574" t="s">
        <v>7865</v>
      </c>
      <c r="F2574" t="s">
        <v>8277</v>
      </c>
      <c r="G2574" t="s">
        <v>7915</v>
      </c>
      <c r="H2574" t="s">
        <v>16967</v>
      </c>
      <c r="I2574" t="s">
        <v>9410</v>
      </c>
      <c r="J2574" t="s">
        <v>9411</v>
      </c>
      <c r="K2574">
        <v>1.1000000000000001</v>
      </c>
      <c r="L2574" s="1">
        <v>44927</v>
      </c>
      <c r="M2574" s="1">
        <v>45291</v>
      </c>
    </row>
    <row r="2575" spans="1:13">
      <c r="A2575" t="s">
        <v>8278</v>
      </c>
      <c r="B2575" t="s">
        <v>8279</v>
      </c>
      <c r="C2575" t="s">
        <v>16968</v>
      </c>
      <c r="D2575" t="s">
        <v>16468</v>
      </c>
      <c r="E2575" t="s">
        <v>7865</v>
      </c>
      <c r="F2575" t="s">
        <v>8280</v>
      </c>
      <c r="G2575" t="s">
        <v>7919</v>
      </c>
      <c r="H2575" t="s">
        <v>16969</v>
      </c>
      <c r="I2575" t="s">
        <v>9410</v>
      </c>
      <c r="J2575" t="s">
        <v>9411</v>
      </c>
      <c r="K2575">
        <v>1.03</v>
      </c>
      <c r="L2575" s="1">
        <v>44927</v>
      </c>
      <c r="M2575" s="1">
        <v>45291</v>
      </c>
    </row>
    <row r="2576" spans="1:13">
      <c r="A2576" t="s">
        <v>8281</v>
      </c>
      <c r="B2576" t="s">
        <v>8282</v>
      </c>
      <c r="C2576" t="s">
        <v>16970</v>
      </c>
      <c r="D2576" t="s">
        <v>16478</v>
      </c>
      <c r="E2576" t="s">
        <v>7865</v>
      </c>
      <c r="F2576" t="s">
        <v>8283</v>
      </c>
      <c r="G2576" t="s">
        <v>7933</v>
      </c>
      <c r="H2576" t="s">
        <v>16971</v>
      </c>
      <c r="I2576" t="s">
        <v>9410</v>
      </c>
      <c r="J2576" t="s">
        <v>9411</v>
      </c>
      <c r="K2576">
        <v>1.04</v>
      </c>
      <c r="L2576" s="1">
        <v>44927</v>
      </c>
      <c r="M2576" s="1">
        <v>45291</v>
      </c>
    </row>
    <row r="2577" spans="1:13">
      <c r="A2577" t="s">
        <v>8284</v>
      </c>
      <c r="B2577" t="s">
        <v>8285</v>
      </c>
      <c r="C2577" t="s">
        <v>16972</v>
      </c>
      <c r="D2577" t="s">
        <v>16973</v>
      </c>
      <c r="E2577" t="s">
        <v>7865</v>
      </c>
      <c r="F2577" t="s">
        <v>8286</v>
      </c>
      <c r="G2577" t="s">
        <v>8287</v>
      </c>
      <c r="H2577" t="s">
        <v>16974</v>
      </c>
      <c r="I2577" t="s">
        <v>9410</v>
      </c>
      <c r="J2577" t="s">
        <v>9411</v>
      </c>
      <c r="K2577">
        <v>1.07</v>
      </c>
      <c r="L2577" s="1">
        <v>44927</v>
      </c>
      <c r="M2577" s="1">
        <v>45291</v>
      </c>
    </row>
    <row r="2578" spans="1:13">
      <c r="A2578" t="s">
        <v>16975</v>
      </c>
      <c r="B2578" t="s">
        <v>16976</v>
      </c>
      <c r="C2578" t="s">
        <v>16977</v>
      </c>
      <c r="D2578" t="s">
        <v>16</v>
      </c>
      <c r="E2578" t="s">
        <v>7865</v>
      </c>
      <c r="F2578" t="s">
        <v>7953</v>
      </c>
      <c r="G2578" t="s">
        <v>7915</v>
      </c>
      <c r="H2578" t="s">
        <v>16978</v>
      </c>
      <c r="I2578" t="s">
        <v>9410</v>
      </c>
      <c r="J2578" t="s">
        <v>9411</v>
      </c>
      <c r="K2578">
        <v>0.85</v>
      </c>
      <c r="L2578" s="1">
        <v>44927</v>
      </c>
      <c r="M2578" s="1">
        <v>45291</v>
      </c>
    </row>
    <row r="2579" spans="1:13">
      <c r="A2579" t="s">
        <v>16979</v>
      </c>
      <c r="B2579" t="s">
        <v>16980</v>
      </c>
      <c r="C2579" t="s">
        <v>16981</v>
      </c>
      <c r="D2579" t="s">
        <v>16492</v>
      </c>
      <c r="E2579" t="s">
        <v>7865</v>
      </c>
      <c r="F2579" t="s">
        <v>16982</v>
      </c>
      <c r="G2579" t="s">
        <v>7943</v>
      </c>
      <c r="H2579" t="s">
        <v>16983</v>
      </c>
      <c r="I2579" t="s">
        <v>9410</v>
      </c>
      <c r="J2579" t="s">
        <v>9411</v>
      </c>
      <c r="K2579">
        <v>0.98</v>
      </c>
      <c r="L2579" s="1">
        <v>44927</v>
      </c>
      <c r="M2579" s="1">
        <v>45291</v>
      </c>
    </row>
    <row r="2580" spans="1:13">
      <c r="A2580" t="s">
        <v>8288</v>
      </c>
      <c r="B2580" t="s">
        <v>8289</v>
      </c>
      <c r="C2580" t="s">
        <v>16984</v>
      </c>
      <c r="D2580" t="s">
        <v>16492</v>
      </c>
      <c r="E2580" t="s">
        <v>7865</v>
      </c>
      <c r="F2580" t="s">
        <v>8290</v>
      </c>
      <c r="G2580" t="s">
        <v>7943</v>
      </c>
      <c r="H2580" t="s">
        <v>16985</v>
      </c>
      <c r="I2580" t="s">
        <v>9410</v>
      </c>
      <c r="J2580" t="s">
        <v>9411</v>
      </c>
      <c r="K2580">
        <v>1.02</v>
      </c>
      <c r="L2580" s="1">
        <v>44927</v>
      </c>
      <c r="M2580" s="1">
        <v>45291</v>
      </c>
    </row>
    <row r="2581" spans="1:13">
      <c r="A2581" t="s">
        <v>8291</v>
      </c>
      <c r="B2581" t="s">
        <v>8292</v>
      </c>
      <c r="C2581" t="s">
        <v>16986</v>
      </c>
      <c r="D2581" t="s">
        <v>16987</v>
      </c>
      <c r="E2581" t="s">
        <v>7865</v>
      </c>
      <c r="F2581" t="s">
        <v>8293</v>
      </c>
      <c r="G2581" t="s">
        <v>8079</v>
      </c>
      <c r="H2581" t="s">
        <v>16988</v>
      </c>
      <c r="I2581" t="s">
        <v>9410</v>
      </c>
      <c r="J2581" t="s">
        <v>9411</v>
      </c>
      <c r="K2581">
        <v>1</v>
      </c>
      <c r="L2581" s="1">
        <v>44927</v>
      </c>
      <c r="M2581" s="1">
        <v>45291</v>
      </c>
    </row>
    <row r="2582" spans="1:13">
      <c r="A2582" t="s">
        <v>8294</v>
      </c>
      <c r="B2582" t="s">
        <v>8295</v>
      </c>
      <c r="C2582" t="s">
        <v>16989</v>
      </c>
      <c r="D2582" t="s">
        <v>16505</v>
      </c>
      <c r="E2582" t="s">
        <v>7865</v>
      </c>
      <c r="F2582" t="s">
        <v>8296</v>
      </c>
      <c r="G2582" t="s">
        <v>167</v>
      </c>
      <c r="H2582" t="s">
        <v>16990</v>
      </c>
      <c r="I2582" t="s">
        <v>9410</v>
      </c>
      <c r="J2582" t="s">
        <v>9411</v>
      </c>
      <c r="K2582">
        <v>0.98</v>
      </c>
      <c r="L2582" s="1">
        <v>44927</v>
      </c>
      <c r="M2582" s="1">
        <v>45291</v>
      </c>
    </row>
    <row r="2583" spans="1:13">
      <c r="A2583" t="s">
        <v>16991</v>
      </c>
      <c r="B2583" t="s">
        <v>16992</v>
      </c>
      <c r="C2583" t="s">
        <v>16993</v>
      </c>
      <c r="D2583" t="s">
        <v>16436</v>
      </c>
      <c r="E2583" t="s">
        <v>7865</v>
      </c>
      <c r="F2583" t="s">
        <v>16994</v>
      </c>
      <c r="G2583" t="s">
        <v>7874</v>
      </c>
      <c r="H2583" t="s">
        <v>16995</v>
      </c>
      <c r="I2583" t="s">
        <v>9410</v>
      </c>
      <c r="J2583" t="s">
        <v>9411</v>
      </c>
      <c r="K2583">
        <v>1</v>
      </c>
      <c r="L2583" s="1">
        <v>44927</v>
      </c>
      <c r="M2583" s="1">
        <v>45291</v>
      </c>
    </row>
    <row r="2584" spans="1:13">
      <c r="A2584" t="s">
        <v>8297</v>
      </c>
      <c r="B2584" t="s">
        <v>8298</v>
      </c>
      <c r="C2584" t="s">
        <v>16996</v>
      </c>
      <c r="D2584" t="s">
        <v>16997</v>
      </c>
      <c r="E2584" t="s">
        <v>7865</v>
      </c>
      <c r="F2584" t="s">
        <v>8299</v>
      </c>
      <c r="G2584" t="s">
        <v>8300</v>
      </c>
      <c r="H2584" t="s">
        <v>16998</v>
      </c>
      <c r="I2584" t="s">
        <v>9410</v>
      </c>
      <c r="J2584" t="s">
        <v>9411</v>
      </c>
      <c r="K2584">
        <v>0.98</v>
      </c>
      <c r="L2584" s="1">
        <v>44927</v>
      </c>
      <c r="M2584" s="1">
        <v>45291</v>
      </c>
    </row>
    <row r="2585" spans="1:13">
      <c r="A2585" t="s">
        <v>16999</v>
      </c>
      <c r="B2585" t="s">
        <v>17000</v>
      </c>
      <c r="C2585" t="s">
        <v>17001</v>
      </c>
      <c r="D2585" t="s">
        <v>17002</v>
      </c>
      <c r="E2585" t="s">
        <v>7865</v>
      </c>
      <c r="F2585" t="s">
        <v>17003</v>
      </c>
      <c r="G2585" t="s">
        <v>3353</v>
      </c>
      <c r="H2585" t="s">
        <v>17004</v>
      </c>
      <c r="I2585" t="s">
        <v>9410</v>
      </c>
      <c r="J2585" t="s">
        <v>9411</v>
      </c>
      <c r="K2585">
        <v>1.1299999999999999</v>
      </c>
      <c r="L2585" s="1">
        <v>44927</v>
      </c>
      <c r="M2585" s="1">
        <v>45291</v>
      </c>
    </row>
    <row r="2586" spans="1:13">
      <c r="A2586" t="s">
        <v>17005</v>
      </c>
      <c r="B2586" t="s">
        <v>17006</v>
      </c>
      <c r="C2586" t="s">
        <v>17007</v>
      </c>
      <c r="D2586" t="s">
        <v>6722</v>
      </c>
      <c r="E2586" t="s">
        <v>7865</v>
      </c>
      <c r="F2586" t="s">
        <v>7877</v>
      </c>
      <c r="G2586" t="s">
        <v>7878</v>
      </c>
      <c r="H2586" t="s">
        <v>17008</v>
      </c>
      <c r="I2586" t="s">
        <v>9410</v>
      </c>
      <c r="J2586" t="s">
        <v>9411</v>
      </c>
      <c r="K2586">
        <v>0.98</v>
      </c>
      <c r="L2586" s="1">
        <v>44927</v>
      </c>
      <c r="M2586" s="1">
        <v>45291</v>
      </c>
    </row>
    <row r="2587" spans="1:13">
      <c r="A2587" t="s">
        <v>8301</v>
      </c>
      <c r="B2587" t="s">
        <v>8302</v>
      </c>
      <c r="C2587" t="s">
        <v>17009</v>
      </c>
      <c r="D2587" t="s">
        <v>2968</v>
      </c>
      <c r="E2587" t="s">
        <v>7865</v>
      </c>
      <c r="F2587" t="s">
        <v>8303</v>
      </c>
      <c r="G2587" t="s">
        <v>8106</v>
      </c>
      <c r="H2587" t="s">
        <v>17010</v>
      </c>
      <c r="I2587" t="s">
        <v>9410</v>
      </c>
      <c r="J2587" t="s">
        <v>9411</v>
      </c>
      <c r="K2587">
        <v>1.05</v>
      </c>
      <c r="L2587" s="1">
        <v>44927</v>
      </c>
      <c r="M2587" s="1">
        <v>45291</v>
      </c>
    </row>
    <row r="2588" spans="1:13">
      <c r="A2588" t="s">
        <v>8304</v>
      </c>
      <c r="B2588" t="s">
        <v>8305</v>
      </c>
      <c r="C2588" t="s">
        <v>17011</v>
      </c>
      <c r="D2588" t="s">
        <v>16</v>
      </c>
      <c r="E2588" t="s">
        <v>7865</v>
      </c>
      <c r="F2588" t="s">
        <v>8306</v>
      </c>
      <c r="G2588" t="s">
        <v>7915</v>
      </c>
      <c r="H2588" t="s">
        <v>17012</v>
      </c>
      <c r="I2588" t="s">
        <v>9410</v>
      </c>
      <c r="J2588" t="s">
        <v>9411</v>
      </c>
      <c r="K2588">
        <v>1.05</v>
      </c>
      <c r="L2588" s="1">
        <v>44927</v>
      </c>
      <c r="M2588" s="1">
        <v>45291</v>
      </c>
    </row>
    <row r="2589" spans="1:13">
      <c r="A2589" t="s">
        <v>8307</v>
      </c>
      <c r="B2589" t="s">
        <v>8308</v>
      </c>
      <c r="C2589" t="s">
        <v>17013</v>
      </c>
      <c r="D2589" t="s">
        <v>17014</v>
      </c>
      <c r="E2589" t="s">
        <v>7865</v>
      </c>
      <c r="F2589" t="s">
        <v>8309</v>
      </c>
      <c r="G2589" t="s">
        <v>8079</v>
      </c>
      <c r="H2589" t="s">
        <v>17015</v>
      </c>
      <c r="I2589" t="s">
        <v>9410</v>
      </c>
      <c r="J2589" t="s">
        <v>9411</v>
      </c>
      <c r="K2589">
        <v>1</v>
      </c>
      <c r="L2589" s="1">
        <v>44927</v>
      </c>
      <c r="M2589" s="1">
        <v>45291</v>
      </c>
    </row>
    <row r="2590" spans="1:13">
      <c r="A2590" t="s">
        <v>8310</v>
      </c>
      <c r="B2590" t="s">
        <v>8311</v>
      </c>
      <c r="C2590" t="s">
        <v>17016</v>
      </c>
      <c r="D2590" t="s">
        <v>16987</v>
      </c>
      <c r="E2590" t="s">
        <v>7865</v>
      </c>
      <c r="F2590" t="s">
        <v>8293</v>
      </c>
      <c r="G2590" t="s">
        <v>8079</v>
      </c>
      <c r="H2590" t="s">
        <v>17017</v>
      </c>
      <c r="I2590" t="s">
        <v>9410</v>
      </c>
      <c r="J2590" t="s">
        <v>9411</v>
      </c>
      <c r="K2590">
        <v>0.94</v>
      </c>
      <c r="L2590" s="1">
        <v>44927</v>
      </c>
      <c r="M2590" s="1">
        <v>45291</v>
      </c>
    </row>
    <row r="2591" spans="1:13">
      <c r="A2591" t="s">
        <v>8312</v>
      </c>
      <c r="B2591" t="s">
        <v>8313</v>
      </c>
      <c r="C2591" t="s">
        <v>17018</v>
      </c>
      <c r="D2591" t="s">
        <v>167</v>
      </c>
      <c r="E2591" t="s">
        <v>7865</v>
      </c>
      <c r="F2591" t="s">
        <v>8314</v>
      </c>
      <c r="G2591" t="s">
        <v>167</v>
      </c>
      <c r="H2591" t="s">
        <v>17019</v>
      </c>
      <c r="I2591" t="s">
        <v>9410</v>
      </c>
      <c r="J2591" t="s">
        <v>9411</v>
      </c>
      <c r="K2591">
        <v>0.97</v>
      </c>
      <c r="L2591" s="1">
        <v>44927</v>
      </c>
      <c r="M2591" s="1">
        <v>45291</v>
      </c>
    </row>
    <row r="2592" spans="1:13">
      <c r="A2592" t="s">
        <v>8315</v>
      </c>
      <c r="B2592" t="s">
        <v>8316</v>
      </c>
      <c r="C2592" t="s">
        <v>17020</v>
      </c>
      <c r="D2592" t="s">
        <v>10893</v>
      </c>
      <c r="E2592" t="s">
        <v>7865</v>
      </c>
      <c r="F2592" t="s">
        <v>8317</v>
      </c>
      <c r="G2592" t="s">
        <v>8175</v>
      </c>
      <c r="H2592" t="s">
        <v>17021</v>
      </c>
      <c r="I2592" t="s">
        <v>9410</v>
      </c>
      <c r="J2592" t="s">
        <v>9411</v>
      </c>
      <c r="K2592">
        <v>1.03</v>
      </c>
      <c r="L2592" s="1">
        <v>44927</v>
      </c>
      <c r="M2592" s="1">
        <v>45291</v>
      </c>
    </row>
    <row r="2593" spans="1:13">
      <c r="A2593" t="s">
        <v>8318</v>
      </c>
      <c r="B2593" t="s">
        <v>8319</v>
      </c>
      <c r="C2593" t="s">
        <v>17022</v>
      </c>
      <c r="D2593" t="s">
        <v>16460</v>
      </c>
      <c r="E2593" t="s">
        <v>7865</v>
      </c>
      <c r="F2593" t="s">
        <v>7909</v>
      </c>
      <c r="G2593" t="s">
        <v>7898</v>
      </c>
      <c r="H2593" t="s">
        <v>17023</v>
      </c>
      <c r="I2593" t="s">
        <v>9410</v>
      </c>
      <c r="J2593" t="s">
        <v>9411</v>
      </c>
      <c r="K2593">
        <v>1.01</v>
      </c>
      <c r="L2593" s="1">
        <v>44927</v>
      </c>
      <c r="M2593" s="1">
        <v>45291</v>
      </c>
    </row>
    <row r="2594" spans="1:13">
      <c r="A2594" t="s">
        <v>17024</v>
      </c>
      <c r="B2594" t="s">
        <v>17025</v>
      </c>
      <c r="C2594" t="s">
        <v>17026</v>
      </c>
      <c r="D2594" t="s">
        <v>16495</v>
      </c>
      <c r="E2594" t="s">
        <v>7865</v>
      </c>
      <c r="F2594" t="s">
        <v>9328</v>
      </c>
      <c r="G2594" t="s">
        <v>7947</v>
      </c>
      <c r="H2594" t="s">
        <v>17027</v>
      </c>
      <c r="I2594" t="s">
        <v>9410</v>
      </c>
      <c r="J2594" t="s">
        <v>9411</v>
      </c>
      <c r="K2594">
        <v>0.9</v>
      </c>
      <c r="L2594" s="1">
        <v>44927</v>
      </c>
      <c r="M2594" s="1">
        <v>45291</v>
      </c>
    </row>
    <row r="2595" spans="1:13">
      <c r="A2595" t="s">
        <v>8320</v>
      </c>
      <c r="B2595" t="s">
        <v>8321</v>
      </c>
      <c r="C2595" t="s">
        <v>17028</v>
      </c>
      <c r="D2595" t="s">
        <v>17029</v>
      </c>
      <c r="E2595" t="s">
        <v>7865</v>
      </c>
      <c r="F2595" t="s">
        <v>8322</v>
      </c>
      <c r="G2595" t="s">
        <v>56</v>
      </c>
      <c r="H2595" t="s">
        <v>17030</v>
      </c>
      <c r="I2595" t="s">
        <v>9410</v>
      </c>
      <c r="J2595" t="s">
        <v>9411</v>
      </c>
      <c r="K2595">
        <v>1.08</v>
      </c>
      <c r="L2595" s="1">
        <v>44927</v>
      </c>
      <c r="M2595" s="1">
        <v>45291</v>
      </c>
    </row>
    <row r="2596" spans="1:13">
      <c r="A2596" t="s">
        <v>8323</v>
      </c>
      <c r="B2596" t="s">
        <v>8324</v>
      </c>
      <c r="C2596" t="s">
        <v>17031</v>
      </c>
      <c r="D2596" t="s">
        <v>16517</v>
      </c>
      <c r="E2596" t="s">
        <v>7865</v>
      </c>
      <c r="F2596" t="s">
        <v>7967</v>
      </c>
      <c r="G2596" t="s">
        <v>7858</v>
      </c>
      <c r="H2596" t="s">
        <v>17032</v>
      </c>
      <c r="I2596" t="s">
        <v>9410</v>
      </c>
      <c r="J2596" t="s">
        <v>9411</v>
      </c>
      <c r="K2596">
        <v>0.88</v>
      </c>
      <c r="L2596" s="1">
        <v>44927</v>
      </c>
      <c r="M2596" s="1">
        <v>45291</v>
      </c>
    </row>
    <row r="2597" spans="1:13">
      <c r="A2597" t="s">
        <v>17033</v>
      </c>
      <c r="B2597" t="s">
        <v>17034</v>
      </c>
      <c r="C2597" t="s">
        <v>17035</v>
      </c>
      <c r="D2597" t="s">
        <v>16492</v>
      </c>
      <c r="E2597" t="s">
        <v>7865</v>
      </c>
      <c r="F2597" t="s">
        <v>17036</v>
      </c>
      <c r="G2597" t="s">
        <v>8069</v>
      </c>
      <c r="H2597" t="s">
        <v>17037</v>
      </c>
      <c r="I2597" t="s">
        <v>9410</v>
      </c>
      <c r="J2597" t="s">
        <v>9411</v>
      </c>
      <c r="K2597">
        <v>0.9</v>
      </c>
      <c r="L2597" s="1">
        <v>44927</v>
      </c>
      <c r="M2597" s="1">
        <v>45291</v>
      </c>
    </row>
    <row r="2598" spans="1:13">
      <c r="A2598" t="s">
        <v>8325</v>
      </c>
      <c r="B2598" t="s">
        <v>8326</v>
      </c>
      <c r="C2598" t="s">
        <v>17038</v>
      </c>
      <c r="D2598" t="s">
        <v>16492</v>
      </c>
      <c r="E2598" t="s">
        <v>7865</v>
      </c>
      <c r="F2598" t="s">
        <v>8327</v>
      </c>
      <c r="G2598" t="s">
        <v>7943</v>
      </c>
      <c r="H2598" t="s">
        <v>17039</v>
      </c>
      <c r="I2598" t="s">
        <v>9410</v>
      </c>
      <c r="J2598" t="s">
        <v>9411</v>
      </c>
      <c r="K2598">
        <v>1.01</v>
      </c>
      <c r="L2598" s="1">
        <v>44927</v>
      </c>
      <c r="M2598" s="1">
        <v>45291</v>
      </c>
    </row>
    <row r="2599" spans="1:13">
      <c r="A2599" t="s">
        <v>8328</v>
      </c>
      <c r="B2599" t="s">
        <v>8329</v>
      </c>
      <c r="C2599" t="s">
        <v>17040</v>
      </c>
      <c r="D2599" t="s">
        <v>16545</v>
      </c>
      <c r="E2599" t="s">
        <v>7865</v>
      </c>
      <c r="F2599" t="s">
        <v>7994</v>
      </c>
      <c r="G2599" t="s">
        <v>7995</v>
      </c>
      <c r="H2599" t="s">
        <v>17041</v>
      </c>
      <c r="I2599" t="s">
        <v>9410</v>
      </c>
      <c r="J2599" t="s">
        <v>9411</v>
      </c>
      <c r="K2599">
        <v>1.03</v>
      </c>
      <c r="L2599" s="1">
        <v>44927</v>
      </c>
      <c r="M2599" s="1">
        <v>45291</v>
      </c>
    </row>
    <row r="2600" spans="1:13">
      <c r="A2600" t="s">
        <v>17042</v>
      </c>
      <c r="B2600" t="s">
        <v>17043</v>
      </c>
      <c r="C2600" t="s">
        <v>17044</v>
      </c>
      <c r="D2600" t="s">
        <v>8599</v>
      </c>
      <c r="E2600" t="s">
        <v>7865</v>
      </c>
      <c r="F2600" t="s">
        <v>17045</v>
      </c>
      <c r="G2600" t="s">
        <v>7919</v>
      </c>
      <c r="H2600" t="s">
        <v>17046</v>
      </c>
      <c r="I2600" t="s">
        <v>9410</v>
      </c>
      <c r="J2600" t="s">
        <v>9411</v>
      </c>
      <c r="K2600">
        <v>0.95</v>
      </c>
      <c r="L2600" s="1">
        <v>44927</v>
      </c>
      <c r="M2600" s="1">
        <v>45291</v>
      </c>
    </row>
    <row r="2601" spans="1:13">
      <c r="A2601" t="s">
        <v>17047</v>
      </c>
      <c r="B2601" t="s">
        <v>17048</v>
      </c>
      <c r="C2601" t="s">
        <v>17049</v>
      </c>
      <c r="D2601" t="s">
        <v>16505</v>
      </c>
      <c r="E2601" t="s">
        <v>7865</v>
      </c>
      <c r="F2601" t="s">
        <v>17050</v>
      </c>
      <c r="G2601" t="s">
        <v>167</v>
      </c>
      <c r="H2601" t="s">
        <v>17051</v>
      </c>
      <c r="I2601" t="s">
        <v>9410</v>
      </c>
      <c r="J2601" t="s">
        <v>9411</v>
      </c>
      <c r="K2601">
        <v>1.01</v>
      </c>
      <c r="L2601" s="1">
        <v>44927</v>
      </c>
      <c r="M2601" s="1">
        <v>45291</v>
      </c>
    </row>
    <row r="2602" spans="1:13">
      <c r="A2602" t="s">
        <v>17052</v>
      </c>
      <c r="B2602" t="s">
        <v>17053</v>
      </c>
      <c r="C2602" t="s">
        <v>17054</v>
      </c>
      <c r="D2602" t="s">
        <v>16624</v>
      </c>
      <c r="E2602" t="s">
        <v>7865</v>
      </c>
      <c r="F2602" t="s">
        <v>17055</v>
      </c>
      <c r="G2602" t="s">
        <v>7365</v>
      </c>
      <c r="H2602" t="s">
        <v>17056</v>
      </c>
      <c r="I2602" t="s">
        <v>9410</v>
      </c>
      <c r="J2602" t="s">
        <v>9411</v>
      </c>
      <c r="K2602">
        <v>1.07</v>
      </c>
      <c r="L2602" s="1">
        <v>44927</v>
      </c>
      <c r="M2602" s="1">
        <v>45291</v>
      </c>
    </row>
    <row r="2603" spans="1:13">
      <c r="A2603" t="s">
        <v>8333</v>
      </c>
      <c r="B2603" t="s">
        <v>8334</v>
      </c>
      <c r="C2603" t="s">
        <v>17057</v>
      </c>
      <c r="D2603" t="s">
        <v>7922</v>
      </c>
      <c r="E2603" t="s">
        <v>7865</v>
      </c>
      <c r="F2603" t="s">
        <v>8335</v>
      </c>
      <c r="G2603" t="s">
        <v>7922</v>
      </c>
      <c r="H2603" t="s">
        <v>17058</v>
      </c>
      <c r="I2603" t="s">
        <v>9410</v>
      </c>
      <c r="J2603" t="s">
        <v>9411</v>
      </c>
      <c r="K2603">
        <v>1.0900000000000001</v>
      </c>
      <c r="L2603" s="1">
        <v>44927</v>
      </c>
      <c r="M2603" s="1">
        <v>45291</v>
      </c>
    </row>
    <row r="2604" spans="1:13">
      <c r="A2604" t="s">
        <v>17059</v>
      </c>
      <c r="B2604" t="s">
        <v>17060</v>
      </c>
      <c r="C2604" t="s">
        <v>17061</v>
      </c>
      <c r="D2604" t="s">
        <v>16468</v>
      </c>
      <c r="E2604" t="s">
        <v>7865</v>
      </c>
      <c r="F2604" t="s">
        <v>17062</v>
      </c>
      <c r="G2604" t="s">
        <v>7919</v>
      </c>
      <c r="H2604" t="s">
        <v>17063</v>
      </c>
      <c r="I2604" t="s">
        <v>9410</v>
      </c>
      <c r="J2604" t="s">
        <v>9411</v>
      </c>
      <c r="K2604">
        <v>0.98</v>
      </c>
      <c r="L2604" s="1">
        <v>44927</v>
      </c>
      <c r="M2604" s="1">
        <v>45291</v>
      </c>
    </row>
    <row r="2605" spans="1:13">
      <c r="A2605" t="s">
        <v>17064</v>
      </c>
      <c r="B2605" t="s">
        <v>17065</v>
      </c>
      <c r="C2605" t="s">
        <v>17066</v>
      </c>
      <c r="D2605" t="s">
        <v>17067</v>
      </c>
      <c r="E2605" t="s">
        <v>7865</v>
      </c>
      <c r="F2605" t="s">
        <v>17068</v>
      </c>
      <c r="G2605" t="s">
        <v>8175</v>
      </c>
      <c r="H2605" t="s">
        <v>17069</v>
      </c>
      <c r="I2605" t="s">
        <v>9410</v>
      </c>
      <c r="J2605" t="s">
        <v>9411</v>
      </c>
      <c r="K2605">
        <v>1.02</v>
      </c>
      <c r="L2605" s="1">
        <v>44927</v>
      </c>
      <c r="M2605" s="1">
        <v>45291</v>
      </c>
    </row>
    <row r="2606" spans="1:13">
      <c r="A2606" t="s">
        <v>8336</v>
      </c>
      <c r="B2606" t="s">
        <v>8337</v>
      </c>
      <c r="C2606" t="s">
        <v>17070</v>
      </c>
      <c r="D2606" t="s">
        <v>10893</v>
      </c>
      <c r="E2606" t="s">
        <v>7865</v>
      </c>
      <c r="F2606" t="s">
        <v>8338</v>
      </c>
      <c r="G2606" t="s">
        <v>8106</v>
      </c>
      <c r="H2606" t="s">
        <v>17071</v>
      </c>
      <c r="I2606" t="s">
        <v>9410</v>
      </c>
      <c r="J2606" t="s">
        <v>9411</v>
      </c>
      <c r="K2606">
        <v>1.0900000000000001</v>
      </c>
      <c r="L2606" s="1">
        <v>44927</v>
      </c>
      <c r="M2606" s="1">
        <v>45291</v>
      </c>
    </row>
    <row r="2607" spans="1:13">
      <c r="A2607" t="s">
        <v>17072</v>
      </c>
      <c r="B2607" t="s">
        <v>17073</v>
      </c>
      <c r="C2607" t="s">
        <v>17074</v>
      </c>
      <c r="D2607" t="s">
        <v>17075</v>
      </c>
      <c r="E2607" t="s">
        <v>7865</v>
      </c>
      <c r="F2607" t="s">
        <v>9391</v>
      </c>
      <c r="G2607" t="s">
        <v>7919</v>
      </c>
      <c r="H2607" t="s">
        <v>17076</v>
      </c>
      <c r="I2607" t="s">
        <v>9410</v>
      </c>
      <c r="J2607" t="s">
        <v>9411</v>
      </c>
      <c r="K2607">
        <v>0.91</v>
      </c>
      <c r="L2607" s="1">
        <v>44927</v>
      </c>
      <c r="M2607" s="1">
        <v>45291</v>
      </c>
    </row>
    <row r="2608" spans="1:13">
      <c r="A2608" t="s">
        <v>17077</v>
      </c>
      <c r="B2608" t="s">
        <v>17078</v>
      </c>
      <c r="C2608" t="s">
        <v>17079</v>
      </c>
      <c r="D2608" t="s">
        <v>167</v>
      </c>
      <c r="E2608" t="s">
        <v>7865</v>
      </c>
      <c r="F2608" t="s">
        <v>8118</v>
      </c>
      <c r="G2608" t="s">
        <v>167</v>
      </c>
      <c r="H2608" t="s">
        <v>17080</v>
      </c>
      <c r="I2608" t="s">
        <v>9410</v>
      </c>
      <c r="J2608" t="s">
        <v>9411</v>
      </c>
      <c r="K2608">
        <v>0.88</v>
      </c>
      <c r="L2608" s="1">
        <v>44927</v>
      </c>
      <c r="M2608" s="1">
        <v>45291</v>
      </c>
    </row>
    <row r="2609" spans="1:13">
      <c r="A2609" t="s">
        <v>8339</v>
      </c>
      <c r="B2609" t="s">
        <v>8340</v>
      </c>
      <c r="C2609" t="s">
        <v>17081</v>
      </c>
      <c r="D2609" t="s">
        <v>16870</v>
      </c>
      <c r="E2609" t="s">
        <v>7865</v>
      </c>
      <c r="F2609" t="s">
        <v>8274</v>
      </c>
      <c r="G2609" t="s">
        <v>8106</v>
      </c>
      <c r="H2609" t="s">
        <v>17082</v>
      </c>
      <c r="I2609" t="s">
        <v>9410</v>
      </c>
      <c r="J2609" t="s">
        <v>9411</v>
      </c>
      <c r="K2609">
        <v>1.01</v>
      </c>
      <c r="L2609" s="1">
        <v>44927</v>
      </c>
      <c r="M2609" s="1">
        <v>45291</v>
      </c>
    </row>
    <row r="2610" spans="1:13">
      <c r="A2610" t="s">
        <v>17083</v>
      </c>
      <c r="B2610" t="s">
        <v>17084</v>
      </c>
      <c r="C2610" t="s">
        <v>17085</v>
      </c>
      <c r="D2610" t="s">
        <v>16870</v>
      </c>
      <c r="E2610" t="s">
        <v>7865</v>
      </c>
      <c r="F2610" t="s">
        <v>8274</v>
      </c>
      <c r="G2610" t="s">
        <v>8106</v>
      </c>
      <c r="H2610" t="s">
        <v>17086</v>
      </c>
      <c r="I2610" t="s">
        <v>9410</v>
      </c>
      <c r="J2610" t="s">
        <v>9411</v>
      </c>
      <c r="K2610">
        <v>0.98</v>
      </c>
      <c r="L2610" s="1">
        <v>44927</v>
      </c>
      <c r="M2610" s="1">
        <v>45291</v>
      </c>
    </row>
    <row r="2611" spans="1:13">
      <c r="A2611" t="s">
        <v>8341</v>
      </c>
      <c r="B2611" t="s">
        <v>8342</v>
      </c>
      <c r="C2611" t="s">
        <v>17087</v>
      </c>
      <c r="D2611" t="s">
        <v>8175</v>
      </c>
      <c r="E2611" t="s">
        <v>7865</v>
      </c>
      <c r="F2611" t="s">
        <v>8343</v>
      </c>
      <c r="G2611" t="s">
        <v>8175</v>
      </c>
      <c r="H2611" t="s">
        <v>17088</v>
      </c>
      <c r="I2611" t="s">
        <v>9410</v>
      </c>
      <c r="J2611" t="s">
        <v>9411</v>
      </c>
      <c r="K2611">
        <v>1.04</v>
      </c>
      <c r="L2611" s="1">
        <v>44927</v>
      </c>
      <c r="M2611" s="1">
        <v>45291</v>
      </c>
    </row>
    <row r="2612" spans="1:13">
      <c r="A2612" t="s">
        <v>8364</v>
      </c>
      <c r="B2612" t="s">
        <v>8365</v>
      </c>
      <c r="C2612" t="s">
        <v>17089</v>
      </c>
      <c r="D2612" t="s">
        <v>17090</v>
      </c>
      <c r="E2612" t="s">
        <v>8366</v>
      </c>
      <c r="F2612" t="s">
        <v>8367</v>
      </c>
      <c r="G2612" t="s">
        <v>8368</v>
      </c>
      <c r="H2612" t="s">
        <v>17091</v>
      </c>
      <c r="I2612" t="s">
        <v>9410</v>
      </c>
      <c r="J2612" t="s">
        <v>9411</v>
      </c>
      <c r="K2612">
        <v>0.98</v>
      </c>
      <c r="L2612" s="1">
        <v>44927</v>
      </c>
      <c r="M2612" s="1">
        <v>45291</v>
      </c>
    </row>
    <row r="2613" spans="1:13">
      <c r="A2613" t="s">
        <v>8369</v>
      </c>
      <c r="B2613" t="s">
        <v>8370</v>
      </c>
      <c r="C2613" t="s">
        <v>17092</v>
      </c>
      <c r="D2613" t="s">
        <v>17093</v>
      </c>
      <c r="E2613" t="s">
        <v>8366</v>
      </c>
      <c r="F2613" t="s">
        <v>8371</v>
      </c>
      <c r="G2613" t="s">
        <v>8372</v>
      </c>
      <c r="H2613" t="s">
        <v>17094</v>
      </c>
      <c r="I2613" t="s">
        <v>9410</v>
      </c>
      <c r="J2613" t="s">
        <v>9411</v>
      </c>
      <c r="K2613">
        <v>1.03</v>
      </c>
      <c r="L2613" s="1">
        <v>44927</v>
      </c>
      <c r="M2613" s="1">
        <v>45291</v>
      </c>
    </row>
    <row r="2614" spans="1:13">
      <c r="A2614" t="s">
        <v>8373</v>
      </c>
      <c r="B2614" t="s">
        <v>8374</v>
      </c>
      <c r="C2614" t="s">
        <v>17095</v>
      </c>
      <c r="D2614" t="s">
        <v>17096</v>
      </c>
      <c r="E2614" t="s">
        <v>8366</v>
      </c>
      <c r="F2614" t="s">
        <v>8375</v>
      </c>
      <c r="G2614" t="s">
        <v>8376</v>
      </c>
      <c r="H2614" t="s">
        <v>17097</v>
      </c>
      <c r="I2614" t="s">
        <v>9410</v>
      </c>
      <c r="J2614" t="s">
        <v>9411</v>
      </c>
      <c r="K2614">
        <v>0.95</v>
      </c>
      <c r="L2614" s="1">
        <v>44927</v>
      </c>
      <c r="M2614" s="1">
        <v>45291</v>
      </c>
    </row>
    <row r="2615" spans="1:13">
      <c r="A2615" t="s">
        <v>8377</v>
      </c>
      <c r="B2615" t="s">
        <v>8378</v>
      </c>
      <c r="C2615" t="s">
        <v>17098</v>
      </c>
      <c r="D2615" t="s">
        <v>17096</v>
      </c>
      <c r="E2615" t="s">
        <v>8366</v>
      </c>
      <c r="F2615" t="s">
        <v>8379</v>
      </c>
      <c r="G2615" t="s">
        <v>8376</v>
      </c>
      <c r="H2615" t="s">
        <v>17099</v>
      </c>
      <c r="I2615" t="s">
        <v>9410</v>
      </c>
      <c r="J2615" t="s">
        <v>9411</v>
      </c>
      <c r="K2615">
        <v>1.08</v>
      </c>
      <c r="L2615" s="1">
        <v>44927</v>
      </c>
      <c r="M2615" s="1">
        <v>45291</v>
      </c>
    </row>
    <row r="2616" spans="1:13">
      <c r="A2616" t="s">
        <v>8380</v>
      </c>
      <c r="B2616" t="s">
        <v>8381</v>
      </c>
      <c r="C2616" t="s">
        <v>17100</v>
      </c>
      <c r="D2616" t="s">
        <v>17093</v>
      </c>
      <c r="E2616" t="s">
        <v>8366</v>
      </c>
      <c r="F2616" t="s">
        <v>8382</v>
      </c>
      <c r="G2616" t="s">
        <v>8372</v>
      </c>
      <c r="H2616" t="s">
        <v>17101</v>
      </c>
      <c r="I2616" t="s">
        <v>9410</v>
      </c>
      <c r="J2616" t="s">
        <v>9411</v>
      </c>
      <c r="K2616">
        <v>0.96</v>
      </c>
      <c r="L2616" s="1">
        <v>44927</v>
      </c>
      <c r="M2616" s="1">
        <v>45291</v>
      </c>
    </row>
    <row r="2617" spans="1:13">
      <c r="A2617" t="s">
        <v>17102</v>
      </c>
      <c r="B2617" t="s">
        <v>17103</v>
      </c>
      <c r="C2617" t="s">
        <v>17104</v>
      </c>
      <c r="D2617" t="s">
        <v>17105</v>
      </c>
      <c r="E2617" t="s">
        <v>8366</v>
      </c>
      <c r="F2617" t="s">
        <v>17106</v>
      </c>
      <c r="G2617" t="s">
        <v>17107</v>
      </c>
      <c r="H2617" t="s">
        <v>17108</v>
      </c>
      <c r="I2617" t="s">
        <v>9410</v>
      </c>
      <c r="J2617" t="s">
        <v>9411</v>
      </c>
      <c r="K2617">
        <v>0.98</v>
      </c>
      <c r="L2617" s="1">
        <v>44927</v>
      </c>
      <c r="M2617" s="1">
        <v>45291</v>
      </c>
    </row>
    <row r="2618" spans="1:13">
      <c r="A2618" t="s">
        <v>8383</v>
      </c>
      <c r="B2618" t="s">
        <v>8384</v>
      </c>
      <c r="C2618" t="s">
        <v>17109</v>
      </c>
      <c r="D2618" t="s">
        <v>17093</v>
      </c>
      <c r="E2618" t="s">
        <v>8366</v>
      </c>
      <c r="F2618" t="s">
        <v>8385</v>
      </c>
      <c r="G2618" t="s">
        <v>8372</v>
      </c>
      <c r="H2618" t="s">
        <v>17110</v>
      </c>
      <c r="I2618" t="s">
        <v>9410</v>
      </c>
      <c r="J2618" t="s">
        <v>9411</v>
      </c>
      <c r="K2618">
        <v>1.02</v>
      </c>
      <c r="L2618" s="1">
        <v>44927</v>
      </c>
      <c r="M2618" s="1">
        <v>45291</v>
      </c>
    </row>
    <row r="2619" spans="1:13">
      <c r="A2619" t="s">
        <v>8386</v>
      </c>
      <c r="B2619" t="s">
        <v>8387</v>
      </c>
      <c r="C2619" t="s">
        <v>17111</v>
      </c>
      <c r="D2619" t="s">
        <v>2280</v>
      </c>
      <c r="E2619" t="s">
        <v>8366</v>
      </c>
      <c r="F2619" t="s">
        <v>8388</v>
      </c>
      <c r="G2619" t="s">
        <v>8372</v>
      </c>
      <c r="H2619" t="s">
        <v>17112</v>
      </c>
      <c r="I2619" t="s">
        <v>9410</v>
      </c>
      <c r="J2619" t="s">
        <v>9411</v>
      </c>
      <c r="K2619">
        <v>0.95</v>
      </c>
      <c r="L2619" s="1">
        <v>44927</v>
      </c>
      <c r="M2619" s="1">
        <v>45291</v>
      </c>
    </row>
    <row r="2620" spans="1:13">
      <c r="A2620" t="s">
        <v>8389</v>
      </c>
      <c r="B2620" t="s">
        <v>8390</v>
      </c>
      <c r="C2620" t="s">
        <v>17113</v>
      </c>
      <c r="D2620" t="s">
        <v>17114</v>
      </c>
      <c r="E2620" t="s">
        <v>8366</v>
      </c>
      <c r="F2620" t="s">
        <v>8391</v>
      </c>
      <c r="G2620" t="s">
        <v>7342</v>
      </c>
      <c r="H2620" t="s">
        <v>17115</v>
      </c>
      <c r="I2620" t="s">
        <v>9410</v>
      </c>
      <c r="J2620" t="s">
        <v>9411</v>
      </c>
      <c r="K2620">
        <v>1.06</v>
      </c>
      <c r="L2620" s="1">
        <v>44927</v>
      </c>
      <c r="M2620" s="1">
        <v>45291</v>
      </c>
    </row>
    <row r="2621" spans="1:13">
      <c r="A2621" t="s">
        <v>8392</v>
      </c>
      <c r="B2621" t="s">
        <v>2517</v>
      </c>
      <c r="C2621" t="s">
        <v>17116</v>
      </c>
      <c r="D2621" t="s">
        <v>17117</v>
      </c>
      <c r="E2621" t="s">
        <v>8366</v>
      </c>
      <c r="F2621" t="s">
        <v>8393</v>
      </c>
      <c r="G2621" t="s">
        <v>8368</v>
      </c>
      <c r="H2621" t="s">
        <v>17118</v>
      </c>
      <c r="I2621" t="s">
        <v>9410</v>
      </c>
      <c r="J2621" t="s">
        <v>9411</v>
      </c>
      <c r="K2621">
        <v>1.04</v>
      </c>
      <c r="L2621" s="1">
        <v>44927</v>
      </c>
      <c r="M2621" s="1">
        <v>45291</v>
      </c>
    </row>
    <row r="2622" spans="1:13">
      <c r="A2622" t="s">
        <v>17119</v>
      </c>
      <c r="B2622" t="s">
        <v>17120</v>
      </c>
      <c r="C2622" t="s">
        <v>17121</v>
      </c>
      <c r="D2622" t="s">
        <v>17122</v>
      </c>
      <c r="E2622" t="s">
        <v>8366</v>
      </c>
      <c r="F2622" t="s">
        <v>17123</v>
      </c>
      <c r="G2622" t="s">
        <v>17122</v>
      </c>
      <c r="H2622" t="s">
        <v>17124</v>
      </c>
      <c r="I2622" t="s">
        <v>9410</v>
      </c>
      <c r="J2622" t="s">
        <v>9411</v>
      </c>
      <c r="K2622">
        <v>0.88</v>
      </c>
      <c r="L2622" s="1">
        <v>44927</v>
      </c>
      <c r="M2622" s="1">
        <v>45291</v>
      </c>
    </row>
    <row r="2623" spans="1:13">
      <c r="A2623" t="s">
        <v>8394</v>
      </c>
      <c r="B2623" t="s">
        <v>8395</v>
      </c>
      <c r="C2623" t="s">
        <v>17125</v>
      </c>
      <c r="D2623" t="s">
        <v>2893</v>
      </c>
      <c r="E2623" t="s">
        <v>8366</v>
      </c>
      <c r="F2623" t="s">
        <v>8396</v>
      </c>
      <c r="G2623" t="s">
        <v>8397</v>
      </c>
      <c r="H2623" t="s">
        <v>17126</v>
      </c>
      <c r="I2623" t="s">
        <v>9410</v>
      </c>
      <c r="J2623" t="s">
        <v>9411</v>
      </c>
      <c r="K2623">
        <v>0.87</v>
      </c>
      <c r="L2623" s="1">
        <v>44927</v>
      </c>
      <c r="M2623" s="1">
        <v>45291</v>
      </c>
    </row>
    <row r="2624" spans="1:13">
      <c r="A2624" t="s">
        <v>17127</v>
      </c>
      <c r="B2624" t="s">
        <v>17128</v>
      </c>
      <c r="C2624" t="s">
        <v>17129</v>
      </c>
      <c r="D2624" t="s">
        <v>17130</v>
      </c>
      <c r="E2624" t="s">
        <v>8366</v>
      </c>
      <c r="F2624" t="s">
        <v>17131</v>
      </c>
      <c r="G2624" t="s">
        <v>17132</v>
      </c>
      <c r="H2624" t="s">
        <v>17133</v>
      </c>
      <c r="I2624" t="s">
        <v>9410</v>
      </c>
      <c r="J2624" t="s">
        <v>9411</v>
      </c>
      <c r="K2624">
        <v>0.98</v>
      </c>
      <c r="L2624" s="1">
        <v>44927</v>
      </c>
      <c r="M2624" s="1">
        <v>45291</v>
      </c>
    </row>
    <row r="2625" spans="1:13">
      <c r="A2625" t="s">
        <v>8398</v>
      </c>
      <c r="B2625" t="s">
        <v>8399</v>
      </c>
      <c r="C2625" t="s">
        <v>17134</v>
      </c>
      <c r="D2625" t="s">
        <v>14383</v>
      </c>
      <c r="E2625" t="s">
        <v>8366</v>
      </c>
      <c r="F2625" t="s">
        <v>8400</v>
      </c>
      <c r="G2625" t="s">
        <v>8401</v>
      </c>
      <c r="H2625" t="s">
        <v>17135</v>
      </c>
      <c r="I2625" t="s">
        <v>9410</v>
      </c>
      <c r="J2625" t="s">
        <v>9411</v>
      </c>
      <c r="K2625">
        <v>0.82</v>
      </c>
      <c r="L2625" s="1">
        <v>44927</v>
      </c>
      <c r="M2625" s="1">
        <v>45291</v>
      </c>
    </row>
    <row r="2626" spans="1:13">
      <c r="A2626" t="s">
        <v>8402</v>
      </c>
      <c r="B2626" t="s">
        <v>8403</v>
      </c>
      <c r="C2626" t="s">
        <v>17136</v>
      </c>
      <c r="D2626" t="s">
        <v>17137</v>
      </c>
      <c r="E2626" t="s">
        <v>8366</v>
      </c>
      <c r="F2626" t="s">
        <v>8404</v>
      </c>
      <c r="G2626" t="s">
        <v>417</v>
      </c>
      <c r="H2626" t="s">
        <v>17138</v>
      </c>
      <c r="I2626" t="s">
        <v>9410</v>
      </c>
      <c r="J2626" t="s">
        <v>9411</v>
      </c>
      <c r="K2626">
        <v>0.93</v>
      </c>
      <c r="L2626" s="1">
        <v>44927</v>
      </c>
      <c r="M2626" s="1">
        <v>45291</v>
      </c>
    </row>
    <row r="2627" spans="1:13">
      <c r="A2627" t="s">
        <v>8405</v>
      </c>
      <c r="B2627" t="s">
        <v>8406</v>
      </c>
      <c r="C2627" t="s">
        <v>17139</v>
      </c>
      <c r="D2627" t="s">
        <v>17140</v>
      </c>
      <c r="E2627" t="s">
        <v>8366</v>
      </c>
      <c r="F2627" t="s">
        <v>8407</v>
      </c>
      <c r="G2627" t="s">
        <v>8368</v>
      </c>
      <c r="H2627" t="s">
        <v>17141</v>
      </c>
      <c r="I2627" t="s">
        <v>9410</v>
      </c>
      <c r="J2627" t="s">
        <v>9411</v>
      </c>
      <c r="K2627">
        <v>0.94</v>
      </c>
      <c r="L2627" s="1">
        <v>44927</v>
      </c>
      <c r="M2627" s="1">
        <v>45291</v>
      </c>
    </row>
    <row r="2628" spans="1:13">
      <c r="A2628" t="s">
        <v>17142</v>
      </c>
      <c r="B2628" t="s">
        <v>17143</v>
      </c>
      <c r="C2628" t="s">
        <v>17144</v>
      </c>
      <c r="D2628" t="s">
        <v>17145</v>
      </c>
      <c r="E2628" t="s">
        <v>8366</v>
      </c>
      <c r="F2628" t="s">
        <v>17146</v>
      </c>
      <c r="G2628" t="s">
        <v>7749</v>
      </c>
      <c r="H2628" t="s">
        <v>17147</v>
      </c>
      <c r="I2628" t="s">
        <v>9410</v>
      </c>
      <c r="J2628" t="s">
        <v>9411</v>
      </c>
      <c r="K2628">
        <v>0.97</v>
      </c>
      <c r="L2628" s="1">
        <v>44927</v>
      </c>
      <c r="M2628" s="1">
        <v>45291</v>
      </c>
    </row>
    <row r="2629" spans="1:13">
      <c r="A2629" t="s">
        <v>17148</v>
      </c>
      <c r="B2629" t="s">
        <v>17149</v>
      </c>
      <c r="C2629" t="s">
        <v>17150</v>
      </c>
      <c r="D2629" t="s">
        <v>17151</v>
      </c>
      <c r="E2629" t="s">
        <v>8366</v>
      </c>
      <c r="F2629" t="s">
        <v>17152</v>
      </c>
      <c r="G2629" t="s">
        <v>17153</v>
      </c>
      <c r="H2629" t="s">
        <v>17154</v>
      </c>
      <c r="I2629" t="s">
        <v>9410</v>
      </c>
      <c r="J2629" t="s">
        <v>9411</v>
      </c>
      <c r="K2629">
        <v>0.8</v>
      </c>
      <c r="L2629" s="1">
        <v>44927</v>
      </c>
      <c r="M2629" s="1">
        <v>45291</v>
      </c>
    </row>
    <row r="2630" spans="1:13">
      <c r="A2630" t="s">
        <v>17155</v>
      </c>
      <c r="B2630" t="s">
        <v>17156</v>
      </c>
      <c r="C2630" t="s">
        <v>17157</v>
      </c>
      <c r="D2630" t="s">
        <v>17158</v>
      </c>
      <c r="E2630" t="s">
        <v>8366</v>
      </c>
      <c r="F2630" t="s">
        <v>17159</v>
      </c>
      <c r="G2630" t="s">
        <v>17132</v>
      </c>
      <c r="H2630" t="s">
        <v>17160</v>
      </c>
      <c r="I2630" t="s">
        <v>9410</v>
      </c>
      <c r="J2630" t="s">
        <v>9411</v>
      </c>
      <c r="K2630">
        <v>0.79</v>
      </c>
      <c r="L2630" s="1">
        <v>44927</v>
      </c>
      <c r="M2630" s="1">
        <v>45291</v>
      </c>
    </row>
    <row r="2631" spans="1:13">
      <c r="A2631" t="s">
        <v>8411</v>
      </c>
      <c r="B2631" t="s">
        <v>8412</v>
      </c>
      <c r="C2631" t="s">
        <v>17161</v>
      </c>
      <c r="D2631" t="s">
        <v>17162</v>
      </c>
      <c r="E2631" t="s">
        <v>8366</v>
      </c>
      <c r="F2631" t="s">
        <v>8413</v>
      </c>
      <c r="G2631" t="s">
        <v>8414</v>
      </c>
      <c r="H2631" t="s">
        <v>17163</v>
      </c>
      <c r="I2631" t="s">
        <v>9410</v>
      </c>
      <c r="J2631" t="s">
        <v>9411</v>
      </c>
      <c r="K2631">
        <v>1</v>
      </c>
      <c r="L2631" s="1">
        <v>44927</v>
      </c>
      <c r="M2631" s="1">
        <v>45291</v>
      </c>
    </row>
    <row r="2632" spans="1:13">
      <c r="A2632" t="s">
        <v>8415</v>
      </c>
      <c r="B2632" t="s">
        <v>8416</v>
      </c>
      <c r="C2632" t="s">
        <v>17164</v>
      </c>
      <c r="D2632" t="s">
        <v>17165</v>
      </c>
      <c r="E2632" t="s">
        <v>8366</v>
      </c>
      <c r="F2632" t="s">
        <v>8417</v>
      </c>
      <c r="G2632" t="s">
        <v>8414</v>
      </c>
      <c r="H2632" t="s">
        <v>17166</v>
      </c>
      <c r="I2632" t="s">
        <v>9410</v>
      </c>
      <c r="J2632" t="s">
        <v>9411</v>
      </c>
      <c r="K2632">
        <v>0.95</v>
      </c>
      <c r="L2632" s="1">
        <v>44927</v>
      </c>
      <c r="M2632" s="1">
        <v>45291</v>
      </c>
    </row>
    <row r="2633" spans="1:13">
      <c r="A2633" t="s">
        <v>8418</v>
      </c>
      <c r="B2633" t="s">
        <v>8419</v>
      </c>
      <c r="C2633" t="s">
        <v>17167</v>
      </c>
      <c r="D2633" t="s">
        <v>17168</v>
      </c>
      <c r="E2633" t="s">
        <v>8366</v>
      </c>
      <c r="F2633" t="s">
        <v>8420</v>
      </c>
      <c r="G2633" t="s">
        <v>8372</v>
      </c>
      <c r="H2633" t="s">
        <v>17169</v>
      </c>
      <c r="I2633" t="s">
        <v>9410</v>
      </c>
      <c r="J2633" t="s">
        <v>9411</v>
      </c>
      <c r="K2633">
        <v>0.97</v>
      </c>
      <c r="L2633" s="1">
        <v>44927</v>
      </c>
      <c r="M2633" s="1">
        <v>45291</v>
      </c>
    </row>
    <row r="2634" spans="1:13">
      <c r="A2634" t="s">
        <v>8421</v>
      </c>
      <c r="B2634" t="s">
        <v>8422</v>
      </c>
      <c r="C2634" t="s">
        <v>17170</v>
      </c>
      <c r="D2634" t="s">
        <v>17093</v>
      </c>
      <c r="E2634" t="s">
        <v>8366</v>
      </c>
      <c r="F2634" t="s">
        <v>8423</v>
      </c>
      <c r="G2634" t="s">
        <v>8372</v>
      </c>
      <c r="H2634" t="s">
        <v>17171</v>
      </c>
      <c r="I2634" t="s">
        <v>9410</v>
      </c>
      <c r="J2634" t="s">
        <v>9411</v>
      </c>
      <c r="K2634">
        <v>1.03</v>
      </c>
      <c r="L2634" s="1">
        <v>44927</v>
      </c>
      <c r="M2634" s="1">
        <v>45291</v>
      </c>
    </row>
    <row r="2635" spans="1:13">
      <c r="A2635" t="s">
        <v>8424</v>
      </c>
      <c r="B2635" t="s">
        <v>8425</v>
      </c>
      <c r="C2635" t="s">
        <v>17172</v>
      </c>
      <c r="D2635" t="s">
        <v>17173</v>
      </c>
      <c r="E2635" t="s">
        <v>8366</v>
      </c>
      <c r="F2635" t="s">
        <v>8426</v>
      </c>
      <c r="G2635" t="s">
        <v>8372</v>
      </c>
      <c r="H2635" t="s">
        <v>17174</v>
      </c>
      <c r="I2635" t="s">
        <v>9410</v>
      </c>
      <c r="J2635" t="s">
        <v>9411</v>
      </c>
      <c r="K2635">
        <v>1.01</v>
      </c>
      <c r="L2635" s="1">
        <v>44927</v>
      </c>
      <c r="M2635" s="1">
        <v>45291</v>
      </c>
    </row>
    <row r="2636" spans="1:13">
      <c r="A2636" t="s">
        <v>8427</v>
      </c>
      <c r="B2636" t="s">
        <v>8428</v>
      </c>
      <c r="C2636" t="s">
        <v>17175</v>
      </c>
      <c r="D2636" t="s">
        <v>17176</v>
      </c>
      <c r="E2636" t="s">
        <v>8366</v>
      </c>
      <c r="F2636" t="s">
        <v>8429</v>
      </c>
      <c r="G2636" t="s">
        <v>8368</v>
      </c>
      <c r="H2636" t="s">
        <v>17177</v>
      </c>
      <c r="I2636" t="s">
        <v>9410</v>
      </c>
      <c r="J2636" t="s">
        <v>9411</v>
      </c>
      <c r="K2636">
        <v>1.0900000000000001</v>
      </c>
      <c r="L2636" s="1">
        <v>44927</v>
      </c>
      <c r="M2636" s="1">
        <v>45291</v>
      </c>
    </row>
    <row r="2637" spans="1:13">
      <c r="A2637" t="s">
        <v>17178</v>
      </c>
      <c r="B2637" t="s">
        <v>17179</v>
      </c>
      <c r="C2637" t="s">
        <v>17180</v>
      </c>
      <c r="D2637" t="s">
        <v>17181</v>
      </c>
      <c r="E2637" t="s">
        <v>8366</v>
      </c>
      <c r="F2637" t="s">
        <v>8396</v>
      </c>
      <c r="G2637" t="s">
        <v>8397</v>
      </c>
      <c r="H2637" t="s">
        <v>17182</v>
      </c>
      <c r="I2637" t="s">
        <v>9410</v>
      </c>
      <c r="J2637" t="s">
        <v>9411</v>
      </c>
      <c r="K2637">
        <v>1</v>
      </c>
      <c r="L2637" s="1">
        <v>44927</v>
      </c>
      <c r="M2637" s="1">
        <v>45291</v>
      </c>
    </row>
    <row r="2638" spans="1:13">
      <c r="A2638" t="s">
        <v>8430</v>
      </c>
      <c r="B2638" t="s">
        <v>8431</v>
      </c>
      <c r="C2638" t="s">
        <v>17183</v>
      </c>
      <c r="D2638" t="s">
        <v>17184</v>
      </c>
      <c r="E2638" t="s">
        <v>8366</v>
      </c>
      <c r="F2638" t="s">
        <v>8432</v>
      </c>
      <c r="G2638" t="s">
        <v>6372</v>
      </c>
      <c r="H2638" t="s">
        <v>17185</v>
      </c>
      <c r="I2638" t="s">
        <v>9410</v>
      </c>
      <c r="J2638" t="s">
        <v>9411</v>
      </c>
      <c r="K2638">
        <v>0.85</v>
      </c>
      <c r="L2638" s="1">
        <v>44927</v>
      </c>
      <c r="M2638" s="1">
        <v>45291</v>
      </c>
    </row>
    <row r="2639" spans="1:13">
      <c r="A2639" t="s">
        <v>8433</v>
      </c>
      <c r="B2639" t="s">
        <v>8434</v>
      </c>
      <c r="C2639" t="s">
        <v>17186</v>
      </c>
      <c r="D2639" t="s">
        <v>17187</v>
      </c>
      <c r="E2639" t="s">
        <v>8366</v>
      </c>
      <c r="F2639" t="s">
        <v>8435</v>
      </c>
      <c r="G2639" t="s">
        <v>8372</v>
      </c>
      <c r="H2639" t="s">
        <v>17188</v>
      </c>
      <c r="I2639" t="s">
        <v>9410</v>
      </c>
      <c r="J2639" t="s">
        <v>9411</v>
      </c>
      <c r="K2639">
        <v>0.94</v>
      </c>
      <c r="L2639" s="1">
        <v>44927</v>
      </c>
      <c r="M2639" s="1">
        <v>45291</v>
      </c>
    </row>
    <row r="2640" spans="1:13">
      <c r="A2640" t="s">
        <v>8436</v>
      </c>
      <c r="B2640" t="s">
        <v>8437</v>
      </c>
      <c r="C2640" t="s">
        <v>17189</v>
      </c>
      <c r="D2640" t="s">
        <v>17190</v>
      </c>
      <c r="E2640" t="s">
        <v>8366</v>
      </c>
      <c r="F2640" t="s">
        <v>8438</v>
      </c>
      <c r="G2640" t="s">
        <v>8372</v>
      </c>
      <c r="H2640" t="s">
        <v>17191</v>
      </c>
      <c r="I2640" t="s">
        <v>9410</v>
      </c>
      <c r="J2640" t="s">
        <v>9411</v>
      </c>
      <c r="K2640">
        <v>0.94</v>
      </c>
      <c r="L2640" s="1">
        <v>44927</v>
      </c>
      <c r="M2640" s="1">
        <v>45291</v>
      </c>
    </row>
    <row r="2641" spans="1:13">
      <c r="A2641" t="s">
        <v>17192</v>
      </c>
      <c r="B2641" t="s">
        <v>17193</v>
      </c>
      <c r="C2641" t="s">
        <v>17194</v>
      </c>
      <c r="D2641" t="s">
        <v>17162</v>
      </c>
      <c r="E2641" t="s">
        <v>8366</v>
      </c>
      <c r="F2641" t="s">
        <v>8413</v>
      </c>
      <c r="G2641" t="s">
        <v>8414</v>
      </c>
      <c r="H2641" t="s">
        <v>17195</v>
      </c>
      <c r="I2641" t="s">
        <v>9410</v>
      </c>
      <c r="J2641" t="s">
        <v>9411</v>
      </c>
      <c r="K2641">
        <v>0.92</v>
      </c>
      <c r="L2641" s="1">
        <v>44927</v>
      </c>
      <c r="M2641" s="1">
        <v>45291</v>
      </c>
    </row>
    <row r="2642" spans="1:13">
      <c r="A2642" t="s">
        <v>17196</v>
      </c>
      <c r="B2642" t="s">
        <v>17197</v>
      </c>
      <c r="C2642" t="s">
        <v>17198</v>
      </c>
      <c r="D2642" t="s">
        <v>17199</v>
      </c>
      <c r="E2642" t="s">
        <v>8366</v>
      </c>
      <c r="F2642" t="s">
        <v>17200</v>
      </c>
      <c r="G2642" t="s">
        <v>8368</v>
      </c>
      <c r="H2642" t="s">
        <v>17201</v>
      </c>
      <c r="I2642" t="s">
        <v>9410</v>
      </c>
      <c r="J2642" t="s">
        <v>9411</v>
      </c>
      <c r="K2642">
        <v>0.82</v>
      </c>
      <c r="L2642" s="1">
        <v>44927</v>
      </c>
      <c r="M2642" s="1">
        <v>45291</v>
      </c>
    </row>
    <row r="2643" spans="1:13">
      <c r="A2643" t="s">
        <v>8439</v>
      </c>
      <c r="B2643" t="s">
        <v>8440</v>
      </c>
      <c r="C2643" t="s">
        <v>17202</v>
      </c>
      <c r="D2643" t="s">
        <v>17203</v>
      </c>
      <c r="E2643" t="s">
        <v>8441</v>
      </c>
      <c r="F2643" t="s">
        <v>8442</v>
      </c>
      <c r="G2643" t="s">
        <v>417</v>
      </c>
      <c r="H2643" t="s">
        <v>17204</v>
      </c>
      <c r="I2643" t="s">
        <v>9410</v>
      </c>
      <c r="J2643" t="s">
        <v>9411</v>
      </c>
      <c r="K2643">
        <v>0.89</v>
      </c>
      <c r="L2643" s="1">
        <v>44927</v>
      </c>
      <c r="M2643" s="1">
        <v>45291</v>
      </c>
    </row>
    <row r="2644" spans="1:13">
      <c r="A2644" t="s">
        <v>8443</v>
      </c>
      <c r="B2644" t="s">
        <v>8444</v>
      </c>
      <c r="C2644" t="s">
        <v>17205</v>
      </c>
      <c r="D2644" t="s">
        <v>5389</v>
      </c>
      <c r="E2644" t="s">
        <v>8441</v>
      </c>
      <c r="F2644" t="s">
        <v>8445</v>
      </c>
      <c r="G2644" t="s">
        <v>8446</v>
      </c>
      <c r="H2644" t="s">
        <v>17206</v>
      </c>
      <c r="I2644" t="s">
        <v>9410</v>
      </c>
      <c r="J2644" t="s">
        <v>9411</v>
      </c>
      <c r="K2644">
        <v>0.98</v>
      </c>
      <c r="L2644" s="1">
        <v>44927</v>
      </c>
      <c r="M2644" s="1">
        <v>45291</v>
      </c>
    </row>
    <row r="2645" spans="1:13">
      <c r="A2645" t="s">
        <v>8447</v>
      </c>
      <c r="B2645" t="s">
        <v>8448</v>
      </c>
      <c r="C2645" t="s">
        <v>17207</v>
      </c>
      <c r="D2645" t="s">
        <v>8450</v>
      </c>
      <c r="E2645" t="s">
        <v>8441</v>
      </c>
      <c r="F2645" t="s">
        <v>8449</v>
      </c>
      <c r="G2645" t="s">
        <v>8450</v>
      </c>
      <c r="H2645" t="s">
        <v>17208</v>
      </c>
      <c r="I2645" t="s">
        <v>9410</v>
      </c>
      <c r="J2645" t="s">
        <v>9411</v>
      </c>
      <c r="K2645">
        <v>1</v>
      </c>
      <c r="L2645" s="1">
        <v>44927</v>
      </c>
      <c r="M2645" s="1">
        <v>45291</v>
      </c>
    </row>
    <row r="2646" spans="1:13">
      <c r="A2646" t="s">
        <v>8451</v>
      </c>
      <c r="B2646" t="s">
        <v>8452</v>
      </c>
      <c r="C2646" t="s">
        <v>17209</v>
      </c>
      <c r="D2646" t="s">
        <v>17210</v>
      </c>
      <c r="E2646" t="s">
        <v>8441</v>
      </c>
      <c r="F2646" t="s">
        <v>8453</v>
      </c>
      <c r="G2646" t="s">
        <v>1519</v>
      </c>
      <c r="H2646" t="s">
        <v>17211</v>
      </c>
      <c r="I2646" t="s">
        <v>9410</v>
      </c>
      <c r="J2646" t="s">
        <v>9411</v>
      </c>
      <c r="K2646">
        <v>0.91</v>
      </c>
      <c r="L2646" s="1">
        <v>44927</v>
      </c>
      <c r="M2646" s="1">
        <v>45291</v>
      </c>
    </row>
    <row r="2647" spans="1:13">
      <c r="A2647" t="s">
        <v>8454</v>
      </c>
      <c r="B2647" t="s">
        <v>8455</v>
      </c>
      <c r="C2647" t="s">
        <v>13849</v>
      </c>
      <c r="D2647" t="s">
        <v>8457</v>
      </c>
      <c r="E2647" t="s">
        <v>8441</v>
      </c>
      <c r="F2647" t="s">
        <v>8456</v>
      </c>
      <c r="G2647" t="s">
        <v>8457</v>
      </c>
      <c r="H2647" t="s">
        <v>17212</v>
      </c>
      <c r="I2647" t="s">
        <v>9410</v>
      </c>
      <c r="J2647" t="s">
        <v>9411</v>
      </c>
      <c r="K2647">
        <v>0.98</v>
      </c>
      <c r="L2647" s="1">
        <v>44927</v>
      </c>
      <c r="M2647" s="1">
        <v>45291</v>
      </c>
    </row>
    <row r="2648" spans="1:13">
      <c r="A2648" t="s">
        <v>8462</v>
      </c>
      <c r="B2648" t="s">
        <v>8463</v>
      </c>
      <c r="C2648" t="s">
        <v>17213</v>
      </c>
      <c r="D2648" t="s">
        <v>17214</v>
      </c>
      <c r="E2648" t="s">
        <v>8441</v>
      </c>
      <c r="F2648" t="s">
        <v>8464</v>
      </c>
      <c r="G2648" t="s">
        <v>197</v>
      </c>
      <c r="H2648" t="s">
        <v>17215</v>
      </c>
      <c r="I2648" t="s">
        <v>9410</v>
      </c>
      <c r="J2648" t="s">
        <v>9411</v>
      </c>
      <c r="K2648">
        <v>0.91</v>
      </c>
      <c r="L2648" s="1">
        <v>44927</v>
      </c>
      <c r="M2648" s="1">
        <v>45291</v>
      </c>
    </row>
    <row r="2649" spans="1:13">
      <c r="A2649" t="s">
        <v>8495</v>
      </c>
      <c r="B2649" t="s">
        <v>8496</v>
      </c>
      <c r="C2649" t="s">
        <v>17216</v>
      </c>
      <c r="D2649" t="s">
        <v>7100</v>
      </c>
      <c r="E2649" t="s">
        <v>8497</v>
      </c>
      <c r="F2649" t="s">
        <v>8498</v>
      </c>
      <c r="G2649" t="s">
        <v>8499</v>
      </c>
      <c r="H2649" t="s">
        <v>17217</v>
      </c>
      <c r="I2649" t="s">
        <v>9410</v>
      </c>
      <c r="J2649" t="s">
        <v>9411</v>
      </c>
      <c r="K2649">
        <v>0.94</v>
      </c>
      <c r="L2649" s="1">
        <v>44927</v>
      </c>
      <c r="M2649" s="1">
        <v>45291</v>
      </c>
    </row>
    <row r="2650" spans="1:13">
      <c r="A2650" t="s">
        <v>8500</v>
      </c>
      <c r="B2650" t="s">
        <v>8501</v>
      </c>
      <c r="C2650" t="s">
        <v>17218</v>
      </c>
      <c r="D2650" t="s">
        <v>17219</v>
      </c>
      <c r="E2650" t="s">
        <v>8497</v>
      </c>
      <c r="F2650" t="s">
        <v>8502</v>
      </c>
      <c r="G2650" t="s">
        <v>8503</v>
      </c>
      <c r="H2650" t="s">
        <v>17220</v>
      </c>
      <c r="I2650" t="s">
        <v>9410</v>
      </c>
      <c r="J2650" t="s">
        <v>9411</v>
      </c>
      <c r="K2650">
        <v>0.94</v>
      </c>
      <c r="L2650" s="1">
        <v>44927</v>
      </c>
      <c r="M2650" s="1">
        <v>45291</v>
      </c>
    </row>
    <row r="2651" spans="1:13">
      <c r="A2651" t="s">
        <v>8504</v>
      </c>
      <c r="B2651" t="s">
        <v>8505</v>
      </c>
      <c r="C2651" t="s">
        <v>17221</v>
      </c>
      <c r="D2651" t="s">
        <v>12725</v>
      </c>
      <c r="E2651" t="s">
        <v>8497</v>
      </c>
      <c r="F2651" t="s">
        <v>8506</v>
      </c>
      <c r="G2651" t="s">
        <v>8507</v>
      </c>
      <c r="H2651" t="s">
        <v>17222</v>
      </c>
      <c r="I2651" t="s">
        <v>9410</v>
      </c>
      <c r="J2651" t="s">
        <v>9411</v>
      </c>
      <c r="K2651">
        <v>0.95</v>
      </c>
      <c r="L2651" s="1">
        <v>44927</v>
      </c>
      <c r="M2651" s="1">
        <v>45291</v>
      </c>
    </row>
    <row r="2652" spans="1:13">
      <c r="A2652" t="s">
        <v>8508</v>
      </c>
      <c r="B2652" t="s">
        <v>8509</v>
      </c>
      <c r="C2652" t="s">
        <v>17223</v>
      </c>
      <c r="D2652" t="s">
        <v>4156</v>
      </c>
      <c r="E2652" t="s">
        <v>8497</v>
      </c>
      <c r="F2652" t="s">
        <v>8510</v>
      </c>
      <c r="G2652" t="s">
        <v>8511</v>
      </c>
      <c r="H2652" t="s">
        <v>17224</v>
      </c>
      <c r="I2652" t="s">
        <v>9410</v>
      </c>
      <c r="J2652" t="s">
        <v>9411</v>
      </c>
      <c r="K2652">
        <v>0.97</v>
      </c>
      <c r="L2652" s="1">
        <v>44927</v>
      </c>
      <c r="M2652" s="1">
        <v>45291</v>
      </c>
    </row>
    <row r="2653" spans="1:13">
      <c r="A2653" t="s">
        <v>8512</v>
      </c>
      <c r="B2653" t="s">
        <v>8513</v>
      </c>
      <c r="C2653" t="s">
        <v>17225</v>
      </c>
      <c r="D2653" t="s">
        <v>17226</v>
      </c>
      <c r="E2653" t="s">
        <v>8497</v>
      </c>
      <c r="F2653" t="s">
        <v>8514</v>
      </c>
      <c r="G2653" t="s">
        <v>8515</v>
      </c>
      <c r="H2653" t="s">
        <v>17227</v>
      </c>
      <c r="I2653" t="s">
        <v>9410</v>
      </c>
      <c r="J2653" t="s">
        <v>9411</v>
      </c>
      <c r="K2653">
        <v>1.02</v>
      </c>
      <c r="L2653" s="1">
        <v>44927</v>
      </c>
      <c r="M2653" s="1">
        <v>45291</v>
      </c>
    </row>
    <row r="2654" spans="1:13">
      <c r="A2654" t="s">
        <v>8516</v>
      </c>
      <c r="B2654" t="s">
        <v>8517</v>
      </c>
      <c r="C2654" t="s">
        <v>17228</v>
      </c>
      <c r="D2654" t="s">
        <v>17229</v>
      </c>
      <c r="E2654" t="s">
        <v>8497</v>
      </c>
      <c r="F2654" t="s">
        <v>8518</v>
      </c>
      <c r="G2654" t="s">
        <v>6219</v>
      </c>
      <c r="H2654" t="s">
        <v>17230</v>
      </c>
      <c r="I2654" t="s">
        <v>9410</v>
      </c>
      <c r="J2654" t="s">
        <v>9411</v>
      </c>
      <c r="K2654">
        <v>0.92</v>
      </c>
      <c r="L2654" s="1">
        <v>44927</v>
      </c>
      <c r="M2654" s="1">
        <v>45291</v>
      </c>
    </row>
    <row r="2655" spans="1:13">
      <c r="A2655" t="s">
        <v>8519</v>
      </c>
      <c r="B2655" t="s">
        <v>8520</v>
      </c>
      <c r="C2655" t="s">
        <v>17231</v>
      </c>
      <c r="D2655" t="s">
        <v>14140</v>
      </c>
      <c r="E2655" t="s">
        <v>8497</v>
      </c>
      <c r="F2655" t="s">
        <v>8521</v>
      </c>
      <c r="G2655" t="s">
        <v>8522</v>
      </c>
      <c r="H2655" t="s">
        <v>17232</v>
      </c>
      <c r="I2655" t="s">
        <v>9410</v>
      </c>
      <c r="J2655" t="s">
        <v>9411</v>
      </c>
      <c r="K2655">
        <v>0.97</v>
      </c>
      <c r="L2655" s="1">
        <v>44927</v>
      </c>
      <c r="M2655" s="1">
        <v>45291</v>
      </c>
    </row>
    <row r="2656" spans="1:13">
      <c r="A2656" t="s">
        <v>8523</v>
      </c>
      <c r="B2656" t="s">
        <v>8524</v>
      </c>
      <c r="C2656" t="s">
        <v>17233</v>
      </c>
      <c r="D2656" t="s">
        <v>17234</v>
      </c>
      <c r="E2656" t="s">
        <v>8497</v>
      </c>
      <c r="F2656" t="s">
        <v>8525</v>
      </c>
      <c r="G2656" t="s">
        <v>8526</v>
      </c>
      <c r="H2656" t="s">
        <v>17235</v>
      </c>
      <c r="I2656" t="s">
        <v>9410</v>
      </c>
      <c r="J2656" t="s">
        <v>9411</v>
      </c>
      <c r="K2656">
        <v>0.93</v>
      </c>
      <c r="L2656" s="1">
        <v>44927</v>
      </c>
      <c r="M2656" s="1">
        <v>45291</v>
      </c>
    </row>
    <row r="2657" spans="1:13">
      <c r="A2657" t="s">
        <v>8527</v>
      </c>
      <c r="B2657" t="s">
        <v>8528</v>
      </c>
      <c r="C2657" t="s">
        <v>17236</v>
      </c>
      <c r="D2657" t="s">
        <v>8530</v>
      </c>
      <c r="E2657" t="s">
        <v>8497</v>
      </c>
      <c r="F2657" t="s">
        <v>8529</v>
      </c>
      <c r="G2657" t="s">
        <v>8530</v>
      </c>
      <c r="H2657" t="s">
        <v>17237</v>
      </c>
      <c r="I2657" t="s">
        <v>9410</v>
      </c>
      <c r="J2657" t="s">
        <v>9411</v>
      </c>
      <c r="K2657">
        <v>0.99</v>
      </c>
      <c r="L2657" s="1">
        <v>44927</v>
      </c>
      <c r="M2657" s="1">
        <v>45291</v>
      </c>
    </row>
    <row r="2658" spans="1:13">
      <c r="A2658" t="s">
        <v>8531</v>
      </c>
      <c r="B2658" t="s">
        <v>8532</v>
      </c>
      <c r="C2658" t="s">
        <v>17238</v>
      </c>
      <c r="D2658" t="s">
        <v>17239</v>
      </c>
      <c r="E2658" t="s">
        <v>8497</v>
      </c>
      <c r="F2658" t="s">
        <v>8533</v>
      </c>
      <c r="G2658" t="s">
        <v>8534</v>
      </c>
      <c r="H2658" t="s">
        <v>17240</v>
      </c>
      <c r="I2658" t="s">
        <v>9410</v>
      </c>
      <c r="J2658" t="s">
        <v>9411</v>
      </c>
      <c r="K2658">
        <v>0.97</v>
      </c>
      <c r="L2658" s="1">
        <v>44927</v>
      </c>
      <c r="M2658" s="1">
        <v>45291</v>
      </c>
    </row>
    <row r="2659" spans="1:13">
      <c r="A2659" t="s">
        <v>8535</v>
      </c>
      <c r="B2659" t="s">
        <v>8536</v>
      </c>
      <c r="C2659" t="s">
        <v>17241</v>
      </c>
      <c r="D2659" t="s">
        <v>17242</v>
      </c>
      <c r="E2659" t="s">
        <v>8497</v>
      </c>
      <c r="F2659" t="s">
        <v>8537</v>
      </c>
      <c r="G2659" t="s">
        <v>8538</v>
      </c>
      <c r="H2659" t="s">
        <v>17243</v>
      </c>
      <c r="I2659" t="s">
        <v>9410</v>
      </c>
      <c r="J2659" t="s">
        <v>9411</v>
      </c>
      <c r="K2659">
        <v>1</v>
      </c>
      <c r="L2659" s="1">
        <v>44927</v>
      </c>
      <c r="M2659" s="1">
        <v>45291</v>
      </c>
    </row>
    <row r="2660" spans="1:13">
      <c r="A2660" t="s">
        <v>8539</v>
      </c>
      <c r="B2660" t="s">
        <v>8540</v>
      </c>
      <c r="C2660" t="s">
        <v>17244</v>
      </c>
      <c r="D2660" t="s">
        <v>16844</v>
      </c>
      <c r="E2660" t="s">
        <v>8497</v>
      </c>
      <c r="F2660" t="s">
        <v>8541</v>
      </c>
      <c r="G2660" t="s">
        <v>8542</v>
      </c>
      <c r="H2660" t="s">
        <v>17245</v>
      </c>
      <c r="I2660" t="s">
        <v>9410</v>
      </c>
      <c r="J2660" t="s">
        <v>9411</v>
      </c>
      <c r="K2660">
        <v>0.94</v>
      </c>
      <c r="L2660" s="1">
        <v>44927</v>
      </c>
      <c r="M2660" s="1">
        <v>45291</v>
      </c>
    </row>
    <row r="2661" spans="1:13">
      <c r="A2661" t="s">
        <v>8543</v>
      </c>
      <c r="B2661" t="s">
        <v>8544</v>
      </c>
      <c r="C2661" t="s">
        <v>9554</v>
      </c>
      <c r="D2661" t="s">
        <v>17246</v>
      </c>
      <c r="E2661" t="s">
        <v>8497</v>
      </c>
      <c r="F2661" t="s">
        <v>8545</v>
      </c>
      <c r="G2661" t="s">
        <v>8546</v>
      </c>
      <c r="H2661" t="s">
        <v>17247</v>
      </c>
      <c r="I2661" t="s">
        <v>9410</v>
      </c>
      <c r="J2661" t="s">
        <v>9411</v>
      </c>
      <c r="K2661">
        <v>0.99</v>
      </c>
      <c r="L2661" s="1">
        <v>44927</v>
      </c>
      <c r="M2661" s="1">
        <v>45291</v>
      </c>
    </row>
    <row r="2662" spans="1:13">
      <c r="A2662" t="s">
        <v>8547</v>
      </c>
      <c r="B2662" t="s">
        <v>8548</v>
      </c>
      <c r="C2662" t="s">
        <v>17248</v>
      </c>
      <c r="D2662" t="s">
        <v>17249</v>
      </c>
      <c r="E2662" t="s">
        <v>8497</v>
      </c>
      <c r="F2662" t="s">
        <v>8549</v>
      </c>
      <c r="G2662" t="s">
        <v>8550</v>
      </c>
      <c r="H2662" t="s">
        <v>17250</v>
      </c>
      <c r="I2662" t="s">
        <v>9410</v>
      </c>
      <c r="J2662" t="s">
        <v>9411</v>
      </c>
      <c r="K2662">
        <v>1.01</v>
      </c>
      <c r="L2662" s="1">
        <v>44927</v>
      </c>
      <c r="M2662" s="1">
        <v>45291</v>
      </c>
    </row>
    <row r="2663" spans="1:13">
      <c r="A2663" t="s">
        <v>8551</v>
      </c>
      <c r="B2663" t="s">
        <v>8552</v>
      </c>
      <c r="C2663" t="s">
        <v>17251</v>
      </c>
      <c r="D2663" t="s">
        <v>2228</v>
      </c>
      <c r="E2663" t="s">
        <v>8497</v>
      </c>
      <c r="F2663" t="s">
        <v>8553</v>
      </c>
      <c r="G2663" t="s">
        <v>8554</v>
      </c>
      <c r="H2663" t="s">
        <v>17252</v>
      </c>
      <c r="I2663" t="s">
        <v>9410</v>
      </c>
      <c r="J2663" t="s">
        <v>9411</v>
      </c>
      <c r="K2663">
        <v>0.99</v>
      </c>
      <c r="L2663" s="1">
        <v>44927</v>
      </c>
      <c r="M2663" s="1">
        <v>45291</v>
      </c>
    </row>
    <row r="2664" spans="1:13">
      <c r="A2664" t="s">
        <v>8555</v>
      </c>
      <c r="B2664" t="s">
        <v>8556</v>
      </c>
      <c r="C2664" t="s">
        <v>17253</v>
      </c>
      <c r="D2664" t="s">
        <v>17254</v>
      </c>
      <c r="E2664" t="s">
        <v>8497</v>
      </c>
      <c r="F2664" t="s">
        <v>8557</v>
      </c>
      <c r="G2664" t="s">
        <v>3159</v>
      </c>
      <c r="H2664" t="s">
        <v>17255</v>
      </c>
      <c r="I2664" t="s">
        <v>9410</v>
      </c>
      <c r="J2664" t="s">
        <v>9411</v>
      </c>
      <c r="K2664">
        <v>0.87</v>
      </c>
      <c r="L2664" s="1">
        <v>44927</v>
      </c>
      <c r="M2664" s="1">
        <v>45291</v>
      </c>
    </row>
    <row r="2665" spans="1:13">
      <c r="A2665" t="s">
        <v>8558</v>
      </c>
      <c r="B2665" t="s">
        <v>8559</v>
      </c>
      <c r="C2665" t="s">
        <v>17256</v>
      </c>
      <c r="D2665" t="s">
        <v>17257</v>
      </c>
      <c r="E2665" t="s">
        <v>8497</v>
      </c>
      <c r="F2665" t="s">
        <v>8560</v>
      </c>
      <c r="G2665" t="s">
        <v>8561</v>
      </c>
      <c r="H2665" t="s">
        <v>17258</v>
      </c>
      <c r="I2665" t="s">
        <v>9410</v>
      </c>
      <c r="J2665" t="s">
        <v>9411</v>
      </c>
      <c r="K2665">
        <v>0.93</v>
      </c>
      <c r="L2665" s="1">
        <v>44927</v>
      </c>
      <c r="M2665" s="1">
        <v>45291</v>
      </c>
    </row>
    <row r="2666" spans="1:13">
      <c r="A2666" t="s">
        <v>8562</v>
      </c>
      <c r="B2666" t="s">
        <v>8563</v>
      </c>
      <c r="C2666" t="s">
        <v>17259</v>
      </c>
      <c r="D2666" t="s">
        <v>1775</v>
      </c>
      <c r="E2666" t="s">
        <v>8497</v>
      </c>
      <c r="F2666" t="s">
        <v>8564</v>
      </c>
      <c r="G2666" t="s">
        <v>8565</v>
      </c>
      <c r="H2666" t="s">
        <v>17260</v>
      </c>
      <c r="I2666" t="s">
        <v>9410</v>
      </c>
      <c r="J2666" t="s">
        <v>9411</v>
      </c>
      <c r="K2666">
        <v>0.96</v>
      </c>
      <c r="L2666" s="1">
        <v>44927</v>
      </c>
      <c r="M2666" s="1">
        <v>45291</v>
      </c>
    </row>
    <row r="2667" spans="1:13">
      <c r="A2667" t="s">
        <v>8566</v>
      </c>
      <c r="B2667" t="s">
        <v>8567</v>
      </c>
      <c r="C2667" t="s">
        <v>17261</v>
      </c>
      <c r="D2667" t="s">
        <v>12806</v>
      </c>
      <c r="E2667" t="s">
        <v>8497</v>
      </c>
      <c r="F2667" t="s">
        <v>8568</v>
      </c>
      <c r="G2667" t="s">
        <v>8569</v>
      </c>
      <c r="H2667" t="s">
        <v>17262</v>
      </c>
      <c r="I2667" t="s">
        <v>9410</v>
      </c>
      <c r="J2667" t="s">
        <v>9411</v>
      </c>
      <c r="K2667">
        <v>0.95</v>
      </c>
      <c r="L2667" s="1">
        <v>44927</v>
      </c>
      <c r="M2667" s="1">
        <v>45291</v>
      </c>
    </row>
    <row r="2668" spans="1:13">
      <c r="A2668" t="s">
        <v>8570</v>
      </c>
      <c r="B2668" t="s">
        <v>8571</v>
      </c>
      <c r="C2668" t="s">
        <v>17263</v>
      </c>
      <c r="D2668" t="s">
        <v>17264</v>
      </c>
      <c r="E2668" t="s">
        <v>8497</v>
      </c>
      <c r="F2668" t="s">
        <v>8572</v>
      </c>
      <c r="G2668" t="s">
        <v>8573</v>
      </c>
      <c r="H2668" t="s">
        <v>17265</v>
      </c>
      <c r="I2668" t="s">
        <v>9410</v>
      </c>
      <c r="J2668" t="s">
        <v>9411</v>
      </c>
      <c r="K2668">
        <v>0.97</v>
      </c>
      <c r="L2668" s="1">
        <v>44927</v>
      </c>
      <c r="M2668" s="1">
        <v>45291</v>
      </c>
    </row>
    <row r="2669" spans="1:13">
      <c r="A2669" t="s">
        <v>8574</v>
      </c>
      <c r="B2669" t="s">
        <v>8575</v>
      </c>
      <c r="C2669" t="s">
        <v>17266</v>
      </c>
      <c r="D2669" t="s">
        <v>17267</v>
      </c>
      <c r="E2669" t="s">
        <v>8497</v>
      </c>
      <c r="F2669" t="s">
        <v>8576</v>
      </c>
      <c r="G2669" t="s">
        <v>56</v>
      </c>
      <c r="H2669" t="s">
        <v>17268</v>
      </c>
      <c r="I2669" t="s">
        <v>9410</v>
      </c>
      <c r="J2669" t="s">
        <v>9411</v>
      </c>
      <c r="K2669">
        <v>0.96</v>
      </c>
      <c r="L2669" s="1">
        <v>44927</v>
      </c>
      <c r="M2669" s="1">
        <v>45291</v>
      </c>
    </row>
    <row r="2670" spans="1:13">
      <c r="A2670" t="s">
        <v>8577</v>
      </c>
      <c r="B2670" t="s">
        <v>8578</v>
      </c>
      <c r="C2670" t="s">
        <v>17269</v>
      </c>
      <c r="D2670" t="s">
        <v>11153</v>
      </c>
      <c r="E2670" t="s">
        <v>8497</v>
      </c>
      <c r="F2670" t="s">
        <v>8579</v>
      </c>
      <c r="G2670" t="s">
        <v>8580</v>
      </c>
      <c r="H2670" t="s">
        <v>17270</v>
      </c>
      <c r="I2670" t="s">
        <v>9410</v>
      </c>
      <c r="J2670" t="s">
        <v>9411</v>
      </c>
      <c r="K2670">
        <v>0.98</v>
      </c>
      <c r="L2670" s="1">
        <v>44927</v>
      </c>
      <c r="M2670" s="1">
        <v>45291</v>
      </c>
    </row>
    <row r="2671" spans="1:13">
      <c r="A2671" t="s">
        <v>8581</v>
      </c>
      <c r="B2671" t="s">
        <v>8582</v>
      </c>
      <c r="C2671" t="s">
        <v>17271</v>
      </c>
      <c r="D2671" t="s">
        <v>4102</v>
      </c>
      <c r="E2671" t="s">
        <v>8497</v>
      </c>
      <c r="F2671" t="s">
        <v>8583</v>
      </c>
      <c r="G2671" t="s">
        <v>8584</v>
      </c>
      <c r="H2671" t="s">
        <v>17272</v>
      </c>
      <c r="I2671" t="s">
        <v>9410</v>
      </c>
      <c r="J2671" t="s">
        <v>9411</v>
      </c>
      <c r="K2671">
        <v>0.9</v>
      </c>
      <c r="L2671" s="1">
        <v>44927</v>
      </c>
      <c r="M2671" s="1">
        <v>45291</v>
      </c>
    </row>
    <row r="2672" spans="1:13">
      <c r="A2672" t="s">
        <v>8585</v>
      </c>
      <c r="B2672" t="s">
        <v>8586</v>
      </c>
      <c r="C2672" t="s">
        <v>17273</v>
      </c>
      <c r="D2672" t="s">
        <v>17274</v>
      </c>
      <c r="E2672" t="s">
        <v>8497</v>
      </c>
      <c r="F2672" t="s">
        <v>8587</v>
      </c>
      <c r="G2672" t="s">
        <v>8588</v>
      </c>
      <c r="H2672" t="s">
        <v>17275</v>
      </c>
      <c r="I2672" t="s">
        <v>9410</v>
      </c>
      <c r="J2672" t="s">
        <v>9411</v>
      </c>
      <c r="K2672">
        <v>1.02</v>
      </c>
      <c r="L2672" s="1">
        <v>44927</v>
      </c>
      <c r="M2672" s="1">
        <v>45291</v>
      </c>
    </row>
    <row r="2673" spans="1:13">
      <c r="A2673" t="s">
        <v>8589</v>
      </c>
      <c r="B2673" t="s">
        <v>8590</v>
      </c>
      <c r="C2673" t="s">
        <v>17276</v>
      </c>
      <c r="D2673" t="s">
        <v>4156</v>
      </c>
      <c r="E2673" t="s">
        <v>8497</v>
      </c>
      <c r="F2673" t="s">
        <v>8591</v>
      </c>
      <c r="G2673" t="s">
        <v>8511</v>
      </c>
      <c r="H2673" t="s">
        <v>17277</v>
      </c>
      <c r="I2673" t="s">
        <v>9410</v>
      </c>
      <c r="J2673" t="s">
        <v>9411</v>
      </c>
      <c r="K2673">
        <v>0.94</v>
      </c>
      <c r="L2673" s="1">
        <v>44927</v>
      </c>
      <c r="M2673" s="1">
        <v>45291</v>
      </c>
    </row>
    <row r="2674" spans="1:13">
      <c r="A2674" t="s">
        <v>8592</v>
      </c>
      <c r="B2674" t="s">
        <v>8593</v>
      </c>
      <c r="C2674" t="s">
        <v>17278</v>
      </c>
      <c r="D2674" t="s">
        <v>5450</v>
      </c>
      <c r="E2674" t="s">
        <v>8497</v>
      </c>
      <c r="F2674" t="s">
        <v>8594</v>
      </c>
      <c r="G2674" t="s">
        <v>8595</v>
      </c>
      <c r="H2674" t="s">
        <v>17279</v>
      </c>
      <c r="I2674" t="s">
        <v>9410</v>
      </c>
      <c r="J2674" t="s">
        <v>9411</v>
      </c>
      <c r="K2674">
        <v>1.02</v>
      </c>
      <c r="L2674" s="1">
        <v>44927</v>
      </c>
      <c r="M2674" s="1">
        <v>45291</v>
      </c>
    </row>
    <row r="2675" spans="1:13">
      <c r="A2675" t="s">
        <v>8596</v>
      </c>
      <c r="B2675" t="s">
        <v>8597</v>
      </c>
      <c r="C2675" t="s">
        <v>17280</v>
      </c>
      <c r="D2675" t="s">
        <v>8599</v>
      </c>
      <c r="E2675" t="s">
        <v>8497</v>
      </c>
      <c r="F2675" t="s">
        <v>8598</v>
      </c>
      <c r="G2675" t="s">
        <v>8599</v>
      </c>
      <c r="H2675" t="s">
        <v>17281</v>
      </c>
      <c r="I2675" t="s">
        <v>9410</v>
      </c>
      <c r="J2675" t="s">
        <v>9411</v>
      </c>
      <c r="K2675">
        <v>0.95</v>
      </c>
      <c r="L2675" s="1">
        <v>44927</v>
      </c>
      <c r="M2675" s="1">
        <v>45291</v>
      </c>
    </row>
    <row r="2676" spans="1:13">
      <c r="A2676" t="s">
        <v>8600</v>
      </c>
      <c r="B2676" t="s">
        <v>8601</v>
      </c>
      <c r="C2676" t="s">
        <v>17282</v>
      </c>
      <c r="D2676" t="s">
        <v>17264</v>
      </c>
      <c r="E2676" t="s">
        <v>8497</v>
      </c>
      <c r="F2676" t="s">
        <v>8602</v>
      </c>
      <c r="G2676" t="s">
        <v>8573</v>
      </c>
      <c r="H2676" t="s">
        <v>17283</v>
      </c>
      <c r="I2676" t="s">
        <v>9410</v>
      </c>
      <c r="J2676" t="s">
        <v>9411</v>
      </c>
      <c r="K2676">
        <v>1.01</v>
      </c>
      <c r="L2676" s="1">
        <v>44927</v>
      </c>
      <c r="M2676" s="1">
        <v>45291</v>
      </c>
    </row>
    <row r="2677" spans="1:13">
      <c r="A2677" t="s">
        <v>8603</v>
      </c>
      <c r="B2677" t="s">
        <v>8604</v>
      </c>
      <c r="C2677" t="s">
        <v>17284</v>
      </c>
      <c r="D2677" t="s">
        <v>17285</v>
      </c>
      <c r="E2677" t="s">
        <v>8497</v>
      </c>
      <c r="F2677" t="s">
        <v>8605</v>
      </c>
      <c r="G2677" t="s">
        <v>417</v>
      </c>
      <c r="H2677" t="s">
        <v>17286</v>
      </c>
      <c r="I2677" t="s">
        <v>9410</v>
      </c>
      <c r="J2677" t="s">
        <v>9411</v>
      </c>
      <c r="K2677">
        <v>1</v>
      </c>
      <c r="L2677" s="1">
        <v>44927</v>
      </c>
      <c r="M2677" s="1">
        <v>45291</v>
      </c>
    </row>
    <row r="2678" spans="1:13">
      <c r="A2678" t="s">
        <v>8606</v>
      </c>
      <c r="B2678" t="s">
        <v>8607</v>
      </c>
      <c r="C2678" t="s">
        <v>17287</v>
      </c>
      <c r="D2678" t="s">
        <v>17288</v>
      </c>
      <c r="E2678" t="s">
        <v>8497</v>
      </c>
      <c r="F2678" t="s">
        <v>8608</v>
      </c>
      <c r="G2678" t="s">
        <v>8609</v>
      </c>
      <c r="H2678" t="s">
        <v>17289</v>
      </c>
      <c r="I2678" t="s">
        <v>9410</v>
      </c>
      <c r="J2678" t="s">
        <v>9411</v>
      </c>
      <c r="K2678">
        <v>0.95</v>
      </c>
      <c r="L2678" s="1">
        <v>44927</v>
      </c>
      <c r="M2678" s="1">
        <v>45291</v>
      </c>
    </row>
    <row r="2679" spans="1:13">
      <c r="A2679" t="s">
        <v>8610</v>
      </c>
      <c r="B2679" t="s">
        <v>8611</v>
      </c>
      <c r="C2679" t="s">
        <v>17290</v>
      </c>
      <c r="D2679" t="s">
        <v>2228</v>
      </c>
      <c r="E2679" t="s">
        <v>8497</v>
      </c>
      <c r="F2679" t="s">
        <v>8612</v>
      </c>
      <c r="G2679" t="s">
        <v>8554</v>
      </c>
      <c r="H2679" t="s">
        <v>17291</v>
      </c>
      <c r="I2679" t="s">
        <v>9410</v>
      </c>
      <c r="J2679" t="s">
        <v>9411</v>
      </c>
      <c r="K2679">
        <v>0.99</v>
      </c>
      <c r="L2679" s="1">
        <v>44927</v>
      </c>
      <c r="M2679" s="1">
        <v>45291</v>
      </c>
    </row>
    <row r="2680" spans="1:13">
      <c r="A2680" t="s">
        <v>8613</v>
      </c>
      <c r="B2680" t="s">
        <v>8614</v>
      </c>
      <c r="C2680" t="s">
        <v>17292</v>
      </c>
      <c r="D2680" t="s">
        <v>17293</v>
      </c>
      <c r="E2680" t="s">
        <v>8497</v>
      </c>
      <c r="F2680" t="s">
        <v>8615</v>
      </c>
      <c r="G2680" t="s">
        <v>2697</v>
      </c>
      <c r="H2680" t="s">
        <v>17294</v>
      </c>
      <c r="I2680" t="s">
        <v>9410</v>
      </c>
      <c r="J2680" t="s">
        <v>9411</v>
      </c>
      <c r="K2680">
        <v>0.93</v>
      </c>
      <c r="L2680" s="1">
        <v>44927</v>
      </c>
      <c r="M2680" s="1">
        <v>45291</v>
      </c>
    </row>
    <row r="2681" spans="1:13">
      <c r="A2681" t="s">
        <v>8616</v>
      </c>
      <c r="B2681" t="s">
        <v>8617</v>
      </c>
      <c r="C2681" t="s">
        <v>17295</v>
      </c>
      <c r="D2681" t="s">
        <v>17296</v>
      </c>
      <c r="E2681" t="s">
        <v>8497</v>
      </c>
      <c r="F2681" t="s">
        <v>8618</v>
      </c>
      <c r="G2681" t="s">
        <v>8619</v>
      </c>
      <c r="H2681" t="s">
        <v>17297</v>
      </c>
      <c r="I2681" t="s">
        <v>9410</v>
      </c>
      <c r="J2681" t="s">
        <v>9411</v>
      </c>
      <c r="K2681">
        <v>0.99</v>
      </c>
      <c r="L2681" s="1">
        <v>44927</v>
      </c>
      <c r="M2681" s="1">
        <v>45291</v>
      </c>
    </row>
    <row r="2682" spans="1:13">
      <c r="A2682" t="s">
        <v>8620</v>
      </c>
      <c r="B2682" t="s">
        <v>8621</v>
      </c>
      <c r="C2682" t="s">
        <v>17298</v>
      </c>
      <c r="D2682" t="s">
        <v>17299</v>
      </c>
      <c r="E2682" t="s">
        <v>8497</v>
      </c>
      <c r="F2682" t="s">
        <v>8622</v>
      </c>
      <c r="G2682" t="s">
        <v>8623</v>
      </c>
      <c r="H2682" t="s">
        <v>17300</v>
      </c>
      <c r="I2682" t="s">
        <v>9410</v>
      </c>
      <c r="J2682" t="s">
        <v>9411</v>
      </c>
      <c r="K2682">
        <v>0.92</v>
      </c>
      <c r="L2682" s="1">
        <v>44927</v>
      </c>
      <c r="M2682" s="1">
        <v>45291</v>
      </c>
    </row>
    <row r="2683" spans="1:13">
      <c r="A2683" t="s">
        <v>8624</v>
      </c>
      <c r="B2683" t="s">
        <v>8625</v>
      </c>
      <c r="C2683" t="s">
        <v>17301</v>
      </c>
      <c r="D2683" t="s">
        <v>17302</v>
      </c>
      <c r="E2683" t="s">
        <v>8497</v>
      </c>
      <c r="F2683" t="s">
        <v>8626</v>
      </c>
      <c r="G2683" t="s">
        <v>8627</v>
      </c>
      <c r="H2683" t="s">
        <v>17303</v>
      </c>
      <c r="I2683" t="s">
        <v>9410</v>
      </c>
      <c r="J2683" t="s">
        <v>9411</v>
      </c>
      <c r="K2683">
        <v>1.05</v>
      </c>
      <c r="L2683" s="1">
        <v>44927</v>
      </c>
      <c r="M2683" s="1">
        <v>45291</v>
      </c>
    </row>
    <row r="2684" spans="1:13">
      <c r="A2684" t="s">
        <v>8628</v>
      </c>
      <c r="B2684" t="s">
        <v>8629</v>
      </c>
      <c r="C2684" t="s">
        <v>17304</v>
      </c>
      <c r="D2684" t="s">
        <v>17305</v>
      </c>
      <c r="E2684" t="s">
        <v>8497</v>
      </c>
      <c r="F2684" t="s">
        <v>8630</v>
      </c>
      <c r="G2684" t="s">
        <v>8631</v>
      </c>
      <c r="H2684" t="s">
        <v>17306</v>
      </c>
      <c r="I2684" t="s">
        <v>9410</v>
      </c>
      <c r="J2684" t="s">
        <v>9411</v>
      </c>
      <c r="K2684">
        <v>0.99</v>
      </c>
      <c r="L2684" s="1">
        <v>44927</v>
      </c>
      <c r="M2684" s="1">
        <v>45291</v>
      </c>
    </row>
    <row r="2685" spans="1:13">
      <c r="A2685" t="s">
        <v>8636</v>
      </c>
      <c r="B2685" t="s">
        <v>8637</v>
      </c>
      <c r="C2685" t="s">
        <v>17307</v>
      </c>
      <c r="D2685" t="s">
        <v>9895</v>
      </c>
      <c r="E2685" t="s">
        <v>8497</v>
      </c>
      <c r="F2685" t="s">
        <v>8638</v>
      </c>
      <c r="G2685" t="s">
        <v>8639</v>
      </c>
      <c r="H2685" t="s">
        <v>17308</v>
      </c>
      <c r="I2685" t="s">
        <v>9410</v>
      </c>
      <c r="J2685" t="s">
        <v>9411</v>
      </c>
      <c r="K2685">
        <v>1.03</v>
      </c>
      <c r="L2685" s="1">
        <v>44927</v>
      </c>
      <c r="M2685" s="1">
        <v>45291</v>
      </c>
    </row>
    <row r="2686" spans="1:13">
      <c r="A2686" t="s">
        <v>8640</v>
      </c>
      <c r="B2686" t="s">
        <v>8641</v>
      </c>
      <c r="C2686" t="s">
        <v>17309</v>
      </c>
      <c r="D2686" t="s">
        <v>17226</v>
      </c>
      <c r="E2686" t="s">
        <v>8497</v>
      </c>
      <c r="F2686" t="s">
        <v>8642</v>
      </c>
      <c r="G2686" t="s">
        <v>8643</v>
      </c>
      <c r="H2686" t="s">
        <v>17310</v>
      </c>
      <c r="I2686" t="s">
        <v>9410</v>
      </c>
      <c r="J2686" t="s">
        <v>9411</v>
      </c>
      <c r="K2686">
        <v>0.93</v>
      </c>
      <c r="L2686" s="1">
        <v>44927</v>
      </c>
      <c r="M2686" s="1">
        <v>45291</v>
      </c>
    </row>
    <row r="2687" spans="1:13">
      <c r="A2687" t="s">
        <v>8644</v>
      </c>
      <c r="B2687" t="s">
        <v>8645</v>
      </c>
      <c r="C2687" t="s">
        <v>17311</v>
      </c>
      <c r="D2687" t="s">
        <v>17312</v>
      </c>
      <c r="E2687" t="s">
        <v>8497</v>
      </c>
      <c r="F2687" t="s">
        <v>8646</v>
      </c>
      <c r="G2687" t="s">
        <v>4068</v>
      </c>
      <c r="H2687" t="s">
        <v>17313</v>
      </c>
      <c r="I2687" t="s">
        <v>9410</v>
      </c>
      <c r="J2687" t="s">
        <v>9411</v>
      </c>
      <c r="K2687">
        <v>0.98</v>
      </c>
      <c r="L2687" s="1">
        <v>44927</v>
      </c>
      <c r="M2687" s="1">
        <v>45291</v>
      </c>
    </row>
    <row r="2688" spans="1:13">
      <c r="A2688" t="s">
        <v>8647</v>
      </c>
      <c r="B2688" t="s">
        <v>8648</v>
      </c>
      <c r="C2688" t="s">
        <v>17314</v>
      </c>
      <c r="D2688" t="s">
        <v>8650</v>
      </c>
      <c r="E2688" t="s">
        <v>8497</v>
      </c>
      <c r="F2688" t="s">
        <v>8649</v>
      </c>
      <c r="G2688" t="s">
        <v>8650</v>
      </c>
      <c r="H2688" t="s">
        <v>17315</v>
      </c>
      <c r="I2688" t="s">
        <v>9410</v>
      </c>
      <c r="J2688" t="s">
        <v>9411</v>
      </c>
      <c r="K2688">
        <v>0.92</v>
      </c>
      <c r="L2688" s="1">
        <v>44927</v>
      </c>
      <c r="M2688" s="1">
        <v>45291</v>
      </c>
    </row>
    <row r="2689" spans="1:13">
      <c r="A2689" t="s">
        <v>8651</v>
      </c>
      <c r="B2689" t="s">
        <v>8652</v>
      </c>
      <c r="C2689" t="s">
        <v>17316</v>
      </c>
      <c r="D2689" t="s">
        <v>14897</v>
      </c>
      <c r="E2689" t="s">
        <v>8497</v>
      </c>
      <c r="F2689" t="s">
        <v>8653</v>
      </c>
      <c r="G2689" t="s">
        <v>197</v>
      </c>
      <c r="H2689" t="s">
        <v>17317</v>
      </c>
      <c r="I2689" t="s">
        <v>9410</v>
      </c>
      <c r="J2689" t="s">
        <v>9411</v>
      </c>
      <c r="K2689">
        <v>0.84</v>
      </c>
      <c r="L2689" s="1">
        <v>44927</v>
      </c>
      <c r="M2689" s="1">
        <v>45291</v>
      </c>
    </row>
    <row r="2690" spans="1:13">
      <c r="A2690" t="s">
        <v>8654</v>
      </c>
      <c r="B2690" t="s">
        <v>8655</v>
      </c>
      <c r="C2690" t="s">
        <v>17318</v>
      </c>
      <c r="D2690" t="s">
        <v>17319</v>
      </c>
      <c r="E2690" t="s">
        <v>8497</v>
      </c>
      <c r="F2690" t="s">
        <v>8656</v>
      </c>
      <c r="G2690" t="s">
        <v>8657</v>
      </c>
      <c r="H2690" t="s">
        <v>17320</v>
      </c>
      <c r="I2690" t="s">
        <v>9410</v>
      </c>
      <c r="J2690" t="s">
        <v>9411</v>
      </c>
      <c r="K2690">
        <v>1</v>
      </c>
      <c r="L2690" s="1">
        <v>44927</v>
      </c>
      <c r="M2690" s="1">
        <v>45291</v>
      </c>
    </row>
    <row r="2691" spans="1:13">
      <c r="A2691" t="s">
        <v>8658</v>
      </c>
      <c r="B2691" t="s">
        <v>8659</v>
      </c>
      <c r="C2691" t="s">
        <v>17321</v>
      </c>
      <c r="D2691" t="s">
        <v>197</v>
      </c>
      <c r="E2691" t="s">
        <v>8497</v>
      </c>
      <c r="F2691" t="s">
        <v>8660</v>
      </c>
      <c r="G2691" t="s">
        <v>8661</v>
      </c>
      <c r="H2691" t="s">
        <v>17322</v>
      </c>
      <c r="I2691" t="s">
        <v>9410</v>
      </c>
      <c r="J2691" t="s">
        <v>9411</v>
      </c>
      <c r="K2691">
        <v>0.87</v>
      </c>
      <c r="L2691" s="1">
        <v>44927</v>
      </c>
      <c r="M2691" s="1">
        <v>45291</v>
      </c>
    </row>
    <row r="2692" spans="1:13">
      <c r="A2692" t="s">
        <v>8662</v>
      </c>
      <c r="B2692" t="s">
        <v>8663</v>
      </c>
      <c r="C2692" t="s">
        <v>17323</v>
      </c>
      <c r="D2692" t="s">
        <v>16084</v>
      </c>
      <c r="E2692" t="s">
        <v>8497</v>
      </c>
      <c r="F2692" t="s">
        <v>8664</v>
      </c>
      <c r="G2692" t="s">
        <v>8635</v>
      </c>
      <c r="H2692" t="s">
        <v>17324</v>
      </c>
      <c r="I2692" t="s">
        <v>9410</v>
      </c>
      <c r="J2692" t="s">
        <v>9411</v>
      </c>
      <c r="K2692">
        <v>0.95</v>
      </c>
      <c r="L2692" s="1">
        <v>44927</v>
      </c>
      <c r="M2692" s="1">
        <v>45291</v>
      </c>
    </row>
    <row r="2693" spans="1:13">
      <c r="A2693" t="s">
        <v>17325</v>
      </c>
      <c r="B2693" t="s">
        <v>17326</v>
      </c>
      <c r="C2693" t="s">
        <v>17327</v>
      </c>
      <c r="D2693" t="s">
        <v>2228</v>
      </c>
      <c r="E2693" t="s">
        <v>8497</v>
      </c>
      <c r="F2693" t="s">
        <v>17328</v>
      </c>
      <c r="G2693" t="s">
        <v>8554</v>
      </c>
      <c r="H2693" t="s">
        <v>17329</v>
      </c>
      <c r="I2693" t="s">
        <v>9410</v>
      </c>
      <c r="J2693" t="s">
        <v>9411</v>
      </c>
      <c r="K2693">
        <v>1.02</v>
      </c>
      <c r="L2693" s="1">
        <v>44927</v>
      </c>
      <c r="M2693" s="1">
        <v>45291</v>
      </c>
    </row>
    <row r="2694" spans="1:13">
      <c r="A2694" t="s">
        <v>17330</v>
      </c>
      <c r="B2694" t="s">
        <v>17331</v>
      </c>
      <c r="C2694" t="s">
        <v>17332</v>
      </c>
      <c r="D2694" t="s">
        <v>17333</v>
      </c>
      <c r="E2694" t="s">
        <v>8497</v>
      </c>
      <c r="F2694" t="s">
        <v>17334</v>
      </c>
      <c r="G2694" t="s">
        <v>17335</v>
      </c>
      <c r="H2694" t="s">
        <v>17336</v>
      </c>
      <c r="I2694" t="s">
        <v>9410</v>
      </c>
      <c r="J2694" t="s">
        <v>9411</v>
      </c>
      <c r="K2694">
        <v>0.9</v>
      </c>
      <c r="L2694" s="1">
        <v>44927</v>
      </c>
      <c r="M2694" s="1">
        <v>45291</v>
      </c>
    </row>
    <row r="2695" spans="1:13">
      <c r="A2695" t="s">
        <v>8665</v>
      </c>
      <c r="B2695" t="s">
        <v>8666</v>
      </c>
      <c r="C2695" t="s">
        <v>17337</v>
      </c>
      <c r="D2695" t="s">
        <v>17338</v>
      </c>
      <c r="E2695" t="s">
        <v>8497</v>
      </c>
      <c r="F2695" t="s">
        <v>8667</v>
      </c>
      <c r="G2695" t="s">
        <v>6077</v>
      </c>
      <c r="H2695" t="s">
        <v>17339</v>
      </c>
      <c r="I2695" t="s">
        <v>9410</v>
      </c>
      <c r="J2695" t="s">
        <v>9411</v>
      </c>
      <c r="K2695">
        <v>0.93</v>
      </c>
      <c r="L2695" s="1">
        <v>44927</v>
      </c>
      <c r="M2695" s="1">
        <v>45291</v>
      </c>
    </row>
    <row r="2696" spans="1:13">
      <c r="A2696" t="s">
        <v>8668</v>
      </c>
      <c r="B2696" t="s">
        <v>8669</v>
      </c>
      <c r="C2696" t="s">
        <v>17340</v>
      </c>
      <c r="D2696" t="s">
        <v>8619</v>
      </c>
      <c r="E2696" t="s">
        <v>8497</v>
      </c>
      <c r="F2696" t="s">
        <v>8670</v>
      </c>
      <c r="G2696" t="s">
        <v>8619</v>
      </c>
      <c r="H2696" t="s">
        <v>17341</v>
      </c>
      <c r="I2696" t="s">
        <v>9410</v>
      </c>
      <c r="J2696" t="s">
        <v>9411</v>
      </c>
      <c r="K2696">
        <v>0.95</v>
      </c>
      <c r="L2696" s="1">
        <v>44927</v>
      </c>
      <c r="M2696" s="1">
        <v>45291</v>
      </c>
    </row>
    <row r="2697" spans="1:13">
      <c r="A2697" t="s">
        <v>8671</v>
      </c>
      <c r="B2697" t="s">
        <v>8672</v>
      </c>
      <c r="C2697" t="s">
        <v>17342</v>
      </c>
      <c r="D2697" t="s">
        <v>17343</v>
      </c>
      <c r="E2697" t="s">
        <v>8497</v>
      </c>
      <c r="F2697" t="s">
        <v>8673</v>
      </c>
      <c r="G2697" t="s">
        <v>8619</v>
      </c>
      <c r="H2697" t="s">
        <v>17344</v>
      </c>
      <c r="I2697" t="s">
        <v>9410</v>
      </c>
      <c r="J2697" t="s">
        <v>9411</v>
      </c>
      <c r="K2697">
        <v>1.02</v>
      </c>
      <c r="L2697" s="1">
        <v>44927</v>
      </c>
      <c r="M2697" s="1">
        <v>45291</v>
      </c>
    </row>
    <row r="2698" spans="1:13">
      <c r="A2698" t="s">
        <v>8677</v>
      </c>
      <c r="B2698" t="s">
        <v>8678</v>
      </c>
      <c r="C2698" t="s">
        <v>17345</v>
      </c>
      <c r="D2698" t="s">
        <v>17346</v>
      </c>
      <c r="E2698" t="s">
        <v>8497</v>
      </c>
      <c r="F2698" t="s">
        <v>8679</v>
      </c>
      <c r="G2698" t="s">
        <v>56</v>
      </c>
      <c r="H2698" t="s">
        <v>17347</v>
      </c>
      <c r="I2698" t="s">
        <v>9410</v>
      </c>
      <c r="J2698" t="s">
        <v>9411</v>
      </c>
      <c r="K2698">
        <v>0.94</v>
      </c>
      <c r="L2698" s="1">
        <v>44927</v>
      </c>
      <c r="M2698" s="1">
        <v>45291</v>
      </c>
    </row>
    <row r="2699" spans="1:13">
      <c r="A2699" t="s">
        <v>8680</v>
      </c>
      <c r="B2699" t="s">
        <v>8681</v>
      </c>
      <c r="C2699" t="s">
        <v>17348</v>
      </c>
      <c r="D2699" t="s">
        <v>17349</v>
      </c>
      <c r="E2699" t="s">
        <v>8497</v>
      </c>
      <c r="F2699" t="s">
        <v>8682</v>
      </c>
      <c r="G2699" t="s">
        <v>8683</v>
      </c>
      <c r="H2699" t="s">
        <v>17350</v>
      </c>
      <c r="I2699" t="s">
        <v>9410</v>
      </c>
      <c r="J2699" t="s">
        <v>9411</v>
      </c>
      <c r="K2699">
        <v>0.93</v>
      </c>
      <c r="L2699" s="1">
        <v>44927</v>
      </c>
      <c r="M2699" s="1">
        <v>45291</v>
      </c>
    </row>
    <row r="2700" spans="1:13">
      <c r="A2700" t="s">
        <v>8684</v>
      </c>
      <c r="B2700" t="s">
        <v>8685</v>
      </c>
      <c r="C2700" t="s">
        <v>17351</v>
      </c>
      <c r="D2700" t="s">
        <v>2228</v>
      </c>
      <c r="E2700" t="s">
        <v>8497</v>
      </c>
      <c r="F2700" t="s">
        <v>8686</v>
      </c>
      <c r="G2700" t="s">
        <v>8554</v>
      </c>
      <c r="H2700" t="s">
        <v>17352</v>
      </c>
      <c r="I2700" t="s">
        <v>9410</v>
      </c>
      <c r="J2700" t="s">
        <v>9411</v>
      </c>
      <c r="K2700">
        <v>0.98</v>
      </c>
      <c r="L2700" s="1">
        <v>44927</v>
      </c>
      <c r="M2700" s="1">
        <v>45291</v>
      </c>
    </row>
    <row r="2701" spans="1:13">
      <c r="A2701" t="s">
        <v>8687</v>
      </c>
      <c r="B2701" t="s">
        <v>8688</v>
      </c>
      <c r="C2701" t="s">
        <v>17353</v>
      </c>
      <c r="D2701" t="s">
        <v>17354</v>
      </c>
      <c r="E2701" t="s">
        <v>8497</v>
      </c>
      <c r="F2701" t="s">
        <v>8689</v>
      </c>
      <c r="G2701" t="s">
        <v>8690</v>
      </c>
      <c r="H2701" t="s">
        <v>17355</v>
      </c>
      <c r="I2701" t="s">
        <v>9410</v>
      </c>
      <c r="J2701" t="s">
        <v>9411</v>
      </c>
      <c r="K2701">
        <v>0.98</v>
      </c>
      <c r="L2701" s="1">
        <v>44927</v>
      </c>
      <c r="M2701" s="1">
        <v>45291</v>
      </c>
    </row>
    <row r="2702" spans="1:13">
      <c r="A2702" t="s">
        <v>8691</v>
      </c>
      <c r="B2702" t="s">
        <v>8692</v>
      </c>
      <c r="C2702" t="s">
        <v>17356</v>
      </c>
      <c r="D2702" t="s">
        <v>17357</v>
      </c>
      <c r="E2702" t="s">
        <v>8497</v>
      </c>
      <c r="F2702" t="s">
        <v>8693</v>
      </c>
      <c r="G2702" t="s">
        <v>8694</v>
      </c>
      <c r="H2702" t="s">
        <v>17358</v>
      </c>
      <c r="I2702" t="s">
        <v>9410</v>
      </c>
      <c r="J2702" t="s">
        <v>9411</v>
      </c>
      <c r="K2702">
        <v>1.03</v>
      </c>
      <c r="L2702" s="1">
        <v>44927</v>
      </c>
      <c r="M2702" s="1">
        <v>45291</v>
      </c>
    </row>
    <row r="2703" spans="1:13">
      <c r="A2703" t="s">
        <v>8695</v>
      </c>
      <c r="B2703" t="s">
        <v>8696</v>
      </c>
      <c r="C2703" t="s">
        <v>17359</v>
      </c>
      <c r="D2703" t="s">
        <v>17360</v>
      </c>
      <c r="E2703" t="s">
        <v>8497</v>
      </c>
      <c r="F2703" t="s">
        <v>8697</v>
      </c>
      <c r="G2703" t="s">
        <v>8698</v>
      </c>
      <c r="H2703" t="s">
        <v>17361</v>
      </c>
      <c r="I2703" t="s">
        <v>9410</v>
      </c>
      <c r="J2703" t="s">
        <v>9411</v>
      </c>
      <c r="K2703">
        <v>0.9</v>
      </c>
      <c r="L2703" s="1">
        <v>44927</v>
      </c>
      <c r="M2703" s="1">
        <v>45291</v>
      </c>
    </row>
    <row r="2704" spans="1:13">
      <c r="A2704" t="s">
        <v>8699</v>
      </c>
      <c r="B2704" t="s">
        <v>8700</v>
      </c>
      <c r="C2704" t="s">
        <v>17362</v>
      </c>
      <c r="D2704" t="s">
        <v>421</v>
      </c>
      <c r="E2704" t="s">
        <v>8497</v>
      </c>
      <c r="F2704" t="s">
        <v>8701</v>
      </c>
      <c r="G2704" t="s">
        <v>421</v>
      </c>
      <c r="H2704" t="s">
        <v>17363</v>
      </c>
      <c r="I2704" t="s">
        <v>9410</v>
      </c>
      <c r="J2704" t="s">
        <v>9411</v>
      </c>
      <c r="K2704">
        <v>1.07</v>
      </c>
      <c r="L2704" s="1">
        <v>44927</v>
      </c>
      <c r="M2704" s="1">
        <v>45291</v>
      </c>
    </row>
    <row r="2705" spans="1:13">
      <c r="A2705" t="s">
        <v>17364</v>
      </c>
      <c r="B2705" t="s">
        <v>17365</v>
      </c>
      <c r="C2705" t="s">
        <v>17366</v>
      </c>
      <c r="D2705" t="s">
        <v>2697</v>
      </c>
      <c r="E2705" t="s">
        <v>8497</v>
      </c>
      <c r="F2705" t="s">
        <v>17367</v>
      </c>
      <c r="G2705" t="s">
        <v>2697</v>
      </c>
      <c r="H2705" t="s">
        <v>17368</v>
      </c>
      <c r="I2705" t="s">
        <v>9410</v>
      </c>
      <c r="J2705" t="s">
        <v>9411</v>
      </c>
      <c r="K2705">
        <v>0.95</v>
      </c>
      <c r="L2705" s="1">
        <v>44927</v>
      </c>
      <c r="M2705" s="1">
        <v>45291</v>
      </c>
    </row>
    <row r="2706" spans="1:13">
      <c r="A2706" t="s">
        <v>8702</v>
      </c>
      <c r="B2706" t="s">
        <v>8703</v>
      </c>
      <c r="C2706" t="s">
        <v>17369</v>
      </c>
      <c r="D2706" t="s">
        <v>2228</v>
      </c>
      <c r="E2706" t="s">
        <v>8497</v>
      </c>
      <c r="F2706" t="s">
        <v>8704</v>
      </c>
      <c r="G2706" t="s">
        <v>8705</v>
      </c>
      <c r="H2706" t="s">
        <v>17370</v>
      </c>
      <c r="I2706" t="s">
        <v>9410</v>
      </c>
      <c r="J2706" t="s">
        <v>9411</v>
      </c>
      <c r="K2706">
        <v>1.01</v>
      </c>
      <c r="L2706" s="1">
        <v>44927</v>
      </c>
      <c r="M2706" s="1">
        <v>45291</v>
      </c>
    </row>
    <row r="2707" spans="1:13">
      <c r="A2707" t="s">
        <v>8706</v>
      </c>
      <c r="B2707" t="s">
        <v>8707</v>
      </c>
      <c r="C2707" t="s">
        <v>17371</v>
      </c>
      <c r="D2707" t="s">
        <v>17288</v>
      </c>
      <c r="E2707" t="s">
        <v>8497</v>
      </c>
      <c r="F2707" t="s">
        <v>8708</v>
      </c>
      <c r="G2707" t="s">
        <v>8609</v>
      </c>
      <c r="H2707" t="s">
        <v>17372</v>
      </c>
      <c r="I2707" t="s">
        <v>9410</v>
      </c>
      <c r="J2707" t="s">
        <v>9411</v>
      </c>
      <c r="K2707">
        <v>0.91</v>
      </c>
      <c r="L2707" s="1">
        <v>44927</v>
      </c>
      <c r="M2707" s="1">
        <v>45291</v>
      </c>
    </row>
    <row r="2708" spans="1:13">
      <c r="A2708" t="s">
        <v>8711</v>
      </c>
      <c r="B2708" t="s">
        <v>8712</v>
      </c>
      <c r="C2708" t="s">
        <v>17373</v>
      </c>
      <c r="D2708" t="s">
        <v>17374</v>
      </c>
      <c r="E2708" t="s">
        <v>8497</v>
      </c>
      <c r="F2708" t="s">
        <v>8713</v>
      </c>
      <c r="G2708" t="s">
        <v>8714</v>
      </c>
      <c r="H2708" t="s">
        <v>17375</v>
      </c>
      <c r="I2708" t="s">
        <v>9410</v>
      </c>
      <c r="J2708" t="s">
        <v>9411</v>
      </c>
      <c r="K2708">
        <v>0.93</v>
      </c>
      <c r="L2708" s="1">
        <v>44927</v>
      </c>
      <c r="M2708" s="1">
        <v>45291</v>
      </c>
    </row>
    <row r="2709" spans="1:13">
      <c r="A2709" t="s">
        <v>8715</v>
      </c>
      <c r="B2709" t="s">
        <v>8716</v>
      </c>
      <c r="C2709" t="s">
        <v>17376</v>
      </c>
      <c r="D2709" t="s">
        <v>12806</v>
      </c>
      <c r="E2709" t="s">
        <v>8497</v>
      </c>
      <c r="F2709" t="s">
        <v>8717</v>
      </c>
      <c r="G2709" t="s">
        <v>8619</v>
      </c>
      <c r="H2709" t="s">
        <v>17377</v>
      </c>
      <c r="I2709" t="s">
        <v>9410</v>
      </c>
      <c r="J2709" t="s">
        <v>9411</v>
      </c>
      <c r="K2709">
        <v>0.97</v>
      </c>
      <c r="L2709" s="1">
        <v>44927</v>
      </c>
      <c r="M2709" s="1">
        <v>45291</v>
      </c>
    </row>
    <row r="2710" spans="1:13">
      <c r="A2710" t="s">
        <v>8718</v>
      </c>
      <c r="B2710" t="s">
        <v>8719</v>
      </c>
      <c r="C2710" t="s">
        <v>17378</v>
      </c>
      <c r="D2710" t="s">
        <v>17379</v>
      </c>
      <c r="E2710" t="s">
        <v>8497</v>
      </c>
      <c r="F2710" t="s">
        <v>8720</v>
      </c>
      <c r="G2710" t="s">
        <v>8721</v>
      </c>
      <c r="H2710" t="s">
        <v>17380</v>
      </c>
      <c r="I2710" t="s">
        <v>9410</v>
      </c>
      <c r="J2710" t="s">
        <v>9411</v>
      </c>
      <c r="K2710">
        <v>0.94</v>
      </c>
      <c r="L2710" s="1">
        <v>44927</v>
      </c>
      <c r="M2710" s="1">
        <v>45291</v>
      </c>
    </row>
    <row r="2711" spans="1:13">
      <c r="A2711" t="s">
        <v>8722</v>
      </c>
      <c r="B2711" t="s">
        <v>8723</v>
      </c>
      <c r="C2711" t="s">
        <v>17381</v>
      </c>
      <c r="D2711" t="s">
        <v>2673</v>
      </c>
      <c r="E2711" t="s">
        <v>8497</v>
      </c>
      <c r="F2711" t="s">
        <v>8724</v>
      </c>
      <c r="G2711" t="s">
        <v>4818</v>
      </c>
      <c r="H2711" t="s">
        <v>17382</v>
      </c>
      <c r="I2711" t="s">
        <v>9410</v>
      </c>
      <c r="J2711" t="s">
        <v>9411</v>
      </c>
      <c r="K2711">
        <v>0.94</v>
      </c>
      <c r="L2711" s="1">
        <v>44927</v>
      </c>
      <c r="M2711" s="1">
        <v>45291</v>
      </c>
    </row>
    <row r="2712" spans="1:13">
      <c r="A2712" t="s">
        <v>8725</v>
      </c>
      <c r="B2712" t="s">
        <v>8726</v>
      </c>
      <c r="C2712" t="s">
        <v>17383</v>
      </c>
      <c r="D2712" t="s">
        <v>8728</v>
      </c>
      <c r="E2712" t="s">
        <v>8497</v>
      </c>
      <c r="F2712" t="s">
        <v>8727</v>
      </c>
      <c r="G2712" t="s">
        <v>8728</v>
      </c>
      <c r="H2712" t="s">
        <v>17384</v>
      </c>
      <c r="I2712" t="s">
        <v>9410</v>
      </c>
      <c r="J2712" t="s">
        <v>9411</v>
      </c>
      <c r="K2712">
        <v>0.9</v>
      </c>
      <c r="L2712" s="1">
        <v>44927</v>
      </c>
      <c r="M2712" s="1">
        <v>45291</v>
      </c>
    </row>
    <row r="2713" spans="1:13">
      <c r="A2713" t="s">
        <v>8729</v>
      </c>
      <c r="B2713" t="s">
        <v>8730</v>
      </c>
      <c r="C2713" t="s">
        <v>17385</v>
      </c>
      <c r="D2713" t="s">
        <v>17386</v>
      </c>
      <c r="E2713" t="s">
        <v>8497</v>
      </c>
      <c r="F2713" t="s">
        <v>8731</v>
      </c>
      <c r="G2713" t="s">
        <v>7591</v>
      </c>
      <c r="H2713" t="s">
        <v>17387</v>
      </c>
      <c r="I2713" t="s">
        <v>9410</v>
      </c>
      <c r="J2713" t="s">
        <v>9411</v>
      </c>
      <c r="K2713">
        <v>0.97</v>
      </c>
      <c r="L2713" s="1">
        <v>44927</v>
      </c>
      <c r="M2713" s="1">
        <v>45291</v>
      </c>
    </row>
    <row r="2714" spans="1:13">
      <c r="A2714" t="s">
        <v>8732</v>
      </c>
      <c r="B2714" t="s">
        <v>8733</v>
      </c>
      <c r="C2714" t="s">
        <v>17388</v>
      </c>
      <c r="D2714" t="s">
        <v>8735</v>
      </c>
      <c r="E2714" t="s">
        <v>8497</v>
      </c>
      <c r="F2714" t="s">
        <v>8734</v>
      </c>
      <c r="G2714" t="s">
        <v>8735</v>
      </c>
      <c r="H2714" t="s">
        <v>17389</v>
      </c>
      <c r="I2714" t="s">
        <v>9410</v>
      </c>
      <c r="J2714" t="s">
        <v>9411</v>
      </c>
      <c r="K2714">
        <v>0.86</v>
      </c>
      <c r="L2714" s="1">
        <v>44927</v>
      </c>
      <c r="M2714" s="1">
        <v>45291</v>
      </c>
    </row>
    <row r="2715" spans="1:13">
      <c r="A2715" t="s">
        <v>8736</v>
      </c>
      <c r="B2715" t="s">
        <v>8737</v>
      </c>
      <c r="C2715" t="s">
        <v>17390</v>
      </c>
      <c r="D2715" t="s">
        <v>16844</v>
      </c>
      <c r="E2715" t="s">
        <v>8497</v>
      </c>
      <c r="F2715" t="s">
        <v>8738</v>
      </c>
      <c r="G2715" t="s">
        <v>8739</v>
      </c>
      <c r="H2715" t="s">
        <v>17391</v>
      </c>
      <c r="I2715" t="s">
        <v>9410</v>
      </c>
      <c r="J2715" t="s">
        <v>9411</v>
      </c>
      <c r="K2715">
        <v>0.96</v>
      </c>
      <c r="L2715" s="1">
        <v>44927</v>
      </c>
      <c r="M2715" s="1">
        <v>45291</v>
      </c>
    </row>
    <row r="2716" spans="1:13">
      <c r="A2716" t="s">
        <v>8740</v>
      </c>
      <c r="B2716" t="s">
        <v>8741</v>
      </c>
      <c r="C2716" t="s">
        <v>17392</v>
      </c>
      <c r="D2716" t="s">
        <v>17299</v>
      </c>
      <c r="E2716" t="s">
        <v>8497</v>
      </c>
      <c r="F2716" t="s">
        <v>8622</v>
      </c>
      <c r="G2716" t="s">
        <v>8623</v>
      </c>
      <c r="H2716" t="s">
        <v>17393</v>
      </c>
      <c r="I2716" t="s">
        <v>9410</v>
      </c>
      <c r="J2716" t="s">
        <v>9411</v>
      </c>
      <c r="K2716">
        <v>0.91</v>
      </c>
      <c r="L2716" s="1">
        <v>44927</v>
      </c>
      <c r="M2716" s="1">
        <v>45291</v>
      </c>
    </row>
    <row r="2717" spans="1:13">
      <c r="A2717" t="s">
        <v>8742</v>
      </c>
      <c r="B2717" t="s">
        <v>8743</v>
      </c>
      <c r="C2717" t="s">
        <v>17394</v>
      </c>
      <c r="D2717" t="s">
        <v>17395</v>
      </c>
      <c r="E2717" t="s">
        <v>8497</v>
      </c>
      <c r="F2717" t="s">
        <v>8744</v>
      </c>
      <c r="G2717" t="s">
        <v>8690</v>
      </c>
      <c r="H2717" t="s">
        <v>17396</v>
      </c>
      <c r="I2717" t="s">
        <v>9410</v>
      </c>
      <c r="J2717" t="s">
        <v>9411</v>
      </c>
      <c r="K2717">
        <v>1.03</v>
      </c>
      <c r="L2717" s="1">
        <v>44927</v>
      </c>
      <c r="M2717" s="1">
        <v>45291</v>
      </c>
    </row>
    <row r="2718" spans="1:13">
      <c r="A2718" t="s">
        <v>8745</v>
      </c>
      <c r="B2718" t="s">
        <v>8746</v>
      </c>
      <c r="C2718" t="s">
        <v>17397</v>
      </c>
      <c r="D2718" t="s">
        <v>17398</v>
      </c>
      <c r="E2718" t="s">
        <v>8497</v>
      </c>
      <c r="F2718" t="s">
        <v>8747</v>
      </c>
      <c r="G2718" t="s">
        <v>8580</v>
      </c>
      <c r="H2718" t="s">
        <v>17399</v>
      </c>
      <c r="I2718" t="s">
        <v>9410</v>
      </c>
      <c r="J2718" t="s">
        <v>9411</v>
      </c>
      <c r="K2718">
        <v>1</v>
      </c>
      <c r="L2718" s="1">
        <v>44927</v>
      </c>
      <c r="M2718" s="1">
        <v>45291</v>
      </c>
    </row>
    <row r="2719" spans="1:13">
      <c r="A2719" t="s">
        <v>8762</v>
      </c>
      <c r="B2719" t="s">
        <v>950</v>
      </c>
      <c r="C2719" t="s">
        <v>17400</v>
      </c>
      <c r="D2719" t="s">
        <v>8765</v>
      </c>
      <c r="E2719" t="s">
        <v>8763</v>
      </c>
      <c r="F2719" t="s">
        <v>8764</v>
      </c>
      <c r="G2719" t="s">
        <v>8765</v>
      </c>
      <c r="H2719" t="s">
        <v>17401</v>
      </c>
      <c r="I2719" t="s">
        <v>9410</v>
      </c>
      <c r="J2719" t="s">
        <v>9411</v>
      </c>
      <c r="K2719">
        <v>0.96</v>
      </c>
      <c r="L2719" s="1">
        <v>44927</v>
      </c>
      <c r="M2719" s="1">
        <v>45291</v>
      </c>
    </row>
    <row r="2720" spans="1:13">
      <c r="A2720" t="s">
        <v>8766</v>
      </c>
      <c r="B2720" t="s">
        <v>8767</v>
      </c>
      <c r="C2720" t="s">
        <v>17402</v>
      </c>
      <c r="D2720" t="s">
        <v>11893</v>
      </c>
      <c r="E2720" t="s">
        <v>8763</v>
      </c>
      <c r="F2720" t="s">
        <v>8768</v>
      </c>
      <c r="G2720" t="s">
        <v>8769</v>
      </c>
      <c r="H2720" t="s">
        <v>17403</v>
      </c>
      <c r="I2720" t="s">
        <v>9410</v>
      </c>
      <c r="J2720" t="s">
        <v>9411</v>
      </c>
      <c r="K2720">
        <v>0.92</v>
      </c>
      <c r="L2720" s="1">
        <v>44927</v>
      </c>
      <c r="M2720" s="1">
        <v>45291</v>
      </c>
    </row>
    <row r="2721" spans="1:13">
      <c r="A2721" t="s">
        <v>8770</v>
      </c>
      <c r="B2721" t="s">
        <v>8771</v>
      </c>
      <c r="C2721" t="s">
        <v>17404</v>
      </c>
      <c r="D2721" t="s">
        <v>17405</v>
      </c>
      <c r="E2721" t="s">
        <v>8763</v>
      </c>
      <c r="F2721" t="s">
        <v>8772</v>
      </c>
      <c r="G2721" t="s">
        <v>8773</v>
      </c>
      <c r="H2721" t="s">
        <v>17406</v>
      </c>
      <c r="I2721" t="s">
        <v>9410</v>
      </c>
      <c r="J2721" t="s">
        <v>9411</v>
      </c>
      <c r="K2721">
        <v>0.98</v>
      </c>
      <c r="L2721" s="1">
        <v>44927</v>
      </c>
      <c r="M2721" s="1">
        <v>45291</v>
      </c>
    </row>
    <row r="2722" spans="1:13">
      <c r="A2722" t="s">
        <v>8774</v>
      </c>
      <c r="B2722" t="s">
        <v>8775</v>
      </c>
      <c r="C2722" t="s">
        <v>17407</v>
      </c>
      <c r="D2722" t="s">
        <v>17408</v>
      </c>
      <c r="E2722" t="s">
        <v>8763</v>
      </c>
      <c r="F2722" t="s">
        <v>8776</v>
      </c>
      <c r="G2722" t="s">
        <v>8769</v>
      </c>
      <c r="H2722" t="s">
        <v>17409</v>
      </c>
      <c r="I2722" t="s">
        <v>9410</v>
      </c>
      <c r="J2722" t="s">
        <v>9411</v>
      </c>
      <c r="K2722">
        <v>0.88</v>
      </c>
      <c r="L2722" s="1">
        <v>44927</v>
      </c>
      <c r="M2722" s="1">
        <v>45291</v>
      </c>
    </row>
    <row r="2723" spans="1:13">
      <c r="A2723" t="s">
        <v>8777</v>
      </c>
      <c r="B2723" t="s">
        <v>8778</v>
      </c>
      <c r="C2723" t="s">
        <v>17410</v>
      </c>
      <c r="D2723" t="s">
        <v>17405</v>
      </c>
      <c r="E2723" t="s">
        <v>8763</v>
      </c>
      <c r="F2723" t="s">
        <v>8779</v>
      </c>
      <c r="G2723" t="s">
        <v>8773</v>
      </c>
      <c r="H2723" t="s">
        <v>17411</v>
      </c>
      <c r="I2723" t="s">
        <v>9410</v>
      </c>
      <c r="J2723" t="s">
        <v>9411</v>
      </c>
      <c r="K2723">
        <v>0.96</v>
      </c>
      <c r="L2723" s="1">
        <v>44927</v>
      </c>
      <c r="M2723" s="1">
        <v>45291</v>
      </c>
    </row>
    <row r="2724" spans="1:13">
      <c r="A2724" t="s">
        <v>8780</v>
      </c>
      <c r="B2724" t="s">
        <v>8781</v>
      </c>
      <c r="C2724" t="s">
        <v>17412</v>
      </c>
      <c r="D2724" t="s">
        <v>17413</v>
      </c>
      <c r="E2724" t="s">
        <v>8763</v>
      </c>
      <c r="F2724" t="s">
        <v>8782</v>
      </c>
      <c r="G2724" t="s">
        <v>8773</v>
      </c>
      <c r="H2724" t="s">
        <v>17414</v>
      </c>
      <c r="I2724" t="s">
        <v>9410</v>
      </c>
      <c r="J2724" t="s">
        <v>9411</v>
      </c>
      <c r="K2724">
        <v>1.02</v>
      </c>
      <c r="L2724" s="1">
        <v>44927</v>
      </c>
      <c r="M2724" s="1">
        <v>45291</v>
      </c>
    </row>
    <row r="2725" spans="1:13">
      <c r="A2725" t="s">
        <v>8783</v>
      </c>
      <c r="B2725" t="s">
        <v>8784</v>
      </c>
      <c r="C2725" t="s">
        <v>17415</v>
      </c>
      <c r="D2725" t="s">
        <v>15743</v>
      </c>
      <c r="E2725" t="s">
        <v>8763</v>
      </c>
      <c r="F2725" t="s">
        <v>8785</v>
      </c>
      <c r="G2725" t="s">
        <v>8786</v>
      </c>
      <c r="H2725" t="s">
        <v>17416</v>
      </c>
      <c r="I2725" t="s">
        <v>9410</v>
      </c>
      <c r="J2725" t="s">
        <v>9411</v>
      </c>
      <c r="K2725">
        <v>0.93</v>
      </c>
      <c r="L2725" s="1">
        <v>44927</v>
      </c>
      <c r="M2725" s="1">
        <v>45291</v>
      </c>
    </row>
    <row r="2726" spans="1:13">
      <c r="A2726" t="s">
        <v>8787</v>
      </c>
      <c r="B2726" t="s">
        <v>8788</v>
      </c>
      <c r="C2726" t="s">
        <v>17417</v>
      </c>
      <c r="D2726" t="s">
        <v>10499</v>
      </c>
      <c r="E2726" t="s">
        <v>8763</v>
      </c>
      <c r="F2726" t="s">
        <v>8789</v>
      </c>
      <c r="G2726" t="s">
        <v>8773</v>
      </c>
      <c r="H2726" t="s">
        <v>17418</v>
      </c>
      <c r="I2726" t="s">
        <v>9410</v>
      </c>
      <c r="J2726" t="s">
        <v>9411</v>
      </c>
      <c r="K2726">
        <v>0.91</v>
      </c>
      <c r="L2726" s="1">
        <v>44927</v>
      </c>
      <c r="M2726" s="1">
        <v>45291</v>
      </c>
    </row>
    <row r="2727" spans="1:13">
      <c r="A2727" t="s">
        <v>8790</v>
      </c>
      <c r="B2727" t="s">
        <v>8791</v>
      </c>
      <c r="C2727" t="s">
        <v>17419</v>
      </c>
      <c r="D2727" t="s">
        <v>17420</v>
      </c>
      <c r="E2727" t="s">
        <v>8763</v>
      </c>
      <c r="F2727" t="s">
        <v>8792</v>
      </c>
      <c r="G2727" t="s">
        <v>8793</v>
      </c>
      <c r="H2727" t="s">
        <v>17421</v>
      </c>
      <c r="I2727" t="s">
        <v>9410</v>
      </c>
      <c r="J2727" t="s">
        <v>9411</v>
      </c>
      <c r="K2727">
        <v>0.91</v>
      </c>
      <c r="L2727" s="1">
        <v>44927</v>
      </c>
      <c r="M2727" s="1">
        <v>45291</v>
      </c>
    </row>
    <row r="2728" spans="1:13">
      <c r="A2728" t="s">
        <v>8794</v>
      </c>
      <c r="B2728" t="s">
        <v>8795</v>
      </c>
      <c r="C2728" t="s">
        <v>17422</v>
      </c>
      <c r="D2728" t="s">
        <v>11888</v>
      </c>
      <c r="E2728" t="s">
        <v>8763</v>
      </c>
      <c r="F2728" t="s">
        <v>8796</v>
      </c>
      <c r="G2728" t="s">
        <v>8797</v>
      </c>
      <c r="H2728" t="s">
        <v>17423</v>
      </c>
      <c r="I2728" t="s">
        <v>9410</v>
      </c>
      <c r="J2728" t="s">
        <v>9411</v>
      </c>
      <c r="K2728">
        <v>0.87</v>
      </c>
      <c r="L2728" s="1">
        <v>44927</v>
      </c>
      <c r="M2728" s="1">
        <v>45291</v>
      </c>
    </row>
    <row r="2729" spans="1:13">
      <c r="A2729" t="s">
        <v>8798</v>
      </c>
      <c r="B2729" t="s">
        <v>8799</v>
      </c>
      <c r="C2729" t="s">
        <v>17424</v>
      </c>
      <c r="D2729" t="s">
        <v>10570</v>
      </c>
      <c r="E2729" t="s">
        <v>8763</v>
      </c>
      <c r="F2729" t="s">
        <v>8800</v>
      </c>
      <c r="G2729" t="s">
        <v>8801</v>
      </c>
      <c r="H2729" t="s">
        <v>17425</v>
      </c>
      <c r="I2729" t="s">
        <v>9410</v>
      </c>
      <c r="J2729" t="s">
        <v>9411</v>
      </c>
      <c r="K2729">
        <v>0.93</v>
      </c>
      <c r="L2729" s="1">
        <v>44927</v>
      </c>
      <c r="M2729" s="1">
        <v>45291</v>
      </c>
    </row>
    <row r="2730" spans="1:13">
      <c r="A2730" t="s">
        <v>8802</v>
      </c>
      <c r="B2730" t="s">
        <v>8803</v>
      </c>
      <c r="C2730" t="s">
        <v>17426</v>
      </c>
      <c r="D2730" t="s">
        <v>17427</v>
      </c>
      <c r="E2730" t="s">
        <v>8763</v>
      </c>
      <c r="F2730" t="s">
        <v>8804</v>
      </c>
      <c r="G2730" t="s">
        <v>8805</v>
      </c>
      <c r="H2730" t="s">
        <v>17428</v>
      </c>
      <c r="I2730" t="s">
        <v>9410</v>
      </c>
      <c r="J2730" t="s">
        <v>9411</v>
      </c>
      <c r="K2730">
        <v>0.9</v>
      </c>
      <c r="L2730" s="1">
        <v>44927</v>
      </c>
      <c r="M2730" s="1">
        <v>45291</v>
      </c>
    </row>
    <row r="2731" spans="1:13">
      <c r="A2731" t="s">
        <v>8806</v>
      </c>
      <c r="B2731" t="s">
        <v>8807</v>
      </c>
      <c r="C2731" t="s">
        <v>17429</v>
      </c>
      <c r="D2731" t="s">
        <v>17405</v>
      </c>
      <c r="E2731" t="s">
        <v>8763</v>
      </c>
      <c r="F2731" t="s">
        <v>8808</v>
      </c>
      <c r="G2731" t="s">
        <v>8773</v>
      </c>
      <c r="H2731" t="s">
        <v>17430</v>
      </c>
      <c r="I2731" t="s">
        <v>9410</v>
      </c>
      <c r="J2731" t="s">
        <v>9411</v>
      </c>
      <c r="K2731">
        <v>0.97</v>
      </c>
      <c r="L2731" s="1">
        <v>44927</v>
      </c>
      <c r="M2731" s="1">
        <v>45291</v>
      </c>
    </row>
    <row r="2732" spans="1:13">
      <c r="A2732" t="s">
        <v>8809</v>
      </c>
      <c r="B2732" t="s">
        <v>8810</v>
      </c>
      <c r="C2732" t="s">
        <v>17431</v>
      </c>
      <c r="D2732" t="s">
        <v>17432</v>
      </c>
      <c r="E2732" t="s">
        <v>8763</v>
      </c>
      <c r="F2732" t="s">
        <v>8811</v>
      </c>
      <c r="G2732" t="s">
        <v>8786</v>
      </c>
      <c r="H2732" t="s">
        <v>17433</v>
      </c>
      <c r="I2732" t="s">
        <v>9410</v>
      </c>
      <c r="J2732" t="s">
        <v>9411</v>
      </c>
      <c r="K2732">
        <v>0.95</v>
      </c>
      <c r="L2732" s="1">
        <v>44927</v>
      </c>
      <c r="M2732" s="1">
        <v>45291</v>
      </c>
    </row>
    <row r="2733" spans="1:13">
      <c r="A2733" t="s">
        <v>8812</v>
      </c>
      <c r="B2733" t="s">
        <v>8813</v>
      </c>
      <c r="C2733" t="s">
        <v>17434</v>
      </c>
      <c r="D2733" t="s">
        <v>17405</v>
      </c>
      <c r="E2733" t="s">
        <v>8763</v>
      </c>
      <c r="F2733" t="s">
        <v>8808</v>
      </c>
      <c r="G2733" t="s">
        <v>8773</v>
      </c>
      <c r="H2733" t="s">
        <v>17435</v>
      </c>
      <c r="I2733" t="s">
        <v>9410</v>
      </c>
      <c r="J2733" t="s">
        <v>9411</v>
      </c>
      <c r="K2733">
        <v>0.94</v>
      </c>
      <c r="L2733" s="1">
        <v>44927</v>
      </c>
      <c r="M2733" s="1">
        <v>45291</v>
      </c>
    </row>
    <row r="2734" spans="1:13">
      <c r="A2734" t="s">
        <v>8814</v>
      </c>
      <c r="B2734" t="s">
        <v>3842</v>
      </c>
      <c r="C2734" t="s">
        <v>17436</v>
      </c>
      <c r="D2734" t="s">
        <v>17437</v>
      </c>
      <c r="E2734" t="s">
        <v>8763</v>
      </c>
      <c r="F2734" t="s">
        <v>8815</v>
      </c>
      <c r="G2734" t="s">
        <v>8816</v>
      </c>
      <c r="H2734" t="s">
        <v>17438</v>
      </c>
      <c r="I2734" t="s">
        <v>9410</v>
      </c>
      <c r="J2734" t="s">
        <v>9411</v>
      </c>
      <c r="K2734">
        <v>0.97</v>
      </c>
      <c r="L2734" s="1">
        <v>44927</v>
      </c>
      <c r="M2734" s="1">
        <v>45291</v>
      </c>
    </row>
    <row r="2735" spans="1:13">
      <c r="A2735" t="s">
        <v>8817</v>
      </c>
      <c r="B2735" t="s">
        <v>8818</v>
      </c>
      <c r="C2735" t="s">
        <v>17439</v>
      </c>
      <c r="D2735" t="s">
        <v>16147</v>
      </c>
      <c r="E2735" t="s">
        <v>8763</v>
      </c>
      <c r="F2735" t="s">
        <v>8819</v>
      </c>
      <c r="G2735" t="s">
        <v>8820</v>
      </c>
      <c r="H2735" t="s">
        <v>17440</v>
      </c>
      <c r="I2735" t="s">
        <v>9410</v>
      </c>
      <c r="J2735" t="s">
        <v>9411</v>
      </c>
      <c r="K2735">
        <v>0.98</v>
      </c>
      <c r="L2735" s="1">
        <v>44927</v>
      </c>
      <c r="M2735" s="1">
        <v>45291</v>
      </c>
    </row>
    <row r="2736" spans="1:13">
      <c r="A2736" t="s">
        <v>8821</v>
      </c>
      <c r="B2736" t="s">
        <v>8822</v>
      </c>
      <c r="C2736" t="s">
        <v>17441</v>
      </c>
      <c r="D2736" t="s">
        <v>17442</v>
      </c>
      <c r="E2736" t="s">
        <v>8763</v>
      </c>
      <c r="F2736" t="s">
        <v>8823</v>
      </c>
      <c r="G2736" t="s">
        <v>2957</v>
      </c>
      <c r="H2736" t="s">
        <v>17443</v>
      </c>
      <c r="I2736" t="s">
        <v>9410</v>
      </c>
      <c r="J2736" t="s">
        <v>9411</v>
      </c>
      <c r="K2736">
        <v>0.92</v>
      </c>
      <c r="L2736" s="1">
        <v>44927</v>
      </c>
      <c r="M2736" s="1">
        <v>45291</v>
      </c>
    </row>
    <row r="2737" spans="1:13">
      <c r="A2737" t="s">
        <v>8824</v>
      </c>
      <c r="B2737" t="s">
        <v>8825</v>
      </c>
      <c r="C2737" t="s">
        <v>17444</v>
      </c>
      <c r="D2737" t="s">
        <v>8827</v>
      </c>
      <c r="E2737" t="s">
        <v>8763</v>
      </c>
      <c r="F2737" t="s">
        <v>8826</v>
      </c>
      <c r="G2737" t="s">
        <v>8827</v>
      </c>
      <c r="H2737" t="s">
        <v>17445</v>
      </c>
      <c r="I2737" t="s">
        <v>9410</v>
      </c>
      <c r="J2737" t="s">
        <v>9411</v>
      </c>
      <c r="K2737">
        <v>0.91</v>
      </c>
      <c r="L2737" s="1">
        <v>44927</v>
      </c>
      <c r="M2737" s="1">
        <v>45291</v>
      </c>
    </row>
    <row r="2738" spans="1:13">
      <c r="A2738" t="s">
        <v>17446</v>
      </c>
      <c r="B2738" t="s">
        <v>17447</v>
      </c>
      <c r="C2738" t="s">
        <v>17448</v>
      </c>
      <c r="D2738" t="s">
        <v>17449</v>
      </c>
      <c r="E2738" t="s">
        <v>8763</v>
      </c>
      <c r="F2738" t="s">
        <v>17450</v>
      </c>
      <c r="G2738" t="s">
        <v>8827</v>
      </c>
      <c r="H2738" t="s">
        <v>17451</v>
      </c>
      <c r="I2738" t="s">
        <v>9410</v>
      </c>
      <c r="J2738" t="s">
        <v>9411</v>
      </c>
      <c r="K2738">
        <v>1.18</v>
      </c>
      <c r="L2738" s="1">
        <v>44927</v>
      </c>
      <c r="M2738" s="1">
        <v>45291</v>
      </c>
    </row>
    <row r="2739" spans="1:13">
      <c r="A2739" t="s">
        <v>8828</v>
      </c>
      <c r="B2739" t="s">
        <v>8829</v>
      </c>
      <c r="C2739" t="s">
        <v>17452</v>
      </c>
      <c r="D2739" t="s">
        <v>17453</v>
      </c>
      <c r="E2739" t="s">
        <v>8763</v>
      </c>
      <c r="F2739" t="s">
        <v>8830</v>
      </c>
      <c r="G2739" t="s">
        <v>8831</v>
      </c>
      <c r="H2739" t="s">
        <v>17454</v>
      </c>
      <c r="I2739" t="s">
        <v>9410</v>
      </c>
      <c r="J2739" t="s">
        <v>9411</v>
      </c>
      <c r="K2739">
        <v>0.96</v>
      </c>
      <c r="L2739" s="1">
        <v>44927</v>
      </c>
      <c r="M2739" s="1">
        <v>45291</v>
      </c>
    </row>
    <row r="2740" spans="1:13">
      <c r="A2740" t="s">
        <v>8832</v>
      </c>
      <c r="B2740" t="s">
        <v>8833</v>
      </c>
      <c r="C2740" t="s">
        <v>17455</v>
      </c>
      <c r="D2740" t="s">
        <v>16457</v>
      </c>
      <c r="E2740" t="s">
        <v>8763</v>
      </c>
      <c r="F2740" t="s">
        <v>8834</v>
      </c>
      <c r="G2740" t="s">
        <v>8835</v>
      </c>
      <c r="H2740" t="s">
        <v>17456</v>
      </c>
      <c r="I2740" t="s">
        <v>9410</v>
      </c>
      <c r="J2740" t="s">
        <v>9411</v>
      </c>
      <c r="K2740">
        <v>0.89</v>
      </c>
      <c r="L2740" s="1">
        <v>44927</v>
      </c>
      <c r="M2740" s="1">
        <v>45291</v>
      </c>
    </row>
    <row r="2741" spans="1:13">
      <c r="A2741" t="s">
        <v>8836</v>
      </c>
      <c r="B2741" t="s">
        <v>8837</v>
      </c>
      <c r="C2741" t="s">
        <v>17457</v>
      </c>
      <c r="D2741" t="s">
        <v>8839</v>
      </c>
      <c r="E2741" t="s">
        <v>8763</v>
      </c>
      <c r="F2741" t="s">
        <v>8838</v>
      </c>
      <c r="G2741" t="s">
        <v>8839</v>
      </c>
      <c r="H2741" t="s">
        <v>17458</v>
      </c>
      <c r="I2741" t="s">
        <v>9410</v>
      </c>
      <c r="J2741" t="s">
        <v>9411</v>
      </c>
      <c r="K2741">
        <v>0.95</v>
      </c>
      <c r="L2741" s="1">
        <v>44927</v>
      </c>
      <c r="M2741" s="1">
        <v>45291</v>
      </c>
    </row>
    <row r="2742" spans="1:13">
      <c r="A2742" t="s">
        <v>8840</v>
      </c>
      <c r="B2742" t="s">
        <v>8841</v>
      </c>
      <c r="C2742" t="s">
        <v>17459</v>
      </c>
      <c r="D2742" t="s">
        <v>17460</v>
      </c>
      <c r="E2742" t="s">
        <v>8763</v>
      </c>
      <c r="F2742" t="s">
        <v>8842</v>
      </c>
      <c r="G2742" t="s">
        <v>2950</v>
      </c>
      <c r="H2742" t="s">
        <v>17461</v>
      </c>
      <c r="I2742" t="s">
        <v>9410</v>
      </c>
      <c r="J2742" t="s">
        <v>9411</v>
      </c>
      <c r="K2742">
        <v>0.92</v>
      </c>
      <c r="L2742" s="1">
        <v>44927</v>
      </c>
      <c r="M2742" s="1">
        <v>45291</v>
      </c>
    </row>
    <row r="2743" spans="1:13">
      <c r="A2743" t="s">
        <v>8843</v>
      </c>
      <c r="B2743" t="s">
        <v>8844</v>
      </c>
      <c r="C2743" t="s">
        <v>17462</v>
      </c>
      <c r="D2743" t="s">
        <v>14052</v>
      </c>
      <c r="E2743" t="s">
        <v>8763</v>
      </c>
      <c r="F2743" t="s">
        <v>8845</v>
      </c>
      <c r="G2743" t="s">
        <v>8773</v>
      </c>
      <c r="H2743" t="s">
        <v>17463</v>
      </c>
      <c r="I2743" t="s">
        <v>9410</v>
      </c>
      <c r="J2743" t="s">
        <v>9411</v>
      </c>
      <c r="K2743">
        <v>0.92</v>
      </c>
      <c r="L2743" s="1">
        <v>44927</v>
      </c>
      <c r="M2743" s="1">
        <v>45291</v>
      </c>
    </row>
    <row r="2744" spans="1:13">
      <c r="A2744" t="s">
        <v>8846</v>
      </c>
      <c r="B2744" t="s">
        <v>8847</v>
      </c>
      <c r="C2744" t="s">
        <v>17464</v>
      </c>
      <c r="D2744" t="s">
        <v>17465</v>
      </c>
      <c r="E2744" t="s">
        <v>8763</v>
      </c>
      <c r="F2744" t="s">
        <v>8848</v>
      </c>
      <c r="G2744" t="s">
        <v>409</v>
      </c>
      <c r="H2744" t="s">
        <v>17466</v>
      </c>
      <c r="I2744" t="s">
        <v>9410</v>
      </c>
      <c r="J2744" t="s">
        <v>9411</v>
      </c>
      <c r="K2744">
        <v>0.99</v>
      </c>
      <c r="L2744" s="1">
        <v>44927</v>
      </c>
      <c r="M2744" s="1">
        <v>45291</v>
      </c>
    </row>
    <row r="2745" spans="1:13">
      <c r="A2745" t="s">
        <v>8849</v>
      </c>
      <c r="B2745" t="s">
        <v>8850</v>
      </c>
      <c r="C2745" t="s">
        <v>17467</v>
      </c>
      <c r="D2745" t="s">
        <v>8839</v>
      </c>
      <c r="E2745" t="s">
        <v>8763</v>
      </c>
      <c r="F2745" t="s">
        <v>8851</v>
      </c>
      <c r="G2745" t="s">
        <v>8839</v>
      </c>
      <c r="H2745" t="s">
        <v>17468</v>
      </c>
      <c r="I2745" t="s">
        <v>9410</v>
      </c>
      <c r="J2745" t="s">
        <v>9411</v>
      </c>
      <c r="K2745">
        <v>0.98</v>
      </c>
      <c r="L2745" s="1">
        <v>44927</v>
      </c>
      <c r="M2745" s="1">
        <v>45291</v>
      </c>
    </row>
    <row r="2746" spans="1:13">
      <c r="A2746" t="s">
        <v>8852</v>
      </c>
      <c r="B2746" t="s">
        <v>8853</v>
      </c>
      <c r="C2746" t="s">
        <v>17469</v>
      </c>
      <c r="D2746" t="s">
        <v>5077</v>
      </c>
      <c r="E2746" t="s">
        <v>8763</v>
      </c>
      <c r="F2746" t="s">
        <v>8854</v>
      </c>
      <c r="G2746" t="s">
        <v>409</v>
      </c>
      <c r="H2746" t="s">
        <v>17470</v>
      </c>
      <c r="I2746" t="s">
        <v>9410</v>
      </c>
      <c r="J2746" t="s">
        <v>9411</v>
      </c>
      <c r="K2746">
        <v>0.93</v>
      </c>
      <c r="L2746" s="1">
        <v>44927</v>
      </c>
      <c r="M2746" s="1">
        <v>45291</v>
      </c>
    </row>
    <row r="2747" spans="1:13">
      <c r="A2747" t="s">
        <v>8855</v>
      </c>
      <c r="B2747" t="s">
        <v>8856</v>
      </c>
      <c r="C2747" t="s">
        <v>17471</v>
      </c>
      <c r="D2747" t="s">
        <v>8599</v>
      </c>
      <c r="E2747" t="s">
        <v>8763</v>
      </c>
      <c r="F2747" t="s">
        <v>8857</v>
      </c>
      <c r="G2747" t="s">
        <v>8786</v>
      </c>
      <c r="H2747" t="s">
        <v>17472</v>
      </c>
      <c r="I2747" t="s">
        <v>9410</v>
      </c>
      <c r="J2747" t="s">
        <v>9411</v>
      </c>
      <c r="K2747">
        <v>0.9</v>
      </c>
      <c r="L2747" s="1">
        <v>44927</v>
      </c>
      <c r="M2747" s="1">
        <v>45291</v>
      </c>
    </row>
    <row r="2748" spans="1:13">
      <c r="A2748" t="s">
        <v>8858</v>
      </c>
      <c r="B2748" t="s">
        <v>8859</v>
      </c>
      <c r="C2748" t="s">
        <v>17473</v>
      </c>
      <c r="D2748" t="s">
        <v>17405</v>
      </c>
      <c r="E2748" t="s">
        <v>8763</v>
      </c>
      <c r="F2748" t="s">
        <v>8860</v>
      </c>
      <c r="G2748" t="s">
        <v>8773</v>
      </c>
      <c r="H2748" t="s">
        <v>17474</v>
      </c>
      <c r="I2748" t="s">
        <v>9410</v>
      </c>
      <c r="J2748" t="s">
        <v>9411</v>
      </c>
      <c r="K2748">
        <v>1.04</v>
      </c>
      <c r="L2748" s="1">
        <v>44927</v>
      </c>
      <c r="M2748" s="1">
        <v>45291</v>
      </c>
    </row>
    <row r="2749" spans="1:13">
      <c r="A2749" t="s">
        <v>8861</v>
      </c>
      <c r="B2749" t="s">
        <v>8862</v>
      </c>
      <c r="C2749" t="s">
        <v>17475</v>
      </c>
      <c r="D2749" t="s">
        <v>17476</v>
      </c>
      <c r="E2749" t="s">
        <v>8763</v>
      </c>
      <c r="F2749" t="s">
        <v>8863</v>
      </c>
      <c r="G2749" t="s">
        <v>8864</v>
      </c>
      <c r="H2749" t="s">
        <v>17477</v>
      </c>
      <c r="I2749" t="s">
        <v>9410</v>
      </c>
      <c r="J2749" t="s">
        <v>9411</v>
      </c>
      <c r="K2749">
        <v>0.93</v>
      </c>
      <c r="L2749" s="1">
        <v>44927</v>
      </c>
      <c r="M2749" s="1">
        <v>45291</v>
      </c>
    </row>
    <row r="2750" spans="1:13">
      <c r="A2750" t="s">
        <v>8865</v>
      </c>
      <c r="B2750" t="s">
        <v>8866</v>
      </c>
      <c r="C2750" t="s">
        <v>17478</v>
      </c>
      <c r="D2750" t="s">
        <v>8839</v>
      </c>
      <c r="E2750" t="s">
        <v>8763</v>
      </c>
      <c r="F2750" t="s">
        <v>8867</v>
      </c>
      <c r="G2750" t="s">
        <v>8839</v>
      </c>
      <c r="H2750" t="s">
        <v>17479</v>
      </c>
      <c r="I2750" t="s">
        <v>9410</v>
      </c>
      <c r="J2750" t="s">
        <v>9411</v>
      </c>
      <c r="K2750">
        <v>0.95</v>
      </c>
      <c r="L2750" s="1">
        <v>44927</v>
      </c>
      <c r="M2750" s="1">
        <v>45291</v>
      </c>
    </row>
    <row r="2751" spans="1:13">
      <c r="A2751" t="s">
        <v>8868</v>
      </c>
      <c r="B2751" t="s">
        <v>8869</v>
      </c>
      <c r="C2751" t="s">
        <v>17480</v>
      </c>
      <c r="D2751" t="s">
        <v>17481</v>
      </c>
      <c r="E2751" t="s">
        <v>8763</v>
      </c>
      <c r="F2751" t="s">
        <v>8870</v>
      </c>
      <c r="G2751" t="s">
        <v>8801</v>
      </c>
      <c r="H2751" t="s">
        <v>17482</v>
      </c>
      <c r="I2751" t="s">
        <v>9410</v>
      </c>
      <c r="J2751" t="s">
        <v>9411</v>
      </c>
      <c r="K2751">
        <v>0.88</v>
      </c>
      <c r="L2751" s="1">
        <v>44927</v>
      </c>
      <c r="M2751" s="1">
        <v>45291</v>
      </c>
    </row>
    <row r="2752" spans="1:13">
      <c r="A2752" t="s">
        <v>17483</v>
      </c>
      <c r="B2752" t="s">
        <v>17484</v>
      </c>
      <c r="C2752" t="s">
        <v>17485</v>
      </c>
      <c r="D2752" t="s">
        <v>1907</v>
      </c>
      <c r="E2752" t="s">
        <v>8763</v>
      </c>
      <c r="F2752" t="s">
        <v>17486</v>
      </c>
      <c r="G2752" t="s">
        <v>8786</v>
      </c>
      <c r="H2752" t="s">
        <v>17487</v>
      </c>
      <c r="I2752" t="s">
        <v>9410</v>
      </c>
      <c r="J2752" t="s">
        <v>9411</v>
      </c>
      <c r="K2752">
        <v>0.87</v>
      </c>
      <c r="L2752" s="1">
        <v>44927</v>
      </c>
      <c r="M2752" s="1">
        <v>45291</v>
      </c>
    </row>
    <row r="2753" spans="1:13">
      <c r="A2753" t="s">
        <v>8871</v>
      </c>
      <c r="B2753" t="s">
        <v>8872</v>
      </c>
      <c r="C2753" t="s">
        <v>17488</v>
      </c>
      <c r="D2753" t="s">
        <v>17489</v>
      </c>
      <c r="E2753" t="s">
        <v>8763</v>
      </c>
      <c r="F2753" t="s">
        <v>8873</v>
      </c>
      <c r="G2753" t="s">
        <v>8773</v>
      </c>
      <c r="H2753" t="s">
        <v>17490</v>
      </c>
      <c r="I2753" t="s">
        <v>9410</v>
      </c>
      <c r="J2753" t="s">
        <v>9411</v>
      </c>
      <c r="K2753">
        <v>0.94</v>
      </c>
      <c r="L2753" s="1">
        <v>44927</v>
      </c>
      <c r="M2753" s="1">
        <v>45291</v>
      </c>
    </row>
    <row r="2754" spans="1:13">
      <c r="A2754" t="s">
        <v>8874</v>
      </c>
      <c r="B2754" t="s">
        <v>2743</v>
      </c>
      <c r="C2754" t="s">
        <v>17491</v>
      </c>
      <c r="D2754" t="s">
        <v>17492</v>
      </c>
      <c r="E2754" t="s">
        <v>8763</v>
      </c>
      <c r="F2754" t="s">
        <v>8875</v>
      </c>
      <c r="G2754" t="s">
        <v>8801</v>
      </c>
      <c r="H2754" t="s">
        <v>17493</v>
      </c>
      <c r="I2754" t="s">
        <v>9410</v>
      </c>
      <c r="J2754" t="s">
        <v>9411</v>
      </c>
      <c r="K2754">
        <v>0.98</v>
      </c>
      <c r="L2754" s="1">
        <v>44927</v>
      </c>
      <c r="M2754" s="1">
        <v>45291</v>
      </c>
    </row>
    <row r="2755" spans="1:13">
      <c r="A2755" t="s">
        <v>8876</v>
      </c>
      <c r="B2755" t="s">
        <v>8877</v>
      </c>
      <c r="C2755" t="s">
        <v>17494</v>
      </c>
      <c r="D2755" t="s">
        <v>17495</v>
      </c>
      <c r="E2755" t="s">
        <v>8763</v>
      </c>
      <c r="F2755" t="s">
        <v>8878</v>
      </c>
      <c r="G2755" t="s">
        <v>8839</v>
      </c>
      <c r="H2755" t="s">
        <v>17496</v>
      </c>
      <c r="I2755" t="s">
        <v>9410</v>
      </c>
      <c r="J2755" t="s">
        <v>9411</v>
      </c>
      <c r="K2755">
        <v>0.9</v>
      </c>
      <c r="L2755" s="1">
        <v>44927</v>
      </c>
      <c r="M2755" s="1">
        <v>45291</v>
      </c>
    </row>
    <row r="2756" spans="1:13">
      <c r="A2756" t="s">
        <v>8882</v>
      </c>
      <c r="B2756" t="s">
        <v>8883</v>
      </c>
      <c r="C2756" t="s">
        <v>17497</v>
      </c>
      <c r="D2756" t="s">
        <v>17498</v>
      </c>
      <c r="E2756" t="s">
        <v>8763</v>
      </c>
      <c r="F2756" t="s">
        <v>8884</v>
      </c>
      <c r="G2756" t="s">
        <v>8773</v>
      </c>
      <c r="H2756" t="s">
        <v>17499</v>
      </c>
      <c r="I2756" t="s">
        <v>9410</v>
      </c>
      <c r="J2756" t="s">
        <v>9411</v>
      </c>
      <c r="K2756">
        <v>0.97</v>
      </c>
      <c r="L2756" s="1">
        <v>44927</v>
      </c>
      <c r="M2756" s="1">
        <v>45291</v>
      </c>
    </row>
    <row r="2757" spans="1:13">
      <c r="A2757" t="s">
        <v>8885</v>
      </c>
      <c r="B2757" t="s">
        <v>8886</v>
      </c>
      <c r="C2757" t="s">
        <v>17500</v>
      </c>
      <c r="D2757" t="s">
        <v>17492</v>
      </c>
      <c r="E2757" t="s">
        <v>8763</v>
      </c>
      <c r="F2757" t="s">
        <v>8875</v>
      </c>
      <c r="G2757" t="s">
        <v>8801</v>
      </c>
      <c r="H2757" t="s">
        <v>17501</v>
      </c>
      <c r="I2757" t="s">
        <v>9410</v>
      </c>
      <c r="J2757" t="s">
        <v>9411</v>
      </c>
      <c r="K2757">
        <v>0.93</v>
      </c>
      <c r="L2757" s="1">
        <v>44927</v>
      </c>
      <c r="M2757" s="1">
        <v>45291</v>
      </c>
    </row>
    <row r="2758" spans="1:13">
      <c r="A2758" t="s">
        <v>8887</v>
      </c>
      <c r="B2758" t="s">
        <v>8888</v>
      </c>
      <c r="C2758" t="s">
        <v>17502</v>
      </c>
      <c r="D2758" t="s">
        <v>17427</v>
      </c>
      <c r="E2758" t="s">
        <v>8763</v>
      </c>
      <c r="F2758" t="s">
        <v>8889</v>
      </c>
      <c r="G2758" t="s">
        <v>8805</v>
      </c>
      <c r="H2758" t="s">
        <v>17503</v>
      </c>
      <c r="I2758" t="s">
        <v>9410</v>
      </c>
      <c r="J2758" t="s">
        <v>9411</v>
      </c>
      <c r="K2758">
        <v>0.87</v>
      </c>
      <c r="L2758" s="1">
        <v>44927</v>
      </c>
      <c r="M2758" s="1">
        <v>45291</v>
      </c>
    </row>
    <row r="2759" spans="1:13">
      <c r="A2759" t="s">
        <v>8890</v>
      </c>
      <c r="B2759" t="s">
        <v>8891</v>
      </c>
      <c r="C2759" t="s">
        <v>17504</v>
      </c>
      <c r="D2759" t="s">
        <v>17505</v>
      </c>
      <c r="E2759" t="s">
        <v>8763</v>
      </c>
      <c r="F2759" t="s">
        <v>8892</v>
      </c>
      <c r="G2759" t="s">
        <v>8773</v>
      </c>
      <c r="H2759" t="s">
        <v>17506</v>
      </c>
      <c r="I2759" t="s">
        <v>9410</v>
      </c>
      <c r="J2759" t="s">
        <v>9411</v>
      </c>
      <c r="K2759">
        <v>0.91</v>
      </c>
      <c r="L2759" s="1">
        <v>44927</v>
      </c>
      <c r="M2759" s="1">
        <v>45291</v>
      </c>
    </row>
    <row r="2760" spans="1:13">
      <c r="A2760" t="s">
        <v>8893</v>
      </c>
      <c r="B2760" t="s">
        <v>8894</v>
      </c>
      <c r="C2760" t="s">
        <v>17507</v>
      </c>
      <c r="D2760" t="s">
        <v>17460</v>
      </c>
      <c r="E2760" t="s">
        <v>8763</v>
      </c>
      <c r="F2760" t="s">
        <v>8895</v>
      </c>
      <c r="G2760" t="s">
        <v>2950</v>
      </c>
      <c r="H2760" t="s">
        <v>17508</v>
      </c>
      <c r="I2760" t="s">
        <v>9410</v>
      </c>
      <c r="J2760" t="s">
        <v>9411</v>
      </c>
      <c r="K2760">
        <v>0.86</v>
      </c>
      <c r="L2760" s="1">
        <v>44927</v>
      </c>
      <c r="M2760" s="1">
        <v>45291</v>
      </c>
    </row>
    <row r="2761" spans="1:13">
      <c r="A2761" t="s">
        <v>8896</v>
      </c>
      <c r="B2761" t="s">
        <v>6972</v>
      </c>
      <c r="C2761" t="s">
        <v>17509</v>
      </c>
      <c r="D2761" t="s">
        <v>17510</v>
      </c>
      <c r="E2761" t="s">
        <v>8763</v>
      </c>
      <c r="F2761" t="s">
        <v>8897</v>
      </c>
      <c r="G2761" t="s">
        <v>8801</v>
      </c>
      <c r="H2761" t="s">
        <v>17511</v>
      </c>
      <c r="I2761" t="s">
        <v>9410</v>
      </c>
      <c r="J2761" t="s">
        <v>9411</v>
      </c>
      <c r="K2761">
        <v>0.9</v>
      </c>
      <c r="L2761" s="1">
        <v>44927</v>
      </c>
      <c r="M2761" s="1">
        <v>45291</v>
      </c>
    </row>
    <row r="2762" spans="1:13">
      <c r="A2762" t="s">
        <v>8898</v>
      </c>
      <c r="B2762" t="s">
        <v>8899</v>
      </c>
      <c r="C2762" t="s">
        <v>17512</v>
      </c>
      <c r="D2762" t="s">
        <v>17513</v>
      </c>
      <c r="E2762" t="s">
        <v>8763</v>
      </c>
      <c r="F2762" t="s">
        <v>8900</v>
      </c>
      <c r="G2762" t="s">
        <v>8773</v>
      </c>
      <c r="H2762" t="s">
        <v>17514</v>
      </c>
      <c r="I2762" t="s">
        <v>9410</v>
      </c>
      <c r="J2762" t="s">
        <v>9411</v>
      </c>
      <c r="K2762">
        <v>0.99</v>
      </c>
      <c r="L2762" s="1">
        <v>44927</v>
      </c>
      <c r="M2762" s="1">
        <v>45291</v>
      </c>
    </row>
    <row r="2763" spans="1:13">
      <c r="A2763" t="s">
        <v>8901</v>
      </c>
      <c r="B2763" t="s">
        <v>8902</v>
      </c>
      <c r="C2763" t="s">
        <v>17515</v>
      </c>
      <c r="D2763" t="s">
        <v>31</v>
      </c>
      <c r="E2763" t="s">
        <v>8763</v>
      </c>
      <c r="F2763" t="s">
        <v>8903</v>
      </c>
      <c r="G2763" t="s">
        <v>8773</v>
      </c>
      <c r="H2763" t="s">
        <v>17516</v>
      </c>
      <c r="I2763" t="s">
        <v>9410</v>
      </c>
      <c r="J2763" t="s">
        <v>9411</v>
      </c>
      <c r="K2763">
        <v>0.85</v>
      </c>
      <c r="L2763" s="1">
        <v>44927</v>
      </c>
      <c r="M2763" s="1">
        <v>45291</v>
      </c>
    </row>
    <row r="2764" spans="1:13">
      <c r="A2764" t="s">
        <v>8955</v>
      </c>
      <c r="B2764" t="s">
        <v>8956</v>
      </c>
      <c r="C2764" t="s">
        <v>17517</v>
      </c>
      <c r="D2764" t="s">
        <v>17518</v>
      </c>
      <c r="E2764" t="s">
        <v>8957</v>
      </c>
      <c r="F2764" t="s">
        <v>8958</v>
      </c>
      <c r="G2764" t="s">
        <v>8959</v>
      </c>
      <c r="H2764" t="s">
        <v>17519</v>
      </c>
      <c r="I2764" t="s">
        <v>9410</v>
      </c>
      <c r="J2764" t="s">
        <v>9411</v>
      </c>
      <c r="K2764">
        <v>1.03</v>
      </c>
      <c r="L2764" s="1">
        <v>44927</v>
      </c>
      <c r="M2764" s="1">
        <v>45291</v>
      </c>
    </row>
    <row r="2765" spans="1:13">
      <c r="A2765" t="s">
        <v>8960</v>
      </c>
      <c r="B2765" t="s">
        <v>8961</v>
      </c>
      <c r="C2765" t="s">
        <v>17520</v>
      </c>
      <c r="D2765" t="s">
        <v>17521</v>
      </c>
      <c r="E2765" t="s">
        <v>8957</v>
      </c>
      <c r="F2765" t="s">
        <v>8962</v>
      </c>
      <c r="G2765" t="s">
        <v>8963</v>
      </c>
      <c r="H2765" t="s">
        <v>17522</v>
      </c>
      <c r="I2765" t="s">
        <v>9410</v>
      </c>
      <c r="J2765" t="s">
        <v>9411</v>
      </c>
      <c r="K2765">
        <v>0.99</v>
      </c>
      <c r="L2765" s="1">
        <v>44927</v>
      </c>
      <c r="M2765" s="1">
        <v>45291</v>
      </c>
    </row>
    <row r="2766" spans="1:13">
      <c r="A2766" t="s">
        <v>8964</v>
      </c>
      <c r="B2766" t="s">
        <v>8965</v>
      </c>
      <c r="C2766" t="s">
        <v>17523</v>
      </c>
      <c r="D2766" t="s">
        <v>10942</v>
      </c>
      <c r="E2766" t="s">
        <v>8957</v>
      </c>
      <c r="F2766" t="s">
        <v>8966</v>
      </c>
      <c r="G2766" t="s">
        <v>3196</v>
      </c>
      <c r="H2766" t="s">
        <v>17524</v>
      </c>
      <c r="I2766" t="s">
        <v>9410</v>
      </c>
      <c r="J2766" t="s">
        <v>9411</v>
      </c>
      <c r="K2766">
        <v>0.99</v>
      </c>
      <c r="L2766" s="1">
        <v>44927</v>
      </c>
      <c r="M2766" s="1">
        <v>45291</v>
      </c>
    </row>
    <row r="2767" spans="1:13">
      <c r="A2767" t="s">
        <v>8967</v>
      </c>
      <c r="B2767" t="s">
        <v>1087</v>
      </c>
      <c r="C2767" t="s">
        <v>17525</v>
      </c>
      <c r="D2767" t="s">
        <v>3083</v>
      </c>
      <c r="E2767" t="s">
        <v>8957</v>
      </c>
      <c r="F2767" t="s">
        <v>8968</v>
      </c>
      <c r="G2767" t="s">
        <v>8969</v>
      </c>
      <c r="H2767" t="s">
        <v>17526</v>
      </c>
      <c r="I2767" t="s">
        <v>9410</v>
      </c>
      <c r="J2767" t="s">
        <v>9411</v>
      </c>
      <c r="K2767">
        <v>1.02</v>
      </c>
      <c r="L2767" s="1">
        <v>44927</v>
      </c>
      <c r="M2767" s="1">
        <v>45291</v>
      </c>
    </row>
    <row r="2768" spans="1:13">
      <c r="A2768" t="s">
        <v>8970</v>
      </c>
      <c r="B2768" t="s">
        <v>8971</v>
      </c>
      <c r="C2768" t="s">
        <v>17527</v>
      </c>
      <c r="D2768" t="s">
        <v>17528</v>
      </c>
      <c r="E2768" t="s">
        <v>8957</v>
      </c>
      <c r="F2768" t="s">
        <v>8972</v>
      </c>
      <c r="G2768" t="s">
        <v>8973</v>
      </c>
      <c r="H2768" t="s">
        <v>17529</v>
      </c>
      <c r="I2768" t="s">
        <v>9410</v>
      </c>
      <c r="J2768" t="s">
        <v>9411</v>
      </c>
      <c r="K2768">
        <v>0.94</v>
      </c>
      <c r="L2768" s="1">
        <v>44927</v>
      </c>
      <c r="M2768" s="1">
        <v>45291</v>
      </c>
    </row>
    <row r="2769" spans="1:13">
      <c r="A2769" t="s">
        <v>8974</v>
      </c>
      <c r="B2769" t="s">
        <v>8975</v>
      </c>
      <c r="C2769" t="s">
        <v>17530</v>
      </c>
      <c r="D2769" t="s">
        <v>17531</v>
      </c>
      <c r="E2769" t="s">
        <v>8957</v>
      </c>
      <c r="F2769" t="s">
        <v>8976</v>
      </c>
      <c r="G2769" t="s">
        <v>3532</v>
      </c>
      <c r="H2769" t="s">
        <v>17532</v>
      </c>
      <c r="I2769" t="s">
        <v>9410</v>
      </c>
      <c r="J2769" t="s">
        <v>9411</v>
      </c>
      <c r="K2769">
        <v>0.95</v>
      </c>
      <c r="L2769" s="1">
        <v>44927</v>
      </c>
      <c r="M2769" s="1">
        <v>45291</v>
      </c>
    </row>
    <row r="2770" spans="1:13">
      <c r="A2770" t="s">
        <v>8977</v>
      </c>
      <c r="B2770" t="s">
        <v>8978</v>
      </c>
      <c r="C2770" t="s">
        <v>17533</v>
      </c>
      <c r="D2770" t="s">
        <v>17534</v>
      </c>
      <c r="E2770" t="s">
        <v>8957</v>
      </c>
      <c r="F2770" t="s">
        <v>8979</v>
      </c>
      <c r="G2770" t="s">
        <v>22</v>
      </c>
      <c r="H2770" t="s">
        <v>17535</v>
      </c>
      <c r="I2770" t="s">
        <v>9410</v>
      </c>
      <c r="J2770" t="s">
        <v>9411</v>
      </c>
      <c r="K2770">
        <v>1</v>
      </c>
      <c r="L2770" s="1">
        <v>44927</v>
      </c>
      <c r="M2770" s="1">
        <v>45291</v>
      </c>
    </row>
    <row r="2771" spans="1:13">
      <c r="A2771" t="s">
        <v>8980</v>
      </c>
      <c r="B2771" t="s">
        <v>8981</v>
      </c>
      <c r="C2771" t="s">
        <v>17536</v>
      </c>
      <c r="D2771" t="s">
        <v>7445</v>
      </c>
      <c r="E2771" t="s">
        <v>8957</v>
      </c>
      <c r="F2771" t="s">
        <v>8982</v>
      </c>
      <c r="G2771" t="s">
        <v>8983</v>
      </c>
      <c r="H2771" t="s">
        <v>17537</v>
      </c>
      <c r="I2771" t="s">
        <v>9410</v>
      </c>
      <c r="J2771" t="s">
        <v>9411</v>
      </c>
      <c r="K2771">
        <v>1</v>
      </c>
      <c r="L2771" s="1">
        <v>44927</v>
      </c>
      <c r="M2771" s="1">
        <v>45291</v>
      </c>
    </row>
    <row r="2772" spans="1:13">
      <c r="A2772" t="s">
        <v>8984</v>
      </c>
      <c r="B2772" t="s">
        <v>8985</v>
      </c>
      <c r="C2772" t="s">
        <v>17538</v>
      </c>
      <c r="D2772" t="s">
        <v>17539</v>
      </c>
      <c r="E2772" t="s">
        <v>8957</v>
      </c>
      <c r="F2772" t="s">
        <v>8986</v>
      </c>
      <c r="G2772" t="s">
        <v>3002</v>
      </c>
      <c r="H2772" t="s">
        <v>17540</v>
      </c>
      <c r="I2772" t="s">
        <v>9410</v>
      </c>
      <c r="J2772" t="s">
        <v>9411</v>
      </c>
      <c r="K2772">
        <v>1.06</v>
      </c>
      <c r="L2772" s="1">
        <v>44927</v>
      </c>
      <c r="M2772" s="1">
        <v>45291</v>
      </c>
    </row>
    <row r="2773" spans="1:13">
      <c r="A2773" t="s">
        <v>8987</v>
      </c>
      <c r="B2773" t="s">
        <v>8988</v>
      </c>
      <c r="C2773" t="s">
        <v>17541</v>
      </c>
      <c r="D2773" t="s">
        <v>17518</v>
      </c>
      <c r="E2773" t="s">
        <v>8957</v>
      </c>
      <c r="F2773" t="s">
        <v>8989</v>
      </c>
      <c r="G2773" t="s">
        <v>8959</v>
      </c>
      <c r="H2773" t="s">
        <v>17542</v>
      </c>
      <c r="I2773" t="s">
        <v>9410</v>
      </c>
      <c r="J2773" t="s">
        <v>9411</v>
      </c>
      <c r="K2773">
        <v>1.08</v>
      </c>
      <c r="L2773" s="1">
        <v>44927</v>
      </c>
      <c r="M2773" s="1">
        <v>45291</v>
      </c>
    </row>
    <row r="2774" spans="1:13">
      <c r="A2774" t="s">
        <v>8994</v>
      </c>
      <c r="B2774" t="s">
        <v>8995</v>
      </c>
      <c r="C2774" t="s">
        <v>17543</v>
      </c>
      <c r="D2774" t="s">
        <v>17544</v>
      </c>
      <c r="E2774" t="s">
        <v>8957</v>
      </c>
      <c r="F2774" t="s">
        <v>8996</v>
      </c>
      <c r="G2774" t="s">
        <v>4883</v>
      </c>
      <c r="H2774" t="s">
        <v>17545</v>
      </c>
      <c r="I2774" t="s">
        <v>9410</v>
      </c>
      <c r="J2774" t="s">
        <v>9411</v>
      </c>
      <c r="K2774">
        <v>1.02</v>
      </c>
      <c r="L2774" s="1">
        <v>44927</v>
      </c>
      <c r="M2774" s="1">
        <v>45291</v>
      </c>
    </row>
    <row r="2775" spans="1:13">
      <c r="A2775" t="s">
        <v>8997</v>
      </c>
      <c r="B2775" t="s">
        <v>8998</v>
      </c>
      <c r="C2775" t="s">
        <v>17546</v>
      </c>
      <c r="D2775" t="s">
        <v>11408</v>
      </c>
      <c r="E2775" t="s">
        <v>8957</v>
      </c>
      <c r="F2775" t="s">
        <v>8999</v>
      </c>
      <c r="G2775" t="s">
        <v>8797</v>
      </c>
      <c r="H2775" t="s">
        <v>17547</v>
      </c>
      <c r="I2775" t="s">
        <v>9410</v>
      </c>
      <c r="J2775" t="s">
        <v>9411</v>
      </c>
      <c r="K2775">
        <v>0.91</v>
      </c>
      <c r="L2775" s="1">
        <v>44927</v>
      </c>
      <c r="M2775" s="1">
        <v>45291</v>
      </c>
    </row>
    <row r="2776" spans="1:13">
      <c r="A2776" t="s">
        <v>9003</v>
      </c>
      <c r="B2776" t="s">
        <v>9004</v>
      </c>
      <c r="C2776" t="s">
        <v>17548</v>
      </c>
      <c r="D2776" t="s">
        <v>13601</v>
      </c>
      <c r="E2776" t="s">
        <v>8957</v>
      </c>
      <c r="F2776" t="s">
        <v>9005</v>
      </c>
      <c r="G2776" t="s">
        <v>5412</v>
      </c>
      <c r="H2776" t="s">
        <v>17549</v>
      </c>
      <c r="I2776" t="s">
        <v>9410</v>
      </c>
      <c r="J2776" t="s">
        <v>9411</v>
      </c>
      <c r="K2776">
        <v>1.0900000000000001</v>
      </c>
      <c r="L2776" s="1">
        <v>44927</v>
      </c>
      <c r="M2776" s="1">
        <v>45291</v>
      </c>
    </row>
    <row r="2777" spans="1:13">
      <c r="A2777" t="s">
        <v>9006</v>
      </c>
      <c r="B2777" t="s">
        <v>9007</v>
      </c>
      <c r="C2777" t="s">
        <v>17550</v>
      </c>
      <c r="D2777" t="s">
        <v>2893</v>
      </c>
      <c r="E2777" t="s">
        <v>8957</v>
      </c>
      <c r="F2777" t="s">
        <v>9008</v>
      </c>
      <c r="G2777" t="s">
        <v>2893</v>
      </c>
      <c r="H2777" t="s">
        <v>17551</v>
      </c>
      <c r="I2777" t="s">
        <v>9410</v>
      </c>
      <c r="J2777" t="s">
        <v>9411</v>
      </c>
      <c r="K2777">
        <v>0.94</v>
      </c>
      <c r="L2777" s="1">
        <v>44927</v>
      </c>
      <c r="M2777" s="1">
        <v>45291</v>
      </c>
    </row>
    <row r="2778" spans="1:13">
      <c r="A2778" t="s">
        <v>9012</v>
      </c>
      <c r="B2778" t="s">
        <v>9013</v>
      </c>
      <c r="C2778" t="s">
        <v>17552</v>
      </c>
      <c r="D2778" t="s">
        <v>17553</v>
      </c>
      <c r="E2778" t="s">
        <v>8957</v>
      </c>
      <c r="F2778" t="s">
        <v>9014</v>
      </c>
      <c r="G2778" t="s">
        <v>9015</v>
      </c>
      <c r="H2778" t="s">
        <v>17554</v>
      </c>
      <c r="I2778" t="s">
        <v>9410</v>
      </c>
      <c r="J2778" t="s">
        <v>9411</v>
      </c>
      <c r="K2778">
        <v>1.04</v>
      </c>
      <c r="L2778" s="1">
        <v>44927</v>
      </c>
      <c r="M2778" s="1">
        <v>45291</v>
      </c>
    </row>
    <row r="2779" spans="1:13">
      <c r="A2779" t="s">
        <v>9016</v>
      </c>
      <c r="B2779" t="s">
        <v>9017</v>
      </c>
      <c r="C2779" t="s">
        <v>17555</v>
      </c>
      <c r="D2779" t="s">
        <v>3083</v>
      </c>
      <c r="E2779" t="s">
        <v>8957</v>
      </c>
      <c r="F2779" t="s">
        <v>9018</v>
      </c>
      <c r="G2779" t="s">
        <v>8969</v>
      </c>
      <c r="H2779" t="s">
        <v>17556</v>
      </c>
      <c r="I2779" t="s">
        <v>9410</v>
      </c>
      <c r="J2779" t="s">
        <v>9411</v>
      </c>
      <c r="K2779">
        <v>1.1100000000000001</v>
      </c>
      <c r="L2779" s="1">
        <v>44927</v>
      </c>
      <c r="M2779" s="1">
        <v>45291</v>
      </c>
    </row>
    <row r="2780" spans="1:13">
      <c r="A2780" t="s">
        <v>9019</v>
      </c>
      <c r="B2780" t="s">
        <v>9020</v>
      </c>
      <c r="C2780" t="s">
        <v>17557</v>
      </c>
      <c r="D2780" t="s">
        <v>17558</v>
      </c>
      <c r="E2780" t="s">
        <v>8957</v>
      </c>
      <c r="F2780" t="s">
        <v>9021</v>
      </c>
      <c r="G2780" t="s">
        <v>6382</v>
      </c>
      <c r="H2780" t="s">
        <v>17559</v>
      </c>
      <c r="I2780" t="s">
        <v>9410</v>
      </c>
      <c r="J2780" t="s">
        <v>9411</v>
      </c>
      <c r="K2780">
        <v>0.99</v>
      </c>
      <c r="L2780" s="1">
        <v>44927</v>
      </c>
      <c r="M2780" s="1">
        <v>45291</v>
      </c>
    </row>
    <row r="2781" spans="1:13">
      <c r="A2781" t="s">
        <v>9025</v>
      </c>
      <c r="B2781" t="s">
        <v>9026</v>
      </c>
      <c r="C2781" t="s">
        <v>17560</v>
      </c>
      <c r="D2781" t="s">
        <v>17561</v>
      </c>
      <c r="E2781" t="s">
        <v>8957</v>
      </c>
      <c r="F2781" t="s">
        <v>8992</v>
      </c>
      <c r="G2781" t="s">
        <v>8993</v>
      </c>
      <c r="H2781" t="s">
        <v>17562</v>
      </c>
      <c r="I2781" t="s">
        <v>9410</v>
      </c>
      <c r="J2781" t="s">
        <v>9411</v>
      </c>
      <c r="K2781">
        <v>1.04</v>
      </c>
      <c r="L2781" s="1">
        <v>44927</v>
      </c>
      <c r="M2781" s="1">
        <v>45291</v>
      </c>
    </row>
    <row r="2782" spans="1:13">
      <c r="A2782" t="s">
        <v>9027</v>
      </c>
      <c r="B2782" t="s">
        <v>9028</v>
      </c>
      <c r="C2782" t="s">
        <v>17563</v>
      </c>
      <c r="D2782" t="s">
        <v>17561</v>
      </c>
      <c r="E2782" t="s">
        <v>8957</v>
      </c>
      <c r="F2782" t="s">
        <v>8992</v>
      </c>
      <c r="G2782" t="s">
        <v>8993</v>
      </c>
      <c r="H2782" t="s">
        <v>17564</v>
      </c>
      <c r="I2782" t="s">
        <v>9410</v>
      </c>
      <c r="J2782" t="s">
        <v>9411</v>
      </c>
      <c r="K2782">
        <v>0.98</v>
      </c>
      <c r="L2782" s="1">
        <v>44927</v>
      </c>
      <c r="M2782" s="1">
        <v>45291</v>
      </c>
    </row>
    <row r="2783" spans="1:13">
      <c r="A2783" t="s">
        <v>17565</v>
      </c>
      <c r="B2783" t="s">
        <v>17566</v>
      </c>
      <c r="C2783" t="s">
        <v>17567</v>
      </c>
      <c r="D2783" t="s">
        <v>17568</v>
      </c>
      <c r="E2783" t="s">
        <v>8957</v>
      </c>
      <c r="F2783" t="s">
        <v>17569</v>
      </c>
      <c r="G2783" t="s">
        <v>17570</v>
      </c>
      <c r="H2783" t="s">
        <v>17571</v>
      </c>
      <c r="I2783" t="s">
        <v>9410</v>
      </c>
      <c r="J2783" t="s">
        <v>9411</v>
      </c>
      <c r="K2783">
        <v>0.98</v>
      </c>
      <c r="L2783" s="1">
        <v>44927</v>
      </c>
      <c r="M2783" s="1">
        <v>45291</v>
      </c>
    </row>
    <row r="2784" spans="1:13">
      <c r="A2784" t="s">
        <v>17572</v>
      </c>
      <c r="B2784" t="s">
        <v>17573</v>
      </c>
      <c r="C2784" t="s">
        <v>17574</v>
      </c>
      <c r="D2784" t="s">
        <v>17575</v>
      </c>
      <c r="E2784" t="s">
        <v>8957</v>
      </c>
      <c r="F2784" t="s">
        <v>17576</v>
      </c>
      <c r="G2784" t="s">
        <v>6115</v>
      </c>
      <c r="H2784" t="s">
        <v>17577</v>
      </c>
      <c r="I2784" t="s">
        <v>9410</v>
      </c>
      <c r="J2784" t="s">
        <v>9411</v>
      </c>
      <c r="K2784">
        <v>0.95</v>
      </c>
      <c r="L2784" s="1">
        <v>44927</v>
      </c>
      <c r="M2784" s="1">
        <v>45291</v>
      </c>
    </row>
    <row r="2785" spans="1:13">
      <c r="A2785" t="s">
        <v>9042</v>
      </c>
      <c r="B2785" t="s">
        <v>9043</v>
      </c>
      <c r="C2785" t="s">
        <v>17578</v>
      </c>
      <c r="D2785" t="s">
        <v>17579</v>
      </c>
      <c r="E2785" t="s">
        <v>9044</v>
      </c>
      <c r="F2785" t="s">
        <v>9045</v>
      </c>
      <c r="G2785" t="s">
        <v>6468</v>
      </c>
      <c r="H2785" t="s">
        <v>17580</v>
      </c>
      <c r="I2785" t="s">
        <v>9410</v>
      </c>
      <c r="J2785" t="s">
        <v>9411</v>
      </c>
      <c r="K2785">
        <v>0.86</v>
      </c>
      <c r="L2785" s="1">
        <v>44927</v>
      </c>
      <c r="M2785" s="1">
        <v>45291</v>
      </c>
    </row>
    <row r="2786" spans="1:13">
      <c r="A2786" t="s">
        <v>9046</v>
      </c>
      <c r="B2786" t="s">
        <v>9047</v>
      </c>
      <c r="C2786" t="s">
        <v>17581</v>
      </c>
      <c r="D2786" t="s">
        <v>9049</v>
      </c>
      <c r="E2786" t="s">
        <v>9044</v>
      </c>
      <c r="F2786" t="s">
        <v>9048</v>
      </c>
      <c r="G2786" t="s">
        <v>9049</v>
      </c>
      <c r="H2786" t="s">
        <v>17582</v>
      </c>
      <c r="I2786" t="s">
        <v>9410</v>
      </c>
      <c r="J2786" t="s">
        <v>9411</v>
      </c>
      <c r="K2786">
        <v>0.94</v>
      </c>
      <c r="L2786" s="1">
        <v>44927</v>
      </c>
      <c r="M2786" s="1">
        <v>45291</v>
      </c>
    </row>
    <row r="2787" spans="1:13">
      <c r="A2787" t="s">
        <v>9050</v>
      </c>
      <c r="B2787" t="s">
        <v>9051</v>
      </c>
      <c r="C2787" t="s">
        <v>17583</v>
      </c>
      <c r="D2787" t="s">
        <v>9053</v>
      </c>
      <c r="E2787" t="s">
        <v>9044</v>
      </c>
      <c r="F2787" t="s">
        <v>9052</v>
      </c>
      <c r="G2787" t="s">
        <v>9053</v>
      </c>
      <c r="H2787" t="s">
        <v>17584</v>
      </c>
      <c r="I2787" t="s">
        <v>9410</v>
      </c>
      <c r="J2787" t="s">
        <v>9411</v>
      </c>
      <c r="K2787">
        <v>1.08</v>
      </c>
      <c r="L2787" s="1">
        <v>44927</v>
      </c>
      <c r="M2787" s="1">
        <v>45291</v>
      </c>
    </row>
    <row r="2788" spans="1:13">
      <c r="A2788" t="s">
        <v>9054</v>
      </c>
      <c r="B2788" t="s">
        <v>9055</v>
      </c>
      <c r="C2788" t="s">
        <v>17585</v>
      </c>
      <c r="D2788" t="s">
        <v>17586</v>
      </c>
      <c r="E2788" t="s">
        <v>9044</v>
      </c>
      <c r="F2788" t="s">
        <v>9056</v>
      </c>
      <c r="G2788" t="s">
        <v>9057</v>
      </c>
      <c r="H2788" t="s">
        <v>17587</v>
      </c>
      <c r="I2788" t="s">
        <v>9410</v>
      </c>
      <c r="J2788" t="s">
        <v>9411</v>
      </c>
      <c r="K2788">
        <v>0.9</v>
      </c>
      <c r="L2788" s="1">
        <v>44927</v>
      </c>
      <c r="M2788" s="1">
        <v>45291</v>
      </c>
    </row>
    <row r="2789" spans="1:13">
      <c r="A2789" t="s">
        <v>9058</v>
      </c>
      <c r="B2789" t="s">
        <v>9059</v>
      </c>
      <c r="C2789" t="s">
        <v>17588</v>
      </c>
      <c r="D2789" t="s">
        <v>17589</v>
      </c>
      <c r="E2789" t="s">
        <v>9044</v>
      </c>
      <c r="F2789" t="s">
        <v>9060</v>
      </c>
      <c r="G2789" t="s">
        <v>9061</v>
      </c>
      <c r="H2789" t="s">
        <v>17590</v>
      </c>
      <c r="I2789" t="s">
        <v>9410</v>
      </c>
      <c r="J2789" t="s">
        <v>9411</v>
      </c>
      <c r="K2789">
        <v>0.92</v>
      </c>
      <c r="L2789" s="1">
        <v>44927</v>
      </c>
      <c r="M2789" s="1">
        <v>45291</v>
      </c>
    </row>
    <row r="2790" spans="1:13">
      <c r="A2790" t="s">
        <v>9062</v>
      </c>
      <c r="B2790" t="s">
        <v>9063</v>
      </c>
      <c r="C2790" t="s">
        <v>17591</v>
      </c>
      <c r="D2790" t="s">
        <v>17592</v>
      </c>
      <c r="E2790" t="s">
        <v>9044</v>
      </c>
      <c r="F2790" t="s">
        <v>9064</v>
      </c>
      <c r="G2790" t="s">
        <v>5625</v>
      </c>
      <c r="H2790" t="s">
        <v>17593</v>
      </c>
      <c r="I2790" t="s">
        <v>9410</v>
      </c>
      <c r="J2790" t="s">
        <v>9411</v>
      </c>
      <c r="K2790">
        <v>0.95</v>
      </c>
      <c r="L2790" s="1">
        <v>44927</v>
      </c>
      <c r="M2790" s="1">
        <v>45291</v>
      </c>
    </row>
    <row r="2791" spans="1:13">
      <c r="A2791" t="s">
        <v>9065</v>
      </c>
      <c r="B2791" t="s">
        <v>9066</v>
      </c>
      <c r="C2791" t="s">
        <v>17594</v>
      </c>
      <c r="D2791" t="s">
        <v>9068</v>
      </c>
      <c r="E2791" t="s">
        <v>9044</v>
      </c>
      <c r="F2791" t="s">
        <v>9067</v>
      </c>
      <c r="G2791" t="s">
        <v>9068</v>
      </c>
      <c r="H2791" t="s">
        <v>17595</v>
      </c>
      <c r="I2791" t="s">
        <v>9410</v>
      </c>
      <c r="J2791" t="s">
        <v>9411</v>
      </c>
      <c r="K2791">
        <v>1</v>
      </c>
      <c r="L2791" s="1">
        <v>44927</v>
      </c>
      <c r="M2791" s="1">
        <v>45291</v>
      </c>
    </row>
    <row r="2792" spans="1:13">
      <c r="A2792" t="s">
        <v>9069</v>
      </c>
      <c r="B2792" t="s">
        <v>9070</v>
      </c>
      <c r="C2792" t="s">
        <v>17596</v>
      </c>
      <c r="D2792" t="s">
        <v>1907</v>
      </c>
      <c r="E2792" t="s">
        <v>9044</v>
      </c>
      <c r="F2792" t="s">
        <v>9071</v>
      </c>
      <c r="G2792" t="s">
        <v>9072</v>
      </c>
      <c r="H2792" t="s">
        <v>17597</v>
      </c>
      <c r="I2792" t="s">
        <v>9410</v>
      </c>
      <c r="J2792" t="s">
        <v>9411</v>
      </c>
      <c r="K2792">
        <v>0.9</v>
      </c>
      <c r="L2792" s="1">
        <v>44927</v>
      </c>
      <c r="M2792" s="1">
        <v>45291</v>
      </c>
    </row>
    <row r="2793" spans="1:13">
      <c r="A2793" t="s">
        <v>9073</v>
      </c>
      <c r="B2793" t="s">
        <v>9074</v>
      </c>
      <c r="C2793" t="s">
        <v>17598</v>
      </c>
      <c r="D2793" t="s">
        <v>17599</v>
      </c>
      <c r="E2793" t="s">
        <v>9044</v>
      </c>
      <c r="F2793" t="s">
        <v>9075</v>
      </c>
      <c r="G2793" t="s">
        <v>9076</v>
      </c>
      <c r="H2793" t="s">
        <v>17600</v>
      </c>
      <c r="I2793" t="s">
        <v>9410</v>
      </c>
      <c r="J2793" t="s">
        <v>9411</v>
      </c>
      <c r="K2793">
        <v>0.95</v>
      </c>
      <c r="L2793" s="1">
        <v>44927</v>
      </c>
      <c r="M2793" s="1">
        <v>45291</v>
      </c>
    </row>
    <row r="2794" spans="1:13">
      <c r="A2794" t="s">
        <v>9077</v>
      </c>
      <c r="B2794" t="s">
        <v>9078</v>
      </c>
      <c r="C2794" t="s">
        <v>17601</v>
      </c>
      <c r="D2794" t="s">
        <v>17602</v>
      </c>
      <c r="E2794" t="s">
        <v>9044</v>
      </c>
      <c r="F2794" t="s">
        <v>9079</v>
      </c>
      <c r="G2794" t="s">
        <v>6382</v>
      </c>
      <c r="H2794" t="s">
        <v>17603</v>
      </c>
      <c r="I2794" t="s">
        <v>9410</v>
      </c>
      <c r="J2794" t="s">
        <v>9411</v>
      </c>
      <c r="K2794">
        <v>0.88</v>
      </c>
      <c r="L2794" s="1">
        <v>44927</v>
      </c>
      <c r="M2794" s="1">
        <v>45291</v>
      </c>
    </row>
    <row r="2795" spans="1:13">
      <c r="A2795" t="s">
        <v>17604</v>
      </c>
      <c r="B2795" t="s">
        <v>17605</v>
      </c>
      <c r="C2795" t="s">
        <v>17606</v>
      </c>
      <c r="D2795" t="s">
        <v>17607</v>
      </c>
      <c r="E2795" t="s">
        <v>9044</v>
      </c>
      <c r="F2795" t="s">
        <v>17608</v>
      </c>
      <c r="G2795" t="s">
        <v>9181</v>
      </c>
      <c r="H2795" t="s">
        <v>17609</v>
      </c>
      <c r="I2795" t="s">
        <v>9410</v>
      </c>
      <c r="J2795" t="s">
        <v>9411</v>
      </c>
      <c r="K2795">
        <v>0.85</v>
      </c>
      <c r="L2795" s="1">
        <v>44927</v>
      </c>
      <c r="M2795" s="1">
        <v>45291</v>
      </c>
    </row>
    <row r="2796" spans="1:13">
      <c r="A2796" t="s">
        <v>9080</v>
      </c>
      <c r="B2796" t="s">
        <v>9081</v>
      </c>
      <c r="C2796" t="s">
        <v>17610</v>
      </c>
      <c r="D2796" t="s">
        <v>9083</v>
      </c>
      <c r="E2796" t="s">
        <v>9044</v>
      </c>
      <c r="F2796" t="s">
        <v>9082</v>
      </c>
      <c r="G2796" t="s">
        <v>9083</v>
      </c>
      <c r="H2796" t="s">
        <v>17611</v>
      </c>
      <c r="I2796" t="s">
        <v>9410</v>
      </c>
      <c r="J2796" t="s">
        <v>9411</v>
      </c>
      <c r="K2796">
        <v>0.84</v>
      </c>
      <c r="L2796" s="1">
        <v>44927</v>
      </c>
      <c r="M2796" s="1">
        <v>45291</v>
      </c>
    </row>
    <row r="2797" spans="1:13">
      <c r="A2797" t="s">
        <v>9084</v>
      </c>
      <c r="B2797" t="s">
        <v>9085</v>
      </c>
      <c r="C2797" t="s">
        <v>17612</v>
      </c>
      <c r="D2797" t="s">
        <v>17613</v>
      </c>
      <c r="E2797" t="s">
        <v>9044</v>
      </c>
      <c r="F2797" t="s">
        <v>9086</v>
      </c>
      <c r="G2797" t="s">
        <v>6382</v>
      </c>
      <c r="H2797" t="s">
        <v>17614</v>
      </c>
      <c r="I2797" t="s">
        <v>9410</v>
      </c>
      <c r="J2797" t="s">
        <v>9411</v>
      </c>
      <c r="K2797">
        <v>0.96</v>
      </c>
      <c r="L2797" s="1">
        <v>44927</v>
      </c>
      <c r="M2797" s="1">
        <v>45291</v>
      </c>
    </row>
    <row r="2798" spans="1:13">
      <c r="A2798" t="s">
        <v>9087</v>
      </c>
      <c r="B2798" t="s">
        <v>9088</v>
      </c>
      <c r="C2798" t="s">
        <v>17615</v>
      </c>
      <c r="D2798" t="s">
        <v>1515</v>
      </c>
      <c r="E2798" t="s">
        <v>9044</v>
      </c>
      <c r="F2798" t="s">
        <v>9089</v>
      </c>
      <c r="G2798" t="s">
        <v>417</v>
      </c>
      <c r="H2798" t="s">
        <v>17616</v>
      </c>
      <c r="I2798" t="s">
        <v>9410</v>
      </c>
      <c r="J2798" t="s">
        <v>9411</v>
      </c>
      <c r="K2798">
        <v>0.88</v>
      </c>
      <c r="L2798" s="1">
        <v>44927</v>
      </c>
      <c r="M2798" s="1">
        <v>45291</v>
      </c>
    </row>
    <row r="2799" spans="1:13">
      <c r="A2799" t="s">
        <v>9094</v>
      </c>
      <c r="B2799" t="s">
        <v>9095</v>
      </c>
      <c r="C2799" t="s">
        <v>17617</v>
      </c>
      <c r="D2799" t="s">
        <v>6468</v>
      </c>
      <c r="E2799" t="s">
        <v>9044</v>
      </c>
      <c r="F2799" t="s">
        <v>9096</v>
      </c>
      <c r="G2799" t="s">
        <v>487</v>
      </c>
      <c r="H2799" t="s">
        <v>17618</v>
      </c>
      <c r="I2799" t="s">
        <v>9410</v>
      </c>
      <c r="J2799" t="s">
        <v>9411</v>
      </c>
      <c r="K2799">
        <v>0.82</v>
      </c>
      <c r="L2799" s="1">
        <v>44927</v>
      </c>
      <c r="M2799" s="1">
        <v>45291</v>
      </c>
    </row>
    <row r="2800" spans="1:13">
      <c r="A2800" t="s">
        <v>9097</v>
      </c>
      <c r="B2800" t="s">
        <v>9098</v>
      </c>
      <c r="C2800" t="s">
        <v>17619</v>
      </c>
      <c r="D2800" t="s">
        <v>9083</v>
      </c>
      <c r="E2800" t="s">
        <v>9044</v>
      </c>
      <c r="F2800" t="s">
        <v>9099</v>
      </c>
      <c r="G2800" t="s">
        <v>9083</v>
      </c>
      <c r="H2800" t="s">
        <v>17620</v>
      </c>
      <c r="I2800" t="s">
        <v>9410</v>
      </c>
      <c r="J2800" t="s">
        <v>9411</v>
      </c>
      <c r="K2800">
        <v>0.88</v>
      </c>
      <c r="L2800" s="1">
        <v>44927</v>
      </c>
      <c r="M2800" s="1">
        <v>45291</v>
      </c>
    </row>
    <row r="2801" spans="1:13">
      <c r="A2801" t="s">
        <v>9100</v>
      </c>
      <c r="B2801" t="s">
        <v>9101</v>
      </c>
      <c r="C2801" t="s">
        <v>17621</v>
      </c>
      <c r="D2801" t="s">
        <v>17622</v>
      </c>
      <c r="E2801" t="s">
        <v>9044</v>
      </c>
      <c r="F2801" t="s">
        <v>9102</v>
      </c>
      <c r="G2801" t="s">
        <v>2818</v>
      </c>
      <c r="H2801" t="s">
        <v>17623</v>
      </c>
      <c r="I2801" t="s">
        <v>9410</v>
      </c>
      <c r="J2801" t="s">
        <v>9411</v>
      </c>
      <c r="K2801">
        <v>0.93</v>
      </c>
      <c r="L2801" s="1">
        <v>44927</v>
      </c>
      <c r="M2801" s="1">
        <v>45291</v>
      </c>
    </row>
    <row r="2802" spans="1:13">
      <c r="A2802" t="s">
        <v>9103</v>
      </c>
      <c r="B2802" t="s">
        <v>9104</v>
      </c>
      <c r="C2802" t="s">
        <v>17624</v>
      </c>
      <c r="D2802" t="s">
        <v>17625</v>
      </c>
      <c r="E2802" t="s">
        <v>9044</v>
      </c>
      <c r="F2802" t="s">
        <v>9105</v>
      </c>
      <c r="G2802" t="s">
        <v>3460</v>
      </c>
      <c r="H2802" t="s">
        <v>17626</v>
      </c>
      <c r="I2802" t="s">
        <v>9410</v>
      </c>
      <c r="J2802" t="s">
        <v>9411</v>
      </c>
      <c r="K2802">
        <v>0.95</v>
      </c>
      <c r="L2802" s="1">
        <v>44927</v>
      </c>
      <c r="M2802" s="1">
        <v>45291</v>
      </c>
    </row>
    <row r="2803" spans="1:13">
      <c r="A2803" t="s">
        <v>9110</v>
      </c>
      <c r="B2803" t="s">
        <v>9111</v>
      </c>
      <c r="C2803" t="s">
        <v>17627</v>
      </c>
      <c r="D2803" t="s">
        <v>9093</v>
      </c>
      <c r="E2803" t="s">
        <v>9044</v>
      </c>
      <c r="F2803" t="s">
        <v>9112</v>
      </c>
      <c r="G2803" t="s">
        <v>9093</v>
      </c>
      <c r="H2803" t="s">
        <v>17628</v>
      </c>
      <c r="I2803" t="s">
        <v>9410</v>
      </c>
      <c r="J2803" t="s">
        <v>9411</v>
      </c>
      <c r="K2803">
        <v>0.94</v>
      </c>
      <c r="L2803" s="1">
        <v>44927</v>
      </c>
      <c r="M2803" s="1">
        <v>45291</v>
      </c>
    </row>
    <row r="2804" spans="1:13">
      <c r="A2804" t="s">
        <v>9113</v>
      </c>
      <c r="B2804" t="s">
        <v>9114</v>
      </c>
      <c r="C2804" t="s">
        <v>17629</v>
      </c>
      <c r="D2804" t="s">
        <v>17630</v>
      </c>
      <c r="E2804" t="s">
        <v>9044</v>
      </c>
      <c r="F2804" t="s">
        <v>9115</v>
      </c>
      <c r="G2804" t="s">
        <v>9116</v>
      </c>
      <c r="H2804" t="s">
        <v>17631</v>
      </c>
      <c r="I2804" t="s">
        <v>9410</v>
      </c>
      <c r="J2804" t="s">
        <v>9411</v>
      </c>
      <c r="K2804">
        <v>0.85</v>
      </c>
      <c r="L2804" s="1">
        <v>44927</v>
      </c>
      <c r="M2804" s="1">
        <v>45291</v>
      </c>
    </row>
    <row r="2805" spans="1:13">
      <c r="A2805" t="s">
        <v>9117</v>
      </c>
      <c r="B2805" t="s">
        <v>9118</v>
      </c>
      <c r="C2805" t="s">
        <v>17632</v>
      </c>
      <c r="D2805" t="s">
        <v>5389</v>
      </c>
      <c r="E2805" t="s">
        <v>9044</v>
      </c>
      <c r="F2805" t="s">
        <v>9119</v>
      </c>
      <c r="G2805" t="s">
        <v>9120</v>
      </c>
      <c r="H2805" t="s">
        <v>17633</v>
      </c>
      <c r="I2805" t="s">
        <v>9410</v>
      </c>
      <c r="J2805" t="s">
        <v>9411</v>
      </c>
      <c r="K2805">
        <v>0.92</v>
      </c>
      <c r="L2805" s="1">
        <v>44927</v>
      </c>
      <c r="M2805" s="1">
        <v>45291</v>
      </c>
    </row>
    <row r="2806" spans="1:13">
      <c r="A2806" t="s">
        <v>9121</v>
      </c>
      <c r="B2806" t="s">
        <v>9122</v>
      </c>
      <c r="C2806" t="s">
        <v>17634</v>
      </c>
      <c r="D2806" t="s">
        <v>17635</v>
      </c>
      <c r="E2806" t="s">
        <v>9044</v>
      </c>
      <c r="F2806" t="s">
        <v>9123</v>
      </c>
      <c r="G2806" t="s">
        <v>9053</v>
      </c>
      <c r="H2806" t="s">
        <v>17636</v>
      </c>
      <c r="I2806" t="s">
        <v>9410</v>
      </c>
      <c r="J2806" t="s">
        <v>9411</v>
      </c>
      <c r="K2806">
        <v>1.03</v>
      </c>
      <c r="L2806" s="1">
        <v>44927</v>
      </c>
      <c r="M2806" s="1">
        <v>45291</v>
      </c>
    </row>
    <row r="2807" spans="1:13">
      <c r="A2807" t="s">
        <v>9124</v>
      </c>
      <c r="B2807" t="s">
        <v>9125</v>
      </c>
      <c r="C2807" t="s">
        <v>17637</v>
      </c>
      <c r="D2807" t="s">
        <v>17638</v>
      </c>
      <c r="E2807" t="s">
        <v>9044</v>
      </c>
      <c r="F2807" t="s">
        <v>9126</v>
      </c>
      <c r="G2807" t="s">
        <v>417</v>
      </c>
      <c r="H2807" t="s">
        <v>17639</v>
      </c>
      <c r="I2807" t="s">
        <v>9410</v>
      </c>
      <c r="J2807" t="s">
        <v>9411</v>
      </c>
      <c r="K2807">
        <v>0.94</v>
      </c>
      <c r="L2807" s="1">
        <v>44927</v>
      </c>
      <c r="M2807" s="1">
        <v>45291</v>
      </c>
    </row>
    <row r="2808" spans="1:13">
      <c r="A2808" t="s">
        <v>9127</v>
      </c>
      <c r="B2808" t="s">
        <v>9128</v>
      </c>
      <c r="C2808" t="s">
        <v>17640</v>
      </c>
      <c r="D2808" t="s">
        <v>17641</v>
      </c>
      <c r="E2808" t="s">
        <v>9044</v>
      </c>
      <c r="F2808" t="s">
        <v>9129</v>
      </c>
      <c r="G2808" t="s">
        <v>9130</v>
      </c>
      <c r="H2808" t="s">
        <v>17642</v>
      </c>
      <c r="I2808" t="s">
        <v>9410</v>
      </c>
      <c r="J2808" t="s">
        <v>9411</v>
      </c>
      <c r="K2808">
        <v>0.91</v>
      </c>
      <c r="L2808" s="1">
        <v>44927</v>
      </c>
      <c r="M2808" s="1">
        <v>45291</v>
      </c>
    </row>
    <row r="2809" spans="1:13">
      <c r="A2809" t="s">
        <v>9131</v>
      </c>
      <c r="B2809" t="s">
        <v>9132</v>
      </c>
      <c r="C2809" t="s">
        <v>17643</v>
      </c>
      <c r="D2809" t="s">
        <v>9134</v>
      </c>
      <c r="E2809" t="s">
        <v>9044</v>
      </c>
      <c r="F2809" t="s">
        <v>9133</v>
      </c>
      <c r="G2809" t="s">
        <v>9134</v>
      </c>
      <c r="H2809" t="s">
        <v>17644</v>
      </c>
      <c r="I2809" t="s">
        <v>9410</v>
      </c>
      <c r="J2809" t="s">
        <v>9411</v>
      </c>
      <c r="K2809">
        <v>0.97</v>
      </c>
      <c r="L2809" s="1">
        <v>44927</v>
      </c>
      <c r="M2809" s="1">
        <v>45291</v>
      </c>
    </row>
    <row r="2810" spans="1:13">
      <c r="A2810" t="s">
        <v>17645</v>
      </c>
      <c r="B2810" t="s">
        <v>17646</v>
      </c>
      <c r="C2810" t="s">
        <v>17647</v>
      </c>
      <c r="D2810" t="s">
        <v>17648</v>
      </c>
      <c r="E2810" t="s">
        <v>9044</v>
      </c>
      <c r="F2810" t="s">
        <v>17649</v>
      </c>
      <c r="G2810" t="s">
        <v>36</v>
      </c>
      <c r="H2810" t="s">
        <v>17650</v>
      </c>
      <c r="I2810" t="s">
        <v>9410</v>
      </c>
      <c r="J2810" t="s">
        <v>9411</v>
      </c>
      <c r="K2810">
        <v>0.92</v>
      </c>
      <c r="L2810" s="1">
        <v>44927</v>
      </c>
      <c r="M2810" s="1">
        <v>45291</v>
      </c>
    </row>
    <row r="2811" spans="1:13">
      <c r="A2811" t="s">
        <v>9135</v>
      </c>
      <c r="B2811" t="s">
        <v>4209</v>
      </c>
      <c r="C2811" t="s">
        <v>17651</v>
      </c>
      <c r="D2811" t="s">
        <v>17625</v>
      </c>
      <c r="E2811" t="s">
        <v>9044</v>
      </c>
      <c r="F2811" t="s">
        <v>9105</v>
      </c>
      <c r="G2811" t="s">
        <v>3460</v>
      </c>
      <c r="H2811" t="s">
        <v>17652</v>
      </c>
      <c r="I2811" t="s">
        <v>9410</v>
      </c>
      <c r="J2811" t="s">
        <v>9411</v>
      </c>
      <c r="K2811">
        <v>0.99</v>
      </c>
      <c r="L2811" s="1">
        <v>44927</v>
      </c>
      <c r="M2811" s="1">
        <v>45291</v>
      </c>
    </row>
    <row r="2812" spans="1:13">
      <c r="A2812" t="s">
        <v>9136</v>
      </c>
      <c r="B2812" t="s">
        <v>9137</v>
      </c>
      <c r="C2812" t="s">
        <v>17653</v>
      </c>
      <c r="D2812" t="s">
        <v>17654</v>
      </c>
      <c r="E2812" t="s">
        <v>9044</v>
      </c>
      <c r="F2812" t="s">
        <v>9138</v>
      </c>
      <c r="G2812" t="s">
        <v>5118</v>
      </c>
      <c r="H2812" t="s">
        <v>17655</v>
      </c>
      <c r="I2812" t="s">
        <v>9410</v>
      </c>
      <c r="J2812" t="s">
        <v>9411</v>
      </c>
      <c r="K2812">
        <v>0.83</v>
      </c>
      <c r="L2812" s="1">
        <v>44927</v>
      </c>
      <c r="M2812" s="1">
        <v>45291</v>
      </c>
    </row>
    <row r="2813" spans="1:13">
      <c r="A2813" t="s">
        <v>9139</v>
      </c>
      <c r="B2813" t="s">
        <v>9140</v>
      </c>
      <c r="C2813" t="s">
        <v>17656</v>
      </c>
      <c r="D2813" t="s">
        <v>9093</v>
      </c>
      <c r="E2813" t="s">
        <v>9044</v>
      </c>
      <c r="F2813" t="s">
        <v>9141</v>
      </c>
      <c r="G2813" t="s">
        <v>9093</v>
      </c>
      <c r="H2813" t="s">
        <v>17657</v>
      </c>
      <c r="I2813" t="s">
        <v>9410</v>
      </c>
      <c r="J2813" t="s">
        <v>9411</v>
      </c>
      <c r="K2813">
        <v>0.92</v>
      </c>
      <c r="L2813" s="1">
        <v>44927</v>
      </c>
      <c r="M2813" s="1">
        <v>45291</v>
      </c>
    </row>
    <row r="2814" spans="1:13">
      <c r="A2814" t="s">
        <v>9142</v>
      </c>
      <c r="B2814" t="s">
        <v>9143</v>
      </c>
      <c r="C2814" t="s">
        <v>17658</v>
      </c>
      <c r="D2814" t="s">
        <v>78</v>
      </c>
      <c r="E2814" t="s">
        <v>9044</v>
      </c>
      <c r="F2814" t="s">
        <v>9144</v>
      </c>
      <c r="G2814" t="s">
        <v>9109</v>
      </c>
      <c r="H2814" t="s">
        <v>17659</v>
      </c>
      <c r="I2814" t="s">
        <v>9410</v>
      </c>
      <c r="J2814" t="s">
        <v>9411</v>
      </c>
      <c r="K2814">
        <v>0.93</v>
      </c>
      <c r="L2814" s="1">
        <v>44927</v>
      </c>
      <c r="M2814" s="1">
        <v>45291</v>
      </c>
    </row>
    <row r="2815" spans="1:13">
      <c r="A2815" t="s">
        <v>9145</v>
      </c>
      <c r="B2815" t="s">
        <v>9146</v>
      </c>
      <c r="C2815" t="s">
        <v>17660</v>
      </c>
      <c r="D2815" t="s">
        <v>9049</v>
      </c>
      <c r="E2815" t="s">
        <v>9044</v>
      </c>
      <c r="F2815" t="s">
        <v>9048</v>
      </c>
      <c r="G2815" t="s">
        <v>9049</v>
      </c>
      <c r="H2815" t="s">
        <v>17661</v>
      </c>
      <c r="I2815" t="s">
        <v>9410</v>
      </c>
      <c r="J2815" t="s">
        <v>9411</v>
      </c>
      <c r="K2815">
        <v>1.03</v>
      </c>
      <c r="L2815" s="1">
        <v>44927</v>
      </c>
      <c r="M2815" s="1">
        <v>45291</v>
      </c>
    </row>
    <row r="2816" spans="1:13">
      <c r="A2816" t="s">
        <v>9147</v>
      </c>
      <c r="B2816" t="s">
        <v>9148</v>
      </c>
      <c r="C2816" t="s">
        <v>17662</v>
      </c>
      <c r="D2816" t="s">
        <v>9150</v>
      </c>
      <c r="E2816" t="s">
        <v>9044</v>
      </c>
      <c r="F2816" t="s">
        <v>9149</v>
      </c>
      <c r="G2816" t="s">
        <v>9150</v>
      </c>
      <c r="H2816" t="s">
        <v>17663</v>
      </c>
      <c r="I2816" t="s">
        <v>9410</v>
      </c>
      <c r="J2816" t="s">
        <v>9411</v>
      </c>
      <c r="K2816">
        <v>0.91</v>
      </c>
      <c r="L2816" s="1">
        <v>44927</v>
      </c>
      <c r="M2816" s="1">
        <v>45291</v>
      </c>
    </row>
    <row r="2817" spans="1:13">
      <c r="A2817" t="s">
        <v>9151</v>
      </c>
      <c r="B2817" t="s">
        <v>9152</v>
      </c>
      <c r="C2817" t="s">
        <v>17664</v>
      </c>
      <c r="D2817" t="s">
        <v>78</v>
      </c>
      <c r="E2817" t="s">
        <v>9044</v>
      </c>
      <c r="F2817" t="s">
        <v>9144</v>
      </c>
      <c r="G2817" t="s">
        <v>9109</v>
      </c>
      <c r="H2817" t="s">
        <v>17665</v>
      </c>
      <c r="I2817" t="s">
        <v>9410</v>
      </c>
      <c r="J2817" t="s">
        <v>9411</v>
      </c>
      <c r="K2817">
        <v>0.92</v>
      </c>
      <c r="L2817" s="1">
        <v>44927</v>
      </c>
      <c r="M2817" s="1">
        <v>45291</v>
      </c>
    </row>
    <row r="2818" spans="1:13">
      <c r="A2818" t="s">
        <v>9153</v>
      </c>
      <c r="B2818" t="s">
        <v>9154</v>
      </c>
      <c r="C2818" t="s">
        <v>17666</v>
      </c>
      <c r="D2818" t="s">
        <v>17667</v>
      </c>
      <c r="E2818" t="s">
        <v>9044</v>
      </c>
      <c r="F2818" t="s">
        <v>9155</v>
      </c>
      <c r="G2818" t="s">
        <v>9156</v>
      </c>
      <c r="H2818" t="s">
        <v>17668</v>
      </c>
      <c r="I2818" t="s">
        <v>9410</v>
      </c>
      <c r="J2818" t="s">
        <v>9411</v>
      </c>
      <c r="K2818">
        <v>0.88</v>
      </c>
      <c r="L2818" s="1">
        <v>44927</v>
      </c>
      <c r="M2818" s="1">
        <v>45291</v>
      </c>
    </row>
    <row r="2819" spans="1:13">
      <c r="A2819" t="s">
        <v>9157</v>
      </c>
      <c r="B2819" t="s">
        <v>9158</v>
      </c>
      <c r="C2819" t="s">
        <v>17669</v>
      </c>
      <c r="D2819" t="s">
        <v>17670</v>
      </c>
      <c r="E2819" t="s">
        <v>9044</v>
      </c>
      <c r="F2819" t="s">
        <v>9159</v>
      </c>
      <c r="G2819" t="s">
        <v>9116</v>
      </c>
      <c r="H2819" t="s">
        <v>17671</v>
      </c>
      <c r="I2819" t="s">
        <v>9410</v>
      </c>
      <c r="J2819" t="s">
        <v>9411</v>
      </c>
      <c r="K2819">
        <v>0.88</v>
      </c>
      <c r="L2819" s="1">
        <v>44927</v>
      </c>
      <c r="M2819" s="1">
        <v>45291</v>
      </c>
    </row>
    <row r="2820" spans="1:13">
      <c r="A2820" t="s">
        <v>9160</v>
      </c>
      <c r="B2820" t="s">
        <v>9161</v>
      </c>
      <c r="C2820" t="s">
        <v>17672</v>
      </c>
      <c r="D2820" t="s">
        <v>9120</v>
      </c>
      <c r="E2820" t="s">
        <v>9044</v>
      </c>
      <c r="F2820" t="s">
        <v>9162</v>
      </c>
      <c r="G2820" t="s">
        <v>9120</v>
      </c>
      <c r="H2820" t="s">
        <v>17673</v>
      </c>
      <c r="I2820" t="s">
        <v>9410</v>
      </c>
      <c r="J2820" t="s">
        <v>9411</v>
      </c>
      <c r="K2820">
        <v>0.98</v>
      </c>
      <c r="L2820" s="1">
        <v>44927</v>
      </c>
      <c r="M2820" s="1">
        <v>45291</v>
      </c>
    </row>
    <row r="2821" spans="1:13">
      <c r="A2821" t="s">
        <v>9163</v>
      </c>
      <c r="B2821" t="s">
        <v>9164</v>
      </c>
      <c r="C2821" t="s">
        <v>17674</v>
      </c>
      <c r="D2821" t="s">
        <v>17625</v>
      </c>
      <c r="E2821" t="s">
        <v>9044</v>
      </c>
      <c r="F2821" t="s">
        <v>9165</v>
      </c>
      <c r="G2821" t="s">
        <v>3460</v>
      </c>
      <c r="H2821" t="s">
        <v>17675</v>
      </c>
      <c r="I2821" t="s">
        <v>9410</v>
      </c>
      <c r="J2821" t="s">
        <v>9411</v>
      </c>
      <c r="K2821">
        <v>0.96</v>
      </c>
      <c r="L2821" s="1">
        <v>44927</v>
      </c>
      <c r="M2821" s="1">
        <v>45291</v>
      </c>
    </row>
    <row r="2822" spans="1:13">
      <c r="A2822" t="s">
        <v>9166</v>
      </c>
      <c r="B2822" t="s">
        <v>9167</v>
      </c>
      <c r="C2822" t="s">
        <v>17676</v>
      </c>
      <c r="D2822" t="s">
        <v>78</v>
      </c>
      <c r="E2822" t="s">
        <v>9044</v>
      </c>
      <c r="F2822" t="s">
        <v>9168</v>
      </c>
      <c r="G2822" t="s">
        <v>9109</v>
      </c>
      <c r="H2822" t="s">
        <v>17677</v>
      </c>
      <c r="I2822" t="s">
        <v>9410</v>
      </c>
      <c r="J2822" t="s">
        <v>9411</v>
      </c>
      <c r="K2822">
        <v>0.92</v>
      </c>
      <c r="L2822" s="1">
        <v>44927</v>
      </c>
      <c r="M2822" s="1">
        <v>45291</v>
      </c>
    </row>
    <row r="2823" spans="1:13">
      <c r="A2823" t="s">
        <v>9169</v>
      </c>
      <c r="B2823" t="s">
        <v>9170</v>
      </c>
      <c r="C2823" t="s">
        <v>17678</v>
      </c>
      <c r="D2823" t="s">
        <v>17679</v>
      </c>
      <c r="E2823" t="s">
        <v>9044</v>
      </c>
      <c r="F2823" t="s">
        <v>9171</v>
      </c>
      <c r="G2823" t="s">
        <v>9130</v>
      </c>
      <c r="H2823" t="s">
        <v>17680</v>
      </c>
      <c r="I2823" t="s">
        <v>9410</v>
      </c>
      <c r="J2823" t="s">
        <v>9411</v>
      </c>
      <c r="K2823">
        <v>0.98</v>
      </c>
      <c r="L2823" s="1">
        <v>44927</v>
      </c>
      <c r="M2823" s="1">
        <v>45291</v>
      </c>
    </row>
    <row r="2824" spans="1:13">
      <c r="A2824" t="s">
        <v>9172</v>
      </c>
      <c r="B2824" t="s">
        <v>9173</v>
      </c>
      <c r="C2824" t="s">
        <v>17681</v>
      </c>
      <c r="D2824" t="s">
        <v>17682</v>
      </c>
      <c r="E2824" t="s">
        <v>9044</v>
      </c>
      <c r="F2824" t="s">
        <v>9174</v>
      </c>
      <c r="G2824" t="s">
        <v>9175</v>
      </c>
      <c r="H2824" t="s">
        <v>17683</v>
      </c>
      <c r="I2824" t="s">
        <v>9410</v>
      </c>
      <c r="J2824" t="s">
        <v>9411</v>
      </c>
      <c r="K2824">
        <v>0.93</v>
      </c>
      <c r="L2824" s="1">
        <v>44927</v>
      </c>
      <c r="M2824" s="1">
        <v>45291</v>
      </c>
    </row>
    <row r="2825" spans="1:13">
      <c r="A2825" t="s">
        <v>9176</v>
      </c>
      <c r="B2825" t="s">
        <v>8666</v>
      </c>
      <c r="C2825" t="s">
        <v>17684</v>
      </c>
      <c r="D2825" t="s">
        <v>17685</v>
      </c>
      <c r="E2825" t="s">
        <v>9044</v>
      </c>
      <c r="F2825" t="s">
        <v>9177</v>
      </c>
      <c r="G2825" t="s">
        <v>9053</v>
      </c>
      <c r="H2825" t="s">
        <v>17686</v>
      </c>
      <c r="I2825" t="s">
        <v>9410</v>
      </c>
      <c r="J2825" t="s">
        <v>9411</v>
      </c>
      <c r="K2825">
        <v>0.95</v>
      </c>
      <c r="L2825" s="1">
        <v>44927</v>
      </c>
      <c r="M2825" s="1">
        <v>45291</v>
      </c>
    </row>
    <row r="2826" spans="1:13">
      <c r="A2826" t="s">
        <v>9178</v>
      </c>
      <c r="B2826" t="s">
        <v>9179</v>
      </c>
      <c r="C2826" t="s">
        <v>17687</v>
      </c>
      <c r="D2826" t="s">
        <v>9181</v>
      </c>
      <c r="E2826" t="s">
        <v>9044</v>
      </c>
      <c r="F2826" t="s">
        <v>9180</v>
      </c>
      <c r="G2826" t="s">
        <v>9181</v>
      </c>
      <c r="H2826" t="s">
        <v>17688</v>
      </c>
      <c r="I2826" t="s">
        <v>9410</v>
      </c>
      <c r="J2826" t="s">
        <v>9411</v>
      </c>
      <c r="K2826">
        <v>0.85</v>
      </c>
      <c r="L2826" s="1">
        <v>44927</v>
      </c>
      <c r="M2826" s="1">
        <v>45291</v>
      </c>
    </row>
    <row r="2827" spans="1:13">
      <c r="A2827" t="s">
        <v>17689</v>
      </c>
      <c r="B2827" t="s">
        <v>17690</v>
      </c>
      <c r="C2827" t="s">
        <v>17691</v>
      </c>
      <c r="D2827" t="s">
        <v>17692</v>
      </c>
      <c r="E2827" t="s">
        <v>9044</v>
      </c>
      <c r="F2827" t="s">
        <v>17693</v>
      </c>
      <c r="G2827" t="s">
        <v>217</v>
      </c>
      <c r="H2827" t="s">
        <v>17694</v>
      </c>
      <c r="I2827" t="s">
        <v>9410</v>
      </c>
      <c r="J2827" t="s">
        <v>9411</v>
      </c>
      <c r="K2827">
        <v>0.84</v>
      </c>
      <c r="L2827" s="1">
        <v>44927</v>
      </c>
      <c r="M2827" s="1">
        <v>45291</v>
      </c>
    </row>
    <row r="2828" spans="1:13">
      <c r="A2828" t="s">
        <v>9182</v>
      </c>
      <c r="B2828" t="s">
        <v>9183</v>
      </c>
      <c r="C2828" t="s">
        <v>17695</v>
      </c>
      <c r="D2828" t="s">
        <v>9185</v>
      </c>
      <c r="E2828" t="s">
        <v>9044</v>
      </c>
      <c r="F2828" t="s">
        <v>9184</v>
      </c>
      <c r="G2828" t="s">
        <v>9185</v>
      </c>
      <c r="H2828" t="s">
        <v>17696</v>
      </c>
      <c r="I2828" t="s">
        <v>9410</v>
      </c>
      <c r="J2828" t="s">
        <v>9411</v>
      </c>
      <c r="K2828">
        <v>0.81</v>
      </c>
      <c r="L2828" s="1">
        <v>44927</v>
      </c>
      <c r="M2828" s="1">
        <v>45291</v>
      </c>
    </row>
    <row r="2829" spans="1:13">
      <c r="A2829" t="s">
        <v>9186</v>
      </c>
      <c r="B2829" t="s">
        <v>9187</v>
      </c>
      <c r="C2829" t="s">
        <v>17697</v>
      </c>
      <c r="D2829" t="s">
        <v>14547</v>
      </c>
      <c r="E2829" t="s">
        <v>9044</v>
      </c>
      <c r="F2829" t="s">
        <v>9188</v>
      </c>
      <c r="G2829" t="s">
        <v>5118</v>
      </c>
      <c r="H2829" t="s">
        <v>17698</v>
      </c>
      <c r="I2829" t="s">
        <v>9410</v>
      </c>
      <c r="J2829" t="s">
        <v>9411</v>
      </c>
      <c r="K2829">
        <v>0.96</v>
      </c>
      <c r="L2829" s="1">
        <v>44927</v>
      </c>
      <c r="M2829" s="1">
        <v>45291</v>
      </c>
    </row>
    <row r="2830" spans="1:13">
      <c r="A2830" t="s">
        <v>9189</v>
      </c>
      <c r="B2830" t="s">
        <v>9190</v>
      </c>
      <c r="C2830" t="s">
        <v>17699</v>
      </c>
      <c r="D2830" t="s">
        <v>9093</v>
      </c>
      <c r="E2830" t="s">
        <v>9044</v>
      </c>
      <c r="F2830" t="s">
        <v>9191</v>
      </c>
      <c r="G2830" t="s">
        <v>9093</v>
      </c>
      <c r="H2830" t="s">
        <v>17700</v>
      </c>
      <c r="I2830" t="s">
        <v>9410</v>
      </c>
      <c r="J2830" t="s">
        <v>9411</v>
      </c>
      <c r="K2830">
        <v>0.95</v>
      </c>
      <c r="L2830" s="1">
        <v>44927</v>
      </c>
      <c r="M2830" s="1">
        <v>45291</v>
      </c>
    </row>
    <row r="2831" spans="1:13">
      <c r="A2831" t="s">
        <v>9192</v>
      </c>
      <c r="B2831" t="s">
        <v>9193</v>
      </c>
      <c r="C2831" t="s">
        <v>17701</v>
      </c>
      <c r="D2831" t="s">
        <v>9093</v>
      </c>
      <c r="E2831" t="s">
        <v>9044</v>
      </c>
      <c r="F2831" t="s">
        <v>9141</v>
      </c>
      <c r="G2831" t="s">
        <v>9093</v>
      </c>
      <c r="H2831" t="s">
        <v>17702</v>
      </c>
      <c r="I2831" t="s">
        <v>9410</v>
      </c>
      <c r="J2831" t="s">
        <v>9411</v>
      </c>
      <c r="K2831">
        <v>0.95</v>
      </c>
      <c r="L2831" s="1">
        <v>44927</v>
      </c>
      <c r="M2831" s="1">
        <v>45291</v>
      </c>
    </row>
    <row r="2832" spans="1:13">
      <c r="A2832" t="s">
        <v>9194</v>
      </c>
      <c r="B2832" t="s">
        <v>9195</v>
      </c>
      <c r="C2832" t="s">
        <v>17703</v>
      </c>
      <c r="D2832" t="s">
        <v>17704</v>
      </c>
      <c r="E2832" t="s">
        <v>9044</v>
      </c>
      <c r="F2832" t="s">
        <v>9196</v>
      </c>
      <c r="G2832" t="s">
        <v>9093</v>
      </c>
      <c r="H2832" t="s">
        <v>17705</v>
      </c>
      <c r="I2832" t="s">
        <v>9410</v>
      </c>
      <c r="J2832" t="s">
        <v>9411</v>
      </c>
      <c r="K2832">
        <v>0.9</v>
      </c>
      <c r="L2832" s="1">
        <v>44927</v>
      </c>
      <c r="M2832" s="1">
        <v>45291</v>
      </c>
    </row>
    <row r="2833" spans="1:13">
      <c r="A2833" t="s">
        <v>9197</v>
      </c>
      <c r="B2833" t="s">
        <v>9198</v>
      </c>
      <c r="C2833" t="s">
        <v>17706</v>
      </c>
      <c r="D2833" t="s">
        <v>17586</v>
      </c>
      <c r="E2833" t="s">
        <v>9044</v>
      </c>
      <c r="F2833" t="s">
        <v>9199</v>
      </c>
      <c r="G2833" t="s">
        <v>9057</v>
      </c>
      <c r="H2833" t="s">
        <v>17707</v>
      </c>
      <c r="I2833" t="s">
        <v>9410</v>
      </c>
      <c r="J2833" t="s">
        <v>9411</v>
      </c>
      <c r="K2833">
        <v>0.92</v>
      </c>
      <c r="L2833" s="1">
        <v>44927</v>
      </c>
      <c r="M2833" s="1">
        <v>45291</v>
      </c>
    </row>
    <row r="2834" spans="1:13">
      <c r="A2834" t="s">
        <v>9200</v>
      </c>
      <c r="B2834" t="s">
        <v>9201</v>
      </c>
      <c r="C2834" t="s">
        <v>17708</v>
      </c>
      <c r="D2834" t="s">
        <v>9093</v>
      </c>
      <c r="E2834" t="s">
        <v>9044</v>
      </c>
      <c r="F2834" t="s">
        <v>9202</v>
      </c>
      <c r="G2834" t="s">
        <v>9093</v>
      </c>
      <c r="H2834" t="s">
        <v>17709</v>
      </c>
      <c r="I2834" t="s">
        <v>9410</v>
      </c>
      <c r="J2834" t="s">
        <v>9411</v>
      </c>
      <c r="K2834">
        <v>0.96</v>
      </c>
      <c r="L2834" s="1">
        <v>44927</v>
      </c>
      <c r="M2834" s="1">
        <v>45291</v>
      </c>
    </row>
    <row r="2835" spans="1:13">
      <c r="A2835" t="s">
        <v>9203</v>
      </c>
      <c r="B2835" t="s">
        <v>9204</v>
      </c>
      <c r="C2835" t="s">
        <v>17710</v>
      </c>
      <c r="D2835" t="s">
        <v>9068</v>
      </c>
      <c r="E2835" t="s">
        <v>9044</v>
      </c>
      <c r="F2835" t="s">
        <v>9205</v>
      </c>
      <c r="G2835" t="s">
        <v>9068</v>
      </c>
      <c r="H2835" t="s">
        <v>17711</v>
      </c>
      <c r="I2835" t="s">
        <v>9410</v>
      </c>
      <c r="J2835" t="s">
        <v>9411</v>
      </c>
      <c r="K2835">
        <v>0.93</v>
      </c>
      <c r="L2835" s="1">
        <v>44927</v>
      </c>
      <c r="M2835" s="1">
        <v>45291</v>
      </c>
    </row>
    <row r="2836" spans="1:13">
      <c r="A2836" t="s">
        <v>9206</v>
      </c>
      <c r="B2836" t="s">
        <v>9207</v>
      </c>
      <c r="C2836" t="s">
        <v>17712</v>
      </c>
      <c r="D2836" t="s">
        <v>17625</v>
      </c>
      <c r="E2836" t="s">
        <v>9044</v>
      </c>
      <c r="F2836" t="s">
        <v>9208</v>
      </c>
      <c r="G2836" t="s">
        <v>3460</v>
      </c>
      <c r="H2836" t="s">
        <v>17713</v>
      </c>
      <c r="I2836" t="s">
        <v>9410</v>
      </c>
      <c r="J2836" t="s">
        <v>9411</v>
      </c>
      <c r="K2836">
        <v>0.96</v>
      </c>
      <c r="L2836" s="1">
        <v>44927</v>
      </c>
      <c r="M2836" s="1">
        <v>45291</v>
      </c>
    </row>
    <row r="2837" spans="1:13">
      <c r="A2837" t="s">
        <v>17714</v>
      </c>
      <c r="B2837" t="s">
        <v>17715</v>
      </c>
      <c r="C2837" t="s">
        <v>17716</v>
      </c>
      <c r="D2837" t="s">
        <v>9794</v>
      </c>
      <c r="E2837" t="s">
        <v>9044</v>
      </c>
      <c r="F2837" t="s">
        <v>17717</v>
      </c>
      <c r="G2837" t="s">
        <v>9093</v>
      </c>
      <c r="H2837" t="s">
        <v>17718</v>
      </c>
      <c r="I2837" t="s">
        <v>9410</v>
      </c>
      <c r="J2837" t="s">
        <v>9411</v>
      </c>
      <c r="K2837">
        <v>0.79</v>
      </c>
      <c r="L2837" s="1">
        <v>44927</v>
      </c>
      <c r="M2837" s="1">
        <v>45291</v>
      </c>
    </row>
    <row r="2838" spans="1:13">
      <c r="A2838" t="s">
        <v>17719</v>
      </c>
      <c r="B2838" t="s">
        <v>17720</v>
      </c>
      <c r="C2838" t="s">
        <v>17721</v>
      </c>
      <c r="D2838" t="s">
        <v>15690</v>
      </c>
      <c r="E2838" t="s">
        <v>9044</v>
      </c>
      <c r="F2838" t="s">
        <v>17722</v>
      </c>
      <c r="G2838" t="s">
        <v>9134</v>
      </c>
      <c r="H2838" t="s">
        <v>17723</v>
      </c>
      <c r="I2838" t="s">
        <v>9410</v>
      </c>
      <c r="J2838" t="s">
        <v>9411</v>
      </c>
      <c r="K2838">
        <v>1.07</v>
      </c>
      <c r="L2838" s="1">
        <v>44927</v>
      </c>
      <c r="M2838" s="1">
        <v>45291</v>
      </c>
    </row>
    <row r="2839" spans="1:13">
      <c r="A2839" t="s">
        <v>9209</v>
      </c>
      <c r="B2839" t="s">
        <v>9210</v>
      </c>
      <c r="C2839" t="s">
        <v>17724</v>
      </c>
      <c r="D2839" t="s">
        <v>17725</v>
      </c>
      <c r="E2839" t="s">
        <v>9044</v>
      </c>
      <c r="F2839" t="s">
        <v>9211</v>
      </c>
      <c r="G2839" t="s">
        <v>2818</v>
      </c>
      <c r="H2839" t="s">
        <v>17726</v>
      </c>
      <c r="I2839" t="s">
        <v>9410</v>
      </c>
      <c r="J2839" t="s">
        <v>9411</v>
      </c>
      <c r="K2839">
        <v>0.88</v>
      </c>
      <c r="L2839" s="1">
        <v>44927</v>
      </c>
      <c r="M2839" s="1">
        <v>45291</v>
      </c>
    </row>
    <row r="2840" spans="1:13">
      <c r="A2840" t="s">
        <v>9212</v>
      </c>
      <c r="B2840" t="s">
        <v>9213</v>
      </c>
      <c r="C2840" t="s">
        <v>17727</v>
      </c>
      <c r="D2840" t="s">
        <v>11408</v>
      </c>
      <c r="E2840" t="s">
        <v>9044</v>
      </c>
      <c r="F2840" t="s">
        <v>9214</v>
      </c>
      <c r="G2840" t="s">
        <v>9076</v>
      </c>
      <c r="H2840" t="s">
        <v>17728</v>
      </c>
      <c r="I2840" t="s">
        <v>9410</v>
      </c>
      <c r="J2840" t="s">
        <v>9411</v>
      </c>
      <c r="K2840">
        <v>1</v>
      </c>
      <c r="L2840" s="1">
        <v>44927</v>
      </c>
      <c r="M2840" s="1">
        <v>45291</v>
      </c>
    </row>
    <row r="2841" spans="1:13">
      <c r="A2841" t="s">
        <v>17729</v>
      </c>
      <c r="B2841" t="s">
        <v>17730</v>
      </c>
      <c r="C2841" t="s">
        <v>17731</v>
      </c>
      <c r="D2841" t="s">
        <v>197</v>
      </c>
      <c r="E2841" t="s">
        <v>9044</v>
      </c>
      <c r="F2841" t="s">
        <v>17732</v>
      </c>
      <c r="G2841" t="s">
        <v>9093</v>
      </c>
      <c r="H2841" t="s">
        <v>17733</v>
      </c>
      <c r="I2841" t="s">
        <v>9410</v>
      </c>
      <c r="J2841" t="s">
        <v>9411</v>
      </c>
      <c r="K2841">
        <v>0.97</v>
      </c>
      <c r="L2841" s="1">
        <v>44927</v>
      </c>
      <c r="M2841" s="1">
        <v>45291</v>
      </c>
    </row>
    <row r="2842" spans="1:13">
      <c r="A2842" t="s">
        <v>9215</v>
      </c>
      <c r="B2842" t="s">
        <v>9216</v>
      </c>
      <c r="C2842" t="s">
        <v>17734</v>
      </c>
      <c r="D2842" t="s">
        <v>6372</v>
      </c>
      <c r="E2842" t="s">
        <v>9044</v>
      </c>
      <c r="F2842" t="s">
        <v>9123</v>
      </c>
      <c r="G2842" t="s">
        <v>9053</v>
      </c>
      <c r="H2842" t="s">
        <v>17735</v>
      </c>
      <c r="I2842" t="s">
        <v>9410</v>
      </c>
      <c r="J2842" t="s">
        <v>9411</v>
      </c>
      <c r="K2842">
        <v>0.89</v>
      </c>
      <c r="L2842" s="1">
        <v>44927</v>
      </c>
      <c r="M2842" s="1">
        <v>45291</v>
      </c>
    </row>
    <row r="2843" spans="1:13">
      <c r="A2843" t="s">
        <v>9217</v>
      </c>
      <c r="B2843" t="s">
        <v>9218</v>
      </c>
      <c r="C2843" t="s">
        <v>17736</v>
      </c>
      <c r="D2843" t="s">
        <v>5255</v>
      </c>
      <c r="E2843" t="s">
        <v>9044</v>
      </c>
      <c r="F2843" t="s">
        <v>9219</v>
      </c>
      <c r="G2843" t="s">
        <v>9220</v>
      </c>
      <c r="H2843" t="s">
        <v>17737</v>
      </c>
      <c r="I2843" t="s">
        <v>9410</v>
      </c>
      <c r="J2843" t="s">
        <v>9411</v>
      </c>
      <c r="K2843">
        <v>0.87</v>
      </c>
      <c r="L2843" s="1">
        <v>44927</v>
      </c>
      <c r="M2843" s="1">
        <v>45291</v>
      </c>
    </row>
    <row r="2844" spans="1:13">
      <c r="A2844" t="s">
        <v>9221</v>
      </c>
      <c r="B2844" t="s">
        <v>9222</v>
      </c>
      <c r="C2844" t="s">
        <v>17738</v>
      </c>
      <c r="D2844" t="s">
        <v>17641</v>
      </c>
      <c r="E2844" t="s">
        <v>9044</v>
      </c>
      <c r="F2844" t="s">
        <v>9223</v>
      </c>
      <c r="G2844" t="s">
        <v>9130</v>
      </c>
      <c r="H2844" t="s">
        <v>17739</v>
      </c>
      <c r="I2844" t="s">
        <v>9410</v>
      </c>
      <c r="J2844" t="s">
        <v>9411</v>
      </c>
      <c r="K2844">
        <v>0.95</v>
      </c>
      <c r="L2844" s="1">
        <v>44927</v>
      </c>
      <c r="M2844" s="1">
        <v>45291</v>
      </c>
    </row>
    <row r="2845" spans="1:13">
      <c r="A2845" t="s">
        <v>9224</v>
      </c>
      <c r="B2845" t="s">
        <v>9225</v>
      </c>
      <c r="C2845" t="s">
        <v>17740</v>
      </c>
      <c r="D2845" t="s">
        <v>9134</v>
      </c>
      <c r="E2845" t="s">
        <v>9044</v>
      </c>
      <c r="F2845" t="s">
        <v>9226</v>
      </c>
      <c r="G2845" t="s">
        <v>9134</v>
      </c>
      <c r="H2845" t="s">
        <v>17741</v>
      </c>
      <c r="I2845" t="s">
        <v>9410</v>
      </c>
      <c r="J2845" t="s">
        <v>9411</v>
      </c>
      <c r="K2845">
        <v>0.97</v>
      </c>
      <c r="L2845" s="1">
        <v>44927</v>
      </c>
      <c r="M2845" s="1">
        <v>45291</v>
      </c>
    </row>
    <row r="2846" spans="1:13">
      <c r="A2846" t="s">
        <v>17742</v>
      </c>
      <c r="B2846" t="s">
        <v>17743</v>
      </c>
      <c r="C2846" t="s">
        <v>17744</v>
      </c>
      <c r="D2846" t="s">
        <v>17745</v>
      </c>
      <c r="E2846" t="s">
        <v>9044</v>
      </c>
      <c r="F2846" t="s">
        <v>17746</v>
      </c>
      <c r="G2846" t="s">
        <v>5625</v>
      </c>
      <c r="H2846" t="s">
        <v>17747</v>
      </c>
      <c r="I2846" t="s">
        <v>9410</v>
      </c>
      <c r="J2846" t="s">
        <v>9411</v>
      </c>
      <c r="K2846">
        <v>0.92</v>
      </c>
      <c r="L2846" s="1">
        <v>44927</v>
      </c>
      <c r="M2846" s="1">
        <v>45291</v>
      </c>
    </row>
    <row r="2847" spans="1:13">
      <c r="A2847" t="s">
        <v>17748</v>
      </c>
      <c r="B2847" t="s">
        <v>17749</v>
      </c>
      <c r="C2847" t="s">
        <v>17750</v>
      </c>
      <c r="D2847" t="s">
        <v>17751</v>
      </c>
      <c r="E2847" t="s">
        <v>9044</v>
      </c>
      <c r="F2847" t="s">
        <v>17752</v>
      </c>
      <c r="G2847" t="s">
        <v>9053</v>
      </c>
      <c r="H2847" t="s">
        <v>17753</v>
      </c>
      <c r="I2847" t="s">
        <v>9410</v>
      </c>
      <c r="J2847" t="s">
        <v>9411</v>
      </c>
      <c r="K2847">
        <v>0.78</v>
      </c>
      <c r="L2847" s="1">
        <v>44927</v>
      </c>
      <c r="M2847" s="1">
        <v>45291</v>
      </c>
    </row>
    <row r="2848" spans="1:13">
      <c r="A2848" t="s">
        <v>17754</v>
      </c>
      <c r="B2848" t="s">
        <v>17755</v>
      </c>
      <c r="C2848" t="s">
        <v>17756</v>
      </c>
      <c r="D2848" t="s">
        <v>17685</v>
      </c>
      <c r="E2848" t="s">
        <v>9044</v>
      </c>
      <c r="F2848" t="s">
        <v>9177</v>
      </c>
      <c r="G2848" t="s">
        <v>9053</v>
      </c>
      <c r="H2848" t="s">
        <v>17757</v>
      </c>
      <c r="I2848" t="s">
        <v>9410</v>
      </c>
      <c r="J2848" t="s">
        <v>9411</v>
      </c>
      <c r="K2848">
        <v>0.9</v>
      </c>
      <c r="L2848" s="1">
        <v>44927</v>
      </c>
      <c r="M2848" s="1">
        <v>45291</v>
      </c>
    </row>
    <row r="2849" spans="1:13">
      <c r="A2849" t="s">
        <v>17758</v>
      </c>
      <c r="B2849" t="s">
        <v>17759</v>
      </c>
      <c r="C2849" t="s">
        <v>17760</v>
      </c>
      <c r="D2849" t="s">
        <v>17579</v>
      </c>
      <c r="E2849" t="s">
        <v>9044</v>
      </c>
      <c r="F2849" t="s">
        <v>17761</v>
      </c>
      <c r="G2849" t="s">
        <v>6468</v>
      </c>
      <c r="H2849" t="s">
        <v>17762</v>
      </c>
      <c r="I2849" t="s">
        <v>9410</v>
      </c>
      <c r="J2849" t="s">
        <v>9411</v>
      </c>
      <c r="K2849">
        <v>0.91</v>
      </c>
      <c r="L2849" s="1">
        <v>44927</v>
      </c>
      <c r="M2849" s="1">
        <v>45291</v>
      </c>
    </row>
    <row r="2850" spans="1:13">
      <c r="A2850" t="s">
        <v>9257</v>
      </c>
      <c r="B2850" t="s">
        <v>9258</v>
      </c>
      <c r="C2850" t="s">
        <v>17763</v>
      </c>
      <c r="D2850" t="s">
        <v>17764</v>
      </c>
      <c r="E2850" t="s">
        <v>9259</v>
      </c>
      <c r="F2850" t="s">
        <v>9260</v>
      </c>
      <c r="G2850" t="s">
        <v>3493</v>
      </c>
      <c r="H2850" t="s">
        <v>17765</v>
      </c>
      <c r="I2850" t="s">
        <v>9410</v>
      </c>
      <c r="J2850" t="s">
        <v>9411</v>
      </c>
      <c r="K2850">
        <v>0.89</v>
      </c>
      <c r="L2850" s="1">
        <v>44927</v>
      </c>
      <c r="M2850" s="1">
        <v>45291</v>
      </c>
    </row>
    <row r="2851" spans="1:13">
      <c r="A2851" t="s">
        <v>9261</v>
      </c>
      <c r="B2851" t="s">
        <v>9262</v>
      </c>
      <c r="C2851" t="s">
        <v>17766</v>
      </c>
      <c r="D2851" t="s">
        <v>9264</v>
      </c>
      <c r="E2851" t="s">
        <v>9259</v>
      </c>
      <c r="F2851" t="s">
        <v>9263</v>
      </c>
      <c r="G2851" t="s">
        <v>9264</v>
      </c>
      <c r="H2851" t="s">
        <v>17767</v>
      </c>
      <c r="I2851" t="s">
        <v>9410</v>
      </c>
      <c r="J2851" t="s">
        <v>9411</v>
      </c>
      <c r="K2851">
        <v>0.96</v>
      </c>
      <c r="L2851" s="1">
        <v>44927</v>
      </c>
      <c r="M2851" s="1">
        <v>45291</v>
      </c>
    </row>
    <row r="2852" spans="1:13">
      <c r="A2852" t="s">
        <v>9265</v>
      </c>
      <c r="B2852" t="s">
        <v>9266</v>
      </c>
      <c r="C2852" t="s">
        <v>17768</v>
      </c>
      <c r="D2852" t="s">
        <v>17187</v>
      </c>
      <c r="E2852" t="s">
        <v>9259</v>
      </c>
      <c r="F2852" t="s">
        <v>9267</v>
      </c>
      <c r="G2852" t="s">
        <v>1510</v>
      </c>
      <c r="H2852" t="s">
        <v>17769</v>
      </c>
      <c r="I2852" t="s">
        <v>9410</v>
      </c>
      <c r="J2852" t="s">
        <v>9411</v>
      </c>
      <c r="K2852">
        <v>0.93</v>
      </c>
      <c r="L2852" s="1">
        <v>44927</v>
      </c>
      <c r="M2852" s="1">
        <v>45291</v>
      </c>
    </row>
    <row r="2853" spans="1:13">
      <c r="A2853" t="s">
        <v>9268</v>
      </c>
      <c r="B2853" t="s">
        <v>9269</v>
      </c>
      <c r="C2853" t="s">
        <v>17770</v>
      </c>
      <c r="D2853" t="s">
        <v>17771</v>
      </c>
      <c r="E2853" t="s">
        <v>9259</v>
      </c>
      <c r="F2853" t="s">
        <v>9270</v>
      </c>
      <c r="G2853" t="s">
        <v>9271</v>
      </c>
      <c r="H2853" t="s">
        <v>17772</v>
      </c>
      <c r="I2853" t="s">
        <v>9410</v>
      </c>
      <c r="J2853" t="s">
        <v>9411</v>
      </c>
      <c r="K2853">
        <v>1</v>
      </c>
      <c r="L2853" s="1">
        <v>44927</v>
      </c>
      <c r="M2853" s="1">
        <v>45291</v>
      </c>
    </row>
    <row r="2854" spans="1:13">
      <c r="A2854" t="s">
        <v>9272</v>
      </c>
      <c r="B2854" t="s">
        <v>9273</v>
      </c>
      <c r="C2854" t="s">
        <v>17773</v>
      </c>
      <c r="D2854" t="s">
        <v>17774</v>
      </c>
      <c r="E2854" t="s">
        <v>9259</v>
      </c>
      <c r="F2854" t="s">
        <v>9274</v>
      </c>
      <c r="G2854" t="s">
        <v>9275</v>
      </c>
      <c r="H2854" t="s">
        <v>17775</v>
      </c>
      <c r="I2854" t="s">
        <v>9410</v>
      </c>
      <c r="J2854" t="s">
        <v>9411</v>
      </c>
      <c r="K2854">
        <v>1.07</v>
      </c>
      <c r="L2854" s="1">
        <v>44927</v>
      </c>
      <c r="M2854" s="1">
        <v>45291</v>
      </c>
    </row>
    <row r="2855" spans="1:13">
      <c r="A2855" t="s">
        <v>9276</v>
      </c>
      <c r="B2855" t="s">
        <v>9277</v>
      </c>
      <c r="C2855" t="s">
        <v>17776</v>
      </c>
      <c r="D2855" t="s">
        <v>17777</v>
      </c>
      <c r="E2855" t="s">
        <v>9259</v>
      </c>
      <c r="F2855" t="s">
        <v>9278</v>
      </c>
      <c r="G2855" t="s">
        <v>9279</v>
      </c>
      <c r="H2855" t="s">
        <v>17778</v>
      </c>
      <c r="I2855" t="s">
        <v>9410</v>
      </c>
      <c r="J2855" t="s">
        <v>9411</v>
      </c>
      <c r="K2855">
        <v>1.01</v>
      </c>
      <c r="L2855" s="1">
        <v>44927</v>
      </c>
      <c r="M2855" s="1">
        <v>45291</v>
      </c>
    </row>
    <row r="2856" spans="1:13">
      <c r="A2856" t="s">
        <v>9280</v>
      </c>
      <c r="B2856" t="s">
        <v>9281</v>
      </c>
      <c r="C2856" t="s">
        <v>17779</v>
      </c>
      <c r="D2856" t="s">
        <v>104</v>
      </c>
      <c r="E2856" t="s">
        <v>9259</v>
      </c>
      <c r="F2856" t="s">
        <v>9282</v>
      </c>
      <c r="G2856" t="s">
        <v>9283</v>
      </c>
      <c r="H2856" t="s">
        <v>17780</v>
      </c>
      <c r="I2856" t="s">
        <v>9410</v>
      </c>
      <c r="J2856" t="s">
        <v>9411</v>
      </c>
      <c r="K2856">
        <v>0.85</v>
      </c>
      <c r="L2856" s="1">
        <v>44927</v>
      </c>
      <c r="M2856" s="1">
        <v>45291</v>
      </c>
    </row>
    <row r="2857" spans="1:13">
      <c r="A2857" t="s">
        <v>9284</v>
      </c>
      <c r="B2857" t="s">
        <v>9285</v>
      </c>
      <c r="C2857" t="s">
        <v>17781</v>
      </c>
      <c r="D2857" t="s">
        <v>9279</v>
      </c>
      <c r="E2857" t="s">
        <v>9259</v>
      </c>
      <c r="F2857" t="s">
        <v>9286</v>
      </c>
      <c r="G2857" t="s">
        <v>5595</v>
      </c>
      <c r="H2857" t="s">
        <v>17782</v>
      </c>
      <c r="I2857" t="s">
        <v>9410</v>
      </c>
      <c r="J2857" t="s">
        <v>9411</v>
      </c>
      <c r="K2857">
        <v>0.98</v>
      </c>
      <c r="L2857" s="1">
        <v>44927</v>
      </c>
      <c r="M2857" s="1">
        <v>45291</v>
      </c>
    </row>
    <row r="2858" spans="1:13">
      <c r="A2858" t="s">
        <v>17783</v>
      </c>
      <c r="B2858" t="s">
        <v>17784</v>
      </c>
      <c r="C2858" t="s">
        <v>17785</v>
      </c>
      <c r="D2858" t="s">
        <v>11864</v>
      </c>
      <c r="E2858" t="s">
        <v>9259</v>
      </c>
      <c r="F2858" t="s">
        <v>17786</v>
      </c>
      <c r="G2858" t="s">
        <v>17787</v>
      </c>
      <c r="H2858" t="s">
        <v>17788</v>
      </c>
      <c r="I2858" t="s">
        <v>9410</v>
      </c>
      <c r="J2858" t="s">
        <v>9411</v>
      </c>
      <c r="K2858">
        <v>0.85</v>
      </c>
      <c r="L2858" s="1">
        <v>44927</v>
      </c>
      <c r="M2858" s="1">
        <v>45291</v>
      </c>
    </row>
    <row r="2859" spans="1:13">
      <c r="A2859" t="s">
        <v>17789</v>
      </c>
      <c r="B2859" t="s">
        <v>17790</v>
      </c>
      <c r="C2859" t="s">
        <v>17791</v>
      </c>
      <c r="D2859" t="s">
        <v>17774</v>
      </c>
      <c r="E2859" t="s">
        <v>9259</v>
      </c>
      <c r="F2859" t="s">
        <v>17792</v>
      </c>
      <c r="G2859" t="s">
        <v>9275</v>
      </c>
      <c r="H2859" t="s">
        <v>17793</v>
      </c>
      <c r="I2859" t="s">
        <v>9410</v>
      </c>
      <c r="J2859" t="s">
        <v>9411</v>
      </c>
      <c r="K2859">
        <v>0.94</v>
      </c>
      <c r="L2859" s="1">
        <v>44927</v>
      </c>
      <c r="M2859" s="1">
        <v>45291</v>
      </c>
    </row>
    <row r="2860" spans="1:13">
      <c r="A2860" t="s">
        <v>17794</v>
      </c>
      <c r="B2860" t="s">
        <v>17795</v>
      </c>
      <c r="C2860" t="s">
        <v>17796</v>
      </c>
      <c r="D2860" t="s">
        <v>16966</v>
      </c>
      <c r="E2860" t="s">
        <v>7865</v>
      </c>
      <c r="F2860" t="s">
        <v>17797</v>
      </c>
      <c r="G2860" t="s">
        <v>7915</v>
      </c>
      <c r="H2860" t="s">
        <v>17798</v>
      </c>
      <c r="I2860" t="s">
        <v>9410</v>
      </c>
      <c r="J2860" t="s">
        <v>9411</v>
      </c>
      <c r="K2860">
        <v>1</v>
      </c>
      <c r="L2860" s="1">
        <v>44927</v>
      </c>
      <c r="M2860" s="1">
        <v>45291</v>
      </c>
    </row>
    <row r="2861" spans="1:13">
      <c r="A2861" t="s">
        <v>17799</v>
      </c>
      <c r="B2861" t="s">
        <v>17800</v>
      </c>
      <c r="C2861" t="s">
        <v>17801</v>
      </c>
      <c r="D2861" t="s">
        <v>16492</v>
      </c>
      <c r="E2861" t="s">
        <v>7865</v>
      </c>
      <c r="F2861" t="s">
        <v>17802</v>
      </c>
      <c r="G2861" t="s">
        <v>7943</v>
      </c>
      <c r="H2861" t="s">
        <v>17803</v>
      </c>
      <c r="I2861" t="s">
        <v>9410</v>
      </c>
      <c r="J2861" t="s">
        <v>9411</v>
      </c>
      <c r="K2861">
        <v>1.01</v>
      </c>
      <c r="L2861" s="1">
        <v>44927</v>
      </c>
      <c r="M2861" s="1">
        <v>45291</v>
      </c>
    </row>
    <row r="2862" spans="1:13">
      <c r="A2862" t="s">
        <v>17804</v>
      </c>
      <c r="B2862" t="s">
        <v>17805</v>
      </c>
      <c r="C2862" t="s">
        <v>17806</v>
      </c>
      <c r="D2862" t="s">
        <v>3216</v>
      </c>
      <c r="E2862" t="s">
        <v>7865</v>
      </c>
      <c r="F2862" t="s">
        <v>8171</v>
      </c>
      <c r="G2862" t="s">
        <v>7915</v>
      </c>
      <c r="H2862" t="s">
        <v>17807</v>
      </c>
      <c r="I2862" t="s">
        <v>9410</v>
      </c>
      <c r="J2862" t="s">
        <v>9411</v>
      </c>
      <c r="K2862">
        <v>0.92</v>
      </c>
      <c r="L2862" s="1">
        <v>44927</v>
      </c>
      <c r="M2862" s="1">
        <v>45291</v>
      </c>
    </row>
    <row r="2863" spans="1:13">
      <c r="A2863" t="s">
        <v>9297</v>
      </c>
      <c r="B2863" t="s">
        <v>9298</v>
      </c>
      <c r="C2863" t="s">
        <v>17808</v>
      </c>
      <c r="D2863" t="s">
        <v>12918</v>
      </c>
      <c r="E2863" t="s">
        <v>7865</v>
      </c>
      <c r="F2863" t="s">
        <v>9299</v>
      </c>
      <c r="G2863" t="s">
        <v>7919</v>
      </c>
      <c r="H2863" t="s">
        <v>17809</v>
      </c>
      <c r="I2863" t="s">
        <v>9410</v>
      </c>
      <c r="J2863" t="s">
        <v>9411</v>
      </c>
      <c r="K2863">
        <v>1.1200000000000001</v>
      </c>
      <c r="L2863" s="1">
        <v>44927</v>
      </c>
      <c r="M2863" s="1">
        <v>45291</v>
      </c>
    </row>
    <row r="2864" spans="1:13">
      <c r="A2864" t="s">
        <v>9300</v>
      </c>
      <c r="B2864" t="s">
        <v>9301</v>
      </c>
      <c r="C2864" t="s">
        <v>17810</v>
      </c>
      <c r="D2864" t="s">
        <v>16870</v>
      </c>
      <c r="E2864" t="s">
        <v>7865</v>
      </c>
      <c r="F2864" t="s">
        <v>8274</v>
      </c>
      <c r="G2864" t="s">
        <v>8106</v>
      </c>
      <c r="H2864" t="s">
        <v>17811</v>
      </c>
      <c r="I2864" t="s">
        <v>9410</v>
      </c>
      <c r="J2864" t="s">
        <v>9411</v>
      </c>
      <c r="K2864">
        <v>1.01</v>
      </c>
      <c r="L2864" s="1">
        <v>44927</v>
      </c>
      <c r="M2864" s="1">
        <v>45291</v>
      </c>
    </row>
    <row r="2865" spans="1:13">
      <c r="A2865" t="s">
        <v>9302</v>
      </c>
      <c r="B2865" t="s">
        <v>9303</v>
      </c>
      <c r="C2865" t="s">
        <v>17812</v>
      </c>
      <c r="D2865" t="s">
        <v>10463</v>
      </c>
      <c r="E2865" t="s">
        <v>7865</v>
      </c>
      <c r="F2865" t="s">
        <v>9304</v>
      </c>
      <c r="G2865" t="s">
        <v>7915</v>
      </c>
      <c r="H2865" t="s">
        <v>17813</v>
      </c>
      <c r="I2865" t="s">
        <v>9410</v>
      </c>
      <c r="J2865" t="s">
        <v>9411</v>
      </c>
      <c r="K2865">
        <v>0.97</v>
      </c>
      <c r="L2865" s="1">
        <v>44927</v>
      </c>
      <c r="M2865" s="1">
        <v>45291</v>
      </c>
    </row>
    <row r="2866" spans="1:13">
      <c r="A2866" t="s">
        <v>9305</v>
      </c>
      <c r="B2866" t="s">
        <v>9306</v>
      </c>
      <c r="C2866" t="s">
        <v>17814</v>
      </c>
      <c r="D2866" t="s">
        <v>16945</v>
      </c>
      <c r="E2866" t="s">
        <v>7865</v>
      </c>
      <c r="F2866" t="s">
        <v>9307</v>
      </c>
      <c r="G2866" t="s">
        <v>2559</v>
      </c>
      <c r="H2866" t="s">
        <v>17815</v>
      </c>
      <c r="I2866" t="s">
        <v>9410</v>
      </c>
      <c r="J2866" t="s">
        <v>9411</v>
      </c>
      <c r="K2866">
        <v>0.99</v>
      </c>
      <c r="L2866" s="1">
        <v>44927</v>
      </c>
      <c r="M2866" s="1">
        <v>45291</v>
      </c>
    </row>
    <row r="2867" spans="1:13">
      <c r="A2867" t="s">
        <v>9308</v>
      </c>
      <c r="B2867" t="s">
        <v>9309</v>
      </c>
      <c r="C2867" t="s">
        <v>17816</v>
      </c>
      <c r="D2867" t="s">
        <v>16945</v>
      </c>
      <c r="E2867" t="s">
        <v>7865</v>
      </c>
      <c r="F2867" t="s">
        <v>9307</v>
      </c>
      <c r="G2867" t="s">
        <v>2559</v>
      </c>
      <c r="H2867" t="s">
        <v>17817</v>
      </c>
      <c r="I2867" t="s">
        <v>9410</v>
      </c>
      <c r="J2867" t="s">
        <v>9411</v>
      </c>
      <c r="K2867">
        <v>1.0900000000000001</v>
      </c>
      <c r="L2867" s="1">
        <v>44927</v>
      </c>
      <c r="M2867" s="1">
        <v>45291</v>
      </c>
    </row>
    <row r="2868" spans="1:13">
      <c r="A2868" t="s">
        <v>9310</v>
      </c>
      <c r="B2868" t="s">
        <v>9311</v>
      </c>
      <c r="C2868" t="s">
        <v>17818</v>
      </c>
      <c r="D2868" t="s">
        <v>17819</v>
      </c>
      <c r="E2868" t="s">
        <v>7865</v>
      </c>
      <c r="F2868" t="s">
        <v>9312</v>
      </c>
      <c r="G2868" t="s">
        <v>2559</v>
      </c>
      <c r="H2868" t="s">
        <v>17820</v>
      </c>
      <c r="I2868" t="s">
        <v>9410</v>
      </c>
      <c r="J2868" t="s">
        <v>9411</v>
      </c>
      <c r="K2868">
        <v>1.05</v>
      </c>
      <c r="L2868" s="1">
        <v>44927</v>
      </c>
      <c r="M2868" s="1">
        <v>45291</v>
      </c>
    </row>
    <row r="2869" spans="1:13">
      <c r="A2869" t="s">
        <v>9313</v>
      </c>
      <c r="B2869" t="s">
        <v>9314</v>
      </c>
      <c r="C2869" t="s">
        <v>17821</v>
      </c>
      <c r="D2869" t="s">
        <v>9316</v>
      </c>
      <c r="E2869" t="s">
        <v>7865</v>
      </c>
      <c r="F2869" t="s">
        <v>9315</v>
      </c>
      <c r="G2869" t="s">
        <v>9316</v>
      </c>
      <c r="H2869" t="s">
        <v>17822</v>
      </c>
      <c r="I2869" t="s">
        <v>9410</v>
      </c>
      <c r="J2869" t="s">
        <v>9411</v>
      </c>
      <c r="K2869">
        <v>1.05</v>
      </c>
      <c r="L2869" s="1">
        <v>44927</v>
      </c>
      <c r="M2869" s="1">
        <v>45291</v>
      </c>
    </row>
    <row r="2870" spans="1:13">
      <c r="A2870" t="s">
        <v>9317</v>
      </c>
      <c r="B2870" t="s">
        <v>9318</v>
      </c>
      <c r="C2870" t="s">
        <v>17823</v>
      </c>
      <c r="D2870" t="s">
        <v>1412</v>
      </c>
      <c r="E2870" t="s">
        <v>7865</v>
      </c>
      <c r="F2870" t="s">
        <v>9319</v>
      </c>
      <c r="G2870" t="s">
        <v>1412</v>
      </c>
      <c r="H2870" t="s">
        <v>17824</v>
      </c>
      <c r="I2870" t="s">
        <v>9410</v>
      </c>
      <c r="J2870" t="s">
        <v>9411</v>
      </c>
      <c r="K2870">
        <v>0.98</v>
      </c>
      <c r="L2870" s="1">
        <v>44927</v>
      </c>
      <c r="M2870" s="1">
        <v>45291</v>
      </c>
    </row>
    <row r="2871" spans="1:13">
      <c r="A2871" t="s">
        <v>17825</v>
      </c>
      <c r="B2871" t="s">
        <v>17826</v>
      </c>
      <c r="C2871" t="s">
        <v>17827</v>
      </c>
      <c r="D2871" t="s">
        <v>167</v>
      </c>
      <c r="E2871" t="s">
        <v>7865</v>
      </c>
      <c r="F2871" t="s">
        <v>8118</v>
      </c>
      <c r="G2871" t="s">
        <v>167</v>
      </c>
      <c r="H2871" t="s">
        <v>17828</v>
      </c>
      <c r="I2871" t="s">
        <v>9410</v>
      </c>
      <c r="J2871" t="s">
        <v>9411</v>
      </c>
      <c r="K2871">
        <v>0.92</v>
      </c>
      <c r="L2871" s="1">
        <v>44927</v>
      </c>
      <c r="M2871" s="1">
        <v>45291</v>
      </c>
    </row>
    <row r="2872" spans="1:13">
      <c r="A2872" t="s">
        <v>9320</v>
      </c>
      <c r="B2872" t="s">
        <v>9321</v>
      </c>
      <c r="C2872" t="s">
        <v>17829</v>
      </c>
      <c r="D2872" t="s">
        <v>16987</v>
      </c>
      <c r="E2872" t="s">
        <v>7865</v>
      </c>
      <c r="F2872" t="s">
        <v>9322</v>
      </c>
      <c r="G2872" t="s">
        <v>8079</v>
      </c>
      <c r="H2872" t="s">
        <v>17830</v>
      </c>
      <c r="I2872" t="s">
        <v>9410</v>
      </c>
      <c r="J2872" t="s">
        <v>9411</v>
      </c>
      <c r="K2872">
        <v>1.1499999999999999</v>
      </c>
      <c r="L2872" s="1">
        <v>44927</v>
      </c>
      <c r="M2872" s="1">
        <v>45291</v>
      </c>
    </row>
    <row r="2873" spans="1:13">
      <c r="A2873" t="s">
        <v>9323</v>
      </c>
      <c r="B2873" t="s">
        <v>9324</v>
      </c>
      <c r="C2873" t="s">
        <v>17831</v>
      </c>
      <c r="D2873" t="s">
        <v>16495</v>
      </c>
      <c r="E2873" t="s">
        <v>7865</v>
      </c>
      <c r="F2873" t="s">
        <v>9325</v>
      </c>
      <c r="G2873" t="s">
        <v>7947</v>
      </c>
      <c r="H2873" t="s">
        <v>17832</v>
      </c>
      <c r="I2873" t="s">
        <v>9410</v>
      </c>
      <c r="J2873" t="s">
        <v>9411</v>
      </c>
      <c r="K2873">
        <v>1</v>
      </c>
      <c r="L2873" s="1">
        <v>44927</v>
      </c>
      <c r="M2873" s="1">
        <v>45291</v>
      </c>
    </row>
    <row r="2874" spans="1:13">
      <c r="A2874" t="s">
        <v>9326</v>
      </c>
      <c r="B2874" t="s">
        <v>9327</v>
      </c>
      <c r="C2874" t="s">
        <v>17833</v>
      </c>
      <c r="D2874" t="s">
        <v>16495</v>
      </c>
      <c r="E2874" t="s">
        <v>7865</v>
      </c>
      <c r="F2874" t="s">
        <v>9328</v>
      </c>
      <c r="G2874" t="s">
        <v>7947</v>
      </c>
      <c r="H2874" t="s">
        <v>17834</v>
      </c>
      <c r="I2874" t="s">
        <v>9410</v>
      </c>
      <c r="J2874" t="s">
        <v>9411</v>
      </c>
      <c r="K2874">
        <v>1.07</v>
      </c>
      <c r="L2874" s="1">
        <v>44927</v>
      </c>
      <c r="M2874" s="1">
        <v>45291</v>
      </c>
    </row>
    <row r="2875" spans="1:13">
      <c r="A2875" t="s">
        <v>9329</v>
      </c>
      <c r="B2875" t="s">
        <v>9330</v>
      </c>
      <c r="C2875" t="s">
        <v>17835</v>
      </c>
      <c r="D2875" t="s">
        <v>17836</v>
      </c>
      <c r="E2875" t="s">
        <v>7865</v>
      </c>
      <c r="F2875" t="s">
        <v>9331</v>
      </c>
      <c r="G2875" t="s">
        <v>8069</v>
      </c>
      <c r="H2875" t="s">
        <v>17837</v>
      </c>
      <c r="I2875" t="s">
        <v>9410</v>
      </c>
      <c r="J2875" t="s">
        <v>9411</v>
      </c>
      <c r="K2875">
        <v>1.1000000000000001</v>
      </c>
      <c r="L2875" s="1">
        <v>44927</v>
      </c>
      <c r="M2875" s="1">
        <v>45291</v>
      </c>
    </row>
    <row r="2876" spans="1:13">
      <c r="A2876" t="s">
        <v>17838</v>
      </c>
      <c r="B2876" t="s">
        <v>17839</v>
      </c>
      <c r="C2876" t="s">
        <v>17840</v>
      </c>
      <c r="D2876" t="s">
        <v>17029</v>
      </c>
      <c r="E2876" t="s">
        <v>7865</v>
      </c>
      <c r="F2876" t="s">
        <v>8322</v>
      </c>
      <c r="G2876" t="s">
        <v>56</v>
      </c>
      <c r="H2876" t="s">
        <v>17841</v>
      </c>
      <c r="I2876" t="s">
        <v>9410</v>
      </c>
      <c r="J2876" t="s">
        <v>9411</v>
      </c>
      <c r="K2876">
        <v>0.99</v>
      </c>
      <c r="L2876" s="1">
        <v>44927</v>
      </c>
      <c r="M2876" s="1">
        <v>45291</v>
      </c>
    </row>
    <row r="2877" spans="1:13">
      <c r="A2877" t="s">
        <v>9332</v>
      </c>
      <c r="B2877" t="s">
        <v>9333</v>
      </c>
      <c r="C2877" t="s">
        <v>17842</v>
      </c>
      <c r="D2877" t="s">
        <v>17843</v>
      </c>
      <c r="E2877" t="s">
        <v>7865</v>
      </c>
      <c r="F2877" t="s">
        <v>9334</v>
      </c>
      <c r="G2877" t="s">
        <v>167</v>
      </c>
      <c r="H2877" t="s">
        <v>17844</v>
      </c>
      <c r="I2877" t="s">
        <v>9410</v>
      </c>
      <c r="J2877" t="s">
        <v>9411</v>
      </c>
      <c r="K2877">
        <v>1.05</v>
      </c>
      <c r="L2877" s="1">
        <v>44927</v>
      </c>
      <c r="M2877" s="1">
        <v>45291</v>
      </c>
    </row>
    <row r="2878" spans="1:13">
      <c r="A2878" t="s">
        <v>17845</v>
      </c>
      <c r="B2878" t="s">
        <v>17846</v>
      </c>
      <c r="C2878" t="s">
        <v>17847</v>
      </c>
      <c r="D2878" t="s">
        <v>17848</v>
      </c>
      <c r="E2878" t="s">
        <v>7865</v>
      </c>
      <c r="F2878" t="s">
        <v>17849</v>
      </c>
      <c r="G2878" t="s">
        <v>8175</v>
      </c>
      <c r="H2878" t="s">
        <v>17850</v>
      </c>
      <c r="I2878" t="s">
        <v>9410</v>
      </c>
      <c r="J2878" t="s">
        <v>9411</v>
      </c>
      <c r="K2878">
        <v>0.76</v>
      </c>
      <c r="L2878" s="1">
        <v>44927</v>
      </c>
      <c r="M2878" s="1">
        <v>45291</v>
      </c>
    </row>
    <row r="2879" spans="1:13">
      <c r="A2879" t="s">
        <v>17851</v>
      </c>
      <c r="B2879" t="s">
        <v>17852</v>
      </c>
      <c r="C2879" t="s">
        <v>17853</v>
      </c>
      <c r="D2879" t="s">
        <v>8599</v>
      </c>
      <c r="E2879" t="s">
        <v>7865</v>
      </c>
      <c r="F2879" t="s">
        <v>8222</v>
      </c>
      <c r="G2879" t="s">
        <v>7919</v>
      </c>
      <c r="H2879" t="s">
        <v>17854</v>
      </c>
      <c r="I2879" t="s">
        <v>9410</v>
      </c>
      <c r="J2879" t="s">
        <v>9411</v>
      </c>
      <c r="K2879">
        <v>0.94</v>
      </c>
      <c r="L2879" s="1">
        <v>44927</v>
      </c>
      <c r="M2879" s="1">
        <v>45291</v>
      </c>
    </row>
    <row r="2880" spans="1:13">
      <c r="A2880" t="s">
        <v>9335</v>
      </c>
      <c r="B2880" t="s">
        <v>9336</v>
      </c>
      <c r="C2880" t="s">
        <v>17855</v>
      </c>
      <c r="D2880" t="s">
        <v>17856</v>
      </c>
      <c r="E2880" t="s">
        <v>7865</v>
      </c>
      <c r="F2880" t="s">
        <v>9337</v>
      </c>
      <c r="G2880" t="s">
        <v>8175</v>
      </c>
      <c r="H2880" t="s">
        <v>17857</v>
      </c>
      <c r="I2880" t="s">
        <v>9410</v>
      </c>
      <c r="J2880" t="s">
        <v>9411</v>
      </c>
      <c r="K2880">
        <v>1.05</v>
      </c>
      <c r="L2880" s="1">
        <v>44927</v>
      </c>
      <c r="M2880" s="1">
        <v>45291</v>
      </c>
    </row>
    <row r="2881" spans="1:13">
      <c r="A2881" t="s">
        <v>17858</v>
      </c>
      <c r="B2881" t="s">
        <v>17859</v>
      </c>
      <c r="C2881" t="s">
        <v>17860</v>
      </c>
      <c r="D2881" t="s">
        <v>16734</v>
      </c>
      <c r="E2881" t="s">
        <v>7865</v>
      </c>
      <c r="F2881" t="s">
        <v>17861</v>
      </c>
      <c r="G2881" t="s">
        <v>8106</v>
      </c>
      <c r="H2881" t="s">
        <v>17862</v>
      </c>
      <c r="I2881" t="s">
        <v>9410</v>
      </c>
      <c r="J2881" t="s">
        <v>9411</v>
      </c>
      <c r="K2881">
        <v>0.93</v>
      </c>
      <c r="L2881" s="1">
        <v>44927</v>
      </c>
      <c r="M2881" s="1">
        <v>45291</v>
      </c>
    </row>
    <row r="2882" spans="1:13">
      <c r="A2882" t="s">
        <v>9338</v>
      </c>
      <c r="B2882" t="s">
        <v>9339</v>
      </c>
      <c r="C2882" t="s">
        <v>17863</v>
      </c>
      <c r="D2882" t="s">
        <v>8599</v>
      </c>
      <c r="E2882" t="s">
        <v>7865</v>
      </c>
      <c r="F2882" t="s">
        <v>7950</v>
      </c>
      <c r="G2882" t="s">
        <v>7919</v>
      </c>
      <c r="H2882" t="s">
        <v>17864</v>
      </c>
      <c r="I2882" t="s">
        <v>9410</v>
      </c>
      <c r="J2882" t="s">
        <v>9411</v>
      </c>
      <c r="K2882">
        <v>1.08</v>
      </c>
      <c r="L2882" s="1">
        <v>44927</v>
      </c>
      <c r="M2882" s="1">
        <v>45291</v>
      </c>
    </row>
    <row r="2883" spans="1:13">
      <c r="A2883" t="s">
        <v>9340</v>
      </c>
      <c r="B2883" t="s">
        <v>9341</v>
      </c>
      <c r="C2883" t="s">
        <v>17865</v>
      </c>
      <c r="D2883" t="s">
        <v>8485</v>
      </c>
      <c r="E2883" t="s">
        <v>7865</v>
      </c>
      <c r="F2883" t="s">
        <v>9342</v>
      </c>
      <c r="G2883" t="s">
        <v>167</v>
      </c>
      <c r="H2883" t="s">
        <v>17866</v>
      </c>
      <c r="I2883" t="s">
        <v>9410</v>
      </c>
      <c r="J2883" t="s">
        <v>9411</v>
      </c>
      <c r="K2883">
        <v>1.02</v>
      </c>
      <c r="L2883" s="1">
        <v>44927</v>
      </c>
      <c r="M2883" s="1">
        <v>45291</v>
      </c>
    </row>
    <row r="2884" spans="1:13">
      <c r="A2884" t="s">
        <v>9343</v>
      </c>
      <c r="B2884" t="s">
        <v>9344</v>
      </c>
      <c r="C2884" t="s">
        <v>17867</v>
      </c>
      <c r="D2884" t="s">
        <v>16</v>
      </c>
      <c r="E2884" t="s">
        <v>7865</v>
      </c>
      <c r="F2884" t="s">
        <v>8306</v>
      </c>
      <c r="G2884" t="s">
        <v>7915</v>
      </c>
      <c r="H2884" t="s">
        <v>17868</v>
      </c>
      <c r="I2884" t="s">
        <v>9410</v>
      </c>
      <c r="J2884" t="s">
        <v>9411</v>
      </c>
      <c r="K2884">
        <v>1.1200000000000001</v>
      </c>
      <c r="L2884" s="1">
        <v>44927</v>
      </c>
      <c r="M2884" s="1">
        <v>45291</v>
      </c>
    </row>
    <row r="2885" spans="1:13">
      <c r="A2885" t="s">
        <v>9345</v>
      </c>
      <c r="B2885" t="s">
        <v>9346</v>
      </c>
      <c r="C2885" t="s">
        <v>17869</v>
      </c>
      <c r="D2885" t="s">
        <v>3470</v>
      </c>
      <c r="E2885" t="s">
        <v>7865</v>
      </c>
      <c r="F2885" t="s">
        <v>9347</v>
      </c>
      <c r="G2885" t="s">
        <v>3594</v>
      </c>
      <c r="H2885" t="s">
        <v>17870</v>
      </c>
      <c r="I2885" t="s">
        <v>9410</v>
      </c>
      <c r="J2885" t="s">
        <v>9411</v>
      </c>
      <c r="K2885">
        <v>1.06</v>
      </c>
      <c r="L2885" s="1">
        <v>44927</v>
      </c>
      <c r="M2885" s="1">
        <v>45291</v>
      </c>
    </row>
    <row r="2886" spans="1:13">
      <c r="A2886" t="s">
        <v>9348</v>
      </c>
      <c r="B2886" t="s">
        <v>9349</v>
      </c>
      <c r="C2886" t="s">
        <v>17871</v>
      </c>
      <c r="D2886" t="s">
        <v>16</v>
      </c>
      <c r="E2886" t="s">
        <v>7865</v>
      </c>
      <c r="F2886" t="s">
        <v>9350</v>
      </c>
      <c r="G2886" t="s">
        <v>7915</v>
      </c>
      <c r="H2886" t="s">
        <v>17872</v>
      </c>
      <c r="I2886" t="s">
        <v>9410</v>
      </c>
      <c r="J2886" t="s">
        <v>9411</v>
      </c>
      <c r="K2886">
        <v>1.01</v>
      </c>
      <c r="L2886" s="1">
        <v>44927</v>
      </c>
      <c r="M2886" s="1">
        <v>45291</v>
      </c>
    </row>
    <row r="2887" spans="1:13">
      <c r="A2887" t="s">
        <v>17873</v>
      </c>
      <c r="B2887" t="s">
        <v>17874</v>
      </c>
      <c r="C2887" t="s">
        <v>17875</v>
      </c>
      <c r="D2887" t="s">
        <v>16495</v>
      </c>
      <c r="E2887" t="s">
        <v>7865</v>
      </c>
      <c r="F2887" t="s">
        <v>17876</v>
      </c>
      <c r="G2887" t="s">
        <v>7947</v>
      </c>
      <c r="H2887" t="s">
        <v>17877</v>
      </c>
      <c r="I2887" t="s">
        <v>9410</v>
      </c>
      <c r="J2887" t="s">
        <v>9411</v>
      </c>
      <c r="K2887">
        <v>0.74</v>
      </c>
      <c r="L2887" s="1">
        <v>44927</v>
      </c>
      <c r="M2887" s="1">
        <v>45291</v>
      </c>
    </row>
    <row r="2888" spans="1:13">
      <c r="A2888" t="s">
        <v>9351</v>
      </c>
      <c r="B2888" t="s">
        <v>9352</v>
      </c>
      <c r="C2888" t="s">
        <v>17878</v>
      </c>
      <c r="D2888" t="s">
        <v>17879</v>
      </c>
      <c r="E2888" t="s">
        <v>7865</v>
      </c>
      <c r="F2888" t="s">
        <v>9353</v>
      </c>
      <c r="G2888" t="s">
        <v>3536</v>
      </c>
      <c r="H2888" t="s">
        <v>17880</v>
      </c>
      <c r="I2888" t="s">
        <v>9410</v>
      </c>
      <c r="J2888" t="s">
        <v>9411</v>
      </c>
      <c r="K2888">
        <v>1.02</v>
      </c>
      <c r="L2888" s="1">
        <v>44927</v>
      </c>
      <c r="M2888" s="1">
        <v>45291</v>
      </c>
    </row>
    <row r="2889" spans="1:13">
      <c r="A2889" t="s">
        <v>9354</v>
      </c>
      <c r="B2889" t="s">
        <v>9355</v>
      </c>
      <c r="C2889" t="s">
        <v>17881</v>
      </c>
      <c r="D2889" t="s">
        <v>17882</v>
      </c>
      <c r="E2889" t="s">
        <v>7865</v>
      </c>
      <c r="F2889" t="s">
        <v>9356</v>
      </c>
      <c r="G2889" t="s">
        <v>8106</v>
      </c>
      <c r="H2889" t="s">
        <v>17883</v>
      </c>
      <c r="I2889" t="s">
        <v>9410</v>
      </c>
      <c r="J2889" t="s">
        <v>9411</v>
      </c>
      <c r="K2889">
        <v>1.02</v>
      </c>
      <c r="L2889" s="1">
        <v>44927</v>
      </c>
      <c r="M2889" s="1">
        <v>45291</v>
      </c>
    </row>
    <row r="2890" spans="1:13">
      <c r="A2890" t="s">
        <v>9357</v>
      </c>
      <c r="B2890" t="s">
        <v>9358</v>
      </c>
      <c r="C2890" t="s">
        <v>17884</v>
      </c>
      <c r="D2890" t="s">
        <v>16468</v>
      </c>
      <c r="E2890" t="s">
        <v>7865</v>
      </c>
      <c r="F2890" t="s">
        <v>9359</v>
      </c>
      <c r="G2890" t="s">
        <v>7919</v>
      </c>
      <c r="H2890" t="s">
        <v>17885</v>
      </c>
      <c r="I2890" t="s">
        <v>9410</v>
      </c>
      <c r="J2890" t="s">
        <v>9411</v>
      </c>
      <c r="K2890">
        <v>1.1100000000000001</v>
      </c>
      <c r="L2890" s="1">
        <v>44927</v>
      </c>
      <c r="M2890" s="1">
        <v>45291</v>
      </c>
    </row>
    <row r="2891" spans="1:13">
      <c r="A2891" t="s">
        <v>9360</v>
      </c>
      <c r="B2891" t="s">
        <v>9361</v>
      </c>
      <c r="C2891" t="s">
        <v>17886</v>
      </c>
      <c r="D2891" t="s">
        <v>17887</v>
      </c>
      <c r="E2891" t="s">
        <v>7865</v>
      </c>
      <c r="F2891" t="s">
        <v>9362</v>
      </c>
      <c r="G2891" t="s">
        <v>7878</v>
      </c>
      <c r="H2891" t="s">
        <v>17888</v>
      </c>
      <c r="I2891" t="s">
        <v>9410</v>
      </c>
      <c r="J2891" t="s">
        <v>9411</v>
      </c>
      <c r="K2891">
        <v>1.01</v>
      </c>
      <c r="L2891" s="1">
        <v>44927</v>
      </c>
      <c r="M2891" s="1">
        <v>45291</v>
      </c>
    </row>
    <row r="2892" spans="1:13">
      <c r="A2892" t="s">
        <v>9363</v>
      </c>
      <c r="B2892" t="s">
        <v>9364</v>
      </c>
      <c r="C2892" t="s">
        <v>17889</v>
      </c>
      <c r="D2892" t="s">
        <v>5082</v>
      </c>
      <c r="E2892" t="s">
        <v>7865</v>
      </c>
      <c r="F2892" t="s">
        <v>9365</v>
      </c>
      <c r="G2892" t="s">
        <v>167</v>
      </c>
      <c r="H2892" t="s">
        <v>17890</v>
      </c>
      <c r="I2892" t="s">
        <v>9410</v>
      </c>
      <c r="J2892" t="s">
        <v>9411</v>
      </c>
      <c r="K2892">
        <v>1.01</v>
      </c>
      <c r="L2892" s="1">
        <v>44927</v>
      </c>
      <c r="M2892" s="1">
        <v>45291</v>
      </c>
    </row>
    <row r="2893" spans="1:13">
      <c r="A2893" t="s">
        <v>9366</v>
      </c>
      <c r="B2893" t="s">
        <v>9367</v>
      </c>
      <c r="C2893" t="s">
        <v>17891</v>
      </c>
      <c r="D2893" t="s">
        <v>17892</v>
      </c>
      <c r="E2893" t="s">
        <v>7865</v>
      </c>
      <c r="F2893" t="s">
        <v>9368</v>
      </c>
      <c r="G2893" t="s">
        <v>9369</v>
      </c>
      <c r="H2893" t="s">
        <v>17893</v>
      </c>
      <c r="I2893" t="s">
        <v>9410</v>
      </c>
      <c r="J2893" t="s">
        <v>9411</v>
      </c>
      <c r="K2893">
        <v>1.06</v>
      </c>
      <c r="L2893" s="1">
        <v>44927</v>
      </c>
      <c r="M2893" s="1">
        <v>45291</v>
      </c>
    </row>
    <row r="2894" spans="1:13">
      <c r="A2894" t="s">
        <v>17894</v>
      </c>
      <c r="B2894" t="s">
        <v>17895</v>
      </c>
      <c r="C2894" t="s">
        <v>17896</v>
      </c>
      <c r="D2894" t="s">
        <v>16</v>
      </c>
      <c r="E2894" t="s">
        <v>7865</v>
      </c>
      <c r="F2894" t="s">
        <v>17897</v>
      </c>
      <c r="G2894" t="s">
        <v>7915</v>
      </c>
      <c r="H2894" t="s">
        <v>17898</v>
      </c>
      <c r="I2894" t="s">
        <v>9410</v>
      </c>
      <c r="J2894" t="s">
        <v>9411</v>
      </c>
      <c r="K2894">
        <v>0.93</v>
      </c>
      <c r="L2894" s="1">
        <v>44927</v>
      </c>
      <c r="M2894" s="1">
        <v>45291</v>
      </c>
    </row>
    <row r="2895" spans="1:13">
      <c r="A2895" t="s">
        <v>9370</v>
      </c>
      <c r="B2895" t="s">
        <v>9371</v>
      </c>
      <c r="C2895" t="s">
        <v>17899</v>
      </c>
      <c r="D2895" t="s">
        <v>16468</v>
      </c>
      <c r="E2895" t="s">
        <v>7865</v>
      </c>
      <c r="F2895" t="s">
        <v>9372</v>
      </c>
      <c r="G2895" t="s">
        <v>7919</v>
      </c>
      <c r="H2895" t="s">
        <v>17900</v>
      </c>
      <c r="I2895" t="s">
        <v>9410</v>
      </c>
      <c r="J2895" t="s">
        <v>9411</v>
      </c>
      <c r="K2895">
        <v>1.02</v>
      </c>
      <c r="L2895" s="1">
        <v>44927</v>
      </c>
      <c r="M2895" s="1">
        <v>45291</v>
      </c>
    </row>
    <row r="2896" spans="1:13">
      <c r="A2896" t="s">
        <v>9373</v>
      </c>
      <c r="B2896" t="s">
        <v>9374</v>
      </c>
      <c r="C2896" t="s">
        <v>17901</v>
      </c>
      <c r="D2896" t="s">
        <v>17902</v>
      </c>
      <c r="E2896" t="s">
        <v>7865</v>
      </c>
      <c r="F2896" t="s">
        <v>9375</v>
      </c>
      <c r="G2896" t="s">
        <v>7957</v>
      </c>
      <c r="H2896" t="s">
        <v>17903</v>
      </c>
      <c r="I2896" t="s">
        <v>9410</v>
      </c>
      <c r="J2896" t="s">
        <v>9411</v>
      </c>
      <c r="K2896">
        <v>1.03</v>
      </c>
      <c r="L2896" s="1">
        <v>44927</v>
      </c>
      <c r="M2896" s="1">
        <v>45291</v>
      </c>
    </row>
    <row r="2897" spans="1:13">
      <c r="A2897" t="s">
        <v>9376</v>
      </c>
      <c r="B2897" t="s">
        <v>9377</v>
      </c>
      <c r="C2897" t="s">
        <v>17904</v>
      </c>
      <c r="D2897" t="s">
        <v>17905</v>
      </c>
      <c r="E2897" t="s">
        <v>7865</v>
      </c>
      <c r="F2897" t="s">
        <v>9378</v>
      </c>
      <c r="G2897" t="s">
        <v>9379</v>
      </c>
      <c r="H2897" t="s">
        <v>17906</v>
      </c>
      <c r="I2897" t="s">
        <v>9410</v>
      </c>
      <c r="J2897" t="s">
        <v>9411</v>
      </c>
      <c r="K2897">
        <v>1.04</v>
      </c>
      <c r="L2897" s="1">
        <v>44927</v>
      </c>
      <c r="M2897" s="1">
        <v>45291</v>
      </c>
    </row>
    <row r="2898" spans="1:13">
      <c r="A2898" t="s">
        <v>17907</v>
      </c>
      <c r="B2898" t="s">
        <v>17908</v>
      </c>
      <c r="C2898" t="s">
        <v>17909</v>
      </c>
      <c r="D2898" t="s">
        <v>16495</v>
      </c>
      <c r="E2898" t="s">
        <v>7865</v>
      </c>
      <c r="F2898" t="s">
        <v>17910</v>
      </c>
      <c r="G2898" t="s">
        <v>7947</v>
      </c>
      <c r="H2898" t="s">
        <v>17911</v>
      </c>
      <c r="I2898" t="s">
        <v>9410</v>
      </c>
      <c r="J2898" t="s">
        <v>9411</v>
      </c>
      <c r="K2898">
        <v>0.95</v>
      </c>
      <c r="L2898" s="1">
        <v>44927</v>
      </c>
      <c r="M2898" s="1">
        <v>45291</v>
      </c>
    </row>
    <row r="2899" spans="1:13">
      <c r="A2899" t="s">
        <v>9380</v>
      </c>
      <c r="B2899" t="s">
        <v>9381</v>
      </c>
      <c r="C2899" t="s">
        <v>17912</v>
      </c>
      <c r="D2899" t="s">
        <v>1412</v>
      </c>
      <c r="E2899" t="s">
        <v>7865</v>
      </c>
      <c r="F2899" t="s">
        <v>9382</v>
      </c>
      <c r="G2899" t="s">
        <v>1412</v>
      </c>
      <c r="H2899" t="s">
        <v>17913</v>
      </c>
      <c r="I2899" t="s">
        <v>9410</v>
      </c>
      <c r="J2899" t="s">
        <v>9411</v>
      </c>
      <c r="K2899">
        <v>0.96</v>
      </c>
      <c r="L2899" s="1">
        <v>44927</v>
      </c>
      <c r="M2899" s="1">
        <v>45291</v>
      </c>
    </row>
    <row r="2900" spans="1:13">
      <c r="A2900" t="s">
        <v>9383</v>
      </c>
      <c r="B2900" t="s">
        <v>9384</v>
      </c>
      <c r="C2900" t="s">
        <v>17914</v>
      </c>
      <c r="D2900" t="s">
        <v>17029</v>
      </c>
      <c r="E2900" t="s">
        <v>7865</v>
      </c>
      <c r="F2900" t="s">
        <v>9385</v>
      </c>
      <c r="G2900" t="s">
        <v>56</v>
      </c>
      <c r="H2900" t="s">
        <v>17915</v>
      </c>
      <c r="I2900" t="s">
        <v>9410</v>
      </c>
      <c r="J2900" t="s">
        <v>9411</v>
      </c>
      <c r="K2900">
        <v>1.03</v>
      </c>
      <c r="L2900" s="1">
        <v>44927</v>
      </c>
      <c r="M2900" s="1">
        <v>45291</v>
      </c>
    </row>
    <row r="2901" spans="1:13">
      <c r="A2901" t="s">
        <v>17916</v>
      </c>
      <c r="B2901" t="s">
        <v>17917</v>
      </c>
      <c r="C2901" t="s">
        <v>17918</v>
      </c>
      <c r="D2901" t="s">
        <v>17919</v>
      </c>
      <c r="E2901" t="s">
        <v>7865</v>
      </c>
      <c r="F2901" t="s">
        <v>17920</v>
      </c>
      <c r="G2901" t="s">
        <v>1412</v>
      </c>
      <c r="H2901" t="s">
        <v>17921</v>
      </c>
      <c r="I2901" t="s">
        <v>9410</v>
      </c>
      <c r="J2901" t="s">
        <v>9411</v>
      </c>
      <c r="K2901">
        <v>0.73</v>
      </c>
      <c r="L2901" s="1">
        <v>44927</v>
      </c>
      <c r="M2901" s="1">
        <v>45291</v>
      </c>
    </row>
    <row r="2902" spans="1:13">
      <c r="A2902" t="s">
        <v>9386</v>
      </c>
      <c r="B2902" t="s">
        <v>9387</v>
      </c>
      <c r="C2902" t="s">
        <v>17922</v>
      </c>
      <c r="D2902" t="s">
        <v>17923</v>
      </c>
      <c r="E2902" t="s">
        <v>7865</v>
      </c>
      <c r="F2902" t="s">
        <v>9388</v>
      </c>
      <c r="G2902" t="s">
        <v>7943</v>
      </c>
      <c r="H2902" t="s">
        <v>17924</v>
      </c>
      <c r="I2902" t="s">
        <v>9410</v>
      </c>
      <c r="J2902" t="s">
        <v>9411</v>
      </c>
      <c r="K2902">
        <v>0.98</v>
      </c>
      <c r="L2902" s="1">
        <v>44927</v>
      </c>
      <c r="M2902" s="1">
        <v>45291</v>
      </c>
    </row>
    <row r="2903" spans="1:13">
      <c r="A2903" t="s">
        <v>17925</v>
      </c>
      <c r="B2903" t="s">
        <v>17926</v>
      </c>
      <c r="C2903" t="s">
        <v>17927</v>
      </c>
      <c r="D2903" t="s">
        <v>17928</v>
      </c>
      <c r="E2903" t="s">
        <v>7865</v>
      </c>
      <c r="F2903" t="s">
        <v>17929</v>
      </c>
      <c r="G2903" t="s">
        <v>8069</v>
      </c>
      <c r="H2903" t="s">
        <v>17930</v>
      </c>
      <c r="I2903" t="s">
        <v>9410</v>
      </c>
      <c r="J2903" t="s">
        <v>9411</v>
      </c>
      <c r="K2903">
        <v>0.93</v>
      </c>
      <c r="L2903" s="1">
        <v>44927</v>
      </c>
      <c r="M2903" s="1">
        <v>45291</v>
      </c>
    </row>
    <row r="2904" spans="1:13">
      <c r="A2904" t="s">
        <v>9389</v>
      </c>
      <c r="B2904" t="s">
        <v>9390</v>
      </c>
      <c r="C2904" t="s">
        <v>17931</v>
      </c>
      <c r="D2904" t="s">
        <v>17075</v>
      </c>
      <c r="E2904" t="s">
        <v>7865</v>
      </c>
      <c r="F2904" t="s">
        <v>9391</v>
      </c>
      <c r="G2904" t="s">
        <v>7919</v>
      </c>
      <c r="H2904" t="s">
        <v>17932</v>
      </c>
      <c r="I2904" t="s">
        <v>9410</v>
      </c>
      <c r="J2904" t="s">
        <v>9411</v>
      </c>
      <c r="K2904">
        <v>1.2</v>
      </c>
      <c r="L2904" s="1">
        <v>44927</v>
      </c>
      <c r="M2904" s="1">
        <v>45291</v>
      </c>
    </row>
    <row r="2905" spans="1:13">
      <c r="A2905" t="s">
        <v>17933</v>
      </c>
      <c r="B2905" t="s">
        <v>17934</v>
      </c>
      <c r="C2905" t="s">
        <v>17935</v>
      </c>
      <c r="D2905" t="s">
        <v>14796</v>
      </c>
      <c r="E2905" t="s">
        <v>7865</v>
      </c>
      <c r="F2905" t="s">
        <v>17936</v>
      </c>
      <c r="G2905" t="s">
        <v>2907</v>
      </c>
      <c r="H2905" t="s">
        <v>17937</v>
      </c>
      <c r="I2905" t="s">
        <v>9410</v>
      </c>
      <c r="J2905" t="s">
        <v>9411</v>
      </c>
      <c r="K2905">
        <v>0.75</v>
      </c>
      <c r="L2905" s="1">
        <v>44927</v>
      </c>
      <c r="M2905" s="1">
        <v>45291</v>
      </c>
    </row>
    <row r="2906" spans="1:13">
      <c r="A2906" t="s">
        <v>17938</v>
      </c>
      <c r="B2906" t="s">
        <v>17939</v>
      </c>
      <c r="C2906" t="s">
        <v>17940</v>
      </c>
      <c r="D2906" t="s">
        <v>16492</v>
      </c>
      <c r="E2906" t="s">
        <v>7865</v>
      </c>
      <c r="F2906" t="s">
        <v>17941</v>
      </c>
      <c r="G2906" t="s">
        <v>7943</v>
      </c>
      <c r="H2906" t="s">
        <v>17942</v>
      </c>
      <c r="I2906" t="s">
        <v>9410</v>
      </c>
      <c r="J2906" t="s">
        <v>9411</v>
      </c>
      <c r="K2906">
        <v>1.01</v>
      </c>
      <c r="L2906" s="1">
        <v>44927</v>
      </c>
      <c r="M2906" s="1">
        <v>45291</v>
      </c>
    </row>
    <row r="2907" spans="1:13">
      <c r="A2907" t="s">
        <v>9392</v>
      </c>
      <c r="B2907" t="s">
        <v>9393</v>
      </c>
      <c r="C2907" t="s">
        <v>17943</v>
      </c>
      <c r="D2907" t="s">
        <v>10893</v>
      </c>
      <c r="E2907" t="s">
        <v>7865</v>
      </c>
      <c r="F2907" t="s">
        <v>9394</v>
      </c>
      <c r="G2907" t="s">
        <v>8175</v>
      </c>
      <c r="H2907" t="s">
        <v>17944</v>
      </c>
      <c r="I2907" t="s">
        <v>9410</v>
      </c>
      <c r="J2907" t="s">
        <v>9411</v>
      </c>
      <c r="K2907">
        <v>1.07</v>
      </c>
      <c r="L2907" s="1">
        <v>44927</v>
      </c>
      <c r="M2907" s="1">
        <v>45291</v>
      </c>
    </row>
    <row r="2908" spans="1:13">
      <c r="A2908" t="s">
        <v>17945</v>
      </c>
      <c r="B2908" t="s">
        <v>17946</v>
      </c>
      <c r="C2908" t="s">
        <v>17947</v>
      </c>
      <c r="D2908" t="s">
        <v>16814</v>
      </c>
      <c r="E2908" t="s">
        <v>7865</v>
      </c>
      <c r="F2908" t="s">
        <v>8141</v>
      </c>
      <c r="G2908" t="s">
        <v>7919</v>
      </c>
      <c r="H2908" t="s">
        <v>17948</v>
      </c>
      <c r="I2908" t="s">
        <v>9410</v>
      </c>
      <c r="J2908" t="s">
        <v>9411</v>
      </c>
      <c r="K2908">
        <v>0.93</v>
      </c>
      <c r="L2908" s="1">
        <v>44927</v>
      </c>
      <c r="M2908" s="1">
        <v>45291</v>
      </c>
    </row>
    <row r="2909" spans="1:13">
      <c r="A2909" t="s">
        <v>9395</v>
      </c>
      <c r="B2909" t="s">
        <v>9396</v>
      </c>
      <c r="C2909" t="s">
        <v>17949</v>
      </c>
      <c r="D2909" t="s">
        <v>17386</v>
      </c>
      <c r="E2909" t="s">
        <v>7865</v>
      </c>
      <c r="F2909" t="s">
        <v>9397</v>
      </c>
      <c r="G2909" t="s">
        <v>3353</v>
      </c>
      <c r="H2909" t="s">
        <v>17950</v>
      </c>
      <c r="I2909" t="s">
        <v>9410</v>
      </c>
      <c r="J2909" t="s">
        <v>9411</v>
      </c>
      <c r="K2909">
        <v>1.05</v>
      </c>
      <c r="L2909" s="1">
        <v>44927</v>
      </c>
      <c r="M2909" s="1">
        <v>45291</v>
      </c>
    </row>
    <row r="2910" spans="1:13">
      <c r="A2910" t="s">
        <v>17951</v>
      </c>
      <c r="B2910" t="s">
        <v>17952</v>
      </c>
      <c r="C2910" t="s">
        <v>17953</v>
      </c>
      <c r="D2910" t="s">
        <v>12918</v>
      </c>
      <c r="E2910" t="s">
        <v>7865</v>
      </c>
      <c r="F2910" t="s">
        <v>9299</v>
      </c>
      <c r="G2910" t="s">
        <v>7919</v>
      </c>
      <c r="H2910" t="s">
        <v>17954</v>
      </c>
      <c r="I2910" t="s">
        <v>9410</v>
      </c>
      <c r="J2910" t="s">
        <v>9411</v>
      </c>
      <c r="K2910">
        <v>1.1399999999999999</v>
      </c>
      <c r="L2910" s="1">
        <v>44927</v>
      </c>
      <c r="M2910" s="1">
        <v>45291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B4E34-85AF-4F13-ACD4-24C7584BF7F3}">
  <dimension ref="A1:L2872"/>
  <sheetViews>
    <sheetView workbookViewId="0"/>
  </sheetViews>
  <sheetFormatPr defaultRowHeight="14.4"/>
  <cols>
    <col min="1" max="1" width="10.6640625" bestFit="1" customWidth="1"/>
    <col min="2" max="2" width="72.21875" bestFit="1" customWidth="1"/>
    <col min="3" max="3" width="7.44140625" bestFit="1" customWidth="1"/>
    <col min="4" max="4" width="10.109375" bestFit="1" customWidth="1"/>
    <col min="5" max="5" width="21.33203125" bestFit="1" customWidth="1"/>
    <col min="6" max="6" width="31" bestFit="1" customWidth="1"/>
    <col min="7" max="7" width="35.109375" bestFit="1" customWidth="1"/>
    <col min="8" max="8" width="15.33203125" bestFit="1" customWidth="1"/>
    <col min="9" max="9" width="26" bestFit="1" customWidth="1"/>
    <col min="10" max="10" width="31.21875" bestFit="1" customWidth="1"/>
    <col min="11" max="11" width="35.88671875" bestFit="1" customWidth="1"/>
    <col min="12" max="12" width="31.332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4</v>
      </c>
      <c r="I2">
        <v>11</v>
      </c>
      <c r="J2">
        <v>0</v>
      </c>
      <c r="K2">
        <v>11</v>
      </c>
      <c r="L2">
        <v>0</v>
      </c>
    </row>
    <row r="3" spans="1:12">
      <c r="A3" t="s">
        <v>19</v>
      </c>
      <c r="B3" t="s">
        <v>20</v>
      </c>
      <c r="C3" t="s">
        <v>14</v>
      </c>
      <c r="D3" t="s">
        <v>21</v>
      </c>
      <c r="E3" t="s">
        <v>22</v>
      </c>
      <c r="F3" t="s">
        <v>17</v>
      </c>
      <c r="G3" t="s">
        <v>18</v>
      </c>
      <c r="H3">
        <v>3</v>
      </c>
      <c r="I3">
        <v>11</v>
      </c>
      <c r="J3">
        <v>0</v>
      </c>
      <c r="K3">
        <v>8</v>
      </c>
      <c r="L3">
        <v>1</v>
      </c>
    </row>
    <row r="4" spans="1:12">
      <c r="A4" t="s">
        <v>23</v>
      </c>
      <c r="B4" t="s">
        <v>24</v>
      </c>
      <c r="C4" t="s">
        <v>14</v>
      </c>
      <c r="D4" t="s">
        <v>25</v>
      </c>
      <c r="E4" t="s">
        <v>26</v>
      </c>
      <c r="F4" t="s">
        <v>17</v>
      </c>
      <c r="G4" t="s">
        <v>27</v>
      </c>
      <c r="H4">
        <v>2</v>
      </c>
      <c r="I4">
        <v>11</v>
      </c>
      <c r="J4">
        <v>0</v>
      </c>
      <c r="K4">
        <v>8</v>
      </c>
      <c r="L4">
        <v>1</v>
      </c>
    </row>
    <row r="5" spans="1:12">
      <c r="A5" t="s">
        <v>28</v>
      </c>
      <c r="B5" t="s">
        <v>29</v>
      </c>
      <c r="C5" t="s">
        <v>14</v>
      </c>
      <c r="D5" t="s">
        <v>30</v>
      </c>
      <c r="E5" t="s">
        <v>31</v>
      </c>
      <c r="F5" t="s">
        <v>17</v>
      </c>
      <c r="G5" t="s">
        <v>32</v>
      </c>
      <c r="H5">
        <v>1</v>
      </c>
      <c r="I5">
        <v>11</v>
      </c>
      <c r="J5">
        <v>0</v>
      </c>
      <c r="K5">
        <v>7</v>
      </c>
      <c r="L5">
        <v>0</v>
      </c>
    </row>
    <row r="6" spans="1:12">
      <c r="A6" t="s">
        <v>33</v>
      </c>
      <c r="B6" t="s">
        <v>34</v>
      </c>
      <c r="C6" t="s">
        <v>14</v>
      </c>
      <c r="D6" t="s">
        <v>35</v>
      </c>
      <c r="E6" t="s">
        <v>36</v>
      </c>
      <c r="F6" t="s">
        <v>17</v>
      </c>
      <c r="G6" t="s">
        <v>32</v>
      </c>
      <c r="H6">
        <v>2</v>
      </c>
      <c r="I6">
        <v>11</v>
      </c>
      <c r="J6">
        <v>0</v>
      </c>
      <c r="K6">
        <v>8</v>
      </c>
      <c r="L6">
        <v>1</v>
      </c>
    </row>
    <row r="7" spans="1:12">
      <c r="A7" t="s">
        <v>37</v>
      </c>
      <c r="B7" t="s">
        <v>38</v>
      </c>
      <c r="C7" t="s">
        <v>14</v>
      </c>
      <c r="D7" t="s">
        <v>39</v>
      </c>
      <c r="E7" t="s">
        <v>40</v>
      </c>
      <c r="F7" t="s">
        <v>17</v>
      </c>
      <c r="G7" t="s">
        <v>27</v>
      </c>
      <c r="H7">
        <v>3</v>
      </c>
      <c r="I7">
        <v>11</v>
      </c>
      <c r="J7">
        <v>0</v>
      </c>
      <c r="K7">
        <v>8</v>
      </c>
      <c r="L7">
        <v>0</v>
      </c>
    </row>
    <row r="8" spans="1:12">
      <c r="A8" t="s">
        <v>41</v>
      </c>
      <c r="B8" t="s">
        <v>42</v>
      </c>
      <c r="C8" t="s">
        <v>14</v>
      </c>
      <c r="D8" t="s">
        <v>43</v>
      </c>
      <c r="E8" t="s">
        <v>44</v>
      </c>
      <c r="F8" t="s">
        <v>17</v>
      </c>
      <c r="G8" t="s">
        <v>32</v>
      </c>
      <c r="H8">
        <v>2</v>
      </c>
      <c r="I8">
        <v>11</v>
      </c>
      <c r="J8">
        <v>0</v>
      </c>
      <c r="K8">
        <v>8</v>
      </c>
      <c r="L8">
        <v>1</v>
      </c>
    </row>
    <row r="9" spans="1:12">
      <c r="A9" t="s">
        <v>45</v>
      </c>
      <c r="B9" t="s">
        <v>46</v>
      </c>
      <c r="C9" t="s">
        <v>14</v>
      </c>
      <c r="D9" t="s">
        <v>47</v>
      </c>
      <c r="E9" t="s">
        <v>48</v>
      </c>
      <c r="F9" t="s">
        <v>17</v>
      </c>
      <c r="G9" t="s">
        <v>18</v>
      </c>
      <c r="H9">
        <v>2</v>
      </c>
      <c r="I9">
        <v>11</v>
      </c>
      <c r="J9">
        <v>0</v>
      </c>
      <c r="K9">
        <v>7</v>
      </c>
      <c r="L9">
        <v>0</v>
      </c>
    </row>
    <row r="10" spans="1:12">
      <c r="A10" t="s">
        <v>49</v>
      </c>
      <c r="B10" t="s">
        <v>50</v>
      </c>
      <c r="C10" t="s">
        <v>14</v>
      </c>
      <c r="D10" t="s">
        <v>51</v>
      </c>
      <c r="E10" t="s">
        <v>52</v>
      </c>
      <c r="F10" t="s">
        <v>17</v>
      </c>
      <c r="G10" t="s">
        <v>18</v>
      </c>
      <c r="H10">
        <v>3</v>
      </c>
      <c r="I10">
        <v>11</v>
      </c>
      <c r="J10">
        <v>0</v>
      </c>
      <c r="K10">
        <v>5</v>
      </c>
      <c r="L10">
        <v>0</v>
      </c>
    </row>
    <row r="11" spans="1:12">
      <c r="A11" t="s">
        <v>53</v>
      </c>
      <c r="B11" t="s">
        <v>54</v>
      </c>
      <c r="C11" t="s">
        <v>14</v>
      </c>
      <c r="D11" t="s">
        <v>55</v>
      </c>
      <c r="E11" t="s">
        <v>56</v>
      </c>
      <c r="F11" t="s">
        <v>17</v>
      </c>
      <c r="G11" t="s">
        <v>18</v>
      </c>
      <c r="H11">
        <v>1</v>
      </c>
      <c r="I11">
        <v>11</v>
      </c>
      <c r="J11">
        <v>1</v>
      </c>
      <c r="K11">
        <v>8</v>
      </c>
      <c r="L11">
        <v>2</v>
      </c>
    </row>
    <row r="12" spans="1:12">
      <c r="A12" t="s">
        <v>57</v>
      </c>
      <c r="B12" t="s">
        <v>58</v>
      </c>
      <c r="C12" t="s">
        <v>14</v>
      </c>
      <c r="D12" t="s">
        <v>59</v>
      </c>
      <c r="E12" t="s">
        <v>56</v>
      </c>
      <c r="F12" t="s">
        <v>17</v>
      </c>
      <c r="G12" t="s">
        <v>32</v>
      </c>
      <c r="H12">
        <v>2</v>
      </c>
      <c r="I12">
        <v>11</v>
      </c>
      <c r="J12">
        <v>1</v>
      </c>
      <c r="K12">
        <v>7</v>
      </c>
      <c r="L12">
        <v>2</v>
      </c>
    </row>
    <row r="13" spans="1:12">
      <c r="A13" t="s">
        <v>60</v>
      </c>
      <c r="B13" t="s">
        <v>61</v>
      </c>
      <c r="C13" t="s">
        <v>14</v>
      </c>
      <c r="D13" t="s">
        <v>62</v>
      </c>
      <c r="E13" t="s">
        <v>63</v>
      </c>
      <c r="F13" t="s">
        <v>17</v>
      </c>
      <c r="G13" t="s">
        <v>18</v>
      </c>
      <c r="H13">
        <v>3</v>
      </c>
      <c r="I13">
        <v>11</v>
      </c>
      <c r="J13">
        <v>1</v>
      </c>
      <c r="K13">
        <v>8</v>
      </c>
      <c r="L13">
        <v>2</v>
      </c>
    </row>
    <row r="14" spans="1:12">
      <c r="A14" t="s">
        <v>64</v>
      </c>
      <c r="B14" t="s">
        <v>65</v>
      </c>
      <c r="C14" t="s">
        <v>14</v>
      </c>
      <c r="D14" t="s">
        <v>66</v>
      </c>
      <c r="E14" t="s">
        <v>36</v>
      </c>
      <c r="F14" t="s">
        <v>17</v>
      </c>
      <c r="G14" t="s">
        <v>67</v>
      </c>
      <c r="H14">
        <v>3</v>
      </c>
      <c r="I14">
        <v>11</v>
      </c>
      <c r="J14">
        <v>1</v>
      </c>
      <c r="K14">
        <v>8</v>
      </c>
      <c r="L14">
        <v>2</v>
      </c>
    </row>
    <row r="15" spans="1:12">
      <c r="A15" t="s">
        <v>68</v>
      </c>
      <c r="B15" t="s">
        <v>69</v>
      </c>
      <c r="C15" t="s">
        <v>14</v>
      </c>
      <c r="D15" t="s">
        <v>70</v>
      </c>
      <c r="E15" t="s">
        <v>71</v>
      </c>
      <c r="F15" t="s">
        <v>17</v>
      </c>
      <c r="G15" t="s">
        <v>18</v>
      </c>
      <c r="H15">
        <v>2</v>
      </c>
      <c r="I15">
        <v>11</v>
      </c>
      <c r="J15">
        <v>0</v>
      </c>
      <c r="K15">
        <v>6</v>
      </c>
      <c r="L15">
        <v>1</v>
      </c>
    </row>
    <row r="16" spans="1:12">
      <c r="A16" t="s">
        <v>72</v>
      </c>
      <c r="B16" t="s">
        <v>73</v>
      </c>
      <c r="C16" t="s">
        <v>14</v>
      </c>
      <c r="D16" t="s">
        <v>74</v>
      </c>
      <c r="E16" t="s">
        <v>31</v>
      </c>
      <c r="F16" t="s">
        <v>17</v>
      </c>
      <c r="G16" t="s">
        <v>27</v>
      </c>
      <c r="H16">
        <v>2</v>
      </c>
      <c r="I16">
        <v>11</v>
      </c>
      <c r="J16">
        <v>0</v>
      </c>
      <c r="K16">
        <v>6</v>
      </c>
      <c r="L16">
        <v>1</v>
      </c>
    </row>
    <row r="17" spans="1:12">
      <c r="A17" t="s">
        <v>75</v>
      </c>
      <c r="B17" t="s">
        <v>76</v>
      </c>
      <c r="C17" t="s">
        <v>14</v>
      </c>
      <c r="D17" t="s">
        <v>77</v>
      </c>
      <c r="E17" t="s">
        <v>78</v>
      </c>
      <c r="F17" t="s">
        <v>17</v>
      </c>
      <c r="G17" t="s">
        <v>18</v>
      </c>
      <c r="H17">
        <v>2</v>
      </c>
      <c r="I17">
        <v>11</v>
      </c>
      <c r="J17">
        <v>1</v>
      </c>
      <c r="K17">
        <v>9</v>
      </c>
      <c r="L17">
        <v>1</v>
      </c>
    </row>
    <row r="18" spans="1:12">
      <c r="A18" t="s">
        <v>79</v>
      </c>
      <c r="B18" t="s">
        <v>80</v>
      </c>
      <c r="C18" t="s">
        <v>14</v>
      </c>
      <c r="D18" t="s">
        <v>81</v>
      </c>
      <c r="E18" t="s">
        <v>82</v>
      </c>
      <c r="F18" t="s">
        <v>17</v>
      </c>
      <c r="G18" t="s">
        <v>27</v>
      </c>
      <c r="H18">
        <v>1</v>
      </c>
      <c r="I18">
        <v>11</v>
      </c>
      <c r="J18">
        <v>0</v>
      </c>
      <c r="K18">
        <v>9</v>
      </c>
      <c r="L18">
        <v>0</v>
      </c>
    </row>
    <row r="19" spans="1:12">
      <c r="A19" t="s">
        <v>83</v>
      </c>
      <c r="B19" t="s">
        <v>84</v>
      </c>
      <c r="C19" t="s">
        <v>14</v>
      </c>
      <c r="D19" t="s">
        <v>85</v>
      </c>
      <c r="E19" t="s">
        <v>86</v>
      </c>
      <c r="F19" t="s">
        <v>17</v>
      </c>
      <c r="G19" t="s">
        <v>87</v>
      </c>
      <c r="H19">
        <v>2</v>
      </c>
      <c r="I19">
        <v>11</v>
      </c>
      <c r="J19">
        <v>0</v>
      </c>
      <c r="K19">
        <v>5</v>
      </c>
      <c r="L19">
        <v>0</v>
      </c>
    </row>
    <row r="20" spans="1:12">
      <c r="A20" t="s">
        <v>88</v>
      </c>
      <c r="B20" t="s">
        <v>89</v>
      </c>
      <c r="C20" t="s">
        <v>14</v>
      </c>
      <c r="D20" t="s">
        <v>90</v>
      </c>
      <c r="E20" t="s">
        <v>82</v>
      </c>
      <c r="F20" t="s">
        <v>17</v>
      </c>
      <c r="G20" t="s">
        <v>27</v>
      </c>
      <c r="H20">
        <v>2</v>
      </c>
      <c r="I20">
        <v>11</v>
      </c>
      <c r="J20">
        <v>0</v>
      </c>
      <c r="K20">
        <v>6</v>
      </c>
      <c r="L20">
        <v>1</v>
      </c>
    </row>
    <row r="21" spans="1:12">
      <c r="A21" t="s">
        <v>91</v>
      </c>
      <c r="B21" t="s">
        <v>92</v>
      </c>
      <c r="C21" t="s">
        <v>14</v>
      </c>
      <c r="D21" t="s">
        <v>93</v>
      </c>
      <c r="E21" t="s">
        <v>94</v>
      </c>
      <c r="F21" t="s">
        <v>17</v>
      </c>
      <c r="G21" t="s">
        <v>27</v>
      </c>
      <c r="H21">
        <v>3</v>
      </c>
      <c r="I21">
        <v>11</v>
      </c>
      <c r="J21">
        <v>0</v>
      </c>
      <c r="K21">
        <v>7</v>
      </c>
      <c r="L21">
        <v>0</v>
      </c>
    </row>
    <row r="22" spans="1:12">
      <c r="A22" t="s">
        <v>95</v>
      </c>
      <c r="B22" t="s">
        <v>96</v>
      </c>
      <c r="C22" t="s">
        <v>14</v>
      </c>
      <c r="D22" t="s">
        <v>97</v>
      </c>
      <c r="E22" t="s">
        <v>16</v>
      </c>
      <c r="F22" t="s">
        <v>17</v>
      </c>
      <c r="G22" t="s">
        <v>27</v>
      </c>
      <c r="H22">
        <v>2</v>
      </c>
      <c r="I22">
        <v>11</v>
      </c>
      <c r="J22">
        <v>0</v>
      </c>
      <c r="K22">
        <v>7</v>
      </c>
      <c r="L22">
        <v>2</v>
      </c>
    </row>
    <row r="23" spans="1:12">
      <c r="A23" t="s">
        <v>98</v>
      </c>
      <c r="B23" t="s">
        <v>99</v>
      </c>
      <c r="C23" t="s">
        <v>14</v>
      </c>
      <c r="D23" t="s">
        <v>100</v>
      </c>
      <c r="E23" t="s">
        <v>36</v>
      </c>
      <c r="F23" t="s">
        <v>17</v>
      </c>
      <c r="G23" t="s">
        <v>32</v>
      </c>
      <c r="H23">
        <v>3</v>
      </c>
      <c r="I23">
        <v>11</v>
      </c>
      <c r="J23">
        <v>1</v>
      </c>
      <c r="K23">
        <v>8</v>
      </c>
      <c r="L23">
        <v>0</v>
      </c>
    </row>
    <row r="24" spans="1:12">
      <c r="A24" t="s">
        <v>101</v>
      </c>
      <c r="B24" t="s">
        <v>102</v>
      </c>
      <c r="C24" t="s">
        <v>14</v>
      </c>
      <c r="D24" t="s">
        <v>103</v>
      </c>
      <c r="E24" t="s">
        <v>104</v>
      </c>
      <c r="F24" t="s">
        <v>17</v>
      </c>
      <c r="G24" t="s">
        <v>18</v>
      </c>
      <c r="H24">
        <v>3</v>
      </c>
      <c r="I24">
        <v>11</v>
      </c>
      <c r="J24">
        <v>0</v>
      </c>
      <c r="K24">
        <v>6</v>
      </c>
      <c r="L24">
        <v>0</v>
      </c>
    </row>
    <row r="25" spans="1:12">
      <c r="A25" t="s">
        <v>105</v>
      </c>
      <c r="B25" t="s">
        <v>106</v>
      </c>
      <c r="C25" t="s">
        <v>14</v>
      </c>
      <c r="D25" t="s">
        <v>107</v>
      </c>
      <c r="E25" t="s">
        <v>108</v>
      </c>
      <c r="F25" t="s">
        <v>17</v>
      </c>
      <c r="G25" t="s">
        <v>32</v>
      </c>
      <c r="H25">
        <v>3</v>
      </c>
      <c r="I25">
        <v>11</v>
      </c>
      <c r="J25">
        <v>1</v>
      </c>
      <c r="K25">
        <v>8</v>
      </c>
      <c r="L25">
        <v>0</v>
      </c>
    </row>
    <row r="26" spans="1:12">
      <c r="A26" t="s">
        <v>109</v>
      </c>
      <c r="B26" t="s">
        <v>110</v>
      </c>
      <c r="C26" t="s">
        <v>14</v>
      </c>
      <c r="D26" t="s">
        <v>111</v>
      </c>
      <c r="E26" t="s">
        <v>112</v>
      </c>
      <c r="F26" t="s">
        <v>17</v>
      </c>
      <c r="G26" t="s">
        <v>113</v>
      </c>
      <c r="H26">
        <v>1</v>
      </c>
      <c r="I26">
        <v>11</v>
      </c>
      <c r="J26">
        <v>0</v>
      </c>
      <c r="K26">
        <v>8</v>
      </c>
      <c r="L26">
        <v>2</v>
      </c>
    </row>
    <row r="27" spans="1:12">
      <c r="A27" t="s">
        <v>114</v>
      </c>
      <c r="B27" t="s">
        <v>115</v>
      </c>
      <c r="C27" t="s">
        <v>14</v>
      </c>
      <c r="D27" t="s">
        <v>116</v>
      </c>
      <c r="E27" t="s">
        <v>117</v>
      </c>
      <c r="F27" t="s">
        <v>17</v>
      </c>
      <c r="G27" t="s">
        <v>18</v>
      </c>
      <c r="H27">
        <v>3</v>
      </c>
      <c r="I27">
        <v>11</v>
      </c>
      <c r="J27">
        <v>1</v>
      </c>
      <c r="K27">
        <v>4</v>
      </c>
      <c r="L27">
        <v>2</v>
      </c>
    </row>
    <row r="28" spans="1:12">
      <c r="A28" t="s">
        <v>118</v>
      </c>
      <c r="B28" t="s">
        <v>119</v>
      </c>
      <c r="C28" t="s">
        <v>14</v>
      </c>
      <c r="D28" t="s">
        <v>120</v>
      </c>
      <c r="E28" t="s">
        <v>121</v>
      </c>
      <c r="F28" t="s">
        <v>17</v>
      </c>
      <c r="G28" t="s">
        <v>27</v>
      </c>
      <c r="H28">
        <v>4</v>
      </c>
      <c r="I28">
        <v>11</v>
      </c>
      <c r="J28">
        <v>2</v>
      </c>
      <c r="K28">
        <v>6</v>
      </c>
      <c r="L28">
        <v>0</v>
      </c>
    </row>
    <row r="29" spans="1:12">
      <c r="A29" t="s">
        <v>122</v>
      </c>
      <c r="B29" t="s">
        <v>123</v>
      </c>
      <c r="C29" t="s">
        <v>14</v>
      </c>
      <c r="D29" t="s">
        <v>124</v>
      </c>
      <c r="E29" t="s">
        <v>125</v>
      </c>
      <c r="F29" t="s">
        <v>17</v>
      </c>
      <c r="G29" t="s">
        <v>18</v>
      </c>
      <c r="H29">
        <v>3</v>
      </c>
      <c r="I29">
        <v>11</v>
      </c>
      <c r="J29">
        <v>0</v>
      </c>
      <c r="K29">
        <v>7</v>
      </c>
      <c r="L29">
        <v>0</v>
      </c>
    </row>
    <row r="30" spans="1:12">
      <c r="A30" t="s">
        <v>126</v>
      </c>
      <c r="B30" t="s">
        <v>127</v>
      </c>
      <c r="C30" t="s">
        <v>14</v>
      </c>
      <c r="D30" t="s">
        <v>128</v>
      </c>
      <c r="E30" t="s">
        <v>86</v>
      </c>
      <c r="F30" t="s">
        <v>17</v>
      </c>
      <c r="G30" t="s">
        <v>27</v>
      </c>
      <c r="H30">
        <v>4</v>
      </c>
      <c r="I30">
        <v>11</v>
      </c>
      <c r="J30">
        <v>0</v>
      </c>
      <c r="K30">
        <v>5</v>
      </c>
      <c r="L30">
        <v>0</v>
      </c>
    </row>
    <row r="31" spans="1:12">
      <c r="A31" t="s">
        <v>129</v>
      </c>
      <c r="B31" t="s">
        <v>130</v>
      </c>
      <c r="C31" t="s">
        <v>14</v>
      </c>
      <c r="D31" t="s">
        <v>131</v>
      </c>
      <c r="E31" t="s">
        <v>132</v>
      </c>
      <c r="F31" t="s">
        <v>17</v>
      </c>
      <c r="G31" t="s">
        <v>67</v>
      </c>
      <c r="H31">
        <v>2</v>
      </c>
      <c r="I31">
        <v>11</v>
      </c>
      <c r="J31">
        <v>0</v>
      </c>
      <c r="K31">
        <v>5</v>
      </c>
      <c r="L31">
        <v>2</v>
      </c>
    </row>
    <row r="32" spans="1:12">
      <c r="A32" t="s">
        <v>133</v>
      </c>
      <c r="B32" t="s">
        <v>134</v>
      </c>
      <c r="C32" t="s">
        <v>14</v>
      </c>
      <c r="D32" t="s">
        <v>135</v>
      </c>
      <c r="E32" t="s">
        <v>136</v>
      </c>
      <c r="F32" t="s">
        <v>17</v>
      </c>
      <c r="G32" t="s">
        <v>27</v>
      </c>
      <c r="H32">
        <v>3</v>
      </c>
      <c r="I32">
        <v>11</v>
      </c>
      <c r="J32">
        <v>0</v>
      </c>
      <c r="K32">
        <v>5</v>
      </c>
      <c r="L32">
        <v>1</v>
      </c>
    </row>
    <row r="33" spans="1:12">
      <c r="A33" t="s">
        <v>137</v>
      </c>
      <c r="B33" t="s">
        <v>138</v>
      </c>
      <c r="C33" t="s">
        <v>14</v>
      </c>
      <c r="D33" t="s">
        <v>139</v>
      </c>
      <c r="E33" t="s">
        <v>132</v>
      </c>
      <c r="F33" t="s">
        <v>17</v>
      </c>
      <c r="G33" t="s">
        <v>140</v>
      </c>
      <c r="H33">
        <v>3</v>
      </c>
      <c r="I33">
        <v>11</v>
      </c>
      <c r="J33">
        <v>0</v>
      </c>
      <c r="K33">
        <v>8</v>
      </c>
      <c r="L33">
        <v>1</v>
      </c>
    </row>
    <row r="34" spans="1:12">
      <c r="A34" t="s">
        <v>141</v>
      </c>
      <c r="B34" t="s">
        <v>142</v>
      </c>
      <c r="C34" t="s">
        <v>14</v>
      </c>
      <c r="D34" t="s">
        <v>143</v>
      </c>
      <c r="E34" t="s">
        <v>144</v>
      </c>
      <c r="F34" t="s">
        <v>17</v>
      </c>
      <c r="G34" t="s">
        <v>18</v>
      </c>
      <c r="H34">
        <v>1</v>
      </c>
      <c r="I34">
        <v>11</v>
      </c>
      <c r="J34">
        <v>0</v>
      </c>
      <c r="K34">
        <v>8</v>
      </c>
      <c r="L34">
        <v>3</v>
      </c>
    </row>
    <row r="35" spans="1:12">
      <c r="A35" t="s">
        <v>145</v>
      </c>
      <c r="B35" t="s">
        <v>146</v>
      </c>
      <c r="C35" t="s">
        <v>14</v>
      </c>
      <c r="D35" t="s">
        <v>147</v>
      </c>
      <c r="E35" t="s">
        <v>121</v>
      </c>
      <c r="F35" t="s">
        <v>17</v>
      </c>
      <c r="G35" t="s">
        <v>32</v>
      </c>
      <c r="H35">
        <v>3</v>
      </c>
      <c r="I35">
        <v>11</v>
      </c>
      <c r="J35">
        <v>1</v>
      </c>
      <c r="K35">
        <v>8</v>
      </c>
      <c r="L35">
        <v>0</v>
      </c>
    </row>
    <row r="36" spans="1:12">
      <c r="A36" t="s">
        <v>148</v>
      </c>
      <c r="B36" t="s">
        <v>149</v>
      </c>
      <c r="C36" t="s">
        <v>14</v>
      </c>
      <c r="D36" t="s">
        <v>150</v>
      </c>
      <c r="E36" t="s">
        <v>36</v>
      </c>
      <c r="F36" t="s">
        <v>17</v>
      </c>
      <c r="G36" t="s">
        <v>140</v>
      </c>
      <c r="H36">
        <v>3</v>
      </c>
      <c r="I36">
        <v>11</v>
      </c>
      <c r="J36">
        <v>0</v>
      </c>
      <c r="K36">
        <v>9</v>
      </c>
      <c r="L36">
        <v>0</v>
      </c>
    </row>
    <row r="37" spans="1:12">
      <c r="A37" t="s">
        <v>151</v>
      </c>
      <c r="B37" t="s">
        <v>152</v>
      </c>
      <c r="C37" t="s">
        <v>14</v>
      </c>
      <c r="D37" t="s">
        <v>153</v>
      </c>
      <c r="E37" t="s">
        <v>36</v>
      </c>
      <c r="F37" t="s">
        <v>17</v>
      </c>
      <c r="G37" t="s">
        <v>27</v>
      </c>
      <c r="H37">
        <v>2</v>
      </c>
      <c r="I37">
        <v>11</v>
      </c>
      <c r="J37">
        <v>0</v>
      </c>
      <c r="K37">
        <v>9</v>
      </c>
      <c r="L37">
        <v>2</v>
      </c>
    </row>
    <row r="38" spans="1:12">
      <c r="A38" t="s">
        <v>154</v>
      </c>
      <c r="B38" t="s">
        <v>155</v>
      </c>
      <c r="C38" t="s">
        <v>14</v>
      </c>
      <c r="D38" t="s">
        <v>156</v>
      </c>
      <c r="E38" t="s">
        <v>157</v>
      </c>
      <c r="F38" t="s">
        <v>17</v>
      </c>
      <c r="G38" t="s">
        <v>18</v>
      </c>
      <c r="H38">
        <v>3</v>
      </c>
      <c r="I38">
        <v>11</v>
      </c>
      <c r="J38">
        <v>0</v>
      </c>
      <c r="K38">
        <v>5</v>
      </c>
      <c r="L38">
        <v>0</v>
      </c>
    </row>
    <row r="39" spans="1:12">
      <c r="A39" t="s">
        <v>158</v>
      </c>
      <c r="B39" t="s">
        <v>159</v>
      </c>
      <c r="C39" t="s">
        <v>14</v>
      </c>
      <c r="D39" t="s">
        <v>160</v>
      </c>
      <c r="E39" t="s">
        <v>132</v>
      </c>
      <c r="F39" t="s">
        <v>17</v>
      </c>
      <c r="G39" t="s">
        <v>32</v>
      </c>
      <c r="H39">
        <v>2</v>
      </c>
      <c r="I39">
        <v>11</v>
      </c>
      <c r="J39">
        <v>0</v>
      </c>
      <c r="K39">
        <v>10</v>
      </c>
      <c r="L39">
        <v>1</v>
      </c>
    </row>
    <row r="40" spans="1:12">
      <c r="A40" t="s">
        <v>161</v>
      </c>
      <c r="B40" t="s">
        <v>162</v>
      </c>
      <c r="C40" t="s">
        <v>14</v>
      </c>
      <c r="D40" t="s">
        <v>163</v>
      </c>
      <c r="E40" t="s">
        <v>36</v>
      </c>
      <c r="F40" t="s">
        <v>17</v>
      </c>
      <c r="G40" t="s">
        <v>18</v>
      </c>
      <c r="H40">
        <v>2</v>
      </c>
      <c r="I40">
        <v>11</v>
      </c>
      <c r="J40">
        <v>0</v>
      </c>
      <c r="K40">
        <v>5</v>
      </c>
      <c r="L40">
        <v>1</v>
      </c>
    </row>
    <row r="41" spans="1:12">
      <c r="A41" t="s">
        <v>164</v>
      </c>
      <c r="B41" t="s">
        <v>165</v>
      </c>
      <c r="C41" t="s">
        <v>14</v>
      </c>
      <c r="D41" t="s">
        <v>166</v>
      </c>
      <c r="E41" t="s">
        <v>167</v>
      </c>
      <c r="F41" t="s">
        <v>17</v>
      </c>
      <c r="G41" t="s">
        <v>27</v>
      </c>
      <c r="H41">
        <v>2</v>
      </c>
      <c r="I41">
        <v>11</v>
      </c>
      <c r="J41">
        <v>0</v>
      </c>
      <c r="K41">
        <v>4</v>
      </c>
      <c r="L41">
        <v>1</v>
      </c>
    </row>
    <row r="42" spans="1:12">
      <c r="A42" t="s">
        <v>168</v>
      </c>
      <c r="B42" t="s">
        <v>169</v>
      </c>
      <c r="C42" t="s">
        <v>14</v>
      </c>
      <c r="D42" t="s">
        <v>170</v>
      </c>
      <c r="E42" t="s">
        <v>171</v>
      </c>
      <c r="F42" t="s">
        <v>17</v>
      </c>
      <c r="G42" t="s">
        <v>27</v>
      </c>
      <c r="H42">
        <v>4</v>
      </c>
      <c r="I42">
        <v>11</v>
      </c>
      <c r="J42">
        <v>0</v>
      </c>
      <c r="K42">
        <v>4</v>
      </c>
      <c r="L42">
        <v>0</v>
      </c>
    </row>
    <row r="43" spans="1:12">
      <c r="A43" t="s">
        <v>172</v>
      </c>
      <c r="B43" t="s">
        <v>173</v>
      </c>
      <c r="C43" t="s">
        <v>14</v>
      </c>
      <c r="D43" t="s">
        <v>174</v>
      </c>
      <c r="E43" t="s">
        <v>175</v>
      </c>
      <c r="F43" t="s">
        <v>17</v>
      </c>
      <c r="G43" t="s">
        <v>32</v>
      </c>
      <c r="H43">
        <v>3</v>
      </c>
      <c r="I43">
        <v>11</v>
      </c>
      <c r="J43">
        <v>0</v>
      </c>
      <c r="K43">
        <v>5</v>
      </c>
      <c r="L43">
        <v>0</v>
      </c>
    </row>
    <row r="44" spans="1:12">
      <c r="A44" t="s">
        <v>176</v>
      </c>
      <c r="B44" t="s">
        <v>177</v>
      </c>
      <c r="C44" t="s">
        <v>14</v>
      </c>
      <c r="D44" t="s">
        <v>77</v>
      </c>
      <c r="E44" t="s">
        <v>78</v>
      </c>
      <c r="F44" t="s">
        <v>17</v>
      </c>
      <c r="G44" t="s">
        <v>27</v>
      </c>
      <c r="H44">
        <v>2</v>
      </c>
      <c r="I44">
        <v>11</v>
      </c>
      <c r="J44">
        <v>1</v>
      </c>
      <c r="K44">
        <v>6</v>
      </c>
      <c r="L44">
        <v>1</v>
      </c>
    </row>
    <row r="45" spans="1:12">
      <c r="A45" t="s">
        <v>178</v>
      </c>
      <c r="B45" t="s">
        <v>179</v>
      </c>
      <c r="C45" t="s">
        <v>14</v>
      </c>
      <c r="D45" t="s">
        <v>180</v>
      </c>
      <c r="E45" t="s">
        <v>36</v>
      </c>
      <c r="F45" t="s">
        <v>17</v>
      </c>
      <c r="G45" t="s">
        <v>27</v>
      </c>
      <c r="H45">
        <v>2</v>
      </c>
      <c r="I45">
        <v>11</v>
      </c>
      <c r="J45">
        <v>0</v>
      </c>
      <c r="K45">
        <v>6</v>
      </c>
      <c r="L45">
        <v>2</v>
      </c>
    </row>
    <row r="46" spans="1:12">
      <c r="A46" t="s">
        <v>181</v>
      </c>
      <c r="B46" t="s">
        <v>182</v>
      </c>
      <c r="C46" t="s">
        <v>14</v>
      </c>
      <c r="D46" t="s">
        <v>139</v>
      </c>
      <c r="E46" t="s">
        <v>132</v>
      </c>
      <c r="F46" t="s">
        <v>17</v>
      </c>
      <c r="G46" t="s">
        <v>27</v>
      </c>
      <c r="H46">
        <v>2</v>
      </c>
      <c r="I46">
        <v>11</v>
      </c>
      <c r="J46">
        <v>0</v>
      </c>
      <c r="K46">
        <v>6</v>
      </c>
      <c r="L46">
        <v>3</v>
      </c>
    </row>
    <row r="47" spans="1:12">
      <c r="A47" t="s">
        <v>183</v>
      </c>
      <c r="B47" t="s">
        <v>184</v>
      </c>
      <c r="C47" t="s">
        <v>14</v>
      </c>
      <c r="D47" t="s">
        <v>185</v>
      </c>
      <c r="E47" t="s">
        <v>186</v>
      </c>
      <c r="F47" t="s">
        <v>17</v>
      </c>
      <c r="G47" t="s">
        <v>27</v>
      </c>
      <c r="H47">
        <v>2</v>
      </c>
      <c r="I47">
        <v>11</v>
      </c>
      <c r="J47">
        <v>0</v>
      </c>
      <c r="K47">
        <v>5</v>
      </c>
      <c r="L47">
        <v>0</v>
      </c>
    </row>
    <row r="48" spans="1:12">
      <c r="A48" t="s">
        <v>187</v>
      </c>
      <c r="B48" t="s">
        <v>188</v>
      </c>
      <c r="C48" t="s">
        <v>14</v>
      </c>
      <c r="D48" t="s">
        <v>189</v>
      </c>
      <c r="E48" t="s">
        <v>56</v>
      </c>
      <c r="F48" t="s">
        <v>17</v>
      </c>
      <c r="G48" t="s">
        <v>18</v>
      </c>
      <c r="H48">
        <v>4</v>
      </c>
      <c r="I48">
        <v>11</v>
      </c>
      <c r="J48">
        <v>0</v>
      </c>
      <c r="K48">
        <v>5</v>
      </c>
      <c r="L48">
        <v>1</v>
      </c>
    </row>
    <row r="49" spans="1:12">
      <c r="A49" t="s">
        <v>190</v>
      </c>
      <c r="B49" t="s">
        <v>191</v>
      </c>
      <c r="C49" t="s">
        <v>14</v>
      </c>
      <c r="D49" t="s">
        <v>66</v>
      </c>
      <c r="E49" t="s">
        <v>36</v>
      </c>
      <c r="F49" t="s">
        <v>192</v>
      </c>
      <c r="G49" t="s">
        <v>193</v>
      </c>
      <c r="H49">
        <v>5</v>
      </c>
      <c r="I49">
        <v>11</v>
      </c>
      <c r="J49">
        <v>0</v>
      </c>
      <c r="K49">
        <v>6</v>
      </c>
      <c r="L49">
        <v>0</v>
      </c>
    </row>
    <row r="50" spans="1:12">
      <c r="A50" t="s">
        <v>194</v>
      </c>
      <c r="B50" t="s">
        <v>195</v>
      </c>
      <c r="C50" t="s">
        <v>14</v>
      </c>
      <c r="D50" t="s">
        <v>196</v>
      </c>
      <c r="E50" t="s">
        <v>197</v>
      </c>
      <c r="F50" t="s">
        <v>17</v>
      </c>
      <c r="G50" t="s">
        <v>27</v>
      </c>
      <c r="H50">
        <v>2</v>
      </c>
      <c r="I50">
        <v>11</v>
      </c>
      <c r="J50">
        <v>0</v>
      </c>
      <c r="K50">
        <v>6</v>
      </c>
      <c r="L50">
        <v>0</v>
      </c>
    </row>
    <row r="51" spans="1:12">
      <c r="A51" t="s">
        <v>198</v>
      </c>
      <c r="B51" t="s">
        <v>199</v>
      </c>
      <c r="C51" t="s">
        <v>14</v>
      </c>
      <c r="D51" t="s">
        <v>200</v>
      </c>
      <c r="E51" t="s">
        <v>201</v>
      </c>
      <c r="F51" t="s">
        <v>17</v>
      </c>
      <c r="G51" t="s">
        <v>18</v>
      </c>
      <c r="H51">
        <v>3</v>
      </c>
      <c r="I51">
        <v>11</v>
      </c>
      <c r="J51">
        <v>0</v>
      </c>
      <c r="K51">
        <v>7</v>
      </c>
      <c r="L51">
        <v>1</v>
      </c>
    </row>
    <row r="52" spans="1:12">
      <c r="A52" t="s">
        <v>202</v>
      </c>
      <c r="B52" t="s">
        <v>203</v>
      </c>
      <c r="C52" t="s">
        <v>14</v>
      </c>
      <c r="D52" t="s">
        <v>204</v>
      </c>
      <c r="E52" t="s">
        <v>56</v>
      </c>
      <c r="F52" t="s">
        <v>192</v>
      </c>
      <c r="G52" t="s">
        <v>193</v>
      </c>
      <c r="H52">
        <v>5</v>
      </c>
      <c r="I52">
        <v>11</v>
      </c>
      <c r="J52">
        <v>2</v>
      </c>
      <c r="K52">
        <v>2</v>
      </c>
      <c r="L52">
        <v>0</v>
      </c>
    </row>
    <row r="53" spans="1:12">
      <c r="A53" t="s">
        <v>205</v>
      </c>
      <c r="B53" t="s">
        <v>206</v>
      </c>
      <c r="C53" t="s">
        <v>207</v>
      </c>
      <c r="D53" t="s">
        <v>208</v>
      </c>
      <c r="E53" t="s">
        <v>209</v>
      </c>
      <c r="F53" t="s">
        <v>17</v>
      </c>
      <c r="G53" t="s">
        <v>140</v>
      </c>
      <c r="H53">
        <v>3</v>
      </c>
      <c r="I53">
        <v>11</v>
      </c>
      <c r="J53">
        <v>1</v>
      </c>
      <c r="K53">
        <v>9</v>
      </c>
      <c r="L53">
        <v>1</v>
      </c>
    </row>
    <row r="54" spans="1:12">
      <c r="A54" t="s">
        <v>210</v>
      </c>
      <c r="B54" t="s">
        <v>211</v>
      </c>
      <c r="C54" t="s">
        <v>207</v>
      </c>
      <c r="D54" t="s">
        <v>212</v>
      </c>
      <c r="E54" t="s">
        <v>213</v>
      </c>
      <c r="F54" t="s">
        <v>17</v>
      </c>
      <c r="G54" t="s">
        <v>87</v>
      </c>
      <c r="H54">
        <v>3</v>
      </c>
      <c r="I54">
        <v>11</v>
      </c>
      <c r="J54">
        <v>1</v>
      </c>
      <c r="K54">
        <v>9</v>
      </c>
      <c r="L54">
        <v>0</v>
      </c>
    </row>
    <row r="55" spans="1:12">
      <c r="A55" t="s">
        <v>214</v>
      </c>
      <c r="B55" t="s">
        <v>215</v>
      </c>
      <c r="C55" t="s">
        <v>207</v>
      </c>
      <c r="D55" t="s">
        <v>216</v>
      </c>
      <c r="E55" t="s">
        <v>217</v>
      </c>
      <c r="F55" t="s">
        <v>17</v>
      </c>
      <c r="G55" t="s">
        <v>113</v>
      </c>
      <c r="H55">
        <v>5</v>
      </c>
      <c r="I55">
        <v>11</v>
      </c>
      <c r="J55">
        <v>0</v>
      </c>
      <c r="K55">
        <v>9</v>
      </c>
      <c r="L55">
        <v>0</v>
      </c>
    </row>
    <row r="56" spans="1:12">
      <c r="A56" t="s">
        <v>218</v>
      </c>
      <c r="B56" t="s">
        <v>219</v>
      </c>
      <c r="C56" t="s">
        <v>207</v>
      </c>
      <c r="D56" t="s">
        <v>220</v>
      </c>
      <c r="E56" t="s">
        <v>221</v>
      </c>
      <c r="F56" t="s">
        <v>17</v>
      </c>
      <c r="G56" t="s">
        <v>32</v>
      </c>
      <c r="H56">
        <v>3</v>
      </c>
      <c r="I56">
        <v>11</v>
      </c>
      <c r="J56">
        <v>2</v>
      </c>
      <c r="K56">
        <v>6</v>
      </c>
      <c r="L56">
        <v>0</v>
      </c>
    </row>
    <row r="57" spans="1:12">
      <c r="A57" t="s">
        <v>222</v>
      </c>
      <c r="B57" t="s">
        <v>223</v>
      </c>
      <c r="C57" t="s">
        <v>207</v>
      </c>
      <c r="D57" t="s">
        <v>208</v>
      </c>
      <c r="E57" t="s">
        <v>209</v>
      </c>
      <c r="F57" t="s">
        <v>17</v>
      </c>
      <c r="G57" t="s">
        <v>27</v>
      </c>
      <c r="H57">
        <v>2</v>
      </c>
      <c r="I57">
        <v>11</v>
      </c>
      <c r="J57">
        <v>0</v>
      </c>
      <c r="K57">
        <v>6</v>
      </c>
      <c r="L57">
        <v>3</v>
      </c>
    </row>
    <row r="58" spans="1:12">
      <c r="A58" t="s">
        <v>224</v>
      </c>
      <c r="B58" t="s">
        <v>225</v>
      </c>
      <c r="C58" t="s">
        <v>207</v>
      </c>
      <c r="D58" t="s">
        <v>226</v>
      </c>
      <c r="E58" t="s">
        <v>227</v>
      </c>
      <c r="F58" t="s">
        <v>17</v>
      </c>
      <c r="G58" t="s">
        <v>87</v>
      </c>
      <c r="H58">
        <v>1</v>
      </c>
      <c r="I58">
        <v>11</v>
      </c>
      <c r="J58">
        <v>0</v>
      </c>
      <c r="K58">
        <v>7</v>
      </c>
      <c r="L58">
        <v>2</v>
      </c>
    </row>
    <row r="59" spans="1:12">
      <c r="A59" t="s">
        <v>228</v>
      </c>
      <c r="B59" t="s">
        <v>229</v>
      </c>
      <c r="C59" t="s">
        <v>207</v>
      </c>
      <c r="D59" t="s">
        <v>208</v>
      </c>
      <c r="E59" t="s">
        <v>209</v>
      </c>
      <c r="F59" t="s">
        <v>17</v>
      </c>
      <c r="G59" t="s">
        <v>230</v>
      </c>
      <c r="H59">
        <v>3</v>
      </c>
      <c r="I59">
        <v>11</v>
      </c>
      <c r="J59">
        <v>0</v>
      </c>
      <c r="K59">
        <v>7</v>
      </c>
      <c r="L59">
        <v>0</v>
      </c>
    </row>
    <row r="60" spans="1:12">
      <c r="A60" t="s">
        <v>231</v>
      </c>
      <c r="B60" t="s">
        <v>232</v>
      </c>
      <c r="C60" t="s">
        <v>207</v>
      </c>
      <c r="D60" t="s">
        <v>233</v>
      </c>
      <c r="E60" t="s">
        <v>234</v>
      </c>
      <c r="F60" t="s">
        <v>235</v>
      </c>
      <c r="G60" t="s">
        <v>32</v>
      </c>
      <c r="H60">
        <v>3</v>
      </c>
      <c r="I60">
        <v>11</v>
      </c>
      <c r="J60">
        <v>0</v>
      </c>
      <c r="K60">
        <v>4</v>
      </c>
      <c r="L60">
        <v>0</v>
      </c>
    </row>
    <row r="61" spans="1:12">
      <c r="A61" t="s">
        <v>236</v>
      </c>
      <c r="B61" t="s">
        <v>237</v>
      </c>
      <c r="C61" t="s">
        <v>238</v>
      </c>
      <c r="D61" t="s">
        <v>239</v>
      </c>
      <c r="E61" t="s">
        <v>240</v>
      </c>
      <c r="F61" t="s">
        <v>17</v>
      </c>
      <c r="G61" t="s">
        <v>87</v>
      </c>
      <c r="H61">
        <v>3</v>
      </c>
      <c r="I61">
        <v>11</v>
      </c>
      <c r="J61">
        <v>1</v>
      </c>
      <c r="K61">
        <v>8</v>
      </c>
      <c r="L61">
        <v>1</v>
      </c>
    </row>
    <row r="62" spans="1:12">
      <c r="A62" t="s">
        <v>241</v>
      </c>
      <c r="B62" t="s">
        <v>242</v>
      </c>
      <c r="C62" t="s">
        <v>238</v>
      </c>
      <c r="D62" t="s">
        <v>243</v>
      </c>
      <c r="E62" t="s">
        <v>244</v>
      </c>
      <c r="F62" t="s">
        <v>17</v>
      </c>
      <c r="G62" t="s">
        <v>32</v>
      </c>
      <c r="H62">
        <v>2</v>
      </c>
      <c r="I62">
        <v>11</v>
      </c>
      <c r="J62">
        <v>0</v>
      </c>
      <c r="K62">
        <v>8</v>
      </c>
      <c r="L62">
        <v>3</v>
      </c>
    </row>
    <row r="63" spans="1:12">
      <c r="A63" t="s">
        <v>245</v>
      </c>
      <c r="B63" t="s">
        <v>246</v>
      </c>
      <c r="C63" t="s">
        <v>238</v>
      </c>
      <c r="D63" t="s">
        <v>247</v>
      </c>
      <c r="E63" t="s">
        <v>248</v>
      </c>
      <c r="F63" t="s">
        <v>17</v>
      </c>
      <c r="G63" t="s">
        <v>32</v>
      </c>
      <c r="H63">
        <v>3</v>
      </c>
      <c r="I63">
        <v>11</v>
      </c>
      <c r="J63">
        <v>0</v>
      </c>
      <c r="K63">
        <v>9</v>
      </c>
      <c r="L63">
        <v>0</v>
      </c>
    </row>
    <row r="64" spans="1:12">
      <c r="A64" t="s">
        <v>249</v>
      </c>
      <c r="B64" t="s">
        <v>250</v>
      </c>
      <c r="C64" t="s">
        <v>238</v>
      </c>
      <c r="D64" t="s">
        <v>251</v>
      </c>
      <c r="E64" t="s">
        <v>244</v>
      </c>
      <c r="F64" t="s">
        <v>17</v>
      </c>
      <c r="G64" t="s">
        <v>32</v>
      </c>
      <c r="H64">
        <v>3</v>
      </c>
      <c r="I64">
        <v>11</v>
      </c>
      <c r="J64">
        <v>1</v>
      </c>
      <c r="K64">
        <v>6</v>
      </c>
      <c r="L64">
        <v>1</v>
      </c>
    </row>
    <row r="65" spans="1:12">
      <c r="A65" t="s">
        <v>252</v>
      </c>
      <c r="B65" t="s">
        <v>253</v>
      </c>
      <c r="C65" t="s">
        <v>238</v>
      </c>
      <c r="D65" t="s">
        <v>254</v>
      </c>
      <c r="E65" t="s">
        <v>244</v>
      </c>
      <c r="F65" t="s">
        <v>17</v>
      </c>
      <c r="G65" t="s">
        <v>87</v>
      </c>
      <c r="H65">
        <v>2</v>
      </c>
      <c r="I65">
        <v>11</v>
      </c>
      <c r="J65">
        <v>0</v>
      </c>
      <c r="K65">
        <v>8</v>
      </c>
      <c r="L65">
        <v>0</v>
      </c>
    </row>
    <row r="66" spans="1:12">
      <c r="A66" t="s">
        <v>255</v>
      </c>
      <c r="B66" t="s">
        <v>256</v>
      </c>
      <c r="C66" t="s">
        <v>238</v>
      </c>
      <c r="D66" t="s">
        <v>257</v>
      </c>
      <c r="E66" t="s">
        <v>248</v>
      </c>
      <c r="F66" t="s">
        <v>17</v>
      </c>
      <c r="G66" t="s">
        <v>32</v>
      </c>
      <c r="H66">
        <v>2</v>
      </c>
      <c r="I66">
        <v>11</v>
      </c>
      <c r="J66">
        <v>0</v>
      </c>
      <c r="K66">
        <v>10</v>
      </c>
      <c r="L66">
        <v>1</v>
      </c>
    </row>
    <row r="67" spans="1:12">
      <c r="A67" t="s">
        <v>258</v>
      </c>
      <c r="B67" t="s">
        <v>259</v>
      </c>
      <c r="C67" t="s">
        <v>238</v>
      </c>
      <c r="D67" t="s">
        <v>260</v>
      </c>
      <c r="E67" t="s">
        <v>261</v>
      </c>
      <c r="F67" t="s">
        <v>17</v>
      </c>
      <c r="G67" t="s">
        <v>32</v>
      </c>
      <c r="H67">
        <v>2</v>
      </c>
      <c r="I67">
        <v>11</v>
      </c>
      <c r="J67">
        <v>0</v>
      </c>
      <c r="K67">
        <v>10</v>
      </c>
      <c r="L67">
        <v>1</v>
      </c>
    </row>
    <row r="68" spans="1:12">
      <c r="A68" t="s">
        <v>262</v>
      </c>
      <c r="B68" t="s">
        <v>263</v>
      </c>
      <c r="C68" t="s">
        <v>238</v>
      </c>
      <c r="D68" t="s">
        <v>264</v>
      </c>
      <c r="E68" t="s">
        <v>240</v>
      </c>
      <c r="F68" t="s">
        <v>17</v>
      </c>
      <c r="G68" t="s">
        <v>32</v>
      </c>
      <c r="H68">
        <v>3</v>
      </c>
      <c r="I68">
        <v>11</v>
      </c>
      <c r="J68">
        <v>0</v>
      </c>
      <c r="K68">
        <v>9</v>
      </c>
      <c r="L68">
        <v>1</v>
      </c>
    </row>
    <row r="69" spans="1:12">
      <c r="A69" t="s">
        <v>265</v>
      </c>
      <c r="B69" t="s">
        <v>266</v>
      </c>
      <c r="C69" t="s">
        <v>238</v>
      </c>
      <c r="D69" t="s">
        <v>267</v>
      </c>
      <c r="E69" t="s">
        <v>268</v>
      </c>
      <c r="F69" t="s">
        <v>17</v>
      </c>
      <c r="G69" t="s">
        <v>87</v>
      </c>
      <c r="H69">
        <v>2</v>
      </c>
      <c r="I69">
        <v>11</v>
      </c>
      <c r="J69">
        <v>0</v>
      </c>
      <c r="K69">
        <v>6</v>
      </c>
      <c r="L69">
        <v>1</v>
      </c>
    </row>
    <row r="70" spans="1:12">
      <c r="A70" t="s">
        <v>269</v>
      </c>
      <c r="B70" t="s">
        <v>270</v>
      </c>
      <c r="C70" t="s">
        <v>238</v>
      </c>
      <c r="D70" t="s">
        <v>271</v>
      </c>
      <c r="E70" t="s">
        <v>240</v>
      </c>
      <c r="F70" t="s">
        <v>17</v>
      </c>
      <c r="G70" t="s">
        <v>113</v>
      </c>
      <c r="H70">
        <v>3</v>
      </c>
      <c r="I70">
        <v>11</v>
      </c>
      <c r="J70">
        <v>0</v>
      </c>
      <c r="K70">
        <v>3</v>
      </c>
      <c r="L70">
        <v>0</v>
      </c>
    </row>
    <row r="71" spans="1:12">
      <c r="A71" t="s">
        <v>272</v>
      </c>
      <c r="B71" t="s">
        <v>273</v>
      </c>
      <c r="C71" t="s">
        <v>238</v>
      </c>
      <c r="D71" t="s">
        <v>274</v>
      </c>
      <c r="E71" t="s">
        <v>275</v>
      </c>
      <c r="F71" t="s">
        <v>17</v>
      </c>
      <c r="G71" t="s">
        <v>32</v>
      </c>
      <c r="H71">
        <v>4</v>
      </c>
      <c r="I71">
        <v>11</v>
      </c>
      <c r="J71">
        <v>0</v>
      </c>
      <c r="K71">
        <v>11</v>
      </c>
      <c r="L71">
        <v>0</v>
      </c>
    </row>
    <row r="72" spans="1:12">
      <c r="A72" t="s">
        <v>276</v>
      </c>
      <c r="B72" t="s">
        <v>277</v>
      </c>
      <c r="C72" t="s">
        <v>238</v>
      </c>
      <c r="D72" t="s">
        <v>278</v>
      </c>
      <c r="E72" t="s">
        <v>240</v>
      </c>
      <c r="F72" t="s">
        <v>17</v>
      </c>
      <c r="G72" t="s">
        <v>140</v>
      </c>
      <c r="H72">
        <v>3</v>
      </c>
      <c r="I72">
        <v>11</v>
      </c>
      <c r="J72">
        <v>0</v>
      </c>
      <c r="K72">
        <v>10</v>
      </c>
      <c r="L72">
        <v>0</v>
      </c>
    </row>
    <row r="73" spans="1:12">
      <c r="A73" t="s">
        <v>279</v>
      </c>
      <c r="B73" t="s">
        <v>280</v>
      </c>
      <c r="C73" t="s">
        <v>238</v>
      </c>
      <c r="D73" t="s">
        <v>281</v>
      </c>
      <c r="E73" t="s">
        <v>240</v>
      </c>
      <c r="F73" t="s">
        <v>17</v>
      </c>
      <c r="G73" t="s">
        <v>282</v>
      </c>
      <c r="H73">
        <v>2</v>
      </c>
      <c r="I73">
        <v>11</v>
      </c>
      <c r="J73">
        <v>0</v>
      </c>
      <c r="K73">
        <v>6</v>
      </c>
      <c r="L73">
        <v>0</v>
      </c>
    </row>
    <row r="74" spans="1:12">
      <c r="A74" t="s">
        <v>283</v>
      </c>
      <c r="B74" t="s">
        <v>284</v>
      </c>
      <c r="C74" t="s">
        <v>238</v>
      </c>
      <c r="D74" t="s">
        <v>285</v>
      </c>
      <c r="E74" t="s">
        <v>240</v>
      </c>
      <c r="F74" t="s">
        <v>17</v>
      </c>
      <c r="G74" t="s">
        <v>32</v>
      </c>
      <c r="H74">
        <v>4</v>
      </c>
      <c r="I74">
        <v>11</v>
      </c>
      <c r="J74">
        <v>0</v>
      </c>
      <c r="K74">
        <v>10</v>
      </c>
      <c r="L74">
        <v>0</v>
      </c>
    </row>
    <row r="75" spans="1:12">
      <c r="A75" t="s">
        <v>286</v>
      </c>
      <c r="B75" t="s">
        <v>287</v>
      </c>
      <c r="C75" t="s">
        <v>238</v>
      </c>
      <c r="D75" t="s">
        <v>288</v>
      </c>
      <c r="E75" t="s">
        <v>240</v>
      </c>
      <c r="F75" t="s">
        <v>17</v>
      </c>
      <c r="G75" t="s">
        <v>27</v>
      </c>
      <c r="H75">
        <v>3</v>
      </c>
      <c r="I75">
        <v>11</v>
      </c>
      <c r="J75">
        <v>0</v>
      </c>
      <c r="K75">
        <v>7</v>
      </c>
      <c r="L75">
        <v>1</v>
      </c>
    </row>
    <row r="76" spans="1:12">
      <c r="A76" t="s">
        <v>289</v>
      </c>
      <c r="B76" t="s">
        <v>290</v>
      </c>
      <c r="C76" t="s">
        <v>238</v>
      </c>
      <c r="D76" t="s">
        <v>291</v>
      </c>
      <c r="E76" t="s">
        <v>292</v>
      </c>
      <c r="F76" t="s">
        <v>17</v>
      </c>
      <c r="G76" t="s">
        <v>87</v>
      </c>
      <c r="H76">
        <v>2</v>
      </c>
      <c r="I76">
        <v>11</v>
      </c>
      <c r="J76">
        <v>0</v>
      </c>
      <c r="K76">
        <v>7</v>
      </c>
      <c r="L76">
        <v>1</v>
      </c>
    </row>
    <row r="77" spans="1:12">
      <c r="A77" t="s">
        <v>293</v>
      </c>
      <c r="B77" t="s">
        <v>294</v>
      </c>
      <c r="C77" t="s">
        <v>238</v>
      </c>
      <c r="D77" t="s">
        <v>295</v>
      </c>
      <c r="E77" t="s">
        <v>296</v>
      </c>
      <c r="F77" t="s">
        <v>17</v>
      </c>
      <c r="G77" t="s">
        <v>18</v>
      </c>
      <c r="H77">
        <v>4</v>
      </c>
      <c r="I77">
        <v>11</v>
      </c>
      <c r="J77">
        <v>0</v>
      </c>
      <c r="K77">
        <v>10</v>
      </c>
      <c r="L77">
        <v>0</v>
      </c>
    </row>
    <row r="78" spans="1:12">
      <c r="A78" t="s">
        <v>297</v>
      </c>
      <c r="B78" t="s">
        <v>298</v>
      </c>
      <c r="C78" t="s">
        <v>238</v>
      </c>
      <c r="D78" t="s">
        <v>299</v>
      </c>
      <c r="E78" t="s">
        <v>240</v>
      </c>
      <c r="F78" t="s">
        <v>17</v>
      </c>
      <c r="G78" t="s">
        <v>87</v>
      </c>
      <c r="H78">
        <v>3</v>
      </c>
      <c r="I78">
        <v>11</v>
      </c>
      <c r="J78">
        <v>0</v>
      </c>
      <c r="K78">
        <v>7</v>
      </c>
      <c r="L78">
        <v>2</v>
      </c>
    </row>
    <row r="79" spans="1:12">
      <c r="A79" t="s">
        <v>300</v>
      </c>
      <c r="B79" t="s">
        <v>301</v>
      </c>
      <c r="C79" t="s">
        <v>238</v>
      </c>
      <c r="D79" t="s">
        <v>302</v>
      </c>
      <c r="E79" t="s">
        <v>303</v>
      </c>
      <c r="F79" t="s">
        <v>17</v>
      </c>
      <c r="G79" t="s">
        <v>32</v>
      </c>
      <c r="H79">
        <v>4</v>
      </c>
      <c r="I79">
        <v>11</v>
      </c>
      <c r="J79">
        <v>0</v>
      </c>
      <c r="K79">
        <v>9</v>
      </c>
      <c r="L79">
        <v>0</v>
      </c>
    </row>
    <row r="80" spans="1:12">
      <c r="A80" t="s">
        <v>304</v>
      </c>
      <c r="B80" t="s">
        <v>305</v>
      </c>
      <c r="C80" t="s">
        <v>238</v>
      </c>
      <c r="D80" t="s">
        <v>306</v>
      </c>
      <c r="E80" t="s">
        <v>244</v>
      </c>
      <c r="F80" t="s">
        <v>17</v>
      </c>
      <c r="G80" t="s">
        <v>32</v>
      </c>
      <c r="H80">
        <v>3</v>
      </c>
      <c r="I80">
        <v>11</v>
      </c>
      <c r="J80">
        <v>0</v>
      </c>
      <c r="K80">
        <v>10</v>
      </c>
      <c r="L80">
        <v>0</v>
      </c>
    </row>
    <row r="81" spans="1:12">
      <c r="A81" t="s">
        <v>307</v>
      </c>
      <c r="B81" t="s">
        <v>308</v>
      </c>
      <c r="C81" t="s">
        <v>238</v>
      </c>
      <c r="D81" t="s">
        <v>309</v>
      </c>
      <c r="E81" t="s">
        <v>240</v>
      </c>
      <c r="F81" t="s">
        <v>17</v>
      </c>
      <c r="G81" t="s">
        <v>32</v>
      </c>
      <c r="H81">
        <v>2</v>
      </c>
      <c r="I81">
        <v>11</v>
      </c>
      <c r="J81">
        <v>0</v>
      </c>
      <c r="K81">
        <v>7</v>
      </c>
      <c r="L81">
        <v>1</v>
      </c>
    </row>
    <row r="82" spans="1:12">
      <c r="A82" t="s">
        <v>310</v>
      </c>
      <c r="B82" t="s">
        <v>311</v>
      </c>
      <c r="C82" t="s">
        <v>238</v>
      </c>
      <c r="D82" t="s">
        <v>312</v>
      </c>
      <c r="E82" t="s">
        <v>296</v>
      </c>
      <c r="F82" t="s">
        <v>17</v>
      </c>
      <c r="G82" t="s">
        <v>27</v>
      </c>
      <c r="H82">
        <v>3</v>
      </c>
      <c r="I82">
        <v>11</v>
      </c>
      <c r="J82">
        <v>0</v>
      </c>
      <c r="K82">
        <v>10</v>
      </c>
      <c r="L82">
        <v>1</v>
      </c>
    </row>
    <row r="83" spans="1:12">
      <c r="A83" t="s">
        <v>313</v>
      </c>
      <c r="B83" t="s">
        <v>314</v>
      </c>
      <c r="C83" t="s">
        <v>238</v>
      </c>
      <c r="D83" t="s">
        <v>315</v>
      </c>
      <c r="E83" t="s">
        <v>240</v>
      </c>
      <c r="F83" t="s">
        <v>17</v>
      </c>
      <c r="G83" t="s">
        <v>27</v>
      </c>
      <c r="H83">
        <v>2</v>
      </c>
      <c r="I83">
        <v>11</v>
      </c>
      <c r="J83">
        <v>1</v>
      </c>
      <c r="K83">
        <v>3</v>
      </c>
      <c r="L83">
        <v>1</v>
      </c>
    </row>
    <row r="84" spans="1:12">
      <c r="A84" t="s">
        <v>316</v>
      </c>
      <c r="B84" t="s">
        <v>127</v>
      </c>
      <c r="C84" t="s">
        <v>238</v>
      </c>
      <c r="D84" t="s">
        <v>317</v>
      </c>
      <c r="E84" t="s">
        <v>244</v>
      </c>
      <c r="F84" t="s">
        <v>17</v>
      </c>
      <c r="G84" t="s">
        <v>27</v>
      </c>
      <c r="H84">
        <v>2</v>
      </c>
      <c r="I84">
        <v>11</v>
      </c>
      <c r="J84">
        <v>0</v>
      </c>
      <c r="K84">
        <v>10</v>
      </c>
      <c r="L84">
        <v>0</v>
      </c>
    </row>
    <row r="85" spans="1:12">
      <c r="A85" t="s">
        <v>318</v>
      </c>
      <c r="B85" t="s">
        <v>319</v>
      </c>
      <c r="C85" t="s">
        <v>238</v>
      </c>
      <c r="D85" t="s">
        <v>320</v>
      </c>
      <c r="E85" t="s">
        <v>240</v>
      </c>
      <c r="F85" t="s">
        <v>17</v>
      </c>
      <c r="G85" t="s">
        <v>27</v>
      </c>
      <c r="H85">
        <v>3</v>
      </c>
      <c r="I85">
        <v>11</v>
      </c>
      <c r="J85">
        <v>0</v>
      </c>
      <c r="K85">
        <v>11</v>
      </c>
      <c r="L85">
        <v>0</v>
      </c>
    </row>
    <row r="86" spans="1:12">
      <c r="A86" t="s">
        <v>321</v>
      </c>
      <c r="B86" t="s">
        <v>322</v>
      </c>
      <c r="C86" t="s">
        <v>238</v>
      </c>
      <c r="D86" t="s">
        <v>323</v>
      </c>
      <c r="E86" t="s">
        <v>240</v>
      </c>
      <c r="F86" t="s">
        <v>17</v>
      </c>
      <c r="G86" t="s">
        <v>32</v>
      </c>
      <c r="H86">
        <v>2</v>
      </c>
      <c r="I86">
        <v>11</v>
      </c>
      <c r="J86">
        <v>0</v>
      </c>
      <c r="K86">
        <v>8</v>
      </c>
      <c r="L86">
        <v>0</v>
      </c>
    </row>
    <row r="87" spans="1:12">
      <c r="A87" t="s">
        <v>324</v>
      </c>
      <c r="B87" t="s">
        <v>325</v>
      </c>
      <c r="C87" t="s">
        <v>238</v>
      </c>
      <c r="D87" t="s">
        <v>326</v>
      </c>
      <c r="E87" t="s">
        <v>240</v>
      </c>
      <c r="F87" t="s">
        <v>17</v>
      </c>
      <c r="G87" t="s">
        <v>18</v>
      </c>
      <c r="H87">
        <v>3</v>
      </c>
      <c r="I87">
        <v>11</v>
      </c>
      <c r="J87">
        <v>0</v>
      </c>
      <c r="K87">
        <v>10</v>
      </c>
      <c r="L87">
        <v>0</v>
      </c>
    </row>
    <row r="88" spans="1:12">
      <c r="A88" t="s">
        <v>327</v>
      </c>
      <c r="B88" t="s">
        <v>328</v>
      </c>
      <c r="C88" t="s">
        <v>238</v>
      </c>
      <c r="D88" t="s">
        <v>329</v>
      </c>
      <c r="E88" t="s">
        <v>240</v>
      </c>
      <c r="F88" t="s">
        <v>17</v>
      </c>
      <c r="G88" t="s">
        <v>32</v>
      </c>
      <c r="H88">
        <v>2</v>
      </c>
      <c r="I88">
        <v>11</v>
      </c>
      <c r="J88">
        <v>0</v>
      </c>
      <c r="K88">
        <v>8</v>
      </c>
      <c r="L88">
        <v>1</v>
      </c>
    </row>
    <row r="89" spans="1:12">
      <c r="A89" t="s">
        <v>330</v>
      </c>
      <c r="B89" t="s">
        <v>331</v>
      </c>
      <c r="C89" t="s">
        <v>238</v>
      </c>
      <c r="D89" t="s">
        <v>332</v>
      </c>
      <c r="E89" t="s">
        <v>240</v>
      </c>
      <c r="F89" t="s">
        <v>17</v>
      </c>
      <c r="G89" t="s">
        <v>32</v>
      </c>
      <c r="H89">
        <v>3</v>
      </c>
      <c r="I89">
        <v>11</v>
      </c>
      <c r="J89">
        <v>1</v>
      </c>
      <c r="K89">
        <v>7</v>
      </c>
      <c r="L89">
        <v>2</v>
      </c>
    </row>
    <row r="90" spans="1:12">
      <c r="A90" t="s">
        <v>333</v>
      </c>
      <c r="B90" t="s">
        <v>334</v>
      </c>
      <c r="C90" t="s">
        <v>238</v>
      </c>
      <c r="D90" t="s">
        <v>335</v>
      </c>
      <c r="E90" t="s">
        <v>240</v>
      </c>
      <c r="F90" t="s">
        <v>17</v>
      </c>
      <c r="G90" t="s">
        <v>27</v>
      </c>
      <c r="H90">
        <v>2</v>
      </c>
      <c r="I90">
        <v>11</v>
      </c>
      <c r="J90">
        <v>0</v>
      </c>
      <c r="K90">
        <v>8</v>
      </c>
      <c r="L90">
        <v>1</v>
      </c>
    </row>
    <row r="91" spans="1:12">
      <c r="A91" t="s">
        <v>336</v>
      </c>
      <c r="B91" t="s">
        <v>337</v>
      </c>
      <c r="C91" t="s">
        <v>238</v>
      </c>
      <c r="D91" t="s">
        <v>338</v>
      </c>
      <c r="E91" t="s">
        <v>296</v>
      </c>
      <c r="F91" t="s">
        <v>17</v>
      </c>
      <c r="G91" t="s">
        <v>27</v>
      </c>
      <c r="H91">
        <v>2</v>
      </c>
      <c r="I91">
        <v>11</v>
      </c>
      <c r="J91">
        <v>1</v>
      </c>
      <c r="K91">
        <v>6</v>
      </c>
      <c r="L91">
        <v>0</v>
      </c>
    </row>
    <row r="92" spans="1:12">
      <c r="A92" t="s">
        <v>339</v>
      </c>
      <c r="B92" t="s">
        <v>340</v>
      </c>
      <c r="C92" t="s">
        <v>238</v>
      </c>
      <c r="D92" t="s">
        <v>341</v>
      </c>
      <c r="E92" t="s">
        <v>240</v>
      </c>
      <c r="F92" t="s">
        <v>17</v>
      </c>
      <c r="G92" t="s">
        <v>32</v>
      </c>
      <c r="H92">
        <v>5</v>
      </c>
      <c r="I92">
        <v>11</v>
      </c>
      <c r="J92">
        <v>2</v>
      </c>
      <c r="K92">
        <v>9</v>
      </c>
      <c r="L92">
        <v>0</v>
      </c>
    </row>
    <row r="93" spans="1:12">
      <c r="A93" t="s">
        <v>342</v>
      </c>
      <c r="B93" t="s">
        <v>343</v>
      </c>
      <c r="C93" t="s">
        <v>238</v>
      </c>
      <c r="D93" t="s">
        <v>323</v>
      </c>
      <c r="E93" t="s">
        <v>240</v>
      </c>
      <c r="F93" t="s">
        <v>17</v>
      </c>
      <c r="G93" t="s">
        <v>32</v>
      </c>
      <c r="H93">
        <v>3</v>
      </c>
      <c r="I93">
        <v>11</v>
      </c>
      <c r="J93">
        <v>1</v>
      </c>
      <c r="K93">
        <v>5</v>
      </c>
      <c r="L93">
        <v>0</v>
      </c>
    </row>
    <row r="94" spans="1:12">
      <c r="A94" t="s">
        <v>344</v>
      </c>
      <c r="B94" t="s">
        <v>345</v>
      </c>
      <c r="C94" t="s">
        <v>238</v>
      </c>
      <c r="D94" t="s">
        <v>346</v>
      </c>
      <c r="E94" t="s">
        <v>240</v>
      </c>
      <c r="F94" t="s">
        <v>17</v>
      </c>
      <c r="G94" t="s">
        <v>27</v>
      </c>
      <c r="H94">
        <v>2</v>
      </c>
      <c r="I94">
        <v>11</v>
      </c>
      <c r="J94">
        <v>0</v>
      </c>
      <c r="K94">
        <v>7</v>
      </c>
      <c r="L94">
        <v>0</v>
      </c>
    </row>
    <row r="95" spans="1:12">
      <c r="A95" t="s">
        <v>347</v>
      </c>
      <c r="B95" t="s">
        <v>348</v>
      </c>
      <c r="C95" t="s">
        <v>238</v>
      </c>
      <c r="D95" t="s">
        <v>349</v>
      </c>
      <c r="E95" t="s">
        <v>244</v>
      </c>
      <c r="F95" t="s">
        <v>17</v>
      </c>
      <c r="G95" t="s">
        <v>32</v>
      </c>
      <c r="H95">
        <v>3</v>
      </c>
      <c r="I95">
        <v>11</v>
      </c>
      <c r="J95">
        <v>0</v>
      </c>
      <c r="K95">
        <v>5</v>
      </c>
      <c r="L95">
        <v>0</v>
      </c>
    </row>
    <row r="96" spans="1:12">
      <c r="A96" t="s">
        <v>350</v>
      </c>
      <c r="B96" t="s">
        <v>351</v>
      </c>
      <c r="C96" t="s">
        <v>238</v>
      </c>
      <c r="D96" t="s">
        <v>352</v>
      </c>
      <c r="E96" t="s">
        <v>244</v>
      </c>
      <c r="F96" t="s">
        <v>17</v>
      </c>
      <c r="G96" t="s">
        <v>27</v>
      </c>
      <c r="H96">
        <v>3</v>
      </c>
      <c r="I96">
        <v>11</v>
      </c>
      <c r="J96">
        <v>0</v>
      </c>
      <c r="K96">
        <v>8</v>
      </c>
      <c r="L96">
        <v>0</v>
      </c>
    </row>
    <row r="97" spans="1:12">
      <c r="A97" t="s">
        <v>353</v>
      </c>
      <c r="B97" t="s">
        <v>354</v>
      </c>
      <c r="C97" t="s">
        <v>238</v>
      </c>
      <c r="D97" t="s">
        <v>355</v>
      </c>
      <c r="E97" t="s">
        <v>240</v>
      </c>
      <c r="F97" t="s">
        <v>17</v>
      </c>
      <c r="G97" t="s">
        <v>32</v>
      </c>
      <c r="H97">
        <v>3</v>
      </c>
      <c r="I97">
        <v>11</v>
      </c>
      <c r="J97">
        <v>1</v>
      </c>
      <c r="K97">
        <v>6</v>
      </c>
      <c r="L97">
        <v>1</v>
      </c>
    </row>
    <row r="98" spans="1:12">
      <c r="A98" t="s">
        <v>356</v>
      </c>
      <c r="B98" t="s">
        <v>357</v>
      </c>
      <c r="C98" t="s">
        <v>238</v>
      </c>
      <c r="D98" t="s">
        <v>358</v>
      </c>
      <c r="E98" t="s">
        <v>296</v>
      </c>
      <c r="F98" t="s">
        <v>17</v>
      </c>
      <c r="G98" t="s">
        <v>27</v>
      </c>
      <c r="H98">
        <v>2</v>
      </c>
      <c r="I98">
        <v>11</v>
      </c>
      <c r="J98">
        <v>0</v>
      </c>
      <c r="K98">
        <v>6</v>
      </c>
      <c r="L98">
        <v>0</v>
      </c>
    </row>
    <row r="99" spans="1:12">
      <c r="A99" t="s">
        <v>359</v>
      </c>
      <c r="B99" t="s">
        <v>360</v>
      </c>
      <c r="C99" t="s">
        <v>238</v>
      </c>
      <c r="D99" t="s">
        <v>361</v>
      </c>
      <c r="E99" t="s">
        <v>240</v>
      </c>
      <c r="F99" t="s">
        <v>17</v>
      </c>
      <c r="G99" t="s">
        <v>140</v>
      </c>
      <c r="H99">
        <v>5</v>
      </c>
      <c r="I99">
        <v>11</v>
      </c>
      <c r="J99">
        <v>0</v>
      </c>
      <c r="K99">
        <v>10</v>
      </c>
      <c r="L99">
        <v>0</v>
      </c>
    </row>
    <row r="100" spans="1:12">
      <c r="A100" t="s">
        <v>362</v>
      </c>
      <c r="B100" t="s">
        <v>363</v>
      </c>
      <c r="C100" t="s">
        <v>238</v>
      </c>
      <c r="D100" t="s">
        <v>364</v>
      </c>
      <c r="E100" t="s">
        <v>240</v>
      </c>
      <c r="F100" t="s">
        <v>17</v>
      </c>
      <c r="G100" t="s">
        <v>27</v>
      </c>
      <c r="H100">
        <v>2</v>
      </c>
      <c r="I100">
        <v>11</v>
      </c>
      <c r="J100">
        <v>1</v>
      </c>
      <c r="K100">
        <v>6</v>
      </c>
      <c r="L100">
        <v>1</v>
      </c>
    </row>
    <row r="101" spans="1:12">
      <c r="A101" t="s">
        <v>365</v>
      </c>
      <c r="B101" t="s">
        <v>366</v>
      </c>
      <c r="C101" t="s">
        <v>238</v>
      </c>
      <c r="D101" t="s">
        <v>367</v>
      </c>
      <c r="E101" t="s">
        <v>240</v>
      </c>
      <c r="F101" t="s">
        <v>17</v>
      </c>
      <c r="G101" t="s">
        <v>87</v>
      </c>
      <c r="H101">
        <v>4</v>
      </c>
      <c r="I101">
        <v>11</v>
      </c>
      <c r="J101">
        <v>0</v>
      </c>
      <c r="K101">
        <v>8</v>
      </c>
      <c r="L101">
        <v>0</v>
      </c>
    </row>
    <row r="102" spans="1:12">
      <c r="A102" t="s">
        <v>368</v>
      </c>
      <c r="B102" t="s">
        <v>369</v>
      </c>
      <c r="C102" t="s">
        <v>238</v>
      </c>
      <c r="D102" t="s">
        <v>370</v>
      </c>
      <c r="E102" t="s">
        <v>240</v>
      </c>
      <c r="F102" t="s">
        <v>17</v>
      </c>
      <c r="G102" t="s">
        <v>32</v>
      </c>
      <c r="H102">
        <v>4</v>
      </c>
      <c r="I102">
        <v>11</v>
      </c>
      <c r="J102">
        <v>0</v>
      </c>
      <c r="K102">
        <v>8</v>
      </c>
      <c r="L102">
        <v>0</v>
      </c>
    </row>
    <row r="103" spans="1:12">
      <c r="A103" t="s">
        <v>371</v>
      </c>
      <c r="B103" t="s">
        <v>372</v>
      </c>
      <c r="C103" t="s">
        <v>238</v>
      </c>
      <c r="D103" t="s">
        <v>373</v>
      </c>
      <c r="E103" t="s">
        <v>240</v>
      </c>
      <c r="F103" t="s">
        <v>192</v>
      </c>
      <c r="G103" t="s">
        <v>193</v>
      </c>
      <c r="H103">
        <v>5</v>
      </c>
      <c r="I103">
        <v>11</v>
      </c>
      <c r="J103">
        <v>2</v>
      </c>
      <c r="K103">
        <v>4</v>
      </c>
      <c r="L103">
        <v>0</v>
      </c>
    </row>
    <row r="104" spans="1:12">
      <c r="A104" t="s">
        <v>374</v>
      </c>
      <c r="B104" t="s">
        <v>375</v>
      </c>
      <c r="C104" t="s">
        <v>238</v>
      </c>
      <c r="D104" t="s">
        <v>376</v>
      </c>
      <c r="E104" t="s">
        <v>268</v>
      </c>
      <c r="F104" t="s">
        <v>17</v>
      </c>
      <c r="G104" t="s">
        <v>32</v>
      </c>
      <c r="H104">
        <v>3</v>
      </c>
      <c r="I104">
        <v>11</v>
      </c>
      <c r="J104">
        <v>0</v>
      </c>
      <c r="K104">
        <v>5</v>
      </c>
      <c r="L104">
        <v>1</v>
      </c>
    </row>
    <row r="105" spans="1:12">
      <c r="A105" t="s">
        <v>377</v>
      </c>
      <c r="B105" t="s">
        <v>378</v>
      </c>
      <c r="C105" t="s">
        <v>238</v>
      </c>
      <c r="D105" t="s">
        <v>379</v>
      </c>
      <c r="E105" t="s">
        <v>240</v>
      </c>
      <c r="F105" t="s">
        <v>17</v>
      </c>
      <c r="G105" t="s">
        <v>27</v>
      </c>
      <c r="H105">
        <v>5</v>
      </c>
      <c r="I105">
        <v>11</v>
      </c>
      <c r="J105">
        <v>1</v>
      </c>
      <c r="K105">
        <v>4</v>
      </c>
      <c r="L105">
        <v>0</v>
      </c>
    </row>
    <row r="106" spans="1:12">
      <c r="A106" t="s">
        <v>380</v>
      </c>
      <c r="B106" t="s">
        <v>381</v>
      </c>
      <c r="C106" t="s">
        <v>238</v>
      </c>
      <c r="D106" t="s">
        <v>382</v>
      </c>
      <c r="E106" t="s">
        <v>240</v>
      </c>
      <c r="F106" t="s">
        <v>17</v>
      </c>
      <c r="G106" t="s">
        <v>32</v>
      </c>
      <c r="H106">
        <v>3</v>
      </c>
      <c r="I106">
        <v>11</v>
      </c>
      <c r="J106">
        <v>0</v>
      </c>
      <c r="K106">
        <v>5</v>
      </c>
      <c r="L106">
        <v>0</v>
      </c>
    </row>
    <row r="107" spans="1:12">
      <c r="A107" t="s">
        <v>383</v>
      </c>
      <c r="B107" t="s">
        <v>384</v>
      </c>
      <c r="C107" t="s">
        <v>238</v>
      </c>
      <c r="D107" t="s">
        <v>385</v>
      </c>
      <c r="E107" t="s">
        <v>244</v>
      </c>
      <c r="F107" t="s">
        <v>192</v>
      </c>
      <c r="G107" t="s">
        <v>193</v>
      </c>
      <c r="H107">
        <v>4</v>
      </c>
      <c r="I107">
        <v>11</v>
      </c>
      <c r="J107">
        <v>0</v>
      </c>
      <c r="K107">
        <v>6</v>
      </c>
      <c r="L107">
        <v>0</v>
      </c>
    </row>
    <row r="108" spans="1:12">
      <c r="A108" t="s">
        <v>386</v>
      </c>
      <c r="B108" t="s">
        <v>387</v>
      </c>
      <c r="C108" t="s">
        <v>238</v>
      </c>
      <c r="D108" t="s">
        <v>388</v>
      </c>
      <c r="E108" t="s">
        <v>240</v>
      </c>
      <c r="F108" t="s">
        <v>17</v>
      </c>
      <c r="G108" t="s">
        <v>32</v>
      </c>
      <c r="H108">
        <v>4</v>
      </c>
      <c r="I108">
        <v>11</v>
      </c>
      <c r="J108">
        <v>0</v>
      </c>
      <c r="K108">
        <v>5</v>
      </c>
      <c r="L108">
        <v>0</v>
      </c>
    </row>
    <row r="109" spans="1:12">
      <c r="A109" t="s">
        <v>389</v>
      </c>
      <c r="B109" t="s">
        <v>390</v>
      </c>
      <c r="C109" t="s">
        <v>238</v>
      </c>
      <c r="D109" t="s">
        <v>391</v>
      </c>
      <c r="E109" t="s">
        <v>240</v>
      </c>
      <c r="F109" t="s">
        <v>17</v>
      </c>
      <c r="G109" t="s">
        <v>32</v>
      </c>
      <c r="H109">
        <v>2</v>
      </c>
      <c r="I109">
        <v>11</v>
      </c>
      <c r="J109">
        <v>0</v>
      </c>
      <c r="K109">
        <v>5</v>
      </c>
      <c r="L109">
        <v>1</v>
      </c>
    </row>
    <row r="110" spans="1:12">
      <c r="A110" t="s">
        <v>392</v>
      </c>
      <c r="B110" t="s">
        <v>393</v>
      </c>
      <c r="C110" t="s">
        <v>238</v>
      </c>
      <c r="D110" t="s">
        <v>394</v>
      </c>
      <c r="E110" t="s">
        <v>244</v>
      </c>
      <c r="F110" t="s">
        <v>17</v>
      </c>
      <c r="G110" t="s">
        <v>32</v>
      </c>
      <c r="H110">
        <v>3</v>
      </c>
      <c r="I110">
        <v>11</v>
      </c>
      <c r="J110">
        <v>0</v>
      </c>
      <c r="K110">
        <v>6</v>
      </c>
      <c r="L110">
        <v>0</v>
      </c>
    </row>
    <row r="111" spans="1:12">
      <c r="A111" t="s">
        <v>395</v>
      </c>
      <c r="B111" t="s">
        <v>396</v>
      </c>
      <c r="C111" t="s">
        <v>238</v>
      </c>
      <c r="D111" t="s">
        <v>397</v>
      </c>
      <c r="E111" t="s">
        <v>248</v>
      </c>
      <c r="F111" t="s">
        <v>192</v>
      </c>
      <c r="G111" t="s">
        <v>193</v>
      </c>
      <c r="H111">
        <v>5</v>
      </c>
      <c r="I111">
        <v>11</v>
      </c>
      <c r="J111">
        <v>1</v>
      </c>
      <c r="K111">
        <v>3</v>
      </c>
      <c r="L111">
        <v>0</v>
      </c>
    </row>
    <row r="112" spans="1:12">
      <c r="A112" t="s">
        <v>398</v>
      </c>
      <c r="B112" t="s">
        <v>399</v>
      </c>
      <c r="C112" t="s">
        <v>238</v>
      </c>
      <c r="D112" t="s">
        <v>400</v>
      </c>
      <c r="E112" t="s">
        <v>401</v>
      </c>
      <c r="F112" t="s">
        <v>235</v>
      </c>
      <c r="G112" t="s">
        <v>32</v>
      </c>
      <c r="H112">
        <v>3</v>
      </c>
      <c r="I112">
        <v>11</v>
      </c>
      <c r="J112">
        <v>0</v>
      </c>
      <c r="K112">
        <v>9</v>
      </c>
      <c r="L112">
        <v>0</v>
      </c>
    </row>
    <row r="113" spans="1:12">
      <c r="A113" t="s">
        <v>402</v>
      </c>
      <c r="B113" t="s">
        <v>403</v>
      </c>
      <c r="C113" t="s">
        <v>238</v>
      </c>
      <c r="D113" t="s">
        <v>404</v>
      </c>
      <c r="E113" t="s">
        <v>401</v>
      </c>
      <c r="F113" t="s">
        <v>235</v>
      </c>
      <c r="G113" t="s">
        <v>87</v>
      </c>
      <c r="H113">
        <v>4</v>
      </c>
      <c r="I113">
        <v>11</v>
      </c>
      <c r="J113">
        <v>0</v>
      </c>
      <c r="K113">
        <v>6</v>
      </c>
      <c r="L113">
        <v>0</v>
      </c>
    </row>
    <row r="114" spans="1:12">
      <c r="A114" t="s">
        <v>405</v>
      </c>
      <c r="B114" t="s">
        <v>406</v>
      </c>
      <c r="C114" t="s">
        <v>407</v>
      </c>
      <c r="D114" t="s">
        <v>408</v>
      </c>
      <c r="E114" t="s">
        <v>409</v>
      </c>
      <c r="F114" t="s">
        <v>17</v>
      </c>
      <c r="G114" t="s">
        <v>27</v>
      </c>
      <c r="H114">
        <v>3</v>
      </c>
      <c r="I114">
        <v>11</v>
      </c>
      <c r="J114">
        <v>0</v>
      </c>
      <c r="K114">
        <v>5</v>
      </c>
      <c r="L114">
        <v>0</v>
      </c>
    </row>
    <row r="115" spans="1:12">
      <c r="A115" t="s">
        <v>410</v>
      </c>
      <c r="B115" t="s">
        <v>411</v>
      </c>
      <c r="C115" t="s">
        <v>407</v>
      </c>
      <c r="D115" t="s">
        <v>412</v>
      </c>
      <c r="E115" t="s">
        <v>413</v>
      </c>
      <c r="F115" t="s">
        <v>17</v>
      </c>
      <c r="G115" t="s">
        <v>32</v>
      </c>
      <c r="H115">
        <v>3</v>
      </c>
      <c r="I115">
        <v>11</v>
      </c>
      <c r="J115">
        <v>0</v>
      </c>
      <c r="K115">
        <v>6</v>
      </c>
      <c r="L115">
        <v>0</v>
      </c>
    </row>
    <row r="116" spans="1:12">
      <c r="A116" t="s">
        <v>414</v>
      </c>
      <c r="B116" t="s">
        <v>415</v>
      </c>
      <c r="C116" t="s">
        <v>407</v>
      </c>
      <c r="D116" t="s">
        <v>416</v>
      </c>
      <c r="E116" t="s">
        <v>417</v>
      </c>
      <c r="F116" t="s">
        <v>17</v>
      </c>
      <c r="G116" t="s">
        <v>32</v>
      </c>
      <c r="H116">
        <v>4</v>
      </c>
      <c r="I116">
        <v>11</v>
      </c>
      <c r="J116">
        <v>3</v>
      </c>
      <c r="K116">
        <v>8</v>
      </c>
      <c r="L116">
        <v>0</v>
      </c>
    </row>
    <row r="117" spans="1:12">
      <c r="A117" t="s">
        <v>418</v>
      </c>
      <c r="B117" t="s">
        <v>419</v>
      </c>
      <c r="C117" t="s">
        <v>407</v>
      </c>
      <c r="D117" t="s">
        <v>420</v>
      </c>
      <c r="E117" t="s">
        <v>421</v>
      </c>
      <c r="F117" t="s">
        <v>17</v>
      </c>
      <c r="G117" t="s">
        <v>32</v>
      </c>
      <c r="H117">
        <v>3</v>
      </c>
      <c r="I117">
        <v>11</v>
      </c>
      <c r="J117">
        <v>1</v>
      </c>
      <c r="K117">
        <v>8</v>
      </c>
      <c r="L117">
        <v>1</v>
      </c>
    </row>
    <row r="118" spans="1:12">
      <c r="A118" t="s">
        <v>422</v>
      </c>
      <c r="B118" t="s">
        <v>423</v>
      </c>
      <c r="C118" t="s">
        <v>407</v>
      </c>
      <c r="D118" t="s">
        <v>424</v>
      </c>
      <c r="E118" t="s">
        <v>409</v>
      </c>
      <c r="F118" t="s">
        <v>17</v>
      </c>
      <c r="G118" t="s">
        <v>32</v>
      </c>
      <c r="H118">
        <v>4</v>
      </c>
      <c r="I118">
        <v>11</v>
      </c>
      <c r="J118">
        <v>1</v>
      </c>
      <c r="K118">
        <v>7</v>
      </c>
      <c r="L118">
        <v>0</v>
      </c>
    </row>
    <row r="119" spans="1:12">
      <c r="A119" t="s">
        <v>425</v>
      </c>
      <c r="B119" t="s">
        <v>426</v>
      </c>
      <c r="C119" t="s">
        <v>407</v>
      </c>
      <c r="D119" t="s">
        <v>427</v>
      </c>
      <c r="E119" t="s">
        <v>428</v>
      </c>
      <c r="F119" t="s">
        <v>17</v>
      </c>
      <c r="G119" t="s">
        <v>32</v>
      </c>
      <c r="H119">
        <v>3</v>
      </c>
      <c r="I119">
        <v>11</v>
      </c>
      <c r="J119">
        <v>0</v>
      </c>
      <c r="K119">
        <v>5</v>
      </c>
      <c r="L119">
        <v>0</v>
      </c>
    </row>
    <row r="120" spans="1:12">
      <c r="A120" t="s">
        <v>429</v>
      </c>
      <c r="B120" t="s">
        <v>430</v>
      </c>
      <c r="C120" t="s">
        <v>407</v>
      </c>
      <c r="D120" t="s">
        <v>431</v>
      </c>
      <c r="E120" t="s">
        <v>432</v>
      </c>
      <c r="F120" t="s">
        <v>17</v>
      </c>
      <c r="G120" t="s">
        <v>32</v>
      </c>
      <c r="H120">
        <v>3</v>
      </c>
      <c r="I120">
        <v>11</v>
      </c>
      <c r="J120">
        <v>0</v>
      </c>
      <c r="K120">
        <v>9</v>
      </c>
      <c r="L120">
        <v>1</v>
      </c>
    </row>
    <row r="121" spans="1:12">
      <c r="A121" t="s">
        <v>433</v>
      </c>
      <c r="B121" t="s">
        <v>434</v>
      </c>
      <c r="C121" t="s">
        <v>407</v>
      </c>
      <c r="D121" t="s">
        <v>420</v>
      </c>
      <c r="E121" t="s">
        <v>421</v>
      </c>
      <c r="F121" t="s">
        <v>17</v>
      </c>
      <c r="G121" t="s">
        <v>67</v>
      </c>
      <c r="H121">
        <v>2</v>
      </c>
      <c r="I121">
        <v>11</v>
      </c>
      <c r="J121">
        <v>1</v>
      </c>
      <c r="K121">
        <v>7</v>
      </c>
      <c r="L121">
        <v>2</v>
      </c>
    </row>
    <row r="122" spans="1:12">
      <c r="A122" t="s">
        <v>435</v>
      </c>
      <c r="B122" t="s">
        <v>436</v>
      </c>
      <c r="C122" t="s">
        <v>407</v>
      </c>
      <c r="D122" t="s">
        <v>437</v>
      </c>
      <c r="E122" t="s">
        <v>438</v>
      </c>
      <c r="F122" t="s">
        <v>17</v>
      </c>
      <c r="G122" t="s">
        <v>32</v>
      </c>
      <c r="H122">
        <v>3</v>
      </c>
      <c r="I122">
        <v>11</v>
      </c>
      <c r="J122">
        <v>1</v>
      </c>
      <c r="K122">
        <v>8</v>
      </c>
      <c r="L122">
        <v>0</v>
      </c>
    </row>
    <row r="123" spans="1:12">
      <c r="A123" t="s">
        <v>439</v>
      </c>
      <c r="B123" t="s">
        <v>440</v>
      </c>
      <c r="C123" t="s">
        <v>407</v>
      </c>
      <c r="D123" t="s">
        <v>441</v>
      </c>
      <c r="E123" t="s">
        <v>442</v>
      </c>
      <c r="F123" t="s">
        <v>17</v>
      </c>
      <c r="G123" t="s">
        <v>32</v>
      </c>
      <c r="H123">
        <v>1</v>
      </c>
      <c r="I123">
        <v>11</v>
      </c>
      <c r="J123">
        <v>0</v>
      </c>
      <c r="K123">
        <v>7</v>
      </c>
      <c r="L123">
        <v>3</v>
      </c>
    </row>
    <row r="124" spans="1:12">
      <c r="A124" t="s">
        <v>443</v>
      </c>
      <c r="B124" t="s">
        <v>444</v>
      </c>
      <c r="C124" t="s">
        <v>407</v>
      </c>
      <c r="D124" t="s">
        <v>445</v>
      </c>
      <c r="E124" t="s">
        <v>417</v>
      </c>
      <c r="F124" t="s">
        <v>17</v>
      </c>
      <c r="G124" t="s">
        <v>27</v>
      </c>
      <c r="H124">
        <v>2</v>
      </c>
      <c r="I124">
        <v>11</v>
      </c>
      <c r="J124">
        <v>1</v>
      </c>
      <c r="K124">
        <v>6</v>
      </c>
      <c r="L124">
        <v>0</v>
      </c>
    </row>
    <row r="125" spans="1:12">
      <c r="A125" t="s">
        <v>446</v>
      </c>
      <c r="B125" t="s">
        <v>447</v>
      </c>
      <c r="C125" t="s">
        <v>407</v>
      </c>
      <c r="D125" t="s">
        <v>448</v>
      </c>
      <c r="E125" t="s">
        <v>449</v>
      </c>
      <c r="F125" t="s">
        <v>17</v>
      </c>
      <c r="G125" t="s">
        <v>32</v>
      </c>
      <c r="H125">
        <v>3</v>
      </c>
      <c r="I125">
        <v>11</v>
      </c>
      <c r="J125">
        <v>0</v>
      </c>
      <c r="K125">
        <v>11</v>
      </c>
      <c r="L125">
        <v>0</v>
      </c>
    </row>
    <row r="126" spans="1:12">
      <c r="A126" t="s">
        <v>450</v>
      </c>
      <c r="B126" t="s">
        <v>451</v>
      </c>
      <c r="C126" t="s">
        <v>407</v>
      </c>
      <c r="D126" t="s">
        <v>452</v>
      </c>
      <c r="E126" t="s">
        <v>453</v>
      </c>
      <c r="F126" t="s">
        <v>17</v>
      </c>
      <c r="G126" t="s">
        <v>32</v>
      </c>
      <c r="H126">
        <v>1</v>
      </c>
      <c r="I126">
        <v>11</v>
      </c>
      <c r="J126">
        <v>1</v>
      </c>
      <c r="K126">
        <v>9</v>
      </c>
      <c r="L126">
        <v>1</v>
      </c>
    </row>
    <row r="127" spans="1:12">
      <c r="A127" t="s">
        <v>454</v>
      </c>
      <c r="B127" t="s">
        <v>455</v>
      </c>
      <c r="C127" t="s">
        <v>407</v>
      </c>
      <c r="D127" t="s">
        <v>456</v>
      </c>
      <c r="E127" t="s">
        <v>457</v>
      </c>
      <c r="F127" t="s">
        <v>17</v>
      </c>
      <c r="G127" t="s">
        <v>32</v>
      </c>
      <c r="H127">
        <v>3</v>
      </c>
      <c r="I127">
        <v>11</v>
      </c>
      <c r="J127">
        <v>0</v>
      </c>
      <c r="K127">
        <v>9</v>
      </c>
      <c r="L127">
        <v>1</v>
      </c>
    </row>
    <row r="128" spans="1:12">
      <c r="A128" t="s">
        <v>458</v>
      </c>
      <c r="B128" t="s">
        <v>459</v>
      </c>
      <c r="C128" t="s">
        <v>407</v>
      </c>
      <c r="D128" t="s">
        <v>460</v>
      </c>
      <c r="E128" t="s">
        <v>421</v>
      </c>
      <c r="F128" t="s">
        <v>17</v>
      </c>
      <c r="G128" t="s">
        <v>32</v>
      </c>
      <c r="H128">
        <v>1</v>
      </c>
      <c r="I128">
        <v>11</v>
      </c>
      <c r="J128">
        <v>0</v>
      </c>
      <c r="K128">
        <v>9</v>
      </c>
      <c r="L128">
        <v>0</v>
      </c>
    </row>
    <row r="129" spans="1:12">
      <c r="A129" t="s">
        <v>461</v>
      </c>
      <c r="B129" t="s">
        <v>462</v>
      </c>
      <c r="C129" t="s">
        <v>407</v>
      </c>
      <c r="D129" t="s">
        <v>463</v>
      </c>
      <c r="E129" t="s">
        <v>464</v>
      </c>
      <c r="F129" t="s">
        <v>17</v>
      </c>
      <c r="G129" t="s">
        <v>32</v>
      </c>
      <c r="H129">
        <v>2</v>
      </c>
      <c r="I129">
        <v>11</v>
      </c>
      <c r="J129">
        <v>0</v>
      </c>
      <c r="K129">
        <v>7</v>
      </c>
      <c r="L129">
        <v>1</v>
      </c>
    </row>
    <row r="130" spans="1:12">
      <c r="A130" t="s">
        <v>465</v>
      </c>
      <c r="B130" t="s">
        <v>466</v>
      </c>
      <c r="C130" t="s">
        <v>407</v>
      </c>
      <c r="D130" t="s">
        <v>467</v>
      </c>
      <c r="E130" t="s">
        <v>468</v>
      </c>
      <c r="F130" t="s">
        <v>17</v>
      </c>
      <c r="G130" t="s">
        <v>27</v>
      </c>
      <c r="H130">
        <v>3</v>
      </c>
      <c r="I130">
        <v>11</v>
      </c>
      <c r="J130">
        <v>0</v>
      </c>
      <c r="K130">
        <v>8</v>
      </c>
      <c r="L130">
        <v>0</v>
      </c>
    </row>
    <row r="131" spans="1:12">
      <c r="A131" t="s">
        <v>469</v>
      </c>
      <c r="B131" t="s">
        <v>470</v>
      </c>
      <c r="C131" t="s">
        <v>407</v>
      </c>
      <c r="D131" t="s">
        <v>471</v>
      </c>
      <c r="E131" t="s">
        <v>472</v>
      </c>
      <c r="F131" t="s">
        <v>17</v>
      </c>
      <c r="G131" t="s">
        <v>32</v>
      </c>
      <c r="H131">
        <v>1</v>
      </c>
      <c r="I131">
        <v>11</v>
      </c>
      <c r="J131">
        <v>0</v>
      </c>
      <c r="K131">
        <v>3</v>
      </c>
      <c r="L131">
        <v>1</v>
      </c>
    </row>
    <row r="132" spans="1:12">
      <c r="A132" t="s">
        <v>473</v>
      </c>
      <c r="B132" t="s">
        <v>474</v>
      </c>
      <c r="C132" t="s">
        <v>407</v>
      </c>
      <c r="D132" t="s">
        <v>475</v>
      </c>
      <c r="E132" t="s">
        <v>476</v>
      </c>
      <c r="F132" t="s">
        <v>17</v>
      </c>
      <c r="G132" t="s">
        <v>32</v>
      </c>
      <c r="H132">
        <v>2</v>
      </c>
      <c r="I132">
        <v>11</v>
      </c>
      <c r="J132">
        <v>0</v>
      </c>
      <c r="K132">
        <v>6</v>
      </c>
      <c r="L132">
        <v>0</v>
      </c>
    </row>
    <row r="133" spans="1:12">
      <c r="A133" t="s">
        <v>477</v>
      </c>
      <c r="B133" t="s">
        <v>478</v>
      </c>
      <c r="C133" t="s">
        <v>407</v>
      </c>
      <c r="D133" t="s">
        <v>479</v>
      </c>
      <c r="E133" t="s">
        <v>480</v>
      </c>
      <c r="F133" t="s">
        <v>17</v>
      </c>
      <c r="G133" t="s">
        <v>32</v>
      </c>
      <c r="H133">
        <v>2</v>
      </c>
      <c r="I133">
        <v>11</v>
      </c>
      <c r="J133">
        <v>0</v>
      </c>
      <c r="K133">
        <v>10</v>
      </c>
      <c r="L133">
        <v>0</v>
      </c>
    </row>
    <row r="134" spans="1:12">
      <c r="A134" t="s">
        <v>481</v>
      </c>
      <c r="B134" t="s">
        <v>482</v>
      </c>
      <c r="C134" t="s">
        <v>407</v>
      </c>
      <c r="D134" t="s">
        <v>483</v>
      </c>
      <c r="E134" t="s">
        <v>480</v>
      </c>
      <c r="F134" t="s">
        <v>17</v>
      </c>
      <c r="G134" t="s">
        <v>32</v>
      </c>
      <c r="H134">
        <v>3</v>
      </c>
      <c r="I134">
        <v>11</v>
      </c>
      <c r="J134">
        <v>0</v>
      </c>
      <c r="K134">
        <v>11</v>
      </c>
      <c r="L134">
        <v>0</v>
      </c>
    </row>
    <row r="135" spans="1:12">
      <c r="A135" t="s">
        <v>484</v>
      </c>
      <c r="B135" t="s">
        <v>485</v>
      </c>
      <c r="C135" t="s">
        <v>407</v>
      </c>
      <c r="D135" t="s">
        <v>486</v>
      </c>
      <c r="E135" t="s">
        <v>487</v>
      </c>
      <c r="F135" t="s">
        <v>17</v>
      </c>
      <c r="G135" t="s">
        <v>113</v>
      </c>
      <c r="H135">
        <v>2</v>
      </c>
      <c r="I135">
        <v>11</v>
      </c>
      <c r="J135">
        <v>0</v>
      </c>
      <c r="K135">
        <v>5</v>
      </c>
      <c r="L135">
        <v>0</v>
      </c>
    </row>
    <row r="136" spans="1:12">
      <c r="A136" t="s">
        <v>488</v>
      </c>
      <c r="B136" t="s">
        <v>489</v>
      </c>
      <c r="C136" t="s">
        <v>407</v>
      </c>
      <c r="D136" t="s">
        <v>490</v>
      </c>
      <c r="E136" t="s">
        <v>491</v>
      </c>
      <c r="F136" t="s">
        <v>17</v>
      </c>
      <c r="G136" t="s">
        <v>113</v>
      </c>
      <c r="H136">
        <v>1</v>
      </c>
      <c r="I136">
        <v>11</v>
      </c>
      <c r="J136">
        <v>0</v>
      </c>
      <c r="K136">
        <v>4</v>
      </c>
      <c r="L136">
        <v>1</v>
      </c>
    </row>
    <row r="137" spans="1:12">
      <c r="A137" t="s">
        <v>492</v>
      </c>
      <c r="B137" t="s">
        <v>493</v>
      </c>
      <c r="C137" t="s">
        <v>407</v>
      </c>
      <c r="D137" t="s">
        <v>494</v>
      </c>
      <c r="E137" t="s">
        <v>36</v>
      </c>
      <c r="F137" t="s">
        <v>17</v>
      </c>
      <c r="G137" t="s">
        <v>32</v>
      </c>
      <c r="H137">
        <v>2</v>
      </c>
      <c r="I137">
        <v>11</v>
      </c>
      <c r="J137">
        <v>0</v>
      </c>
      <c r="K137">
        <v>7</v>
      </c>
      <c r="L137">
        <v>3</v>
      </c>
    </row>
    <row r="138" spans="1:12">
      <c r="A138" t="s">
        <v>495</v>
      </c>
      <c r="B138" t="s">
        <v>496</v>
      </c>
      <c r="C138" t="s">
        <v>407</v>
      </c>
      <c r="D138" t="s">
        <v>497</v>
      </c>
      <c r="E138" t="s">
        <v>498</v>
      </c>
      <c r="F138" t="s">
        <v>17</v>
      </c>
      <c r="G138" t="s">
        <v>32</v>
      </c>
      <c r="H138">
        <v>4</v>
      </c>
      <c r="I138">
        <v>11</v>
      </c>
      <c r="J138">
        <v>0</v>
      </c>
      <c r="K138">
        <v>6</v>
      </c>
      <c r="L138">
        <v>0</v>
      </c>
    </row>
    <row r="139" spans="1:12">
      <c r="A139" t="s">
        <v>499</v>
      </c>
      <c r="B139" t="s">
        <v>500</v>
      </c>
      <c r="C139" t="s">
        <v>407</v>
      </c>
      <c r="D139" t="s">
        <v>501</v>
      </c>
      <c r="E139" t="s">
        <v>449</v>
      </c>
      <c r="F139" t="s">
        <v>17</v>
      </c>
      <c r="G139" t="s">
        <v>27</v>
      </c>
      <c r="H139">
        <v>1</v>
      </c>
      <c r="I139">
        <v>11</v>
      </c>
      <c r="J139">
        <v>0</v>
      </c>
      <c r="K139">
        <v>7</v>
      </c>
      <c r="L139">
        <v>2</v>
      </c>
    </row>
    <row r="140" spans="1:12">
      <c r="A140" t="s">
        <v>502</v>
      </c>
      <c r="B140" t="s">
        <v>503</v>
      </c>
      <c r="C140" t="s">
        <v>407</v>
      </c>
      <c r="D140" t="s">
        <v>504</v>
      </c>
      <c r="E140" t="s">
        <v>505</v>
      </c>
      <c r="F140" t="s">
        <v>17</v>
      </c>
      <c r="G140" t="s">
        <v>27</v>
      </c>
      <c r="H140">
        <v>2</v>
      </c>
      <c r="I140">
        <v>11</v>
      </c>
      <c r="J140">
        <v>0</v>
      </c>
      <c r="K140">
        <v>8</v>
      </c>
      <c r="L140">
        <v>0</v>
      </c>
    </row>
    <row r="141" spans="1:12">
      <c r="A141" t="s">
        <v>506</v>
      </c>
      <c r="B141" t="s">
        <v>507</v>
      </c>
      <c r="C141" t="s">
        <v>407</v>
      </c>
      <c r="D141" t="s">
        <v>508</v>
      </c>
      <c r="E141" t="s">
        <v>509</v>
      </c>
      <c r="F141" t="s">
        <v>17</v>
      </c>
      <c r="G141" t="s">
        <v>27</v>
      </c>
      <c r="H141">
        <v>2</v>
      </c>
      <c r="I141">
        <v>11</v>
      </c>
      <c r="J141">
        <v>2</v>
      </c>
      <c r="K141">
        <v>6</v>
      </c>
      <c r="L141">
        <v>0</v>
      </c>
    </row>
    <row r="142" spans="1:12">
      <c r="A142" t="s">
        <v>510</v>
      </c>
      <c r="B142" t="s">
        <v>511</v>
      </c>
      <c r="C142" t="s">
        <v>407</v>
      </c>
      <c r="D142" t="s">
        <v>416</v>
      </c>
      <c r="E142" t="s">
        <v>417</v>
      </c>
      <c r="F142" t="s">
        <v>192</v>
      </c>
      <c r="G142" t="s">
        <v>193</v>
      </c>
      <c r="H142">
        <v>5</v>
      </c>
      <c r="I142">
        <v>11</v>
      </c>
      <c r="J142">
        <v>2</v>
      </c>
      <c r="K142">
        <v>2</v>
      </c>
      <c r="L142">
        <v>0</v>
      </c>
    </row>
    <row r="143" spans="1:12">
      <c r="A143" t="s">
        <v>512</v>
      </c>
      <c r="B143" t="s">
        <v>513</v>
      </c>
      <c r="C143" t="s">
        <v>407</v>
      </c>
      <c r="D143" t="s">
        <v>420</v>
      </c>
      <c r="E143" t="s">
        <v>421</v>
      </c>
      <c r="F143" t="s">
        <v>192</v>
      </c>
      <c r="G143" t="s">
        <v>193</v>
      </c>
      <c r="H143">
        <v>3</v>
      </c>
      <c r="I143">
        <v>11</v>
      </c>
      <c r="J143">
        <v>0</v>
      </c>
      <c r="K143">
        <v>3</v>
      </c>
      <c r="L143">
        <v>2</v>
      </c>
    </row>
    <row r="144" spans="1:12">
      <c r="A144" t="s">
        <v>514</v>
      </c>
      <c r="B144" t="s">
        <v>515</v>
      </c>
      <c r="C144" t="s">
        <v>407</v>
      </c>
      <c r="D144" t="s">
        <v>420</v>
      </c>
      <c r="E144" t="s">
        <v>421</v>
      </c>
      <c r="F144" t="s">
        <v>17</v>
      </c>
      <c r="G144" t="s">
        <v>32</v>
      </c>
      <c r="H144">
        <v>3</v>
      </c>
      <c r="I144">
        <v>11</v>
      </c>
      <c r="J144">
        <v>1</v>
      </c>
      <c r="K144">
        <v>6</v>
      </c>
      <c r="L144">
        <v>2</v>
      </c>
    </row>
    <row r="145" spans="1:12">
      <c r="A145" t="s">
        <v>516</v>
      </c>
      <c r="B145" t="s">
        <v>517</v>
      </c>
      <c r="C145" t="s">
        <v>407</v>
      </c>
      <c r="D145" t="s">
        <v>518</v>
      </c>
      <c r="E145" t="s">
        <v>442</v>
      </c>
      <c r="F145" t="s">
        <v>17</v>
      </c>
      <c r="G145" t="s">
        <v>32</v>
      </c>
      <c r="H145">
        <v>2</v>
      </c>
      <c r="I145">
        <v>11</v>
      </c>
      <c r="J145">
        <v>0</v>
      </c>
      <c r="K145">
        <v>9</v>
      </c>
      <c r="L145">
        <v>2</v>
      </c>
    </row>
    <row r="146" spans="1:12">
      <c r="A146" t="s">
        <v>519</v>
      </c>
      <c r="B146" t="s">
        <v>520</v>
      </c>
      <c r="C146" t="s">
        <v>407</v>
      </c>
      <c r="D146" t="s">
        <v>521</v>
      </c>
      <c r="E146" t="s">
        <v>522</v>
      </c>
      <c r="F146" t="s">
        <v>17</v>
      </c>
      <c r="G146" t="s">
        <v>32</v>
      </c>
      <c r="H146">
        <v>3</v>
      </c>
      <c r="I146">
        <v>11</v>
      </c>
      <c r="J146">
        <v>0</v>
      </c>
      <c r="K146">
        <v>10</v>
      </c>
      <c r="L146">
        <v>0</v>
      </c>
    </row>
    <row r="147" spans="1:12">
      <c r="A147" t="s">
        <v>523</v>
      </c>
      <c r="B147" t="s">
        <v>524</v>
      </c>
      <c r="C147" t="s">
        <v>407</v>
      </c>
      <c r="D147" t="s">
        <v>525</v>
      </c>
      <c r="E147" t="s">
        <v>421</v>
      </c>
      <c r="F147" t="s">
        <v>17</v>
      </c>
      <c r="G147" t="s">
        <v>27</v>
      </c>
      <c r="H147">
        <v>4</v>
      </c>
      <c r="I147">
        <v>11</v>
      </c>
      <c r="J147">
        <v>0</v>
      </c>
      <c r="K147">
        <v>8</v>
      </c>
      <c r="L147">
        <v>0</v>
      </c>
    </row>
    <row r="148" spans="1:12">
      <c r="A148" t="s">
        <v>526</v>
      </c>
      <c r="B148" t="s">
        <v>527</v>
      </c>
      <c r="C148" t="s">
        <v>407</v>
      </c>
      <c r="D148" t="s">
        <v>528</v>
      </c>
      <c r="E148" t="s">
        <v>421</v>
      </c>
      <c r="F148" t="s">
        <v>17</v>
      </c>
      <c r="G148" t="s">
        <v>140</v>
      </c>
      <c r="H148">
        <v>4</v>
      </c>
      <c r="I148">
        <v>11</v>
      </c>
      <c r="J148">
        <v>0</v>
      </c>
      <c r="K148">
        <v>5</v>
      </c>
      <c r="L148">
        <v>0</v>
      </c>
    </row>
    <row r="149" spans="1:12">
      <c r="A149" t="s">
        <v>529</v>
      </c>
      <c r="B149" t="s">
        <v>530</v>
      </c>
      <c r="C149" t="s">
        <v>407</v>
      </c>
      <c r="D149" t="s">
        <v>531</v>
      </c>
      <c r="E149" t="s">
        <v>457</v>
      </c>
      <c r="F149" t="s">
        <v>17</v>
      </c>
      <c r="G149" t="s">
        <v>32</v>
      </c>
      <c r="H149">
        <v>3</v>
      </c>
      <c r="I149">
        <v>11</v>
      </c>
      <c r="J149">
        <v>0</v>
      </c>
      <c r="K149">
        <v>7</v>
      </c>
      <c r="L149">
        <v>1</v>
      </c>
    </row>
    <row r="150" spans="1:12">
      <c r="A150" t="s">
        <v>532</v>
      </c>
      <c r="B150" t="s">
        <v>533</v>
      </c>
      <c r="C150" t="s">
        <v>407</v>
      </c>
      <c r="D150" t="s">
        <v>534</v>
      </c>
      <c r="E150" t="s">
        <v>505</v>
      </c>
      <c r="F150" t="s">
        <v>17</v>
      </c>
      <c r="G150" t="s">
        <v>27</v>
      </c>
      <c r="H150">
        <v>3</v>
      </c>
      <c r="I150">
        <v>11</v>
      </c>
      <c r="J150">
        <v>0</v>
      </c>
      <c r="K150">
        <v>5</v>
      </c>
      <c r="L150">
        <v>1</v>
      </c>
    </row>
    <row r="151" spans="1:12">
      <c r="A151" t="s">
        <v>535</v>
      </c>
      <c r="B151" t="s">
        <v>536</v>
      </c>
      <c r="C151" t="s">
        <v>407</v>
      </c>
      <c r="D151" t="s">
        <v>537</v>
      </c>
      <c r="E151" t="s">
        <v>538</v>
      </c>
      <c r="F151" t="s">
        <v>235</v>
      </c>
      <c r="G151" t="s">
        <v>32</v>
      </c>
      <c r="H151">
        <v>3</v>
      </c>
      <c r="I151">
        <v>11</v>
      </c>
      <c r="J151">
        <v>0</v>
      </c>
      <c r="K151">
        <v>4</v>
      </c>
      <c r="L151">
        <v>1</v>
      </c>
    </row>
    <row r="152" spans="1:12">
      <c r="A152" t="s">
        <v>539</v>
      </c>
      <c r="B152" t="s">
        <v>540</v>
      </c>
      <c r="C152" t="s">
        <v>407</v>
      </c>
      <c r="D152" t="s">
        <v>541</v>
      </c>
      <c r="E152" t="s">
        <v>542</v>
      </c>
      <c r="F152" t="s">
        <v>235</v>
      </c>
      <c r="G152" t="s">
        <v>32</v>
      </c>
      <c r="H152">
        <v>3</v>
      </c>
      <c r="I152">
        <v>11</v>
      </c>
      <c r="J152">
        <v>0</v>
      </c>
      <c r="K152">
        <v>3</v>
      </c>
      <c r="L152">
        <v>1</v>
      </c>
    </row>
    <row r="153" spans="1:12">
      <c r="A153" t="s">
        <v>543</v>
      </c>
      <c r="B153" t="s">
        <v>544</v>
      </c>
      <c r="C153" t="s">
        <v>407</v>
      </c>
      <c r="D153" t="s">
        <v>545</v>
      </c>
      <c r="E153" t="s">
        <v>546</v>
      </c>
      <c r="F153" t="s">
        <v>235</v>
      </c>
      <c r="G153" t="s">
        <v>113</v>
      </c>
      <c r="H153">
        <v>3</v>
      </c>
      <c r="I153">
        <v>11</v>
      </c>
      <c r="J153">
        <v>0</v>
      </c>
      <c r="K153">
        <v>4</v>
      </c>
      <c r="L153">
        <v>0</v>
      </c>
    </row>
    <row r="154" spans="1:12">
      <c r="A154" t="s">
        <v>547</v>
      </c>
      <c r="B154" t="s">
        <v>548</v>
      </c>
      <c r="C154" t="s">
        <v>549</v>
      </c>
      <c r="D154" t="s">
        <v>550</v>
      </c>
      <c r="E154" t="s">
        <v>551</v>
      </c>
      <c r="F154" t="s">
        <v>17</v>
      </c>
      <c r="G154" t="s">
        <v>140</v>
      </c>
      <c r="H154">
        <v>1</v>
      </c>
      <c r="I154">
        <v>11</v>
      </c>
      <c r="J154">
        <v>0</v>
      </c>
      <c r="K154">
        <v>6</v>
      </c>
      <c r="L154">
        <v>0</v>
      </c>
    </row>
    <row r="155" spans="1:12">
      <c r="A155" t="s">
        <v>552</v>
      </c>
      <c r="B155" t="s">
        <v>553</v>
      </c>
      <c r="C155" t="s">
        <v>549</v>
      </c>
      <c r="D155" t="s">
        <v>554</v>
      </c>
      <c r="E155" t="s">
        <v>555</v>
      </c>
      <c r="F155" t="s">
        <v>17</v>
      </c>
      <c r="G155" t="s">
        <v>32</v>
      </c>
      <c r="H155">
        <v>3</v>
      </c>
      <c r="I155">
        <v>11</v>
      </c>
      <c r="J155">
        <v>2</v>
      </c>
      <c r="K155">
        <v>9</v>
      </c>
      <c r="L155">
        <v>0</v>
      </c>
    </row>
    <row r="156" spans="1:12">
      <c r="A156" t="s">
        <v>556</v>
      </c>
      <c r="B156" t="s">
        <v>557</v>
      </c>
      <c r="C156" t="s">
        <v>549</v>
      </c>
      <c r="D156" t="s">
        <v>558</v>
      </c>
      <c r="E156" t="s">
        <v>559</v>
      </c>
      <c r="F156" t="s">
        <v>17</v>
      </c>
      <c r="G156" t="s">
        <v>32</v>
      </c>
      <c r="H156">
        <v>5</v>
      </c>
      <c r="I156">
        <v>11</v>
      </c>
      <c r="J156">
        <v>1</v>
      </c>
      <c r="K156">
        <v>10</v>
      </c>
      <c r="L156">
        <v>0</v>
      </c>
    </row>
    <row r="157" spans="1:12">
      <c r="A157" t="s">
        <v>560</v>
      </c>
      <c r="B157" t="s">
        <v>561</v>
      </c>
      <c r="C157" t="s">
        <v>549</v>
      </c>
      <c r="D157" t="s">
        <v>562</v>
      </c>
      <c r="E157" t="s">
        <v>563</v>
      </c>
      <c r="F157" t="s">
        <v>17</v>
      </c>
      <c r="G157" t="s">
        <v>87</v>
      </c>
      <c r="H157">
        <v>3</v>
      </c>
      <c r="I157">
        <v>11</v>
      </c>
      <c r="J157">
        <v>0</v>
      </c>
      <c r="K157">
        <v>5</v>
      </c>
      <c r="L157">
        <v>0</v>
      </c>
    </row>
    <row r="158" spans="1:12">
      <c r="A158" t="s">
        <v>564</v>
      </c>
      <c r="B158" t="s">
        <v>565</v>
      </c>
      <c r="C158" t="s">
        <v>549</v>
      </c>
      <c r="D158" t="s">
        <v>566</v>
      </c>
      <c r="E158" t="s">
        <v>567</v>
      </c>
      <c r="F158" t="s">
        <v>17</v>
      </c>
      <c r="G158" t="s">
        <v>140</v>
      </c>
      <c r="H158">
        <v>4</v>
      </c>
      <c r="I158">
        <v>11</v>
      </c>
      <c r="J158">
        <v>1</v>
      </c>
      <c r="K158">
        <v>8</v>
      </c>
      <c r="L158">
        <v>1</v>
      </c>
    </row>
    <row r="159" spans="1:12">
      <c r="A159" t="s">
        <v>568</v>
      </c>
      <c r="B159" t="s">
        <v>569</v>
      </c>
      <c r="C159" t="s">
        <v>549</v>
      </c>
      <c r="D159" t="s">
        <v>570</v>
      </c>
      <c r="E159" t="s">
        <v>567</v>
      </c>
      <c r="F159" t="s">
        <v>17</v>
      </c>
      <c r="G159" t="s">
        <v>32</v>
      </c>
      <c r="H159">
        <v>4</v>
      </c>
      <c r="I159">
        <v>11</v>
      </c>
      <c r="J159">
        <v>1</v>
      </c>
      <c r="K159">
        <v>10</v>
      </c>
      <c r="L159">
        <v>0</v>
      </c>
    </row>
    <row r="160" spans="1:12">
      <c r="A160" t="s">
        <v>571</v>
      </c>
      <c r="B160" t="s">
        <v>572</v>
      </c>
      <c r="C160" t="s">
        <v>549</v>
      </c>
      <c r="D160" t="s">
        <v>573</v>
      </c>
      <c r="E160" t="s">
        <v>574</v>
      </c>
      <c r="F160" t="s">
        <v>17</v>
      </c>
      <c r="G160" t="s">
        <v>32</v>
      </c>
      <c r="H160">
        <v>4</v>
      </c>
      <c r="I160">
        <v>11</v>
      </c>
      <c r="J160">
        <v>0</v>
      </c>
      <c r="K160">
        <v>9</v>
      </c>
      <c r="L160">
        <v>0</v>
      </c>
    </row>
    <row r="161" spans="1:12">
      <c r="A161" t="s">
        <v>575</v>
      </c>
      <c r="B161" t="s">
        <v>576</v>
      </c>
      <c r="C161" t="s">
        <v>549</v>
      </c>
      <c r="D161" t="s">
        <v>577</v>
      </c>
      <c r="E161" t="s">
        <v>578</v>
      </c>
      <c r="F161" t="s">
        <v>17</v>
      </c>
      <c r="G161" t="s">
        <v>32</v>
      </c>
      <c r="H161">
        <v>4</v>
      </c>
      <c r="I161">
        <v>11</v>
      </c>
      <c r="J161">
        <v>0</v>
      </c>
      <c r="K161">
        <v>7</v>
      </c>
      <c r="L161">
        <v>2</v>
      </c>
    </row>
    <row r="162" spans="1:12">
      <c r="A162" t="s">
        <v>579</v>
      </c>
      <c r="B162" t="s">
        <v>580</v>
      </c>
      <c r="C162" t="s">
        <v>549</v>
      </c>
      <c r="D162" t="s">
        <v>581</v>
      </c>
      <c r="E162" t="s">
        <v>582</v>
      </c>
      <c r="F162" t="s">
        <v>17</v>
      </c>
      <c r="G162" t="s">
        <v>27</v>
      </c>
      <c r="H162">
        <v>3</v>
      </c>
      <c r="I162">
        <v>11</v>
      </c>
      <c r="J162">
        <v>0</v>
      </c>
      <c r="K162">
        <v>8</v>
      </c>
      <c r="L162">
        <v>1</v>
      </c>
    </row>
    <row r="163" spans="1:12">
      <c r="A163" t="s">
        <v>583</v>
      </c>
      <c r="B163" t="s">
        <v>584</v>
      </c>
      <c r="C163" t="s">
        <v>549</v>
      </c>
      <c r="D163" t="s">
        <v>585</v>
      </c>
      <c r="E163" t="s">
        <v>586</v>
      </c>
      <c r="F163" t="s">
        <v>17</v>
      </c>
      <c r="G163" t="s">
        <v>27</v>
      </c>
      <c r="H163">
        <v>3</v>
      </c>
      <c r="I163">
        <v>11</v>
      </c>
      <c r="J163">
        <v>0</v>
      </c>
      <c r="K163">
        <v>4</v>
      </c>
      <c r="L163">
        <v>0</v>
      </c>
    </row>
    <row r="164" spans="1:12">
      <c r="A164" t="s">
        <v>587</v>
      </c>
      <c r="B164" t="s">
        <v>588</v>
      </c>
      <c r="C164" t="s">
        <v>549</v>
      </c>
      <c r="D164" t="s">
        <v>589</v>
      </c>
      <c r="E164" t="s">
        <v>586</v>
      </c>
      <c r="F164" t="s">
        <v>17</v>
      </c>
      <c r="G164" t="s">
        <v>87</v>
      </c>
      <c r="H164">
        <v>5</v>
      </c>
      <c r="I164">
        <v>11</v>
      </c>
      <c r="J164">
        <v>1</v>
      </c>
      <c r="K164">
        <v>8</v>
      </c>
      <c r="L164">
        <v>2</v>
      </c>
    </row>
    <row r="165" spans="1:12">
      <c r="A165" t="s">
        <v>590</v>
      </c>
      <c r="B165" t="s">
        <v>591</v>
      </c>
      <c r="C165" t="s">
        <v>549</v>
      </c>
      <c r="D165" t="s">
        <v>592</v>
      </c>
      <c r="E165" t="s">
        <v>586</v>
      </c>
      <c r="F165" t="s">
        <v>17</v>
      </c>
      <c r="G165" t="s">
        <v>18</v>
      </c>
      <c r="H165">
        <v>3</v>
      </c>
      <c r="I165">
        <v>11</v>
      </c>
      <c r="J165">
        <v>0</v>
      </c>
      <c r="K165">
        <v>8</v>
      </c>
      <c r="L165">
        <v>1</v>
      </c>
    </row>
    <row r="166" spans="1:12">
      <c r="A166" t="s">
        <v>593</v>
      </c>
      <c r="B166" t="s">
        <v>594</v>
      </c>
      <c r="C166" t="s">
        <v>549</v>
      </c>
      <c r="D166" t="s">
        <v>595</v>
      </c>
      <c r="E166" t="s">
        <v>555</v>
      </c>
      <c r="F166" t="s">
        <v>17</v>
      </c>
      <c r="G166" t="s">
        <v>27</v>
      </c>
      <c r="H166">
        <v>3</v>
      </c>
      <c r="I166">
        <v>11</v>
      </c>
      <c r="J166">
        <v>0</v>
      </c>
      <c r="K166">
        <v>6</v>
      </c>
      <c r="L166">
        <v>0</v>
      </c>
    </row>
    <row r="167" spans="1:12">
      <c r="A167" t="s">
        <v>596</v>
      </c>
      <c r="B167" t="s">
        <v>597</v>
      </c>
      <c r="C167" t="s">
        <v>549</v>
      </c>
      <c r="D167" t="s">
        <v>598</v>
      </c>
      <c r="E167" t="s">
        <v>599</v>
      </c>
      <c r="F167" t="s">
        <v>17</v>
      </c>
      <c r="G167" t="s">
        <v>32</v>
      </c>
      <c r="H167">
        <v>1</v>
      </c>
      <c r="I167">
        <v>11</v>
      </c>
      <c r="J167">
        <v>0</v>
      </c>
      <c r="K167">
        <v>4</v>
      </c>
      <c r="L167">
        <v>6</v>
      </c>
    </row>
    <row r="168" spans="1:12">
      <c r="A168" t="s">
        <v>600</v>
      </c>
      <c r="B168" t="s">
        <v>601</v>
      </c>
      <c r="C168" t="s">
        <v>549</v>
      </c>
      <c r="D168" t="s">
        <v>602</v>
      </c>
      <c r="E168" t="s">
        <v>603</v>
      </c>
      <c r="F168" t="s">
        <v>17</v>
      </c>
      <c r="G168" t="s">
        <v>32</v>
      </c>
      <c r="H168">
        <v>2</v>
      </c>
      <c r="I168">
        <v>11</v>
      </c>
      <c r="J168">
        <v>0</v>
      </c>
      <c r="K168">
        <v>9</v>
      </c>
      <c r="L168">
        <v>1</v>
      </c>
    </row>
    <row r="169" spans="1:12">
      <c r="A169" t="s">
        <v>604</v>
      </c>
      <c r="B169" t="s">
        <v>605</v>
      </c>
      <c r="C169" t="s">
        <v>549</v>
      </c>
      <c r="D169" t="s">
        <v>606</v>
      </c>
      <c r="E169" t="s">
        <v>607</v>
      </c>
      <c r="F169" t="s">
        <v>17</v>
      </c>
      <c r="G169" t="s">
        <v>113</v>
      </c>
      <c r="H169">
        <v>3</v>
      </c>
      <c r="I169">
        <v>11</v>
      </c>
      <c r="J169">
        <v>0</v>
      </c>
      <c r="K169">
        <v>11</v>
      </c>
      <c r="L169">
        <v>0</v>
      </c>
    </row>
    <row r="170" spans="1:12">
      <c r="A170" t="s">
        <v>608</v>
      </c>
      <c r="B170" t="s">
        <v>609</v>
      </c>
      <c r="C170" t="s">
        <v>549</v>
      </c>
      <c r="D170" t="s">
        <v>610</v>
      </c>
      <c r="E170" t="s">
        <v>599</v>
      </c>
      <c r="F170" t="s">
        <v>17</v>
      </c>
      <c r="G170" t="s">
        <v>32</v>
      </c>
      <c r="H170">
        <v>2</v>
      </c>
      <c r="I170">
        <v>11</v>
      </c>
      <c r="J170">
        <v>0</v>
      </c>
      <c r="K170">
        <v>7</v>
      </c>
      <c r="L170">
        <v>4</v>
      </c>
    </row>
    <row r="171" spans="1:12">
      <c r="A171" t="s">
        <v>611</v>
      </c>
      <c r="B171" t="s">
        <v>612</v>
      </c>
      <c r="C171" t="s">
        <v>549</v>
      </c>
      <c r="D171" t="s">
        <v>613</v>
      </c>
      <c r="E171" t="s">
        <v>614</v>
      </c>
      <c r="F171" t="s">
        <v>17</v>
      </c>
      <c r="G171" t="s">
        <v>87</v>
      </c>
      <c r="H171">
        <v>2</v>
      </c>
      <c r="I171">
        <v>11</v>
      </c>
      <c r="J171">
        <v>0</v>
      </c>
      <c r="K171">
        <v>5</v>
      </c>
      <c r="L171">
        <v>0</v>
      </c>
    </row>
    <row r="172" spans="1:12">
      <c r="A172" t="s">
        <v>615</v>
      </c>
      <c r="B172" t="s">
        <v>616</v>
      </c>
      <c r="C172" t="s">
        <v>549</v>
      </c>
      <c r="D172" t="s">
        <v>617</v>
      </c>
      <c r="E172" t="s">
        <v>618</v>
      </c>
      <c r="F172" t="s">
        <v>17</v>
      </c>
      <c r="G172" t="s">
        <v>140</v>
      </c>
      <c r="H172">
        <v>4</v>
      </c>
      <c r="I172">
        <v>11</v>
      </c>
      <c r="J172">
        <v>0</v>
      </c>
      <c r="K172">
        <v>8</v>
      </c>
      <c r="L172">
        <v>0</v>
      </c>
    </row>
    <row r="173" spans="1:12">
      <c r="A173" t="s">
        <v>619</v>
      </c>
      <c r="B173" t="s">
        <v>620</v>
      </c>
      <c r="C173" t="s">
        <v>549</v>
      </c>
      <c r="D173" t="s">
        <v>621</v>
      </c>
      <c r="E173" t="s">
        <v>551</v>
      </c>
      <c r="F173" t="s">
        <v>17</v>
      </c>
      <c r="G173" t="s">
        <v>32</v>
      </c>
      <c r="H173">
        <v>5</v>
      </c>
      <c r="I173">
        <v>11</v>
      </c>
      <c r="J173">
        <v>2</v>
      </c>
      <c r="K173">
        <v>9</v>
      </c>
      <c r="L173">
        <v>0</v>
      </c>
    </row>
    <row r="174" spans="1:12">
      <c r="A174" t="s">
        <v>622</v>
      </c>
      <c r="B174" t="s">
        <v>623</v>
      </c>
      <c r="C174" t="s">
        <v>549</v>
      </c>
      <c r="D174" t="s">
        <v>624</v>
      </c>
      <c r="E174" t="s">
        <v>625</v>
      </c>
      <c r="F174" t="s">
        <v>17</v>
      </c>
      <c r="G174" t="s">
        <v>113</v>
      </c>
      <c r="H174">
        <v>1</v>
      </c>
      <c r="I174">
        <v>11</v>
      </c>
      <c r="J174">
        <v>0</v>
      </c>
      <c r="K174">
        <v>7</v>
      </c>
      <c r="L174">
        <v>1</v>
      </c>
    </row>
    <row r="175" spans="1:12">
      <c r="A175" t="s">
        <v>626</v>
      </c>
      <c r="B175" t="s">
        <v>627</v>
      </c>
      <c r="C175" t="s">
        <v>549</v>
      </c>
      <c r="D175" t="s">
        <v>628</v>
      </c>
      <c r="E175" t="s">
        <v>563</v>
      </c>
      <c r="F175" t="s">
        <v>17</v>
      </c>
      <c r="G175" t="s">
        <v>32</v>
      </c>
      <c r="H175">
        <v>3</v>
      </c>
      <c r="I175">
        <v>11</v>
      </c>
      <c r="J175">
        <v>0</v>
      </c>
      <c r="K175">
        <v>9</v>
      </c>
      <c r="L175">
        <v>1</v>
      </c>
    </row>
    <row r="176" spans="1:12">
      <c r="A176" t="s">
        <v>629</v>
      </c>
      <c r="B176" t="s">
        <v>630</v>
      </c>
      <c r="C176" t="s">
        <v>549</v>
      </c>
      <c r="D176" t="s">
        <v>631</v>
      </c>
      <c r="E176" t="s">
        <v>582</v>
      </c>
      <c r="F176" t="s">
        <v>17</v>
      </c>
      <c r="G176" t="s">
        <v>18</v>
      </c>
      <c r="H176">
        <v>5</v>
      </c>
      <c r="I176">
        <v>11</v>
      </c>
      <c r="J176">
        <v>2</v>
      </c>
      <c r="K176">
        <v>2</v>
      </c>
      <c r="L176">
        <v>0</v>
      </c>
    </row>
    <row r="177" spans="1:12">
      <c r="A177" t="s">
        <v>632</v>
      </c>
      <c r="B177" t="s">
        <v>633</v>
      </c>
      <c r="C177" t="s">
        <v>549</v>
      </c>
      <c r="D177" t="s">
        <v>634</v>
      </c>
      <c r="E177" t="s">
        <v>563</v>
      </c>
      <c r="F177" t="s">
        <v>17</v>
      </c>
      <c r="G177" t="s">
        <v>140</v>
      </c>
      <c r="H177">
        <v>4</v>
      </c>
      <c r="I177">
        <v>11</v>
      </c>
      <c r="J177">
        <v>0</v>
      </c>
      <c r="K177">
        <v>6</v>
      </c>
      <c r="L177">
        <v>0</v>
      </c>
    </row>
    <row r="178" spans="1:12">
      <c r="A178" t="s">
        <v>635</v>
      </c>
      <c r="B178" t="s">
        <v>636</v>
      </c>
      <c r="C178" t="s">
        <v>549</v>
      </c>
      <c r="D178" t="s">
        <v>637</v>
      </c>
      <c r="E178" t="s">
        <v>614</v>
      </c>
      <c r="F178" t="s">
        <v>17</v>
      </c>
      <c r="G178" t="s">
        <v>18</v>
      </c>
      <c r="H178">
        <v>1</v>
      </c>
      <c r="I178">
        <v>11</v>
      </c>
      <c r="J178">
        <v>0</v>
      </c>
      <c r="K178">
        <v>6</v>
      </c>
      <c r="L178">
        <v>2</v>
      </c>
    </row>
    <row r="179" spans="1:12">
      <c r="A179" t="s">
        <v>638</v>
      </c>
      <c r="B179" t="s">
        <v>639</v>
      </c>
      <c r="C179" t="s">
        <v>549</v>
      </c>
      <c r="D179" t="s">
        <v>640</v>
      </c>
      <c r="E179" t="s">
        <v>641</v>
      </c>
      <c r="F179" t="s">
        <v>17</v>
      </c>
      <c r="G179" t="s">
        <v>18</v>
      </c>
      <c r="H179">
        <v>3</v>
      </c>
      <c r="I179">
        <v>11</v>
      </c>
      <c r="J179">
        <v>0</v>
      </c>
      <c r="K179">
        <v>10</v>
      </c>
      <c r="L179">
        <v>1</v>
      </c>
    </row>
    <row r="180" spans="1:12">
      <c r="A180" t="s">
        <v>642</v>
      </c>
      <c r="B180" t="s">
        <v>643</v>
      </c>
      <c r="C180" t="s">
        <v>549</v>
      </c>
      <c r="D180" t="s">
        <v>644</v>
      </c>
      <c r="E180" t="s">
        <v>614</v>
      </c>
      <c r="F180" t="s">
        <v>17</v>
      </c>
      <c r="G180" t="s">
        <v>32</v>
      </c>
      <c r="H180">
        <v>3</v>
      </c>
      <c r="I180">
        <v>11</v>
      </c>
      <c r="J180">
        <v>0</v>
      </c>
      <c r="K180">
        <v>8</v>
      </c>
      <c r="L180">
        <v>1</v>
      </c>
    </row>
    <row r="181" spans="1:12">
      <c r="A181" t="s">
        <v>645</v>
      </c>
      <c r="B181" t="s">
        <v>646</v>
      </c>
      <c r="C181" t="s">
        <v>549</v>
      </c>
      <c r="D181" t="s">
        <v>647</v>
      </c>
      <c r="E181" t="s">
        <v>648</v>
      </c>
      <c r="F181" t="s">
        <v>17</v>
      </c>
      <c r="G181" t="s">
        <v>32</v>
      </c>
      <c r="H181">
        <v>1</v>
      </c>
      <c r="I181">
        <v>11</v>
      </c>
      <c r="J181">
        <v>0</v>
      </c>
      <c r="K181">
        <v>6</v>
      </c>
      <c r="L181">
        <v>4</v>
      </c>
    </row>
    <row r="182" spans="1:12">
      <c r="A182" t="s">
        <v>649</v>
      </c>
      <c r="B182" t="s">
        <v>650</v>
      </c>
      <c r="C182" t="s">
        <v>549</v>
      </c>
      <c r="D182" t="s">
        <v>651</v>
      </c>
      <c r="E182" t="s">
        <v>614</v>
      </c>
      <c r="F182" t="s">
        <v>17</v>
      </c>
      <c r="G182" t="s">
        <v>27</v>
      </c>
      <c r="H182">
        <v>3</v>
      </c>
      <c r="I182">
        <v>11</v>
      </c>
      <c r="J182">
        <v>0</v>
      </c>
      <c r="K182">
        <v>5</v>
      </c>
      <c r="L182">
        <v>3</v>
      </c>
    </row>
    <row r="183" spans="1:12">
      <c r="A183" t="s">
        <v>652</v>
      </c>
      <c r="B183" t="s">
        <v>653</v>
      </c>
      <c r="C183" t="s">
        <v>549</v>
      </c>
      <c r="D183" t="s">
        <v>654</v>
      </c>
      <c r="E183" t="s">
        <v>655</v>
      </c>
      <c r="F183" t="s">
        <v>17</v>
      </c>
      <c r="G183" t="s">
        <v>140</v>
      </c>
      <c r="H183">
        <v>4</v>
      </c>
      <c r="I183">
        <v>11</v>
      </c>
      <c r="J183">
        <v>0</v>
      </c>
      <c r="K183">
        <v>9</v>
      </c>
      <c r="L183">
        <v>0</v>
      </c>
    </row>
    <row r="184" spans="1:12">
      <c r="A184" t="s">
        <v>656</v>
      </c>
      <c r="B184" t="s">
        <v>657</v>
      </c>
      <c r="C184" t="s">
        <v>549</v>
      </c>
      <c r="D184" t="s">
        <v>658</v>
      </c>
      <c r="E184" t="s">
        <v>559</v>
      </c>
      <c r="F184" t="s">
        <v>17</v>
      </c>
      <c r="G184" t="s">
        <v>32</v>
      </c>
      <c r="H184">
        <v>5</v>
      </c>
      <c r="I184">
        <v>11</v>
      </c>
      <c r="J184">
        <v>0</v>
      </c>
      <c r="K184">
        <v>1</v>
      </c>
      <c r="L184">
        <v>0</v>
      </c>
    </row>
    <row r="185" spans="1:12">
      <c r="A185" t="s">
        <v>659</v>
      </c>
      <c r="B185" t="s">
        <v>660</v>
      </c>
      <c r="C185" t="s">
        <v>549</v>
      </c>
      <c r="D185" t="s">
        <v>661</v>
      </c>
      <c r="E185" t="s">
        <v>607</v>
      </c>
      <c r="F185" t="s">
        <v>17</v>
      </c>
      <c r="G185" t="s">
        <v>32</v>
      </c>
      <c r="H185">
        <v>3</v>
      </c>
      <c r="I185">
        <v>11</v>
      </c>
      <c r="J185">
        <v>0</v>
      </c>
      <c r="K185">
        <v>2</v>
      </c>
      <c r="L185">
        <v>0</v>
      </c>
    </row>
    <row r="186" spans="1:12">
      <c r="A186" t="s">
        <v>662</v>
      </c>
      <c r="B186" t="s">
        <v>663</v>
      </c>
      <c r="C186" t="s">
        <v>549</v>
      </c>
      <c r="D186" t="s">
        <v>664</v>
      </c>
      <c r="E186" t="s">
        <v>665</v>
      </c>
      <c r="F186" t="s">
        <v>17</v>
      </c>
      <c r="G186" t="s">
        <v>32</v>
      </c>
      <c r="H186">
        <v>3</v>
      </c>
      <c r="I186">
        <v>11</v>
      </c>
      <c r="J186">
        <v>0</v>
      </c>
      <c r="K186">
        <v>1</v>
      </c>
      <c r="L186">
        <v>0</v>
      </c>
    </row>
    <row r="187" spans="1:12">
      <c r="A187" t="s">
        <v>666</v>
      </c>
      <c r="B187" t="s">
        <v>667</v>
      </c>
      <c r="C187" t="s">
        <v>549</v>
      </c>
      <c r="D187" t="s">
        <v>668</v>
      </c>
      <c r="E187" t="s">
        <v>669</v>
      </c>
      <c r="F187" t="s">
        <v>17</v>
      </c>
      <c r="G187" t="s">
        <v>32</v>
      </c>
      <c r="H187">
        <v>4</v>
      </c>
      <c r="I187">
        <v>11</v>
      </c>
      <c r="J187">
        <v>0</v>
      </c>
      <c r="K187">
        <v>2</v>
      </c>
      <c r="L187">
        <v>0</v>
      </c>
    </row>
    <row r="188" spans="1:12">
      <c r="A188" t="s">
        <v>670</v>
      </c>
      <c r="B188" t="s">
        <v>671</v>
      </c>
      <c r="C188" t="s">
        <v>549</v>
      </c>
      <c r="D188" t="s">
        <v>672</v>
      </c>
      <c r="E188" t="s">
        <v>551</v>
      </c>
      <c r="F188" t="s">
        <v>17</v>
      </c>
      <c r="G188" t="s">
        <v>32</v>
      </c>
      <c r="H188">
        <v>2</v>
      </c>
      <c r="I188">
        <v>11</v>
      </c>
      <c r="J188">
        <v>0</v>
      </c>
      <c r="K188">
        <v>4</v>
      </c>
      <c r="L188">
        <v>0</v>
      </c>
    </row>
    <row r="189" spans="1:12">
      <c r="A189" t="s">
        <v>673</v>
      </c>
      <c r="B189" t="s">
        <v>674</v>
      </c>
      <c r="C189" t="s">
        <v>549</v>
      </c>
      <c r="D189" t="s">
        <v>675</v>
      </c>
      <c r="E189" t="s">
        <v>563</v>
      </c>
      <c r="F189" t="s">
        <v>17</v>
      </c>
      <c r="G189" t="s">
        <v>32</v>
      </c>
      <c r="H189">
        <v>4</v>
      </c>
      <c r="I189">
        <v>11</v>
      </c>
      <c r="J189">
        <v>0</v>
      </c>
      <c r="K189">
        <v>1</v>
      </c>
      <c r="L189">
        <v>0</v>
      </c>
    </row>
    <row r="190" spans="1:12">
      <c r="A190" t="s">
        <v>676</v>
      </c>
      <c r="B190" t="s">
        <v>677</v>
      </c>
      <c r="C190" t="s">
        <v>549</v>
      </c>
      <c r="D190" t="s">
        <v>589</v>
      </c>
      <c r="E190" t="s">
        <v>586</v>
      </c>
      <c r="F190" t="s">
        <v>17</v>
      </c>
      <c r="G190" t="s">
        <v>32</v>
      </c>
      <c r="H190">
        <v>3</v>
      </c>
      <c r="I190">
        <v>11</v>
      </c>
      <c r="J190">
        <v>1</v>
      </c>
      <c r="K190">
        <v>9</v>
      </c>
      <c r="L190">
        <v>1</v>
      </c>
    </row>
    <row r="191" spans="1:12">
      <c r="A191" t="s">
        <v>678</v>
      </c>
      <c r="B191" t="s">
        <v>679</v>
      </c>
      <c r="C191" t="s">
        <v>549</v>
      </c>
      <c r="D191" t="s">
        <v>680</v>
      </c>
      <c r="E191" t="s">
        <v>614</v>
      </c>
      <c r="F191" t="s">
        <v>17</v>
      </c>
      <c r="G191" t="s">
        <v>32</v>
      </c>
      <c r="H191">
        <v>4</v>
      </c>
      <c r="I191">
        <v>11</v>
      </c>
      <c r="J191">
        <v>0</v>
      </c>
      <c r="K191">
        <v>6</v>
      </c>
      <c r="L191">
        <v>0</v>
      </c>
    </row>
    <row r="192" spans="1:12">
      <c r="A192" t="s">
        <v>681</v>
      </c>
      <c r="B192" t="s">
        <v>682</v>
      </c>
      <c r="C192" t="s">
        <v>549</v>
      </c>
      <c r="D192" t="s">
        <v>683</v>
      </c>
      <c r="E192" t="s">
        <v>684</v>
      </c>
      <c r="F192" t="s">
        <v>17</v>
      </c>
      <c r="G192" t="s">
        <v>32</v>
      </c>
      <c r="H192">
        <v>3</v>
      </c>
      <c r="I192">
        <v>11</v>
      </c>
      <c r="J192">
        <v>0</v>
      </c>
      <c r="K192">
        <v>10</v>
      </c>
      <c r="L192">
        <v>1</v>
      </c>
    </row>
    <row r="193" spans="1:12">
      <c r="A193" t="s">
        <v>685</v>
      </c>
      <c r="B193" t="s">
        <v>686</v>
      </c>
      <c r="C193" t="s">
        <v>549</v>
      </c>
      <c r="D193" t="s">
        <v>687</v>
      </c>
      <c r="E193" t="s">
        <v>688</v>
      </c>
      <c r="F193" t="s">
        <v>17</v>
      </c>
      <c r="G193" t="s">
        <v>32</v>
      </c>
      <c r="H193">
        <v>4</v>
      </c>
      <c r="I193">
        <v>11</v>
      </c>
      <c r="J193">
        <v>0</v>
      </c>
      <c r="K193">
        <v>7</v>
      </c>
      <c r="L193">
        <v>1</v>
      </c>
    </row>
    <row r="194" spans="1:12">
      <c r="A194" t="s">
        <v>689</v>
      </c>
      <c r="B194" t="s">
        <v>690</v>
      </c>
      <c r="C194" t="s">
        <v>549</v>
      </c>
      <c r="D194" t="s">
        <v>691</v>
      </c>
      <c r="E194" t="s">
        <v>692</v>
      </c>
      <c r="F194" t="s">
        <v>17</v>
      </c>
      <c r="G194" t="s">
        <v>32</v>
      </c>
      <c r="H194">
        <v>3</v>
      </c>
      <c r="I194">
        <v>11</v>
      </c>
      <c r="J194">
        <v>0</v>
      </c>
      <c r="K194">
        <v>3</v>
      </c>
      <c r="L194">
        <v>0</v>
      </c>
    </row>
    <row r="195" spans="1:12">
      <c r="A195" t="s">
        <v>693</v>
      </c>
      <c r="B195" t="s">
        <v>694</v>
      </c>
      <c r="C195" t="s">
        <v>549</v>
      </c>
      <c r="D195" t="s">
        <v>695</v>
      </c>
      <c r="E195" t="s">
        <v>696</v>
      </c>
      <c r="F195" t="s">
        <v>17</v>
      </c>
      <c r="G195" t="s">
        <v>18</v>
      </c>
      <c r="H195">
        <v>1</v>
      </c>
      <c r="I195">
        <v>11</v>
      </c>
      <c r="J195">
        <v>0</v>
      </c>
      <c r="K195">
        <v>6</v>
      </c>
      <c r="L195">
        <v>0</v>
      </c>
    </row>
    <row r="196" spans="1:12">
      <c r="A196" t="s">
        <v>697</v>
      </c>
      <c r="B196" t="s">
        <v>698</v>
      </c>
      <c r="C196" t="s">
        <v>549</v>
      </c>
      <c r="D196" t="s">
        <v>699</v>
      </c>
      <c r="E196" t="s">
        <v>648</v>
      </c>
      <c r="F196" t="s">
        <v>17</v>
      </c>
      <c r="G196" t="s">
        <v>140</v>
      </c>
      <c r="H196">
        <v>2</v>
      </c>
      <c r="I196">
        <v>11</v>
      </c>
      <c r="J196">
        <v>0</v>
      </c>
      <c r="K196">
        <v>7</v>
      </c>
      <c r="L196">
        <v>2</v>
      </c>
    </row>
    <row r="197" spans="1:12">
      <c r="A197" t="s">
        <v>700</v>
      </c>
      <c r="B197" t="s">
        <v>701</v>
      </c>
      <c r="C197" t="s">
        <v>549</v>
      </c>
      <c r="D197" t="s">
        <v>702</v>
      </c>
      <c r="E197" t="s">
        <v>692</v>
      </c>
      <c r="F197" t="s">
        <v>17</v>
      </c>
      <c r="G197" t="s">
        <v>87</v>
      </c>
      <c r="H197">
        <v>3</v>
      </c>
      <c r="I197">
        <v>11</v>
      </c>
      <c r="J197">
        <v>0</v>
      </c>
      <c r="K197">
        <v>8</v>
      </c>
      <c r="L197">
        <v>0</v>
      </c>
    </row>
    <row r="198" spans="1:12">
      <c r="A198" t="s">
        <v>703</v>
      </c>
      <c r="B198" t="s">
        <v>704</v>
      </c>
      <c r="C198" t="s">
        <v>549</v>
      </c>
      <c r="D198" t="s">
        <v>705</v>
      </c>
      <c r="E198" t="s">
        <v>586</v>
      </c>
      <c r="F198" t="s">
        <v>17</v>
      </c>
      <c r="G198" t="s">
        <v>32</v>
      </c>
      <c r="H198">
        <v>4</v>
      </c>
      <c r="I198">
        <v>11</v>
      </c>
      <c r="J198">
        <v>0</v>
      </c>
      <c r="K198">
        <v>10</v>
      </c>
      <c r="L198">
        <v>1</v>
      </c>
    </row>
    <row r="199" spans="1:12">
      <c r="A199" t="s">
        <v>706</v>
      </c>
      <c r="B199" t="s">
        <v>707</v>
      </c>
      <c r="C199" t="s">
        <v>549</v>
      </c>
      <c r="D199" t="s">
        <v>668</v>
      </c>
      <c r="E199" t="s">
        <v>669</v>
      </c>
      <c r="F199" t="s">
        <v>17</v>
      </c>
      <c r="G199" t="s">
        <v>32</v>
      </c>
      <c r="H199">
        <v>3</v>
      </c>
      <c r="I199">
        <v>11</v>
      </c>
      <c r="J199">
        <v>0</v>
      </c>
      <c r="K199">
        <v>9</v>
      </c>
      <c r="L199">
        <v>0</v>
      </c>
    </row>
    <row r="200" spans="1:12">
      <c r="A200" t="s">
        <v>708</v>
      </c>
      <c r="B200" t="s">
        <v>709</v>
      </c>
      <c r="C200" t="s">
        <v>549</v>
      </c>
      <c r="D200" t="s">
        <v>710</v>
      </c>
      <c r="E200" t="s">
        <v>582</v>
      </c>
      <c r="F200" t="s">
        <v>17</v>
      </c>
      <c r="G200" t="s">
        <v>27</v>
      </c>
      <c r="H200">
        <v>2</v>
      </c>
      <c r="I200">
        <v>11</v>
      </c>
      <c r="J200">
        <v>0</v>
      </c>
      <c r="K200">
        <v>3</v>
      </c>
      <c r="L200">
        <v>2</v>
      </c>
    </row>
    <row r="201" spans="1:12">
      <c r="A201" t="s">
        <v>711</v>
      </c>
      <c r="B201" t="s">
        <v>712</v>
      </c>
      <c r="C201" t="s">
        <v>549</v>
      </c>
      <c r="D201" t="s">
        <v>713</v>
      </c>
      <c r="E201" t="s">
        <v>614</v>
      </c>
      <c r="F201" t="s">
        <v>17</v>
      </c>
      <c r="G201" t="s">
        <v>140</v>
      </c>
      <c r="H201">
        <v>3</v>
      </c>
      <c r="I201">
        <v>11</v>
      </c>
      <c r="J201">
        <v>0</v>
      </c>
      <c r="K201">
        <v>7</v>
      </c>
      <c r="L201">
        <v>0</v>
      </c>
    </row>
    <row r="202" spans="1:12">
      <c r="A202" t="s">
        <v>714</v>
      </c>
      <c r="B202" t="s">
        <v>715</v>
      </c>
      <c r="C202" t="s">
        <v>549</v>
      </c>
      <c r="D202" t="s">
        <v>716</v>
      </c>
      <c r="E202" t="s">
        <v>614</v>
      </c>
      <c r="F202" t="s">
        <v>17</v>
      </c>
      <c r="G202" t="s">
        <v>140</v>
      </c>
      <c r="H202">
        <v>4</v>
      </c>
      <c r="I202">
        <v>11</v>
      </c>
      <c r="J202">
        <v>1</v>
      </c>
      <c r="K202">
        <v>3</v>
      </c>
      <c r="L202">
        <v>0</v>
      </c>
    </row>
    <row r="203" spans="1:12">
      <c r="A203" t="s">
        <v>717</v>
      </c>
      <c r="B203" t="s">
        <v>718</v>
      </c>
      <c r="C203" t="s">
        <v>549</v>
      </c>
      <c r="D203" t="s">
        <v>719</v>
      </c>
      <c r="E203" t="s">
        <v>720</v>
      </c>
      <c r="F203" t="s">
        <v>17</v>
      </c>
      <c r="G203" t="s">
        <v>140</v>
      </c>
      <c r="H203">
        <v>2</v>
      </c>
      <c r="I203">
        <v>11</v>
      </c>
      <c r="J203">
        <v>0</v>
      </c>
      <c r="K203">
        <v>10</v>
      </c>
      <c r="L203">
        <v>1</v>
      </c>
    </row>
    <row r="204" spans="1:12">
      <c r="A204" t="s">
        <v>721</v>
      </c>
      <c r="B204" t="s">
        <v>722</v>
      </c>
      <c r="C204" t="s">
        <v>549</v>
      </c>
      <c r="D204" t="s">
        <v>723</v>
      </c>
      <c r="E204" t="s">
        <v>578</v>
      </c>
      <c r="F204" t="s">
        <v>17</v>
      </c>
      <c r="G204" t="s">
        <v>32</v>
      </c>
      <c r="H204">
        <v>4</v>
      </c>
      <c r="I204">
        <v>11</v>
      </c>
      <c r="J204">
        <v>0</v>
      </c>
      <c r="K204">
        <v>11</v>
      </c>
      <c r="L204">
        <v>0</v>
      </c>
    </row>
    <row r="205" spans="1:12">
      <c r="A205" t="s">
        <v>724</v>
      </c>
      <c r="B205" t="s">
        <v>725</v>
      </c>
      <c r="C205" t="s">
        <v>549</v>
      </c>
      <c r="D205" t="s">
        <v>726</v>
      </c>
      <c r="E205" t="s">
        <v>720</v>
      </c>
      <c r="F205" t="s">
        <v>17</v>
      </c>
      <c r="G205" t="s">
        <v>18</v>
      </c>
      <c r="H205">
        <v>1</v>
      </c>
      <c r="I205">
        <v>11</v>
      </c>
      <c r="J205">
        <v>0</v>
      </c>
      <c r="K205">
        <v>6</v>
      </c>
      <c r="L205">
        <v>1</v>
      </c>
    </row>
    <row r="206" spans="1:12">
      <c r="A206" t="s">
        <v>727</v>
      </c>
      <c r="B206" t="s">
        <v>728</v>
      </c>
      <c r="C206" t="s">
        <v>549</v>
      </c>
      <c r="D206" t="s">
        <v>729</v>
      </c>
      <c r="E206" t="s">
        <v>614</v>
      </c>
      <c r="F206" t="s">
        <v>17</v>
      </c>
      <c r="G206" t="s">
        <v>32</v>
      </c>
      <c r="H206">
        <v>4</v>
      </c>
      <c r="I206">
        <v>11</v>
      </c>
      <c r="J206">
        <v>1</v>
      </c>
      <c r="K206">
        <v>8</v>
      </c>
      <c r="L206">
        <v>1</v>
      </c>
    </row>
    <row r="207" spans="1:12">
      <c r="A207" t="s">
        <v>730</v>
      </c>
      <c r="B207" t="s">
        <v>731</v>
      </c>
      <c r="C207" t="s">
        <v>549</v>
      </c>
      <c r="D207" t="s">
        <v>732</v>
      </c>
      <c r="E207" t="s">
        <v>586</v>
      </c>
      <c r="F207" t="s">
        <v>17</v>
      </c>
      <c r="G207" t="s">
        <v>18</v>
      </c>
      <c r="H207">
        <v>2</v>
      </c>
      <c r="I207">
        <v>11</v>
      </c>
      <c r="J207">
        <v>1</v>
      </c>
      <c r="K207">
        <v>8</v>
      </c>
      <c r="L207">
        <v>0</v>
      </c>
    </row>
    <row r="208" spans="1:12">
      <c r="A208" t="s">
        <v>733</v>
      </c>
      <c r="B208" t="s">
        <v>734</v>
      </c>
      <c r="C208" t="s">
        <v>549</v>
      </c>
      <c r="D208" t="s">
        <v>735</v>
      </c>
      <c r="E208" t="s">
        <v>614</v>
      </c>
      <c r="F208" t="s">
        <v>17</v>
      </c>
      <c r="G208" t="s">
        <v>32</v>
      </c>
      <c r="H208">
        <v>4</v>
      </c>
      <c r="I208">
        <v>11</v>
      </c>
      <c r="J208">
        <v>0</v>
      </c>
      <c r="K208">
        <v>7</v>
      </c>
      <c r="L208">
        <v>3</v>
      </c>
    </row>
    <row r="209" spans="1:12">
      <c r="A209" t="s">
        <v>736</v>
      </c>
      <c r="B209" t="s">
        <v>737</v>
      </c>
      <c r="C209" t="s">
        <v>549</v>
      </c>
      <c r="D209" t="s">
        <v>738</v>
      </c>
      <c r="E209" t="s">
        <v>688</v>
      </c>
      <c r="F209" t="s">
        <v>17</v>
      </c>
      <c r="G209" t="s">
        <v>87</v>
      </c>
      <c r="H209">
        <v>2</v>
      </c>
      <c r="I209">
        <v>11</v>
      </c>
      <c r="J209">
        <v>0</v>
      </c>
      <c r="K209">
        <v>6</v>
      </c>
      <c r="L209">
        <v>0</v>
      </c>
    </row>
    <row r="210" spans="1:12">
      <c r="A210" t="s">
        <v>739</v>
      </c>
      <c r="B210" t="s">
        <v>740</v>
      </c>
      <c r="C210" t="s">
        <v>549</v>
      </c>
      <c r="D210" t="s">
        <v>741</v>
      </c>
      <c r="E210" t="s">
        <v>742</v>
      </c>
      <c r="F210" t="s">
        <v>17</v>
      </c>
      <c r="G210" t="s">
        <v>140</v>
      </c>
      <c r="H210">
        <v>2</v>
      </c>
      <c r="I210">
        <v>11</v>
      </c>
      <c r="J210">
        <v>0</v>
      </c>
      <c r="K210">
        <v>7</v>
      </c>
      <c r="L210">
        <v>0</v>
      </c>
    </row>
    <row r="211" spans="1:12">
      <c r="A211" t="s">
        <v>743</v>
      </c>
      <c r="B211" t="s">
        <v>744</v>
      </c>
      <c r="C211" t="s">
        <v>549</v>
      </c>
      <c r="D211" t="s">
        <v>745</v>
      </c>
      <c r="E211" t="s">
        <v>688</v>
      </c>
      <c r="F211" t="s">
        <v>17</v>
      </c>
      <c r="G211" t="s">
        <v>87</v>
      </c>
      <c r="H211">
        <v>3</v>
      </c>
      <c r="I211">
        <v>11</v>
      </c>
      <c r="J211">
        <v>0</v>
      </c>
      <c r="K211">
        <v>8</v>
      </c>
      <c r="L211">
        <v>0</v>
      </c>
    </row>
    <row r="212" spans="1:12">
      <c r="A212" t="s">
        <v>746</v>
      </c>
      <c r="B212" t="s">
        <v>747</v>
      </c>
      <c r="C212" t="s">
        <v>549</v>
      </c>
      <c r="D212" t="s">
        <v>748</v>
      </c>
      <c r="E212" t="s">
        <v>614</v>
      </c>
      <c r="F212" t="s">
        <v>17</v>
      </c>
      <c r="G212" t="s">
        <v>32</v>
      </c>
      <c r="H212">
        <v>3</v>
      </c>
      <c r="I212">
        <v>11</v>
      </c>
      <c r="J212">
        <v>1</v>
      </c>
      <c r="K212">
        <v>5</v>
      </c>
      <c r="L212">
        <v>1</v>
      </c>
    </row>
    <row r="213" spans="1:12">
      <c r="A213" t="s">
        <v>749</v>
      </c>
      <c r="B213" t="s">
        <v>750</v>
      </c>
      <c r="C213" t="s">
        <v>549</v>
      </c>
      <c r="D213" t="s">
        <v>751</v>
      </c>
      <c r="E213" t="s">
        <v>607</v>
      </c>
      <c r="F213" t="s">
        <v>17</v>
      </c>
      <c r="G213" t="s">
        <v>230</v>
      </c>
      <c r="H213">
        <v>3</v>
      </c>
      <c r="I213">
        <v>11</v>
      </c>
      <c r="J213">
        <v>0</v>
      </c>
      <c r="K213">
        <v>6</v>
      </c>
      <c r="L213">
        <v>2</v>
      </c>
    </row>
    <row r="214" spans="1:12">
      <c r="A214" t="s">
        <v>752</v>
      </c>
      <c r="B214" t="s">
        <v>753</v>
      </c>
      <c r="C214" t="s">
        <v>549</v>
      </c>
      <c r="D214" t="s">
        <v>754</v>
      </c>
      <c r="E214" t="s">
        <v>614</v>
      </c>
      <c r="F214" t="s">
        <v>17</v>
      </c>
      <c r="G214" t="s">
        <v>87</v>
      </c>
      <c r="H214">
        <v>2</v>
      </c>
      <c r="I214">
        <v>11</v>
      </c>
      <c r="J214">
        <v>0</v>
      </c>
      <c r="K214">
        <v>6</v>
      </c>
      <c r="L214">
        <v>2</v>
      </c>
    </row>
    <row r="215" spans="1:12">
      <c r="A215" t="s">
        <v>755</v>
      </c>
      <c r="B215" t="s">
        <v>756</v>
      </c>
      <c r="C215" t="s">
        <v>549</v>
      </c>
      <c r="D215" t="s">
        <v>757</v>
      </c>
      <c r="E215" t="s">
        <v>758</v>
      </c>
      <c r="F215" t="s">
        <v>17</v>
      </c>
      <c r="G215" t="s">
        <v>87</v>
      </c>
      <c r="H215">
        <v>5</v>
      </c>
      <c r="I215">
        <v>11</v>
      </c>
      <c r="J215">
        <v>1</v>
      </c>
      <c r="K215">
        <v>7</v>
      </c>
      <c r="L215">
        <v>0</v>
      </c>
    </row>
    <row r="216" spans="1:12">
      <c r="A216" t="s">
        <v>759</v>
      </c>
      <c r="B216" t="s">
        <v>760</v>
      </c>
      <c r="C216" t="s">
        <v>549</v>
      </c>
      <c r="D216" t="s">
        <v>761</v>
      </c>
      <c r="E216" t="s">
        <v>586</v>
      </c>
      <c r="F216" t="s">
        <v>17</v>
      </c>
      <c r="G216" t="s">
        <v>18</v>
      </c>
      <c r="H216">
        <v>2</v>
      </c>
      <c r="I216">
        <v>11</v>
      </c>
      <c r="J216">
        <v>1</v>
      </c>
      <c r="K216">
        <v>8</v>
      </c>
      <c r="L216">
        <v>0</v>
      </c>
    </row>
    <row r="217" spans="1:12">
      <c r="A217" t="s">
        <v>762</v>
      </c>
      <c r="B217" t="s">
        <v>763</v>
      </c>
      <c r="C217" t="s">
        <v>549</v>
      </c>
      <c r="D217" t="s">
        <v>764</v>
      </c>
      <c r="E217" t="s">
        <v>692</v>
      </c>
      <c r="F217" t="s">
        <v>17</v>
      </c>
      <c r="G217" t="s">
        <v>32</v>
      </c>
      <c r="H217">
        <v>3</v>
      </c>
      <c r="I217">
        <v>11</v>
      </c>
      <c r="J217">
        <v>1</v>
      </c>
      <c r="K217">
        <v>6</v>
      </c>
      <c r="L217">
        <v>0</v>
      </c>
    </row>
    <row r="218" spans="1:12">
      <c r="A218" t="s">
        <v>765</v>
      </c>
      <c r="B218" t="s">
        <v>766</v>
      </c>
      <c r="C218" t="s">
        <v>549</v>
      </c>
      <c r="D218" t="s">
        <v>767</v>
      </c>
      <c r="E218" t="s">
        <v>768</v>
      </c>
      <c r="F218" t="s">
        <v>17</v>
      </c>
      <c r="G218" t="s">
        <v>87</v>
      </c>
      <c r="H218">
        <v>5</v>
      </c>
      <c r="I218">
        <v>11</v>
      </c>
      <c r="J218">
        <v>0</v>
      </c>
      <c r="K218">
        <v>7</v>
      </c>
      <c r="L218">
        <v>0</v>
      </c>
    </row>
    <row r="219" spans="1:12">
      <c r="A219" t="s">
        <v>769</v>
      </c>
      <c r="B219" t="s">
        <v>770</v>
      </c>
      <c r="C219" t="s">
        <v>549</v>
      </c>
      <c r="D219" t="s">
        <v>771</v>
      </c>
      <c r="E219" t="s">
        <v>614</v>
      </c>
      <c r="F219" t="s">
        <v>17</v>
      </c>
      <c r="G219" t="s">
        <v>27</v>
      </c>
      <c r="H219">
        <v>4</v>
      </c>
      <c r="I219">
        <v>11</v>
      </c>
      <c r="J219">
        <v>0</v>
      </c>
      <c r="K219">
        <v>6</v>
      </c>
      <c r="L219">
        <v>0</v>
      </c>
    </row>
    <row r="220" spans="1:12">
      <c r="A220" t="s">
        <v>772</v>
      </c>
      <c r="B220" t="s">
        <v>773</v>
      </c>
      <c r="C220" t="s">
        <v>549</v>
      </c>
      <c r="D220" t="s">
        <v>774</v>
      </c>
      <c r="E220" t="s">
        <v>775</v>
      </c>
      <c r="F220" t="s">
        <v>17</v>
      </c>
      <c r="G220" t="s">
        <v>230</v>
      </c>
      <c r="H220">
        <v>2</v>
      </c>
      <c r="I220">
        <v>11</v>
      </c>
      <c r="J220">
        <v>0</v>
      </c>
      <c r="K220">
        <v>8</v>
      </c>
      <c r="L220">
        <v>3</v>
      </c>
    </row>
    <row r="221" spans="1:12">
      <c r="A221" t="s">
        <v>776</v>
      </c>
      <c r="B221" t="s">
        <v>777</v>
      </c>
      <c r="C221" t="s">
        <v>549</v>
      </c>
      <c r="D221" t="s">
        <v>778</v>
      </c>
      <c r="E221" t="s">
        <v>614</v>
      </c>
      <c r="F221" t="s">
        <v>17</v>
      </c>
      <c r="G221" t="s">
        <v>27</v>
      </c>
      <c r="H221">
        <v>4</v>
      </c>
      <c r="I221">
        <v>11</v>
      </c>
      <c r="J221">
        <v>0</v>
      </c>
      <c r="K221">
        <v>5</v>
      </c>
      <c r="L221">
        <v>1</v>
      </c>
    </row>
    <row r="222" spans="1:12">
      <c r="A222" t="s">
        <v>779</v>
      </c>
      <c r="B222" t="s">
        <v>780</v>
      </c>
      <c r="C222" t="s">
        <v>549</v>
      </c>
      <c r="D222" t="s">
        <v>781</v>
      </c>
      <c r="E222" t="s">
        <v>696</v>
      </c>
      <c r="F222" t="s">
        <v>17</v>
      </c>
      <c r="G222" t="s">
        <v>87</v>
      </c>
      <c r="H222">
        <v>4</v>
      </c>
      <c r="I222">
        <v>11</v>
      </c>
      <c r="J222">
        <v>0</v>
      </c>
      <c r="K222">
        <v>7</v>
      </c>
      <c r="L222">
        <v>0</v>
      </c>
    </row>
    <row r="223" spans="1:12">
      <c r="A223" t="s">
        <v>782</v>
      </c>
      <c r="B223" t="s">
        <v>783</v>
      </c>
      <c r="C223" t="s">
        <v>549</v>
      </c>
      <c r="D223" t="s">
        <v>784</v>
      </c>
      <c r="E223" t="s">
        <v>614</v>
      </c>
      <c r="F223" t="s">
        <v>17</v>
      </c>
      <c r="G223" t="s">
        <v>32</v>
      </c>
      <c r="H223">
        <v>4</v>
      </c>
      <c r="I223">
        <v>11</v>
      </c>
      <c r="J223">
        <v>0</v>
      </c>
      <c r="K223">
        <v>1</v>
      </c>
      <c r="L223">
        <v>0</v>
      </c>
    </row>
    <row r="224" spans="1:12">
      <c r="A224" t="s">
        <v>785</v>
      </c>
      <c r="B224" t="s">
        <v>786</v>
      </c>
      <c r="C224" t="s">
        <v>549</v>
      </c>
      <c r="D224" t="s">
        <v>651</v>
      </c>
      <c r="E224" t="s">
        <v>614</v>
      </c>
      <c r="F224" t="s">
        <v>17</v>
      </c>
      <c r="G224" t="s">
        <v>87</v>
      </c>
      <c r="H224">
        <v>4</v>
      </c>
      <c r="I224">
        <v>11</v>
      </c>
      <c r="J224">
        <v>0</v>
      </c>
      <c r="K224">
        <v>1</v>
      </c>
      <c r="L224">
        <v>0</v>
      </c>
    </row>
    <row r="225" spans="1:12">
      <c r="A225" t="s">
        <v>787</v>
      </c>
      <c r="B225" t="s">
        <v>788</v>
      </c>
      <c r="C225" t="s">
        <v>549</v>
      </c>
      <c r="D225" t="s">
        <v>789</v>
      </c>
      <c r="E225" t="s">
        <v>614</v>
      </c>
      <c r="F225" t="s">
        <v>17</v>
      </c>
      <c r="G225" t="s">
        <v>87</v>
      </c>
      <c r="H225">
        <v>2</v>
      </c>
      <c r="I225">
        <v>11</v>
      </c>
      <c r="J225">
        <v>0</v>
      </c>
      <c r="K225">
        <v>1</v>
      </c>
      <c r="L225">
        <v>0</v>
      </c>
    </row>
    <row r="226" spans="1:12">
      <c r="A226" t="s">
        <v>790</v>
      </c>
      <c r="B226" t="s">
        <v>791</v>
      </c>
      <c r="C226" t="s">
        <v>549</v>
      </c>
      <c r="D226" t="s">
        <v>792</v>
      </c>
      <c r="E226" t="s">
        <v>692</v>
      </c>
      <c r="F226" t="s">
        <v>17</v>
      </c>
      <c r="G226" t="s">
        <v>32</v>
      </c>
      <c r="H226">
        <v>3</v>
      </c>
      <c r="I226">
        <v>11</v>
      </c>
      <c r="J226">
        <v>0</v>
      </c>
      <c r="K226">
        <v>2</v>
      </c>
      <c r="L226">
        <v>0</v>
      </c>
    </row>
    <row r="227" spans="1:12">
      <c r="A227" t="s">
        <v>793</v>
      </c>
      <c r="B227" t="s">
        <v>794</v>
      </c>
      <c r="C227" t="s">
        <v>549</v>
      </c>
      <c r="D227" t="s">
        <v>795</v>
      </c>
      <c r="E227" t="s">
        <v>796</v>
      </c>
      <c r="F227" t="s">
        <v>17</v>
      </c>
      <c r="G227" t="s">
        <v>32</v>
      </c>
      <c r="H227">
        <v>3</v>
      </c>
      <c r="I227">
        <v>11</v>
      </c>
      <c r="J227">
        <v>0</v>
      </c>
      <c r="K227">
        <v>9</v>
      </c>
      <c r="L227">
        <v>2</v>
      </c>
    </row>
    <row r="228" spans="1:12">
      <c r="A228" t="s">
        <v>797</v>
      </c>
      <c r="B228" t="s">
        <v>798</v>
      </c>
      <c r="C228" t="s">
        <v>549</v>
      </c>
      <c r="D228" t="s">
        <v>799</v>
      </c>
      <c r="E228" t="s">
        <v>614</v>
      </c>
      <c r="F228" t="s">
        <v>17</v>
      </c>
      <c r="G228" t="s">
        <v>87</v>
      </c>
      <c r="H228">
        <v>3</v>
      </c>
      <c r="I228">
        <v>11</v>
      </c>
      <c r="J228">
        <v>0</v>
      </c>
      <c r="K228">
        <v>6</v>
      </c>
      <c r="L228">
        <v>0</v>
      </c>
    </row>
    <row r="229" spans="1:12">
      <c r="A229" t="s">
        <v>800</v>
      </c>
      <c r="B229" t="s">
        <v>801</v>
      </c>
      <c r="C229" t="s">
        <v>549</v>
      </c>
      <c r="D229" t="s">
        <v>802</v>
      </c>
      <c r="E229" t="s">
        <v>803</v>
      </c>
      <c r="F229" t="s">
        <v>17</v>
      </c>
      <c r="G229" t="s">
        <v>87</v>
      </c>
      <c r="H229">
        <v>3</v>
      </c>
      <c r="I229">
        <v>11</v>
      </c>
      <c r="J229">
        <v>0</v>
      </c>
      <c r="K229">
        <v>9</v>
      </c>
      <c r="L229">
        <v>0</v>
      </c>
    </row>
    <row r="230" spans="1:12">
      <c r="A230" t="s">
        <v>804</v>
      </c>
      <c r="B230" t="s">
        <v>805</v>
      </c>
      <c r="C230" t="s">
        <v>549</v>
      </c>
      <c r="D230" t="s">
        <v>628</v>
      </c>
      <c r="E230" t="s">
        <v>563</v>
      </c>
      <c r="F230" t="s">
        <v>17</v>
      </c>
      <c r="G230" t="s">
        <v>32</v>
      </c>
      <c r="H230">
        <v>2</v>
      </c>
      <c r="I230">
        <v>11</v>
      </c>
      <c r="J230">
        <v>0</v>
      </c>
      <c r="K230">
        <v>6</v>
      </c>
      <c r="L230">
        <v>1</v>
      </c>
    </row>
    <row r="231" spans="1:12">
      <c r="A231" t="s">
        <v>806</v>
      </c>
      <c r="B231" t="s">
        <v>807</v>
      </c>
      <c r="C231" t="s">
        <v>549</v>
      </c>
      <c r="D231" t="s">
        <v>808</v>
      </c>
      <c r="E231" t="s">
        <v>614</v>
      </c>
      <c r="F231" t="s">
        <v>17</v>
      </c>
      <c r="G231" t="s">
        <v>27</v>
      </c>
      <c r="H231">
        <v>2</v>
      </c>
      <c r="I231">
        <v>11</v>
      </c>
      <c r="J231">
        <v>0</v>
      </c>
      <c r="K231">
        <v>3</v>
      </c>
      <c r="L231">
        <v>0</v>
      </c>
    </row>
    <row r="232" spans="1:12">
      <c r="A232" t="s">
        <v>809</v>
      </c>
      <c r="B232" t="s">
        <v>810</v>
      </c>
      <c r="C232" t="s">
        <v>549</v>
      </c>
      <c r="D232" t="s">
        <v>811</v>
      </c>
      <c r="E232" t="s">
        <v>684</v>
      </c>
      <c r="F232" t="s">
        <v>17</v>
      </c>
      <c r="G232" t="s">
        <v>113</v>
      </c>
      <c r="H232">
        <v>2</v>
      </c>
      <c r="I232">
        <v>11</v>
      </c>
      <c r="J232">
        <v>0</v>
      </c>
      <c r="K232">
        <v>9</v>
      </c>
      <c r="L232">
        <v>0</v>
      </c>
    </row>
    <row r="233" spans="1:12">
      <c r="A233" t="s">
        <v>812</v>
      </c>
      <c r="B233" t="s">
        <v>813</v>
      </c>
      <c r="C233" t="s">
        <v>549</v>
      </c>
      <c r="D233" t="s">
        <v>814</v>
      </c>
      <c r="E233" t="s">
        <v>688</v>
      </c>
      <c r="F233" t="s">
        <v>17</v>
      </c>
      <c r="G233" t="s">
        <v>113</v>
      </c>
      <c r="H233">
        <v>2</v>
      </c>
      <c r="I233">
        <v>11</v>
      </c>
      <c r="J233">
        <v>0</v>
      </c>
      <c r="K233">
        <v>5</v>
      </c>
      <c r="L233">
        <v>0</v>
      </c>
    </row>
    <row r="234" spans="1:12">
      <c r="A234" t="s">
        <v>815</v>
      </c>
      <c r="B234" t="s">
        <v>816</v>
      </c>
      <c r="C234" t="s">
        <v>549</v>
      </c>
      <c r="D234" t="s">
        <v>817</v>
      </c>
      <c r="E234" t="s">
        <v>655</v>
      </c>
      <c r="F234" t="s">
        <v>17</v>
      </c>
      <c r="G234" t="s">
        <v>140</v>
      </c>
      <c r="H234">
        <v>4</v>
      </c>
      <c r="I234">
        <v>11</v>
      </c>
      <c r="J234">
        <v>0</v>
      </c>
      <c r="K234">
        <v>11</v>
      </c>
      <c r="L234">
        <v>0</v>
      </c>
    </row>
    <row r="235" spans="1:12">
      <c r="A235" t="s">
        <v>818</v>
      </c>
      <c r="B235" t="s">
        <v>819</v>
      </c>
      <c r="C235" t="s">
        <v>549</v>
      </c>
      <c r="D235" t="s">
        <v>820</v>
      </c>
      <c r="E235" t="s">
        <v>614</v>
      </c>
      <c r="F235" t="s">
        <v>17</v>
      </c>
      <c r="G235" t="s">
        <v>32</v>
      </c>
      <c r="H235">
        <v>3</v>
      </c>
      <c r="I235">
        <v>11</v>
      </c>
      <c r="J235">
        <v>0</v>
      </c>
      <c r="K235">
        <v>10</v>
      </c>
      <c r="L235">
        <v>1</v>
      </c>
    </row>
    <row r="236" spans="1:12">
      <c r="A236" t="s">
        <v>821</v>
      </c>
      <c r="B236" t="s">
        <v>822</v>
      </c>
      <c r="C236" t="s">
        <v>549</v>
      </c>
      <c r="D236" t="s">
        <v>823</v>
      </c>
      <c r="E236" t="s">
        <v>696</v>
      </c>
      <c r="F236" t="s">
        <v>17</v>
      </c>
      <c r="G236" t="s">
        <v>32</v>
      </c>
      <c r="H236">
        <v>2</v>
      </c>
      <c r="I236">
        <v>11</v>
      </c>
      <c r="J236">
        <v>0</v>
      </c>
      <c r="K236">
        <v>9</v>
      </c>
      <c r="L236">
        <v>2</v>
      </c>
    </row>
    <row r="237" spans="1:12">
      <c r="A237" t="s">
        <v>824</v>
      </c>
      <c r="B237" t="s">
        <v>825</v>
      </c>
      <c r="C237" t="s">
        <v>549</v>
      </c>
      <c r="D237" t="s">
        <v>826</v>
      </c>
      <c r="E237" t="s">
        <v>827</v>
      </c>
      <c r="F237" t="s">
        <v>17</v>
      </c>
      <c r="G237" t="s">
        <v>27</v>
      </c>
      <c r="H237">
        <v>2</v>
      </c>
      <c r="I237">
        <v>11</v>
      </c>
      <c r="J237">
        <v>0</v>
      </c>
      <c r="K237">
        <v>7</v>
      </c>
      <c r="L237">
        <v>2</v>
      </c>
    </row>
    <row r="238" spans="1:12">
      <c r="A238" t="s">
        <v>828</v>
      </c>
      <c r="B238" t="s">
        <v>829</v>
      </c>
      <c r="C238" t="s">
        <v>549</v>
      </c>
      <c r="D238" t="s">
        <v>830</v>
      </c>
      <c r="E238" t="s">
        <v>665</v>
      </c>
      <c r="F238" t="s">
        <v>17</v>
      </c>
      <c r="G238" t="s">
        <v>87</v>
      </c>
      <c r="H238">
        <v>3</v>
      </c>
      <c r="I238">
        <v>11</v>
      </c>
      <c r="J238">
        <v>0</v>
      </c>
      <c r="K238">
        <v>9</v>
      </c>
      <c r="L238">
        <v>1</v>
      </c>
    </row>
    <row r="239" spans="1:12">
      <c r="A239" t="s">
        <v>831</v>
      </c>
      <c r="B239" t="s">
        <v>832</v>
      </c>
      <c r="C239" t="s">
        <v>549</v>
      </c>
      <c r="D239" t="s">
        <v>833</v>
      </c>
      <c r="E239" t="s">
        <v>614</v>
      </c>
      <c r="F239" t="s">
        <v>17</v>
      </c>
      <c r="G239" t="s">
        <v>140</v>
      </c>
      <c r="H239">
        <v>4</v>
      </c>
      <c r="I239">
        <v>11</v>
      </c>
      <c r="J239">
        <v>0</v>
      </c>
      <c r="K239">
        <v>5</v>
      </c>
      <c r="L239">
        <v>1</v>
      </c>
    </row>
    <row r="240" spans="1:12">
      <c r="A240" t="s">
        <v>834</v>
      </c>
      <c r="B240" t="s">
        <v>835</v>
      </c>
      <c r="C240" t="s">
        <v>549</v>
      </c>
      <c r="D240" t="s">
        <v>836</v>
      </c>
      <c r="E240" t="s">
        <v>837</v>
      </c>
      <c r="F240" t="s">
        <v>17</v>
      </c>
      <c r="G240" t="s">
        <v>27</v>
      </c>
      <c r="H240">
        <v>1</v>
      </c>
      <c r="I240">
        <v>11</v>
      </c>
      <c r="J240">
        <v>0</v>
      </c>
      <c r="K240">
        <v>4</v>
      </c>
      <c r="L240">
        <v>2</v>
      </c>
    </row>
    <row r="241" spans="1:12">
      <c r="A241" t="s">
        <v>838</v>
      </c>
      <c r="B241" t="s">
        <v>839</v>
      </c>
      <c r="C241" t="s">
        <v>549</v>
      </c>
      <c r="D241" t="s">
        <v>840</v>
      </c>
      <c r="E241" t="s">
        <v>551</v>
      </c>
      <c r="F241" t="s">
        <v>17</v>
      </c>
      <c r="G241" t="s">
        <v>18</v>
      </c>
      <c r="H241">
        <v>3</v>
      </c>
      <c r="I241">
        <v>11</v>
      </c>
      <c r="J241">
        <v>1</v>
      </c>
      <c r="K241">
        <v>7</v>
      </c>
      <c r="L241">
        <v>3</v>
      </c>
    </row>
    <row r="242" spans="1:12">
      <c r="A242" t="s">
        <v>841</v>
      </c>
      <c r="B242" t="s">
        <v>842</v>
      </c>
      <c r="C242" t="s">
        <v>549</v>
      </c>
      <c r="D242" t="s">
        <v>843</v>
      </c>
      <c r="E242" t="s">
        <v>559</v>
      </c>
      <c r="F242" t="s">
        <v>17</v>
      </c>
      <c r="G242" t="s">
        <v>32</v>
      </c>
      <c r="H242">
        <v>5</v>
      </c>
      <c r="I242">
        <v>11</v>
      </c>
      <c r="J242">
        <v>5</v>
      </c>
      <c r="K242">
        <v>2</v>
      </c>
      <c r="L242">
        <v>1</v>
      </c>
    </row>
    <row r="243" spans="1:12">
      <c r="A243" t="s">
        <v>844</v>
      </c>
      <c r="B243" t="s">
        <v>845</v>
      </c>
      <c r="C243" t="s">
        <v>549</v>
      </c>
      <c r="D243" t="s">
        <v>846</v>
      </c>
      <c r="E243" t="s">
        <v>614</v>
      </c>
      <c r="F243" t="s">
        <v>17</v>
      </c>
      <c r="G243" t="s">
        <v>27</v>
      </c>
      <c r="H243">
        <v>3</v>
      </c>
      <c r="I243">
        <v>11</v>
      </c>
      <c r="J243">
        <v>1</v>
      </c>
      <c r="K243">
        <v>6</v>
      </c>
      <c r="L243">
        <v>0</v>
      </c>
    </row>
    <row r="244" spans="1:12">
      <c r="A244" t="s">
        <v>847</v>
      </c>
      <c r="B244" t="s">
        <v>848</v>
      </c>
      <c r="C244" t="s">
        <v>549</v>
      </c>
      <c r="D244" t="s">
        <v>849</v>
      </c>
      <c r="E244" t="s">
        <v>551</v>
      </c>
      <c r="F244" t="s">
        <v>17</v>
      </c>
      <c r="G244" t="s">
        <v>18</v>
      </c>
      <c r="H244">
        <v>3</v>
      </c>
      <c r="I244">
        <v>11</v>
      </c>
      <c r="J244">
        <v>0</v>
      </c>
      <c r="K244">
        <v>4</v>
      </c>
      <c r="L244">
        <v>0</v>
      </c>
    </row>
    <row r="245" spans="1:12">
      <c r="A245" t="s">
        <v>850</v>
      </c>
      <c r="B245" t="s">
        <v>851</v>
      </c>
      <c r="C245" t="s">
        <v>549</v>
      </c>
      <c r="D245" t="s">
        <v>852</v>
      </c>
      <c r="E245" t="s">
        <v>586</v>
      </c>
      <c r="F245" t="s">
        <v>17</v>
      </c>
      <c r="G245" t="s">
        <v>27</v>
      </c>
      <c r="H245">
        <v>4</v>
      </c>
      <c r="I245">
        <v>11</v>
      </c>
      <c r="J245">
        <v>0</v>
      </c>
      <c r="K245">
        <v>10</v>
      </c>
      <c r="L245">
        <v>1</v>
      </c>
    </row>
    <row r="246" spans="1:12">
      <c r="A246" t="s">
        <v>853</v>
      </c>
      <c r="B246" t="s">
        <v>854</v>
      </c>
      <c r="C246" t="s">
        <v>549</v>
      </c>
      <c r="D246" t="s">
        <v>855</v>
      </c>
      <c r="E246" t="s">
        <v>655</v>
      </c>
      <c r="F246" t="s">
        <v>17</v>
      </c>
      <c r="G246" t="s">
        <v>32</v>
      </c>
      <c r="H246">
        <v>5</v>
      </c>
      <c r="I246">
        <v>11</v>
      </c>
      <c r="J246">
        <v>1</v>
      </c>
      <c r="K246">
        <v>9</v>
      </c>
      <c r="L246">
        <v>0</v>
      </c>
    </row>
    <row r="247" spans="1:12">
      <c r="A247" t="s">
        <v>856</v>
      </c>
      <c r="B247" t="s">
        <v>857</v>
      </c>
      <c r="C247" t="s">
        <v>549</v>
      </c>
      <c r="D247" t="s">
        <v>858</v>
      </c>
      <c r="E247" t="s">
        <v>655</v>
      </c>
      <c r="F247" t="s">
        <v>17</v>
      </c>
      <c r="G247" t="s">
        <v>32</v>
      </c>
      <c r="H247">
        <v>3</v>
      </c>
      <c r="I247">
        <v>11</v>
      </c>
      <c r="J247">
        <v>0</v>
      </c>
      <c r="K247">
        <v>4</v>
      </c>
      <c r="L247">
        <v>2</v>
      </c>
    </row>
    <row r="248" spans="1:12">
      <c r="A248" t="s">
        <v>859</v>
      </c>
      <c r="B248" t="s">
        <v>860</v>
      </c>
      <c r="C248" t="s">
        <v>549</v>
      </c>
      <c r="D248" t="s">
        <v>634</v>
      </c>
      <c r="E248" t="s">
        <v>563</v>
      </c>
      <c r="F248" t="s">
        <v>17</v>
      </c>
      <c r="G248" t="s">
        <v>113</v>
      </c>
      <c r="H248">
        <v>1</v>
      </c>
      <c r="I248">
        <v>11</v>
      </c>
      <c r="J248">
        <v>0</v>
      </c>
      <c r="K248">
        <v>6</v>
      </c>
      <c r="L248">
        <v>3</v>
      </c>
    </row>
    <row r="249" spans="1:12">
      <c r="A249" t="s">
        <v>861</v>
      </c>
      <c r="B249" t="s">
        <v>862</v>
      </c>
      <c r="C249" t="s">
        <v>549</v>
      </c>
      <c r="D249" t="s">
        <v>863</v>
      </c>
      <c r="E249" t="s">
        <v>655</v>
      </c>
      <c r="F249" t="s">
        <v>17</v>
      </c>
      <c r="G249" t="s">
        <v>27</v>
      </c>
      <c r="H249">
        <v>3</v>
      </c>
      <c r="I249">
        <v>11</v>
      </c>
      <c r="J249">
        <v>0</v>
      </c>
      <c r="K249">
        <v>4</v>
      </c>
      <c r="L249">
        <v>1</v>
      </c>
    </row>
    <row r="250" spans="1:12">
      <c r="A250" t="s">
        <v>864</v>
      </c>
      <c r="B250" t="s">
        <v>865</v>
      </c>
      <c r="C250" t="s">
        <v>549</v>
      </c>
      <c r="D250" t="s">
        <v>866</v>
      </c>
      <c r="E250" t="s">
        <v>614</v>
      </c>
      <c r="F250" t="s">
        <v>17</v>
      </c>
      <c r="G250" t="s">
        <v>32</v>
      </c>
      <c r="H250">
        <v>3</v>
      </c>
      <c r="I250">
        <v>11</v>
      </c>
      <c r="J250">
        <v>1</v>
      </c>
      <c r="K250">
        <v>9</v>
      </c>
      <c r="L250">
        <v>1</v>
      </c>
    </row>
    <row r="251" spans="1:12">
      <c r="A251" t="s">
        <v>867</v>
      </c>
      <c r="B251" t="s">
        <v>868</v>
      </c>
      <c r="C251" t="s">
        <v>549</v>
      </c>
      <c r="D251" t="s">
        <v>869</v>
      </c>
      <c r="E251" t="s">
        <v>870</v>
      </c>
      <c r="F251" t="s">
        <v>17</v>
      </c>
      <c r="G251" t="s">
        <v>32</v>
      </c>
      <c r="H251">
        <v>5</v>
      </c>
      <c r="I251">
        <v>11</v>
      </c>
      <c r="J251">
        <v>1</v>
      </c>
      <c r="K251">
        <v>8</v>
      </c>
      <c r="L251">
        <v>0</v>
      </c>
    </row>
    <row r="252" spans="1:12">
      <c r="A252" t="s">
        <v>871</v>
      </c>
      <c r="B252" t="s">
        <v>872</v>
      </c>
      <c r="C252" t="s">
        <v>549</v>
      </c>
      <c r="D252" t="s">
        <v>873</v>
      </c>
      <c r="E252" t="s">
        <v>586</v>
      </c>
      <c r="F252" t="s">
        <v>17</v>
      </c>
      <c r="G252" t="s">
        <v>27</v>
      </c>
      <c r="H252">
        <v>5</v>
      </c>
      <c r="I252">
        <v>11</v>
      </c>
      <c r="J252">
        <v>0</v>
      </c>
      <c r="K252">
        <v>6</v>
      </c>
      <c r="L252">
        <v>0</v>
      </c>
    </row>
    <row r="253" spans="1:12">
      <c r="A253" t="s">
        <v>874</v>
      </c>
      <c r="B253" t="s">
        <v>875</v>
      </c>
      <c r="C253" t="s">
        <v>549</v>
      </c>
      <c r="D253" t="s">
        <v>876</v>
      </c>
      <c r="E253" t="s">
        <v>614</v>
      </c>
      <c r="F253" t="s">
        <v>17</v>
      </c>
      <c r="G253" t="s">
        <v>140</v>
      </c>
      <c r="H253">
        <v>3</v>
      </c>
      <c r="I253">
        <v>11</v>
      </c>
      <c r="J253">
        <v>1</v>
      </c>
      <c r="K253">
        <v>7</v>
      </c>
      <c r="L253">
        <v>3</v>
      </c>
    </row>
    <row r="254" spans="1:12">
      <c r="A254" t="s">
        <v>877</v>
      </c>
      <c r="B254" t="s">
        <v>878</v>
      </c>
      <c r="C254" t="s">
        <v>549</v>
      </c>
      <c r="D254" t="s">
        <v>879</v>
      </c>
      <c r="E254" t="s">
        <v>684</v>
      </c>
      <c r="F254" t="s">
        <v>17</v>
      </c>
      <c r="G254" t="s">
        <v>32</v>
      </c>
      <c r="H254">
        <v>2</v>
      </c>
      <c r="I254">
        <v>11</v>
      </c>
      <c r="J254">
        <v>0</v>
      </c>
      <c r="K254">
        <v>6</v>
      </c>
      <c r="L254">
        <v>2</v>
      </c>
    </row>
    <row r="255" spans="1:12">
      <c r="A255" t="s">
        <v>880</v>
      </c>
      <c r="B255" t="s">
        <v>881</v>
      </c>
      <c r="C255" t="s">
        <v>549</v>
      </c>
      <c r="D255" t="s">
        <v>882</v>
      </c>
      <c r="E255" t="s">
        <v>614</v>
      </c>
      <c r="F255" t="s">
        <v>17</v>
      </c>
      <c r="G255" t="s">
        <v>32</v>
      </c>
      <c r="H255">
        <v>3</v>
      </c>
      <c r="I255">
        <v>11</v>
      </c>
      <c r="J255">
        <v>0</v>
      </c>
      <c r="K255">
        <v>7</v>
      </c>
      <c r="L255">
        <v>1</v>
      </c>
    </row>
    <row r="256" spans="1:12">
      <c r="A256" t="s">
        <v>883</v>
      </c>
      <c r="B256" t="s">
        <v>884</v>
      </c>
      <c r="C256" t="s">
        <v>549</v>
      </c>
      <c r="D256" t="s">
        <v>885</v>
      </c>
      <c r="E256" t="s">
        <v>614</v>
      </c>
      <c r="F256" t="s">
        <v>17</v>
      </c>
      <c r="G256" t="s">
        <v>32</v>
      </c>
      <c r="H256">
        <v>4</v>
      </c>
      <c r="I256">
        <v>11</v>
      </c>
      <c r="J256">
        <v>0</v>
      </c>
      <c r="K256">
        <v>8</v>
      </c>
      <c r="L256">
        <v>1</v>
      </c>
    </row>
    <row r="257" spans="1:12">
      <c r="A257" t="s">
        <v>886</v>
      </c>
      <c r="B257" t="s">
        <v>887</v>
      </c>
      <c r="C257" t="s">
        <v>549</v>
      </c>
      <c r="D257" t="s">
        <v>888</v>
      </c>
      <c r="E257" t="s">
        <v>837</v>
      </c>
      <c r="F257" t="s">
        <v>17</v>
      </c>
      <c r="G257" t="s">
        <v>32</v>
      </c>
      <c r="H257">
        <v>5</v>
      </c>
      <c r="I257">
        <v>11</v>
      </c>
      <c r="J257">
        <v>1</v>
      </c>
      <c r="K257">
        <v>9</v>
      </c>
      <c r="L257">
        <v>1</v>
      </c>
    </row>
    <row r="258" spans="1:12">
      <c r="A258" t="s">
        <v>889</v>
      </c>
      <c r="B258" t="s">
        <v>890</v>
      </c>
      <c r="C258" t="s">
        <v>549</v>
      </c>
      <c r="D258" t="s">
        <v>891</v>
      </c>
      <c r="E258" t="s">
        <v>582</v>
      </c>
      <c r="F258" t="s">
        <v>17</v>
      </c>
      <c r="G258" t="s">
        <v>27</v>
      </c>
      <c r="H258">
        <v>2</v>
      </c>
      <c r="I258">
        <v>11</v>
      </c>
      <c r="J258">
        <v>0</v>
      </c>
      <c r="K258">
        <v>7</v>
      </c>
      <c r="L258">
        <v>2</v>
      </c>
    </row>
    <row r="259" spans="1:12">
      <c r="A259" t="s">
        <v>892</v>
      </c>
      <c r="B259" t="s">
        <v>893</v>
      </c>
      <c r="C259" t="s">
        <v>549</v>
      </c>
      <c r="D259" t="s">
        <v>894</v>
      </c>
      <c r="E259" t="s">
        <v>692</v>
      </c>
      <c r="F259" t="s">
        <v>17</v>
      </c>
      <c r="G259" t="s">
        <v>113</v>
      </c>
      <c r="H259">
        <v>2</v>
      </c>
      <c r="I259">
        <v>11</v>
      </c>
      <c r="J259">
        <v>0</v>
      </c>
      <c r="K259">
        <v>6</v>
      </c>
      <c r="L259">
        <v>0</v>
      </c>
    </row>
    <row r="260" spans="1:12">
      <c r="A260" t="s">
        <v>895</v>
      </c>
      <c r="B260" t="s">
        <v>896</v>
      </c>
      <c r="C260" t="s">
        <v>549</v>
      </c>
      <c r="D260" t="s">
        <v>897</v>
      </c>
      <c r="E260" t="s">
        <v>796</v>
      </c>
      <c r="F260" t="s">
        <v>17</v>
      </c>
      <c r="G260" t="s">
        <v>113</v>
      </c>
      <c r="H260">
        <v>3</v>
      </c>
      <c r="I260">
        <v>11</v>
      </c>
      <c r="J260">
        <v>0</v>
      </c>
      <c r="K260">
        <v>6</v>
      </c>
      <c r="L260">
        <v>0</v>
      </c>
    </row>
    <row r="261" spans="1:12">
      <c r="A261" t="s">
        <v>898</v>
      </c>
      <c r="B261" t="s">
        <v>899</v>
      </c>
      <c r="C261" t="s">
        <v>549</v>
      </c>
      <c r="D261" t="s">
        <v>900</v>
      </c>
      <c r="E261" t="s">
        <v>901</v>
      </c>
      <c r="F261" t="s">
        <v>17</v>
      </c>
      <c r="G261" t="s">
        <v>32</v>
      </c>
      <c r="H261">
        <v>3</v>
      </c>
      <c r="I261">
        <v>11</v>
      </c>
      <c r="J261">
        <v>1</v>
      </c>
      <c r="K261">
        <v>8</v>
      </c>
      <c r="L261">
        <v>0</v>
      </c>
    </row>
    <row r="262" spans="1:12">
      <c r="A262" t="s">
        <v>902</v>
      </c>
      <c r="B262" t="s">
        <v>903</v>
      </c>
      <c r="C262" t="s">
        <v>549</v>
      </c>
      <c r="D262" t="s">
        <v>904</v>
      </c>
      <c r="E262" t="s">
        <v>648</v>
      </c>
      <c r="F262" t="s">
        <v>192</v>
      </c>
      <c r="G262" t="s">
        <v>193</v>
      </c>
      <c r="H262">
        <v>4</v>
      </c>
      <c r="I262">
        <v>11</v>
      </c>
      <c r="J262">
        <v>2</v>
      </c>
      <c r="K262">
        <v>4</v>
      </c>
      <c r="L262">
        <v>0</v>
      </c>
    </row>
    <row r="263" spans="1:12">
      <c r="A263" t="s">
        <v>905</v>
      </c>
      <c r="B263" t="s">
        <v>906</v>
      </c>
      <c r="C263" t="s">
        <v>549</v>
      </c>
      <c r="D263" t="s">
        <v>907</v>
      </c>
      <c r="E263" t="s">
        <v>641</v>
      </c>
      <c r="F263" t="s">
        <v>17</v>
      </c>
      <c r="G263" t="s">
        <v>32</v>
      </c>
      <c r="H263">
        <v>2</v>
      </c>
      <c r="I263">
        <v>11</v>
      </c>
      <c r="J263">
        <v>0</v>
      </c>
      <c r="K263">
        <v>10</v>
      </c>
      <c r="L263">
        <v>0</v>
      </c>
    </row>
    <row r="264" spans="1:12">
      <c r="A264" t="s">
        <v>908</v>
      </c>
      <c r="B264" t="s">
        <v>909</v>
      </c>
      <c r="C264" t="s">
        <v>549</v>
      </c>
      <c r="D264" t="s">
        <v>910</v>
      </c>
      <c r="E264" t="s">
        <v>614</v>
      </c>
      <c r="F264" t="s">
        <v>17</v>
      </c>
      <c r="G264" t="s">
        <v>67</v>
      </c>
      <c r="H264">
        <v>4</v>
      </c>
      <c r="I264">
        <v>11</v>
      </c>
      <c r="J264">
        <v>0</v>
      </c>
      <c r="K264">
        <v>8</v>
      </c>
      <c r="L264">
        <v>2</v>
      </c>
    </row>
    <row r="265" spans="1:12">
      <c r="A265" t="s">
        <v>911</v>
      </c>
      <c r="B265" t="s">
        <v>912</v>
      </c>
      <c r="C265" t="s">
        <v>549</v>
      </c>
      <c r="D265" t="s">
        <v>913</v>
      </c>
      <c r="E265" t="s">
        <v>692</v>
      </c>
      <c r="F265" t="s">
        <v>17</v>
      </c>
      <c r="G265" t="s">
        <v>32</v>
      </c>
      <c r="H265">
        <v>3</v>
      </c>
      <c r="I265">
        <v>11</v>
      </c>
      <c r="J265">
        <v>1</v>
      </c>
      <c r="K265">
        <v>6</v>
      </c>
      <c r="L265">
        <v>0</v>
      </c>
    </row>
    <row r="266" spans="1:12">
      <c r="A266" t="s">
        <v>914</v>
      </c>
      <c r="B266" t="s">
        <v>915</v>
      </c>
      <c r="C266" t="s">
        <v>549</v>
      </c>
      <c r="D266" t="s">
        <v>916</v>
      </c>
      <c r="E266" t="s">
        <v>665</v>
      </c>
      <c r="F266" t="s">
        <v>17</v>
      </c>
      <c r="G266" t="s">
        <v>113</v>
      </c>
      <c r="H266">
        <v>3</v>
      </c>
      <c r="I266">
        <v>11</v>
      </c>
      <c r="J266">
        <v>0</v>
      </c>
      <c r="K266">
        <v>6</v>
      </c>
      <c r="L266">
        <v>0</v>
      </c>
    </row>
    <row r="267" spans="1:12">
      <c r="A267" t="s">
        <v>917</v>
      </c>
      <c r="B267" t="s">
        <v>918</v>
      </c>
      <c r="C267" t="s">
        <v>549</v>
      </c>
      <c r="D267" t="s">
        <v>919</v>
      </c>
      <c r="E267" t="s">
        <v>614</v>
      </c>
      <c r="F267" t="s">
        <v>17</v>
      </c>
      <c r="G267" t="s">
        <v>140</v>
      </c>
      <c r="H267">
        <v>4</v>
      </c>
      <c r="I267">
        <v>11</v>
      </c>
      <c r="J267">
        <v>0</v>
      </c>
      <c r="K267">
        <v>10</v>
      </c>
      <c r="L267">
        <v>0</v>
      </c>
    </row>
    <row r="268" spans="1:12">
      <c r="A268" t="s">
        <v>920</v>
      </c>
      <c r="B268" t="s">
        <v>921</v>
      </c>
      <c r="C268" t="s">
        <v>549</v>
      </c>
      <c r="D268" t="s">
        <v>922</v>
      </c>
      <c r="E268" t="s">
        <v>614</v>
      </c>
      <c r="F268" t="s">
        <v>192</v>
      </c>
      <c r="G268" t="s">
        <v>193</v>
      </c>
      <c r="H268">
        <v>3</v>
      </c>
      <c r="I268">
        <v>11</v>
      </c>
      <c r="J268">
        <v>0</v>
      </c>
      <c r="K268">
        <v>6</v>
      </c>
      <c r="L268">
        <v>0</v>
      </c>
    </row>
    <row r="269" spans="1:12">
      <c r="A269" t="s">
        <v>923</v>
      </c>
      <c r="B269" t="s">
        <v>924</v>
      </c>
      <c r="C269" t="s">
        <v>549</v>
      </c>
      <c r="D269" t="s">
        <v>925</v>
      </c>
      <c r="E269" t="s">
        <v>926</v>
      </c>
      <c r="F269" t="s">
        <v>17</v>
      </c>
      <c r="G269" t="s">
        <v>32</v>
      </c>
      <c r="H269">
        <v>2</v>
      </c>
      <c r="I269">
        <v>11</v>
      </c>
      <c r="J269">
        <v>2</v>
      </c>
      <c r="K269">
        <v>7</v>
      </c>
      <c r="L269">
        <v>2</v>
      </c>
    </row>
    <row r="270" spans="1:12">
      <c r="A270" t="s">
        <v>927</v>
      </c>
      <c r="B270" t="s">
        <v>928</v>
      </c>
      <c r="C270" t="s">
        <v>549</v>
      </c>
      <c r="D270" t="s">
        <v>929</v>
      </c>
      <c r="E270" t="s">
        <v>614</v>
      </c>
      <c r="F270" t="s">
        <v>17</v>
      </c>
      <c r="G270" t="s">
        <v>27</v>
      </c>
      <c r="H270">
        <v>3</v>
      </c>
      <c r="I270">
        <v>11</v>
      </c>
      <c r="J270">
        <v>0</v>
      </c>
      <c r="K270">
        <v>2</v>
      </c>
      <c r="L270">
        <v>1</v>
      </c>
    </row>
    <row r="271" spans="1:12">
      <c r="A271" t="s">
        <v>930</v>
      </c>
      <c r="B271" t="s">
        <v>931</v>
      </c>
      <c r="C271" t="s">
        <v>549</v>
      </c>
      <c r="D271" t="s">
        <v>932</v>
      </c>
      <c r="E271" t="s">
        <v>551</v>
      </c>
      <c r="F271" t="s">
        <v>17</v>
      </c>
      <c r="G271" t="s">
        <v>32</v>
      </c>
      <c r="H271">
        <v>4</v>
      </c>
      <c r="I271">
        <v>11</v>
      </c>
      <c r="J271">
        <v>1</v>
      </c>
      <c r="K271">
        <v>8</v>
      </c>
      <c r="L271">
        <v>0</v>
      </c>
    </row>
    <row r="272" spans="1:12">
      <c r="A272" t="s">
        <v>933</v>
      </c>
      <c r="B272" t="s">
        <v>934</v>
      </c>
      <c r="C272" t="s">
        <v>549</v>
      </c>
      <c r="D272" t="s">
        <v>935</v>
      </c>
      <c r="E272" t="s">
        <v>559</v>
      </c>
      <c r="F272" t="s">
        <v>17</v>
      </c>
      <c r="G272" t="s">
        <v>140</v>
      </c>
      <c r="H272">
        <v>1</v>
      </c>
      <c r="I272">
        <v>11</v>
      </c>
      <c r="J272">
        <v>0</v>
      </c>
      <c r="K272">
        <v>5</v>
      </c>
      <c r="L272">
        <v>2</v>
      </c>
    </row>
    <row r="273" spans="1:12">
      <c r="A273" t="s">
        <v>936</v>
      </c>
      <c r="B273" t="s">
        <v>937</v>
      </c>
      <c r="C273" t="s">
        <v>549</v>
      </c>
      <c r="D273" t="s">
        <v>729</v>
      </c>
      <c r="E273" t="s">
        <v>614</v>
      </c>
      <c r="F273" t="s">
        <v>17</v>
      </c>
      <c r="G273" t="s">
        <v>32</v>
      </c>
      <c r="H273">
        <v>4</v>
      </c>
      <c r="I273">
        <v>11</v>
      </c>
      <c r="J273">
        <v>1</v>
      </c>
      <c r="K273">
        <v>9</v>
      </c>
      <c r="L273">
        <v>1</v>
      </c>
    </row>
    <row r="274" spans="1:12">
      <c r="A274" t="s">
        <v>938</v>
      </c>
      <c r="B274" t="s">
        <v>939</v>
      </c>
      <c r="C274" t="s">
        <v>549</v>
      </c>
      <c r="D274" t="s">
        <v>940</v>
      </c>
      <c r="E274" t="s">
        <v>696</v>
      </c>
      <c r="F274" t="s">
        <v>17</v>
      </c>
      <c r="G274" t="s">
        <v>87</v>
      </c>
      <c r="H274">
        <v>4</v>
      </c>
      <c r="I274">
        <v>11</v>
      </c>
      <c r="J274">
        <v>1</v>
      </c>
      <c r="K274">
        <v>8</v>
      </c>
      <c r="L274">
        <v>1</v>
      </c>
    </row>
    <row r="275" spans="1:12">
      <c r="A275" t="s">
        <v>941</v>
      </c>
      <c r="B275" t="s">
        <v>942</v>
      </c>
      <c r="C275" t="s">
        <v>549</v>
      </c>
      <c r="D275" t="s">
        <v>943</v>
      </c>
      <c r="E275" t="s">
        <v>582</v>
      </c>
      <c r="F275" t="s">
        <v>17</v>
      </c>
      <c r="G275" t="s">
        <v>113</v>
      </c>
      <c r="H275">
        <v>3</v>
      </c>
      <c r="I275">
        <v>11</v>
      </c>
      <c r="J275">
        <v>0</v>
      </c>
      <c r="K275">
        <v>5</v>
      </c>
      <c r="L275">
        <v>1</v>
      </c>
    </row>
    <row r="276" spans="1:12">
      <c r="A276" t="s">
        <v>944</v>
      </c>
      <c r="B276" t="s">
        <v>945</v>
      </c>
      <c r="C276" t="s">
        <v>549</v>
      </c>
      <c r="D276" t="s">
        <v>602</v>
      </c>
      <c r="E276" t="s">
        <v>603</v>
      </c>
      <c r="F276" t="s">
        <v>17</v>
      </c>
      <c r="G276" t="s">
        <v>87</v>
      </c>
      <c r="H276">
        <v>3</v>
      </c>
      <c r="I276">
        <v>11</v>
      </c>
      <c r="J276">
        <v>0</v>
      </c>
      <c r="K276">
        <v>5</v>
      </c>
      <c r="L276">
        <v>1</v>
      </c>
    </row>
    <row r="277" spans="1:12">
      <c r="A277" t="s">
        <v>946</v>
      </c>
      <c r="B277" t="s">
        <v>947</v>
      </c>
      <c r="C277" t="s">
        <v>549</v>
      </c>
      <c r="D277" t="s">
        <v>948</v>
      </c>
      <c r="E277" t="s">
        <v>692</v>
      </c>
      <c r="F277" t="s">
        <v>17</v>
      </c>
      <c r="G277" t="s">
        <v>27</v>
      </c>
      <c r="H277">
        <v>1</v>
      </c>
      <c r="I277">
        <v>11</v>
      </c>
      <c r="J277">
        <v>0</v>
      </c>
      <c r="K277">
        <v>4</v>
      </c>
      <c r="L277">
        <v>0</v>
      </c>
    </row>
    <row r="278" spans="1:12">
      <c r="A278" t="s">
        <v>949</v>
      </c>
      <c r="B278" t="s">
        <v>950</v>
      </c>
      <c r="C278" t="s">
        <v>549</v>
      </c>
      <c r="D278" t="s">
        <v>951</v>
      </c>
      <c r="E278" t="s">
        <v>692</v>
      </c>
      <c r="F278" t="s">
        <v>17</v>
      </c>
      <c r="G278" t="s">
        <v>32</v>
      </c>
      <c r="H278">
        <v>1</v>
      </c>
      <c r="I278">
        <v>11</v>
      </c>
      <c r="J278">
        <v>0</v>
      </c>
      <c r="K278">
        <v>6</v>
      </c>
      <c r="L278">
        <v>2</v>
      </c>
    </row>
    <row r="279" spans="1:12">
      <c r="A279" t="s">
        <v>952</v>
      </c>
      <c r="B279" t="s">
        <v>953</v>
      </c>
      <c r="C279" t="s">
        <v>549</v>
      </c>
      <c r="D279" t="s">
        <v>954</v>
      </c>
      <c r="E279" t="s">
        <v>955</v>
      </c>
      <c r="F279" t="s">
        <v>17</v>
      </c>
      <c r="G279" t="s">
        <v>32</v>
      </c>
      <c r="H279">
        <v>4</v>
      </c>
      <c r="I279">
        <v>11</v>
      </c>
      <c r="J279">
        <v>1</v>
      </c>
      <c r="K279">
        <v>7</v>
      </c>
      <c r="L279">
        <v>1</v>
      </c>
    </row>
    <row r="280" spans="1:12">
      <c r="A280" t="s">
        <v>956</v>
      </c>
      <c r="B280" t="s">
        <v>957</v>
      </c>
      <c r="C280" t="s">
        <v>549</v>
      </c>
      <c r="D280" t="s">
        <v>958</v>
      </c>
      <c r="E280" t="s">
        <v>551</v>
      </c>
      <c r="F280" t="s">
        <v>17</v>
      </c>
      <c r="G280" t="s">
        <v>32</v>
      </c>
      <c r="H280">
        <v>3</v>
      </c>
      <c r="I280">
        <v>11</v>
      </c>
      <c r="J280">
        <v>1</v>
      </c>
      <c r="K280">
        <v>8</v>
      </c>
      <c r="L280">
        <v>0</v>
      </c>
    </row>
    <row r="281" spans="1:12">
      <c r="A281" t="s">
        <v>959</v>
      </c>
      <c r="B281" t="s">
        <v>960</v>
      </c>
      <c r="C281" t="s">
        <v>549</v>
      </c>
      <c r="D281" t="s">
        <v>961</v>
      </c>
      <c r="E281" t="s">
        <v>607</v>
      </c>
      <c r="F281" t="s">
        <v>17</v>
      </c>
      <c r="G281" t="s">
        <v>18</v>
      </c>
      <c r="H281">
        <v>4</v>
      </c>
      <c r="I281">
        <v>11</v>
      </c>
      <c r="J281">
        <v>1</v>
      </c>
      <c r="K281">
        <v>10</v>
      </c>
      <c r="L281">
        <v>0</v>
      </c>
    </row>
    <row r="282" spans="1:12">
      <c r="A282" t="s">
        <v>962</v>
      </c>
      <c r="B282" t="s">
        <v>963</v>
      </c>
      <c r="C282" t="s">
        <v>549</v>
      </c>
      <c r="D282" t="s">
        <v>964</v>
      </c>
      <c r="E282" t="s">
        <v>965</v>
      </c>
      <c r="F282" t="s">
        <v>17</v>
      </c>
      <c r="G282" t="s">
        <v>32</v>
      </c>
      <c r="H282">
        <v>3</v>
      </c>
      <c r="I282">
        <v>11</v>
      </c>
      <c r="J282">
        <v>2</v>
      </c>
      <c r="K282">
        <v>8</v>
      </c>
      <c r="L282">
        <v>0</v>
      </c>
    </row>
    <row r="283" spans="1:12">
      <c r="A283" t="s">
        <v>966</v>
      </c>
      <c r="B283" t="s">
        <v>967</v>
      </c>
      <c r="C283" t="s">
        <v>549</v>
      </c>
      <c r="D283" t="s">
        <v>968</v>
      </c>
      <c r="E283" t="s">
        <v>578</v>
      </c>
      <c r="F283" t="s">
        <v>192</v>
      </c>
      <c r="G283" t="s">
        <v>193</v>
      </c>
      <c r="H283">
        <v>4</v>
      </c>
      <c r="I283">
        <v>11</v>
      </c>
      <c r="J283">
        <v>0</v>
      </c>
      <c r="K283">
        <v>4</v>
      </c>
      <c r="L283">
        <v>0</v>
      </c>
    </row>
    <row r="284" spans="1:12">
      <c r="A284" t="s">
        <v>969</v>
      </c>
      <c r="B284" t="s">
        <v>970</v>
      </c>
      <c r="C284" t="s">
        <v>549</v>
      </c>
      <c r="D284" t="s">
        <v>971</v>
      </c>
      <c r="E284" t="s">
        <v>688</v>
      </c>
      <c r="F284" t="s">
        <v>17</v>
      </c>
      <c r="G284" t="s">
        <v>32</v>
      </c>
      <c r="H284">
        <v>4</v>
      </c>
      <c r="I284">
        <v>11</v>
      </c>
      <c r="J284">
        <v>1</v>
      </c>
      <c r="K284">
        <v>5</v>
      </c>
      <c r="L284">
        <v>0</v>
      </c>
    </row>
    <row r="285" spans="1:12">
      <c r="A285" t="s">
        <v>972</v>
      </c>
      <c r="B285" t="s">
        <v>973</v>
      </c>
      <c r="C285" t="s">
        <v>549</v>
      </c>
      <c r="D285" t="s">
        <v>974</v>
      </c>
      <c r="E285" t="s">
        <v>603</v>
      </c>
      <c r="F285" t="s">
        <v>17</v>
      </c>
      <c r="G285" t="s">
        <v>18</v>
      </c>
      <c r="H285">
        <v>2</v>
      </c>
      <c r="I285">
        <v>11</v>
      </c>
      <c r="J285">
        <v>0</v>
      </c>
      <c r="K285">
        <v>8</v>
      </c>
      <c r="L285">
        <v>0</v>
      </c>
    </row>
    <row r="286" spans="1:12">
      <c r="A286" t="s">
        <v>975</v>
      </c>
      <c r="B286" t="s">
        <v>976</v>
      </c>
      <c r="C286" t="s">
        <v>549</v>
      </c>
      <c r="D286" t="s">
        <v>977</v>
      </c>
      <c r="E286" t="s">
        <v>607</v>
      </c>
      <c r="F286" t="s">
        <v>192</v>
      </c>
      <c r="G286" t="s">
        <v>193</v>
      </c>
      <c r="H286">
        <v>5</v>
      </c>
      <c r="I286">
        <v>11</v>
      </c>
      <c r="J286">
        <v>0</v>
      </c>
      <c r="K286">
        <v>6</v>
      </c>
      <c r="L286">
        <v>0</v>
      </c>
    </row>
    <row r="287" spans="1:12">
      <c r="A287" t="s">
        <v>978</v>
      </c>
      <c r="B287" t="s">
        <v>979</v>
      </c>
      <c r="C287" t="s">
        <v>549</v>
      </c>
      <c r="D287" t="s">
        <v>980</v>
      </c>
      <c r="E287" t="s">
        <v>551</v>
      </c>
      <c r="F287" t="s">
        <v>17</v>
      </c>
      <c r="G287" t="s">
        <v>18</v>
      </c>
      <c r="H287">
        <v>1</v>
      </c>
      <c r="I287">
        <v>11</v>
      </c>
      <c r="J287">
        <v>0</v>
      </c>
      <c r="K287">
        <v>8</v>
      </c>
      <c r="L287">
        <v>1</v>
      </c>
    </row>
    <row r="288" spans="1:12">
      <c r="A288" t="s">
        <v>981</v>
      </c>
      <c r="B288" t="s">
        <v>982</v>
      </c>
      <c r="C288" t="s">
        <v>549</v>
      </c>
      <c r="D288" t="s">
        <v>983</v>
      </c>
      <c r="E288" t="s">
        <v>586</v>
      </c>
      <c r="F288" t="s">
        <v>17</v>
      </c>
      <c r="G288" t="s">
        <v>282</v>
      </c>
      <c r="H288">
        <v>5</v>
      </c>
      <c r="I288">
        <v>11</v>
      </c>
      <c r="J288">
        <v>1</v>
      </c>
      <c r="K288">
        <v>8</v>
      </c>
      <c r="L288">
        <v>0</v>
      </c>
    </row>
    <row r="289" spans="1:12">
      <c r="A289" t="s">
        <v>984</v>
      </c>
      <c r="B289" t="s">
        <v>985</v>
      </c>
      <c r="C289" t="s">
        <v>549</v>
      </c>
      <c r="D289" t="s">
        <v>986</v>
      </c>
      <c r="E289" t="s">
        <v>692</v>
      </c>
      <c r="F289" t="s">
        <v>17</v>
      </c>
      <c r="G289" t="s">
        <v>32</v>
      </c>
      <c r="H289">
        <v>3</v>
      </c>
      <c r="I289">
        <v>11</v>
      </c>
      <c r="J289">
        <v>1</v>
      </c>
      <c r="K289">
        <v>8</v>
      </c>
      <c r="L289">
        <v>1</v>
      </c>
    </row>
    <row r="290" spans="1:12">
      <c r="A290" t="s">
        <v>987</v>
      </c>
      <c r="B290" t="s">
        <v>988</v>
      </c>
      <c r="C290" t="s">
        <v>549</v>
      </c>
      <c r="D290" t="s">
        <v>989</v>
      </c>
      <c r="E290" t="s">
        <v>582</v>
      </c>
      <c r="F290" t="s">
        <v>17</v>
      </c>
      <c r="G290" t="s">
        <v>27</v>
      </c>
      <c r="H290">
        <v>3</v>
      </c>
      <c r="I290">
        <v>11</v>
      </c>
      <c r="J290">
        <v>0</v>
      </c>
      <c r="K290">
        <v>5</v>
      </c>
      <c r="L290">
        <v>1</v>
      </c>
    </row>
    <row r="291" spans="1:12">
      <c r="A291" t="s">
        <v>990</v>
      </c>
      <c r="B291" t="s">
        <v>991</v>
      </c>
      <c r="C291" t="s">
        <v>549</v>
      </c>
      <c r="D291" t="s">
        <v>992</v>
      </c>
      <c r="E291" t="s">
        <v>796</v>
      </c>
      <c r="F291" t="s">
        <v>17</v>
      </c>
      <c r="G291" t="s">
        <v>87</v>
      </c>
      <c r="H291">
        <v>4</v>
      </c>
      <c r="I291">
        <v>11</v>
      </c>
      <c r="J291">
        <v>1</v>
      </c>
      <c r="K291">
        <v>9</v>
      </c>
      <c r="L291">
        <v>0</v>
      </c>
    </row>
    <row r="292" spans="1:12">
      <c r="A292" t="s">
        <v>993</v>
      </c>
      <c r="B292" t="s">
        <v>994</v>
      </c>
      <c r="C292" t="s">
        <v>549</v>
      </c>
      <c r="D292" t="s">
        <v>995</v>
      </c>
      <c r="E292" t="s">
        <v>996</v>
      </c>
      <c r="F292" t="s">
        <v>17</v>
      </c>
      <c r="G292" t="s">
        <v>140</v>
      </c>
      <c r="H292">
        <v>3</v>
      </c>
      <c r="I292">
        <v>11</v>
      </c>
      <c r="J292">
        <v>1</v>
      </c>
      <c r="K292">
        <v>8</v>
      </c>
      <c r="L292">
        <v>1</v>
      </c>
    </row>
    <row r="293" spans="1:12">
      <c r="A293" t="s">
        <v>997</v>
      </c>
      <c r="B293" t="s">
        <v>998</v>
      </c>
      <c r="C293" t="s">
        <v>549</v>
      </c>
      <c r="D293" t="s">
        <v>999</v>
      </c>
      <c r="E293" t="s">
        <v>688</v>
      </c>
      <c r="F293" t="s">
        <v>17</v>
      </c>
      <c r="G293" t="s">
        <v>87</v>
      </c>
      <c r="H293">
        <v>3</v>
      </c>
      <c r="I293">
        <v>11</v>
      </c>
      <c r="J293">
        <v>1</v>
      </c>
      <c r="K293">
        <v>5</v>
      </c>
      <c r="L293">
        <v>0</v>
      </c>
    </row>
    <row r="294" spans="1:12">
      <c r="A294" t="s">
        <v>1000</v>
      </c>
      <c r="B294" t="s">
        <v>1001</v>
      </c>
      <c r="C294" t="s">
        <v>549</v>
      </c>
      <c r="D294" t="s">
        <v>1002</v>
      </c>
      <c r="E294" t="s">
        <v>625</v>
      </c>
      <c r="F294" t="s">
        <v>17</v>
      </c>
      <c r="G294" t="s">
        <v>18</v>
      </c>
      <c r="H294">
        <v>2</v>
      </c>
      <c r="I294">
        <v>11</v>
      </c>
      <c r="J294">
        <v>0</v>
      </c>
      <c r="K294">
        <v>8</v>
      </c>
      <c r="L294">
        <v>0</v>
      </c>
    </row>
    <row r="295" spans="1:12">
      <c r="A295" t="s">
        <v>1003</v>
      </c>
      <c r="B295" t="s">
        <v>1004</v>
      </c>
      <c r="C295" t="s">
        <v>549</v>
      </c>
      <c r="D295" t="s">
        <v>654</v>
      </c>
      <c r="E295" t="s">
        <v>655</v>
      </c>
      <c r="F295" t="s">
        <v>17</v>
      </c>
      <c r="G295" t="s">
        <v>113</v>
      </c>
      <c r="H295">
        <v>4</v>
      </c>
      <c r="I295">
        <v>11</v>
      </c>
      <c r="J295">
        <v>2</v>
      </c>
      <c r="K295">
        <v>9</v>
      </c>
      <c r="L295">
        <v>0</v>
      </c>
    </row>
    <row r="296" spans="1:12">
      <c r="A296" t="s">
        <v>1005</v>
      </c>
      <c r="B296" t="s">
        <v>1006</v>
      </c>
      <c r="C296" t="s">
        <v>549</v>
      </c>
      <c r="D296" t="s">
        <v>1007</v>
      </c>
      <c r="E296" t="s">
        <v>614</v>
      </c>
      <c r="F296" t="s">
        <v>17</v>
      </c>
      <c r="G296" t="s">
        <v>32</v>
      </c>
      <c r="H296">
        <v>2</v>
      </c>
      <c r="I296">
        <v>11</v>
      </c>
      <c r="J296">
        <v>0</v>
      </c>
      <c r="K296">
        <v>4</v>
      </c>
      <c r="L296">
        <v>1</v>
      </c>
    </row>
    <row r="297" spans="1:12">
      <c r="A297" t="s">
        <v>1008</v>
      </c>
      <c r="B297" t="s">
        <v>1009</v>
      </c>
      <c r="C297" t="s">
        <v>549</v>
      </c>
      <c r="D297" t="s">
        <v>1010</v>
      </c>
      <c r="E297" t="s">
        <v>614</v>
      </c>
      <c r="F297" t="s">
        <v>17</v>
      </c>
      <c r="G297" t="s">
        <v>87</v>
      </c>
      <c r="H297">
        <v>4</v>
      </c>
      <c r="I297">
        <v>11</v>
      </c>
      <c r="J297">
        <v>2</v>
      </c>
      <c r="K297">
        <v>8</v>
      </c>
      <c r="L297">
        <v>1</v>
      </c>
    </row>
    <row r="298" spans="1:12">
      <c r="A298" t="s">
        <v>1011</v>
      </c>
      <c r="B298" t="s">
        <v>1012</v>
      </c>
      <c r="C298" t="s">
        <v>549</v>
      </c>
      <c r="D298" t="s">
        <v>1013</v>
      </c>
      <c r="E298" t="s">
        <v>901</v>
      </c>
      <c r="F298" t="s">
        <v>17</v>
      </c>
      <c r="G298" t="s">
        <v>32</v>
      </c>
      <c r="H298">
        <v>4</v>
      </c>
      <c r="I298">
        <v>11</v>
      </c>
      <c r="J298">
        <v>1</v>
      </c>
      <c r="K298">
        <v>4</v>
      </c>
      <c r="L298">
        <v>0</v>
      </c>
    </row>
    <row r="299" spans="1:12">
      <c r="A299" t="s">
        <v>1014</v>
      </c>
      <c r="B299" t="s">
        <v>1015</v>
      </c>
      <c r="C299" t="s">
        <v>549</v>
      </c>
      <c r="D299" t="s">
        <v>1016</v>
      </c>
      <c r="E299" t="s">
        <v>614</v>
      </c>
      <c r="F299" t="s">
        <v>17</v>
      </c>
      <c r="G299" t="s">
        <v>140</v>
      </c>
      <c r="H299">
        <v>4</v>
      </c>
      <c r="I299">
        <v>11</v>
      </c>
      <c r="J299">
        <v>0</v>
      </c>
      <c r="K299">
        <v>7</v>
      </c>
      <c r="L299">
        <v>1</v>
      </c>
    </row>
    <row r="300" spans="1:12">
      <c r="A300" t="s">
        <v>1017</v>
      </c>
      <c r="B300" t="s">
        <v>1018</v>
      </c>
      <c r="C300" t="s">
        <v>549</v>
      </c>
      <c r="D300" t="s">
        <v>1019</v>
      </c>
      <c r="E300" t="s">
        <v>720</v>
      </c>
      <c r="F300" t="s">
        <v>17</v>
      </c>
      <c r="G300" t="s">
        <v>87</v>
      </c>
      <c r="H300">
        <v>5</v>
      </c>
      <c r="I300">
        <v>11</v>
      </c>
      <c r="J300">
        <v>1</v>
      </c>
      <c r="K300">
        <v>3</v>
      </c>
      <c r="L300">
        <v>1</v>
      </c>
    </row>
    <row r="301" spans="1:12">
      <c r="A301" t="s">
        <v>1020</v>
      </c>
      <c r="B301" t="s">
        <v>1021</v>
      </c>
      <c r="C301" t="s">
        <v>549</v>
      </c>
      <c r="D301" t="s">
        <v>1022</v>
      </c>
      <c r="E301" t="s">
        <v>768</v>
      </c>
      <c r="F301" t="s">
        <v>17</v>
      </c>
      <c r="G301" t="s">
        <v>18</v>
      </c>
      <c r="H301">
        <v>4</v>
      </c>
      <c r="I301">
        <v>11</v>
      </c>
      <c r="J301">
        <v>2</v>
      </c>
      <c r="K301">
        <v>9</v>
      </c>
      <c r="L301">
        <v>0</v>
      </c>
    </row>
    <row r="302" spans="1:12">
      <c r="A302" t="s">
        <v>1023</v>
      </c>
      <c r="B302" t="s">
        <v>1024</v>
      </c>
      <c r="C302" t="s">
        <v>549</v>
      </c>
      <c r="D302" t="s">
        <v>1025</v>
      </c>
      <c r="E302" t="s">
        <v>669</v>
      </c>
      <c r="F302" t="s">
        <v>17</v>
      </c>
      <c r="G302" t="s">
        <v>32</v>
      </c>
      <c r="H302">
        <v>3</v>
      </c>
      <c r="I302">
        <v>11</v>
      </c>
      <c r="J302">
        <v>0</v>
      </c>
      <c r="K302">
        <v>11</v>
      </c>
      <c r="L302">
        <v>0</v>
      </c>
    </row>
    <row r="303" spans="1:12">
      <c r="A303" t="s">
        <v>1026</v>
      </c>
      <c r="B303" t="s">
        <v>1027</v>
      </c>
      <c r="C303" t="s">
        <v>549</v>
      </c>
      <c r="D303" t="s">
        <v>713</v>
      </c>
      <c r="E303" t="s">
        <v>614</v>
      </c>
      <c r="F303" t="s">
        <v>17</v>
      </c>
      <c r="G303" t="s">
        <v>113</v>
      </c>
      <c r="H303">
        <v>2</v>
      </c>
      <c r="I303">
        <v>11</v>
      </c>
      <c r="J303">
        <v>0</v>
      </c>
      <c r="K303">
        <v>7</v>
      </c>
      <c r="L303">
        <v>0</v>
      </c>
    </row>
    <row r="304" spans="1:12">
      <c r="A304" t="s">
        <v>1028</v>
      </c>
      <c r="B304" t="s">
        <v>1029</v>
      </c>
      <c r="C304" t="s">
        <v>549</v>
      </c>
      <c r="D304" t="s">
        <v>1010</v>
      </c>
      <c r="E304" t="s">
        <v>614</v>
      </c>
      <c r="F304" t="s">
        <v>17</v>
      </c>
      <c r="G304" t="s">
        <v>113</v>
      </c>
      <c r="H304">
        <v>1</v>
      </c>
      <c r="I304">
        <v>11</v>
      </c>
      <c r="J304">
        <v>0</v>
      </c>
      <c r="K304">
        <v>8</v>
      </c>
      <c r="L304">
        <v>0</v>
      </c>
    </row>
    <row r="305" spans="1:12">
      <c r="A305" t="s">
        <v>1030</v>
      </c>
      <c r="B305" t="s">
        <v>1031</v>
      </c>
      <c r="C305" t="s">
        <v>549</v>
      </c>
      <c r="D305" t="s">
        <v>1032</v>
      </c>
      <c r="E305" t="s">
        <v>614</v>
      </c>
      <c r="F305" t="s">
        <v>17</v>
      </c>
      <c r="G305" t="s">
        <v>27</v>
      </c>
      <c r="H305">
        <v>1</v>
      </c>
      <c r="I305">
        <v>11</v>
      </c>
      <c r="J305">
        <v>0</v>
      </c>
      <c r="K305">
        <v>1</v>
      </c>
      <c r="L305">
        <v>0</v>
      </c>
    </row>
    <row r="306" spans="1:12">
      <c r="A306" t="s">
        <v>1033</v>
      </c>
      <c r="B306" t="s">
        <v>1034</v>
      </c>
      <c r="C306" t="s">
        <v>549</v>
      </c>
      <c r="D306" t="s">
        <v>1035</v>
      </c>
      <c r="E306" t="s">
        <v>607</v>
      </c>
      <c r="F306" t="s">
        <v>17</v>
      </c>
      <c r="G306" t="s">
        <v>27</v>
      </c>
      <c r="H306">
        <v>2</v>
      </c>
      <c r="I306">
        <v>11</v>
      </c>
      <c r="J306">
        <v>0</v>
      </c>
      <c r="K306">
        <v>6</v>
      </c>
      <c r="L306">
        <v>3</v>
      </c>
    </row>
    <row r="307" spans="1:12">
      <c r="A307" t="s">
        <v>1036</v>
      </c>
      <c r="B307" t="s">
        <v>1037</v>
      </c>
      <c r="C307" t="s">
        <v>549</v>
      </c>
      <c r="D307" t="s">
        <v>1038</v>
      </c>
      <c r="E307" t="s">
        <v>614</v>
      </c>
      <c r="F307" t="s">
        <v>17</v>
      </c>
      <c r="G307" t="s">
        <v>27</v>
      </c>
      <c r="H307">
        <v>1</v>
      </c>
      <c r="I307">
        <v>11</v>
      </c>
      <c r="J307">
        <v>0</v>
      </c>
      <c r="K307">
        <v>7</v>
      </c>
      <c r="L307">
        <v>2</v>
      </c>
    </row>
    <row r="308" spans="1:12">
      <c r="A308" t="s">
        <v>1039</v>
      </c>
      <c r="B308" t="s">
        <v>1040</v>
      </c>
      <c r="C308" t="s">
        <v>549</v>
      </c>
      <c r="D308" t="s">
        <v>1041</v>
      </c>
      <c r="E308" t="s">
        <v>582</v>
      </c>
      <c r="F308" t="s">
        <v>17</v>
      </c>
      <c r="G308" t="s">
        <v>27</v>
      </c>
      <c r="H308">
        <v>1</v>
      </c>
      <c r="I308">
        <v>11</v>
      </c>
      <c r="J308">
        <v>0</v>
      </c>
      <c r="K308">
        <v>5</v>
      </c>
      <c r="L308">
        <v>0</v>
      </c>
    </row>
    <row r="309" spans="1:12">
      <c r="A309" t="s">
        <v>1042</v>
      </c>
      <c r="B309" t="s">
        <v>1043</v>
      </c>
      <c r="C309" t="s">
        <v>549</v>
      </c>
      <c r="D309" t="s">
        <v>1044</v>
      </c>
      <c r="E309" t="s">
        <v>614</v>
      </c>
      <c r="F309" t="s">
        <v>17</v>
      </c>
      <c r="G309" t="s">
        <v>32</v>
      </c>
      <c r="H309">
        <v>3</v>
      </c>
      <c r="I309">
        <v>11</v>
      </c>
      <c r="J309">
        <v>1</v>
      </c>
      <c r="K309">
        <v>6</v>
      </c>
      <c r="L309">
        <v>0</v>
      </c>
    </row>
    <row r="310" spans="1:12">
      <c r="A310" t="s">
        <v>1045</v>
      </c>
      <c r="B310" t="s">
        <v>1046</v>
      </c>
      <c r="C310" t="s">
        <v>549</v>
      </c>
      <c r="D310" t="s">
        <v>811</v>
      </c>
      <c r="E310" t="s">
        <v>684</v>
      </c>
      <c r="F310" t="s">
        <v>17</v>
      </c>
      <c r="G310" t="s">
        <v>32</v>
      </c>
      <c r="H310">
        <v>4</v>
      </c>
      <c r="I310">
        <v>11</v>
      </c>
      <c r="J310">
        <v>0</v>
      </c>
      <c r="K310">
        <v>11</v>
      </c>
      <c r="L310">
        <v>0</v>
      </c>
    </row>
    <row r="311" spans="1:12">
      <c r="A311" t="s">
        <v>1047</v>
      </c>
      <c r="B311" t="s">
        <v>1048</v>
      </c>
      <c r="C311" t="s">
        <v>549</v>
      </c>
      <c r="D311" t="s">
        <v>1049</v>
      </c>
      <c r="E311" t="s">
        <v>720</v>
      </c>
      <c r="F311" t="s">
        <v>17</v>
      </c>
      <c r="G311" t="s">
        <v>32</v>
      </c>
      <c r="H311">
        <v>5</v>
      </c>
      <c r="I311">
        <v>11</v>
      </c>
      <c r="J311">
        <v>2</v>
      </c>
      <c r="K311">
        <v>9</v>
      </c>
      <c r="L311">
        <v>0</v>
      </c>
    </row>
    <row r="312" spans="1:12">
      <c r="A312" t="s">
        <v>1050</v>
      </c>
      <c r="B312" t="s">
        <v>1051</v>
      </c>
      <c r="C312" t="s">
        <v>549</v>
      </c>
      <c r="D312" t="s">
        <v>1052</v>
      </c>
      <c r="E312" t="s">
        <v>563</v>
      </c>
      <c r="F312" t="s">
        <v>17</v>
      </c>
      <c r="G312" t="s">
        <v>32</v>
      </c>
      <c r="H312">
        <v>3</v>
      </c>
      <c r="I312">
        <v>11</v>
      </c>
      <c r="J312">
        <v>0</v>
      </c>
      <c r="K312">
        <v>8</v>
      </c>
      <c r="L312">
        <v>0</v>
      </c>
    </row>
    <row r="313" spans="1:12">
      <c r="A313" t="s">
        <v>1053</v>
      </c>
      <c r="B313" t="s">
        <v>1054</v>
      </c>
      <c r="C313" t="s">
        <v>549</v>
      </c>
      <c r="D313" t="s">
        <v>1055</v>
      </c>
      <c r="E313" t="s">
        <v>614</v>
      </c>
      <c r="F313" t="s">
        <v>17</v>
      </c>
      <c r="G313" t="s">
        <v>87</v>
      </c>
      <c r="H313">
        <v>4</v>
      </c>
      <c r="I313">
        <v>11</v>
      </c>
      <c r="J313">
        <v>0</v>
      </c>
      <c r="K313">
        <v>2</v>
      </c>
      <c r="L313">
        <v>0</v>
      </c>
    </row>
    <row r="314" spans="1:12">
      <c r="A314" t="s">
        <v>1056</v>
      </c>
      <c r="B314" t="s">
        <v>1057</v>
      </c>
      <c r="C314" t="s">
        <v>549</v>
      </c>
      <c r="D314" t="s">
        <v>1058</v>
      </c>
      <c r="E314" t="s">
        <v>578</v>
      </c>
      <c r="F314" t="s">
        <v>17</v>
      </c>
      <c r="G314" t="s">
        <v>32</v>
      </c>
      <c r="H314">
        <v>4</v>
      </c>
      <c r="I314">
        <v>11</v>
      </c>
      <c r="J314">
        <v>0</v>
      </c>
      <c r="K314">
        <v>7</v>
      </c>
      <c r="L314">
        <v>0</v>
      </c>
    </row>
    <row r="315" spans="1:12">
      <c r="A315" t="s">
        <v>1059</v>
      </c>
      <c r="B315" t="s">
        <v>1060</v>
      </c>
      <c r="C315" t="s">
        <v>549</v>
      </c>
      <c r="D315" t="s">
        <v>1061</v>
      </c>
      <c r="E315" t="s">
        <v>1062</v>
      </c>
      <c r="F315" t="s">
        <v>17</v>
      </c>
      <c r="G315" t="s">
        <v>18</v>
      </c>
      <c r="H315">
        <v>2</v>
      </c>
      <c r="I315">
        <v>11</v>
      </c>
      <c r="J315">
        <v>0</v>
      </c>
      <c r="K315">
        <v>8</v>
      </c>
      <c r="L315">
        <v>1</v>
      </c>
    </row>
    <row r="316" spans="1:12">
      <c r="A316" t="s">
        <v>1063</v>
      </c>
      <c r="B316" t="s">
        <v>1064</v>
      </c>
      <c r="C316" t="s">
        <v>549</v>
      </c>
      <c r="D316" t="s">
        <v>983</v>
      </c>
      <c r="E316" t="s">
        <v>586</v>
      </c>
      <c r="F316" t="s">
        <v>17</v>
      </c>
      <c r="G316" t="s">
        <v>87</v>
      </c>
      <c r="H316">
        <v>5</v>
      </c>
      <c r="I316">
        <v>11</v>
      </c>
      <c r="J316">
        <v>0</v>
      </c>
      <c r="K316">
        <v>5</v>
      </c>
      <c r="L316">
        <v>1</v>
      </c>
    </row>
    <row r="317" spans="1:12">
      <c r="A317" t="s">
        <v>1065</v>
      </c>
      <c r="B317" t="s">
        <v>1066</v>
      </c>
      <c r="C317" t="s">
        <v>549</v>
      </c>
      <c r="D317" t="s">
        <v>1067</v>
      </c>
      <c r="E317" t="s">
        <v>578</v>
      </c>
      <c r="F317" t="s">
        <v>17</v>
      </c>
      <c r="G317" t="s">
        <v>32</v>
      </c>
      <c r="H317">
        <v>3</v>
      </c>
      <c r="I317">
        <v>11</v>
      </c>
      <c r="J317">
        <v>0</v>
      </c>
      <c r="K317">
        <v>3</v>
      </c>
      <c r="L317">
        <v>0</v>
      </c>
    </row>
    <row r="318" spans="1:12">
      <c r="A318" t="s">
        <v>1068</v>
      </c>
      <c r="B318" t="s">
        <v>1069</v>
      </c>
      <c r="C318" t="s">
        <v>549</v>
      </c>
      <c r="D318" t="s">
        <v>1070</v>
      </c>
      <c r="E318" t="s">
        <v>655</v>
      </c>
      <c r="F318" t="s">
        <v>17</v>
      </c>
      <c r="G318" t="s">
        <v>27</v>
      </c>
      <c r="H318">
        <v>2</v>
      </c>
      <c r="I318">
        <v>11</v>
      </c>
      <c r="J318">
        <v>0</v>
      </c>
      <c r="K318">
        <v>3</v>
      </c>
      <c r="L318">
        <v>2</v>
      </c>
    </row>
    <row r="319" spans="1:12">
      <c r="A319" t="s">
        <v>1071</v>
      </c>
      <c r="B319" t="s">
        <v>1072</v>
      </c>
      <c r="C319" t="s">
        <v>549</v>
      </c>
      <c r="D319" t="s">
        <v>1073</v>
      </c>
      <c r="E319" t="s">
        <v>614</v>
      </c>
      <c r="F319" t="s">
        <v>17</v>
      </c>
      <c r="G319" t="s">
        <v>87</v>
      </c>
      <c r="H319">
        <v>2</v>
      </c>
      <c r="I319">
        <v>11</v>
      </c>
      <c r="J319">
        <v>0</v>
      </c>
      <c r="K319">
        <v>7</v>
      </c>
      <c r="L319">
        <v>2</v>
      </c>
    </row>
    <row r="320" spans="1:12">
      <c r="A320" t="s">
        <v>1074</v>
      </c>
      <c r="B320" t="s">
        <v>1075</v>
      </c>
      <c r="C320" t="s">
        <v>549</v>
      </c>
      <c r="D320" t="s">
        <v>1076</v>
      </c>
      <c r="E320" t="s">
        <v>607</v>
      </c>
      <c r="F320" t="s">
        <v>17</v>
      </c>
      <c r="G320" t="s">
        <v>32</v>
      </c>
      <c r="H320">
        <v>5</v>
      </c>
      <c r="I320">
        <v>11</v>
      </c>
      <c r="J320">
        <v>2</v>
      </c>
      <c r="K320">
        <v>7</v>
      </c>
      <c r="L320">
        <v>2</v>
      </c>
    </row>
    <row r="321" spans="1:12">
      <c r="A321" t="s">
        <v>1077</v>
      </c>
      <c r="B321" t="s">
        <v>1078</v>
      </c>
      <c r="C321" t="s">
        <v>549</v>
      </c>
      <c r="D321" t="s">
        <v>1079</v>
      </c>
      <c r="E321" t="s">
        <v>1080</v>
      </c>
      <c r="F321" t="s">
        <v>17</v>
      </c>
      <c r="G321" t="s">
        <v>32</v>
      </c>
      <c r="H321">
        <v>2</v>
      </c>
      <c r="I321">
        <v>11</v>
      </c>
      <c r="J321">
        <v>0</v>
      </c>
      <c r="K321">
        <v>8</v>
      </c>
      <c r="L321">
        <v>1</v>
      </c>
    </row>
    <row r="322" spans="1:12">
      <c r="A322" t="s">
        <v>1081</v>
      </c>
      <c r="B322" t="s">
        <v>1082</v>
      </c>
      <c r="C322" t="s">
        <v>549</v>
      </c>
      <c r="D322" t="s">
        <v>1083</v>
      </c>
      <c r="E322" t="s">
        <v>563</v>
      </c>
      <c r="F322" t="s">
        <v>17</v>
      </c>
      <c r="G322" t="s">
        <v>87</v>
      </c>
      <c r="H322">
        <v>5</v>
      </c>
      <c r="I322">
        <v>11</v>
      </c>
      <c r="J322">
        <v>1</v>
      </c>
      <c r="K322">
        <v>9</v>
      </c>
      <c r="L322">
        <v>1</v>
      </c>
    </row>
    <row r="323" spans="1:12">
      <c r="A323" t="s">
        <v>1084</v>
      </c>
      <c r="B323" t="s">
        <v>1085</v>
      </c>
      <c r="C323" t="s">
        <v>549</v>
      </c>
      <c r="D323" t="s">
        <v>602</v>
      </c>
      <c r="E323" t="s">
        <v>603</v>
      </c>
      <c r="F323" t="s">
        <v>17</v>
      </c>
      <c r="G323" t="s">
        <v>32</v>
      </c>
      <c r="H323">
        <v>1</v>
      </c>
      <c r="I323">
        <v>11</v>
      </c>
      <c r="J323">
        <v>0</v>
      </c>
      <c r="K323">
        <v>9</v>
      </c>
      <c r="L323">
        <v>0</v>
      </c>
    </row>
    <row r="324" spans="1:12">
      <c r="A324" t="s">
        <v>1086</v>
      </c>
      <c r="B324" t="s">
        <v>1087</v>
      </c>
      <c r="C324" t="s">
        <v>549</v>
      </c>
      <c r="D324" t="s">
        <v>562</v>
      </c>
      <c r="E324" t="s">
        <v>563</v>
      </c>
      <c r="F324" t="s">
        <v>17</v>
      </c>
      <c r="G324" t="s">
        <v>32</v>
      </c>
      <c r="H324">
        <v>4</v>
      </c>
      <c r="I324">
        <v>11</v>
      </c>
      <c r="J324">
        <v>1</v>
      </c>
      <c r="K324">
        <v>9</v>
      </c>
      <c r="L324">
        <v>0</v>
      </c>
    </row>
    <row r="325" spans="1:12">
      <c r="A325" t="s">
        <v>1088</v>
      </c>
      <c r="B325" t="s">
        <v>1089</v>
      </c>
      <c r="C325" t="s">
        <v>549</v>
      </c>
      <c r="D325" t="s">
        <v>1090</v>
      </c>
      <c r="E325" t="s">
        <v>827</v>
      </c>
      <c r="F325" t="s">
        <v>17</v>
      </c>
      <c r="G325" t="s">
        <v>27</v>
      </c>
      <c r="H325">
        <v>1</v>
      </c>
      <c r="I325">
        <v>11</v>
      </c>
      <c r="J325">
        <v>0</v>
      </c>
      <c r="K325">
        <v>5</v>
      </c>
      <c r="L325">
        <v>3</v>
      </c>
    </row>
    <row r="326" spans="1:12">
      <c r="A326" t="s">
        <v>1091</v>
      </c>
      <c r="B326" t="s">
        <v>1092</v>
      </c>
      <c r="C326" t="s">
        <v>549</v>
      </c>
      <c r="D326" t="s">
        <v>1093</v>
      </c>
      <c r="E326" t="s">
        <v>614</v>
      </c>
      <c r="F326" t="s">
        <v>17</v>
      </c>
      <c r="G326" t="s">
        <v>27</v>
      </c>
      <c r="H326">
        <v>1</v>
      </c>
      <c r="I326">
        <v>11</v>
      </c>
      <c r="J326">
        <v>0</v>
      </c>
      <c r="K326">
        <v>3</v>
      </c>
      <c r="L326">
        <v>1</v>
      </c>
    </row>
    <row r="327" spans="1:12">
      <c r="A327" t="s">
        <v>1094</v>
      </c>
      <c r="B327" t="s">
        <v>1095</v>
      </c>
      <c r="C327" t="s">
        <v>549</v>
      </c>
      <c r="D327" t="s">
        <v>1096</v>
      </c>
      <c r="E327" t="s">
        <v>614</v>
      </c>
      <c r="F327" t="s">
        <v>17</v>
      </c>
      <c r="G327" t="s">
        <v>27</v>
      </c>
      <c r="H327">
        <v>2</v>
      </c>
      <c r="I327">
        <v>11</v>
      </c>
      <c r="J327">
        <v>0</v>
      </c>
      <c r="K327">
        <v>6</v>
      </c>
      <c r="L327">
        <v>3</v>
      </c>
    </row>
    <row r="328" spans="1:12">
      <c r="A328" t="s">
        <v>1097</v>
      </c>
      <c r="B328" t="s">
        <v>1098</v>
      </c>
      <c r="C328" t="s">
        <v>549</v>
      </c>
      <c r="D328" t="s">
        <v>1099</v>
      </c>
      <c r="E328" t="s">
        <v>614</v>
      </c>
      <c r="F328" t="s">
        <v>17</v>
      </c>
      <c r="G328" t="s">
        <v>27</v>
      </c>
      <c r="H328">
        <v>2</v>
      </c>
      <c r="I328">
        <v>11</v>
      </c>
      <c r="J328">
        <v>0</v>
      </c>
      <c r="K328">
        <v>4</v>
      </c>
      <c r="L328">
        <v>4</v>
      </c>
    </row>
    <row r="329" spans="1:12">
      <c r="A329" t="s">
        <v>1100</v>
      </c>
      <c r="B329" t="s">
        <v>1101</v>
      </c>
      <c r="C329" t="s">
        <v>549</v>
      </c>
      <c r="D329" t="s">
        <v>1102</v>
      </c>
      <c r="E329" t="s">
        <v>614</v>
      </c>
      <c r="F329" t="s">
        <v>17</v>
      </c>
      <c r="G329" t="s">
        <v>87</v>
      </c>
      <c r="H329">
        <v>2</v>
      </c>
      <c r="I329">
        <v>11</v>
      </c>
      <c r="J329">
        <v>0</v>
      </c>
      <c r="K329">
        <v>11</v>
      </c>
      <c r="L329">
        <v>0</v>
      </c>
    </row>
    <row r="330" spans="1:12">
      <c r="A330" t="s">
        <v>1103</v>
      </c>
      <c r="B330" t="s">
        <v>1104</v>
      </c>
      <c r="C330" t="s">
        <v>549</v>
      </c>
      <c r="D330" t="s">
        <v>1105</v>
      </c>
      <c r="E330" t="s">
        <v>551</v>
      </c>
      <c r="F330" t="s">
        <v>17</v>
      </c>
      <c r="G330" t="s">
        <v>87</v>
      </c>
      <c r="H330">
        <v>4</v>
      </c>
      <c r="I330">
        <v>11</v>
      </c>
      <c r="J330">
        <v>0</v>
      </c>
      <c r="K330">
        <v>7</v>
      </c>
      <c r="L330">
        <v>0</v>
      </c>
    </row>
    <row r="331" spans="1:12">
      <c r="A331" t="s">
        <v>1106</v>
      </c>
      <c r="B331" t="s">
        <v>1107</v>
      </c>
      <c r="C331" t="s">
        <v>549</v>
      </c>
      <c r="D331" t="s">
        <v>1108</v>
      </c>
      <c r="E331" t="s">
        <v>648</v>
      </c>
      <c r="F331" t="s">
        <v>17</v>
      </c>
      <c r="G331" t="s">
        <v>32</v>
      </c>
      <c r="H331">
        <v>2</v>
      </c>
      <c r="I331">
        <v>11</v>
      </c>
      <c r="J331">
        <v>1</v>
      </c>
      <c r="K331">
        <v>8</v>
      </c>
      <c r="L331">
        <v>1</v>
      </c>
    </row>
    <row r="332" spans="1:12">
      <c r="A332" t="s">
        <v>1109</v>
      </c>
      <c r="B332" t="s">
        <v>1110</v>
      </c>
      <c r="C332" t="s">
        <v>549</v>
      </c>
      <c r="D332" t="s">
        <v>1111</v>
      </c>
      <c r="E332" t="s">
        <v>665</v>
      </c>
      <c r="F332" t="s">
        <v>17</v>
      </c>
      <c r="G332" t="s">
        <v>32</v>
      </c>
      <c r="H332">
        <v>4</v>
      </c>
      <c r="I332">
        <v>11</v>
      </c>
      <c r="J332">
        <v>2</v>
      </c>
      <c r="K332">
        <v>9</v>
      </c>
      <c r="L332">
        <v>0</v>
      </c>
    </row>
    <row r="333" spans="1:12">
      <c r="A333" t="s">
        <v>1112</v>
      </c>
      <c r="B333" t="s">
        <v>1113</v>
      </c>
      <c r="C333" t="s">
        <v>549</v>
      </c>
      <c r="D333" t="s">
        <v>1114</v>
      </c>
      <c r="E333" t="s">
        <v>965</v>
      </c>
      <c r="F333" t="s">
        <v>17</v>
      </c>
      <c r="G333" t="s">
        <v>32</v>
      </c>
      <c r="H333">
        <v>4</v>
      </c>
      <c r="I333">
        <v>11</v>
      </c>
      <c r="J333">
        <v>0</v>
      </c>
      <c r="K333">
        <v>8</v>
      </c>
      <c r="L333">
        <v>1</v>
      </c>
    </row>
    <row r="334" spans="1:12">
      <c r="A334" t="s">
        <v>1115</v>
      </c>
      <c r="B334" t="s">
        <v>1116</v>
      </c>
      <c r="C334" t="s">
        <v>549</v>
      </c>
      <c r="D334" t="s">
        <v>1117</v>
      </c>
      <c r="E334" t="s">
        <v>586</v>
      </c>
      <c r="F334" t="s">
        <v>17</v>
      </c>
      <c r="G334" t="s">
        <v>32</v>
      </c>
      <c r="H334">
        <v>5</v>
      </c>
      <c r="I334">
        <v>11</v>
      </c>
      <c r="J334">
        <v>4</v>
      </c>
      <c r="K334">
        <v>3</v>
      </c>
      <c r="L334">
        <v>1</v>
      </c>
    </row>
    <row r="335" spans="1:12">
      <c r="A335" t="s">
        <v>1118</v>
      </c>
      <c r="B335" t="s">
        <v>1119</v>
      </c>
      <c r="C335" t="s">
        <v>549</v>
      </c>
      <c r="D335" t="s">
        <v>1120</v>
      </c>
      <c r="E335" t="s">
        <v>870</v>
      </c>
      <c r="F335" t="s">
        <v>17</v>
      </c>
      <c r="G335" t="s">
        <v>27</v>
      </c>
      <c r="H335">
        <v>3</v>
      </c>
      <c r="I335">
        <v>11</v>
      </c>
      <c r="J335">
        <v>0</v>
      </c>
      <c r="K335">
        <v>7</v>
      </c>
      <c r="L335">
        <v>0</v>
      </c>
    </row>
    <row r="336" spans="1:12">
      <c r="A336" t="s">
        <v>1121</v>
      </c>
      <c r="B336" t="s">
        <v>1122</v>
      </c>
      <c r="C336" t="s">
        <v>549</v>
      </c>
      <c r="D336" t="s">
        <v>1123</v>
      </c>
      <c r="E336" t="s">
        <v>768</v>
      </c>
      <c r="F336" t="s">
        <v>17</v>
      </c>
      <c r="G336" t="s">
        <v>32</v>
      </c>
      <c r="H336">
        <v>4</v>
      </c>
      <c r="I336">
        <v>11</v>
      </c>
      <c r="J336">
        <v>0</v>
      </c>
      <c r="K336">
        <v>1</v>
      </c>
      <c r="L336">
        <v>0</v>
      </c>
    </row>
    <row r="337" spans="1:12">
      <c r="A337" t="s">
        <v>1124</v>
      </c>
      <c r="B337" t="s">
        <v>1125</v>
      </c>
      <c r="C337" t="s">
        <v>549</v>
      </c>
      <c r="D337" t="s">
        <v>840</v>
      </c>
      <c r="E337" t="s">
        <v>551</v>
      </c>
      <c r="F337" t="s">
        <v>17</v>
      </c>
      <c r="G337" t="s">
        <v>32</v>
      </c>
      <c r="H337">
        <v>4</v>
      </c>
      <c r="I337">
        <v>11</v>
      </c>
      <c r="J337">
        <v>0</v>
      </c>
      <c r="K337">
        <v>1</v>
      </c>
      <c r="L337">
        <v>0</v>
      </c>
    </row>
    <row r="338" spans="1:12">
      <c r="A338" t="s">
        <v>1126</v>
      </c>
      <c r="B338" t="s">
        <v>1127</v>
      </c>
      <c r="C338" t="s">
        <v>549</v>
      </c>
      <c r="D338" t="s">
        <v>1128</v>
      </c>
      <c r="E338" t="s">
        <v>586</v>
      </c>
      <c r="F338" t="s">
        <v>17</v>
      </c>
      <c r="G338" t="s">
        <v>32</v>
      </c>
      <c r="H338">
        <v>4</v>
      </c>
      <c r="I338">
        <v>11</v>
      </c>
      <c r="J338">
        <v>0</v>
      </c>
      <c r="K338">
        <v>2</v>
      </c>
      <c r="L338">
        <v>0</v>
      </c>
    </row>
    <row r="339" spans="1:12">
      <c r="A339" t="s">
        <v>1129</v>
      </c>
      <c r="B339" t="s">
        <v>1130</v>
      </c>
      <c r="C339" t="s">
        <v>549</v>
      </c>
      <c r="D339" t="s">
        <v>1131</v>
      </c>
      <c r="E339" t="s">
        <v>578</v>
      </c>
      <c r="F339" t="s">
        <v>17</v>
      </c>
      <c r="G339" t="s">
        <v>32</v>
      </c>
      <c r="H339">
        <v>3</v>
      </c>
      <c r="I339">
        <v>11</v>
      </c>
      <c r="J339">
        <v>0</v>
      </c>
      <c r="K339">
        <v>10</v>
      </c>
      <c r="L339">
        <v>1</v>
      </c>
    </row>
    <row r="340" spans="1:12">
      <c r="A340" t="s">
        <v>1132</v>
      </c>
      <c r="B340" t="s">
        <v>1133</v>
      </c>
      <c r="C340" t="s">
        <v>549</v>
      </c>
      <c r="D340" t="s">
        <v>1134</v>
      </c>
      <c r="E340" t="s">
        <v>692</v>
      </c>
      <c r="F340" t="s">
        <v>17</v>
      </c>
      <c r="G340" t="s">
        <v>32</v>
      </c>
      <c r="H340">
        <v>1</v>
      </c>
      <c r="I340">
        <v>11</v>
      </c>
      <c r="J340">
        <v>0</v>
      </c>
      <c r="K340">
        <v>5</v>
      </c>
      <c r="L340">
        <v>1</v>
      </c>
    </row>
    <row r="341" spans="1:12">
      <c r="A341" t="s">
        <v>1135</v>
      </c>
      <c r="B341" t="s">
        <v>1136</v>
      </c>
      <c r="C341" t="s">
        <v>549</v>
      </c>
      <c r="D341" t="s">
        <v>1137</v>
      </c>
      <c r="E341" t="s">
        <v>665</v>
      </c>
      <c r="F341" t="s">
        <v>17</v>
      </c>
      <c r="G341" t="s">
        <v>32</v>
      </c>
      <c r="H341">
        <v>3</v>
      </c>
      <c r="I341">
        <v>11</v>
      </c>
      <c r="J341">
        <v>0</v>
      </c>
      <c r="K341">
        <v>7</v>
      </c>
      <c r="L341">
        <v>0</v>
      </c>
    </row>
    <row r="342" spans="1:12">
      <c r="A342" t="s">
        <v>1138</v>
      </c>
      <c r="B342" t="s">
        <v>1139</v>
      </c>
      <c r="C342" t="s">
        <v>549</v>
      </c>
      <c r="D342" t="s">
        <v>1140</v>
      </c>
      <c r="E342" t="s">
        <v>582</v>
      </c>
      <c r="F342" t="s">
        <v>17</v>
      </c>
      <c r="G342" t="s">
        <v>27</v>
      </c>
      <c r="H342">
        <v>3</v>
      </c>
      <c r="I342">
        <v>11</v>
      </c>
      <c r="J342">
        <v>0</v>
      </c>
      <c r="K342">
        <v>5</v>
      </c>
      <c r="L342">
        <v>0</v>
      </c>
    </row>
    <row r="343" spans="1:12">
      <c r="A343" t="s">
        <v>1141</v>
      </c>
      <c r="B343" t="s">
        <v>1142</v>
      </c>
      <c r="C343" t="s">
        <v>549</v>
      </c>
      <c r="D343" t="s">
        <v>1143</v>
      </c>
      <c r="E343" t="s">
        <v>758</v>
      </c>
      <c r="F343" t="s">
        <v>17</v>
      </c>
      <c r="G343" t="s">
        <v>32</v>
      </c>
      <c r="H343">
        <v>4</v>
      </c>
      <c r="I343">
        <v>11</v>
      </c>
      <c r="J343">
        <v>0</v>
      </c>
      <c r="K343">
        <v>8</v>
      </c>
      <c r="L343">
        <v>0</v>
      </c>
    </row>
    <row r="344" spans="1:12">
      <c r="A344" t="s">
        <v>1144</v>
      </c>
      <c r="B344" t="s">
        <v>1145</v>
      </c>
      <c r="C344" t="s">
        <v>549</v>
      </c>
      <c r="D344" t="s">
        <v>1146</v>
      </c>
      <c r="E344" t="s">
        <v>559</v>
      </c>
      <c r="F344" t="s">
        <v>17</v>
      </c>
      <c r="G344" t="s">
        <v>32</v>
      </c>
      <c r="H344">
        <v>4</v>
      </c>
      <c r="I344">
        <v>11</v>
      </c>
      <c r="J344">
        <v>0</v>
      </c>
      <c r="K344">
        <v>1</v>
      </c>
      <c r="L344">
        <v>0</v>
      </c>
    </row>
    <row r="345" spans="1:12">
      <c r="A345" t="s">
        <v>1147</v>
      </c>
      <c r="B345" t="s">
        <v>1148</v>
      </c>
      <c r="C345" t="s">
        <v>549</v>
      </c>
      <c r="D345" t="s">
        <v>1149</v>
      </c>
      <c r="E345" t="s">
        <v>684</v>
      </c>
      <c r="F345" t="s">
        <v>17</v>
      </c>
      <c r="G345" t="s">
        <v>27</v>
      </c>
      <c r="H345">
        <v>4</v>
      </c>
      <c r="I345">
        <v>11</v>
      </c>
      <c r="J345">
        <v>0</v>
      </c>
      <c r="K345">
        <v>6</v>
      </c>
      <c r="L345">
        <v>3</v>
      </c>
    </row>
    <row r="346" spans="1:12">
      <c r="A346" t="s">
        <v>1150</v>
      </c>
      <c r="B346" t="s">
        <v>1151</v>
      </c>
      <c r="C346" t="s">
        <v>549</v>
      </c>
      <c r="D346" t="s">
        <v>1152</v>
      </c>
      <c r="E346" t="s">
        <v>655</v>
      </c>
      <c r="F346" t="s">
        <v>17</v>
      </c>
      <c r="G346" t="s">
        <v>27</v>
      </c>
      <c r="H346">
        <v>3</v>
      </c>
      <c r="I346">
        <v>11</v>
      </c>
      <c r="J346">
        <v>0</v>
      </c>
      <c r="K346">
        <v>7</v>
      </c>
      <c r="L346">
        <v>0</v>
      </c>
    </row>
    <row r="347" spans="1:12">
      <c r="A347" t="s">
        <v>1153</v>
      </c>
      <c r="B347" t="s">
        <v>1154</v>
      </c>
      <c r="C347" t="s">
        <v>549</v>
      </c>
      <c r="D347" t="s">
        <v>1155</v>
      </c>
      <c r="E347" t="s">
        <v>827</v>
      </c>
      <c r="F347" t="s">
        <v>17</v>
      </c>
      <c r="G347" t="s">
        <v>32</v>
      </c>
      <c r="H347">
        <v>2</v>
      </c>
      <c r="I347">
        <v>11</v>
      </c>
      <c r="J347">
        <v>0</v>
      </c>
      <c r="K347">
        <v>9</v>
      </c>
      <c r="L347">
        <v>2</v>
      </c>
    </row>
    <row r="348" spans="1:12">
      <c r="A348" t="s">
        <v>1156</v>
      </c>
      <c r="B348" t="s">
        <v>1157</v>
      </c>
      <c r="C348" t="s">
        <v>549</v>
      </c>
      <c r="D348" t="s">
        <v>1158</v>
      </c>
      <c r="E348" t="s">
        <v>614</v>
      </c>
      <c r="F348" t="s">
        <v>17</v>
      </c>
      <c r="G348" t="s">
        <v>32</v>
      </c>
      <c r="H348">
        <v>3</v>
      </c>
      <c r="I348">
        <v>11</v>
      </c>
      <c r="J348">
        <v>0</v>
      </c>
      <c r="K348">
        <v>1</v>
      </c>
      <c r="L348">
        <v>0</v>
      </c>
    </row>
    <row r="349" spans="1:12">
      <c r="A349" t="s">
        <v>1159</v>
      </c>
      <c r="B349" t="s">
        <v>1160</v>
      </c>
      <c r="C349" t="s">
        <v>549</v>
      </c>
      <c r="D349" t="s">
        <v>1161</v>
      </c>
      <c r="E349" t="s">
        <v>655</v>
      </c>
      <c r="F349" t="s">
        <v>17</v>
      </c>
      <c r="G349" t="s">
        <v>32</v>
      </c>
      <c r="H349">
        <v>4</v>
      </c>
      <c r="I349">
        <v>11</v>
      </c>
      <c r="J349">
        <v>2</v>
      </c>
      <c r="K349">
        <v>9</v>
      </c>
      <c r="L349">
        <v>0</v>
      </c>
    </row>
    <row r="350" spans="1:12">
      <c r="A350" t="s">
        <v>1162</v>
      </c>
      <c r="B350" t="s">
        <v>1163</v>
      </c>
      <c r="C350" t="s">
        <v>549</v>
      </c>
      <c r="D350" t="s">
        <v>1164</v>
      </c>
      <c r="E350" t="s">
        <v>655</v>
      </c>
      <c r="F350" t="s">
        <v>17</v>
      </c>
      <c r="G350" t="s">
        <v>27</v>
      </c>
      <c r="H350">
        <v>2</v>
      </c>
      <c r="I350">
        <v>11</v>
      </c>
      <c r="J350">
        <v>0</v>
      </c>
      <c r="K350">
        <v>7</v>
      </c>
      <c r="L350">
        <v>1</v>
      </c>
    </row>
    <row r="351" spans="1:12">
      <c r="A351" t="s">
        <v>1165</v>
      </c>
      <c r="B351" t="s">
        <v>1166</v>
      </c>
      <c r="C351" t="s">
        <v>549</v>
      </c>
      <c r="D351" t="s">
        <v>1167</v>
      </c>
      <c r="E351" t="s">
        <v>582</v>
      </c>
      <c r="F351" t="s">
        <v>17</v>
      </c>
      <c r="G351" t="s">
        <v>27</v>
      </c>
      <c r="H351">
        <v>4</v>
      </c>
      <c r="I351">
        <v>11</v>
      </c>
      <c r="J351">
        <v>3</v>
      </c>
      <c r="K351">
        <v>8</v>
      </c>
      <c r="L351">
        <v>0</v>
      </c>
    </row>
    <row r="352" spans="1:12">
      <c r="A352" t="s">
        <v>1168</v>
      </c>
      <c r="B352" t="s">
        <v>1169</v>
      </c>
      <c r="C352" t="s">
        <v>549</v>
      </c>
      <c r="D352" t="s">
        <v>1170</v>
      </c>
      <c r="E352" t="s">
        <v>655</v>
      </c>
      <c r="F352" t="s">
        <v>17</v>
      </c>
      <c r="G352" t="s">
        <v>27</v>
      </c>
      <c r="H352">
        <v>3</v>
      </c>
      <c r="I352">
        <v>11</v>
      </c>
      <c r="J352">
        <v>0</v>
      </c>
      <c r="K352">
        <v>4</v>
      </c>
      <c r="L352">
        <v>0</v>
      </c>
    </row>
    <row r="353" spans="1:12">
      <c r="A353" t="s">
        <v>1171</v>
      </c>
      <c r="B353" t="s">
        <v>1172</v>
      </c>
      <c r="C353" t="s">
        <v>549</v>
      </c>
      <c r="D353" t="s">
        <v>1173</v>
      </c>
      <c r="E353" t="s">
        <v>614</v>
      </c>
      <c r="F353" t="s">
        <v>17</v>
      </c>
      <c r="G353" t="s">
        <v>27</v>
      </c>
      <c r="H353">
        <v>2</v>
      </c>
      <c r="I353">
        <v>11</v>
      </c>
      <c r="J353">
        <v>0</v>
      </c>
      <c r="K353">
        <v>5</v>
      </c>
      <c r="L353">
        <v>2</v>
      </c>
    </row>
    <row r="354" spans="1:12">
      <c r="A354" t="s">
        <v>1174</v>
      </c>
      <c r="B354" t="s">
        <v>1175</v>
      </c>
      <c r="C354" t="s">
        <v>549</v>
      </c>
      <c r="D354" t="s">
        <v>1176</v>
      </c>
      <c r="E354" t="s">
        <v>692</v>
      </c>
      <c r="F354" t="s">
        <v>17</v>
      </c>
      <c r="G354" t="s">
        <v>27</v>
      </c>
      <c r="H354">
        <v>2</v>
      </c>
      <c r="I354">
        <v>11</v>
      </c>
      <c r="J354">
        <v>0</v>
      </c>
      <c r="K354">
        <v>3</v>
      </c>
      <c r="L354">
        <v>0</v>
      </c>
    </row>
    <row r="355" spans="1:12">
      <c r="A355" t="s">
        <v>1177</v>
      </c>
      <c r="B355" t="s">
        <v>1178</v>
      </c>
      <c r="C355" t="s">
        <v>549</v>
      </c>
      <c r="D355" t="s">
        <v>1179</v>
      </c>
      <c r="E355" t="s">
        <v>614</v>
      </c>
      <c r="F355" t="s">
        <v>17</v>
      </c>
      <c r="G355" t="s">
        <v>27</v>
      </c>
      <c r="H355">
        <v>1</v>
      </c>
      <c r="I355">
        <v>11</v>
      </c>
      <c r="J355">
        <v>0</v>
      </c>
      <c r="K355">
        <v>4</v>
      </c>
      <c r="L355">
        <v>1</v>
      </c>
    </row>
    <row r="356" spans="1:12">
      <c r="A356" t="s">
        <v>1180</v>
      </c>
      <c r="B356" t="s">
        <v>1181</v>
      </c>
      <c r="C356" t="s">
        <v>549</v>
      </c>
      <c r="D356" t="s">
        <v>1182</v>
      </c>
      <c r="E356" t="s">
        <v>655</v>
      </c>
      <c r="F356" t="s">
        <v>17</v>
      </c>
      <c r="G356" t="s">
        <v>27</v>
      </c>
      <c r="H356">
        <v>2</v>
      </c>
      <c r="I356">
        <v>11</v>
      </c>
      <c r="J356">
        <v>0</v>
      </c>
      <c r="K356">
        <v>4</v>
      </c>
      <c r="L356">
        <v>1</v>
      </c>
    </row>
    <row r="357" spans="1:12">
      <c r="A357" t="s">
        <v>1183</v>
      </c>
      <c r="B357" t="s">
        <v>1184</v>
      </c>
      <c r="C357" t="s">
        <v>549</v>
      </c>
      <c r="D357" t="s">
        <v>1185</v>
      </c>
      <c r="E357" t="s">
        <v>578</v>
      </c>
      <c r="F357" t="s">
        <v>17</v>
      </c>
      <c r="G357" t="s">
        <v>32</v>
      </c>
      <c r="H357">
        <v>3</v>
      </c>
      <c r="I357">
        <v>11</v>
      </c>
      <c r="J357">
        <v>0</v>
      </c>
      <c r="K357">
        <v>5</v>
      </c>
      <c r="L357">
        <v>1</v>
      </c>
    </row>
    <row r="358" spans="1:12">
      <c r="A358" t="s">
        <v>1186</v>
      </c>
      <c r="B358" t="s">
        <v>1187</v>
      </c>
      <c r="C358" t="s">
        <v>549</v>
      </c>
      <c r="D358" t="s">
        <v>1188</v>
      </c>
      <c r="E358" t="s">
        <v>614</v>
      </c>
      <c r="F358" t="s">
        <v>17</v>
      </c>
      <c r="G358" t="s">
        <v>32</v>
      </c>
      <c r="H358">
        <v>3</v>
      </c>
      <c r="I358">
        <v>11</v>
      </c>
      <c r="J358">
        <v>0</v>
      </c>
      <c r="K358">
        <v>6</v>
      </c>
      <c r="L358">
        <v>0</v>
      </c>
    </row>
    <row r="359" spans="1:12">
      <c r="A359" t="s">
        <v>1189</v>
      </c>
      <c r="B359" t="s">
        <v>1190</v>
      </c>
      <c r="C359" t="s">
        <v>549</v>
      </c>
      <c r="D359" t="s">
        <v>1191</v>
      </c>
      <c r="E359" t="s">
        <v>578</v>
      </c>
      <c r="F359" t="s">
        <v>17</v>
      </c>
      <c r="G359" t="s">
        <v>18</v>
      </c>
      <c r="H359">
        <v>3</v>
      </c>
      <c r="I359">
        <v>11</v>
      </c>
      <c r="J359">
        <v>0</v>
      </c>
      <c r="K359">
        <v>11</v>
      </c>
      <c r="L359">
        <v>0</v>
      </c>
    </row>
    <row r="360" spans="1:12">
      <c r="A360" t="s">
        <v>1192</v>
      </c>
      <c r="B360" t="s">
        <v>1193</v>
      </c>
      <c r="C360" t="s">
        <v>549</v>
      </c>
      <c r="D360" t="s">
        <v>1194</v>
      </c>
      <c r="E360" t="s">
        <v>655</v>
      </c>
      <c r="F360" t="s">
        <v>17</v>
      </c>
      <c r="G360" t="s">
        <v>32</v>
      </c>
      <c r="H360">
        <v>4</v>
      </c>
      <c r="I360">
        <v>11</v>
      </c>
      <c r="J360">
        <v>0</v>
      </c>
      <c r="K360">
        <v>7</v>
      </c>
      <c r="L360">
        <v>0</v>
      </c>
    </row>
    <row r="361" spans="1:12">
      <c r="A361" t="s">
        <v>1195</v>
      </c>
      <c r="B361" t="s">
        <v>1196</v>
      </c>
      <c r="C361" t="s">
        <v>549</v>
      </c>
      <c r="D361" t="s">
        <v>1197</v>
      </c>
      <c r="E361" t="s">
        <v>607</v>
      </c>
      <c r="F361" t="s">
        <v>17</v>
      </c>
      <c r="G361" t="s">
        <v>32</v>
      </c>
      <c r="H361">
        <v>4</v>
      </c>
      <c r="I361">
        <v>11</v>
      </c>
      <c r="J361">
        <v>0</v>
      </c>
      <c r="K361">
        <v>2</v>
      </c>
      <c r="L361">
        <v>0</v>
      </c>
    </row>
    <row r="362" spans="1:12">
      <c r="A362" t="s">
        <v>1198</v>
      </c>
      <c r="B362" t="s">
        <v>1199</v>
      </c>
      <c r="C362" t="s">
        <v>549</v>
      </c>
      <c r="D362" t="s">
        <v>1200</v>
      </c>
      <c r="E362" t="s">
        <v>655</v>
      </c>
      <c r="F362" t="s">
        <v>17</v>
      </c>
      <c r="G362" t="s">
        <v>32</v>
      </c>
      <c r="H362">
        <v>4</v>
      </c>
      <c r="I362">
        <v>11</v>
      </c>
      <c r="J362">
        <v>0</v>
      </c>
      <c r="K362">
        <v>1</v>
      </c>
      <c r="L362">
        <v>0</v>
      </c>
    </row>
    <row r="363" spans="1:12">
      <c r="A363" t="s">
        <v>1201</v>
      </c>
      <c r="B363" t="s">
        <v>1202</v>
      </c>
      <c r="C363" t="s">
        <v>549</v>
      </c>
      <c r="D363" t="s">
        <v>1203</v>
      </c>
      <c r="E363" t="s">
        <v>614</v>
      </c>
      <c r="F363" t="s">
        <v>17</v>
      </c>
      <c r="G363" t="s">
        <v>32</v>
      </c>
      <c r="H363">
        <v>2</v>
      </c>
      <c r="I363">
        <v>11</v>
      </c>
      <c r="J363">
        <v>0</v>
      </c>
      <c r="K363">
        <v>7</v>
      </c>
      <c r="L363">
        <v>2</v>
      </c>
    </row>
    <row r="364" spans="1:12">
      <c r="A364" t="s">
        <v>1204</v>
      </c>
      <c r="B364" t="s">
        <v>1205</v>
      </c>
      <c r="C364" t="s">
        <v>549</v>
      </c>
      <c r="D364" t="s">
        <v>1206</v>
      </c>
      <c r="E364" t="s">
        <v>614</v>
      </c>
      <c r="F364" t="s">
        <v>17</v>
      </c>
      <c r="G364" t="s">
        <v>87</v>
      </c>
      <c r="H364">
        <v>5</v>
      </c>
      <c r="I364">
        <v>11</v>
      </c>
      <c r="J364">
        <v>2</v>
      </c>
      <c r="K364">
        <v>6</v>
      </c>
      <c r="L364">
        <v>3</v>
      </c>
    </row>
    <row r="365" spans="1:12">
      <c r="A365" t="s">
        <v>1207</v>
      </c>
      <c r="B365" t="s">
        <v>1208</v>
      </c>
      <c r="C365" t="s">
        <v>549</v>
      </c>
      <c r="D365" t="s">
        <v>1209</v>
      </c>
      <c r="E365" t="s">
        <v>870</v>
      </c>
      <c r="F365" t="s">
        <v>17</v>
      </c>
      <c r="G365" t="s">
        <v>27</v>
      </c>
      <c r="H365">
        <v>2</v>
      </c>
      <c r="I365">
        <v>11</v>
      </c>
      <c r="J365">
        <v>0</v>
      </c>
      <c r="K365">
        <v>6</v>
      </c>
      <c r="L365">
        <v>1</v>
      </c>
    </row>
    <row r="366" spans="1:12">
      <c r="A366" t="s">
        <v>1210</v>
      </c>
      <c r="B366" t="s">
        <v>1211</v>
      </c>
      <c r="C366" t="s">
        <v>549</v>
      </c>
      <c r="D366" t="s">
        <v>1212</v>
      </c>
      <c r="E366" t="s">
        <v>586</v>
      </c>
      <c r="F366" t="s">
        <v>17</v>
      </c>
      <c r="G366" t="s">
        <v>18</v>
      </c>
      <c r="H366">
        <v>4</v>
      </c>
      <c r="I366">
        <v>11</v>
      </c>
      <c r="J366">
        <v>0</v>
      </c>
      <c r="K366">
        <v>6</v>
      </c>
      <c r="L366">
        <v>0</v>
      </c>
    </row>
    <row r="367" spans="1:12">
      <c r="A367" t="s">
        <v>1213</v>
      </c>
      <c r="B367" t="s">
        <v>1214</v>
      </c>
      <c r="C367" t="s">
        <v>549</v>
      </c>
      <c r="D367" t="s">
        <v>1215</v>
      </c>
      <c r="E367" t="s">
        <v>614</v>
      </c>
      <c r="F367" t="s">
        <v>17</v>
      </c>
      <c r="G367" t="s">
        <v>27</v>
      </c>
      <c r="H367">
        <v>2</v>
      </c>
      <c r="I367">
        <v>11</v>
      </c>
      <c r="J367">
        <v>0</v>
      </c>
      <c r="K367">
        <v>4</v>
      </c>
      <c r="L367">
        <v>1</v>
      </c>
    </row>
    <row r="368" spans="1:12">
      <c r="A368" t="s">
        <v>1216</v>
      </c>
      <c r="B368" t="s">
        <v>1217</v>
      </c>
      <c r="C368" t="s">
        <v>549</v>
      </c>
      <c r="D368" t="s">
        <v>1185</v>
      </c>
      <c r="E368" t="s">
        <v>578</v>
      </c>
      <c r="F368" t="s">
        <v>17</v>
      </c>
      <c r="G368" t="s">
        <v>32</v>
      </c>
      <c r="H368">
        <v>3</v>
      </c>
      <c r="I368">
        <v>11</v>
      </c>
      <c r="J368">
        <v>0</v>
      </c>
      <c r="K368">
        <v>3</v>
      </c>
      <c r="L368">
        <v>0</v>
      </c>
    </row>
    <row r="369" spans="1:12">
      <c r="A369" t="s">
        <v>1218</v>
      </c>
      <c r="B369" t="s">
        <v>1219</v>
      </c>
      <c r="C369" t="s">
        <v>549</v>
      </c>
      <c r="D369" t="s">
        <v>1220</v>
      </c>
      <c r="E369" t="s">
        <v>614</v>
      </c>
      <c r="F369" t="s">
        <v>17</v>
      </c>
      <c r="G369" t="s">
        <v>32</v>
      </c>
      <c r="H369">
        <v>3</v>
      </c>
      <c r="I369">
        <v>11</v>
      </c>
      <c r="J369">
        <v>0</v>
      </c>
      <c r="K369">
        <v>1</v>
      </c>
      <c r="L369">
        <v>0</v>
      </c>
    </row>
    <row r="370" spans="1:12">
      <c r="A370" t="s">
        <v>1221</v>
      </c>
      <c r="B370" t="s">
        <v>1222</v>
      </c>
      <c r="C370" t="s">
        <v>549</v>
      </c>
      <c r="D370" t="s">
        <v>1164</v>
      </c>
      <c r="E370" t="s">
        <v>655</v>
      </c>
      <c r="F370" t="s">
        <v>17</v>
      </c>
      <c r="G370" t="s">
        <v>27</v>
      </c>
      <c r="H370">
        <v>3</v>
      </c>
      <c r="I370">
        <v>11</v>
      </c>
      <c r="J370">
        <v>0</v>
      </c>
      <c r="K370">
        <v>9</v>
      </c>
      <c r="L370">
        <v>0</v>
      </c>
    </row>
    <row r="371" spans="1:12">
      <c r="A371" t="s">
        <v>1223</v>
      </c>
      <c r="B371" t="s">
        <v>1224</v>
      </c>
      <c r="C371" t="s">
        <v>549</v>
      </c>
      <c r="D371" t="s">
        <v>1225</v>
      </c>
      <c r="E371" t="s">
        <v>582</v>
      </c>
      <c r="F371" t="s">
        <v>17</v>
      </c>
      <c r="G371" t="s">
        <v>32</v>
      </c>
      <c r="H371">
        <v>5</v>
      </c>
      <c r="I371">
        <v>11</v>
      </c>
      <c r="J371">
        <v>0</v>
      </c>
      <c r="K371">
        <v>1</v>
      </c>
      <c r="L371">
        <v>0</v>
      </c>
    </row>
    <row r="372" spans="1:12">
      <c r="A372" t="s">
        <v>1226</v>
      </c>
      <c r="B372" t="s">
        <v>1227</v>
      </c>
      <c r="C372" t="s">
        <v>549</v>
      </c>
      <c r="D372" t="s">
        <v>1228</v>
      </c>
      <c r="E372" t="s">
        <v>665</v>
      </c>
      <c r="F372" t="s">
        <v>17</v>
      </c>
      <c r="G372" t="s">
        <v>27</v>
      </c>
      <c r="H372">
        <v>3</v>
      </c>
      <c r="I372">
        <v>11</v>
      </c>
      <c r="J372">
        <v>0</v>
      </c>
      <c r="K372">
        <v>7</v>
      </c>
      <c r="L372">
        <v>1</v>
      </c>
    </row>
    <row r="373" spans="1:12">
      <c r="A373" t="s">
        <v>1229</v>
      </c>
      <c r="B373" t="s">
        <v>1230</v>
      </c>
      <c r="C373" t="s">
        <v>549</v>
      </c>
      <c r="D373" t="s">
        <v>940</v>
      </c>
      <c r="E373" t="s">
        <v>696</v>
      </c>
      <c r="F373" t="s">
        <v>17</v>
      </c>
      <c r="G373" t="s">
        <v>32</v>
      </c>
      <c r="H373">
        <v>4</v>
      </c>
      <c r="I373">
        <v>11</v>
      </c>
      <c r="J373">
        <v>0</v>
      </c>
      <c r="K373">
        <v>1</v>
      </c>
      <c r="L373">
        <v>0</v>
      </c>
    </row>
    <row r="374" spans="1:12">
      <c r="A374" t="s">
        <v>1231</v>
      </c>
      <c r="B374" t="s">
        <v>1232</v>
      </c>
      <c r="C374" t="s">
        <v>549</v>
      </c>
      <c r="D374" t="s">
        <v>713</v>
      </c>
      <c r="E374" t="s">
        <v>614</v>
      </c>
      <c r="F374" t="s">
        <v>17</v>
      </c>
      <c r="G374" t="s">
        <v>87</v>
      </c>
      <c r="H374">
        <v>4</v>
      </c>
      <c r="I374">
        <v>11</v>
      </c>
      <c r="J374">
        <v>1</v>
      </c>
      <c r="K374">
        <v>8</v>
      </c>
      <c r="L374">
        <v>1</v>
      </c>
    </row>
    <row r="375" spans="1:12">
      <c r="A375" t="s">
        <v>1233</v>
      </c>
      <c r="B375" t="s">
        <v>1234</v>
      </c>
      <c r="C375" t="s">
        <v>549</v>
      </c>
      <c r="D375" t="s">
        <v>1235</v>
      </c>
      <c r="E375" t="s">
        <v>582</v>
      </c>
      <c r="F375" t="s">
        <v>17</v>
      </c>
      <c r="G375" t="s">
        <v>27</v>
      </c>
      <c r="H375">
        <v>3</v>
      </c>
      <c r="I375">
        <v>11</v>
      </c>
      <c r="J375">
        <v>0</v>
      </c>
      <c r="K375">
        <v>5</v>
      </c>
      <c r="L375">
        <v>1</v>
      </c>
    </row>
    <row r="376" spans="1:12">
      <c r="A376" t="s">
        <v>1236</v>
      </c>
      <c r="B376" t="s">
        <v>1237</v>
      </c>
      <c r="C376" t="s">
        <v>549</v>
      </c>
      <c r="D376" t="s">
        <v>784</v>
      </c>
      <c r="E376" t="s">
        <v>614</v>
      </c>
      <c r="F376" t="s">
        <v>17</v>
      </c>
      <c r="G376" t="s">
        <v>32</v>
      </c>
      <c r="H376">
        <v>1</v>
      </c>
      <c r="I376">
        <v>11</v>
      </c>
      <c r="J376">
        <v>0</v>
      </c>
      <c r="K376">
        <v>4</v>
      </c>
      <c r="L376">
        <v>1</v>
      </c>
    </row>
    <row r="377" spans="1:12">
      <c r="A377" t="s">
        <v>1238</v>
      </c>
      <c r="B377" t="s">
        <v>1239</v>
      </c>
      <c r="C377" t="s">
        <v>549</v>
      </c>
      <c r="D377" t="s">
        <v>1134</v>
      </c>
      <c r="E377" t="s">
        <v>692</v>
      </c>
      <c r="F377" t="s">
        <v>17</v>
      </c>
      <c r="G377" t="s">
        <v>27</v>
      </c>
      <c r="H377">
        <v>3</v>
      </c>
      <c r="I377">
        <v>11</v>
      </c>
      <c r="J377">
        <v>0</v>
      </c>
      <c r="K377">
        <v>8</v>
      </c>
      <c r="L377">
        <v>0</v>
      </c>
    </row>
    <row r="378" spans="1:12">
      <c r="A378" t="s">
        <v>1240</v>
      </c>
      <c r="B378" t="s">
        <v>1241</v>
      </c>
      <c r="C378" t="s">
        <v>549</v>
      </c>
      <c r="D378" t="s">
        <v>699</v>
      </c>
      <c r="E378" t="s">
        <v>648</v>
      </c>
      <c r="F378" t="s">
        <v>17</v>
      </c>
      <c r="G378" t="s">
        <v>32</v>
      </c>
      <c r="H378">
        <v>4</v>
      </c>
      <c r="I378">
        <v>11</v>
      </c>
      <c r="J378">
        <v>0</v>
      </c>
      <c r="K378">
        <v>1</v>
      </c>
      <c r="L378">
        <v>0</v>
      </c>
    </row>
    <row r="379" spans="1:12">
      <c r="A379" t="s">
        <v>1242</v>
      </c>
      <c r="B379" t="s">
        <v>1243</v>
      </c>
      <c r="C379" t="s">
        <v>549</v>
      </c>
      <c r="D379" t="s">
        <v>789</v>
      </c>
      <c r="E379" t="s">
        <v>614</v>
      </c>
      <c r="F379" t="s">
        <v>17</v>
      </c>
      <c r="G379" t="s">
        <v>113</v>
      </c>
      <c r="H379">
        <v>3</v>
      </c>
      <c r="I379">
        <v>11</v>
      </c>
      <c r="J379">
        <v>0</v>
      </c>
      <c r="K379">
        <v>1</v>
      </c>
      <c r="L379">
        <v>0</v>
      </c>
    </row>
    <row r="380" spans="1:12">
      <c r="A380" t="s">
        <v>1244</v>
      </c>
      <c r="B380" t="s">
        <v>1245</v>
      </c>
      <c r="C380" t="s">
        <v>549</v>
      </c>
      <c r="D380" t="s">
        <v>1246</v>
      </c>
      <c r="E380" t="s">
        <v>614</v>
      </c>
      <c r="F380" t="s">
        <v>17</v>
      </c>
      <c r="G380" t="s">
        <v>87</v>
      </c>
      <c r="H380">
        <v>2</v>
      </c>
      <c r="I380">
        <v>11</v>
      </c>
      <c r="J380">
        <v>0</v>
      </c>
      <c r="K380">
        <v>1</v>
      </c>
      <c r="L380">
        <v>0</v>
      </c>
    </row>
    <row r="381" spans="1:12">
      <c r="A381" t="s">
        <v>1247</v>
      </c>
      <c r="B381" t="s">
        <v>1248</v>
      </c>
      <c r="C381" t="s">
        <v>549</v>
      </c>
      <c r="D381" t="s">
        <v>1249</v>
      </c>
      <c r="E381" t="s">
        <v>614</v>
      </c>
      <c r="F381" t="s">
        <v>17</v>
      </c>
      <c r="G381" t="s">
        <v>27</v>
      </c>
      <c r="H381">
        <v>2</v>
      </c>
      <c r="I381">
        <v>11</v>
      </c>
      <c r="J381">
        <v>0</v>
      </c>
      <c r="K381">
        <v>4</v>
      </c>
      <c r="L381">
        <v>1</v>
      </c>
    </row>
    <row r="382" spans="1:12">
      <c r="A382" t="s">
        <v>1250</v>
      </c>
      <c r="B382" t="s">
        <v>1251</v>
      </c>
      <c r="C382" t="s">
        <v>549</v>
      </c>
      <c r="D382" t="s">
        <v>1252</v>
      </c>
      <c r="E382" t="s">
        <v>614</v>
      </c>
      <c r="F382" t="s">
        <v>17</v>
      </c>
      <c r="G382" t="s">
        <v>27</v>
      </c>
      <c r="H382">
        <v>1</v>
      </c>
      <c r="I382">
        <v>11</v>
      </c>
      <c r="J382">
        <v>0</v>
      </c>
      <c r="K382">
        <v>4</v>
      </c>
      <c r="L382">
        <v>0</v>
      </c>
    </row>
    <row r="383" spans="1:12">
      <c r="A383" t="s">
        <v>1253</v>
      </c>
      <c r="B383" t="s">
        <v>1254</v>
      </c>
      <c r="C383" t="s">
        <v>549</v>
      </c>
      <c r="D383" t="s">
        <v>1252</v>
      </c>
      <c r="E383" t="s">
        <v>614</v>
      </c>
      <c r="F383" t="s">
        <v>17</v>
      </c>
      <c r="G383" t="s">
        <v>27</v>
      </c>
      <c r="H383">
        <v>1</v>
      </c>
      <c r="I383">
        <v>11</v>
      </c>
      <c r="J383">
        <v>0</v>
      </c>
      <c r="K383">
        <v>5</v>
      </c>
      <c r="L383">
        <v>3</v>
      </c>
    </row>
    <row r="384" spans="1:12">
      <c r="A384" t="s">
        <v>1255</v>
      </c>
      <c r="B384" t="s">
        <v>1256</v>
      </c>
      <c r="C384" t="s">
        <v>549</v>
      </c>
      <c r="D384" t="s">
        <v>1257</v>
      </c>
      <c r="E384" t="s">
        <v>614</v>
      </c>
      <c r="F384" t="s">
        <v>17</v>
      </c>
      <c r="G384" t="s">
        <v>32</v>
      </c>
      <c r="H384">
        <v>2</v>
      </c>
      <c r="I384">
        <v>11</v>
      </c>
      <c r="J384">
        <v>0</v>
      </c>
      <c r="K384">
        <v>3</v>
      </c>
      <c r="L384">
        <v>0</v>
      </c>
    </row>
    <row r="385" spans="1:12">
      <c r="A385" t="s">
        <v>1258</v>
      </c>
      <c r="B385" t="s">
        <v>1259</v>
      </c>
      <c r="C385" t="s">
        <v>549</v>
      </c>
      <c r="D385" t="s">
        <v>1260</v>
      </c>
      <c r="E385" t="s">
        <v>614</v>
      </c>
      <c r="F385" t="s">
        <v>17</v>
      </c>
      <c r="G385" t="s">
        <v>27</v>
      </c>
      <c r="H385">
        <v>2</v>
      </c>
      <c r="I385">
        <v>11</v>
      </c>
      <c r="J385">
        <v>0</v>
      </c>
      <c r="K385">
        <v>3</v>
      </c>
      <c r="L385">
        <v>2</v>
      </c>
    </row>
    <row r="386" spans="1:12">
      <c r="A386" t="s">
        <v>1261</v>
      </c>
      <c r="B386" t="s">
        <v>1262</v>
      </c>
      <c r="C386" t="s">
        <v>549</v>
      </c>
      <c r="D386" t="s">
        <v>1263</v>
      </c>
      <c r="E386" t="s">
        <v>614</v>
      </c>
      <c r="F386" t="s">
        <v>17</v>
      </c>
      <c r="G386" t="s">
        <v>27</v>
      </c>
      <c r="H386">
        <v>4</v>
      </c>
      <c r="I386">
        <v>11</v>
      </c>
      <c r="J386">
        <v>0</v>
      </c>
      <c r="K386">
        <v>4</v>
      </c>
      <c r="L386">
        <v>2</v>
      </c>
    </row>
    <row r="387" spans="1:12">
      <c r="A387" t="s">
        <v>1264</v>
      </c>
      <c r="B387" t="s">
        <v>1265</v>
      </c>
      <c r="C387" t="s">
        <v>549</v>
      </c>
      <c r="D387" t="s">
        <v>1266</v>
      </c>
      <c r="E387" t="s">
        <v>655</v>
      </c>
      <c r="F387" t="s">
        <v>17</v>
      </c>
      <c r="G387" t="s">
        <v>27</v>
      </c>
      <c r="H387">
        <v>1</v>
      </c>
      <c r="I387">
        <v>11</v>
      </c>
      <c r="J387">
        <v>0</v>
      </c>
      <c r="K387">
        <v>3</v>
      </c>
      <c r="L387">
        <v>1</v>
      </c>
    </row>
    <row r="388" spans="1:12">
      <c r="A388" t="s">
        <v>1267</v>
      </c>
      <c r="B388" t="s">
        <v>1268</v>
      </c>
      <c r="C388" t="s">
        <v>549</v>
      </c>
      <c r="D388" t="s">
        <v>1269</v>
      </c>
      <c r="E388" t="s">
        <v>655</v>
      </c>
      <c r="F388" t="s">
        <v>17</v>
      </c>
      <c r="G388" t="s">
        <v>27</v>
      </c>
      <c r="H388">
        <v>2</v>
      </c>
      <c r="I388">
        <v>11</v>
      </c>
      <c r="J388">
        <v>0</v>
      </c>
      <c r="K388">
        <v>3</v>
      </c>
      <c r="L388">
        <v>0</v>
      </c>
    </row>
    <row r="389" spans="1:12">
      <c r="A389" t="s">
        <v>1270</v>
      </c>
      <c r="B389" t="s">
        <v>1271</v>
      </c>
      <c r="C389" t="s">
        <v>549</v>
      </c>
      <c r="D389" t="s">
        <v>1272</v>
      </c>
      <c r="E389" t="s">
        <v>688</v>
      </c>
      <c r="F389" t="s">
        <v>17</v>
      </c>
      <c r="G389" t="s">
        <v>32</v>
      </c>
      <c r="H389">
        <v>4</v>
      </c>
      <c r="I389">
        <v>11</v>
      </c>
      <c r="J389">
        <v>0</v>
      </c>
      <c r="K389">
        <v>1</v>
      </c>
      <c r="L389">
        <v>0</v>
      </c>
    </row>
    <row r="390" spans="1:12">
      <c r="A390" t="s">
        <v>1273</v>
      </c>
      <c r="B390" t="s">
        <v>1274</v>
      </c>
      <c r="C390" t="s">
        <v>549</v>
      </c>
      <c r="D390" t="s">
        <v>1275</v>
      </c>
      <c r="E390" t="s">
        <v>614</v>
      </c>
      <c r="F390" t="s">
        <v>17</v>
      </c>
      <c r="G390" t="s">
        <v>32</v>
      </c>
      <c r="H390">
        <v>2</v>
      </c>
      <c r="I390">
        <v>11</v>
      </c>
      <c r="J390">
        <v>0</v>
      </c>
      <c r="K390">
        <v>3</v>
      </c>
      <c r="L390">
        <v>3</v>
      </c>
    </row>
    <row r="391" spans="1:12">
      <c r="A391" t="s">
        <v>1276</v>
      </c>
      <c r="B391" t="s">
        <v>1277</v>
      </c>
      <c r="C391" t="s">
        <v>549</v>
      </c>
      <c r="D391" t="s">
        <v>1278</v>
      </c>
      <c r="E391" t="s">
        <v>692</v>
      </c>
      <c r="F391" t="s">
        <v>17</v>
      </c>
      <c r="G391" t="s">
        <v>32</v>
      </c>
      <c r="H391">
        <v>3</v>
      </c>
      <c r="I391">
        <v>11</v>
      </c>
      <c r="J391">
        <v>0</v>
      </c>
      <c r="K391">
        <v>4</v>
      </c>
      <c r="L391">
        <v>0</v>
      </c>
    </row>
    <row r="392" spans="1:12">
      <c r="A392" t="s">
        <v>1279</v>
      </c>
      <c r="B392" t="s">
        <v>1280</v>
      </c>
      <c r="C392" t="s">
        <v>549</v>
      </c>
      <c r="D392" t="s">
        <v>1281</v>
      </c>
      <c r="E392" t="s">
        <v>665</v>
      </c>
      <c r="F392" t="s">
        <v>17</v>
      </c>
      <c r="G392" t="s">
        <v>32</v>
      </c>
      <c r="H392">
        <v>3</v>
      </c>
      <c r="I392">
        <v>11</v>
      </c>
      <c r="J392">
        <v>0</v>
      </c>
      <c r="K392">
        <v>2</v>
      </c>
      <c r="L392">
        <v>0</v>
      </c>
    </row>
    <row r="393" spans="1:12">
      <c r="A393" t="s">
        <v>1282</v>
      </c>
      <c r="B393" t="s">
        <v>1283</v>
      </c>
      <c r="C393" t="s">
        <v>549</v>
      </c>
      <c r="D393" t="s">
        <v>1284</v>
      </c>
      <c r="E393" t="s">
        <v>614</v>
      </c>
      <c r="F393" t="s">
        <v>17</v>
      </c>
      <c r="G393" t="s">
        <v>32</v>
      </c>
      <c r="H393">
        <v>3</v>
      </c>
      <c r="I393">
        <v>11</v>
      </c>
      <c r="J393">
        <v>0</v>
      </c>
      <c r="K393">
        <v>7</v>
      </c>
      <c r="L393">
        <v>3</v>
      </c>
    </row>
    <row r="394" spans="1:12">
      <c r="A394" t="s">
        <v>1285</v>
      </c>
      <c r="B394" t="s">
        <v>1286</v>
      </c>
      <c r="C394" t="s">
        <v>549</v>
      </c>
      <c r="D394" t="s">
        <v>1287</v>
      </c>
      <c r="E394" t="s">
        <v>614</v>
      </c>
      <c r="F394" t="s">
        <v>17</v>
      </c>
      <c r="G394" t="s">
        <v>27</v>
      </c>
      <c r="H394">
        <v>2</v>
      </c>
      <c r="I394">
        <v>11</v>
      </c>
      <c r="J394">
        <v>0</v>
      </c>
      <c r="K394">
        <v>2</v>
      </c>
      <c r="L394">
        <v>3</v>
      </c>
    </row>
    <row r="395" spans="1:12">
      <c r="A395" t="s">
        <v>1288</v>
      </c>
      <c r="B395" t="s">
        <v>1289</v>
      </c>
      <c r="C395" t="s">
        <v>549</v>
      </c>
      <c r="D395" t="s">
        <v>925</v>
      </c>
      <c r="E395" t="s">
        <v>926</v>
      </c>
      <c r="F395" t="s">
        <v>17</v>
      </c>
      <c r="G395" t="s">
        <v>27</v>
      </c>
      <c r="H395">
        <v>1</v>
      </c>
      <c r="I395">
        <v>11</v>
      </c>
      <c r="J395">
        <v>0</v>
      </c>
      <c r="K395">
        <v>8</v>
      </c>
      <c r="L395">
        <v>1</v>
      </c>
    </row>
    <row r="396" spans="1:12">
      <c r="A396" t="s">
        <v>1290</v>
      </c>
      <c r="B396" t="s">
        <v>1291</v>
      </c>
      <c r="C396" t="s">
        <v>549</v>
      </c>
      <c r="D396" t="s">
        <v>943</v>
      </c>
      <c r="E396" t="s">
        <v>582</v>
      </c>
      <c r="F396" t="s">
        <v>17</v>
      </c>
      <c r="G396" t="s">
        <v>87</v>
      </c>
      <c r="H396">
        <v>4</v>
      </c>
      <c r="I396">
        <v>11</v>
      </c>
      <c r="J396">
        <v>0</v>
      </c>
      <c r="K396">
        <v>1</v>
      </c>
      <c r="L396">
        <v>0</v>
      </c>
    </row>
    <row r="397" spans="1:12">
      <c r="A397" t="s">
        <v>1292</v>
      </c>
      <c r="B397" t="s">
        <v>1293</v>
      </c>
      <c r="C397" t="s">
        <v>549</v>
      </c>
      <c r="D397" t="s">
        <v>1294</v>
      </c>
      <c r="E397" t="s">
        <v>669</v>
      </c>
      <c r="F397" t="s">
        <v>17</v>
      </c>
      <c r="G397" t="s">
        <v>32</v>
      </c>
      <c r="H397">
        <v>4</v>
      </c>
      <c r="I397">
        <v>11</v>
      </c>
      <c r="J397">
        <v>0</v>
      </c>
      <c r="K397">
        <v>1</v>
      </c>
      <c r="L397">
        <v>0</v>
      </c>
    </row>
    <row r="398" spans="1:12">
      <c r="A398" t="s">
        <v>1295</v>
      </c>
      <c r="B398" t="s">
        <v>1296</v>
      </c>
      <c r="C398" t="s">
        <v>549</v>
      </c>
      <c r="D398" t="s">
        <v>1297</v>
      </c>
      <c r="E398" t="s">
        <v>582</v>
      </c>
      <c r="F398" t="s">
        <v>17</v>
      </c>
      <c r="G398" t="s">
        <v>32</v>
      </c>
      <c r="H398">
        <v>2</v>
      </c>
      <c r="I398">
        <v>11</v>
      </c>
      <c r="J398">
        <v>0</v>
      </c>
      <c r="K398">
        <v>4</v>
      </c>
      <c r="L398">
        <v>3</v>
      </c>
    </row>
    <row r="399" spans="1:12">
      <c r="A399" t="s">
        <v>1298</v>
      </c>
      <c r="B399" t="s">
        <v>1299</v>
      </c>
      <c r="C399" t="s">
        <v>549</v>
      </c>
      <c r="D399" t="s">
        <v>1300</v>
      </c>
      <c r="E399" t="s">
        <v>614</v>
      </c>
      <c r="F399" t="s">
        <v>17</v>
      </c>
      <c r="G399" t="s">
        <v>27</v>
      </c>
      <c r="H399">
        <v>1</v>
      </c>
      <c r="I399">
        <v>11</v>
      </c>
      <c r="J399">
        <v>0</v>
      </c>
      <c r="K399">
        <v>2</v>
      </c>
      <c r="L399">
        <v>1</v>
      </c>
    </row>
    <row r="400" spans="1:12">
      <c r="A400" t="s">
        <v>1301</v>
      </c>
      <c r="B400" t="s">
        <v>1302</v>
      </c>
      <c r="C400" t="s">
        <v>549</v>
      </c>
      <c r="D400" t="s">
        <v>964</v>
      </c>
      <c r="E400" t="s">
        <v>965</v>
      </c>
      <c r="F400" t="s">
        <v>17</v>
      </c>
      <c r="G400" t="s">
        <v>32</v>
      </c>
      <c r="H400">
        <v>4</v>
      </c>
      <c r="I400">
        <v>11</v>
      </c>
      <c r="J400">
        <v>0</v>
      </c>
      <c r="K400">
        <v>1</v>
      </c>
      <c r="L400">
        <v>0</v>
      </c>
    </row>
    <row r="401" spans="1:12">
      <c r="A401" t="s">
        <v>1303</v>
      </c>
      <c r="B401" t="s">
        <v>1304</v>
      </c>
      <c r="C401" t="s">
        <v>549</v>
      </c>
      <c r="D401" t="s">
        <v>1305</v>
      </c>
      <c r="E401" t="s">
        <v>582</v>
      </c>
      <c r="F401" t="s">
        <v>17</v>
      </c>
      <c r="G401" t="s">
        <v>27</v>
      </c>
      <c r="H401">
        <v>3</v>
      </c>
      <c r="I401">
        <v>11</v>
      </c>
      <c r="J401">
        <v>1</v>
      </c>
      <c r="K401">
        <v>7</v>
      </c>
      <c r="L401">
        <v>0</v>
      </c>
    </row>
    <row r="402" spans="1:12">
      <c r="A402" t="s">
        <v>1306</v>
      </c>
      <c r="B402" t="s">
        <v>1307</v>
      </c>
      <c r="C402" t="s">
        <v>549</v>
      </c>
      <c r="D402" t="s">
        <v>1102</v>
      </c>
      <c r="E402" t="s">
        <v>614</v>
      </c>
      <c r="F402" t="s">
        <v>17</v>
      </c>
      <c r="G402" t="s">
        <v>27</v>
      </c>
      <c r="H402">
        <v>2</v>
      </c>
      <c r="I402">
        <v>11</v>
      </c>
      <c r="J402">
        <v>0</v>
      </c>
      <c r="K402">
        <v>5</v>
      </c>
      <c r="L402">
        <v>0</v>
      </c>
    </row>
    <row r="403" spans="1:12">
      <c r="A403" t="s">
        <v>1308</v>
      </c>
      <c r="B403" t="s">
        <v>1309</v>
      </c>
      <c r="C403" t="s">
        <v>549</v>
      </c>
      <c r="D403" t="s">
        <v>1310</v>
      </c>
      <c r="E403" t="s">
        <v>551</v>
      </c>
      <c r="F403" t="s">
        <v>17</v>
      </c>
      <c r="G403" t="s">
        <v>32</v>
      </c>
      <c r="H403">
        <v>2</v>
      </c>
      <c r="I403">
        <v>11</v>
      </c>
      <c r="J403">
        <v>0</v>
      </c>
      <c r="K403">
        <v>2</v>
      </c>
      <c r="L403">
        <v>0</v>
      </c>
    </row>
    <row r="404" spans="1:12">
      <c r="A404" t="s">
        <v>1311</v>
      </c>
      <c r="B404" t="s">
        <v>1312</v>
      </c>
      <c r="C404" t="s">
        <v>549</v>
      </c>
      <c r="D404" t="s">
        <v>1313</v>
      </c>
      <c r="E404" t="s">
        <v>614</v>
      </c>
      <c r="F404" t="s">
        <v>17</v>
      </c>
      <c r="G404" t="s">
        <v>32</v>
      </c>
      <c r="H404">
        <v>3</v>
      </c>
      <c r="I404">
        <v>11</v>
      </c>
      <c r="J404">
        <v>0</v>
      </c>
      <c r="K404">
        <v>3</v>
      </c>
      <c r="L404">
        <v>1</v>
      </c>
    </row>
    <row r="405" spans="1:12">
      <c r="A405" t="s">
        <v>1314</v>
      </c>
      <c r="B405" t="s">
        <v>1315</v>
      </c>
      <c r="C405" t="s">
        <v>549</v>
      </c>
      <c r="D405" t="s">
        <v>866</v>
      </c>
      <c r="E405" t="s">
        <v>614</v>
      </c>
      <c r="F405" t="s">
        <v>17</v>
      </c>
      <c r="G405" t="s">
        <v>32</v>
      </c>
      <c r="H405">
        <v>3</v>
      </c>
      <c r="I405">
        <v>11</v>
      </c>
      <c r="J405">
        <v>1</v>
      </c>
      <c r="K405">
        <v>5</v>
      </c>
      <c r="L405">
        <v>0</v>
      </c>
    </row>
    <row r="406" spans="1:12">
      <c r="A406" t="s">
        <v>1316</v>
      </c>
      <c r="B406" t="s">
        <v>1317</v>
      </c>
      <c r="C406" t="s">
        <v>549</v>
      </c>
      <c r="D406" t="s">
        <v>1318</v>
      </c>
      <c r="E406" t="s">
        <v>1319</v>
      </c>
      <c r="F406" t="s">
        <v>17</v>
      </c>
      <c r="G406" t="s">
        <v>27</v>
      </c>
      <c r="H406">
        <v>4</v>
      </c>
      <c r="I406">
        <v>11</v>
      </c>
      <c r="J406">
        <v>0</v>
      </c>
      <c r="K406">
        <v>4</v>
      </c>
      <c r="L406">
        <v>0</v>
      </c>
    </row>
    <row r="407" spans="1:12">
      <c r="A407" t="s">
        <v>1320</v>
      </c>
      <c r="B407" t="s">
        <v>1321</v>
      </c>
      <c r="C407" t="s">
        <v>549</v>
      </c>
      <c r="D407" t="s">
        <v>1322</v>
      </c>
      <c r="E407" t="s">
        <v>586</v>
      </c>
      <c r="F407" t="s">
        <v>192</v>
      </c>
      <c r="G407" t="s">
        <v>193</v>
      </c>
      <c r="H407">
        <v>5</v>
      </c>
      <c r="I407">
        <v>11</v>
      </c>
      <c r="J407">
        <v>0</v>
      </c>
      <c r="K407">
        <v>5</v>
      </c>
      <c r="L407">
        <v>1</v>
      </c>
    </row>
    <row r="408" spans="1:12">
      <c r="A408" t="s">
        <v>1323</v>
      </c>
      <c r="B408" t="s">
        <v>1324</v>
      </c>
      <c r="C408" t="s">
        <v>549</v>
      </c>
      <c r="D408" t="s">
        <v>1325</v>
      </c>
      <c r="E408" t="s">
        <v>692</v>
      </c>
      <c r="F408" t="s">
        <v>192</v>
      </c>
      <c r="G408" t="s">
        <v>193</v>
      </c>
      <c r="H408">
        <v>4</v>
      </c>
      <c r="I408">
        <v>11</v>
      </c>
      <c r="J408">
        <v>1</v>
      </c>
      <c r="K408">
        <v>5</v>
      </c>
      <c r="L408">
        <v>0</v>
      </c>
    </row>
    <row r="409" spans="1:12">
      <c r="A409" t="s">
        <v>1326</v>
      </c>
      <c r="B409" t="s">
        <v>1327</v>
      </c>
      <c r="C409" t="s">
        <v>549</v>
      </c>
      <c r="D409" t="s">
        <v>1328</v>
      </c>
      <c r="E409" t="s">
        <v>614</v>
      </c>
      <c r="F409" t="s">
        <v>192</v>
      </c>
      <c r="G409" t="s">
        <v>193</v>
      </c>
      <c r="H409">
        <v>3</v>
      </c>
      <c r="I409">
        <v>11</v>
      </c>
      <c r="J409">
        <v>0</v>
      </c>
      <c r="K409">
        <v>3</v>
      </c>
      <c r="L409">
        <v>3</v>
      </c>
    </row>
    <row r="410" spans="1:12">
      <c r="A410" t="s">
        <v>1329</v>
      </c>
      <c r="B410" t="s">
        <v>1330</v>
      </c>
      <c r="C410" t="s">
        <v>549</v>
      </c>
      <c r="D410" t="s">
        <v>1331</v>
      </c>
      <c r="E410" t="s">
        <v>563</v>
      </c>
      <c r="F410" t="s">
        <v>192</v>
      </c>
      <c r="G410" t="s">
        <v>193</v>
      </c>
      <c r="H410">
        <v>4</v>
      </c>
      <c r="I410">
        <v>11</v>
      </c>
      <c r="J410">
        <v>0</v>
      </c>
      <c r="K410">
        <v>5</v>
      </c>
      <c r="L410">
        <v>1</v>
      </c>
    </row>
    <row r="411" spans="1:12">
      <c r="A411" t="s">
        <v>1332</v>
      </c>
      <c r="B411" t="s">
        <v>1333</v>
      </c>
      <c r="C411" t="s">
        <v>549</v>
      </c>
      <c r="D411" t="s">
        <v>1334</v>
      </c>
      <c r="E411" t="s">
        <v>955</v>
      </c>
      <c r="F411" t="s">
        <v>235</v>
      </c>
      <c r="G411" t="s">
        <v>140</v>
      </c>
      <c r="H411">
        <v>5</v>
      </c>
      <c r="I411">
        <v>11</v>
      </c>
      <c r="J411">
        <v>1</v>
      </c>
      <c r="K411">
        <v>5</v>
      </c>
      <c r="L411">
        <v>1</v>
      </c>
    </row>
    <row r="412" spans="1:12">
      <c r="A412" t="s">
        <v>1335</v>
      </c>
      <c r="B412" t="s">
        <v>1336</v>
      </c>
      <c r="C412" t="s">
        <v>549</v>
      </c>
      <c r="D412" t="s">
        <v>1337</v>
      </c>
      <c r="E412" t="s">
        <v>1338</v>
      </c>
      <c r="F412" t="s">
        <v>235</v>
      </c>
      <c r="G412" t="s">
        <v>87</v>
      </c>
      <c r="H412">
        <v>1</v>
      </c>
      <c r="I412">
        <v>11</v>
      </c>
      <c r="J412">
        <v>0</v>
      </c>
      <c r="K412">
        <v>7</v>
      </c>
      <c r="L412">
        <v>0</v>
      </c>
    </row>
    <row r="413" spans="1:12">
      <c r="A413" t="s">
        <v>1339</v>
      </c>
      <c r="B413" t="s">
        <v>1340</v>
      </c>
      <c r="C413" t="s">
        <v>549</v>
      </c>
      <c r="D413" t="s">
        <v>1341</v>
      </c>
      <c r="E413" t="s">
        <v>1342</v>
      </c>
      <c r="F413" t="s">
        <v>235</v>
      </c>
      <c r="G413" t="s">
        <v>32</v>
      </c>
      <c r="H413">
        <v>1</v>
      </c>
      <c r="I413">
        <v>11</v>
      </c>
      <c r="J413">
        <v>0</v>
      </c>
      <c r="K413">
        <v>6</v>
      </c>
      <c r="L413">
        <v>0</v>
      </c>
    </row>
    <row r="414" spans="1:12">
      <c r="A414" t="s">
        <v>1343</v>
      </c>
      <c r="B414" t="s">
        <v>1344</v>
      </c>
      <c r="C414" t="s">
        <v>549</v>
      </c>
      <c r="D414" t="s">
        <v>1345</v>
      </c>
      <c r="E414" t="s">
        <v>1338</v>
      </c>
      <c r="F414" t="s">
        <v>235</v>
      </c>
      <c r="G414" t="s">
        <v>87</v>
      </c>
      <c r="H414">
        <v>3</v>
      </c>
      <c r="I414">
        <v>11</v>
      </c>
      <c r="J414">
        <v>1</v>
      </c>
      <c r="K414">
        <v>4</v>
      </c>
      <c r="L414">
        <v>0</v>
      </c>
    </row>
    <row r="415" spans="1:12">
      <c r="A415" t="s">
        <v>1346</v>
      </c>
      <c r="B415" t="s">
        <v>1347</v>
      </c>
      <c r="C415" t="s">
        <v>549</v>
      </c>
      <c r="D415" t="s">
        <v>1348</v>
      </c>
      <c r="E415" t="s">
        <v>1349</v>
      </c>
      <c r="F415" t="s">
        <v>235</v>
      </c>
      <c r="G415" t="s">
        <v>32</v>
      </c>
      <c r="H415">
        <v>3</v>
      </c>
      <c r="I415">
        <v>11</v>
      </c>
      <c r="J415">
        <v>0</v>
      </c>
      <c r="K415">
        <v>5</v>
      </c>
      <c r="L415">
        <v>0</v>
      </c>
    </row>
    <row r="416" spans="1:12">
      <c r="A416" t="s">
        <v>1350</v>
      </c>
      <c r="B416" t="s">
        <v>1351</v>
      </c>
      <c r="C416" t="s">
        <v>549</v>
      </c>
      <c r="D416" t="s">
        <v>1352</v>
      </c>
      <c r="E416" t="s">
        <v>955</v>
      </c>
      <c r="F416" t="s">
        <v>235</v>
      </c>
      <c r="G416" t="s">
        <v>18</v>
      </c>
      <c r="H416">
        <v>1</v>
      </c>
      <c r="I416">
        <v>11</v>
      </c>
      <c r="J416">
        <v>0</v>
      </c>
      <c r="K416">
        <v>8</v>
      </c>
      <c r="L416">
        <v>0</v>
      </c>
    </row>
    <row r="417" spans="1:12">
      <c r="A417" t="s">
        <v>1353</v>
      </c>
      <c r="B417" t="s">
        <v>1354</v>
      </c>
      <c r="C417" t="s">
        <v>549</v>
      </c>
      <c r="D417" t="s">
        <v>1355</v>
      </c>
      <c r="E417" t="s">
        <v>1342</v>
      </c>
      <c r="F417" t="s">
        <v>235</v>
      </c>
      <c r="G417" t="s">
        <v>32</v>
      </c>
      <c r="H417">
        <v>5</v>
      </c>
      <c r="I417">
        <v>11</v>
      </c>
      <c r="J417">
        <v>1</v>
      </c>
      <c r="K417">
        <v>5</v>
      </c>
      <c r="L417">
        <v>0</v>
      </c>
    </row>
    <row r="418" spans="1:12">
      <c r="A418" t="s">
        <v>1356</v>
      </c>
      <c r="B418" t="s">
        <v>1357</v>
      </c>
      <c r="C418" t="s">
        <v>549</v>
      </c>
      <c r="D418" t="s">
        <v>1358</v>
      </c>
      <c r="E418" t="s">
        <v>1359</v>
      </c>
      <c r="F418" t="s">
        <v>235</v>
      </c>
      <c r="G418" t="s">
        <v>87</v>
      </c>
      <c r="H418">
        <v>3</v>
      </c>
      <c r="I418">
        <v>11</v>
      </c>
      <c r="J418">
        <v>0</v>
      </c>
      <c r="K418">
        <v>9</v>
      </c>
      <c r="L418">
        <v>0</v>
      </c>
    </row>
    <row r="419" spans="1:12">
      <c r="A419" t="s">
        <v>1360</v>
      </c>
      <c r="B419" t="s">
        <v>1361</v>
      </c>
      <c r="C419" t="s">
        <v>1362</v>
      </c>
      <c r="D419" t="s">
        <v>1363</v>
      </c>
      <c r="E419" t="s">
        <v>1364</v>
      </c>
      <c r="F419" t="s">
        <v>17</v>
      </c>
      <c r="G419" t="s">
        <v>32</v>
      </c>
      <c r="H419">
        <v>4</v>
      </c>
      <c r="I419">
        <v>11</v>
      </c>
      <c r="J419">
        <v>0</v>
      </c>
      <c r="K419">
        <v>11</v>
      </c>
      <c r="L419">
        <v>0</v>
      </c>
    </row>
    <row r="420" spans="1:12">
      <c r="A420" t="s">
        <v>1365</v>
      </c>
      <c r="B420" t="s">
        <v>1366</v>
      </c>
      <c r="C420" t="s">
        <v>1362</v>
      </c>
      <c r="D420" t="s">
        <v>1367</v>
      </c>
      <c r="E420" t="s">
        <v>1368</v>
      </c>
      <c r="F420" t="s">
        <v>17</v>
      </c>
      <c r="G420" t="s">
        <v>32</v>
      </c>
      <c r="H420">
        <v>4</v>
      </c>
      <c r="I420">
        <v>11</v>
      </c>
      <c r="J420">
        <v>0</v>
      </c>
      <c r="K420">
        <v>5</v>
      </c>
      <c r="L420">
        <v>1</v>
      </c>
    </row>
    <row r="421" spans="1:12">
      <c r="A421" t="s">
        <v>1369</v>
      </c>
      <c r="B421" t="s">
        <v>1370</v>
      </c>
      <c r="C421" t="s">
        <v>1362</v>
      </c>
      <c r="D421" t="s">
        <v>1371</v>
      </c>
      <c r="E421" t="s">
        <v>1372</v>
      </c>
      <c r="F421" t="s">
        <v>17</v>
      </c>
      <c r="G421" t="s">
        <v>32</v>
      </c>
      <c r="H421">
        <v>3</v>
      </c>
      <c r="I421">
        <v>11</v>
      </c>
      <c r="J421">
        <v>0</v>
      </c>
      <c r="K421">
        <v>5</v>
      </c>
      <c r="L421">
        <v>0</v>
      </c>
    </row>
    <row r="422" spans="1:12">
      <c r="A422" t="s">
        <v>1373</v>
      </c>
      <c r="B422" t="s">
        <v>1374</v>
      </c>
      <c r="C422" t="s">
        <v>1362</v>
      </c>
      <c r="D422" t="s">
        <v>1375</v>
      </c>
      <c r="E422" t="s">
        <v>1376</v>
      </c>
      <c r="F422" t="s">
        <v>17</v>
      </c>
      <c r="G422" t="s">
        <v>32</v>
      </c>
      <c r="H422">
        <v>3</v>
      </c>
      <c r="I422">
        <v>11</v>
      </c>
      <c r="J422">
        <v>1</v>
      </c>
      <c r="K422">
        <v>8</v>
      </c>
      <c r="L422">
        <v>0</v>
      </c>
    </row>
    <row r="423" spans="1:12">
      <c r="A423" t="s">
        <v>1377</v>
      </c>
      <c r="B423" t="s">
        <v>1378</v>
      </c>
      <c r="C423" t="s">
        <v>1362</v>
      </c>
      <c r="D423" t="s">
        <v>1379</v>
      </c>
      <c r="E423" t="s">
        <v>1380</v>
      </c>
      <c r="F423" t="s">
        <v>17</v>
      </c>
      <c r="G423" t="s">
        <v>32</v>
      </c>
      <c r="H423">
        <v>1</v>
      </c>
      <c r="I423">
        <v>11</v>
      </c>
      <c r="J423">
        <v>0</v>
      </c>
      <c r="K423">
        <v>6</v>
      </c>
      <c r="L423">
        <v>1</v>
      </c>
    </row>
    <row r="424" spans="1:12">
      <c r="A424" t="s">
        <v>1381</v>
      </c>
      <c r="B424" t="s">
        <v>1382</v>
      </c>
      <c r="C424" t="s">
        <v>1362</v>
      </c>
      <c r="D424" t="s">
        <v>1383</v>
      </c>
      <c r="E424" t="s">
        <v>36</v>
      </c>
      <c r="F424" t="s">
        <v>17</v>
      </c>
      <c r="G424" t="s">
        <v>32</v>
      </c>
      <c r="H424">
        <v>4</v>
      </c>
      <c r="I424">
        <v>11</v>
      </c>
      <c r="J424">
        <v>1</v>
      </c>
      <c r="K424">
        <v>8</v>
      </c>
      <c r="L424">
        <v>0</v>
      </c>
    </row>
    <row r="425" spans="1:12">
      <c r="A425" t="s">
        <v>1384</v>
      </c>
      <c r="B425" t="s">
        <v>1385</v>
      </c>
      <c r="C425" t="s">
        <v>1362</v>
      </c>
      <c r="D425" t="s">
        <v>1386</v>
      </c>
      <c r="E425" t="s">
        <v>1387</v>
      </c>
      <c r="F425" t="s">
        <v>17</v>
      </c>
      <c r="G425" t="s">
        <v>32</v>
      </c>
      <c r="H425">
        <v>5</v>
      </c>
      <c r="I425">
        <v>11</v>
      </c>
      <c r="J425">
        <v>2</v>
      </c>
      <c r="K425">
        <v>8</v>
      </c>
      <c r="L425">
        <v>0</v>
      </c>
    </row>
    <row r="426" spans="1:12">
      <c r="A426" t="s">
        <v>1388</v>
      </c>
      <c r="B426" t="s">
        <v>1389</v>
      </c>
      <c r="C426" t="s">
        <v>1362</v>
      </c>
      <c r="D426" t="s">
        <v>1390</v>
      </c>
      <c r="E426" t="s">
        <v>1391</v>
      </c>
      <c r="F426" t="s">
        <v>17</v>
      </c>
      <c r="G426" t="s">
        <v>67</v>
      </c>
      <c r="H426">
        <v>3</v>
      </c>
      <c r="I426">
        <v>11</v>
      </c>
      <c r="J426">
        <v>0</v>
      </c>
      <c r="K426">
        <v>8</v>
      </c>
      <c r="L426">
        <v>0</v>
      </c>
    </row>
    <row r="427" spans="1:12">
      <c r="A427" t="s">
        <v>1392</v>
      </c>
      <c r="B427" t="s">
        <v>1393</v>
      </c>
      <c r="C427" t="s">
        <v>1362</v>
      </c>
      <c r="D427" t="s">
        <v>1394</v>
      </c>
      <c r="E427" t="s">
        <v>1395</v>
      </c>
      <c r="F427" t="s">
        <v>17</v>
      </c>
      <c r="G427" t="s">
        <v>140</v>
      </c>
      <c r="H427">
        <v>3</v>
      </c>
      <c r="I427">
        <v>11</v>
      </c>
      <c r="J427">
        <v>0</v>
      </c>
      <c r="K427">
        <v>7</v>
      </c>
      <c r="L427">
        <v>0</v>
      </c>
    </row>
    <row r="428" spans="1:12">
      <c r="A428" t="s">
        <v>1396</v>
      </c>
      <c r="B428" t="s">
        <v>1397</v>
      </c>
      <c r="C428" t="s">
        <v>1362</v>
      </c>
      <c r="D428" t="s">
        <v>1398</v>
      </c>
      <c r="E428" t="s">
        <v>1399</v>
      </c>
      <c r="F428" t="s">
        <v>17</v>
      </c>
      <c r="G428" t="s">
        <v>140</v>
      </c>
      <c r="H428">
        <v>5</v>
      </c>
      <c r="I428">
        <v>11</v>
      </c>
      <c r="J428">
        <v>1</v>
      </c>
      <c r="K428">
        <v>8</v>
      </c>
      <c r="L428">
        <v>0</v>
      </c>
    </row>
    <row r="429" spans="1:12">
      <c r="A429" t="s">
        <v>1400</v>
      </c>
      <c r="B429" t="s">
        <v>1401</v>
      </c>
      <c r="C429" t="s">
        <v>1362</v>
      </c>
      <c r="D429" t="s">
        <v>1402</v>
      </c>
      <c r="E429" t="s">
        <v>1391</v>
      </c>
      <c r="F429" t="s">
        <v>17</v>
      </c>
      <c r="G429" t="s">
        <v>67</v>
      </c>
      <c r="H429">
        <v>3</v>
      </c>
      <c r="I429">
        <v>11</v>
      </c>
      <c r="J429">
        <v>0</v>
      </c>
      <c r="K429">
        <v>6</v>
      </c>
      <c r="L429">
        <v>1</v>
      </c>
    </row>
    <row r="430" spans="1:12">
      <c r="A430" t="s">
        <v>1403</v>
      </c>
      <c r="B430" t="s">
        <v>1404</v>
      </c>
      <c r="C430" t="s">
        <v>1362</v>
      </c>
      <c r="D430" t="s">
        <v>1405</v>
      </c>
      <c r="E430" t="s">
        <v>36</v>
      </c>
      <c r="F430" t="s">
        <v>17</v>
      </c>
      <c r="G430" t="s">
        <v>140</v>
      </c>
      <c r="H430">
        <v>4</v>
      </c>
      <c r="I430">
        <v>11</v>
      </c>
      <c r="J430">
        <v>1</v>
      </c>
      <c r="K430">
        <v>6</v>
      </c>
      <c r="L430">
        <v>1</v>
      </c>
    </row>
    <row r="431" spans="1:12">
      <c r="A431" t="s">
        <v>1406</v>
      </c>
      <c r="B431" t="s">
        <v>1407</v>
      </c>
      <c r="C431" t="s">
        <v>1362</v>
      </c>
      <c r="D431" t="s">
        <v>1408</v>
      </c>
      <c r="E431" t="s">
        <v>1395</v>
      </c>
      <c r="F431" t="s">
        <v>17</v>
      </c>
      <c r="G431" t="s">
        <v>32</v>
      </c>
      <c r="H431">
        <v>2</v>
      </c>
      <c r="I431">
        <v>11</v>
      </c>
      <c r="J431">
        <v>1</v>
      </c>
      <c r="K431">
        <v>7</v>
      </c>
      <c r="L431">
        <v>1</v>
      </c>
    </row>
    <row r="432" spans="1:12">
      <c r="A432" t="s">
        <v>1409</v>
      </c>
      <c r="B432" t="s">
        <v>1410</v>
      </c>
      <c r="C432" t="s">
        <v>1362</v>
      </c>
      <c r="D432" t="s">
        <v>1411</v>
      </c>
      <c r="E432" t="s">
        <v>1412</v>
      </c>
      <c r="F432" t="s">
        <v>17</v>
      </c>
      <c r="G432" t="s">
        <v>113</v>
      </c>
      <c r="H432">
        <v>4</v>
      </c>
      <c r="I432">
        <v>11</v>
      </c>
      <c r="J432">
        <v>1</v>
      </c>
      <c r="K432">
        <v>10</v>
      </c>
      <c r="L432">
        <v>0</v>
      </c>
    </row>
    <row r="433" spans="1:12">
      <c r="A433" t="s">
        <v>1413</v>
      </c>
      <c r="B433" t="s">
        <v>1414</v>
      </c>
      <c r="C433" t="s">
        <v>1362</v>
      </c>
      <c r="D433" t="s">
        <v>1415</v>
      </c>
      <c r="E433" t="s">
        <v>1416</v>
      </c>
      <c r="F433" t="s">
        <v>17</v>
      </c>
      <c r="G433" t="s">
        <v>140</v>
      </c>
      <c r="H433">
        <v>4</v>
      </c>
      <c r="I433">
        <v>11</v>
      </c>
      <c r="J433">
        <v>3</v>
      </c>
      <c r="K433">
        <v>8</v>
      </c>
      <c r="L433">
        <v>0</v>
      </c>
    </row>
    <row r="434" spans="1:12">
      <c r="A434" t="s">
        <v>1417</v>
      </c>
      <c r="B434" t="s">
        <v>1418</v>
      </c>
      <c r="C434" t="s">
        <v>1362</v>
      </c>
      <c r="D434" t="s">
        <v>1419</v>
      </c>
      <c r="E434" t="s">
        <v>1372</v>
      </c>
      <c r="F434" t="s">
        <v>17</v>
      </c>
      <c r="G434" t="s">
        <v>18</v>
      </c>
      <c r="H434">
        <v>5</v>
      </c>
      <c r="I434">
        <v>11</v>
      </c>
      <c r="J434">
        <v>1</v>
      </c>
      <c r="K434">
        <v>10</v>
      </c>
      <c r="L434">
        <v>0</v>
      </c>
    </row>
    <row r="435" spans="1:12">
      <c r="A435" t="s">
        <v>1420</v>
      </c>
      <c r="B435" t="s">
        <v>1421</v>
      </c>
      <c r="C435" t="s">
        <v>1362</v>
      </c>
      <c r="D435" t="s">
        <v>1422</v>
      </c>
      <c r="E435" t="s">
        <v>1368</v>
      </c>
      <c r="F435" t="s">
        <v>17</v>
      </c>
      <c r="G435" t="s">
        <v>32</v>
      </c>
      <c r="H435">
        <v>4</v>
      </c>
      <c r="I435">
        <v>11</v>
      </c>
      <c r="J435">
        <v>0</v>
      </c>
      <c r="K435">
        <v>9</v>
      </c>
      <c r="L435">
        <v>0</v>
      </c>
    </row>
    <row r="436" spans="1:12">
      <c r="A436" t="s">
        <v>1423</v>
      </c>
      <c r="B436" t="s">
        <v>1424</v>
      </c>
      <c r="C436" t="s">
        <v>1362</v>
      </c>
      <c r="D436" t="s">
        <v>1402</v>
      </c>
      <c r="E436" t="s">
        <v>1391</v>
      </c>
      <c r="F436" t="s">
        <v>17</v>
      </c>
      <c r="G436" t="s">
        <v>32</v>
      </c>
      <c r="H436">
        <v>5</v>
      </c>
      <c r="I436">
        <v>11</v>
      </c>
      <c r="J436">
        <v>0</v>
      </c>
      <c r="K436">
        <v>9</v>
      </c>
      <c r="L436">
        <v>0</v>
      </c>
    </row>
    <row r="437" spans="1:12">
      <c r="A437" t="s">
        <v>1425</v>
      </c>
      <c r="B437" t="s">
        <v>1426</v>
      </c>
      <c r="C437" t="s">
        <v>1362</v>
      </c>
      <c r="D437" t="s">
        <v>1427</v>
      </c>
      <c r="E437" t="s">
        <v>1387</v>
      </c>
      <c r="F437" t="s">
        <v>17</v>
      </c>
      <c r="G437" t="s">
        <v>32</v>
      </c>
      <c r="H437">
        <v>4</v>
      </c>
      <c r="I437">
        <v>11</v>
      </c>
      <c r="J437">
        <v>0</v>
      </c>
      <c r="K437">
        <v>7</v>
      </c>
      <c r="L437">
        <v>0</v>
      </c>
    </row>
    <row r="438" spans="1:12">
      <c r="A438" t="s">
        <v>1428</v>
      </c>
      <c r="B438" t="s">
        <v>1429</v>
      </c>
      <c r="C438" t="s">
        <v>1362</v>
      </c>
      <c r="D438" t="s">
        <v>1430</v>
      </c>
      <c r="E438" t="s">
        <v>1412</v>
      </c>
      <c r="F438" t="s">
        <v>17</v>
      </c>
      <c r="G438" t="s">
        <v>32</v>
      </c>
      <c r="H438">
        <v>4</v>
      </c>
      <c r="I438">
        <v>11</v>
      </c>
      <c r="J438">
        <v>3</v>
      </c>
      <c r="K438">
        <v>7</v>
      </c>
      <c r="L438">
        <v>1</v>
      </c>
    </row>
    <row r="439" spans="1:12">
      <c r="A439" t="s">
        <v>1431</v>
      </c>
      <c r="B439" t="s">
        <v>1432</v>
      </c>
      <c r="C439" t="s">
        <v>1362</v>
      </c>
      <c r="D439" t="s">
        <v>1433</v>
      </c>
      <c r="E439" t="s">
        <v>1391</v>
      </c>
      <c r="F439" t="s">
        <v>17</v>
      </c>
      <c r="G439" t="s">
        <v>27</v>
      </c>
      <c r="H439">
        <v>3</v>
      </c>
      <c r="I439">
        <v>11</v>
      </c>
      <c r="J439">
        <v>0</v>
      </c>
      <c r="K439">
        <v>7</v>
      </c>
      <c r="L439">
        <v>0</v>
      </c>
    </row>
    <row r="440" spans="1:12">
      <c r="A440" t="s">
        <v>1434</v>
      </c>
      <c r="B440" t="s">
        <v>1435</v>
      </c>
      <c r="C440" t="s">
        <v>1362</v>
      </c>
      <c r="D440" t="s">
        <v>1436</v>
      </c>
      <c r="E440" t="s">
        <v>1437</v>
      </c>
      <c r="F440" t="s">
        <v>17</v>
      </c>
      <c r="G440" t="s">
        <v>27</v>
      </c>
      <c r="H440">
        <v>4</v>
      </c>
      <c r="I440">
        <v>11</v>
      </c>
      <c r="J440">
        <v>0</v>
      </c>
      <c r="K440">
        <v>10</v>
      </c>
      <c r="L440">
        <v>1</v>
      </c>
    </row>
    <row r="441" spans="1:12">
      <c r="A441" t="s">
        <v>1438</v>
      </c>
      <c r="B441" t="s">
        <v>1439</v>
      </c>
      <c r="C441" t="s">
        <v>1362</v>
      </c>
      <c r="D441" t="s">
        <v>1440</v>
      </c>
      <c r="E441" t="s">
        <v>1416</v>
      </c>
      <c r="F441" t="s">
        <v>17</v>
      </c>
      <c r="G441" t="s">
        <v>32</v>
      </c>
      <c r="H441">
        <v>4</v>
      </c>
      <c r="I441">
        <v>11</v>
      </c>
      <c r="J441">
        <v>1</v>
      </c>
      <c r="K441">
        <v>6</v>
      </c>
      <c r="L441">
        <v>1</v>
      </c>
    </row>
    <row r="442" spans="1:12">
      <c r="A442" t="s">
        <v>1441</v>
      </c>
      <c r="B442" t="s">
        <v>1442</v>
      </c>
      <c r="C442" t="s">
        <v>1362</v>
      </c>
      <c r="D442" t="s">
        <v>1419</v>
      </c>
      <c r="E442" t="s">
        <v>1372</v>
      </c>
      <c r="F442" t="s">
        <v>192</v>
      </c>
      <c r="G442" t="s">
        <v>193</v>
      </c>
      <c r="H442">
        <v>5</v>
      </c>
      <c r="I442">
        <v>11</v>
      </c>
      <c r="J442">
        <v>2</v>
      </c>
      <c r="K442">
        <v>4</v>
      </c>
      <c r="L442">
        <v>0</v>
      </c>
    </row>
    <row r="443" spans="1:12">
      <c r="A443" t="s">
        <v>1443</v>
      </c>
      <c r="B443" t="s">
        <v>1444</v>
      </c>
      <c r="C443" t="s">
        <v>1362</v>
      </c>
      <c r="D443" t="s">
        <v>1445</v>
      </c>
      <c r="E443" t="s">
        <v>1391</v>
      </c>
      <c r="F443" t="s">
        <v>17</v>
      </c>
      <c r="G443" t="s">
        <v>32</v>
      </c>
      <c r="H443">
        <v>4</v>
      </c>
      <c r="I443">
        <v>11</v>
      </c>
      <c r="J443">
        <v>1</v>
      </c>
      <c r="K443">
        <v>8</v>
      </c>
      <c r="L443">
        <v>0</v>
      </c>
    </row>
    <row r="444" spans="1:12">
      <c r="A444" t="s">
        <v>1446</v>
      </c>
      <c r="B444" t="s">
        <v>1447</v>
      </c>
      <c r="C444" t="s">
        <v>1362</v>
      </c>
      <c r="D444" t="s">
        <v>1448</v>
      </c>
      <c r="E444" t="s">
        <v>1372</v>
      </c>
      <c r="F444" t="s">
        <v>17</v>
      </c>
      <c r="G444" t="s">
        <v>32</v>
      </c>
      <c r="H444">
        <v>2</v>
      </c>
      <c r="I444">
        <v>11</v>
      </c>
      <c r="J444">
        <v>0</v>
      </c>
      <c r="K444">
        <v>6</v>
      </c>
      <c r="L444">
        <v>0</v>
      </c>
    </row>
    <row r="445" spans="1:12">
      <c r="A445" t="s">
        <v>1449</v>
      </c>
      <c r="B445" t="s">
        <v>1450</v>
      </c>
      <c r="C445" t="s">
        <v>1362</v>
      </c>
      <c r="D445" t="s">
        <v>1451</v>
      </c>
      <c r="E445" t="s">
        <v>1452</v>
      </c>
      <c r="F445" t="s">
        <v>17</v>
      </c>
      <c r="G445" t="s">
        <v>113</v>
      </c>
      <c r="H445">
        <v>3</v>
      </c>
      <c r="I445">
        <v>11</v>
      </c>
      <c r="J445">
        <v>0</v>
      </c>
      <c r="K445">
        <v>8</v>
      </c>
      <c r="L445">
        <v>0</v>
      </c>
    </row>
    <row r="446" spans="1:12">
      <c r="A446" t="s">
        <v>1453</v>
      </c>
      <c r="B446" t="s">
        <v>1454</v>
      </c>
      <c r="C446" t="s">
        <v>1362</v>
      </c>
      <c r="D446" t="s">
        <v>1455</v>
      </c>
      <c r="E446" t="s">
        <v>1456</v>
      </c>
      <c r="F446" t="s">
        <v>17</v>
      </c>
      <c r="G446" t="s">
        <v>32</v>
      </c>
      <c r="H446">
        <v>5</v>
      </c>
      <c r="I446">
        <v>11</v>
      </c>
      <c r="J446">
        <v>1</v>
      </c>
      <c r="K446">
        <v>9</v>
      </c>
      <c r="L446">
        <v>0</v>
      </c>
    </row>
    <row r="447" spans="1:12">
      <c r="A447" t="s">
        <v>1457</v>
      </c>
      <c r="B447" t="s">
        <v>1458</v>
      </c>
      <c r="C447" t="s">
        <v>1362</v>
      </c>
      <c r="D447" t="s">
        <v>1415</v>
      </c>
      <c r="E447" t="s">
        <v>1416</v>
      </c>
      <c r="F447" t="s">
        <v>192</v>
      </c>
      <c r="G447" t="s">
        <v>193</v>
      </c>
      <c r="H447">
        <v>5</v>
      </c>
      <c r="I447">
        <v>11</v>
      </c>
      <c r="J447">
        <v>1</v>
      </c>
      <c r="K447">
        <v>4</v>
      </c>
      <c r="L447">
        <v>0</v>
      </c>
    </row>
    <row r="448" spans="1:12">
      <c r="A448" t="s">
        <v>1459</v>
      </c>
      <c r="B448" t="s">
        <v>1460</v>
      </c>
      <c r="C448" t="s">
        <v>1362</v>
      </c>
      <c r="D448" t="s">
        <v>1461</v>
      </c>
      <c r="E448" t="s">
        <v>1462</v>
      </c>
      <c r="F448" t="s">
        <v>17</v>
      </c>
      <c r="G448" t="s">
        <v>87</v>
      </c>
      <c r="H448">
        <v>5</v>
      </c>
      <c r="I448">
        <v>11</v>
      </c>
      <c r="J448">
        <v>0</v>
      </c>
      <c r="K448">
        <v>8</v>
      </c>
      <c r="L448">
        <v>0</v>
      </c>
    </row>
    <row r="449" spans="1:12">
      <c r="A449" t="s">
        <v>1463</v>
      </c>
      <c r="B449" t="s">
        <v>1464</v>
      </c>
      <c r="C449" t="s">
        <v>1362</v>
      </c>
      <c r="D449" t="s">
        <v>1465</v>
      </c>
      <c r="E449" t="s">
        <v>1437</v>
      </c>
      <c r="F449" t="s">
        <v>17</v>
      </c>
      <c r="G449" t="s">
        <v>27</v>
      </c>
      <c r="H449">
        <v>3</v>
      </c>
      <c r="I449">
        <v>11</v>
      </c>
      <c r="J449">
        <v>2</v>
      </c>
      <c r="K449">
        <v>6</v>
      </c>
      <c r="L449">
        <v>1</v>
      </c>
    </row>
    <row r="450" spans="1:12">
      <c r="A450" t="s">
        <v>1466</v>
      </c>
      <c r="B450" t="s">
        <v>1467</v>
      </c>
      <c r="C450" t="s">
        <v>1362</v>
      </c>
      <c r="D450" t="s">
        <v>1468</v>
      </c>
      <c r="E450" t="s">
        <v>1368</v>
      </c>
      <c r="F450" t="s">
        <v>17</v>
      </c>
      <c r="G450" t="s">
        <v>140</v>
      </c>
      <c r="H450">
        <v>4</v>
      </c>
      <c r="I450">
        <v>11</v>
      </c>
      <c r="J450">
        <v>2</v>
      </c>
      <c r="K450">
        <v>5</v>
      </c>
      <c r="L450">
        <v>0</v>
      </c>
    </row>
    <row r="451" spans="1:12">
      <c r="A451" t="s">
        <v>1469</v>
      </c>
      <c r="B451" t="s">
        <v>1470</v>
      </c>
      <c r="C451" t="s">
        <v>1362</v>
      </c>
      <c r="D451" t="s">
        <v>1471</v>
      </c>
      <c r="E451" t="s">
        <v>1472</v>
      </c>
      <c r="F451" t="s">
        <v>17</v>
      </c>
      <c r="G451" t="s">
        <v>32</v>
      </c>
      <c r="H451">
        <v>4</v>
      </c>
      <c r="I451">
        <v>11</v>
      </c>
      <c r="J451">
        <v>2</v>
      </c>
      <c r="K451">
        <v>5</v>
      </c>
      <c r="L451">
        <v>0</v>
      </c>
    </row>
    <row r="452" spans="1:12">
      <c r="A452" t="s">
        <v>1473</v>
      </c>
      <c r="B452" t="s">
        <v>1474</v>
      </c>
      <c r="C452" t="s">
        <v>1362</v>
      </c>
      <c r="D452" t="s">
        <v>1475</v>
      </c>
      <c r="E452" t="s">
        <v>1476</v>
      </c>
      <c r="F452" t="s">
        <v>17</v>
      </c>
      <c r="G452" t="s">
        <v>87</v>
      </c>
      <c r="H452">
        <v>3</v>
      </c>
      <c r="I452">
        <v>11</v>
      </c>
      <c r="J452">
        <v>0</v>
      </c>
      <c r="K452">
        <v>10</v>
      </c>
      <c r="L452">
        <v>0</v>
      </c>
    </row>
    <row r="453" spans="1:12">
      <c r="A453" t="s">
        <v>1477</v>
      </c>
      <c r="B453" t="s">
        <v>1478</v>
      </c>
      <c r="C453" t="s">
        <v>1362</v>
      </c>
      <c r="D453" t="s">
        <v>1479</v>
      </c>
      <c r="E453" t="s">
        <v>1437</v>
      </c>
      <c r="F453" t="s">
        <v>17</v>
      </c>
      <c r="G453" t="s">
        <v>140</v>
      </c>
      <c r="H453">
        <v>4</v>
      </c>
      <c r="I453">
        <v>11</v>
      </c>
      <c r="J453">
        <v>0</v>
      </c>
      <c r="K453">
        <v>7</v>
      </c>
      <c r="L453">
        <v>1</v>
      </c>
    </row>
    <row r="454" spans="1:12">
      <c r="A454" t="s">
        <v>1480</v>
      </c>
      <c r="B454" t="s">
        <v>1481</v>
      </c>
      <c r="C454" t="s">
        <v>1362</v>
      </c>
      <c r="D454" t="s">
        <v>1482</v>
      </c>
      <c r="E454" t="s">
        <v>1476</v>
      </c>
      <c r="F454" t="s">
        <v>17</v>
      </c>
      <c r="G454" t="s">
        <v>32</v>
      </c>
      <c r="H454">
        <v>4</v>
      </c>
      <c r="I454">
        <v>11</v>
      </c>
      <c r="J454">
        <v>2</v>
      </c>
      <c r="K454">
        <v>8</v>
      </c>
      <c r="L454">
        <v>0</v>
      </c>
    </row>
    <row r="455" spans="1:12">
      <c r="A455" t="s">
        <v>1483</v>
      </c>
      <c r="B455" t="s">
        <v>1484</v>
      </c>
      <c r="C455" t="s">
        <v>1362</v>
      </c>
      <c r="D455" t="s">
        <v>1485</v>
      </c>
      <c r="E455" t="s">
        <v>1368</v>
      </c>
      <c r="F455" t="s">
        <v>17</v>
      </c>
      <c r="G455" t="s">
        <v>32</v>
      </c>
      <c r="H455">
        <v>4</v>
      </c>
      <c r="I455">
        <v>11</v>
      </c>
      <c r="J455">
        <v>0</v>
      </c>
      <c r="K455">
        <v>8</v>
      </c>
      <c r="L455">
        <v>0</v>
      </c>
    </row>
    <row r="456" spans="1:12">
      <c r="A456" t="s">
        <v>1486</v>
      </c>
      <c r="B456" t="s">
        <v>1487</v>
      </c>
      <c r="C456" t="s">
        <v>1362</v>
      </c>
      <c r="D456" t="s">
        <v>1427</v>
      </c>
      <c r="E456" t="s">
        <v>1387</v>
      </c>
      <c r="F456" t="s">
        <v>17</v>
      </c>
      <c r="G456" t="s">
        <v>32</v>
      </c>
      <c r="H456">
        <v>4</v>
      </c>
      <c r="I456">
        <v>11</v>
      </c>
      <c r="J456">
        <v>1</v>
      </c>
      <c r="K456">
        <v>10</v>
      </c>
      <c r="L456">
        <v>0</v>
      </c>
    </row>
    <row r="457" spans="1:12">
      <c r="A457" t="s">
        <v>1488</v>
      </c>
      <c r="B457" t="s">
        <v>1489</v>
      </c>
      <c r="C457" t="s">
        <v>1362</v>
      </c>
      <c r="D457" t="s">
        <v>1490</v>
      </c>
      <c r="E457" t="s">
        <v>1476</v>
      </c>
      <c r="F457" t="s">
        <v>17</v>
      </c>
      <c r="G457" t="s">
        <v>32</v>
      </c>
      <c r="H457">
        <v>4</v>
      </c>
      <c r="I457">
        <v>11</v>
      </c>
      <c r="J457">
        <v>0</v>
      </c>
      <c r="K457">
        <v>6</v>
      </c>
      <c r="L457">
        <v>0</v>
      </c>
    </row>
    <row r="458" spans="1:12">
      <c r="A458" t="s">
        <v>1491</v>
      </c>
      <c r="B458" t="s">
        <v>1492</v>
      </c>
      <c r="C458" t="s">
        <v>1362</v>
      </c>
      <c r="D458" t="s">
        <v>1493</v>
      </c>
      <c r="E458" t="s">
        <v>1368</v>
      </c>
      <c r="F458" t="s">
        <v>17</v>
      </c>
      <c r="G458" t="s">
        <v>32</v>
      </c>
      <c r="H458">
        <v>5</v>
      </c>
      <c r="I458">
        <v>11</v>
      </c>
      <c r="J458">
        <v>1</v>
      </c>
      <c r="K458">
        <v>6</v>
      </c>
      <c r="L458">
        <v>0</v>
      </c>
    </row>
    <row r="459" spans="1:12">
      <c r="A459" t="s">
        <v>1494</v>
      </c>
      <c r="B459" t="s">
        <v>1495</v>
      </c>
      <c r="C459" t="s">
        <v>1362</v>
      </c>
      <c r="D459" t="s">
        <v>1496</v>
      </c>
      <c r="E459" t="s">
        <v>36</v>
      </c>
      <c r="F459" t="s">
        <v>17</v>
      </c>
      <c r="G459" t="s">
        <v>27</v>
      </c>
      <c r="H459">
        <v>5</v>
      </c>
      <c r="I459">
        <v>11</v>
      </c>
      <c r="J459">
        <v>0</v>
      </c>
      <c r="K459">
        <v>3</v>
      </c>
      <c r="L459">
        <v>0</v>
      </c>
    </row>
    <row r="460" spans="1:12">
      <c r="A460" t="s">
        <v>1497</v>
      </c>
      <c r="B460" t="s">
        <v>1498</v>
      </c>
      <c r="C460" t="s">
        <v>1362</v>
      </c>
      <c r="D460" t="s">
        <v>1499</v>
      </c>
      <c r="E460" t="s">
        <v>1364</v>
      </c>
      <c r="F460" t="s">
        <v>17</v>
      </c>
      <c r="G460" t="s">
        <v>32</v>
      </c>
      <c r="H460">
        <v>3</v>
      </c>
      <c r="I460">
        <v>11</v>
      </c>
      <c r="J460">
        <v>0</v>
      </c>
      <c r="K460">
        <v>8</v>
      </c>
      <c r="L460">
        <v>1</v>
      </c>
    </row>
    <row r="461" spans="1:12">
      <c r="A461" t="s">
        <v>1500</v>
      </c>
      <c r="B461" t="s">
        <v>1501</v>
      </c>
      <c r="C461" t="s">
        <v>1362</v>
      </c>
      <c r="D461" t="s">
        <v>1502</v>
      </c>
      <c r="E461" t="s">
        <v>1476</v>
      </c>
      <c r="F461" t="s">
        <v>17</v>
      </c>
      <c r="G461" t="s">
        <v>32</v>
      </c>
      <c r="H461">
        <v>5</v>
      </c>
      <c r="I461">
        <v>11</v>
      </c>
      <c r="J461">
        <v>0</v>
      </c>
      <c r="K461">
        <v>8</v>
      </c>
      <c r="L461">
        <v>0</v>
      </c>
    </row>
    <row r="462" spans="1:12">
      <c r="A462" t="s">
        <v>1503</v>
      </c>
      <c r="B462" t="s">
        <v>1504</v>
      </c>
      <c r="C462" t="s">
        <v>1362</v>
      </c>
      <c r="D462" t="s">
        <v>1505</v>
      </c>
      <c r="E462" t="s">
        <v>1506</v>
      </c>
      <c r="F462" t="s">
        <v>235</v>
      </c>
      <c r="G462" t="s">
        <v>27</v>
      </c>
      <c r="H462">
        <v>5</v>
      </c>
      <c r="I462">
        <v>11</v>
      </c>
      <c r="J462">
        <v>0</v>
      </c>
      <c r="K462">
        <v>4</v>
      </c>
      <c r="L462">
        <v>0</v>
      </c>
    </row>
    <row r="463" spans="1:12">
      <c r="A463" t="s">
        <v>1507</v>
      </c>
      <c r="B463" t="s">
        <v>1508</v>
      </c>
      <c r="C463" t="s">
        <v>1362</v>
      </c>
      <c r="D463" t="s">
        <v>1509</v>
      </c>
      <c r="E463" t="s">
        <v>1510</v>
      </c>
      <c r="F463" t="s">
        <v>235</v>
      </c>
      <c r="G463" t="s">
        <v>32</v>
      </c>
      <c r="H463">
        <v>3</v>
      </c>
      <c r="I463">
        <v>11</v>
      </c>
      <c r="J463">
        <v>1</v>
      </c>
      <c r="K463">
        <v>5</v>
      </c>
      <c r="L463">
        <v>0</v>
      </c>
    </row>
    <row r="464" spans="1:12">
      <c r="A464" t="s">
        <v>1511</v>
      </c>
      <c r="B464" t="s">
        <v>1512</v>
      </c>
      <c r="C464" t="s">
        <v>1513</v>
      </c>
      <c r="D464" t="s">
        <v>1514</v>
      </c>
      <c r="E464" t="s">
        <v>1515</v>
      </c>
      <c r="F464" t="s">
        <v>17</v>
      </c>
      <c r="G464" t="s">
        <v>140</v>
      </c>
      <c r="H464">
        <v>2</v>
      </c>
      <c r="I464">
        <v>11</v>
      </c>
      <c r="J464">
        <v>1</v>
      </c>
      <c r="K464">
        <v>8</v>
      </c>
      <c r="L464">
        <v>2</v>
      </c>
    </row>
    <row r="465" spans="1:12">
      <c r="A465" t="s">
        <v>1516</v>
      </c>
      <c r="B465" t="s">
        <v>1517</v>
      </c>
      <c r="C465" t="s">
        <v>1513</v>
      </c>
      <c r="D465" t="s">
        <v>1518</v>
      </c>
      <c r="E465" t="s">
        <v>1519</v>
      </c>
      <c r="F465" t="s">
        <v>17</v>
      </c>
      <c r="G465" t="s">
        <v>32</v>
      </c>
      <c r="H465">
        <v>3</v>
      </c>
      <c r="I465">
        <v>11</v>
      </c>
      <c r="J465">
        <v>0</v>
      </c>
      <c r="K465">
        <v>8</v>
      </c>
      <c r="L465">
        <v>1</v>
      </c>
    </row>
    <row r="466" spans="1:12">
      <c r="A466" t="s">
        <v>1520</v>
      </c>
      <c r="B466" t="s">
        <v>1521</v>
      </c>
      <c r="C466" t="s">
        <v>1513</v>
      </c>
      <c r="D466" t="s">
        <v>1522</v>
      </c>
      <c r="E466" t="s">
        <v>1523</v>
      </c>
      <c r="F466" t="s">
        <v>17</v>
      </c>
      <c r="G466" t="s">
        <v>27</v>
      </c>
      <c r="H466">
        <v>5</v>
      </c>
      <c r="I466">
        <v>11</v>
      </c>
      <c r="J466">
        <v>0</v>
      </c>
      <c r="K466">
        <v>7</v>
      </c>
      <c r="L466">
        <v>0</v>
      </c>
    </row>
    <row r="467" spans="1:12">
      <c r="A467" t="s">
        <v>1524</v>
      </c>
      <c r="B467" t="s">
        <v>1525</v>
      </c>
      <c r="C467" t="s">
        <v>1513</v>
      </c>
      <c r="D467" t="s">
        <v>1526</v>
      </c>
      <c r="E467" t="s">
        <v>1527</v>
      </c>
      <c r="F467" t="s">
        <v>17</v>
      </c>
      <c r="G467" t="s">
        <v>27</v>
      </c>
      <c r="H467">
        <v>3</v>
      </c>
      <c r="I467">
        <v>11</v>
      </c>
      <c r="J467">
        <v>0</v>
      </c>
      <c r="K467">
        <v>8</v>
      </c>
      <c r="L467">
        <v>0</v>
      </c>
    </row>
    <row r="468" spans="1:12">
      <c r="A468" t="s">
        <v>1528</v>
      </c>
      <c r="B468" t="s">
        <v>1529</v>
      </c>
      <c r="C468" t="s">
        <v>1513</v>
      </c>
      <c r="D468" t="s">
        <v>1530</v>
      </c>
      <c r="E468" t="s">
        <v>1531</v>
      </c>
      <c r="F468" t="s">
        <v>17</v>
      </c>
      <c r="G468" t="s">
        <v>32</v>
      </c>
      <c r="H468">
        <v>4</v>
      </c>
      <c r="I468">
        <v>11</v>
      </c>
      <c r="J468">
        <v>0</v>
      </c>
      <c r="K468">
        <v>11</v>
      </c>
      <c r="L468">
        <v>0</v>
      </c>
    </row>
    <row r="469" spans="1:12">
      <c r="A469" t="s">
        <v>1532</v>
      </c>
      <c r="B469" t="s">
        <v>1533</v>
      </c>
      <c r="C469" t="s">
        <v>1513</v>
      </c>
      <c r="D469" t="s">
        <v>1534</v>
      </c>
      <c r="E469" t="s">
        <v>1535</v>
      </c>
      <c r="F469" t="s">
        <v>17</v>
      </c>
      <c r="G469" t="s">
        <v>32</v>
      </c>
      <c r="H469">
        <v>3</v>
      </c>
      <c r="I469">
        <v>11</v>
      </c>
      <c r="J469">
        <v>0</v>
      </c>
      <c r="K469">
        <v>8</v>
      </c>
      <c r="L469">
        <v>2</v>
      </c>
    </row>
    <row r="470" spans="1:12">
      <c r="A470" t="s">
        <v>1536</v>
      </c>
      <c r="B470" t="s">
        <v>1537</v>
      </c>
      <c r="C470" t="s">
        <v>1513</v>
      </c>
      <c r="D470" t="s">
        <v>1538</v>
      </c>
      <c r="E470" t="s">
        <v>1539</v>
      </c>
      <c r="F470" t="s">
        <v>17</v>
      </c>
      <c r="G470" t="s">
        <v>32</v>
      </c>
      <c r="H470">
        <v>3</v>
      </c>
      <c r="I470">
        <v>11</v>
      </c>
      <c r="J470">
        <v>0</v>
      </c>
      <c r="K470">
        <v>8</v>
      </c>
      <c r="L470">
        <v>0</v>
      </c>
    </row>
    <row r="471" spans="1:12">
      <c r="A471" t="s">
        <v>1540</v>
      </c>
      <c r="B471" t="s">
        <v>1541</v>
      </c>
      <c r="C471" t="s">
        <v>1513</v>
      </c>
      <c r="D471" t="s">
        <v>1542</v>
      </c>
      <c r="E471" t="s">
        <v>1531</v>
      </c>
      <c r="F471" t="s">
        <v>17</v>
      </c>
      <c r="G471" t="s">
        <v>32</v>
      </c>
      <c r="H471">
        <v>3</v>
      </c>
      <c r="I471">
        <v>11</v>
      </c>
      <c r="J471">
        <v>1</v>
      </c>
      <c r="K471">
        <v>9</v>
      </c>
      <c r="L471">
        <v>1</v>
      </c>
    </row>
    <row r="472" spans="1:12">
      <c r="A472" t="s">
        <v>1543</v>
      </c>
      <c r="B472" t="s">
        <v>1544</v>
      </c>
      <c r="C472" t="s">
        <v>1513</v>
      </c>
      <c r="D472" t="s">
        <v>1545</v>
      </c>
      <c r="E472" t="s">
        <v>1523</v>
      </c>
      <c r="F472" t="s">
        <v>17</v>
      </c>
      <c r="G472" t="s">
        <v>32</v>
      </c>
      <c r="H472">
        <v>3</v>
      </c>
      <c r="I472">
        <v>11</v>
      </c>
      <c r="J472">
        <v>0</v>
      </c>
      <c r="K472">
        <v>7</v>
      </c>
      <c r="L472">
        <v>1</v>
      </c>
    </row>
    <row r="473" spans="1:12">
      <c r="A473" t="s">
        <v>1546</v>
      </c>
      <c r="B473" t="s">
        <v>1547</v>
      </c>
      <c r="C473" t="s">
        <v>1513</v>
      </c>
      <c r="D473" t="s">
        <v>1548</v>
      </c>
      <c r="E473" t="s">
        <v>1527</v>
      </c>
      <c r="F473" t="s">
        <v>17</v>
      </c>
      <c r="G473" t="s">
        <v>140</v>
      </c>
      <c r="H473">
        <v>3</v>
      </c>
      <c r="I473">
        <v>11</v>
      </c>
      <c r="J473">
        <v>2</v>
      </c>
      <c r="K473">
        <v>7</v>
      </c>
      <c r="L473">
        <v>0</v>
      </c>
    </row>
    <row r="474" spans="1:12">
      <c r="A474" t="s">
        <v>1549</v>
      </c>
      <c r="B474" t="s">
        <v>1550</v>
      </c>
      <c r="C474" t="s">
        <v>1513</v>
      </c>
      <c r="D474" t="s">
        <v>1551</v>
      </c>
      <c r="E474" t="s">
        <v>1527</v>
      </c>
      <c r="F474" t="s">
        <v>17</v>
      </c>
      <c r="G474" t="s">
        <v>32</v>
      </c>
      <c r="H474">
        <v>4</v>
      </c>
      <c r="I474">
        <v>11</v>
      </c>
      <c r="J474">
        <v>0</v>
      </c>
      <c r="K474">
        <v>7</v>
      </c>
      <c r="L474">
        <v>0</v>
      </c>
    </row>
    <row r="475" spans="1:12">
      <c r="A475" t="s">
        <v>1552</v>
      </c>
      <c r="B475" t="s">
        <v>1553</v>
      </c>
      <c r="C475" t="s">
        <v>1513</v>
      </c>
      <c r="D475" t="s">
        <v>1554</v>
      </c>
      <c r="E475" t="s">
        <v>1531</v>
      </c>
      <c r="F475" t="s">
        <v>17</v>
      </c>
      <c r="G475" t="s">
        <v>32</v>
      </c>
      <c r="H475">
        <v>4</v>
      </c>
      <c r="I475">
        <v>11</v>
      </c>
      <c r="J475">
        <v>1</v>
      </c>
      <c r="K475">
        <v>7</v>
      </c>
      <c r="L475">
        <v>2</v>
      </c>
    </row>
    <row r="476" spans="1:12">
      <c r="A476" t="s">
        <v>1555</v>
      </c>
      <c r="B476" t="s">
        <v>1556</v>
      </c>
      <c r="C476" t="s">
        <v>1513</v>
      </c>
      <c r="D476" t="s">
        <v>1557</v>
      </c>
      <c r="E476" t="s">
        <v>1558</v>
      </c>
      <c r="F476" t="s">
        <v>17</v>
      </c>
      <c r="G476" t="s">
        <v>32</v>
      </c>
      <c r="H476">
        <v>3</v>
      </c>
      <c r="I476">
        <v>11</v>
      </c>
      <c r="J476">
        <v>0</v>
      </c>
      <c r="K476">
        <v>6</v>
      </c>
      <c r="L476">
        <v>1</v>
      </c>
    </row>
    <row r="477" spans="1:12">
      <c r="A477" t="s">
        <v>1559</v>
      </c>
      <c r="B477" t="s">
        <v>1560</v>
      </c>
      <c r="C477" t="s">
        <v>1513</v>
      </c>
      <c r="D477" t="s">
        <v>1561</v>
      </c>
      <c r="E477" t="s">
        <v>1519</v>
      </c>
      <c r="F477" t="s">
        <v>17</v>
      </c>
      <c r="G477" t="s">
        <v>32</v>
      </c>
      <c r="H477">
        <v>3</v>
      </c>
      <c r="I477">
        <v>11</v>
      </c>
      <c r="J477">
        <v>0</v>
      </c>
      <c r="K477">
        <v>9</v>
      </c>
      <c r="L477">
        <v>0</v>
      </c>
    </row>
    <row r="478" spans="1:12">
      <c r="A478" t="s">
        <v>1562</v>
      </c>
      <c r="B478" t="s">
        <v>1563</v>
      </c>
      <c r="C478" t="s">
        <v>1513</v>
      </c>
      <c r="D478" t="s">
        <v>1564</v>
      </c>
      <c r="E478" t="s">
        <v>1527</v>
      </c>
      <c r="F478" t="s">
        <v>17</v>
      </c>
      <c r="G478" t="s">
        <v>32</v>
      </c>
      <c r="H478">
        <v>3</v>
      </c>
      <c r="I478">
        <v>11</v>
      </c>
      <c r="J478">
        <v>1</v>
      </c>
      <c r="K478">
        <v>7</v>
      </c>
      <c r="L478">
        <v>3</v>
      </c>
    </row>
    <row r="479" spans="1:12">
      <c r="A479" t="s">
        <v>1565</v>
      </c>
      <c r="B479" t="s">
        <v>1566</v>
      </c>
      <c r="C479" t="s">
        <v>1513</v>
      </c>
      <c r="D479" t="s">
        <v>1567</v>
      </c>
      <c r="E479" t="s">
        <v>1535</v>
      </c>
      <c r="F479" t="s">
        <v>17</v>
      </c>
      <c r="G479" t="s">
        <v>87</v>
      </c>
      <c r="H479">
        <v>4</v>
      </c>
      <c r="I479">
        <v>11</v>
      </c>
      <c r="J479">
        <v>0</v>
      </c>
      <c r="K479">
        <v>8</v>
      </c>
      <c r="L479">
        <v>1</v>
      </c>
    </row>
    <row r="480" spans="1:12">
      <c r="A480" t="s">
        <v>1568</v>
      </c>
      <c r="B480" t="s">
        <v>1569</v>
      </c>
      <c r="C480" t="s">
        <v>1513</v>
      </c>
      <c r="D480" t="s">
        <v>1570</v>
      </c>
      <c r="E480" t="s">
        <v>1515</v>
      </c>
      <c r="F480" t="s">
        <v>17</v>
      </c>
      <c r="G480" t="s">
        <v>32</v>
      </c>
      <c r="H480">
        <v>4</v>
      </c>
      <c r="I480">
        <v>11</v>
      </c>
      <c r="J480">
        <v>0</v>
      </c>
      <c r="K480">
        <v>9</v>
      </c>
      <c r="L480">
        <v>2</v>
      </c>
    </row>
    <row r="481" spans="1:12">
      <c r="A481" t="s">
        <v>1571</v>
      </c>
      <c r="B481" t="s">
        <v>1572</v>
      </c>
      <c r="C481" t="s">
        <v>1513</v>
      </c>
      <c r="D481" t="s">
        <v>1573</v>
      </c>
      <c r="E481" t="s">
        <v>1515</v>
      </c>
      <c r="F481" t="s">
        <v>17</v>
      </c>
      <c r="G481" t="s">
        <v>27</v>
      </c>
      <c r="H481">
        <v>3</v>
      </c>
      <c r="I481">
        <v>11</v>
      </c>
      <c r="J481">
        <v>0</v>
      </c>
      <c r="K481">
        <v>7</v>
      </c>
      <c r="L481">
        <v>0</v>
      </c>
    </row>
    <row r="482" spans="1:12">
      <c r="A482" t="s">
        <v>1574</v>
      </c>
      <c r="B482" t="s">
        <v>1575</v>
      </c>
      <c r="C482" t="s">
        <v>1513</v>
      </c>
      <c r="D482" t="s">
        <v>1576</v>
      </c>
      <c r="E482" t="s">
        <v>1531</v>
      </c>
      <c r="F482" t="s">
        <v>17</v>
      </c>
      <c r="G482" t="s">
        <v>32</v>
      </c>
      <c r="H482">
        <v>3</v>
      </c>
      <c r="I482">
        <v>11</v>
      </c>
      <c r="J482">
        <v>0</v>
      </c>
      <c r="K482">
        <v>11</v>
      </c>
      <c r="L482">
        <v>0</v>
      </c>
    </row>
    <row r="483" spans="1:12">
      <c r="A483" t="s">
        <v>1577</v>
      </c>
      <c r="B483" t="s">
        <v>1578</v>
      </c>
      <c r="C483" t="s">
        <v>1513</v>
      </c>
      <c r="D483" t="s">
        <v>1579</v>
      </c>
      <c r="E483" t="s">
        <v>1515</v>
      </c>
      <c r="F483" t="s">
        <v>17</v>
      </c>
      <c r="G483" t="s">
        <v>32</v>
      </c>
      <c r="H483">
        <v>2</v>
      </c>
      <c r="I483">
        <v>11</v>
      </c>
      <c r="J483">
        <v>0</v>
      </c>
      <c r="K483">
        <v>8</v>
      </c>
      <c r="L483">
        <v>0</v>
      </c>
    </row>
    <row r="484" spans="1:12">
      <c r="A484" t="s">
        <v>1580</v>
      </c>
      <c r="B484" t="s">
        <v>1581</v>
      </c>
      <c r="C484" t="s">
        <v>1513</v>
      </c>
      <c r="D484" t="s">
        <v>1582</v>
      </c>
      <c r="E484" t="s">
        <v>1527</v>
      </c>
      <c r="F484" t="s">
        <v>17</v>
      </c>
      <c r="G484" t="s">
        <v>87</v>
      </c>
      <c r="H484">
        <v>4</v>
      </c>
      <c r="I484">
        <v>11</v>
      </c>
      <c r="J484">
        <v>0</v>
      </c>
      <c r="K484">
        <v>7</v>
      </c>
      <c r="L484">
        <v>2</v>
      </c>
    </row>
    <row r="485" spans="1:12">
      <c r="A485" t="s">
        <v>1583</v>
      </c>
      <c r="B485" t="s">
        <v>1584</v>
      </c>
      <c r="C485" t="s">
        <v>1513</v>
      </c>
      <c r="D485" t="s">
        <v>1585</v>
      </c>
      <c r="E485" t="s">
        <v>1531</v>
      </c>
      <c r="F485" t="s">
        <v>17</v>
      </c>
      <c r="G485" t="s">
        <v>32</v>
      </c>
      <c r="H485">
        <v>3</v>
      </c>
      <c r="I485">
        <v>11</v>
      </c>
      <c r="J485">
        <v>0</v>
      </c>
      <c r="K485">
        <v>8</v>
      </c>
      <c r="L485">
        <v>3</v>
      </c>
    </row>
    <row r="486" spans="1:12">
      <c r="A486" t="s">
        <v>1586</v>
      </c>
      <c r="B486" t="s">
        <v>1587</v>
      </c>
      <c r="C486" t="s">
        <v>1513</v>
      </c>
      <c r="D486" t="s">
        <v>1588</v>
      </c>
      <c r="E486" t="s">
        <v>1531</v>
      </c>
      <c r="F486" t="s">
        <v>17</v>
      </c>
      <c r="G486" t="s">
        <v>32</v>
      </c>
      <c r="H486">
        <v>3</v>
      </c>
      <c r="I486">
        <v>11</v>
      </c>
      <c r="J486">
        <v>0</v>
      </c>
      <c r="K486">
        <v>7</v>
      </c>
      <c r="L486">
        <v>2</v>
      </c>
    </row>
    <row r="487" spans="1:12">
      <c r="A487" t="s">
        <v>1589</v>
      </c>
      <c r="B487" t="s">
        <v>1590</v>
      </c>
      <c r="C487" t="s">
        <v>1513</v>
      </c>
      <c r="D487" t="s">
        <v>1591</v>
      </c>
      <c r="E487" t="s">
        <v>1515</v>
      </c>
      <c r="F487" t="s">
        <v>17</v>
      </c>
      <c r="G487" t="s">
        <v>87</v>
      </c>
      <c r="H487">
        <v>2</v>
      </c>
      <c r="I487">
        <v>11</v>
      </c>
      <c r="J487">
        <v>0</v>
      </c>
      <c r="K487">
        <v>7</v>
      </c>
      <c r="L487">
        <v>1</v>
      </c>
    </row>
    <row r="488" spans="1:12">
      <c r="A488" t="s">
        <v>1592</v>
      </c>
      <c r="B488" t="s">
        <v>1593</v>
      </c>
      <c r="C488" t="s">
        <v>1513</v>
      </c>
      <c r="D488" t="s">
        <v>1594</v>
      </c>
      <c r="E488" t="s">
        <v>1515</v>
      </c>
      <c r="F488" t="s">
        <v>17</v>
      </c>
      <c r="G488" t="s">
        <v>113</v>
      </c>
      <c r="H488">
        <v>3</v>
      </c>
      <c r="I488">
        <v>11</v>
      </c>
      <c r="J488">
        <v>0</v>
      </c>
      <c r="K488">
        <v>8</v>
      </c>
      <c r="L488">
        <v>1</v>
      </c>
    </row>
    <row r="489" spans="1:12">
      <c r="A489" t="s">
        <v>1595</v>
      </c>
      <c r="B489" t="s">
        <v>1596</v>
      </c>
      <c r="C489" t="s">
        <v>1513</v>
      </c>
      <c r="D489" t="s">
        <v>1597</v>
      </c>
      <c r="E489" t="s">
        <v>1527</v>
      </c>
      <c r="F489" t="s">
        <v>192</v>
      </c>
      <c r="G489" t="s">
        <v>193</v>
      </c>
      <c r="H489">
        <v>3</v>
      </c>
      <c r="I489">
        <v>11</v>
      </c>
      <c r="J489">
        <v>1</v>
      </c>
      <c r="K489">
        <v>3</v>
      </c>
      <c r="L489">
        <v>1</v>
      </c>
    </row>
    <row r="490" spans="1:12">
      <c r="A490" t="s">
        <v>1598</v>
      </c>
      <c r="B490" t="s">
        <v>1599</v>
      </c>
      <c r="C490" t="s">
        <v>1600</v>
      </c>
      <c r="D490" t="s">
        <v>1601</v>
      </c>
      <c r="E490" t="s">
        <v>1602</v>
      </c>
      <c r="F490" t="s">
        <v>17</v>
      </c>
      <c r="G490" t="s">
        <v>32</v>
      </c>
      <c r="H490">
        <v>4</v>
      </c>
      <c r="I490">
        <v>11</v>
      </c>
      <c r="J490">
        <v>2</v>
      </c>
      <c r="K490">
        <v>9</v>
      </c>
      <c r="L490">
        <v>0</v>
      </c>
    </row>
    <row r="491" spans="1:12">
      <c r="A491" t="s">
        <v>1603</v>
      </c>
      <c r="B491" t="s">
        <v>1604</v>
      </c>
      <c r="C491" t="s">
        <v>1600</v>
      </c>
      <c r="D491" t="s">
        <v>1605</v>
      </c>
      <c r="E491" t="s">
        <v>1602</v>
      </c>
      <c r="F491" t="s">
        <v>17</v>
      </c>
      <c r="G491" t="s">
        <v>32</v>
      </c>
      <c r="H491">
        <v>3</v>
      </c>
      <c r="I491">
        <v>11</v>
      </c>
      <c r="J491">
        <v>0</v>
      </c>
      <c r="K491">
        <v>6</v>
      </c>
      <c r="L491">
        <v>0</v>
      </c>
    </row>
    <row r="492" spans="1:12">
      <c r="A492" t="s">
        <v>1606</v>
      </c>
      <c r="B492" t="s">
        <v>1607</v>
      </c>
      <c r="C492" t="s">
        <v>1600</v>
      </c>
      <c r="D492" t="s">
        <v>1608</v>
      </c>
      <c r="E492" t="s">
        <v>1609</v>
      </c>
      <c r="F492" t="s">
        <v>17</v>
      </c>
      <c r="G492" t="s">
        <v>32</v>
      </c>
      <c r="H492">
        <v>2</v>
      </c>
      <c r="I492">
        <v>11</v>
      </c>
      <c r="J492">
        <v>0</v>
      </c>
      <c r="K492">
        <v>8</v>
      </c>
      <c r="L492">
        <v>3</v>
      </c>
    </row>
    <row r="493" spans="1:12">
      <c r="A493" t="s">
        <v>1610</v>
      </c>
      <c r="B493" t="s">
        <v>1611</v>
      </c>
      <c r="C493" t="s">
        <v>1600</v>
      </c>
      <c r="D493" t="s">
        <v>1612</v>
      </c>
      <c r="E493" t="s">
        <v>1613</v>
      </c>
      <c r="F493" t="s">
        <v>17</v>
      </c>
      <c r="G493" t="s">
        <v>32</v>
      </c>
      <c r="H493">
        <v>5</v>
      </c>
      <c r="I493">
        <v>11</v>
      </c>
      <c r="J493">
        <v>0</v>
      </c>
      <c r="K493">
        <v>9</v>
      </c>
      <c r="L493">
        <v>0</v>
      </c>
    </row>
    <row r="494" spans="1:12">
      <c r="A494" t="s">
        <v>1614</v>
      </c>
      <c r="B494" t="s">
        <v>1615</v>
      </c>
      <c r="C494" t="s">
        <v>1600</v>
      </c>
      <c r="D494" t="s">
        <v>1616</v>
      </c>
      <c r="E494" t="s">
        <v>1613</v>
      </c>
      <c r="F494" t="s">
        <v>17</v>
      </c>
      <c r="G494" t="s">
        <v>32</v>
      </c>
      <c r="H494">
        <v>3</v>
      </c>
      <c r="I494">
        <v>11</v>
      </c>
      <c r="J494">
        <v>1</v>
      </c>
      <c r="K494">
        <v>9</v>
      </c>
      <c r="L494">
        <v>0</v>
      </c>
    </row>
    <row r="495" spans="1:12">
      <c r="A495" t="s">
        <v>1617</v>
      </c>
      <c r="B495" t="s">
        <v>1618</v>
      </c>
      <c r="C495" t="s">
        <v>1600</v>
      </c>
      <c r="D495" t="s">
        <v>1619</v>
      </c>
      <c r="E495" t="s">
        <v>1613</v>
      </c>
      <c r="F495" t="s">
        <v>17</v>
      </c>
      <c r="G495" t="s">
        <v>32</v>
      </c>
      <c r="H495">
        <v>3</v>
      </c>
      <c r="I495">
        <v>11</v>
      </c>
      <c r="J495">
        <v>1</v>
      </c>
      <c r="K495">
        <v>8</v>
      </c>
      <c r="L495">
        <v>0</v>
      </c>
    </row>
    <row r="496" spans="1:12">
      <c r="A496" t="s">
        <v>1620</v>
      </c>
      <c r="B496" t="s">
        <v>1621</v>
      </c>
      <c r="C496" t="s">
        <v>1600</v>
      </c>
      <c r="D496" t="s">
        <v>1605</v>
      </c>
      <c r="E496" t="s">
        <v>1602</v>
      </c>
      <c r="F496" t="s">
        <v>192</v>
      </c>
      <c r="G496" t="s">
        <v>193</v>
      </c>
      <c r="H496">
        <v>4</v>
      </c>
      <c r="I496">
        <v>11</v>
      </c>
      <c r="J496">
        <v>0</v>
      </c>
      <c r="K496">
        <v>4</v>
      </c>
      <c r="L496">
        <v>0</v>
      </c>
    </row>
    <row r="497" spans="1:12">
      <c r="A497" t="s">
        <v>1622</v>
      </c>
      <c r="B497" t="s">
        <v>1623</v>
      </c>
      <c r="C497" t="s">
        <v>1624</v>
      </c>
      <c r="D497" t="s">
        <v>1625</v>
      </c>
      <c r="E497" t="s">
        <v>1626</v>
      </c>
      <c r="F497" t="s">
        <v>17</v>
      </c>
      <c r="G497" t="s">
        <v>27</v>
      </c>
      <c r="H497">
        <v>1</v>
      </c>
      <c r="I497">
        <v>11</v>
      </c>
      <c r="J497">
        <v>0</v>
      </c>
      <c r="K497">
        <v>9</v>
      </c>
      <c r="L497">
        <v>0</v>
      </c>
    </row>
    <row r="498" spans="1:12">
      <c r="A498" t="s">
        <v>1627</v>
      </c>
      <c r="B498" t="s">
        <v>1628</v>
      </c>
      <c r="C498" t="s">
        <v>1624</v>
      </c>
      <c r="D498" t="s">
        <v>1629</v>
      </c>
      <c r="E498" t="s">
        <v>1626</v>
      </c>
      <c r="F498" t="s">
        <v>17</v>
      </c>
      <c r="G498" t="s">
        <v>87</v>
      </c>
      <c r="H498">
        <v>1</v>
      </c>
      <c r="I498">
        <v>11</v>
      </c>
      <c r="J498">
        <v>0</v>
      </c>
      <c r="K498">
        <v>4</v>
      </c>
      <c r="L498">
        <v>2</v>
      </c>
    </row>
    <row r="499" spans="1:12">
      <c r="A499" t="s">
        <v>1630</v>
      </c>
      <c r="B499" t="s">
        <v>1631</v>
      </c>
      <c r="C499" t="s">
        <v>1624</v>
      </c>
      <c r="D499" t="s">
        <v>1632</v>
      </c>
      <c r="E499" t="s">
        <v>1626</v>
      </c>
      <c r="F499" t="s">
        <v>17</v>
      </c>
      <c r="G499" t="s">
        <v>27</v>
      </c>
      <c r="H499">
        <v>3</v>
      </c>
      <c r="I499">
        <v>11</v>
      </c>
      <c r="J499">
        <v>1</v>
      </c>
      <c r="K499">
        <v>6</v>
      </c>
      <c r="L499">
        <v>2</v>
      </c>
    </row>
    <row r="500" spans="1:12">
      <c r="A500" t="s">
        <v>1633</v>
      </c>
      <c r="B500" t="s">
        <v>1634</v>
      </c>
      <c r="C500" t="s">
        <v>1624</v>
      </c>
      <c r="D500" t="s">
        <v>1635</v>
      </c>
      <c r="E500" t="s">
        <v>1626</v>
      </c>
      <c r="F500" t="s">
        <v>17</v>
      </c>
      <c r="G500" t="s">
        <v>87</v>
      </c>
      <c r="H500">
        <v>3</v>
      </c>
      <c r="I500">
        <v>11</v>
      </c>
      <c r="J500">
        <v>0</v>
      </c>
      <c r="K500">
        <v>9</v>
      </c>
      <c r="L500">
        <v>0</v>
      </c>
    </row>
    <row r="501" spans="1:12">
      <c r="A501" t="s">
        <v>1636</v>
      </c>
      <c r="B501" t="s">
        <v>1637</v>
      </c>
      <c r="C501" t="s">
        <v>1624</v>
      </c>
      <c r="D501" t="s">
        <v>1638</v>
      </c>
      <c r="E501" t="s">
        <v>1626</v>
      </c>
      <c r="F501" t="s">
        <v>17</v>
      </c>
      <c r="G501" t="s">
        <v>27</v>
      </c>
      <c r="H501">
        <v>2</v>
      </c>
      <c r="I501">
        <v>11</v>
      </c>
      <c r="J501">
        <v>0</v>
      </c>
      <c r="K501">
        <v>4</v>
      </c>
      <c r="L501">
        <v>1</v>
      </c>
    </row>
    <row r="502" spans="1:12">
      <c r="A502" t="s">
        <v>1639</v>
      </c>
      <c r="B502" t="s">
        <v>1640</v>
      </c>
      <c r="C502" t="s">
        <v>1624</v>
      </c>
      <c r="D502" t="s">
        <v>1641</v>
      </c>
      <c r="E502" t="s">
        <v>1626</v>
      </c>
      <c r="F502" t="s">
        <v>17</v>
      </c>
      <c r="G502" t="s">
        <v>87</v>
      </c>
      <c r="H502">
        <v>3</v>
      </c>
      <c r="I502">
        <v>11</v>
      </c>
      <c r="J502">
        <v>1</v>
      </c>
      <c r="K502">
        <v>9</v>
      </c>
      <c r="L502">
        <v>1</v>
      </c>
    </row>
    <row r="503" spans="1:12">
      <c r="A503" t="s">
        <v>1642</v>
      </c>
      <c r="B503" t="s">
        <v>1643</v>
      </c>
      <c r="C503" t="s">
        <v>1624</v>
      </c>
      <c r="D503" t="s">
        <v>1644</v>
      </c>
      <c r="E503" t="s">
        <v>1626</v>
      </c>
      <c r="F503" t="s">
        <v>192</v>
      </c>
      <c r="G503" t="s">
        <v>193</v>
      </c>
      <c r="H503">
        <v>3</v>
      </c>
      <c r="I503">
        <v>11</v>
      </c>
      <c r="J503">
        <v>1</v>
      </c>
      <c r="K503">
        <v>4</v>
      </c>
      <c r="L503">
        <v>1</v>
      </c>
    </row>
    <row r="504" spans="1:12">
      <c r="A504" t="s">
        <v>1645</v>
      </c>
      <c r="B504" t="s">
        <v>1646</v>
      </c>
      <c r="C504" t="s">
        <v>1647</v>
      </c>
      <c r="D504" t="s">
        <v>1648</v>
      </c>
      <c r="E504" t="s">
        <v>1649</v>
      </c>
      <c r="F504" t="s">
        <v>17</v>
      </c>
      <c r="G504" t="s">
        <v>32</v>
      </c>
      <c r="H504">
        <v>3</v>
      </c>
      <c r="I504">
        <v>11</v>
      </c>
      <c r="J504">
        <v>0</v>
      </c>
      <c r="K504">
        <v>10</v>
      </c>
      <c r="L504">
        <v>0</v>
      </c>
    </row>
    <row r="505" spans="1:12">
      <c r="A505" t="s">
        <v>1650</v>
      </c>
      <c r="B505" t="s">
        <v>1651</v>
      </c>
      <c r="C505" t="s">
        <v>1647</v>
      </c>
      <c r="D505" t="s">
        <v>1652</v>
      </c>
      <c r="E505" t="s">
        <v>1653</v>
      </c>
      <c r="F505" t="s">
        <v>17</v>
      </c>
      <c r="G505" t="s">
        <v>32</v>
      </c>
      <c r="H505">
        <v>2</v>
      </c>
      <c r="I505">
        <v>11</v>
      </c>
      <c r="J505">
        <v>0</v>
      </c>
      <c r="K505">
        <v>9</v>
      </c>
      <c r="L505">
        <v>0</v>
      </c>
    </row>
    <row r="506" spans="1:12">
      <c r="A506" t="s">
        <v>1654</v>
      </c>
      <c r="B506" t="s">
        <v>1655</v>
      </c>
      <c r="C506" t="s">
        <v>1647</v>
      </c>
      <c r="D506" t="s">
        <v>1656</v>
      </c>
      <c r="E506" t="s">
        <v>655</v>
      </c>
      <c r="F506" t="s">
        <v>17</v>
      </c>
      <c r="G506" t="s">
        <v>32</v>
      </c>
      <c r="H506">
        <v>3</v>
      </c>
      <c r="I506">
        <v>11</v>
      </c>
      <c r="J506">
        <v>0</v>
      </c>
      <c r="K506">
        <v>7</v>
      </c>
      <c r="L506">
        <v>4</v>
      </c>
    </row>
    <row r="507" spans="1:12">
      <c r="A507" t="s">
        <v>1657</v>
      </c>
      <c r="B507" t="s">
        <v>1658</v>
      </c>
      <c r="C507" t="s">
        <v>1647</v>
      </c>
      <c r="D507" t="s">
        <v>1659</v>
      </c>
      <c r="E507" t="s">
        <v>655</v>
      </c>
      <c r="F507" t="s">
        <v>17</v>
      </c>
      <c r="G507" t="s">
        <v>32</v>
      </c>
      <c r="H507">
        <v>3</v>
      </c>
      <c r="I507">
        <v>11</v>
      </c>
      <c r="J507">
        <v>0</v>
      </c>
      <c r="K507">
        <v>4</v>
      </c>
      <c r="L507">
        <v>7</v>
      </c>
    </row>
    <row r="508" spans="1:12">
      <c r="A508" t="s">
        <v>1660</v>
      </c>
      <c r="B508" t="s">
        <v>1661</v>
      </c>
      <c r="C508" t="s">
        <v>1647</v>
      </c>
      <c r="D508" t="s">
        <v>1662</v>
      </c>
      <c r="E508" t="s">
        <v>1663</v>
      </c>
      <c r="F508" t="s">
        <v>17</v>
      </c>
      <c r="G508" t="s">
        <v>32</v>
      </c>
      <c r="H508">
        <v>4</v>
      </c>
      <c r="I508">
        <v>11</v>
      </c>
      <c r="J508">
        <v>0</v>
      </c>
      <c r="K508">
        <v>8</v>
      </c>
      <c r="L508">
        <v>2</v>
      </c>
    </row>
    <row r="509" spans="1:12">
      <c r="A509" t="s">
        <v>1664</v>
      </c>
      <c r="B509" t="s">
        <v>1665</v>
      </c>
      <c r="C509" t="s">
        <v>1647</v>
      </c>
      <c r="D509" t="s">
        <v>1666</v>
      </c>
      <c r="E509" t="s">
        <v>63</v>
      </c>
      <c r="F509" t="s">
        <v>17</v>
      </c>
      <c r="G509" t="s">
        <v>18</v>
      </c>
      <c r="H509">
        <v>4</v>
      </c>
      <c r="I509">
        <v>11</v>
      </c>
      <c r="J509">
        <v>1</v>
      </c>
      <c r="K509">
        <v>8</v>
      </c>
      <c r="L509">
        <v>2</v>
      </c>
    </row>
    <row r="510" spans="1:12">
      <c r="A510" t="s">
        <v>1667</v>
      </c>
      <c r="B510" t="s">
        <v>1668</v>
      </c>
      <c r="C510" t="s">
        <v>1647</v>
      </c>
      <c r="D510" t="s">
        <v>1669</v>
      </c>
      <c r="E510" t="s">
        <v>1670</v>
      </c>
      <c r="F510" t="s">
        <v>17</v>
      </c>
      <c r="G510" t="s">
        <v>140</v>
      </c>
      <c r="H510">
        <v>4</v>
      </c>
      <c r="I510">
        <v>11</v>
      </c>
      <c r="J510">
        <v>1</v>
      </c>
      <c r="K510">
        <v>8</v>
      </c>
      <c r="L510">
        <v>0</v>
      </c>
    </row>
    <row r="511" spans="1:12">
      <c r="A511" t="s">
        <v>1671</v>
      </c>
      <c r="B511" t="s">
        <v>1672</v>
      </c>
      <c r="C511" t="s">
        <v>1647</v>
      </c>
      <c r="D511" t="s">
        <v>1673</v>
      </c>
      <c r="E511" t="s">
        <v>1670</v>
      </c>
      <c r="F511" t="s">
        <v>17</v>
      </c>
      <c r="G511" t="s">
        <v>18</v>
      </c>
      <c r="H511">
        <v>2</v>
      </c>
      <c r="I511">
        <v>11</v>
      </c>
      <c r="J511">
        <v>0</v>
      </c>
      <c r="K511">
        <v>10</v>
      </c>
      <c r="L511">
        <v>1</v>
      </c>
    </row>
    <row r="512" spans="1:12">
      <c r="A512" t="s">
        <v>1674</v>
      </c>
      <c r="B512" t="s">
        <v>1675</v>
      </c>
      <c r="C512" t="s">
        <v>1647</v>
      </c>
      <c r="D512" t="s">
        <v>1676</v>
      </c>
      <c r="E512" t="s">
        <v>1677</v>
      </c>
      <c r="F512" t="s">
        <v>17</v>
      </c>
      <c r="G512" t="s">
        <v>32</v>
      </c>
      <c r="H512">
        <v>3</v>
      </c>
      <c r="I512">
        <v>11</v>
      </c>
      <c r="J512">
        <v>0</v>
      </c>
      <c r="K512">
        <v>9</v>
      </c>
      <c r="L512">
        <v>2</v>
      </c>
    </row>
    <row r="513" spans="1:12">
      <c r="A513" t="s">
        <v>1678</v>
      </c>
      <c r="B513" t="s">
        <v>1679</v>
      </c>
      <c r="C513" t="s">
        <v>1647</v>
      </c>
      <c r="D513" t="s">
        <v>1680</v>
      </c>
      <c r="E513" t="s">
        <v>1681</v>
      </c>
      <c r="F513" t="s">
        <v>17</v>
      </c>
      <c r="G513" t="s">
        <v>32</v>
      </c>
      <c r="H513">
        <v>3</v>
      </c>
      <c r="I513">
        <v>11</v>
      </c>
      <c r="J513">
        <v>2</v>
      </c>
      <c r="K513">
        <v>6</v>
      </c>
      <c r="L513">
        <v>1</v>
      </c>
    </row>
    <row r="514" spans="1:12">
      <c r="A514" t="s">
        <v>1682</v>
      </c>
      <c r="B514" t="s">
        <v>1683</v>
      </c>
      <c r="C514" t="s">
        <v>1647</v>
      </c>
      <c r="D514" t="s">
        <v>1684</v>
      </c>
      <c r="E514" t="s">
        <v>1663</v>
      </c>
      <c r="F514" t="s">
        <v>17</v>
      </c>
      <c r="G514" t="s">
        <v>18</v>
      </c>
      <c r="H514">
        <v>1</v>
      </c>
      <c r="I514">
        <v>11</v>
      </c>
      <c r="J514">
        <v>0</v>
      </c>
      <c r="K514">
        <v>7</v>
      </c>
      <c r="L514">
        <v>2</v>
      </c>
    </row>
    <row r="515" spans="1:12">
      <c r="A515" t="s">
        <v>1685</v>
      </c>
      <c r="B515" t="s">
        <v>1686</v>
      </c>
      <c r="C515" t="s">
        <v>1647</v>
      </c>
      <c r="D515" t="s">
        <v>1687</v>
      </c>
      <c r="E515" t="s">
        <v>1688</v>
      </c>
      <c r="F515" t="s">
        <v>17</v>
      </c>
      <c r="G515" t="s">
        <v>18</v>
      </c>
      <c r="H515">
        <v>2</v>
      </c>
      <c r="I515">
        <v>11</v>
      </c>
      <c r="J515">
        <v>0</v>
      </c>
      <c r="K515">
        <v>8</v>
      </c>
      <c r="L515">
        <v>1</v>
      </c>
    </row>
    <row r="516" spans="1:12">
      <c r="A516" t="s">
        <v>1689</v>
      </c>
      <c r="B516" t="s">
        <v>1690</v>
      </c>
      <c r="C516" t="s">
        <v>1647</v>
      </c>
      <c r="D516" t="s">
        <v>1691</v>
      </c>
      <c r="E516" t="s">
        <v>1692</v>
      </c>
      <c r="F516" t="s">
        <v>17</v>
      </c>
      <c r="G516" t="s">
        <v>32</v>
      </c>
      <c r="H516">
        <v>3</v>
      </c>
      <c r="I516">
        <v>11</v>
      </c>
      <c r="J516">
        <v>0</v>
      </c>
      <c r="K516">
        <v>10</v>
      </c>
      <c r="L516">
        <v>1</v>
      </c>
    </row>
    <row r="517" spans="1:12">
      <c r="A517" t="s">
        <v>1693</v>
      </c>
      <c r="B517" t="s">
        <v>1694</v>
      </c>
      <c r="C517" t="s">
        <v>1647</v>
      </c>
      <c r="D517" t="s">
        <v>1695</v>
      </c>
      <c r="E517" t="s">
        <v>1696</v>
      </c>
      <c r="F517" t="s">
        <v>17</v>
      </c>
      <c r="G517" t="s">
        <v>32</v>
      </c>
      <c r="H517">
        <v>3</v>
      </c>
      <c r="I517">
        <v>11</v>
      </c>
      <c r="J517">
        <v>0</v>
      </c>
      <c r="K517">
        <v>9</v>
      </c>
      <c r="L517">
        <v>0</v>
      </c>
    </row>
    <row r="518" spans="1:12">
      <c r="A518" t="s">
        <v>1697</v>
      </c>
      <c r="B518" t="s">
        <v>1698</v>
      </c>
      <c r="C518" t="s">
        <v>1647</v>
      </c>
      <c r="D518" t="s">
        <v>1699</v>
      </c>
      <c r="E518" t="s">
        <v>1681</v>
      </c>
      <c r="F518" t="s">
        <v>17</v>
      </c>
      <c r="G518" t="s">
        <v>18</v>
      </c>
      <c r="H518">
        <v>1</v>
      </c>
      <c r="I518">
        <v>11</v>
      </c>
      <c r="J518">
        <v>1</v>
      </c>
      <c r="K518">
        <v>7</v>
      </c>
      <c r="L518">
        <v>0</v>
      </c>
    </row>
    <row r="519" spans="1:12">
      <c r="A519" t="s">
        <v>1700</v>
      </c>
      <c r="B519" t="s">
        <v>1701</v>
      </c>
      <c r="C519" t="s">
        <v>1647</v>
      </c>
      <c r="D519" t="s">
        <v>1702</v>
      </c>
      <c r="E519" t="s">
        <v>1663</v>
      </c>
      <c r="F519" t="s">
        <v>17</v>
      </c>
      <c r="G519" t="s">
        <v>27</v>
      </c>
      <c r="H519">
        <v>1</v>
      </c>
      <c r="I519">
        <v>11</v>
      </c>
      <c r="J519">
        <v>0</v>
      </c>
      <c r="K519">
        <v>7</v>
      </c>
      <c r="L519">
        <v>1</v>
      </c>
    </row>
    <row r="520" spans="1:12">
      <c r="A520" t="s">
        <v>1703</v>
      </c>
      <c r="B520" t="s">
        <v>1704</v>
      </c>
      <c r="C520" t="s">
        <v>1647</v>
      </c>
      <c r="D520" t="s">
        <v>1705</v>
      </c>
      <c r="E520" t="s">
        <v>655</v>
      </c>
      <c r="F520" t="s">
        <v>17</v>
      </c>
      <c r="G520" t="s">
        <v>67</v>
      </c>
      <c r="H520">
        <v>3</v>
      </c>
      <c r="I520">
        <v>11</v>
      </c>
      <c r="J520">
        <v>0</v>
      </c>
      <c r="K520">
        <v>7</v>
      </c>
      <c r="L520">
        <v>1</v>
      </c>
    </row>
    <row r="521" spans="1:12">
      <c r="A521" t="s">
        <v>1706</v>
      </c>
      <c r="B521" t="s">
        <v>1707</v>
      </c>
      <c r="C521" t="s">
        <v>1647</v>
      </c>
      <c r="D521" t="s">
        <v>1708</v>
      </c>
      <c r="E521" t="s">
        <v>1709</v>
      </c>
      <c r="F521" t="s">
        <v>17</v>
      </c>
      <c r="G521" t="s">
        <v>32</v>
      </c>
      <c r="H521">
        <v>2</v>
      </c>
      <c r="I521">
        <v>11</v>
      </c>
      <c r="J521">
        <v>0</v>
      </c>
      <c r="K521">
        <v>8</v>
      </c>
      <c r="L521">
        <v>0</v>
      </c>
    </row>
    <row r="522" spans="1:12">
      <c r="A522" t="s">
        <v>1710</v>
      </c>
      <c r="B522" t="s">
        <v>1711</v>
      </c>
      <c r="C522" t="s">
        <v>1647</v>
      </c>
      <c r="D522" t="s">
        <v>1712</v>
      </c>
      <c r="E522" t="s">
        <v>1663</v>
      </c>
      <c r="F522" t="s">
        <v>17</v>
      </c>
      <c r="G522" t="s">
        <v>32</v>
      </c>
      <c r="H522">
        <v>3</v>
      </c>
      <c r="I522">
        <v>11</v>
      </c>
      <c r="J522">
        <v>0</v>
      </c>
      <c r="K522">
        <v>9</v>
      </c>
      <c r="L522">
        <v>2</v>
      </c>
    </row>
    <row r="523" spans="1:12">
      <c r="A523" t="s">
        <v>1713</v>
      </c>
      <c r="B523" t="s">
        <v>1714</v>
      </c>
      <c r="C523" t="s">
        <v>1647</v>
      </c>
      <c r="D523" t="s">
        <v>1715</v>
      </c>
      <c r="E523" t="s">
        <v>1716</v>
      </c>
      <c r="F523" t="s">
        <v>17</v>
      </c>
      <c r="G523" t="s">
        <v>27</v>
      </c>
      <c r="H523">
        <v>2</v>
      </c>
      <c r="I523">
        <v>11</v>
      </c>
      <c r="J523">
        <v>0</v>
      </c>
      <c r="K523">
        <v>8</v>
      </c>
      <c r="L523">
        <v>1</v>
      </c>
    </row>
    <row r="524" spans="1:12">
      <c r="A524" t="s">
        <v>1717</v>
      </c>
      <c r="B524" t="s">
        <v>1718</v>
      </c>
      <c r="C524" t="s">
        <v>1647</v>
      </c>
      <c r="D524" t="s">
        <v>1719</v>
      </c>
      <c r="E524" t="s">
        <v>1720</v>
      </c>
      <c r="F524" t="s">
        <v>17</v>
      </c>
      <c r="G524" t="s">
        <v>18</v>
      </c>
      <c r="H524">
        <v>3</v>
      </c>
      <c r="I524">
        <v>11</v>
      </c>
      <c r="J524">
        <v>0</v>
      </c>
      <c r="K524">
        <v>9</v>
      </c>
      <c r="L524">
        <v>2</v>
      </c>
    </row>
    <row r="525" spans="1:12">
      <c r="A525" t="s">
        <v>1721</v>
      </c>
      <c r="B525" t="s">
        <v>1722</v>
      </c>
      <c r="C525" t="s">
        <v>1647</v>
      </c>
      <c r="D525" t="s">
        <v>1723</v>
      </c>
      <c r="E525" t="s">
        <v>1720</v>
      </c>
      <c r="F525" t="s">
        <v>17</v>
      </c>
      <c r="G525" t="s">
        <v>18</v>
      </c>
      <c r="H525">
        <v>3</v>
      </c>
      <c r="I525">
        <v>11</v>
      </c>
      <c r="J525">
        <v>0</v>
      </c>
      <c r="K525">
        <v>9</v>
      </c>
      <c r="L525">
        <v>1</v>
      </c>
    </row>
    <row r="526" spans="1:12">
      <c r="A526" t="s">
        <v>1724</v>
      </c>
      <c r="B526" t="s">
        <v>1725</v>
      </c>
      <c r="C526" t="s">
        <v>1647</v>
      </c>
      <c r="D526" t="s">
        <v>1726</v>
      </c>
      <c r="E526" t="s">
        <v>1649</v>
      </c>
      <c r="F526" t="s">
        <v>17</v>
      </c>
      <c r="G526" t="s">
        <v>32</v>
      </c>
      <c r="H526">
        <v>2</v>
      </c>
      <c r="I526">
        <v>11</v>
      </c>
      <c r="J526">
        <v>1</v>
      </c>
      <c r="K526">
        <v>7</v>
      </c>
      <c r="L526">
        <v>1</v>
      </c>
    </row>
    <row r="527" spans="1:12">
      <c r="A527" t="s">
        <v>1727</v>
      </c>
      <c r="B527" t="s">
        <v>1728</v>
      </c>
      <c r="C527" t="s">
        <v>1647</v>
      </c>
      <c r="D527" t="s">
        <v>1729</v>
      </c>
      <c r="E527" t="s">
        <v>1709</v>
      </c>
      <c r="F527" t="s">
        <v>17</v>
      </c>
      <c r="G527" t="s">
        <v>32</v>
      </c>
      <c r="H527">
        <v>4</v>
      </c>
      <c r="I527">
        <v>11</v>
      </c>
      <c r="J527">
        <v>1</v>
      </c>
      <c r="K527">
        <v>5</v>
      </c>
      <c r="L527">
        <v>0</v>
      </c>
    </row>
    <row r="528" spans="1:12">
      <c r="A528" t="s">
        <v>1730</v>
      </c>
      <c r="B528" t="s">
        <v>1731</v>
      </c>
      <c r="C528" t="s">
        <v>1647</v>
      </c>
      <c r="D528" t="s">
        <v>1732</v>
      </c>
      <c r="E528" t="s">
        <v>1733</v>
      </c>
      <c r="F528" t="s">
        <v>17</v>
      </c>
      <c r="G528" t="s">
        <v>32</v>
      </c>
      <c r="H528">
        <v>2</v>
      </c>
      <c r="I528">
        <v>11</v>
      </c>
      <c r="J528">
        <v>0</v>
      </c>
      <c r="K528">
        <v>9</v>
      </c>
      <c r="L528">
        <v>2</v>
      </c>
    </row>
    <row r="529" spans="1:12">
      <c r="A529" t="s">
        <v>1734</v>
      </c>
      <c r="B529" t="s">
        <v>1735</v>
      </c>
      <c r="C529" t="s">
        <v>1647</v>
      </c>
      <c r="D529" t="s">
        <v>1736</v>
      </c>
      <c r="E529" t="s">
        <v>1670</v>
      </c>
      <c r="F529" t="s">
        <v>17</v>
      </c>
      <c r="G529" t="s">
        <v>140</v>
      </c>
      <c r="H529">
        <v>4</v>
      </c>
      <c r="I529">
        <v>11</v>
      </c>
      <c r="J529">
        <v>0</v>
      </c>
      <c r="K529">
        <v>7</v>
      </c>
      <c r="L529">
        <v>0</v>
      </c>
    </row>
    <row r="530" spans="1:12">
      <c r="A530" t="s">
        <v>1737</v>
      </c>
      <c r="B530" t="s">
        <v>1738</v>
      </c>
      <c r="C530" t="s">
        <v>1647</v>
      </c>
      <c r="D530" t="s">
        <v>1739</v>
      </c>
      <c r="E530" t="s">
        <v>1740</v>
      </c>
      <c r="F530" t="s">
        <v>17</v>
      </c>
      <c r="G530" t="s">
        <v>140</v>
      </c>
      <c r="H530">
        <v>5</v>
      </c>
      <c r="I530">
        <v>11</v>
      </c>
      <c r="J530">
        <v>1</v>
      </c>
      <c r="K530">
        <v>7</v>
      </c>
      <c r="L530">
        <v>0</v>
      </c>
    </row>
    <row r="531" spans="1:12">
      <c r="A531" t="s">
        <v>1741</v>
      </c>
      <c r="B531" t="s">
        <v>1742</v>
      </c>
      <c r="C531" t="s">
        <v>1647</v>
      </c>
      <c r="D531" t="s">
        <v>1743</v>
      </c>
      <c r="E531" t="s">
        <v>1744</v>
      </c>
      <c r="F531" t="s">
        <v>17</v>
      </c>
      <c r="G531" t="s">
        <v>27</v>
      </c>
      <c r="H531">
        <v>2</v>
      </c>
      <c r="I531">
        <v>11</v>
      </c>
      <c r="J531">
        <v>0</v>
      </c>
      <c r="K531">
        <v>5</v>
      </c>
      <c r="L531">
        <v>1</v>
      </c>
    </row>
    <row r="532" spans="1:12">
      <c r="A532" t="s">
        <v>1745</v>
      </c>
      <c r="B532" t="s">
        <v>1746</v>
      </c>
      <c r="C532" t="s">
        <v>1647</v>
      </c>
      <c r="D532" t="s">
        <v>1747</v>
      </c>
      <c r="E532" t="s">
        <v>1748</v>
      </c>
      <c r="F532" t="s">
        <v>17</v>
      </c>
      <c r="G532" t="s">
        <v>27</v>
      </c>
      <c r="H532">
        <v>2</v>
      </c>
      <c r="I532">
        <v>11</v>
      </c>
      <c r="J532">
        <v>1</v>
      </c>
      <c r="K532">
        <v>6</v>
      </c>
      <c r="L532">
        <v>1</v>
      </c>
    </row>
    <row r="533" spans="1:12">
      <c r="A533" t="s">
        <v>1749</v>
      </c>
      <c r="B533" t="s">
        <v>1750</v>
      </c>
      <c r="C533" t="s">
        <v>1647</v>
      </c>
      <c r="D533" t="s">
        <v>1751</v>
      </c>
      <c r="E533" t="s">
        <v>1663</v>
      </c>
      <c r="F533" t="s">
        <v>17</v>
      </c>
      <c r="G533" t="s">
        <v>32</v>
      </c>
      <c r="H533">
        <v>4</v>
      </c>
      <c r="I533">
        <v>11</v>
      </c>
      <c r="J533">
        <v>0</v>
      </c>
      <c r="K533">
        <v>4</v>
      </c>
      <c r="L533">
        <v>0</v>
      </c>
    </row>
    <row r="534" spans="1:12">
      <c r="A534" t="s">
        <v>1752</v>
      </c>
      <c r="B534" t="s">
        <v>1753</v>
      </c>
      <c r="C534" t="s">
        <v>1647</v>
      </c>
      <c r="D534" t="s">
        <v>1754</v>
      </c>
      <c r="E534" t="s">
        <v>1342</v>
      </c>
      <c r="F534" t="s">
        <v>17</v>
      </c>
      <c r="G534" t="s">
        <v>18</v>
      </c>
      <c r="H534">
        <v>3</v>
      </c>
      <c r="I534">
        <v>11</v>
      </c>
      <c r="J534">
        <v>0</v>
      </c>
      <c r="K534">
        <v>8</v>
      </c>
      <c r="L534">
        <v>2</v>
      </c>
    </row>
    <row r="535" spans="1:12">
      <c r="A535" t="s">
        <v>1755</v>
      </c>
      <c r="B535" t="s">
        <v>1756</v>
      </c>
      <c r="C535" t="s">
        <v>1647</v>
      </c>
      <c r="D535" t="s">
        <v>1757</v>
      </c>
      <c r="E535" t="s">
        <v>1758</v>
      </c>
      <c r="F535" t="s">
        <v>17</v>
      </c>
      <c r="G535" t="s">
        <v>32</v>
      </c>
      <c r="H535">
        <v>2</v>
      </c>
      <c r="I535">
        <v>11</v>
      </c>
      <c r="J535">
        <v>1</v>
      </c>
      <c r="K535">
        <v>7</v>
      </c>
      <c r="L535">
        <v>2</v>
      </c>
    </row>
    <row r="536" spans="1:12">
      <c r="A536" t="s">
        <v>1759</v>
      </c>
      <c r="B536" t="s">
        <v>1760</v>
      </c>
      <c r="C536" t="s">
        <v>1647</v>
      </c>
      <c r="D536" t="s">
        <v>1761</v>
      </c>
      <c r="E536" t="s">
        <v>1663</v>
      </c>
      <c r="F536" t="s">
        <v>17</v>
      </c>
      <c r="G536" t="s">
        <v>27</v>
      </c>
      <c r="H536">
        <v>3</v>
      </c>
      <c r="I536">
        <v>11</v>
      </c>
      <c r="J536">
        <v>0</v>
      </c>
      <c r="K536">
        <v>3</v>
      </c>
      <c r="L536">
        <v>1</v>
      </c>
    </row>
    <row r="537" spans="1:12">
      <c r="A537" t="s">
        <v>1762</v>
      </c>
      <c r="B537" t="s">
        <v>1763</v>
      </c>
      <c r="C537" t="s">
        <v>1647</v>
      </c>
      <c r="D537" t="s">
        <v>1764</v>
      </c>
      <c r="E537" t="s">
        <v>1765</v>
      </c>
      <c r="F537" t="s">
        <v>17</v>
      </c>
      <c r="G537" t="s">
        <v>27</v>
      </c>
      <c r="H537">
        <v>4</v>
      </c>
      <c r="I537">
        <v>11</v>
      </c>
      <c r="J537">
        <v>0</v>
      </c>
      <c r="K537">
        <v>7</v>
      </c>
      <c r="L537">
        <v>0</v>
      </c>
    </row>
    <row r="538" spans="1:12">
      <c r="A538" t="s">
        <v>1766</v>
      </c>
      <c r="B538" t="s">
        <v>1767</v>
      </c>
      <c r="C538" t="s">
        <v>1647</v>
      </c>
      <c r="D538" t="s">
        <v>1768</v>
      </c>
      <c r="E538" t="s">
        <v>1709</v>
      </c>
      <c r="F538" t="s">
        <v>17</v>
      </c>
      <c r="G538" t="s">
        <v>87</v>
      </c>
      <c r="H538">
        <v>3</v>
      </c>
      <c r="I538">
        <v>11</v>
      </c>
      <c r="J538">
        <v>0</v>
      </c>
      <c r="K538">
        <v>7</v>
      </c>
      <c r="L538">
        <v>1</v>
      </c>
    </row>
    <row r="539" spans="1:12">
      <c r="A539" t="s">
        <v>1769</v>
      </c>
      <c r="B539" t="s">
        <v>1770</v>
      </c>
      <c r="C539" t="s">
        <v>1647</v>
      </c>
      <c r="D539" t="s">
        <v>1771</v>
      </c>
      <c r="E539" t="s">
        <v>1342</v>
      </c>
      <c r="F539" t="s">
        <v>17</v>
      </c>
      <c r="G539" t="s">
        <v>140</v>
      </c>
      <c r="H539">
        <v>4</v>
      </c>
      <c r="I539">
        <v>11</v>
      </c>
      <c r="J539">
        <v>0</v>
      </c>
      <c r="K539">
        <v>9</v>
      </c>
      <c r="L539">
        <v>0</v>
      </c>
    </row>
    <row r="540" spans="1:12">
      <c r="A540" t="s">
        <v>1772</v>
      </c>
      <c r="B540" t="s">
        <v>1773</v>
      </c>
      <c r="C540" t="s">
        <v>1647</v>
      </c>
      <c r="D540" t="s">
        <v>1774</v>
      </c>
      <c r="E540" t="s">
        <v>1775</v>
      </c>
      <c r="F540" t="s">
        <v>17</v>
      </c>
      <c r="G540" t="s">
        <v>18</v>
      </c>
      <c r="H540">
        <v>4</v>
      </c>
      <c r="I540">
        <v>11</v>
      </c>
      <c r="J540">
        <v>1</v>
      </c>
      <c r="K540">
        <v>8</v>
      </c>
      <c r="L540">
        <v>0</v>
      </c>
    </row>
    <row r="541" spans="1:12">
      <c r="A541" t="s">
        <v>1776</v>
      </c>
      <c r="B541" t="s">
        <v>1777</v>
      </c>
      <c r="C541" t="s">
        <v>1647</v>
      </c>
      <c r="D541" t="s">
        <v>1778</v>
      </c>
      <c r="E541" t="s">
        <v>1740</v>
      </c>
      <c r="F541" t="s">
        <v>17</v>
      </c>
      <c r="G541" t="s">
        <v>32</v>
      </c>
      <c r="H541">
        <v>3</v>
      </c>
      <c r="I541">
        <v>11</v>
      </c>
      <c r="J541">
        <v>0</v>
      </c>
      <c r="K541">
        <v>7</v>
      </c>
      <c r="L541">
        <v>0</v>
      </c>
    </row>
    <row r="542" spans="1:12">
      <c r="A542" t="s">
        <v>1779</v>
      </c>
      <c r="B542" t="s">
        <v>1780</v>
      </c>
      <c r="C542" t="s">
        <v>1647</v>
      </c>
      <c r="D542" t="s">
        <v>1781</v>
      </c>
      <c r="E542" t="s">
        <v>1709</v>
      </c>
      <c r="F542" t="s">
        <v>17</v>
      </c>
      <c r="G542" t="s">
        <v>140</v>
      </c>
      <c r="H542">
        <v>3</v>
      </c>
      <c r="I542">
        <v>11</v>
      </c>
      <c r="J542">
        <v>0</v>
      </c>
      <c r="K542">
        <v>8</v>
      </c>
      <c r="L542">
        <v>1</v>
      </c>
    </row>
    <row r="543" spans="1:12">
      <c r="A543" t="s">
        <v>1782</v>
      </c>
      <c r="B543" t="s">
        <v>1783</v>
      </c>
      <c r="C543" t="s">
        <v>1647</v>
      </c>
      <c r="D543" t="s">
        <v>1784</v>
      </c>
      <c r="E543" t="s">
        <v>1670</v>
      </c>
      <c r="F543" t="s">
        <v>17</v>
      </c>
      <c r="G543" t="s">
        <v>140</v>
      </c>
      <c r="H543">
        <v>4</v>
      </c>
      <c r="I543">
        <v>11</v>
      </c>
      <c r="J543">
        <v>1</v>
      </c>
      <c r="K543">
        <v>7</v>
      </c>
      <c r="L543">
        <v>1</v>
      </c>
    </row>
    <row r="544" spans="1:12">
      <c r="A544" t="s">
        <v>1785</v>
      </c>
      <c r="B544" t="s">
        <v>1786</v>
      </c>
      <c r="C544" t="s">
        <v>1647</v>
      </c>
      <c r="D544" t="s">
        <v>1787</v>
      </c>
      <c r="E544" t="s">
        <v>1788</v>
      </c>
      <c r="F544" t="s">
        <v>17</v>
      </c>
      <c r="G544" t="s">
        <v>140</v>
      </c>
      <c r="H544">
        <v>3</v>
      </c>
      <c r="I544">
        <v>11</v>
      </c>
      <c r="J544">
        <v>0</v>
      </c>
      <c r="K544">
        <v>7</v>
      </c>
      <c r="L544">
        <v>0</v>
      </c>
    </row>
    <row r="545" spans="1:12">
      <c r="A545" t="s">
        <v>1789</v>
      </c>
      <c r="B545" t="s">
        <v>1790</v>
      </c>
      <c r="C545" t="s">
        <v>1647</v>
      </c>
      <c r="D545" t="s">
        <v>1791</v>
      </c>
      <c r="E545" t="s">
        <v>1792</v>
      </c>
      <c r="F545" t="s">
        <v>17</v>
      </c>
      <c r="G545" t="s">
        <v>140</v>
      </c>
      <c r="H545">
        <v>1</v>
      </c>
      <c r="I545">
        <v>11</v>
      </c>
      <c r="J545">
        <v>0</v>
      </c>
      <c r="K545">
        <v>4</v>
      </c>
      <c r="L545">
        <v>3</v>
      </c>
    </row>
    <row r="546" spans="1:12">
      <c r="A546" t="s">
        <v>1793</v>
      </c>
      <c r="B546" t="s">
        <v>1794</v>
      </c>
      <c r="C546" t="s">
        <v>1647</v>
      </c>
      <c r="D546" t="s">
        <v>1795</v>
      </c>
      <c r="E546" t="s">
        <v>1670</v>
      </c>
      <c r="F546" t="s">
        <v>17</v>
      </c>
      <c r="G546" t="s">
        <v>140</v>
      </c>
      <c r="H546">
        <v>5</v>
      </c>
      <c r="I546">
        <v>11</v>
      </c>
      <c r="J546">
        <v>0</v>
      </c>
      <c r="K546">
        <v>7</v>
      </c>
      <c r="L546">
        <v>0</v>
      </c>
    </row>
    <row r="547" spans="1:12">
      <c r="A547" t="s">
        <v>1796</v>
      </c>
      <c r="B547" t="s">
        <v>1797</v>
      </c>
      <c r="C547" t="s">
        <v>1647</v>
      </c>
      <c r="D547" t="s">
        <v>1798</v>
      </c>
      <c r="E547" t="s">
        <v>1720</v>
      </c>
      <c r="F547" t="s">
        <v>17</v>
      </c>
      <c r="G547" t="s">
        <v>140</v>
      </c>
      <c r="H547">
        <v>4</v>
      </c>
      <c r="I547">
        <v>11</v>
      </c>
      <c r="J547">
        <v>0</v>
      </c>
      <c r="K547">
        <v>11</v>
      </c>
      <c r="L547">
        <v>0</v>
      </c>
    </row>
    <row r="548" spans="1:12">
      <c r="A548" t="s">
        <v>1799</v>
      </c>
      <c r="B548" t="s">
        <v>1800</v>
      </c>
      <c r="C548" t="s">
        <v>1647</v>
      </c>
      <c r="D548" t="s">
        <v>1801</v>
      </c>
      <c r="E548" t="s">
        <v>1788</v>
      </c>
      <c r="F548" t="s">
        <v>17</v>
      </c>
      <c r="G548" t="s">
        <v>140</v>
      </c>
      <c r="H548">
        <v>4</v>
      </c>
      <c r="I548">
        <v>11</v>
      </c>
      <c r="J548">
        <v>0</v>
      </c>
      <c r="K548">
        <v>9</v>
      </c>
      <c r="L548">
        <v>1</v>
      </c>
    </row>
    <row r="549" spans="1:12">
      <c r="A549" t="s">
        <v>1802</v>
      </c>
      <c r="B549" t="s">
        <v>1803</v>
      </c>
      <c r="C549" t="s">
        <v>1647</v>
      </c>
      <c r="D549" t="s">
        <v>1804</v>
      </c>
      <c r="E549" t="s">
        <v>1744</v>
      </c>
      <c r="F549" t="s">
        <v>17</v>
      </c>
      <c r="G549" t="s">
        <v>27</v>
      </c>
      <c r="H549">
        <v>1</v>
      </c>
      <c r="I549">
        <v>11</v>
      </c>
      <c r="J549">
        <v>0</v>
      </c>
      <c r="K549">
        <v>6</v>
      </c>
      <c r="L549">
        <v>3</v>
      </c>
    </row>
    <row r="550" spans="1:12">
      <c r="A550" t="s">
        <v>1805</v>
      </c>
      <c r="B550" t="s">
        <v>1806</v>
      </c>
      <c r="C550" t="s">
        <v>1647</v>
      </c>
      <c r="D550" t="s">
        <v>1807</v>
      </c>
      <c r="E550" t="s">
        <v>1653</v>
      </c>
      <c r="F550" t="s">
        <v>17</v>
      </c>
      <c r="G550" t="s">
        <v>27</v>
      </c>
      <c r="H550">
        <v>2</v>
      </c>
      <c r="I550">
        <v>11</v>
      </c>
      <c r="J550">
        <v>0</v>
      </c>
      <c r="K550">
        <v>6</v>
      </c>
      <c r="L550">
        <v>3</v>
      </c>
    </row>
    <row r="551" spans="1:12">
      <c r="A551" t="s">
        <v>1808</v>
      </c>
      <c r="B551" t="s">
        <v>1809</v>
      </c>
      <c r="C551" t="s">
        <v>1647</v>
      </c>
      <c r="D551" t="s">
        <v>1810</v>
      </c>
      <c r="E551" t="s">
        <v>1342</v>
      </c>
      <c r="F551" t="s">
        <v>17</v>
      </c>
      <c r="G551" t="s">
        <v>32</v>
      </c>
      <c r="H551">
        <v>3</v>
      </c>
      <c r="I551">
        <v>11</v>
      </c>
      <c r="J551">
        <v>0</v>
      </c>
      <c r="K551">
        <v>8</v>
      </c>
      <c r="L551">
        <v>1</v>
      </c>
    </row>
    <row r="552" spans="1:12">
      <c r="A552" t="s">
        <v>1811</v>
      </c>
      <c r="B552" t="s">
        <v>1812</v>
      </c>
      <c r="C552" t="s">
        <v>1647</v>
      </c>
      <c r="D552" t="s">
        <v>1813</v>
      </c>
      <c r="E552" t="s">
        <v>1720</v>
      </c>
      <c r="F552" t="s">
        <v>17</v>
      </c>
      <c r="G552" t="s">
        <v>18</v>
      </c>
      <c r="H552">
        <v>2</v>
      </c>
      <c r="I552">
        <v>11</v>
      </c>
      <c r="J552">
        <v>0</v>
      </c>
      <c r="K552">
        <v>7</v>
      </c>
      <c r="L552">
        <v>3</v>
      </c>
    </row>
    <row r="553" spans="1:12">
      <c r="A553" t="s">
        <v>1814</v>
      </c>
      <c r="B553" t="s">
        <v>1815</v>
      </c>
      <c r="C553" t="s">
        <v>1647</v>
      </c>
      <c r="D553" t="s">
        <v>1816</v>
      </c>
      <c r="E553" t="s">
        <v>1817</v>
      </c>
      <c r="F553" t="s">
        <v>17</v>
      </c>
      <c r="G553" t="s">
        <v>18</v>
      </c>
      <c r="H553">
        <v>5</v>
      </c>
      <c r="I553">
        <v>11</v>
      </c>
      <c r="J553">
        <v>2</v>
      </c>
      <c r="K553">
        <v>8</v>
      </c>
      <c r="L553">
        <v>1</v>
      </c>
    </row>
    <row r="554" spans="1:12">
      <c r="A554" t="s">
        <v>1818</v>
      </c>
      <c r="B554" t="s">
        <v>1819</v>
      </c>
      <c r="C554" t="s">
        <v>1647</v>
      </c>
      <c r="D554" t="s">
        <v>1820</v>
      </c>
      <c r="E554" t="s">
        <v>1649</v>
      </c>
      <c r="F554" t="s">
        <v>17</v>
      </c>
      <c r="G554" t="s">
        <v>32</v>
      </c>
      <c r="H554">
        <v>4</v>
      </c>
      <c r="I554">
        <v>11</v>
      </c>
      <c r="J554">
        <v>1</v>
      </c>
      <c r="K554">
        <v>9</v>
      </c>
      <c r="L554">
        <v>1</v>
      </c>
    </row>
    <row r="555" spans="1:12">
      <c r="A555" t="s">
        <v>1821</v>
      </c>
      <c r="B555" t="s">
        <v>1822</v>
      </c>
      <c r="C555" t="s">
        <v>1647</v>
      </c>
      <c r="D555" t="s">
        <v>1823</v>
      </c>
      <c r="E555" t="s">
        <v>1824</v>
      </c>
      <c r="F555" t="s">
        <v>17</v>
      </c>
      <c r="G555" t="s">
        <v>32</v>
      </c>
      <c r="H555">
        <v>2</v>
      </c>
      <c r="I555">
        <v>11</v>
      </c>
      <c r="J555">
        <v>0</v>
      </c>
      <c r="K555">
        <v>8</v>
      </c>
      <c r="L555">
        <v>1</v>
      </c>
    </row>
    <row r="556" spans="1:12">
      <c r="A556" t="s">
        <v>1825</v>
      </c>
      <c r="B556" t="s">
        <v>1826</v>
      </c>
      <c r="C556" t="s">
        <v>1647</v>
      </c>
      <c r="D556" t="s">
        <v>1827</v>
      </c>
      <c r="E556" t="s">
        <v>1681</v>
      </c>
      <c r="F556" t="s">
        <v>17</v>
      </c>
      <c r="G556" t="s">
        <v>32</v>
      </c>
      <c r="H556">
        <v>5</v>
      </c>
      <c r="I556">
        <v>11</v>
      </c>
      <c r="J556">
        <v>0</v>
      </c>
      <c r="K556">
        <v>8</v>
      </c>
      <c r="L556">
        <v>0</v>
      </c>
    </row>
    <row r="557" spans="1:12">
      <c r="A557" t="s">
        <v>1828</v>
      </c>
      <c r="B557" t="s">
        <v>1829</v>
      </c>
      <c r="C557" t="s">
        <v>1647</v>
      </c>
      <c r="D557" t="s">
        <v>1830</v>
      </c>
      <c r="E557" t="s">
        <v>1692</v>
      </c>
      <c r="F557" t="s">
        <v>17</v>
      </c>
      <c r="G557" t="s">
        <v>32</v>
      </c>
      <c r="H557">
        <v>4</v>
      </c>
      <c r="I557">
        <v>11</v>
      </c>
      <c r="J557">
        <v>1</v>
      </c>
      <c r="K557">
        <v>10</v>
      </c>
      <c r="L557">
        <v>0</v>
      </c>
    </row>
    <row r="558" spans="1:12">
      <c r="A558" t="s">
        <v>1831</v>
      </c>
      <c r="B558" t="s">
        <v>1832</v>
      </c>
      <c r="C558" t="s">
        <v>1647</v>
      </c>
      <c r="D558" t="s">
        <v>1833</v>
      </c>
      <c r="E558" t="s">
        <v>1758</v>
      </c>
      <c r="F558" t="s">
        <v>17</v>
      </c>
      <c r="G558" t="s">
        <v>27</v>
      </c>
      <c r="H558">
        <v>3</v>
      </c>
      <c r="I558">
        <v>11</v>
      </c>
      <c r="J558">
        <v>0</v>
      </c>
      <c r="K558">
        <v>5</v>
      </c>
      <c r="L558">
        <v>1</v>
      </c>
    </row>
    <row r="559" spans="1:12">
      <c r="A559" t="s">
        <v>1834</v>
      </c>
      <c r="B559" t="s">
        <v>1835</v>
      </c>
      <c r="C559" t="s">
        <v>1647</v>
      </c>
      <c r="D559" t="s">
        <v>1836</v>
      </c>
      <c r="E559" t="s">
        <v>1709</v>
      </c>
      <c r="F559" t="s">
        <v>192</v>
      </c>
      <c r="G559" t="s">
        <v>193</v>
      </c>
      <c r="H559">
        <v>3</v>
      </c>
      <c r="I559">
        <v>11</v>
      </c>
      <c r="J559">
        <v>0</v>
      </c>
      <c r="K559">
        <v>3</v>
      </c>
      <c r="L559">
        <v>3</v>
      </c>
    </row>
    <row r="560" spans="1:12">
      <c r="A560" t="s">
        <v>1837</v>
      </c>
      <c r="B560" t="s">
        <v>1838</v>
      </c>
      <c r="C560" t="s">
        <v>1647</v>
      </c>
      <c r="D560" t="s">
        <v>1839</v>
      </c>
      <c r="E560" t="s">
        <v>1840</v>
      </c>
      <c r="F560" t="s">
        <v>17</v>
      </c>
      <c r="G560" t="s">
        <v>32</v>
      </c>
      <c r="H560">
        <v>4</v>
      </c>
      <c r="I560">
        <v>11</v>
      </c>
      <c r="J560">
        <v>2</v>
      </c>
      <c r="K560">
        <v>9</v>
      </c>
      <c r="L560">
        <v>0</v>
      </c>
    </row>
    <row r="561" spans="1:12">
      <c r="A561" t="s">
        <v>1841</v>
      </c>
      <c r="B561" t="s">
        <v>1842</v>
      </c>
      <c r="C561" t="s">
        <v>1647</v>
      </c>
      <c r="D561" t="s">
        <v>1843</v>
      </c>
      <c r="E561" t="s">
        <v>63</v>
      </c>
      <c r="F561" t="s">
        <v>17</v>
      </c>
      <c r="G561" t="s">
        <v>32</v>
      </c>
      <c r="H561">
        <v>2</v>
      </c>
      <c r="I561">
        <v>11</v>
      </c>
      <c r="J561">
        <v>0</v>
      </c>
      <c r="K561">
        <v>5</v>
      </c>
      <c r="L561">
        <v>0</v>
      </c>
    </row>
    <row r="562" spans="1:12">
      <c r="A562" t="s">
        <v>1844</v>
      </c>
      <c r="B562" t="s">
        <v>1845</v>
      </c>
      <c r="C562" t="s">
        <v>1647</v>
      </c>
      <c r="D562" t="s">
        <v>1846</v>
      </c>
      <c r="E562" t="s">
        <v>1748</v>
      </c>
      <c r="F562" t="s">
        <v>17</v>
      </c>
      <c r="G562" t="s">
        <v>32</v>
      </c>
      <c r="H562">
        <v>3</v>
      </c>
      <c r="I562">
        <v>11</v>
      </c>
      <c r="J562">
        <v>0</v>
      </c>
      <c r="K562">
        <v>9</v>
      </c>
      <c r="L562">
        <v>1</v>
      </c>
    </row>
    <row r="563" spans="1:12">
      <c r="A563" t="s">
        <v>1847</v>
      </c>
      <c r="B563" t="s">
        <v>1848</v>
      </c>
      <c r="C563" t="s">
        <v>1647</v>
      </c>
      <c r="D563" t="s">
        <v>1849</v>
      </c>
      <c r="E563" t="s">
        <v>1850</v>
      </c>
      <c r="F563" t="s">
        <v>17</v>
      </c>
      <c r="G563" t="s">
        <v>27</v>
      </c>
      <c r="H563">
        <v>1</v>
      </c>
      <c r="I563">
        <v>11</v>
      </c>
      <c r="J563">
        <v>0</v>
      </c>
      <c r="K563">
        <v>3</v>
      </c>
      <c r="L563">
        <v>4</v>
      </c>
    </row>
    <row r="564" spans="1:12">
      <c r="A564" t="s">
        <v>1851</v>
      </c>
      <c r="B564" t="s">
        <v>1852</v>
      </c>
      <c r="C564" t="s">
        <v>1647</v>
      </c>
      <c r="D564" t="s">
        <v>1853</v>
      </c>
      <c r="E564" t="s">
        <v>1854</v>
      </c>
      <c r="F564" t="s">
        <v>17</v>
      </c>
      <c r="G564" t="s">
        <v>32</v>
      </c>
      <c r="H564">
        <v>4</v>
      </c>
      <c r="I564">
        <v>11</v>
      </c>
      <c r="J564">
        <v>1</v>
      </c>
      <c r="K564">
        <v>8</v>
      </c>
      <c r="L564">
        <v>2</v>
      </c>
    </row>
    <row r="565" spans="1:12">
      <c r="A565" t="s">
        <v>1855</v>
      </c>
      <c r="B565" t="s">
        <v>1856</v>
      </c>
      <c r="C565" t="s">
        <v>1647</v>
      </c>
      <c r="D565" t="s">
        <v>1857</v>
      </c>
      <c r="E565" t="s">
        <v>1649</v>
      </c>
      <c r="F565" t="s">
        <v>17</v>
      </c>
      <c r="G565" t="s">
        <v>32</v>
      </c>
      <c r="H565">
        <v>3</v>
      </c>
      <c r="I565">
        <v>11</v>
      </c>
      <c r="J565">
        <v>1</v>
      </c>
      <c r="K565">
        <v>7</v>
      </c>
      <c r="L565">
        <v>0</v>
      </c>
    </row>
    <row r="566" spans="1:12">
      <c r="A566" t="s">
        <v>1858</v>
      </c>
      <c r="B566" t="s">
        <v>1859</v>
      </c>
      <c r="C566" t="s">
        <v>1647</v>
      </c>
      <c r="D566" t="s">
        <v>1860</v>
      </c>
      <c r="E566" t="s">
        <v>1861</v>
      </c>
      <c r="F566" t="s">
        <v>17</v>
      </c>
      <c r="G566" t="s">
        <v>140</v>
      </c>
      <c r="H566">
        <v>3</v>
      </c>
      <c r="I566">
        <v>11</v>
      </c>
      <c r="J566">
        <v>1</v>
      </c>
      <c r="K566">
        <v>6</v>
      </c>
      <c r="L566">
        <v>1</v>
      </c>
    </row>
    <row r="567" spans="1:12">
      <c r="A567" t="s">
        <v>1862</v>
      </c>
      <c r="B567" t="s">
        <v>1863</v>
      </c>
      <c r="C567" t="s">
        <v>1647</v>
      </c>
      <c r="D567" t="s">
        <v>1864</v>
      </c>
      <c r="E567" t="s">
        <v>1758</v>
      </c>
      <c r="F567" t="s">
        <v>17</v>
      </c>
      <c r="G567" t="s">
        <v>27</v>
      </c>
      <c r="H567">
        <v>2</v>
      </c>
      <c r="I567">
        <v>11</v>
      </c>
      <c r="J567">
        <v>0</v>
      </c>
      <c r="K567">
        <v>4</v>
      </c>
      <c r="L567">
        <v>1</v>
      </c>
    </row>
    <row r="568" spans="1:12">
      <c r="A568" t="s">
        <v>1865</v>
      </c>
      <c r="B568" t="s">
        <v>1866</v>
      </c>
      <c r="C568" t="s">
        <v>1647</v>
      </c>
      <c r="D568" t="s">
        <v>1867</v>
      </c>
      <c r="E568" t="s">
        <v>1765</v>
      </c>
      <c r="F568" t="s">
        <v>17</v>
      </c>
      <c r="G568" t="s">
        <v>32</v>
      </c>
      <c r="H568">
        <v>3</v>
      </c>
      <c r="I568">
        <v>11</v>
      </c>
      <c r="J568">
        <v>1</v>
      </c>
      <c r="K568">
        <v>8</v>
      </c>
      <c r="L568">
        <v>0</v>
      </c>
    </row>
    <row r="569" spans="1:12">
      <c r="A569" t="s">
        <v>1868</v>
      </c>
      <c r="B569" t="s">
        <v>1869</v>
      </c>
      <c r="C569" t="s">
        <v>1647</v>
      </c>
      <c r="D569" t="s">
        <v>1870</v>
      </c>
      <c r="E569" t="s">
        <v>1871</v>
      </c>
      <c r="F569" t="s">
        <v>17</v>
      </c>
      <c r="G569" t="s">
        <v>27</v>
      </c>
      <c r="H569">
        <v>4</v>
      </c>
      <c r="I569">
        <v>11</v>
      </c>
      <c r="J569">
        <v>0</v>
      </c>
      <c r="K569">
        <v>7</v>
      </c>
      <c r="L569">
        <v>0</v>
      </c>
    </row>
    <row r="570" spans="1:12">
      <c r="A570" t="s">
        <v>1872</v>
      </c>
      <c r="B570" t="s">
        <v>1873</v>
      </c>
      <c r="C570" t="s">
        <v>1647</v>
      </c>
      <c r="D570" t="s">
        <v>1874</v>
      </c>
      <c r="E570" t="s">
        <v>1663</v>
      </c>
      <c r="F570" t="s">
        <v>17</v>
      </c>
      <c r="G570" t="s">
        <v>32</v>
      </c>
      <c r="H570">
        <v>4</v>
      </c>
      <c r="I570">
        <v>11</v>
      </c>
      <c r="J570">
        <v>0</v>
      </c>
      <c r="K570">
        <v>6</v>
      </c>
      <c r="L570">
        <v>0</v>
      </c>
    </row>
    <row r="571" spans="1:12">
      <c r="A571" t="s">
        <v>1875</v>
      </c>
      <c r="B571" t="s">
        <v>1876</v>
      </c>
      <c r="C571" t="s">
        <v>1647</v>
      </c>
      <c r="D571" t="s">
        <v>1877</v>
      </c>
      <c r="E571" t="s">
        <v>1709</v>
      </c>
      <c r="F571" t="s">
        <v>17</v>
      </c>
      <c r="G571" t="s">
        <v>27</v>
      </c>
      <c r="H571">
        <v>3</v>
      </c>
      <c r="I571">
        <v>11</v>
      </c>
      <c r="J571">
        <v>0</v>
      </c>
      <c r="K571">
        <v>6</v>
      </c>
      <c r="L571">
        <v>1</v>
      </c>
    </row>
    <row r="572" spans="1:12">
      <c r="A572" t="s">
        <v>1878</v>
      </c>
      <c r="B572" t="s">
        <v>1879</v>
      </c>
      <c r="C572" t="s">
        <v>1647</v>
      </c>
      <c r="D572" t="s">
        <v>1880</v>
      </c>
      <c r="E572" t="s">
        <v>1709</v>
      </c>
      <c r="F572" t="s">
        <v>17</v>
      </c>
      <c r="G572" t="s">
        <v>32</v>
      </c>
      <c r="H572">
        <v>4</v>
      </c>
      <c r="I572">
        <v>11</v>
      </c>
      <c r="J572">
        <v>1</v>
      </c>
      <c r="K572">
        <v>9</v>
      </c>
      <c r="L572">
        <v>1</v>
      </c>
    </row>
    <row r="573" spans="1:12">
      <c r="A573" t="s">
        <v>1881</v>
      </c>
      <c r="B573" t="s">
        <v>1882</v>
      </c>
      <c r="C573" t="s">
        <v>1647</v>
      </c>
      <c r="D573" t="s">
        <v>1883</v>
      </c>
      <c r="E573" t="s">
        <v>1788</v>
      </c>
      <c r="F573" t="s">
        <v>17</v>
      </c>
      <c r="G573" t="s">
        <v>32</v>
      </c>
      <c r="H573">
        <v>2</v>
      </c>
      <c r="I573">
        <v>11</v>
      </c>
      <c r="J573">
        <v>0</v>
      </c>
      <c r="K573">
        <v>7</v>
      </c>
      <c r="L573">
        <v>4</v>
      </c>
    </row>
    <row r="574" spans="1:12">
      <c r="A574" t="s">
        <v>1884</v>
      </c>
      <c r="B574" t="s">
        <v>1885</v>
      </c>
      <c r="C574" t="s">
        <v>1647</v>
      </c>
      <c r="D574" t="s">
        <v>1886</v>
      </c>
      <c r="E574" t="s">
        <v>1663</v>
      </c>
      <c r="F574" t="s">
        <v>17</v>
      </c>
      <c r="G574" t="s">
        <v>32</v>
      </c>
      <c r="H574">
        <v>3</v>
      </c>
      <c r="I574">
        <v>11</v>
      </c>
      <c r="J574">
        <v>0</v>
      </c>
      <c r="K574">
        <v>5</v>
      </c>
      <c r="L574">
        <v>3</v>
      </c>
    </row>
    <row r="575" spans="1:12">
      <c r="A575" t="s">
        <v>1887</v>
      </c>
      <c r="B575" t="s">
        <v>1888</v>
      </c>
      <c r="C575" t="s">
        <v>1647</v>
      </c>
      <c r="D575" t="s">
        <v>1889</v>
      </c>
      <c r="E575" t="s">
        <v>1788</v>
      </c>
      <c r="F575" t="s">
        <v>17</v>
      </c>
      <c r="G575" t="s">
        <v>32</v>
      </c>
      <c r="H575">
        <v>4</v>
      </c>
      <c r="I575">
        <v>11</v>
      </c>
      <c r="J575">
        <v>0</v>
      </c>
      <c r="K575">
        <v>9</v>
      </c>
      <c r="L575">
        <v>0</v>
      </c>
    </row>
    <row r="576" spans="1:12">
      <c r="A576" t="s">
        <v>1890</v>
      </c>
      <c r="B576" t="s">
        <v>1891</v>
      </c>
      <c r="C576" t="s">
        <v>1647</v>
      </c>
      <c r="D576" t="s">
        <v>1892</v>
      </c>
      <c r="E576" t="s">
        <v>1893</v>
      </c>
      <c r="F576" t="s">
        <v>17</v>
      </c>
      <c r="G576" t="s">
        <v>32</v>
      </c>
      <c r="H576">
        <v>2</v>
      </c>
      <c r="I576">
        <v>11</v>
      </c>
      <c r="J576">
        <v>2</v>
      </c>
      <c r="K576">
        <v>8</v>
      </c>
      <c r="L576">
        <v>1</v>
      </c>
    </row>
    <row r="577" spans="1:12">
      <c r="A577" t="s">
        <v>1894</v>
      </c>
      <c r="B577" t="s">
        <v>1895</v>
      </c>
      <c r="C577" t="s">
        <v>1647</v>
      </c>
      <c r="D577" t="s">
        <v>1896</v>
      </c>
      <c r="E577" t="s">
        <v>1758</v>
      </c>
      <c r="F577" t="s">
        <v>17</v>
      </c>
      <c r="G577" t="s">
        <v>27</v>
      </c>
      <c r="H577">
        <v>2</v>
      </c>
      <c r="I577">
        <v>11</v>
      </c>
      <c r="J577">
        <v>0</v>
      </c>
      <c r="K577">
        <v>7</v>
      </c>
      <c r="L577">
        <v>1</v>
      </c>
    </row>
    <row r="578" spans="1:12">
      <c r="A578" t="s">
        <v>1897</v>
      </c>
      <c r="B578" t="s">
        <v>1898</v>
      </c>
      <c r="C578" t="s">
        <v>1647</v>
      </c>
      <c r="D578" t="s">
        <v>1899</v>
      </c>
      <c r="E578" t="s">
        <v>1900</v>
      </c>
      <c r="F578" t="s">
        <v>17</v>
      </c>
      <c r="G578" t="s">
        <v>32</v>
      </c>
      <c r="H578">
        <v>5</v>
      </c>
      <c r="I578">
        <v>11</v>
      </c>
      <c r="J578">
        <v>1</v>
      </c>
      <c r="K578">
        <v>5</v>
      </c>
      <c r="L578">
        <v>0</v>
      </c>
    </row>
    <row r="579" spans="1:12">
      <c r="A579" t="s">
        <v>1901</v>
      </c>
      <c r="B579" t="s">
        <v>1902</v>
      </c>
      <c r="C579" t="s">
        <v>1647</v>
      </c>
      <c r="D579" t="s">
        <v>1903</v>
      </c>
      <c r="E579" t="s">
        <v>104</v>
      </c>
      <c r="F579" t="s">
        <v>17</v>
      </c>
      <c r="G579" t="s">
        <v>18</v>
      </c>
      <c r="H579">
        <v>1</v>
      </c>
      <c r="I579">
        <v>11</v>
      </c>
      <c r="J579">
        <v>0</v>
      </c>
      <c r="K579">
        <v>8</v>
      </c>
      <c r="L579">
        <v>1</v>
      </c>
    </row>
    <row r="580" spans="1:12">
      <c r="A580" t="s">
        <v>1904</v>
      </c>
      <c r="B580" t="s">
        <v>1905</v>
      </c>
      <c r="C580" t="s">
        <v>1647</v>
      </c>
      <c r="D580" t="s">
        <v>1906</v>
      </c>
      <c r="E580" t="s">
        <v>1907</v>
      </c>
      <c r="F580" t="s">
        <v>17</v>
      </c>
      <c r="G580" t="s">
        <v>27</v>
      </c>
      <c r="H580">
        <v>4</v>
      </c>
      <c r="I580">
        <v>11</v>
      </c>
      <c r="J580">
        <v>0</v>
      </c>
      <c r="K580">
        <v>7</v>
      </c>
      <c r="L580">
        <v>0</v>
      </c>
    </row>
    <row r="581" spans="1:12">
      <c r="A581" t="s">
        <v>1908</v>
      </c>
      <c r="B581" t="s">
        <v>1909</v>
      </c>
      <c r="C581" t="s">
        <v>1647</v>
      </c>
      <c r="D581" t="s">
        <v>1910</v>
      </c>
      <c r="E581" t="s">
        <v>1649</v>
      </c>
      <c r="F581" t="s">
        <v>17</v>
      </c>
      <c r="G581" t="s">
        <v>32</v>
      </c>
      <c r="H581">
        <v>5</v>
      </c>
      <c r="I581">
        <v>11</v>
      </c>
      <c r="J581">
        <v>2</v>
      </c>
      <c r="K581">
        <v>9</v>
      </c>
      <c r="L581">
        <v>0</v>
      </c>
    </row>
    <row r="582" spans="1:12">
      <c r="A582" t="s">
        <v>1911</v>
      </c>
      <c r="B582" t="s">
        <v>1912</v>
      </c>
      <c r="C582" t="s">
        <v>1647</v>
      </c>
      <c r="D582" t="s">
        <v>1913</v>
      </c>
      <c r="E582" t="s">
        <v>1663</v>
      </c>
      <c r="F582" t="s">
        <v>17</v>
      </c>
      <c r="G582" t="s">
        <v>32</v>
      </c>
      <c r="H582">
        <v>4</v>
      </c>
      <c r="I582">
        <v>11</v>
      </c>
      <c r="J582">
        <v>1</v>
      </c>
      <c r="K582">
        <v>5</v>
      </c>
      <c r="L582">
        <v>2</v>
      </c>
    </row>
    <row r="583" spans="1:12">
      <c r="A583" t="s">
        <v>1914</v>
      </c>
      <c r="B583" t="s">
        <v>1915</v>
      </c>
      <c r="C583" t="s">
        <v>1647</v>
      </c>
      <c r="D583" t="s">
        <v>1916</v>
      </c>
      <c r="E583" t="s">
        <v>487</v>
      </c>
      <c r="F583" t="s">
        <v>17</v>
      </c>
      <c r="G583" t="s">
        <v>27</v>
      </c>
      <c r="H583">
        <v>2</v>
      </c>
      <c r="I583">
        <v>11</v>
      </c>
      <c r="J583">
        <v>1</v>
      </c>
      <c r="K583">
        <v>5</v>
      </c>
      <c r="L583">
        <v>1</v>
      </c>
    </row>
    <row r="584" spans="1:12">
      <c r="A584" t="s">
        <v>1917</v>
      </c>
      <c r="B584" t="s">
        <v>1918</v>
      </c>
      <c r="C584" t="s">
        <v>1647</v>
      </c>
      <c r="D584" t="s">
        <v>1919</v>
      </c>
      <c r="E584" t="s">
        <v>1758</v>
      </c>
      <c r="F584" t="s">
        <v>17</v>
      </c>
      <c r="G584" t="s">
        <v>32</v>
      </c>
      <c r="H584">
        <v>1</v>
      </c>
      <c r="I584">
        <v>11</v>
      </c>
      <c r="J584">
        <v>0</v>
      </c>
      <c r="K584">
        <v>8</v>
      </c>
      <c r="L584">
        <v>3</v>
      </c>
    </row>
    <row r="585" spans="1:12">
      <c r="A585" t="s">
        <v>1920</v>
      </c>
      <c r="B585" t="s">
        <v>1921</v>
      </c>
      <c r="C585" t="s">
        <v>1647</v>
      </c>
      <c r="D585" t="s">
        <v>1922</v>
      </c>
      <c r="E585" t="s">
        <v>1923</v>
      </c>
      <c r="F585" t="s">
        <v>17</v>
      </c>
      <c r="G585" t="s">
        <v>27</v>
      </c>
      <c r="H585">
        <v>2</v>
      </c>
      <c r="I585">
        <v>11</v>
      </c>
      <c r="J585">
        <v>0</v>
      </c>
      <c r="K585">
        <v>6</v>
      </c>
      <c r="L585">
        <v>2</v>
      </c>
    </row>
    <row r="586" spans="1:12">
      <c r="A586" t="s">
        <v>1924</v>
      </c>
      <c r="B586" t="s">
        <v>1925</v>
      </c>
      <c r="C586" t="s">
        <v>1647</v>
      </c>
      <c r="D586" t="s">
        <v>1926</v>
      </c>
      <c r="E586" t="s">
        <v>1817</v>
      </c>
      <c r="F586" t="s">
        <v>17</v>
      </c>
      <c r="G586" t="s">
        <v>27</v>
      </c>
      <c r="H586">
        <v>4</v>
      </c>
      <c r="I586">
        <v>11</v>
      </c>
      <c r="J586">
        <v>1</v>
      </c>
      <c r="K586">
        <v>6</v>
      </c>
      <c r="L586">
        <v>1</v>
      </c>
    </row>
    <row r="587" spans="1:12">
      <c r="A587" t="s">
        <v>1927</v>
      </c>
      <c r="B587" t="s">
        <v>1928</v>
      </c>
      <c r="C587" t="s">
        <v>1647</v>
      </c>
      <c r="D587" t="s">
        <v>1929</v>
      </c>
      <c r="E587" t="s">
        <v>1720</v>
      </c>
      <c r="F587" t="s">
        <v>17</v>
      </c>
      <c r="G587" t="s">
        <v>32</v>
      </c>
      <c r="H587">
        <v>1</v>
      </c>
      <c r="I587">
        <v>11</v>
      </c>
      <c r="J587">
        <v>0</v>
      </c>
      <c r="K587">
        <v>2</v>
      </c>
      <c r="L587">
        <v>5</v>
      </c>
    </row>
    <row r="588" spans="1:12">
      <c r="A588" t="s">
        <v>1930</v>
      </c>
      <c r="B588" t="s">
        <v>1931</v>
      </c>
      <c r="C588" t="s">
        <v>1647</v>
      </c>
      <c r="D588" t="s">
        <v>1932</v>
      </c>
      <c r="E588" t="s">
        <v>1653</v>
      </c>
      <c r="F588" t="s">
        <v>17</v>
      </c>
      <c r="G588" t="s">
        <v>32</v>
      </c>
      <c r="H588">
        <v>3</v>
      </c>
      <c r="I588">
        <v>11</v>
      </c>
      <c r="J588">
        <v>1</v>
      </c>
      <c r="K588">
        <v>8</v>
      </c>
      <c r="L588">
        <v>2</v>
      </c>
    </row>
    <row r="589" spans="1:12">
      <c r="A589" t="s">
        <v>1933</v>
      </c>
      <c r="B589" t="s">
        <v>1934</v>
      </c>
      <c r="C589" t="s">
        <v>1647</v>
      </c>
      <c r="D589" t="s">
        <v>1935</v>
      </c>
      <c r="E589" t="s">
        <v>1788</v>
      </c>
      <c r="F589" t="s">
        <v>17</v>
      </c>
      <c r="G589" t="s">
        <v>32</v>
      </c>
      <c r="H589">
        <v>3</v>
      </c>
      <c r="I589">
        <v>11</v>
      </c>
      <c r="J589">
        <v>1</v>
      </c>
      <c r="K589">
        <v>8</v>
      </c>
      <c r="L589">
        <v>0</v>
      </c>
    </row>
    <row r="590" spans="1:12">
      <c r="A590" t="s">
        <v>1936</v>
      </c>
      <c r="B590" t="s">
        <v>1937</v>
      </c>
      <c r="C590" t="s">
        <v>1647</v>
      </c>
      <c r="D590" t="s">
        <v>1938</v>
      </c>
      <c r="E590" t="s">
        <v>1939</v>
      </c>
      <c r="F590" t="s">
        <v>17</v>
      </c>
      <c r="G590" t="s">
        <v>32</v>
      </c>
      <c r="H590">
        <v>2</v>
      </c>
      <c r="I590">
        <v>11</v>
      </c>
      <c r="J590">
        <v>0</v>
      </c>
      <c r="K590">
        <v>5</v>
      </c>
      <c r="L590">
        <v>0</v>
      </c>
    </row>
    <row r="591" spans="1:12">
      <c r="A591" t="s">
        <v>1940</v>
      </c>
      <c r="B591" t="s">
        <v>1941</v>
      </c>
      <c r="C591" t="s">
        <v>1647</v>
      </c>
      <c r="D591" t="s">
        <v>1942</v>
      </c>
      <c r="E591" t="s">
        <v>1653</v>
      </c>
      <c r="F591" t="s">
        <v>17</v>
      </c>
      <c r="G591" t="s">
        <v>27</v>
      </c>
      <c r="H591">
        <v>1</v>
      </c>
      <c r="I591">
        <v>11</v>
      </c>
      <c r="J591">
        <v>0</v>
      </c>
      <c r="K591">
        <v>8</v>
      </c>
      <c r="L591">
        <v>1</v>
      </c>
    </row>
    <row r="592" spans="1:12">
      <c r="A592" t="s">
        <v>1943</v>
      </c>
      <c r="B592" t="s">
        <v>1944</v>
      </c>
      <c r="C592" t="s">
        <v>1647</v>
      </c>
      <c r="D592" t="s">
        <v>1945</v>
      </c>
      <c r="E592" t="s">
        <v>1681</v>
      </c>
      <c r="F592" t="s">
        <v>17</v>
      </c>
      <c r="G592" t="s">
        <v>32</v>
      </c>
      <c r="H592">
        <v>4</v>
      </c>
      <c r="I592">
        <v>11</v>
      </c>
      <c r="J592">
        <v>1</v>
      </c>
      <c r="K592">
        <v>7</v>
      </c>
      <c r="L592">
        <v>0</v>
      </c>
    </row>
    <row r="593" spans="1:12">
      <c r="A593" t="s">
        <v>1946</v>
      </c>
      <c r="B593" t="s">
        <v>1947</v>
      </c>
      <c r="C593" t="s">
        <v>1647</v>
      </c>
      <c r="D593" t="s">
        <v>1948</v>
      </c>
      <c r="E593" t="s">
        <v>1649</v>
      </c>
      <c r="F593" t="s">
        <v>17</v>
      </c>
      <c r="G593" t="s">
        <v>27</v>
      </c>
      <c r="H593">
        <v>2</v>
      </c>
      <c r="I593">
        <v>11</v>
      </c>
      <c r="J593">
        <v>0</v>
      </c>
      <c r="K593">
        <v>7</v>
      </c>
      <c r="L593">
        <v>2</v>
      </c>
    </row>
    <row r="594" spans="1:12">
      <c r="A594" t="s">
        <v>1949</v>
      </c>
      <c r="B594" t="s">
        <v>1950</v>
      </c>
      <c r="C594" t="s">
        <v>1647</v>
      </c>
      <c r="D594" t="s">
        <v>1951</v>
      </c>
      <c r="E594" t="s">
        <v>1709</v>
      </c>
      <c r="F594" t="s">
        <v>17</v>
      </c>
      <c r="G594" t="s">
        <v>27</v>
      </c>
      <c r="H594">
        <v>2</v>
      </c>
      <c r="I594">
        <v>11</v>
      </c>
      <c r="J594">
        <v>0</v>
      </c>
      <c r="K594">
        <v>4</v>
      </c>
      <c r="L594">
        <v>1</v>
      </c>
    </row>
    <row r="595" spans="1:12">
      <c r="A595" t="s">
        <v>1952</v>
      </c>
      <c r="B595" t="s">
        <v>1953</v>
      </c>
      <c r="C595" t="s">
        <v>1647</v>
      </c>
      <c r="D595" t="s">
        <v>1954</v>
      </c>
      <c r="E595" t="s">
        <v>1663</v>
      </c>
      <c r="F595" t="s">
        <v>17</v>
      </c>
      <c r="G595" t="s">
        <v>27</v>
      </c>
      <c r="H595">
        <v>3</v>
      </c>
      <c r="I595">
        <v>11</v>
      </c>
      <c r="J595">
        <v>0</v>
      </c>
      <c r="K595">
        <v>4</v>
      </c>
      <c r="L595">
        <v>1</v>
      </c>
    </row>
    <row r="596" spans="1:12">
      <c r="A596" t="s">
        <v>1955</v>
      </c>
      <c r="B596" t="s">
        <v>1956</v>
      </c>
      <c r="C596" t="s">
        <v>1647</v>
      </c>
      <c r="D596" t="s">
        <v>1957</v>
      </c>
      <c r="E596" t="s">
        <v>1663</v>
      </c>
      <c r="F596" t="s">
        <v>17</v>
      </c>
      <c r="G596" t="s">
        <v>27</v>
      </c>
      <c r="H596">
        <v>2</v>
      </c>
      <c r="I596">
        <v>11</v>
      </c>
      <c r="J596">
        <v>0</v>
      </c>
      <c r="K596">
        <v>7</v>
      </c>
      <c r="L596">
        <v>0</v>
      </c>
    </row>
    <row r="597" spans="1:12">
      <c r="A597" t="s">
        <v>1958</v>
      </c>
      <c r="B597" t="s">
        <v>1959</v>
      </c>
      <c r="C597" t="s">
        <v>1647</v>
      </c>
      <c r="D597" t="s">
        <v>1960</v>
      </c>
      <c r="E597" t="s">
        <v>1720</v>
      </c>
      <c r="F597" t="s">
        <v>17</v>
      </c>
      <c r="G597" t="s">
        <v>27</v>
      </c>
      <c r="H597">
        <v>1</v>
      </c>
      <c r="I597">
        <v>11</v>
      </c>
      <c r="J597">
        <v>0</v>
      </c>
      <c r="K597">
        <v>4</v>
      </c>
      <c r="L597">
        <v>2</v>
      </c>
    </row>
    <row r="598" spans="1:12">
      <c r="A598" t="s">
        <v>1961</v>
      </c>
      <c r="B598" t="s">
        <v>1962</v>
      </c>
      <c r="C598" t="s">
        <v>1647</v>
      </c>
      <c r="D598" t="s">
        <v>1963</v>
      </c>
      <c r="E598" t="s">
        <v>1740</v>
      </c>
      <c r="F598" t="s">
        <v>17</v>
      </c>
      <c r="G598" t="s">
        <v>27</v>
      </c>
      <c r="H598">
        <v>2</v>
      </c>
      <c r="I598">
        <v>11</v>
      </c>
      <c r="J598">
        <v>0</v>
      </c>
      <c r="K598">
        <v>7</v>
      </c>
      <c r="L598">
        <v>1</v>
      </c>
    </row>
    <row r="599" spans="1:12">
      <c r="A599" t="s">
        <v>1964</v>
      </c>
      <c r="B599" t="s">
        <v>1965</v>
      </c>
      <c r="C599" t="s">
        <v>1647</v>
      </c>
      <c r="D599" t="s">
        <v>1798</v>
      </c>
      <c r="E599" t="s">
        <v>1720</v>
      </c>
      <c r="F599" t="s">
        <v>17</v>
      </c>
      <c r="G599" t="s">
        <v>18</v>
      </c>
      <c r="H599">
        <v>2</v>
      </c>
      <c r="I599">
        <v>11</v>
      </c>
      <c r="J599">
        <v>0</v>
      </c>
      <c r="K599">
        <v>5</v>
      </c>
      <c r="L599">
        <v>1</v>
      </c>
    </row>
    <row r="600" spans="1:12">
      <c r="A600" t="s">
        <v>1966</v>
      </c>
      <c r="B600" t="s">
        <v>1967</v>
      </c>
      <c r="C600" t="s">
        <v>1647</v>
      </c>
      <c r="D600" t="s">
        <v>1968</v>
      </c>
      <c r="E600" t="s">
        <v>1854</v>
      </c>
      <c r="F600" t="s">
        <v>17</v>
      </c>
      <c r="G600" t="s">
        <v>27</v>
      </c>
      <c r="H600">
        <v>2</v>
      </c>
      <c r="I600">
        <v>11</v>
      </c>
      <c r="J600">
        <v>1</v>
      </c>
      <c r="K600">
        <v>7</v>
      </c>
      <c r="L600">
        <v>1</v>
      </c>
    </row>
    <row r="601" spans="1:12">
      <c r="A601" t="s">
        <v>1969</v>
      </c>
      <c r="B601" t="s">
        <v>1970</v>
      </c>
      <c r="C601" t="s">
        <v>1647</v>
      </c>
      <c r="D601" t="s">
        <v>1971</v>
      </c>
      <c r="E601" t="s">
        <v>1788</v>
      </c>
      <c r="F601" t="s">
        <v>17</v>
      </c>
      <c r="G601" t="s">
        <v>27</v>
      </c>
      <c r="H601">
        <v>4</v>
      </c>
      <c r="I601">
        <v>11</v>
      </c>
      <c r="J601">
        <v>0</v>
      </c>
      <c r="K601">
        <v>5</v>
      </c>
      <c r="L601">
        <v>1</v>
      </c>
    </row>
    <row r="602" spans="1:12">
      <c r="A602" t="s">
        <v>1972</v>
      </c>
      <c r="B602" t="s">
        <v>1973</v>
      </c>
      <c r="C602" t="s">
        <v>1647</v>
      </c>
      <c r="D602" t="s">
        <v>1974</v>
      </c>
      <c r="E602" t="s">
        <v>1663</v>
      </c>
      <c r="F602" t="s">
        <v>17</v>
      </c>
      <c r="G602" t="s">
        <v>27</v>
      </c>
      <c r="H602">
        <v>3</v>
      </c>
      <c r="I602">
        <v>11</v>
      </c>
      <c r="J602">
        <v>0</v>
      </c>
      <c r="K602">
        <v>6</v>
      </c>
      <c r="L602">
        <v>1</v>
      </c>
    </row>
    <row r="603" spans="1:12">
      <c r="A603" t="s">
        <v>1975</v>
      </c>
      <c r="B603" t="s">
        <v>1976</v>
      </c>
      <c r="C603" t="s">
        <v>1647</v>
      </c>
      <c r="D603" t="s">
        <v>1977</v>
      </c>
      <c r="E603" t="s">
        <v>1740</v>
      </c>
      <c r="F603" t="s">
        <v>17</v>
      </c>
      <c r="G603" t="s">
        <v>27</v>
      </c>
      <c r="H603">
        <v>4</v>
      </c>
      <c r="I603">
        <v>11</v>
      </c>
      <c r="J603">
        <v>0</v>
      </c>
      <c r="K603">
        <v>6</v>
      </c>
      <c r="L603">
        <v>0</v>
      </c>
    </row>
    <row r="604" spans="1:12">
      <c r="A604" t="s">
        <v>1978</v>
      </c>
      <c r="B604" t="s">
        <v>1979</v>
      </c>
      <c r="C604" t="s">
        <v>1647</v>
      </c>
      <c r="D604" t="s">
        <v>1980</v>
      </c>
      <c r="E604" t="s">
        <v>1775</v>
      </c>
      <c r="F604" t="s">
        <v>17</v>
      </c>
      <c r="G604" t="s">
        <v>27</v>
      </c>
      <c r="H604">
        <v>1</v>
      </c>
      <c r="I604">
        <v>11</v>
      </c>
      <c r="J604">
        <v>0</v>
      </c>
      <c r="K604">
        <v>7</v>
      </c>
      <c r="L604">
        <v>2</v>
      </c>
    </row>
    <row r="605" spans="1:12">
      <c r="A605" t="s">
        <v>1981</v>
      </c>
      <c r="B605" t="s">
        <v>1982</v>
      </c>
      <c r="C605" t="s">
        <v>1647</v>
      </c>
      <c r="D605" t="s">
        <v>1983</v>
      </c>
      <c r="E605" t="s">
        <v>1716</v>
      </c>
      <c r="F605" t="s">
        <v>17</v>
      </c>
      <c r="G605" t="s">
        <v>27</v>
      </c>
      <c r="H605">
        <v>2</v>
      </c>
      <c r="I605">
        <v>11</v>
      </c>
      <c r="J605">
        <v>0</v>
      </c>
      <c r="K605">
        <v>7</v>
      </c>
      <c r="L605">
        <v>2</v>
      </c>
    </row>
    <row r="606" spans="1:12">
      <c r="A606" t="s">
        <v>1984</v>
      </c>
      <c r="B606" t="s">
        <v>1985</v>
      </c>
      <c r="C606" t="s">
        <v>1647</v>
      </c>
      <c r="D606" t="s">
        <v>1986</v>
      </c>
      <c r="E606" t="s">
        <v>1840</v>
      </c>
      <c r="F606" t="s">
        <v>17</v>
      </c>
      <c r="G606" t="s">
        <v>32</v>
      </c>
      <c r="H606">
        <v>3</v>
      </c>
      <c r="I606">
        <v>11</v>
      </c>
      <c r="J606">
        <v>0</v>
      </c>
      <c r="K606">
        <v>8</v>
      </c>
      <c r="L606">
        <v>0</v>
      </c>
    </row>
    <row r="607" spans="1:12">
      <c r="A607" t="s">
        <v>1987</v>
      </c>
      <c r="B607" t="s">
        <v>1988</v>
      </c>
      <c r="C607" t="s">
        <v>1647</v>
      </c>
      <c r="D607" t="s">
        <v>1989</v>
      </c>
      <c r="E607" t="s">
        <v>63</v>
      </c>
      <c r="F607" t="s">
        <v>17</v>
      </c>
      <c r="G607" t="s">
        <v>18</v>
      </c>
      <c r="H607">
        <v>4</v>
      </c>
      <c r="I607">
        <v>11</v>
      </c>
      <c r="J607">
        <v>0</v>
      </c>
      <c r="K607">
        <v>9</v>
      </c>
      <c r="L607">
        <v>1</v>
      </c>
    </row>
    <row r="608" spans="1:12">
      <c r="A608" t="s">
        <v>1990</v>
      </c>
      <c r="B608" t="s">
        <v>1991</v>
      </c>
      <c r="C608" t="s">
        <v>1647</v>
      </c>
      <c r="D608" t="s">
        <v>1992</v>
      </c>
      <c r="E608" t="s">
        <v>1765</v>
      </c>
      <c r="F608" t="s">
        <v>17</v>
      </c>
      <c r="G608" t="s">
        <v>27</v>
      </c>
      <c r="H608">
        <v>3</v>
      </c>
      <c r="I608">
        <v>11</v>
      </c>
      <c r="J608">
        <v>0</v>
      </c>
      <c r="K608">
        <v>8</v>
      </c>
      <c r="L608">
        <v>1</v>
      </c>
    </row>
    <row r="609" spans="1:12">
      <c r="A609" t="s">
        <v>1993</v>
      </c>
      <c r="B609" t="s">
        <v>1994</v>
      </c>
      <c r="C609" t="s">
        <v>1647</v>
      </c>
      <c r="D609" t="s">
        <v>1995</v>
      </c>
      <c r="E609" t="s">
        <v>1720</v>
      </c>
      <c r="F609" t="s">
        <v>17</v>
      </c>
      <c r="G609" t="s">
        <v>27</v>
      </c>
      <c r="H609">
        <v>1</v>
      </c>
      <c r="I609">
        <v>11</v>
      </c>
      <c r="J609">
        <v>0</v>
      </c>
      <c r="K609">
        <v>2</v>
      </c>
      <c r="L609">
        <v>4</v>
      </c>
    </row>
    <row r="610" spans="1:12">
      <c r="A610" t="s">
        <v>1996</v>
      </c>
      <c r="B610" t="s">
        <v>1997</v>
      </c>
      <c r="C610" t="s">
        <v>1647</v>
      </c>
      <c r="D610" t="s">
        <v>1998</v>
      </c>
      <c r="E610" t="s">
        <v>546</v>
      </c>
      <c r="F610" t="s">
        <v>17</v>
      </c>
      <c r="G610" t="s">
        <v>87</v>
      </c>
      <c r="H610">
        <v>3</v>
      </c>
      <c r="I610">
        <v>11</v>
      </c>
      <c r="J610">
        <v>0</v>
      </c>
      <c r="K610">
        <v>9</v>
      </c>
      <c r="L610">
        <v>0</v>
      </c>
    </row>
    <row r="611" spans="1:12">
      <c r="A611" t="s">
        <v>1999</v>
      </c>
      <c r="B611" t="s">
        <v>2000</v>
      </c>
      <c r="C611" t="s">
        <v>1647</v>
      </c>
      <c r="D611" t="s">
        <v>2001</v>
      </c>
      <c r="E611" t="s">
        <v>1720</v>
      </c>
      <c r="F611" t="s">
        <v>17</v>
      </c>
      <c r="G611" t="s">
        <v>27</v>
      </c>
      <c r="H611">
        <v>2</v>
      </c>
      <c r="I611">
        <v>11</v>
      </c>
      <c r="J611">
        <v>0</v>
      </c>
      <c r="K611">
        <v>7</v>
      </c>
      <c r="L611">
        <v>1</v>
      </c>
    </row>
    <row r="612" spans="1:12">
      <c r="A612" t="s">
        <v>2002</v>
      </c>
      <c r="B612" t="s">
        <v>2003</v>
      </c>
      <c r="C612" t="s">
        <v>1647</v>
      </c>
      <c r="D612" t="s">
        <v>2004</v>
      </c>
      <c r="E612" t="s">
        <v>1720</v>
      </c>
      <c r="F612" t="s">
        <v>17</v>
      </c>
      <c r="G612" t="s">
        <v>18</v>
      </c>
      <c r="H612">
        <v>3</v>
      </c>
      <c r="I612">
        <v>11</v>
      </c>
      <c r="J612">
        <v>0</v>
      </c>
      <c r="K612">
        <v>4</v>
      </c>
      <c r="L612">
        <v>1</v>
      </c>
    </row>
    <row r="613" spans="1:12">
      <c r="A613" t="s">
        <v>2005</v>
      </c>
      <c r="B613" t="s">
        <v>2006</v>
      </c>
      <c r="C613" t="s">
        <v>1647</v>
      </c>
      <c r="D613" t="s">
        <v>2007</v>
      </c>
      <c r="E613" t="s">
        <v>1692</v>
      </c>
      <c r="F613" t="s">
        <v>17</v>
      </c>
      <c r="G613" t="s">
        <v>27</v>
      </c>
      <c r="H613">
        <v>3</v>
      </c>
      <c r="I613">
        <v>11</v>
      </c>
      <c r="J613">
        <v>0</v>
      </c>
      <c r="K613">
        <v>8</v>
      </c>
      <c r="L613">
        <v>1</v>
      </c>
    </row>
    <row r="614" spans="1:12">
      <c r="A614" t="s">
        <v>2008</v>
      </c>
      <c r="B614" t="s">
        <v>2009</v>
      </c>
      <c r="C614" t="s">
        <v>1647</v>
      </c>
      <c r="D614" t="s">
        <v>2010</v>
      </c>
      <c r="E614" t="s">
        <v>2011</v>
      </c>
      <c r="F614" t="s">
        <v>17</v>
      </c>
      <c r="G614" t="s">
        <v>27</v>
      </c>
      <c r="H614">
        <v>1</v>
      </c>
      <c r="I614">
        <v>11</v>
      </c>
      <c r="J614">
        <v>0</v>
      </c>
      <c r="K614">
        <v>8</v>
      </c>
      <c r="L614">
        <v>0</v>
      </c>
    </row>
    <row r="615" spans="1:12">
      <c r="A615" t="s">
        <v>2012</v>
      </c>
      <c r="B615" t="s">
        <v>2013</v>
      </c>
      <c r="C615" t="s">
        <v>1647</v>
      </c>
      <c r="D615" t="s">
        <v>1804</v>
      </c>
      <c r="E615" t="s">
        <v>1744</v>
      </c>
      <c r="F615" t="s">
        <v>17</v>
      </c>
      <c r="G615" t="s">
        <v>27</v>
      </c>
      <c r="H615">
        <v>2</v>
      </c>
      <c r="I615">
        <v>11</v>
      </c>
      <c r="J615">
        <v>0</v>
      </c>
      <c r="K615">
        <v>6</v>
      </c>
      <c r="L615">
        <v>2</v>
      </c>
    </row>
    <row r="616" spans="1:12">
      <c r="A616" t="s">
        <v>2014</v>
      </c>
      <c r="B616" t="s">
        <v>2015</v>
      </c>
      <c r="C616" t="s">
        <v>1647</v>
      </c>
      <c r="D616" t="s">
        <v>2016</v>
      </c>
      <c r="E616" t="s">
        <v>1709</v>
      </c>
      <c r="F616" t="s">
        <v>17</v>
      </c>
      <c r="G616" t="s">
        <v>27</v>
      </c>
      <c r="H616">
        <v>1</v>
      </c>
      <c r="I616">
        <v>11</v>
      </c>
      <c r="J616">
        <v>0</v>
      </c>
      <c r="K616">
        <v>8</v>
      </c>
      <c r="L616">
        <v>1</v>
      </c>
    </row>
    <row r="617" spans="1:12">
      <c r="A617" t="s">
        <v>2017</v>
      </c>
      <c r="B617" t="s">
        <v>2018</v>
      </c>
      <c r="C617" t="s">
        <v>1647</v>
      </c>
      <c r="D617" t="s">
        <v>2019</v>
      </c>
      <c r="E617" t="s">
        <v>1696</v>
      </c>
      <c r="F617" t="s">
        <v>17</v>
      </c>
      <c r="G617" t="s">
        <v>27</v>
      </c>
      <c r="H617">
        <v>3</v>
      </c>
      <c r="I617">
        <v>11</v>
      </c>
      <c r="J617">
        <v>0</v>
      </c>
      <c r="K617">
        <v>8</v>
      </c>
      <c r="L617">
        <v>0</v>
      </c>
    </row>
    <row r="618" spans="1:12">
      <c r="A618" t="s">
        <v>2020</v>
      </c>
      <c r="B618" t="s">
        <v>2021</v>
      </c>
      <c r="C618" t="s">
        <v>1647</v>
      </c>
      <c r="D618" t="s">
        <v>2022</v>
      </c>
      <c r="E618" t="s">
        <v>1788</v>
      </c>
      <c r="F618" t="s">
        <v>17</v>
      </c>
      <c r="G618" t="s">
        <v>27</v>
      </c>
      <c r="H618">
        <v>2</v>
      </c>
      <c r="I618">
        <v>11</v>
      </c>
      <c r="J618">
        <v>0</v>
      </c>
      <c r="K618">
        <v>6</v>
      </c>
      <c r="L618">
        <v>3</v>
      </c>
    </row>
    <row r="619" spans="1:12">
      <c r="A619" t="s">
        <v>2023</v>
      </c>
      <c r="B619" t="s">
        <v>2024</v>
      </c>
      <c r="C619" t="s">
        <v>1647</v>
      </c>
      <c r="D619" t="s">
        <v>2025</v>
      </c>
      <c r="E619" t="s">
        <v>63</v>
      </c>
      <c r="F619" t="s">
        <v>17</v>
      </c>
      <c r="G619" t="s">
        <v>18</v>
      </c>
      <c r="H619">
        <v>4</v>
      </c>
      <c r="I619">
        <v>11</v>
      </c>
      <c r="J619">
        <v>0</v>
      </c>
      <c r="K619">
        <v>5</v>
      </c>
      <c r="L619">
        <v>2</v>
      </c>
    </row>
    <row r="620" spans="1:12">
      <c r="A620" t="s">
        <v>2026</v>
      </c>
      <c r="B620" t="s">
        <v>2027</v>
      </c>
      <c r="C620" t="s">
        <v>1647</v>
      </c>
      <c r="D620" t="s">
        <v>2028</v>
      </c>
      <c r="E620" t="s">
        <v>2029</v>
      </c>
      <c r="F620" t="s">
        <v>17</v>
      </c>
      <c r="G620" t="s">
        <v>27</v>
      </c>
      <c r="H620">
        <v>1</v>
      </c>
      <c r="I620">
        <v>11</v>
      </c>
      <c r="J620">
        <v>0</v>
      </c>
      <c r="K620">
        <v>4</v>
      </c>
      <c r="L620">
        <v>3</v>
      </c>
    </row>
    <row r="621" spans="1:12">
      <c r="A621" t="s">
        <v>2030</v>
      </c>
      <c r="B621" t="s">
        <v>2031</v>
      </c>
      <c r="C621" t="s">
        <v>1647</v>
      </c>
      <c r="D621" t="s">
        <v>2032</v>
      </c>
      <c r="E621" t="s">
        <v>1709</v>
      </c>
      <c r="F621" t="s">
        <v>17</v>
      </c>
      <c r="G621" t="s">
        <v>27</v>
      </c>
      <c r="H621">
        <v>1</v>
      </c>
      <c r="I621">
        <v>11</v>
      </c>
      <c r="J621">
        <v>0</v>
      </c>
      <c r="K621">
        <v>5</v>
      </c>
      <c r="L621">
        <v>3</v>
      </c>
    </row>
    <row r="622" spans="1:12">
      <c r="A622" t="s">
        <v>2033</v>
      </c>
      <c r="B622" t="s">
        <v>2034</v>
      </c>
      <c r="C622" t="s">
        <v>1647</v>
      </c>
      <c r="D622" t="s">
        <v>2035</v>
      </c>
      <c r="E622" t="s">
        <v>1688</v>
      </c>
      <c r="F622" t="s">
        <v>17</v>
      </c>
      <c r="G622" t="s">
        <v>32</v>
      </c>
      <c r="H622">
        <v>2</v>
      </c>
      <c r="I622">
        <v>11</v>
      </c>
      <c r="J622">
        <v>0</v>
      </c>
      <c r="K622">
        <v>8</v>
      </c>
      <c r="L622">
        <v>0</v>
      </c>
    </row>
    <row r="623" spans="1:12">
      <c r="A623" t="s">
        <v>2036</v>
      </c>
      <c r="B623" t="s">
        <v>2037</v>
      </c>
      <c r="C623" t="s">
        <v>1647</v>
      </c>
      <c r="D623" t="s">
        <v>2038</v>
      </c>
      <c r="E623" t="s">
        <v>2039</v>
      </c>
      <c r="F623" t="s">
        <v>17</v>
      </c>
      <c r="G623" t="s">
        <v>27</v>
      </c>
      <c r="H623">
        <v>3</v>
      </c>
      <c r="I623">
        <v>11</v>
      </c>
      <c r="J623">
        <v>0</v>
      </c>
      <c r="K623">
        <v>6</v>
      </c>
      <c r="L623">
        <v>0</v>
      </c>
    </row>
    <row r="624" spans="1:12">
      <c r="A624" t="s">
        <v>2040</v>
      </c>
      <c r="B624" t="s">
        <v>2041</v>
      </c>
      <c r="C624" t="s">
        <v>1647</v>
      </c>
      <c r="D624" t="s">
        <v>2042</v>
      </c>
      <c r="E624" t="s">
        <v>1653</v>
      </c>
      <c r="F624" t="s">
        <v>17</v>
      </c>
      <c r="G624" t="s">
        <v>32</v>
      </c>
      <c r="H624">
        <v>4</v>
      </c>
      <c r="I624">
        <v>11</v>
      </c>
      <c r="J624">
        <v>0</v>
      </c>
      <c r="K624">
        <v>9</v>
      </c>
      <c r="L624">
        <v>2</v>
      </c>
    </row>
    <row r="625" spans="1:12">
      <c r="A625" t="s">
        <v>2043</v>
      </c>
      <c r="B625" t="s">
        <v>2044</v>
      </c>
      <c r="C625" t="s">
        <v>1647</v>
      </c>
      <c r="D625" t="s">
        <v>1892</v>
      </c>
      <c r="E625" t="s">
        <v>1893</v>
      </c>
      <c r="F625" t="s">
        <v>17</v>
      </c>
      <c r="G625" t="s">
        <v>27</v>
      </c>
      <c r="H625">
        <v>2</v>
      </c>
      <c r="I625">
        <v>11</v>
      </c>
      <c r="J625">
        <v>0</v>
      </c>
      <c r="K625">
        <v>8</v>
      </c>
      <c r="L625">
        <v>1</v>
      </c>
    </row>
    <row r="626" spans="1:12">
      <c r="A626" t="s">
        <v>2045</v>
      </c>
      <c r="B626" t="s">
        <v>2046</v>
      </c>
      <c r="C626" t="s">
        <v>1647</v>
      </c>
      <c r="D626" t="s">
        <v>2047</v>
      </c>
      <c r="E626" t="s">
        <v>1740</v>
      </c>
      <c r="F626" t="s">
        <v>17</v>
      </c>
      <c r="G626" t="s">
        <v>27</v>
      </c>
      <c r="H626">
        <v>2</v>
      </c>
      <c r="I626">
        <v>11</v>
      </c>
      <c r="J626">
        <v>0</v>
      </c>
      <c r="K626">
        <v>8</v>
      </c>
      <c r="L626">
        <v>0</v>
      </c>
    </row>
    <row r="627" spans="1:12">
      <c r="A627" t="s">
        <v>2048</v>
      </c>
      <c r="B627" t="s">
        <v>2049</v>
      </c>
      <c r="C627" t="s">
        <v>1647</v>
      </c>
      <c r="D627" t="s">
        <v>2050</v>
      </c>
      <c r="E627" t="s">
        <v>1653</v>
      </c>
      <c r="F627" t="s">
        <v>17</v>
      </c>
      <c r="G627" t="s">
        <v>27</v>
      </c>
      <c r="H627">
        <v>1</v>
      </c>
      <c r="I627">
        <v>11</v>
      </c>
      <c r="J627">
        <v>0</v>
      </c>
      <c r="K627">
        <v>8</v>
      </c>
      <c r="L627">
        <v>1</v>
      </c>
    </row>
    <row r="628" spans="1:12">
      <c r="A628" t="s">
        <v>2051</v>
      </c>
      <c r="B628" t="s">
        <v>2052</v>
      </c>
      <c r="C628" t="s">
        <v>1647</v>
      </c>
      <c r="D628" t="s">
        <v>2053</v>
      </c>
      <c r="E628" t="s">
        <v>1788</v>
      </c>
      <c r="F628" t="s">
        <v>17</v>
      </c>
      <c r="G628" t="s">
        <v>27</v>
      </c>
      <c r="H628">
        <v>3</v>
      </c>
      <c r="I628">
        <v>11</v>
      </c>
      <c r="J628">
        <v>0</v>
      </c>
      <c r="K628">
        <v>8</v>
      </c>
      <c r="L628">
        <v>0</v>
      </c>
    </row>
    <row r="629" spans="1:12">
      <c r="A629" t="s">
        <v>2054</v>
      </c>
      <c r="B629" t="s">
        <v>2055</v>
      </c>
      <c r="C629" t="s">
        <v>1647</v>
      </c>
      <c r="D629" t="s">
        <v>2056</v>
      </c>
      <c r="E629" t="s">
        <v>2029</v>
      </c>
      <c r="F629" t="s">
        <v>17</v>
      </c>
      <c r="G629" t="s">
        <v>27</v>
      </c>
      <c r="H629">
        <v>1</v>
      </c>
      <c r="I629">
        <v>11</v>
      </c>
      <c r="J629">
        <v>0</v>
      </c>
      <c r="K629">
        <v>1</v>
      </c>
      <c r="L629">
        <v>6</v>
      </c>
    </row>
    <row r="630" spans="1:12">
      <c r="A630" t="s">
        <v>2057</v>
      </c>
      <c r="B630" t="s">
        <v>2058</v>
      </c>
      <c r="C630" t="s">
        <v>1647</v>
      </c>
      <c r="D630" t="s">
        <v>2059</v>
      </c>
      <c r="E630" t="s">
        <v>1792</v>
      </c>
      <c r="F630" t="s">
        <v>17</v>
      </c>
      <c r="G630" t="s">
        <v>27</v>
      </c>
      <c r="H630">
        <v>2</v>
      </c>
      <c r="I630">
        <v>11</v>
      </c>
      <c r="J630">
        <v>0</v>
      </c>
      <c r="K630">
        <v>7</v>
      </c>
      <c r="L630">
        <v>2</v>
      </c>
    </row>
    <row r="631" spans="1:12">
      <c r="A631" t="s">
        <v>2060</v>
      </c>
      <c r="B631" t="s">
        <v>2061</v>
      </c>
      <c r="C631" t="s">
        <v>1647</v>
      </c>
      <c r="D631" t="s">
        <v>2062</v>
      </c>
      <c r="E631" t="s">
        <v>1709</v>
      </c>
      <c r="F631" t="s">
        <v>17</v>
      </c>
      <c r="G631" t="s">
        <v>32</v>
      </c>
      <c r="H631">
        <v>4</v>
      </c>
      <c r="I631">
        <v>11</v>
      </c>
      <c r="J631">
        <v>0</v>
      </c>
      <c r="K631">
        <v>9</v>
      </c>
      <c r="L631">
        <v>0</v>
      </c>
    </row>
    <row r="632" spans="1:12">
      <c r="A632" t="s">
        <v>2063</v>
      </c>
      <c r="B632" t="s">
        <v>2064</v>
      </c>
      <c r="C632" t="s">
        <v>1647</v>
      </c>
      <c r="D632" t="s">
        <v>2065</v>
      </c>
      <c r="E632" t="s">
        <v>1871</v>
      </c>
      <c r="F632" t="s">
        <v>17</v>
      </c>
      <c r="G632" t="s">
        <v>87</v>
      </c>
      <c r="H632">
        <v>4</v>
      </c>
      <c r="I632">
        <v>11</v>
      </c>
      <c r="J632">
        <v>0</v>
      </c>
      <c r="K632">
        <v>7</v>
      </c>
      <c r="L632">
        <v>0</v>
      </c>
    </row>
    <row r="633" spans="1:12">
      <c r="A633" t="s">
        <v>2066</v>
      </c>
      <c r="B633" t="s">
        <v>2067</v>
      </c>
      <c r="C633" t="s">
        <v>1647</v>
      </c>
      <c r="D633" t="s">
        <v>2068</v>
      </c>
      <c r="E633" t="s">
        <v>1817</v>
      </c>
      <c r="F633" t="s">
        <v>17</v>
      </c>
      <c r="G633" t="s">
        <v>27</v>
      </c>
      <c r="H633">
        <v>3</v>
      </c>
      <c r="I633">
        <v>11</v>
      </c>
      <c r="J633">
        <v>0</v>
      </c>
      <c r="K633">
        <v>8</v>
      </c>
      <c r="L633">
        <v>0</v>
      </c>
    </row>
    <row r="634" spans="1:12">
      <c r="A634" t="s">
        <v>2069</v>
      </c>
      <c r="B634" t="s">
        <v>2070</v>
      </c>
      <c r="C634" t="s">
        <v>1647</v>
      </c>
      <c r="D634" t="s">
        <v>2071</v>
      </c>
      <c r="E634" t="s">
        <v>1653</v>
      </c>
      <c r="F634" t="s">
        <v>17</v>
      </c>
      <c r="G634" t="s">
        <v>27</v>
      </c>
      <c r="H634">
        <v>2</v>
      </c>
      <c r="I634">
        <v>11</v>
      </c>
      <c r="J634">
        <v>0</v>
      </c>
      <c r="K634">
        <v>7</v>
      </c>
      <c r="L634">
        <v>0</v>
      </c>
    </row>
    <row r="635" spans="1:12">
      <c r="A635" t="s">
        <v>2072</v>
      </c>
      <c r="B635" t="s">
        <v>2073</v>
      </c>
      <c r="C635" t="s">
        <v>1647</v>
      </c>
      <c r="D635" t="s">
        <v>2074</v>
      </c>
      <c r="E635" t="s">
        <v>1653</v>
      </c>
      <c r="F635" t="s">
        <v>17</v>
      </c>
      <c r="G635" t="s">
        <v>27</v>
      </c>
      <c r="H635">
        <v>2</v>
      </c>
      <c r="I635">
        <v>11</v>
      </c>
      <c r="J635">
        <v>0</v>
      </c>
      <c r="K635">
        <v>4</v>
      </c>
      <c r="L635">
        <v>2</v>
      </c>
    </row>
    <row r="636" spans="1:12">
      <c r="A636" t="s">
        <v>2075</v>
      </c>
      <c r="B636" t="s">
        <v>2076</v>
      </c>
      <c r="C636" t="s">
        <v>1647</v>
      </c>
      <c r="D636" t="s">
        <v>2077</v>
      </c>
      <c r="E636" t="s">
        <v>1653</v>
      </c>
      <c r="F636" t="s">
        <v>17</v>
      </c>
      <c r="G636" t="s">
        <v>27</v>
      </c>
      <c r="H636">
        <v>1</v>
      </c>
      <c r="I636">
        <v>11</v>
      </c>
      <c r="J636">
        <v>0</v>
      </c>
      <c r="K636">
        <v>6</v>
      </c>
      <c r="L636">
        <v>2</v>
      </c>
    </row>
    <row r="637" spans="1:12">
      <c r="A637" t="s">
        <v>2078</v>
      </c>
      <c r="B637" t="s">
        <v>2079</v>
      </c>
      <c r="C637" t="s">
        <v>1647</v>
      </c>
      <c r="D637" t="s">
        <v>2080</v>
      </c>
      <c r="E637" t="s">
        <v>1720</v>
      </c>
      <c r="F637" t="s">
        <v>17</v>
      </c>
      <c r="G637" t="s">
        <v>18</v>
      </c>
      <c r="H637">
        <v>3</v>
      </c>
      <c r="I637">
        <v>11</v>
      </c>
      <c r="J637">
        <v>0</v>
      </c>
      <c r="K637">
        <v>6</v>
      </c>
      <c r="L637">
        <v>1</v>
      </c>
    </row>
    <row r="638" spans="1:12">
      <c r="A638" t="s">
        <v>2081</v>
      </c>
      <c r="B638" t="s">
        <v>2082</v>
      </c>
      <c r="C638" t="s">
        <v>1647</v>
      </c>
      <c r="D638" t="s">
        <v>2083</v>
      </c>
      <c r="E638" t="s">
        <v>1720</v>
      </c>
      <c r="F638" t="s">
        <v>17</v>
      </c>
      <c r="G638" t="s">
        <v>18</v>
      </c>
      <c r="H638">
        <v>3</v>
      </c>
      <c r="I638">
        <v>11</v>
      </c>
      <c r="J638">
        <v>0</v>
      </c>
      <c r="K638">
        <v>8</v>
      </c>
      <c r="L638">
        <v>2</v>
      </c>
    </row>
    <row r="639" spans="1:12">
      <c r="A639" t="s">
        <v>2084</v>
      </c>
      <c r="B639" t="s">
        <v>2085</v>
      </c>
      <c r="C639" t="s">
        <v>1647</v>
      </c>
      <c r="D639" t="s">
        <v>2086</v>
      </c>
      <c r="E639" t="s">
        <v>1663</v>
      </c>
      <c r="F639" t="s">
        <v>17</v>
      </c>
      <c r="G639" t="s">
        <v>27</v>
      </c>
      <c r="H639">
        <v>1</v>
      </c>
      <c r="I639">
        <v>11</v>
      </c>
      <c r="J639">
        <v>0</v>
      </c>
      <c r="K639">
        <v>2</v>
      </c>
      <c r="L639">
        <v>2</v>
      </c>
    </row>
    <row r="640" spans="1:12">
      <c r="A640" t="s">
        <v>2087</v>
      </c>
      <c r="B640" t="s">
        <v>2088</v>
      </c>
      <c r="C640" t="s">
        <v>1647</v>
      </c>
      <c r="D640" t="s">
        <v>2089</v>
      </c>
      <c r="E640" t="s">
        <v>1720</v>
      </c>
      <c r="F640" t="s">
        <v>17</v>
      </c>
      <c r="G640" t="s">
        <v>18</v>
      </c>
      <c r="H640">
        <v>5</v>
      </c>
      <c r="I640">
        <v>11</v>
      </c>
      <c r="J640">
        <v>0</v>
      </c>
      <c r="K640">
        <v>5</v>
      </c>
      <c r="L640">
        <v>0</v>
      </c>
    </row>
    <row r="641" spans="1:12">
      <c r="A641" t="s">
        <v>2090</v>
      </c>
      <c r="B641" t="s">
        <v>2091</v>
      </c>
      <c r="C641" t="s">
        <v>1647</v>
      </c>
      <c r="D641" t="s">
        <v>2092</v>
      </c>
      <c r="E641" t="s">
        <v>1677</v>
      </c>
      <c r="F641" t="s">
        <v>17</v>
      </c>
      <c r="G641" t="s">
        <v>27</v>
      </c>
      <c r="H641">
        <v>1</v>
      </c>
      <c r="I641">
        <v>11</v>
      </c>
      <c r="J641">
        <v>0</v>
      </c>
      <c r="K641">
        <v>5</v>
      </c>
      <c r="L641">
        <v>4</v>
      </c>
    </row>
    <row r="642" spans="1:12">
      <c r="A642" t="s">
        <v>2093</v>
      </c>
      <c r="B642" t="s">
        <v>2094</v>
      </c>
      <c r="C642" t="s">
        <v>1647</v>
      </c>
      <c r="D642" t="s">
        <v>2095</v>
      </c>
      <c r="E642" t="s">
        <v>1653</v>
      </c>
      <c r="F642" t="s">
        <v>17</v>
      </c>
      <c r="G642" t="s">
        <v>27</v>
      </c>
      <c r="H642">
        <v>1</v>
      </c>
      <c r="I642">
        <v>11</v>
      </c>
      <c r="J642">
        <v>0</v>
      </c>
      <c r="K642">
        <v>7</v>
      </c>
      <c r="L642">
        <v>1</v>
      </c>
    </row>
    <row r="643" spans="1:12">
      <c r="A643" t="s">
        <v>2096</v>
      </c>
      <c r="B643" t="s">
        <v>1087</v>
      </c>
      <c r="C643" t="s">
        <v>1647</v>
      </c>
      <c r="D643" t="s">
        <v>2097</v>
      </c>
      <c r="E643" t="s">
        <v>1653</v>
      </c>
      <c r="F643" t="s">
        <v>17</v>
      </c>
      <c r="G643" t="s">
        <v>27</v>
      </c>
      <c r="H643">
        <v>1</v>
      </c>
      <c r="I643">
        <v>11</v>
      </c>
      <c r="J643">
        <v>0</v>
      </c>
      <c r="K643">
        <v>3</v>
      </c>
      <c r="L643">
        <v>2</v>
      </c>
    </row>
    <row r="644" spans="1:12">
      <c r="A644" t="s">
        <v>2098</v>
      </c>
      <c r="B644" t="s">
        <v>2099</v>
      </c>
      <c r="C644" t="s">
        <v>1647</v>
      </c>
      <c r="D644" t="s">
        <v>2100</v>
      </c>
      <c r="E644" t="s">
        <v>1720</v>
      </c>
      <c r="F644" t="s">
        <v>17</v>
      </c>
      <c r="G644" t="s">
        <v>32</v>
      </c>
      <c r="H644">
        <v>4</v>
      </c>
      <c r="I644">
        <v>11</v>
      </c>
      <c r="J644">
        <v>0</v>
      </c>
      <c r="K644">
        <v>9</v>
      </c>
      <c r="L644">
        <v>2</v>
      </c>
    </row>
    <row r="645" spans="1:12">
      <c r="A645" t="s">
        <v>2101</v>
      </c>
      <c r="B645" t="s">
        <v>2102</v>
      </c>
      <c r="C645" t="s">
        <v>1647</v>
      </c>
      <c r="D645" t="s">
        <v>2103</v>
      </c>
      <c r="E645" t="s">
        <v>1342</v>
      </c>
      <c r="F645" t="s">
        <v>17</v>
      </c>
      <c r="G645" t="s">
        <v>32</v>
      </c>
      <c r="H645">
        <v>2</v>
      </c>
      <c r="I645">
        <v>11</v>
      </c>
      <c r="J645">
        <v>1</v>
      </c>
      <c r="K645">
        <v>5</v>
      </c>
      <c r="L645">
        <v>2</v>
      </c>
    </row>
    <row r="646" spans="1:12">
      <c r="A646" t="s">
        <v>2104</v>
      </c>
      <c r="B646" t="s">
        <v>2105</v>
      </c>
      <c r="C646" t="s">
        <v>1647</v>
      </c>
      <c r="D646" t="s">
        <v>2106</v>
      </c>
      <c r="E646" t="s">
        <v>1681</v>
      </c>
      <c r="F646" t="s">
        <v>17</v>
      </c>
      <c r="G646" t="s">
        <v>32</v>
      </c>
      <c r="H646">
        <v>2</v>
      </c>
      <c r="I646">
        <v>11</v>
      </c>
      <c r="J646">
        <v>0</v>
      </c>
      <c r="K646">
        <v>7</v>
      </c>
      <c r="L646">
        <v>0</v>
      </c>
    </row>
    <row r="647" spans="1:12">
      <c r="A647" t="s">
        <v>2107</v>
      </c>
      <c r="B647" t="s">
        <v>2108</v>
      </c>
      <c r="C647" t="s">
        <v>1647</v>
      </c>
      <c r="D647" t="s">
        <v>2109</v>
      </c>
      <c r="E647" t="s">
        <v>2110</v>
      </c>
      <c r="F647" t="s">
        <v>17</v>
      </c>
      <c r="G647" t="s">
        <v>87</v>
      </c>
      <c r="H647">
        <v>4</v>
      </c>
      <c r="I647">
        <v>11</v>
      </c>
      <c r="J647">
        <v>0</v>
      </c>
      <c r="K647">
        <v>9</v>
      </c>
      <c r="L647">
        <v>0</v>
      </c>
    </row>
    <row r="648" spans="1:12">
      <c r="A648" t="s">
        <v>2111</v>
      </c>
      <c r="B648" t="s">
        <v>2112</v>
      </c>
      <c r="C648" t="s">
        <v>1647</v>
      </c>
      <c r="D648" t="s">
        <v>2113</v>
      </c>
      <c r="E648" t="s">
        <v>1663</v>
      </c>
      <c r="F648" t="s">
        <v>17</v>
      </c>
      <c r="G648" t="s">
        <v>87</v>
      </c>
      <c r="H648">
        <v>5</v>
      </c>
      <c r="I648">
        <v>11</v>
      </c>
      <c r="J648">
        <v>0</v>
      </c>
      <c r="K648">
        <v>5</v>
      </c>
      <c r="L648">
        <v>1</v>
      </c>
    </row>
    <row r="649" spans="1:12">
      <c r="A649" t="s">
        <v>2114</v>
      </c>
      <c r="B649" t="s">
        <v>2115</v>
      </c>
      <c r="C649" t="s">
        <v>1647</v>
      </c>
      <c r="D649" t="s">
        <v>2116</v>
      </c>
      <c r="E649" t="s">
        <v>1716</v>
      </c>
      <c r="F649" t="s">
        <v>17</v>
      </c>
      <c r="G649" t="s">
        <v>27</v>
      </c>
      <c r="H649">
        <v>4</v>
      </c>
      <c r="I649">
        <v>11</v>
      </c>
      <c r="J649">
        <v>1</v>
      </c>
      <c r="K649">
        <v>6</v>
      </c>
      <c r="L649">
        <v>1</v>
      </c>
    </row>
    <row r="650" spans="1:12">
      <c r="A650" t="s">
        <v>2117</v>
      </c>
      <c r="B650" t="s">
        <v>2118</v>
      </c>
      <c r="C650" t="s">
        <v>1647</v>
      </c>
      <c r="D650" t="s">
        <v>2119</v>
      </c>
      <c r="E650" t="s">
        <v>1850</v>
      </c>
      <c r="F650" t="s">
        <v>17</v>
      </c>
      <c r="G650" t="s">
        <v>27</v>
      </c>
      <c r="H650">
        <v>1</v>
      </c>
      <c r="I650">
        <v>11</v>
      </c>
      <c r="J650">
        <v>0</v>
      </c>
      <c r="K650">
        <v>5</v>
      </c>
      <c r="L650">
        <v>1</v>
      </c>
    </row>
    <row r="651" spans="1:12">
      <c r="A651" t="s">
        <v>2120</v>
      </c>
      <c r="B651" t="s">
        <v>2121</v>
      </c>
      <c r="C651" t="s">
        <v>1647</v>
      </c>
      <c r="D651" t="s">
        <v>1948</v>
      </c>
      <c r="E651" t="s">
        <v>1649</v>
      </c>
      <c r="F651" t="s">
        <v>17</v>
      </c>
      <c r="G651" t="s">
        <v>32</v>
      </c>
      <c r="H651">
        <v>4</v>
      </c>
      <c r="I651">
        <v>11</v>
      </c>
      <c r="J651">
        <v>0</v>
      </c>
      <c r="K651">
        <v>10</v>
      </c>
      <c r="L651">
        <v>0</v>
      </c>
    </row>
    <row r="652" spans="1:12">
      <c r="A652" t="s">
        <v>2122</v>
      </c>
      <c r="B652" t="s">
        <v>2123</v>
      </c>
      <c r="C652" t="s">
        <v>1647</v>
      </c>
      <c r="D652" t="s">
        <v>2124</v>
      </c>
      <c r="E652" t="s">
        <v>1663</v>
      </c>
      <c r="F652" t="s">
        <v>17</v>
      </c>
      <c r="G652" t="s">
        <v>32</v>
      </c>
      <c r="H652">
        <v>5</v>
      </c>
      <c r="I652">
        <v>11</v>
      </c>
      <c r="J652">
        <v>0</v>
      </c>
      <c r="K652">
        <v>6</v>
      </c>
      <c r="L652">
        <v>0</v>
      </c>
    </row>
    <row r="653" spans="1:12">
      <c r="A653" t="s">
        <v>2125</v>
      </c>
      <c r="B653" t="s">
        <v>2126</v>
      </c>
      <c r="C653" t="s">
        <v>1647</v>
      </c>
      <c r="D653" t="s">
        <v>2127</v>
      </c>
      <c r="E653" t="s">
        <v>1681</v>
      </c>
      <c r="F653" t="s">
        <v>17</v>
      </c>
      <c r="G653" t="s">
        <v>32</v>
      </c>
      <c r="H653">
        <v>5</v>
      </c>
      <c r="I653">
        <v>11</v>
      </c>
      <c r="J653">
        <v>2</v>
      </c>
      <c r="K653">
        <v>5</v>
      </c>
      <c r="L653">
        <v>0</v>
      </c>
    </row>
    <row r="654" spans="1:12">
      <c r="A654" t="s">
        <v>2128</v>
      </c>
      <c r="B654" t="s">
        <v>2129</v>
      </c>
      <c r="C654" t="s">
        <v>1647</v>
      </c>
      <c r="D654" t="s">
        <v>2130</v>
      </c>
      <c r="E654" t="s">
        <v>1681</v>
      </c>
      <c r="F654" t="s">
        <v>17</v>
      </c>
      <c r="G654" t="s">
        <v>27</v>
      </c>
      <c r="H654">
        <v>4</v>
      </c>
      <c r="I654">
        <v>11</v>
      </c>
      <c r="J654">
        <v>0</v>
      </c>
      <c r="K654">
        <v>8</v>
      </c>
      <c r="L654">
        <v>0</v>
      </c>
    </row>
    <row r="655" spans="1:12">
      <c r="A655" t="s">
        <v>2131</v>
      </c>
      <c r="B655" t="s">
        <v>2132</v>
      </c>
      <c r="C655" t="s">
        <v>1647</v>
      </c>
      <c r="D655" t="s">
        <v>2133</v>
      </c>
      <c r="E655" t="s">
        <v>1740</v>
      </c>
      <c r="F655" t="s">
        <v>17</v>
      </c>
      <c r="G655" t="s">
        <v>32</v>
      </c>
      <c r="H655">
        <v>4</v>
      </c>
      <c r="I655">
        <v>11</v>
      </c>
      <c r="J655">
        <v>0</v>
      </c>
      <c r="K655">
        <v>8</v>
      </c>
      <c r="L655">
        <v>0</v>
      </c>
    </row>
    <row r="656" spans="1:12">
      <c r="A656" t="s">
        <v>2134</v>
      </c>
      <c r="B656" t="s">
        <v>2135</v>
      </c>
      <c r="C656" t="s">
        <v>1647</v>
      </c>
      <c r="D656" t="s">
        <v>2136</v>
      </c>
      <c r="E656" t="s">
        <v>1850</v>
      </c>
      <c r="F656" t="s">
        <v>17</v>
      </c>
      <c r="G656" t="s">
        <v>27</v>
      </c>
      <c r="H656">
        <v>3</v>
      </c>
      <c r="I656">
        <v>11</v>
      </c>
      <c r="J656">
        <v>0</v>
      </c>
      <c r="K656">
        <v>5</v>
      </c>
      <c r="L656">
        <v>0</v>
      </c>
    </row>
    <row r="657" spans="1:12">
      <c r="A657" t="s">
        <v>2137</v>
      </c>
      <c r="B657" t="s">
        <v>2138</v>
      </c>
      <c r="C657" t="s">
        <v>1647</v>
      </c>
      <c r="D657" t="s">
        <v>2139</v>
      </c>
      <c r="E657" t="s">
        <v>546</v>
      </c>
      <c r="F657" t="s">
        <v>17</v>
      </c>
      <c r="G657" t="s">
        <v>32</v>
      </c>
      <c r="H657">
        <v>3</v>
      </c>
      <c r="I657">
        <v>11</v>
      </c>
      <c r="J657">
        <v>0</v>
      </c>
      <c r="K657">
        <v>7</v>
      </c>
      <c r="L657">
        <v>1</v>
      </c>
    </row>
    <row r="658" spans="1:12">
      <c r="A658" t="s">
        <v>2140</v>
      </c>
      <c r="B658" t="s">
        <v>2141</v>
      </c>
      <c r="C658" t="s">
        <v>1647</v>
      </c>
      <c r="D658" t="s">
        <v>2142</v>
      </c>
      <c r="E658" t="s">
        <v>1923</v>
      </c>
      <c r="F658" t="s">
        <v>17</v>
      </c>
      <c r="G658" t="s">
        <v>27</v>
      </c>
      <c r="H658">
        <v>4</v>
      </c>
      <c r="I658">
        <v>11</v>
      </c>
      <c r="J658">
        <v>0</v>
      </c>
      <c r="K658">
        <v>6</v>
      </c>
      <c r="L658">
        <v>0</v>
      </c>
    </row>
    <row r="659" spans="1:12">
      <c r="A659" t="s">
        <v>2143</v>
      </c>
      <c r="B659" t="s">
        <v>2144</v>
      </c>
      <c r="C659" t="s">
        <v>1647</v>
      </c>
      <c r="D659" t="s">
        <v>2145</v>
      </c>
      <c r="E659" t="s">
        <v>1817</v>
      </c>
      <c r="F659" t="s">
        <v>17</v>
      </c>
      <c r="G659" t="s">
        <v>18</v>
      </c>
      <c r="H659">
        <v>4</v>
      </c>
      <c r="I659">
        <v>11</v>
      </c>
      <c r="J659">
        <v>2</v>
      </c>
      <c r="K659">
        <v>6</v>
      </c>
      <c r="L659">
        <v>0</v>
      </c>
    </row>
    <row r="660" spans="1:12">
      <c r="A660" t="s">
        <v>2146</v>
      </c>
      <c r="B660" t="s">
        <v>2147</v>
      </c>
      <c r="C660" t="s">
        <v>1647</v>
      </c>
      <c r="D660" t="s">
        <v>2148</v>
      </c>
      <c r="E660" t="s">
        <v>1720</v>
      </c>
      <c r="F660" t="s">
        <v>17</v>
      </c>
      <c r="G660" t="s">
        <v>27</v>
      </c>
      <c r="H660">
        <v>4</v>
      </c>
      <c r="I660">
        <v>11</v>
      </c>
      <c r="J660">
        <v>0</v>
      </c>
      <c r="K660">
        <v>2</v>
      </c>
      <c r="L660">
        <v>0</v>
      </c>
    </row>
    <row r="661" spans="1:12">
      <c r="A661" t="s">
        <v>2149</v>
      </c>
      <c r="B661" t="s">
        <v>2150</v>
      </c>
      <c r="C661" t="s">
        <v>1647</v>
      </c>
      <c r="D661" t="s">
        <v>2151</v>
      </c>
      <c r="E661" t="s">
        <v>1854</v>
      </c>
      <c r="F661" t="s">
        <v>192</v>
      </c>
      <c r="G661" t="s">
        <v>193</v>
      </c>
      <c r="H661">
        <v>3</v>
      </c>
      <c r="I661">
        <v>11</v>
      </c>
      <c r="J661">
        <v>0</v>
      </c>
      <c r="K661">
        <v>3</v>
      </c>
      <c r="L661">
        <v>3</v>
      </c>
    </row>
    <row r="662" spans="1:12">
      <c r="A662" t="s">
        <v>2152</v>
      </c>
      <c r="B662" t="s">
        <v>2153</v>
      </c>
      <c r="C662" t="s">
        <v>1647</v>
      </c>
      <c r="D662" t="s">
        <v>2154</v>
      </c>
      <c r="E662" t="s">
        <v>1788</v>
      </c>
      <c r="F662" t="s">
        <v>192</v>
      </c>
      <c r="G662" t="s">
        <v>193</v>
      </c>
      <c r="H662">
        <v>4</v>
      </c>
      <c r="I662">
        <v>11</v>
      </c>
      <c r="J662">
        <v>0</v>
      </c>
      <c r="K662">
        <v>4</v>
      </c>
      <c r="L662">
        <v>2</v>
      </c>
    </row>
    <row r="663" spans="1:12">
      <c r="A663" t="s">
        <v>2155</v>
      </c>
      <c r="B663" t="s">
        <v>2156</v>
      </c>
      <c r="C663" t="s">
        <v>1647</v>
      </c>
      <c r="D663" t="s">
        <v>2157</v>
      </c>
      <c r="E663" t="s">
        <v>1663</v>
      </c>
      <c r="F663" t="s">
        <v>192</v>
      </c>
      <c r="G663" t="s">
        <v>193</v>
      </c>
      <c r="H663">
        <v>4</v>
      </c>
      <c r="I663">
        <v>11</v>
      </c>
      <c r="J663">
        <v>0</v>
      </c>
      <c r="K663">
        <v>6</v>
      </c>
      <c r="L663">
        <v>0</v>
      </c>
    </row>
    <row r="664" spans="1:12">
      <c r="A664" t="s">
        <v>2158</v>
      </c>
      <c r="B664" t="s">
        <v>2159</v>
      </c>
      <c r="C664" t="s">
        <v>1647</v>
      </c>
      <c r="D664" t="s">
        <v>1942</v>
      </c>
      <c r="E664" t="s">
        <v>1653</v>
      </c>
      <c r="F664" t="s">
        <v>192</v>
      </c>
      <c r="G664" t="s">
        <v>193</v>
      </c>
      <c r="H664">
        <v>3</v>
      </c>
      <c r="I664">
        <v>11</v>
      </c>
      <c r="J664">
        <v>0</v>
      </c>
      <c r="K664">
        <v>6</v>
      </c>
      <c r="L664">
        <v>0</v>
      </c>
    </row>
    <row r="665" spans="1:12">
      <c r="A665" t="s">
        <v>2160</v>
      </c>
      <c r="B665" t="s">
        <v>2161</v>
      </c>
      <c r="C665" t="s">
        <v>1647</v>
      </c>
      <c r="D665" t="s">
        <v>2162</v>
      </c>
      <c r="E665" t="s">
        <v>655</v>
      </c>
      <c r="F665" t="s">
        <v>192</v>
      </c>
      <c r="G665" t="s">
        <v>193</v>
      </c>
      <c r="H665">
        <v>5</v>
      </c>
      <c r="I665">
        <v>11</v>
      </c>
      <c r="J665">
        <v>1</v>
      </c>
      <c r="K665">
        <v>4</v>
      </c>
      <c r="L665">
        <v>1</v>
      </c>
    </row>
    <row r="666" spans="1:12">
      <c r="A666" t="s">
        <v>2163</v>
      </c>
      <c r="B666" t="s">
        <v>2164</v>
      </c>
      <c r="C666" t="s">
        <v>1647</v>
      </c>
      <c r="D666" t="s">
        <v>2165</v>
      </c>
      <c r="E666" t="s">
        <v>417</v>
      </c>
      <c r="F666" t="s">
        <v>235</v>
      </c>
      <c r="G666" t="s">
        <v>32</v>
      </c>
      <c r="H666">
        <v>1</v>
      </c>
      <c r="I666">
        <v>11</v>
      </c>
      <c r="J666">
        <v>0</v>
      </c>
      <c r="K666">
        <v>3</v>
      </c>
      <c r="L666">
        <v>2</v>
      </c>
    </row>
    <row r="667" spans="1:12">
      <c r="A667" t="s">
        <v>2166</v>
      </c>
      <c r="B667" t="s">
        <v>2167</v>
      </c>
      <c r="C667" t="s">
        <v>2168</v>
      </c>
      <c r="D667" t="s">
        <v>2169</v>
      </c>
      <c r="E667" t="s">
        <v>2170</v>
      </c>
      <c r="F667" t="s">
        <v>17</v>
      </c>
      <c r="G667" t="s">
        <v>32</v>
      </c>
      <c r="H667">
        <v>2</v>
      </c>
      <c r="I667">
        <v>11</v>
      </c>
      <c r="J667">
        <v>0</v>
      </c>
      <c r="K667">
        <v>10</v>
      </c>
      <c r="L667">
        <v>0</v>
      </c>
    </row>
    <row r="668" spans="1:12">
      <c r="A668" t="s">
        <v>2171</v>
      </c>
      <c r="B668" t="s">
        <v>2172</v>
      </c>
      <c r="C668" t="s">
        <v>2168</v>
      </c>
      <c r="D668" t="s">
        <v>2173</v>
      </c>
      <c r="E668" t="s">
        <v>2174</v>
      </c>
      <c r="F668" t="s">
        <v>17</v>
      </c>
      <c r="G668" t="s">
        <v>87</v>
      </c>
      <c r="H668">
        <v>2</v>
      </c>
      <c r="I668">
        <v>11</v>
      </c>
      <c r="J668">
        <v>0</v>
      </c>
      <c r="K668">
        <v>6</v>
      </c>
      <c r="L668">
        <v>1</v>
      </c>
    </row>
    <row r="669" spans="1:12">
      <c r="A669" t="s">
        <v>2175</v>
      </c>
      <c r="B669" t="s">
        <v>2176</v>
      </c>
      <c r="C669" t="s">
        <v>2168</v>
      </c>
      <c r="D669" t="s">
        <v>2177</v>
      </c>
      <c r="E669" t="s">
        <v>2178</v>
      </c>
      <c r="F669" t="s">
        <v>17</v>
      </c>
      <c r="G669" t="s">
        <v>32</v>
      </c>
      <c r="H669">
        <v>3</v>
      </c>
      <c r="I669">
        <v>11</v>
      </c>
      <c r="J669">
        <v>0</v>
      </c>
      <c r="K669">
        <v>7</v>
      </c>
      <c r="L669">
        <v>0</v>
      </c>
    </row>
    <row r="670" spans="1:12">
      <c r="A670" t="s">
        <v>2179</v>
      </c>
      <c r="B670" t="s">
        <v>2180</v>
      </c>
      <c r="C670" t="s">
        <v>2168</v>
      </c>
      <c r="D670" t="s">
        <v>2181</v>
      </c>
      <c r="E670" t="s">
        <v>2182</v>
      </c>
      <c r="F670" t="s">
        <v>17</v>
      </c>
      <c r="G670" t="s">
        <v>32</v>
      </c>
      <c r="H670">
        <v>4</v>
      </c>
      <c r="I670">
        <v>11</v>
      </c>
      <c r="J670">
        <v>0</v>
      </c>
      <c r="K670">
        <v>10</v>
      </c>
      <c r="L670">
        <v>0</v>
      </c>
    </row>
    <row r="671" spans="1:12">
      <c r="A671" t="s">
        <v>2183</v>
      </c>
      <c r="B671" t="s">
        <v>2184</v>
      </c>
      <c r="C671" t="s">
        <v>2168</v>
      </c>
      <c r="D671" t="s">
        <v>2185</v>
      </c>
      <c r="E671" t="s">
        <v>2186</v>
      </c>
      <c r="F671" t="s">
        <v>17</v>
      </c>
      <c r="G671" t="s">
        <v>32</v>
      </c>
      <c r="H671">
        <v>1</v>
      </c>
      <c r="I671">
        <v>11</v>
      </c>
      <c r="J671">
        <v>0</v>
      </c>
      <c r="K671">
        <v>8</v>
      </c>
      <c r="L671">
        <v>0</v>
      </c>
    </row>
    <row r="672" spans="1:12">
      <c r="A672" t="s">
        <v>2187</v>
      </c>
      <c r="B672" t="s">
        <v>2188</v>
      </c>
      <c r="C672" t="s">
        <v>2168</v>
      </c>
      <c r="D672" t="s">
        <v>2189</v>
      </c>
      <c r="E672" t="s">
        <v>2190</v>
      </c>
      <c r="F672" t="s">
        <v>17</v>
      </c>
      <c r="G672" t="s">
        <v>18</v>
      </c>
      <c r="H672">
        <v>2</v>
      </c>
      <c r="I672">
        <v>11</v>
      </c>
      <c r="J672">
        <v>0</v>
      </c>
      <c r="K672">
        <v>9</v>
      </c>
      <c r="L672">
        <v>2</v>
      </c>
    </row>
    <row r="673" spans="1:12">
      <c r="A673" t="s">
        <v>2191</v>
      </c>
      <c r="B673" t="s">
        <v>2192</v>
      </c>
      <c r="C673" t="s">
        <v>2168</v>
      </c>
      <c r="D673" t="s">
        <v>353</v>
      </c>
      <c r="E673" t="s">
        <v>2193</v>
      </c>
      <c r="F673" t="s">
        <v>17</v>
      </c>
      <c r="G673" t="s">
        <v>87</v>
      </c>
      <c r="H673">
        <v>4</v>
      </c>
      <c r="I673">
        <v>11</v>
      </c>
      <c r="J673">
        <v>0</v>
      </c>
      <c r="K673">
        <v>10</v>
      </c>
      <c r="L673">
        <v>0</v>
      </c>
    </row>
    <row r="674" spans="1:12">
      <c r="A674" t="s">
        <v>2194</v>
      </c>
      <c r="B674" t="s">
        <v>2195</v>
      </c>
      <c r="C674" t="s">
        <v>2168</v>
      </c>
      <c r="D674" t="s">
        <v>2196</v>
      </c>
      <c r="E674" t="s">
        <v>40</v>
      </c>
      <c r="F674" t="s">
        <v>17</v>
      </c>
      <c r="G674" t="s">
        <v>32</v>
      </c>
      <c r="H674">
        <v>4</v>
      </c>
      <c r="I674">
        <v>11</v>
      </c>
      <c r="J674">
        <v>0</v>
      </c>
      <c r="K674">
        <v>11</v>
      </c>
      <c r="L674">
        <v>0</v>
      </c>
    </row>
    <row r="675" spans="1:12">
      <c r="A675" t="s">
        <v>2197</v>
      </c>
      <c r="B675" t="s">
        <v>2198</v>
      </c>
      <c r="C675" t="s">
        <v>2168</v>
      </c>
      <c r="D675" t="s">
        <v>356</v>
      </c>
      <c r="E675" t="s">
        <v>2199</v>
      </c>
      <c r="F675" t="s">
        <v>17</v>
      </c>
      <c r="G675" t="s">
        <v>18</v>
      </c>
      <c r="H675">
        <v>3</v>
      </c>
      <c r="I675">
        <v>11</v>
      </c>
      <c r="J675">
        <v>0</v>
      </c>
      <c r="K675">
        <v>7</v>
      </c>
      <c r="L675">
        <v>2</v>
      </c>
    </row>
    <row r="676" spans="1:12">
      <c r="A676" t="s">
        <v>2200</v>
      </c>
      <c r="B676" t="s">
        <v>2201</v>
      </c>
      <c r="C676" t="s">
        <v>2168</v>
      </c>
      <c r="D676" t="s">
        <v>2202</v>
      </c>
      <c r="E676" t="s">
        <v>2199</v>
      </c>
      <c r="F676" t="s">
        <v>17</v>
      </c>
      <c r="G676" t="s">
        <v>18</v>
      </c>
      <c r="H676">
        <v>2</v>
      </c>
      <c r="I676">
        <v>11</v>
      </c>
      <c r="J676">
        <v>0</v>
      </c>
      <c r="K676">
        <v>6</v>
      </c>
      <c r="L676">
        <v>3</v>
      </c>
    </row>
    <row r="677" spans="1:12">
      <c r="A677" t="s">
        <v>2203</v>
      </c>
      <c r="B677" t="s">
        <v>2204</v>
      </c>
      <c r="C677" t="s">
        <v>2168</v>
      </c>
      <c r="D677" t="s">
        <v>2205</v>
      </c>
      <c r="E677" t="s">
        <v>2206</v>
      </c>
      <c r="F677" t="s">
        <v>17</v>
      </c>
      <c r="G677" t="s">
        <v>32</v>
      </c>
      <c r="H677">
        <v>2</v>
      </c>
      <c r="I677">
        <v>11</v>
      </c>
      <c r="J677">
        <v>0</v>
      </c>
      <c r="K677">
        <v>9</v>
      </c>
      <c r="L677">
        <v>0</v>
      </c>
    </row>
    <row r="678" spans="1:12">
      <c r="A678" t="s">
        <v>2207</v>
      </c>
      <c r="B678" t="s">
        <v>2208</v>
      </c>
      <c r="C678" t="s">
        <v>2168</v>
      </c>
      <c r="D678" t="s">
        <v>262</v>
      </c>
      <c r="E678" t="s">
        <v>2209</v>
      </c>
      <c r="F678" t="s">
        <v>17</v>
      </c>
      <c r="G678" t="s">
        <v>32</v>
      </c>
      <c r="H678">
        <v>3</v>
      </c>
      <c r="I678">
        <v>11</v>
      </c>
      <c r="J678">
        <v>0</v>
      </c>
      <c r="K678">
        <v>7</v>
      </c>
      <c r="L678">
        <v>0</v>
      </c>
    </row>
    <row r="679" spans="1:12">
      <c r="A679" t="s">
        <v>2210</v>
      </c>
      <c r="B679" t="s">
        <v>2211</v>
      </c>
      <c r="C679" t="s">
        <v>2168</v>
      </c>
      <c r="D679" t="s">
        <v>2212</v>
      </c>
      <c r="E679" t="s">
        <v>2213</v>
      </c>
      <c r="F679" t="s">
        <v>17</v>
      </c>
      <c r="G679" t="s">
        <v>140</v>
      </c>
      <c r="H679">
        <v>3</v>
      </c>
      <c r="I679">
        <v>11</v>
      </c>
      <c r="J679">
        <v>0</v>
      </c>
      <c r="K679">
        <v>8</v>
      </c>
      <c r="L679">
        <v>0</v>
      </c>
    </row>
    <row r="680" spans="1:12">
      <c r="A680" t="s">
        <v>2214</v>
      </c>
      <c r="B680" t="s">
        <v>2215</v>
      </c>
      <c r="C680" t="s">
        <v>2168</v>
      </c>
      <c r="D680" t="s">
        <v>2216</v>
      </c>
      <c r="E680" t="s">
        <v>2217</v>
      </c>
      <c r="F680" t="s">
        <v>17</v>
      </c>
      <c r="G680" t="s">
        <v>87</v>
      </c>
      <c r="H680">
        <v>2</v>
      </c>
      <c r="I680">
        <v>11</v>
      </c>
      <c r="J680">
        <v>0</v>
      </c>
      <c r="K680">
        <v>7</v>
      </c>
      <c r="L680">
        <v>1</v>
      </c>
    </row>
    <row r="681" spans="1:12">
      <c r="A681" t="s">
        <v>2218</v>
      </c>
      <c r="B681" t="s">
        <v>2219</v>
      </c>
      <c r="C681" t="s">
        <v>2168</v>
      </c>
      <c r="D681" t="s">
        <v>2220</v>
      </c>
      <c r="E681" t="s">
        <v>2221</v>
      </c>
      <c r="F681" t="s">
        <v>17</v>
      </c>
      <c r="G681" t="s">
        <v>18</v>
      </c>
      <c r="H681">
        <v>1</v>
      </c>
      <c r="I681">
        <v>11</v>
      </c>
      <c r="J681">
        <v>0</v>
      </c>
      <c r="K681">
        <v>9</v>
      </c>
      <c r="L681">
        <v>1</v>
      </c>
    </row>
    <row r="682" spans="1:12">
      <c r="A682" t="s">
        <v>2222</v>
      </c>
      <c r="B682" t="s">
        <v>2223</v>
      </c>
      <c r="C682" t="s">
        <v>2168</v>
      </c>
      <c r="D682" t="s">
        <v>2224</v>
      </c>
      <c r="E682" t="s">
        <v>197</v>
      </c>
      <c r="F682" t="s">
        <v>17</v>
      </c>
      <c r="G682" t="s">
        <v>32</v>
      </c>
      <c r="H682">
        <v>3</v>
      </c>
      <c r="I682">
        <v>11</v>
      </c>
      <c r="J682">
        <v>0</v>
      </c>
      <c r="K682">
        <v>5</v>
      </c>
      <c r="L682">
        <v>1</v>
      </c>
    </row>
    <row r="683" spans="1:12">
      <c r="A683" t="s">
        <v>2225</v>
      </c>
      <c r="B683" t="s">
        <v>2226</v>
      </c>
      <c r="C683" t="s">
        <v>2168</v>
      </c>
      <c r="D683" t="s">
        <v>2227</v>
      </c>
      <c r="E683" t="s">
        <v>2228</v>
      </c>
      <c r="F683" t="s">
        <v>17</v>
      </c>
      <c r="G683" t="s">
        <v>18</v>
      </c>
      <c r="H683">
        <v>2</v>
      </c>
      <c r="I683">
        <v>11</v>
      </c>
      <c r="J683">
        <v>1</v>
      </c>
      <c r="K683">
        <v>7</v>
      </c>
      <c r="L683">
        <v>1</v>
      </c>
    </row>
    <row r="684" spans="1:12">
      <c r="A684" t="s">
        <v>2229</v>
      </c>
      <c r="B684" t="s">
        <v>2230</v>
      </c>
      <c r="C684" t="s">
        <v>2168</v>
      </c>
      <c r="D684" t="s">
        <v>2231</v>
      </c>
      <c r="E684" t="s">
        <v>2232</v>
      </c>
      <c r="F684" t="s">
        <v>17</v>
      </c>
      <c r="G684" t="s">
        <v>113</v>
      </c>
      <c r="H684">
        <v>2</v>
      </c>
      <c r="I684">
        <v>11</v>
      </c>
      <c r="J684">
        <v>1</v>
      </c>
      <c r="K684">
        <v>9</v>
      </c>
      <c r="L684">
        <v>1</v>
      </c>
    </row>
    <row r="685" spans="1:12">
      <c r="A685" t="s">
        <v>2233</v>
      </c>
      <c r="B685" t="s">
        <v>2234</v>
      </c>
      <c r="C685" t="s">
        <v>2168</v>
      </c>
      <c r="D685" t="s">
        <v>2235</v>
      </c>
      <c r="E685" t="s">
        <v>2236</v>
      </c>
      <c r="F685" t="s">
        <v>17</v>
      </c>
      <c r="G685" t="s">
        <v>32</v>
      </c>
      <c r="H685">
        <v>2</v>
      </c>
      <c r="I685">
        <v>11</v>
      </c>
      <c r="J685">
        <v>0</v>
      </c>
      <c r="K685">
        <v>6</v>
      </c>
      <c r="L685">
        <v>2</v>
      </c>
    </row>
    <row r="686" spans="1:12">
      <c r="A686" t="s">
        <v>2237</v>
      </c>
      <c r="B686" t="s">
        <v>2238</v>
      </c>
      <c r="C686" t="s">
        <v>2168</v>
      </c>
      <c r="D686" t="s">
        <v>2239</v>
      </c>
      <c r="E686" t="s">
        <v>2240</v>
      </c>
      <c r="F686" t="s">
        <v>17</v>
      </c>
      <c r="G686" t="s">
        <v>27</v>
      </c>
      <c r="H686">
        <v>2</v>
      </c>
      <c r="I686">
        <v>11</v>
      </c>
      <c r="J686">
        <v>0</v>
      </c>
      <c r="K686">
        <v>6</v>
      </c>
      <c r="L686">
        <v>1</v>
      </c>
    </row>
    <row r="687" spans="1:12">
      <c r="A687" t="s">
        <v>2241</v>
      </c>
      <c r="B687" t="s">
        <v>2242</v>
      </c>
      <c r="C687" t="s">
        <v>2168</v>
      </c>
      <c r="D687" t="s">
        <v>2243</v>
      </c>
      <c r="E687" t="s">
        <v>2244</v>
      </c>
      <c r="F687" t="s">
        <v>17</v>
      </c>
      <c r="G687" t="s">
        <v>18</v>
      </c>
      <c r="H687">
        <v>2</v>
      </c>
      <c r="I687">
        <v>11</v>
      </c>
      <c r="J687">
        <v>0</v>
      </c>
      <c r="K687">
        <v>5</v>
      </c>
      <c r="L687">
        <v>0</v>
      </c>
    </row>
    <row r="688" spans="1:12">
      <c r="A688" t="s">
        <v>2245</v>
      </c>
      <c r="B688" t="s">
        <v>2246</v>
      </c>
      <c r="C688" t="s">
        <v>2168</v>
      </c>
      <c r="D688" t="s">
        <v>2247</v>
      </c>
      <c r="E688" t="s">
        <v>2228</v>
      </c>
      <c r="F688" t="s">
        <v>17</v>
      </c>
      <c r="G688" t="s">
        <v>87</v>
      </c>
      <c r="H688">
        <v>1</v>
      </c>
      <c r="I688">
        <v>11</v>
      </c>
      <c r="J688">
        <v>0</v>
      </c>
      <c r="K688">
        <v>9</v>
      </c>
      <c r="L688">
        <v>1</v>
      </c>
    </row>
    <row r="689" spans="1:12">
      <c r="A689" t="s">
        <v>2248</v>
      </c>
      <c r="B689" t="s">
        <v>2249</v>
      </c>
      <c r="C689" t="s">
        <v>2168</v>
      </c>
      <c r="D689" t="s">
        <v>2250</v>
      </c>
      <c r="E689" t="s">
        <v>2251</v>
      </c>
      <c r="F689" t="s">
        <v>17</v>
      </c>
      <c r="G689" t="s">
        <v>18</v>
      </c>
      <c r="H689">
        <v>4</v>
      </c>
      <c r="I689">
        <v>11</v>
      </c>
      <c r="J689">
        <v>1</v>
      </c>
      <c r="K689">
        <v>10</v>
      </c>
      <c r="L689">
        <v>0</v>
      </c>
    </row>
    <row r="690" spans="1:12">
      <c r="A690" t="s">
        <v>2252</v>
      </c>
      <c r="B690" t="s">
        <v>2253</v>
      </c>
      <c r="C690" t="s">
        <v>2168</v>
      </c>
      <c r="D690" t="s">
        <v>2254</v>
      </c>
      <c r="E690" t="s">
        <v>2217</v>
      </c>
      <c r="F690" t="s">
        <v>17</v>
      </c>
      <c r="G690" t="s">
        <v>87</v>
      </c>
      <c r="H690">
        <v>1</v>
      </c>
      <c r="I690">
        <v>11</v>
      </c>
      <c r="J690">
        <v>0</v>
      </c>
      <c r="K690">
        <v>7</v>
      </c>
      <c r="L690">
        <v>2</v>
      </c>
    </row>
    <row r="691" spans="1:12">
      <c r="A691" t="s">
        <v>2255</v>
      </c>
      <c r="B691" t="s">
        <v>2256</v>
      </c>
      <c r="C691" t="s">
        <v>2168</v>
      </c>
      <c r="D691" t="s">
        <v>2257</v>
      </c>
      <c r="E691" t="s">
        <v>2258</v>
      </c>
      <c r="F691" t="s">
        <v>17</v>
      </c>
      <c r="G691" t="s">
        <v>32</v>
      </c>
      <c r="H691">
        <v>3</v>
      </c>
      <c r="I691">
        <v>11</v>
      </c>
      <c r="J691">
        <v>0</v>
      </c>
      <c r="K691">
        <v>9</v>
      </c>
      <c r="L691">
        <v>1</v>
      </c>
    </row>
    <row r="692" spans="1:12">
      <c r="A692" t="s">
        <v>2259</v>
      </c>
      <c r="B692" t="s">
        <v>2260</v>
      </c>
      <c r="C692" t="s">
        <v>2168</v>
      </c>
      <c r="D692" t="s">
        <v>2261</v>
      </c>
      <c r="E692" t="s">
        <v>2262</v>
      </c>
      <c r="F692" t="s">
        <v>17</v>
      </c>
      <c r="G692" t="s">
        <v>18</v>
      </c>
      <c r="H692">
        <v>3</v>
      </c>
      <c r="I692">
        <v>11</v>
      </c>
      <c r="J692">
        <v>0</v>
      </c>
      <c r="K692">
        <v>6</v>
      </c>
      <c r="L692">
        <v>0</v>
      </c>
    </row>
    <row r="693" spans="1:12">
      <c r="A693" t="s">
        <v>2263</v>
      </c>
      <c r="B693" t="s">
        <v>2264</v>
      </c>
      <c r="C693" t="s">
        <v>2168</v>
      </c>
      <c r="D693" t="s">
        <v>2265</v>
      </c>
      <c r="E693" t="s">
        <v>2266</v>
      </c>
      <c r="F693" t="s">
        <v>17</v>
      </c>
      <c r="G693" t="s">
        <v>87</v>
      </c>
      <c r="H693">
        <v>4</v>
      </c>
      <c r="I693">
        <v>11</v>
      </c>
      <c r="J693">
        <v>0</v>
      </c>
      <c r="K693">
        <v>6</v>
      </c>
      <c r="L693">
        <v>1</v>
      </c>
    </row>
    <row r="694" spans="1:12">
      <c r="A694" t="s">
        <v>2267</v>
      </c>
      <c r="B694" t="s">
        <v>2268</v>
      </c>
      <c r="C694" t="s">
        <v>2168</v>
      </c>
      <c r="D694" t="s">
        <v>2269</v>
      </c>
      <c r="E694" t="s">
        <v>2217</v>
      </c>
      <c r="F694" t="s">
        <v>17</v>
      </c>
      <c r="G694" t="s">
        <v>32</v>
      </c>
      <c r="H694">
        <v>2</v>
      </c>
      <c r="I694">
        <v>11</v>
      </c>
      <c r="J694">
        <v>0</v>
      </c>
      <c r="K694">
        <v>10</v>
      </c>
      <c r="L694">
        <v>1</v>
      </c>
    </row>
    <row r="695" spans="1:12">
      <c r="A695" t="s">
        <v>2270</v>
      </c>
      <c r="B695" t="s">
        <v>2271</v>
      </c>
      <c r="C695" t="s">
        <v>2168</v>
      </c>
      <c r="D695" t="s">
        <v>2272</v>
      </c>
      <c r="E695" t="s">
        <v>2273</v>
      </c>
      <c r="F695" t="s">
        <v>17</v>
      </c>
      <c r="G695" t="s">
        <v>18</v>
      </c>
      <c r="H695">
        <v>1</v>
      </c>
      <c r="I695">
        <v>11</v>
      </c>
      <c r="J695">
        <v>0</v>
      </c>
      <c r="K695">
        <v>8</v>
      </c>
      <c r="L695">
        <v>0</v>
      </c>
    </row>
    <row r="696" spans="1:12">
      <c r="A696" t="s">
        <v>2274</v>
      </c>
      <c r="B696" t="s">
        <v>2275</v>
      </c>
      <c r="C696" t="s">
        <v>2168</v>
      </c>
      <c r="D696" t="s">
        <v>2276</v>
      </c>
      <c r="E696" t="s">
        <v>2110</v>
      </c>
      <c r="F696" t="s">
        <v>17</v>
      </c>
      <c r="G696" t="s">
        <v>27</v>
      </c>
      <c r="H696">
        <v>3</v>
      </c>
      <c r="I696">
        <v>11</v>
      </c>
      <c r="J696">
        <v>0</v>
      </c>
      <c r="K696">
        <v>6</v>
      </c>
      <c r="L696">
        <v>0</v>
      </c>
    </row>
    <row r="697" spans="1:12">
      <c r="A697" t="s">
        <v>2277</v>
      </c>
      <c r="B697" t="s">
        <v>2278</v>
      </c>
      <c r="C697" t="s">
        <v>2168</v>
      </c>
      <c r="D697" t="s">
        <v>2279</v>
      </c>
      <c r="E697" t="s">
        <v>2280</v>
      </c>
      <c r="F697" t="s">
        <v>17</v>
      </c>
      <c r="G697" t="s">
        <v>32</v>
      </c>
      <c r="H697">
        <v>5</v>
      </c>
      <c r="I697">
        <v>11</v>
      </c>
      <c r="J697">
        <v>1</v>
      </c>
      <c r="K697">
        <v>4</v>
      </c>
      <c r="L697">
        <v>0</v>
      </c>
    </row>
    <row r="698" spans="1:12">
      <c r="A698" t="s">
        <v>2281</v>
      </c>
      <c r="B698" t="s">
        <v>2282</v>
      </c>
      <c r="C698" t="s">
        <v>2168</v>
      </c>
      <c r="D698" t="s">
        <v>2283</v>
      </c>
      <c r="E698" t="s">
        <v>509</v>
      </c>
      <c r="F698" t="s">
        <v>17</v>
      </c>
      <c r="G698" t="s">
        <v>113</v>
      </c>
      <c r="H698">
        <v>4</v>
      </c>
      <c r="I698">
        <v>11</v>
      </c>
      <c r="J698">
        <v>0</v>
      </c>
      <c r="K698">
        <v>6</v>
      </c>
      <c r="L698">
        <v>1</v>
      </c>
    </row>
    <row r="699" spans="1:12">
      <c r="A699" t="s">
        <v>2284</v>
      </c>
      <c r="B699" t="s">
        <v>2285</v>
      </c>
      <c r="C699" t="s">
        <v>2168</v>
      </c>
      <c r="D699" t="s">
        <v>2286</v>
      </c>
      <c r="E699" t="s">
        <v>2287</v>
      </c>
      <c r="F699" t="s">
        <v>17</v>
      </c>
      <c r="G699" t="s">
        <v>18</v>
      </c>
      <c r="H699">
        <v>1</v>
      </c>
      <c r="I699">
        <v>11</v>
      </c>
      <c r="J699">
        <v>0</v>
      </c>
      <c r="K699">
        <v>7</v>
      </c>
      <c r="L699">
        <v>1</v>
      </c>
    </row>
    <row r="700" spans="1:12">
      <c r="A700" t="s">
        <v>2288</v>
      </c>
      <c r="B700" t="s">
        <v>2289</v>
      </c>
      <c r="C700" t="s">
        <v>2168</v>
      </c>
      <c r="D700" t="s">
        <v>2290</v>
      </c>
      <c r="E700" t="s">
        <v>2291</v>
      </c>
      <c r="F700" t="s">
        <v>17</v>
      </c>
      <c r="G700" t="s">
        <v>87</v>
      </c>
      <c r="H700">
        <v>1</v>
      </c>
      <c r="I700">
        <v>11</v>
      </c>
      <c r="J700">
        <v>0</v>
      </c>
      <c r="K700">
        <v>8</v>
      </c>
      <c r="L700">
        <v>1</v>
      </c>
    </row>
    <row r="701" spans="1:12">
      <c r="A701" t="s">
        <v>2292</v>
      </c>
      <c r="B701" t="s">
        <v>2293</v>
      </c>
      <c r="C701" t="s">
        <v>2168</v>
      </c>
      <c r="D701" t="s">
        <v>2294</v>
      </c>
      <c r="E701" t="s">
        <v>16</v>
      </c>
      <c r="F701" t="s">
        <v>17</v>
      </c>
      <c r="G701" t="s">
        <v>32</v>
      </c>
      <c r="H701">
        <v>2</v>
      </c>
      <c r="I701">
        <v>11</v>
      </c>
      <c r="J701">
        <v>0</v>
      </c>
      <c r="K701">
        <v>9</v>
      </c>
      <c r="L701">
        <v>1</v>
      </c>
    </row>
    <row r="702" spans="1:12">
      <c r="A702" t="s">
        <v>2295</v>
      </c>
      <c r="B702" t="s">
        <v>2296</v>
      </c>
      <c r="C702" t="s">
        <v>2168</v>
      </c>
      <c r="D702" t="s">
        <v>2185</v>
      </c>
      <c r="E702" t="s">
        <v>2186</v>
      </c>
      <c r="F702" t="s">
        <v>17</v>
      </c>
      <c r="G702" t="s">
        <v>87</v>
      </c>
      <c r="H702">
        <v>4</v>
      </c>
      <c r="I702">
        <v>11</v>
      </c>
      <c r="J702">
        <v>2</v>
      </c>
      <c r="K702">
        <v>7</v>
      </c>
      <c r="L702">
        <v>1</v>
      </c>
    </row>
    <row r="703" spans="1:12">
      <c r="A703" t="s">
        <v>2297</v>
      </c>
      <c r="B703" t="s">
        <v>2298</v>
      </c>
      <c r="C703" t="s">
        <v>2168</v>
      </c>
      <c r="D703" t="s">
        <v>2299</v>
      </c>
      <c r="E703" t="s">
        <v>2300</v>
      </c>
      <c r="F703" t="s">
        <v>17</v>
      </c>
      <c r="G703" t="s">
        <v>27</v>
      </c>
      <c r="H703">
        <v>3</v>
      </c>
      <c r="I703">
        <v>11</v>
      </c>
      <c r="J703">
        <v>0</v>
      </c>
      <c r="K703">
        <v>8</v>
      </c>
      <c r="L703">
        <v>0</v>
      </c>
    </row>
    <row r="704" spans="1:12">
      <c r="A704" t="s">
        <v>2301</v>
      </c>
      <c r="B704" t="s">
        <v>2302</v>
      </c>
      <c r="C704" t="s">
        <v>2168</v>
      </c>
      <c r="D704" t="s">
        <v>2303</v>
      </c>
      <c r="E704" t="s">
        <v>40</v>
      </c>
      <c r="F704" t="s">
        <v>17</v>
      </c>
      <c r="G704" t="s">
        <v>32</v>
      </c>
      <c r="H704">
        <v>1</v>
      </c>
      <c r="I704">
        <v>11</v>
      </c>
      <c r="J704">
        <v>0</v>
      </c>
      <c r="K704">
        <v>9</v>
      </c>
      <c r="L704">
        <v>1</v>
      </c>
    </row>
    <row r="705" spans="1:12">
      <c r="A705" t="s">
        <v>2304</v>
      </c>
      <c r="B705" t="s">
        <v>2305</v>
      </c>
      <c r="C705" t="s">
        <v>2168</v>
      </c>
      <c r="D705" t="s">
        <v>2306</v>
      </c>
      <c r="E705" t="s">
        <v>2307</v>
      </c>
      <c r="F705" t="s">
        <v>17</v>
      </c>
      <c r="G705" t="s">
        <v>32</v>
      </c>
      <c r="H705">
        <v>2</v>
      </c>
      <c r="I705">
        <v>11</v>
      </c>
      <c r="J705">
        <v>1</v>
      </c>
      <c r="K705">
        <v>9</v>
      </c>
      <c r="L705">
        <v>1</v>
      </c>
    </row>
    <row r="706" spans="1:12">
      <c r="A706" t="s">
        <v>2308</v>
      </c>
      <c r="B706" t="s">
        <v>2309</v>
      </c>
      <c r="C706" t="s">
        <v>2168</v>
      </c>
      <c r="D706" t="s">
        <v>2310</v>
      </c>
      <c r="E706" t="s">
        <v>2307</v>
      </c>
      <c r="F706" t="s">
        <v>17</v>
      </c>
      <c r="G706" t="s">
        <v>32</v>
      </c>
      <c r="H706">
        <v>2</v>
      </c>
      <c r="I706">
        <v>11</v>
      </c>
      <c r="J706">
        <v>0</v>
      </c>
      <c r="K706">
        <v>7</v>
      </c>
      <c r="L706">
        <v>1</v>
      </c>
    </row>
    <row r="707" spans="1:12">
      <c r="A707" t="s">
        <v>2311</v>
      </c>
      <c r="B707" t="s">
        <v>2312</v>
      </c>
      <c r="C707" t="s">
        <v>2168</v>
      </c>
      <c r="D707" t="s">
        <v>2313</v>
      </c>
      <c r="E707" t="s">
        <v>2307</v>
      </c>
      <c r="F707" t="s">
        <v>17</v>
      </c>
      <c r="G707" t="s">
        <v>32</v>
      </c>
      <c r="H707">
        <v>2</v>
      </c>
      <c r="I707">
        <v>11</v>
      </c>
      <c r="J707">
        <v>0</v>
      </c>
      <c r="K707">
        <v>11</v>
      </c>
      <c r="L707">
        <v>0</v>
      </c>
    </row>
    <row r="708" spans="1:12">
      <c r="A708" t="s">
        <v>2314</v>
      </c>
      <c r="B708" t="s">
        <v>2315</v>
      </c>
      <c r="C708" t="s">
        <v>2168</v>
      </c>
      <c r="D708" t="s">
        <v>2316</v>
      </c>
      <c r="E708" t="s">
        <v>2307</v>
      </c>
      <c r="F708" t="s">
        <v>17</v>
      </c>
      <c r="G708" t="s">
        <v>230</v>
      </c>
      <c r="H708">
        <v>4</v>
      </c>
      <c r="I708">
        <v>11</v>
      </c>
      <c r="J708">
        <v>0</v>
      </c>
      <c r="K708">
        <v>11</v>
      </c>
      <c r="L708">
        <v>0</v>
      </c>
    </row>
    <row r="709" spans="1:12">
      <c r="A709" t="s">
        <v>2317</v>
      </c>
      <c r="B709" t="s">
        <v>2318</v>
      </c>
      <c r="C709" t="s">
        <v>2168</v>
      </c>
      <c r="D709" t="s">
        <v>2319</v>
      </c>
      <c r="E709" t="s">
        <v>2320</v>
      </c>
      <c r="F709" t="s">
        <v>17</v>
      </c>
      <c r="G709" t="s">
        <v>18</v>
      </c>
      <c r="H709">
        <v>3</v>
      </c>
      <c r="I709">
        <v>11</v>
      </c>
      <c r="J709">
        <v>0</v>
      </c>
      <c r="K709">
        <v>10</v>
      </c>
      <c r="L709">
        <v>1</v>
      </c>
    </row>
    <row r="710" spans="1:12">
      <c r="A710" t="s">
        <v>2321</v>
      </c>
      <c r="B710" t="s">
        <v>2322</v>
      </c>
      <c r="C710" t="s">
        <v>2168</v>
      </c>
      <c r="D710" t="s">
        <v>2323</v>
      </c>
      <c r="E710" t="s">
        <v>2324</v>
      </c>
      <c r="F710" t="s">
        <v>17</v>
      </c>
      <c r="G710" t="s">
        <v>18</v>
      </c>
      <c r="H710">
        <v>2</v>
      </c>
      <c r="I710">
        <v>11</v>
      </c>
      <c r="J710">
        <v>0</v>
      </c>
      <c r="K710">
        <v>6</v>
      </c>
      <c r="L710">
        <v>2</v>
      </c>
    </row>
    <row r="711" spans="1:12">
      <c r="A711" t="s">
        <v>2325</v>
      </c>
      <c r="B711" t="s">
        <v>2326</v>
      </c>
      <c r="C711" t="s">
        <v>2168</v>
      </c>
      <c r="D711" t="s">
        <v>255</v>
      </c>
      <c r="E711" t="s">
        <v>2327</v>
      </c>
      <c r="F711" t="s">
        <v>17</v>
      </c>
      <c r="G711" t="s">
        <v>27</v>
      </c>
      <c r="H711">
        <v>2</v>
      </c>
      <c r="I711">
        <v>11</v>
      </c>
      <c r="J711">
        <v>0</v>
      </c>
      <c r="K711">
        <v>6</v>
      </c>
      <c r="L711">
        <v>1</v>
      </c>
    </row>
    <row r="712" spans="1:12">
      <c r="A712" t="s">
        <v>2328</v>
      </c>
      <c r="B712" t="s">
        <v>2329</v>
      </c>
      <c r="C712" t="s">
        <v>2168</v>
      </c>
      <c r="D712" t="s">
        <v>2330</v>
      </c>
      <c r="E712" t="s">
        <v>2331</v>
      </c>
      <c r="F712" t="s">
        <v>17</v>
      </c>
      <c r="G712" t="s">
        <v>18</v>
      </c>
      <c r="H712">
        <v>2</v>
      </c>
      <c r="I712">
        <v>11</v>
      </c>
      <c r="J712">
        <v>0</v>
      </c>
      <c r="K712">
        <v>8</v>
      </c>
      <c r="L712">
        <v>1</v>
      </c>
    </row>
    <row r="713" spans="1:12">
      <c r="A713" t="s">
        <v>2332</v>
      </c>
      <c r="B713" t="s">
        <v>2333</v>
      </c>
      <c r="C713" t="s">
        <v>2168</v>
      </c>
      <c r="D713" t="s">
        <v>2334</v>
      </c>
      <c r="E713" t="s">
        <v>2335</v>
      </c>
      <c r="F713" t="s">
        <v>17</v>
      </c>
      <c r="G713" t="s">
        <v>27</v>
      </c>
      <c r="H713">
        <v>4</v>
      </c>
      <c r="I713">
        <v>11</v>
      </c>
      <c r="J713">
        <v>0</v>
      </c>
      <c r="K713">
        <v>5</v>
      </c>
      <c r="L713">
        <v>1</v>
      </c>
    </row>
    <row r="714" spans="1:12">
      <c r="A714" t="s">
        <v>2336</v>
      </c>
      <c r="B714" t="s">
        <v>2337</v>
      </c>
      <c r="C714" t="s">
        <v>2168</v>
      </c>
      <c r="D714" t="s">
        <v>2338</v>
      </c>
      <c r="E714" t="s">
        <v>2339</v>
      </c>
      <c r="F714" t="s">
        <v>17</v>
      </c>
      <c r="G714" t="s">
        <v>18</v>
      </c>
      <c r="H714">
        <v>2</v>
      </c>
      <c r="I714">
        <v>11</v>
      </c>
      <c r="J714">
        <v>0</v>
      </c>
      <c r="K714">
        <v>6</v>
      </c>
      <c r="L714">
        <v>2</v>
      </c>
    </row>
    <row r="715" spans="1:12">
      <c r="A715" t="s">
        <v>2340</v>
      </c>
      <c r="B715" t="s">
        <v>2341</v>
      </c>
      <c r="C715" t="s">
        <v>2168</v>
      </c>
      <c r="D715" t="s">
        <v>2342</v>
      </c>
      <c r="E715" t="s">
        <v>2343</v>
      </c>
      <c r="F715" t="s">
        <v>17</v>
      </c>
      <c r="G715" t="s">
        <v>18</v>
      </c>
      <c r="H715">
        <v>2</v>
      </c>
      <c r="I715">
        <v>11</v>
      </c>
      <c r="J715">
        <v>0</v>
      </c>
      <c r="K715">
        <v>8</v>
      </c>
      <c r="L715">
        <v>3</v>
      </c>
    </row>
    <row r="716" spans="1:12">
      <c r="A716" t="s">
        <v>2344</v>
      </c>
      <c r="B716" t="s">
        <v>825</v>
      </c>
      <c r="C716" t="s">
        <v>2168</v>
      </c>
      <c r="D716" t="s">
        <v>2345</v>
      </c>
      <c r="E716" t="s">
        <v>2346</v>
      </c>
      <c r="F716" t="s">
        <v>17</v>
      </c>
      <c r="G716" t="s">
        <v>18</v>
      </c>
      <c r="H716">
        <v>4</v>
      </c>
      <c r="I716">
        <v>11</v>
      </c>
      <c r="J716">
        <v>1</v>
      </c>
      <c r="K716">
        <v>4</v>
      </c>
      <c r="L716">
        <v>0</v>
      </c>
    </row>
    <row r="717" spans="1:12">
      <c r="A717" t="s">
        <v>2347</v>
      </c>
      <c r="B717" t="s">
        <v>2348</v>
      </c>
      <c r="C717" t="s">
        <v>2168</v>
      </c>
      <c r="D717" t="s">
        <v>2349</v>
      </c>
      <c r="E717" t="s">
        <v>2350</v>
      </c>
      <c r="F717" t="s">
        <v>17</v>
      </c>
      <c r="G717" t="s">
        <v>18</v>
      </c>
      <c r="H717">
        <v>2</v>
      </c>
      <c r="I717">
        <v>11</v>
      </c>
      <c r="J717">
        <v>0</v>
      </c>
      <c r="K717">
        <v>8</v>
      </c>
      <c r="L717">
        <v>2</v>
      </c>
    </row>
    <row r="718" spans="1:12">
      <c r="A718" t="s">
        <v>2351</v>
      </c>
      <c r="B718" t="s">
        <v>2352</v>
      </c>
      <c r="C718" t="s">
        <v>2168</v>
      </c>
      <c r="D718" t="s">
        <v>2353</v>
      </c>
      <c r="E718" t="s">
        <v>2354</v>
      </c>
      <c r="F718" t="s">
        <v>17</v>
      </c>
      <c r="G718" t="s">
        <v>18</v>
      </c>
      <c r="H718">
        <v>3</v>
      </c>
      <c r="I718">
        <v>11</v>
      </c>
      <c r="J718">
        <v>0</v>
      </c>
      <c r="K718">
        <v>8</v>
      </c>
      <c r="L718">
        <v>0</v>
      </c>
    </row>
    <row r="719" spans="1:12">
      <c r="A719" t="s">
        <v>2355</v>
      </c>
      <c r="B719" t="s">
        <v>2356</v>
      </c>
      <c r="C719" t="s">
        <v>2168</v>
      </c>
      <c r="D719" t="s">
        <v>2357</v>
      </c>
      <c r="E719" t="s">
        <v>2358</v>
      </c>
      <c r="F719" t="s">
        <v>17</v>
      </c>
      <c r="G719" t="s">
        <v>27</v>
      </c>
      <c r="H719">
        <v>4</v>
      </c>
      <c r="I719">
        <v>11</v>
      </c>
      <c r="J719">
        <v>0</v>
      </c>
      <c r="K719">
        <v>7</v>
      </c>
      <c r="L719">
        <v>0</v>
      </c>
    </row>
    <row r="720" spans="1:12">
      <c r="A720" t="s">
        <v>2359</v>
      </c>
      <c r="B720" t="s">
        <v>2360</v>
      </c>
      <c r="C720" t="s">
        <v>2168</v>
      </c>
      <c r="D720" t="s">
        <v>2361</v>
      </c>
      <c r="E720" t="s">
        <v>2362</v>
      </c>
      <c r="F720" t="s">
        <v>17</v>
      </c>
      <c r="G720" t="s">
        <v>27</v>
      </c>
      <c r="H720">
        <v>5</v>
      </c>
      <c r="I720">
        <v>11</v>
      </c>
      <c r="J720">
        <v>0</v>
      </c>
      <c r="K720">
        <v>9</v>
      </c>
      <c r="L720">
        <v>0</v>
      </c>
    </row>
    <row r="721" spans="1:12">
      <c r="A721" t="s">
        <v>2363</v>
      </c>
      <c r="B721" t="s">
        <v>2364</v>
      </c>
      <c r="C721" t="s">
        <v>2168</v>
      </c>
      <c r="D721" t="s">
        <v>2365</v>
      </c>
      <c r="E721" t="s">
        <v>2291</v>
      </c>
      <c r="F721" t="s">
        <v>17</v>
      </c>
      <c r="G721" t="s">
        <v>32</v>
      </c>
      <c r="H721">
        <v>3</v>
      </c>
      <c r="I721">
        <v>11</v>
      </c>
      <c r="J721">
        <v>1</v>
      </c>
      <c r="K721">
        <v>10</v>
      </c>
      <c r="L721">
        <v>0</v>
      </c>
    </row>
    <row r="722" spans="1:12">
      <c r="A722" t="s">
        <v>2366</v>
      </c>
      <c r="B722" t="s">
        <v>2367</v>
      </c>
      <c r="C722" t="s">
        <v>2168</v>
      </c>
      <c r="D722" t="s">
        <v>2368</v>
      </c>
      <c r="E722" t="s">
        <v>2251</v>
      </c>
      <c r="F722" t="s">
        <v>17</v>
      </c>
      <c r="G722" t="s">
        <v>87</v>
      </c>
      <c r="H722">
        <v>2</v>
      </c>
      <c r="I722">
        <v>11</v>
      </c>
      <c r="J722">
        <v>0</v>
      </c>
      <c r="K722">
        <v>10</v>
      </c>
      <c r="L722">
        <v>0</v>
      </c>
    </row>
    <row r="723" spans="1:12">
      <c r="A723" t="s">
        <v>2369</v>
      </c>
      <c r="B723" t="s">
        <v>2370</v>
      </c>
      <c r="C723" t="s">
        <v>2168</v>
      </c>
      <c r="D723" t="s">
        <v>2371</v>
      </c>
      <c r="E723" t="s">
        <v>121</v>
      </c>
      <c r="F723" t="s">
        <v>17</v>
      </c>
      <c r="G723" t="s">
        <v>27</v>
      </c>
      <c r="H723">
        <v>1</v>
      </c>
      <c r="I723">
        <v>11</v>
      </c>
      <c r="J723">
        <v>0</v>
      </c>
      <c r="K723">
        <v>6</v>
      </c>
      <c r="L723">
        <v>0</v>
      </c>
    </row>
    <row r="724" spans="1:12">
      <c r="A724" t="s">
        <v>2372</v>
      </c>
      <c r="B724" t="s">
        <v>2293</v>
      </c>
      <c r="C724" t="s">
        <v>2168</v>
      </c>
      <c r="D724" t="s">
        <v>2373</v>
      </c>
      <c r="E724" t="s">
        <v>16</v>
      </c>
      <c r="F724" t="s">
        <v>17</v>
      </c>
      <c r="G724" t="s">
        <v>32</v>
      </c>
      <c r="H724">
        <v>5</v>
      </c>
      <c r="I724">
        <v>11</v>
      </c>
      <c r="J724">
        <v>0</v>
      </c>
      <c r="K724">
        <v>7</v>
      </c>
      <c r="L724">
        <v>0</v>
      </c>
    </row>
    <row r="725" spans="1:12">
      <c r="A725" t="s">
        <v>2374</v>
      </c>
      <c r="B725" t="s">
        <v>2375</v>
      </c>
      <c r="C725" t="s">
        <v>2168</v>
      </c>
      <c r="D725" t="s">
        <v>2313</v>
      </c>
      <c r="E725" t="s">
        <v>2307</v>
      </c>
      <c r="F725" t="s">
        <v>17</v>
      </c>
      <c r="G725" t="s">
        <v>32</v>
      </c>
      <c r="H725">
        <v>3</v>
      </c>
      <c r="I725">
        <v>11</v>
      </c>
      <c r="J725">
        <v>0</v>
      </c>
      <c r="K725">
        <v>8</v>
      </c>
      <c r="L725">
        <v>2</v>
      </c>
    </row>
    <row r="726" spans="1:12">
      <c r="A726" t="s">
        <v>2376</v>
      </c>
      <c r="B726" t="s">
        <v>2377</v>
      </c>
      <c r="C726" t="s">
        <v>2168</v>
      </c>
      <c r="D726" t="s">
        <v>2378</v>
      </c>
      <c r="E726" t="s">
        <v>2343</v>
      </c>
      <c r="F726" t="s">
        <v>17</v>
      </c>
      <c r="G726" t="s">
        <v>32</v>
      </c>
      <c r="H726">
        <v>3</v>
      </c>
      <c r="I726">
        <v>11</v>
      </c>
      <c r="J726">
        <v>0</v>
      </c>
      <c r="K726">
        <v>6</v>
      </c>
      <c r="L726">
        <v>2</v>
      </c>
    </row>
    <row r="727" spans="1:12">
      <c r="A727" t="s">
        <v>2379</v>
      </c>
      <c r="B727" t="s">
        <v>2380</v>
      </c>
      <c r="C727" t="s">
        <v>2168</v>
      </c>
      <c r="D727" t="s">
        <v>2381</v>
      </c>
      <c r="E727" t="s">
        <v>2382</v>
      </c>
      <c r="F727" t="s">
        <v>17</v>
      </c>
      <c r="G727" t="s">
        <v>32</v>
      </c>
      <c r="H727">
        <v>1</v>
      </c>
      <c r="I727">
        <v>11</v>
      </c>
      <c r="J727">
        <v>0</v>
      </c>
      <c r="K727">
        <v>3</v>
      </c>
      <c r="L727">
        <v>1</v>
      </c>
    </row>
    <row r="728" spans="1:12">
      <c r="A728" t="s">
        <v>2383</v>
      </c>
      <c r="B728" t="s">
        <v>2384</v>
      </c>
      <c r="C728" t="s">
        <v>2168</v>
      </c>
      <c r="D728" t="s">
        <v>2385</v>
      </c>
      <c r="E728" t="s">
        <v>2287</v>
      </c>
      <c r="F728" t="s">
        <v>17</v>
      </c>
      <c r="G728" t="s">
        <v>27</v>
      </c>
      <c r="H728">
        <v>4</v>
      </c>
      <c r="I728">
        <v>11</v>
      </c>
      <c r="J728">
        <v>0</v>
      </c>
      <c r="K728">
        <v>9</v>
      </c>
      <c r="L728">
        <v>0</v>
      </c>
    </row>
    <row r="729" spans="1:12">
      <c r="A729" t="s">
        <v>2386</v>
      </c>
      <c r="B729" t="s">
        <v>2112</v>
      </c>
      <c r="C729" t="s">
        <v>2168</v>
      </c>
      <c r="D729" t="s">
        <v>2387</v>
      </c>
      <c r="E729" t="s">
        <v>2228</v>
      </c>
      <c r="F729" t="s">
        <v>17</v>
      </c>
      <c r="G729" t="s">
        <v>27</v>
      </c>
      <c r="H729">
        <v>2</v>
      </c>
      <c r="I729">
        <v>11</v>
      </c>
      <c r="J729">
        <v>0</v>
      </c>
      <c r="K729">
        <v>7</v>
      </c>
      <c r="L729">
        <v>1</v>
      </c>
    </row>
    <row r="730" spans="1:12">
      <c r="A730" t="s">
        <v>2388</v>
      </c>
      <c r="B730" t="s">
        <v>2389</v>
      </c>
      <c r="C730" t="s">
        <v>2168</v>
      </c>
      <c r="D730" t="s">
        <v>2390</v>
      </c>
      <c r="E730" t="s">
        <v>1476</v>
      </c>
      <c r="F730" t="s">
        <v>17</v>
      </c>
      <c r="G730" t="s">
        <v>32</v>
      </c>
      <c r="H730">
        <v>3</v>
      </c>
      <c r="I730">
        <v>11</v>
      </c>
      <c r="J730">
        <v>1</v>
      </c>
      <c r="K730">
        <v>6</v>
      </c>
      <c r="L730">
        <v>0</v>
      </c>
    </row>
    <row r="731" spans="1:12">
      <c r="A731" t="s">
        <v>2391</v>
      </c>
      <c r="B731" t="s">
        <v>2392</v>
      </c>
      <c r="C731" t="s">
        <v>2168</v>
      </c>
      <c r="D731" t="s">
        <v>2393</v>
      </c>
      <c r="E731" t="s">
        <v>2394</v>
      </c>
      <c r="F731" t="s">
        <v>17</v>
      </c>
      <c r="G731" t="s">
        <v>18</v>
      </c>
      <c r="H731">
        <v>2</v>
      </c>
      <c r="I731">
        <v>11</v>
      </c>
      <c r="J731">
        <v>0</v>
      </c>
      <c r="K731">
        <v>7</v>
      </c>
      <c r="L731">
        <v>1</v>
      </c>
    </row>
    <row r="732" spans="1:12">
      <c r="A732" t="s">
        <v>2395</v>
      </c>
      <c r="B732" t="s">
        <v>2396</v>
      </c>
      <c r="C732" t="s">
        <v>2168</v>
      </c>
      <c r="D732" t="s">
        <v>2397</v>
      </c>
      <c r="E732" t="s">
        <v>2320</v>
      </c>
      <c r="F732" t="s">
        <v>17</v>
      </c>
      <c r="G732" t="s">
        <v>27</v>
      </c>
      <c r="H732">
        <v>1</v>
      </c>
      <c r="I732">
        <v>11</v>
      </c>
      <c r="J732">
        <v>0</v>
      </c>
      <c r="K732">
        <v>6</v>
      </c>
      <c r="L732">
        <v>1</v>
      </c>
    </row>
    <row r="733" spans="1:12">
      <c r="A733" t="s">
        <v>2398</v>
      </c>
      <c r="B733" t="s">
        <v>2399</v>
      </c>
      <c r="C733" t="s">
        <v>2168</v>
      </c>
      <c r="D733" t="s">
        <v>2400</v>
      </c>
      <c r="E733" t="s">
        <v>2307</v>
      </c>
      <c r="F733" t="s">
        <v>17</v>
      </c>
      <c r="G733" t="s">
        <v>27</v>
      </c>
      <c r="H733">
        <v>2</v>
      </c>
      <c r="I733">
        <v>11</v>
      </c>
      <c r="J733">
        <v>0</v>
      </c>
      <c r="K733">
        <v>6</v>
      </c>
      <c r="L733">
        <v>1</v>
      </c>
    </row>
    <row r="734" spans="1:12">
      <c r="A734" t="s">
        <v>2401</v>
      </c>
      <c r="B734" t="s">
        <v>2402</v>
      </c>
      <c r="C734" t="s">
        <v>2168</v>
      </c>
      <c r="D734" t="s">
        <v>2403</v>
      </c>
      <c r="E734" t="s">
        <v>2291</v>
      </c>
      <c r="F734" t="s">
        <v>17</v>
      </c>
      <c r="G734" t="s">
        <v>27</v>
      </c>
      <c r="H734">
        <v>5</v>
      </c>
      <c r="I734">
        <v>11</v>
      </c>
      <c r="J734">
        <v>0</v>
      </c>
      <c r="K734">
        <v>7</v>
      </c>
      <c r="L734">
        <v>0</v>
      </c>
    </row>
    <row r="735" spans="1:12">
      <c r="A735" t="s">
        <v>2404</v>
      </c>
      <c r="B735" t="s">
        <v>2405</v>
      </c>
      <c r="C735" t="s">
        <v>2168</v>
      </c>
      <c r="D735" t="s">
        <v>2406</v>
      </c>
      <c r="E735" t="s">
        <v>86</v>
      </c>
      <c r="F735" t="s">
        <v>17</v>
      </c>
      <c r="G735" t="s">
        <v>32</v>
      </c>
      <c r="H735">
        <v>3</v>
      </c>
      <c r="I735">
        <v>11</v>
      </c>
      <c r="J735">
        <v>0</v>
      </c>
      <c r="K735">
        <v>9</v>
      </c>
      <c r="L735">
        <v>1</v>
      </c>
    </row>
    <row r="736" spans="1:12">
      <c r="A736" t="s">
        <v>2407</v>
      </c>
      <c r="B736" t="s">
        <v>2408</v>
      </c>
      <c r="C736" t="s">
        <v>2168</v>
      </c>
      <c r="D736" t="s">
        <v>2409</v>
      </c>
      <c r="E736" t="s">
        <v>2410</v>
      </c>
      <c r="F736" t="s">
        <v>17</v>
      </c>
      <c r="G736" t="s">
        <v>87</v>
      </c>
      <c r="H736">
        <v>4</v>
      </c>
      <c r="I736">
        <v>11</v>
      </c>
      <c r="J736">
        <v>0</v>
      </c>
      <c r="K736">
        <v>6</v>
      </c>
      <c r="L736">
        <v>0</v>
      </c>
    </row>
    <row r="737" spans="1:12">
      <c r="A737" t="s">
        <v>2411</v>
      </c>
      <c r="B737" t="s">
        <v>2412</v>
      </c>
      <c r="C737" t="s">
        <v>2168</v>
      </c>
      <c r="D737" t="s">
        <v>2413</v>
      </c>
      <c r="E737" t="s">
        <v>40</v>
      </c>
      <c r="F737" t="s">
        <v>17</v>
      </c>
      <c r="G737" t="s">
        <v>18</v>
      </c>
      <c r="H737">
        <v>2</v>
      </c>
      <c r="I737">
        <v>11</v>
      </c>
      <c r="J737">
        <v>0</v>
      </c>
      <c r="K737">
        <v>5</v>
      </c>
      <c r="L737">
        <v>0</v>
      </c>
    </row>
    <row r="738" spans="1:12">
      <c r="A738" t="s">
        <v>2414</v>
      </c>
      <c r="B738" t="s">
        <v>2415</v>
      </c>
      <c r="C738" t="s">
        <v>2168</v>
      </c>
      <c r="D738" t="s">
        <v>2416</v>
      </c>
      <c r="E738" t="s">
        <v>2417</v>
      </c>
      <c r="F738" t="s">
        <v>17</v>
      </c>
      <c r="G738" t="s">
        <v>32</v>
      </c>
      <c r="H738">
        <v>2</v>
      </c>
      <c r="I738">
        <v>11</v>
      </c>
      <c r="J738">
        <v>0</v>
      </c>
      <c r="K738">
        <v>9</v>
      </c>
      <c r="L738">
        <v>1</v>
      </c>
    </row>
    <row r="739" spans="1:12">
      <c r="A739" t="s">
        <v>2418</v>
      </c>
      <c r="B739" t="s">
        <v>2419</v>
      </c>
      <c r="C739" t="s">
        <v>2168</v>
      </c>
      <c r="D739" t="s">
        <v>2420</v>
      </c>
      <c r="E739" t="s">
        <v>2320</v>
      </c>
      <c r="F739" t="s">
        <v>17</v>
      </c>
      <c r="G739" t="s">
        <v>27</v>
      </c>
      <c r="H739">
        <v>3</v>
      </c>
      <c r="I739">
        <v>11</v>
      </c>
      <c r="J739">
        <v>0</v>
      </c>
      <c r="K739">
        <v>7</v>
      </c>
      <c r="L739">
        <v>1</v>
      </c>
    </row>
    <row r="740" spans="1:12">
      <c r="A740" t="s">
        <v>2421</v>
      </c>
      <c r="B740" t="s">
        <v>2422</v>
      </c>
      <c r="C740" t="s">
        <v>2168</v>
      </c>
      <c r="D740" t="s">
        <v>2416</v>
      </c>
      <c r="E740" t="s">
        <v>2417</v>
      </c>
      <c r="F740" t="s">
        <v>17</v>
      </c>
      <c r="G740" t="s">
        <v>27</v>
      </c>
      <c r="H740">
        <v>4</v>
      </c>
      <c r="I740">
        <v>11</v>
      </c>
      <c r="J740">
        <v>0</v>
      </c>
      <c r="K740">
        <v>5</v>
      </c>
      <c r="L740">
        <v>0</v>
      </c>
    </row>
    <row r="741" spans="1:12">
      <c r="A741" t="s">
        <v>2423</v>
      </c>
      <c r="B741" t="s">
        <v>2424</v>
      </c>
      <c r="C741" t="s">
        <v>2168</v>
      </c>
      <c r="D741" t="s">
        <v>2425</v>
      </c>
      <c r="E741" t="s">
        <v>2426</v>
      </c>
      <c r="F741" t="s">
        <v>17</v>
      </c>
      <c r="G741" t="s">
        <v>87</v>
      </c>
      <c r="H741">
        <v>5</v>
      </c>
      <c r="I741">
        <v>11</v>
      </c>
      <c r="J741">
        <v>0</v>
      </c>
      <c r="K741">
        <v>4</v>
      </c>
      <c r="L741">
        <v>0</v>
      </c>
    </row>
    <row r="742" spans="1:12">
      <c r="A742" t="s">
        <v>2427</v>
      </c>
      <c r="B742" t="s">
        <v>2428</v>
      </c>
      <c r="C742" t="s">
        <v>2168</v>
      </c>
      <c r="D742" t="s">
        <v>2429</v>
      </c>
      <c r="E742" t="s">
        <v>2320</v>
      </c>
      <c r="F742" t="s">
        <v>17</v>
      </c>
      <c r="G742" t="s">
        <v>32</v>
      </c>
      <c r="H742">
        <v>3</v>
      </c>
      <c r="I742">
        <v>11</v>
      </c>
      <c r="J742">
        <v>0</v>
      </c>
      <c r="K742">
        <v>6</v>
      </c>
      <c r="L742">
        <v>0</v>
      </c>
    </row>
    <row r="743" spans="1:12">
      <c r="A743" t="s">
        <v>2430</v>
      </c>
      <c r="B743" t="s">
        <v>2431</v>
      </c>
      <c r="C743" t="s">
        <v>2168</v>
      </c>
      <c r="D743" t="s">
        <v>2303</v>
      </c>
      <c r="E743" t="s">
        <v>40</v>
      </c>
      <c r="F743" t="s">
        <v>192</v>
      </c>
      <c r="G743" t="s">
        <v>193</v>
      </c>
      <c r="H743">
        <v>3</v>
      </c>
      <c r="I743">
        <v>11</v>
      </c>
      <c r="J743">
        <v>2</v>
      </c>
      <c r="K743">
        <v>4</v>
      </c>
      <c r="L743">
        <v>0</v>
      </c>
    </row>
    <row r="744" spans="1:12">
      <c r="A744" t="s">
        <v>2432</v>
      </c>
      <c r="B744" t="s">
        <v>2433</v>
      </c>
      <c r="C744" t="s">
        <v>2168</v>
      </c>
      <c r="D744" t="s">
        <v>2434</v>
      </c>
      <c r="E744" t="s">
        <v>2228</v>
      </c>
      <c r="F744" t="s">
        <v>192</v>
      </c>
      <c r="G744" t="s">
        <v>193</v>
      </c>
      <c r="H744">
        <v>3</v>
      </c>
      <c r="I744">
        <v>11</v>
      </c>
      <c r="J744">
        <v>0</v>
      </c>
      <c r="K744">
        <v>5</v>
      </c>
      <c r="L744">
        <v>1</v>
      </c>
    </row>
    <row r="745" spans="1:12">
      <c r="A745" t="s">
        <v>2435</v>
      </c>
      <c r="B745" t="s">
        <v>2436</v>
      </c>
      <c r="C745" t="s">
        <v>2168</v>
      </c>
      <c r="D745" t="s">
        <v>2437</v>
      </c>
      <c r="E745" t="s">
        <v>2438</v>
      </c>
      <c r="F745" t="s">
        <v>235</v>
      </c>
      <c r="G745" t="s">
        <v>32</v>
      </c>
      <c r="H745">
        <v>3</v>
      </c>
      <c r="I745">
        <v>11</v>
      </c>
      <c r="J745">
        <v>0</v>
      </c>
      <c r="K745">
        <v>4</v>
      </c>
      <c r="L745">
        <v>0</v>
      </c>
    </row>
    <row r="746" spans="1:12">
      <c r="A746" t="s">
        <v>2439</v>
      </c>
      <c r="B746" t="s">
        <v>2440</v>
      </c>
      <c r="C746" t="s">
        <v>2168</v>
      </c>
      <c r="D746" t="s">
        <v>2441</v>
      </c>
      <c r="E746" t="s">
        <v>464</v>
      </c>
      <c r="F746" t="s">
        <v>235</v>
      </c>
      <c r="G746" t="s">
        <v>27</v>
      </c>
      <c r="H746">
        <v>3</v>
      </c>
      <c r="I746">
        <v>11</v>
      </c>
      <c r="J746">
        <v>0</v>
      </c>
      <c r="K746">
        <v>6</v>
      </c>
      <c r="L746">
        <v>0</v>
      </c>
    </row>
    <row r="747" spans="1:12">
      <c r="A747" t="s">
        <v>2442</v>
      </c>
      <c r="B747" t="s">
        <v>2443</v>
      </c>
      <c r="C747" t="s">
        <v>2444</v>
      </c>
      <c r="D747" t="s">
        <v>2445</v>
      </c>
      <c r="E747" t="s">
        <v>2446</v>
      </c>
      <c r="F747" t="s">
        <v>17</v>
      </c>
      <c r="G747" t="s">
        <v>32</v>
      </c>
      <c r="H747">
        <v>3</v>
      </c>
      <c r="I747">
        <v>11</v>
      </c>
      <c r="J747">
        <v>1</v>
      </c>
      <c r="K747">
        <v>9</v>
      </c>
      <c r="L747">
        <v>1</v>
      </c>
    </row>
    <row r="748" spans="1:12">
      <c r="A748" t="s">
        <v>2447</v>
      </c>
      <c r="B748" t="s">
        <v>2448</v>
      </c>
      <c r="C748" t="s">
        <v>2444</v>
      </c>
      <c r="D748" t="s">
        <v>2449</v>
      </c>
      <c r="E748" t="s">
        <v>2450</v>
      </c>
      <c r="F748" t="s">
        <v>17</v>
      </c>
      <c r="G748" t="s">
        <v>67</v>
      </c>
      <c r="H748">
        <v>3</v>
      </c>
      <c r="I748">
        <v>11</v>
      </c>
      <c r="J748">
        <v>0</v>
      </c>
      <c r="K748">
        <v>9</v>
      </c>
      <c r="L748">
        <v>0</v>
      </c>
    </row>
    <row r="749" spans="1:12">
      <c r="A749" t="s">
        <v>2451</v>
      </c>
      <c r="B749" t="s">
        <v>2452</v>
      </c>
      <c r="C749" t="s">
        <v>2444</v>
      </c>
      <c r="D749" t="s">
        <v>2453</v>
      </c>
      <c r="E749" t="s">
        <v>2454</v>
      </c>
      <c r="F749" t="s">
        <v>17</v>
      </c>
      <c r="G749" t="s">
        <v>67</v>
      </c>
      <c r="H749">
        <v>2</v>
      </c>
      <c r="I749">
        <v>11</v>
      </c>
      <c r="J749">
        <v>0</v>
      </c>
      <c r="K749">
        <v>7</v>
      </c>
      <c r="L749">
        <v>2</v>
      </c>
    </row>
    <row r="750" spans="1:12">
      <c r="A750" t="s">
        <v>2455</v>
      </c>
      <c r="B750" t="s">
        <v>2456</v>
      </c>
      <c r="C750" t="s">
        <v>2444</v>
      </c>
      <c r="D750" t="s">
        <v>2457</v>
      </c>
      <c r="E750" t="s">
        <v>2446</v>
      </c>
      <c r="F750" t="s">
        <v>17</v>
      </c>
      <c r="G750" t="s">
        <v>140</v>
      </c>
      <c r="H750">
        <v>5</v>
      </c>
      <c r="I750">
        <v>11</v>
      </c>
      <c r="J750">
        <v>0</v>
      </c>
      <c r="K750">
        <v>10</v>
      </c>
      <c r="L750">
        <v>0</v>
      </c>
    </row>
    <row r="751" spans="1:12">
      <c r="A751" t="s">
        <v>2458</v>
      </c>
      <c r="B751" t="s">
        <v>2459</v>
      </c>
      <c r="C751" t="s">
        <v>2444</v>
      </c>
      <c r="D751" t="s">
        <v>2460</v>
      </c>
      <c r="E751" t="s">
        <v>2446</v>
      </c>
      <c r="F751" t="s">
        <v>17</v>
      </c>
      <c r="G751" t="s">
        <v>32</v>
      </c>
      <c r="H751">
        <v>4</v>
      </c>
      <c r="I751">
        <v>11</v>
      </c>
      <c r="J751">
        <v>0</v>
      </c>
      <c r="K751">
        <v>5</v>
      </c>
      <c r="L751">
        <v>1</v>
      </c>
    </row>
    <row r="752" spans="1:12">
      <c r="A752" t="s">
        <v>2461</v>
      </c>
      <c r="B752" t="s">
        <v>1122</v>
      </c>
      <c r="C752" t="s">
        <v>2444</v>
      </c>
      <c r="D752" t="s">
        <v>2462</v>
      </c>
      <c r="E752" t="s">
        <v>2446</v>
      </c>
      <c r="F752" t="s">
        <v>17</v>
      </c>
      <c r="G752" t="s">
        <v>32</v>
      </c>
      <c r="H752">
        <v>3</v>
      </c>
      <c r="I752">
        <v>11</v>
      </c>
      <c r="J752">
        <v>0</v>
      </c>
      <c r="K752">
        <v>5</v>
      </c>
      <c r="L752">
        <v>0</v>
      </c>
    </row>
    <row r="753" spans="1:12">
      <c r="A753" t="s">
        <v>2463</v>
      </c>
      <c r="B753" t="s">
        <v>2464</v>
      </c>
      <c r="C753" t="s">
        <v>2444</v>
      </c>
      <c r="D753" t="s">
        <v>2465</v>
      </c>
      <c r="E753" t="s">
        <v>2466</v>
      </c>
      <c r="F753" t="s">
        <v>17</v>
      </c>
      <c r="G753" t="s">
        <v>230</v>
      </c>
      <c r="H753">
        <v>2</v>
      </c>
      <c r="I753">
        <v>11</v>
      </c>
      <c r="J753">
        <v>0</v>
      </c>
      <c r="K753">
        <v>6</v>
      </c>
      <c r="L753">
        <v>1</v>
      </c>
    </row>
    <row r="754" spans="1:12">
      <c r="A754" t="s">
        <v>2467</v>
      </c>
      <c r="B754" t="s">
        <v>2468</v>
      </c>
      <c r="C754" t="s">
        <v>2444</v>
      </c>
      <c r="D754" t="s">
        <v>2469</v>
      </c>
      <c r="E754" t="s">
        <v>2454</v>
      </c>
      <c r="F754" t="s">
        <v>17</v>
      </c>
      <c r="G754" t="s">
        <v>67</v>
      </c>
      <c r="H754">
        <v>2</v>
      </c>
      <c r="I754">
        <v>11</v>
      </c>
      <c r="J754">
        <v>0</v>
      </c>
      <c r="K754">
        <v>8</v>
      </c>
      <c r="L754">
        <v>0</v>
      </c>
    </row>
    <row r="755" spans="1:12">
      <c r="A755" t="s">
        <v>2470</v>
      </c>
      <c r="B755" t="s">
        <v>2471</v>
      </c>
      <c r="C755" t="s">
        <v>2444</v>
      </c>
      <c r="D755" t="s">
        <v>2445</v>
      </c>
      <c r="E755" t="s">
        <v>2446</v>
      </c>
      <c r="F755" t="s">
        <v>17</v>
      </c>
      <c r="G755" t="s">
        <v>27</v>
      </c>
      <c r="H755">
        <v>4</v>
      </c>
      <c r="I755">
        <v>11</v>
      </c>
      <c r="J755">
        <v>1</v>
      </c>
      <c r="K755">
        <v>10</v>
      </c>
      <c r="L755">
        <v>0</v>
      </c>
    </row>
    <row r="756" spans="1:12">
      <c r="A756" t="s">
        <v>2472</v>
      </c>
      <c r="B756" t="s">
        <v>2473</v>
      </c>
      <c r="C756" t="s">
        <v>2444</v>
      </c>
      <c r="D756" t="s">
        <v>2474</v>
      </c>
      <c r="E756" t="s">
        <v>2446</v>
      </c>
      <c r="F756" t="s">
        <v>17</v>
      </c>
      <c r="G756" t="s">
        <v>27</v>
      </c>
      <c r="H756">
        <v>4</v>
      </c>
      <c r="I756">
        <v>11</v>
      </c>
      <c r="J756">
        <v>0</v>
      </c>
      <c r="K756">
        <v>6</v>
      </c>
      <c r="L756">
        <v>2</v>
      </c>
    </row>
    <row r="757" spans="1:12">
      <c r="A757" t="s">
        <v>2475</v>
      </c>
      <c r="B757" t="s">
        <v>2476</v>
      </c>
      <c r="C757" t="s">
        <v>2444</v>
      </c>
      <c r="D757" t="s">
        <v>2477</v>
      </c>
      <c r="E757" t="s">
        <v>2454</v>
      </c>
      <c r="F757" t="s">
        <v>17</v>
      </c>
      <c r="G757" t="s">
        <v>32</v>
      </c>
      <c r="H757">
        <v>2</v>
      </c>
      <c r="I757">
        <v>11</v>
      </c>
      <c r="J757">
        <v>1</v>
      </c>
      <c r="K757">
        <v>6</v>
      </c>
      <c r="L757">
        <v>0</v>
      </c>
    </row>
    <row r="758" spans="1:12">
      <c r="A758" t="s">
        <v>2478</v>
      </c>
      <c r="B758" t="s">
        <v>2479</v>
      </c>
      <c r="C758" t="s">
        <v>2480</v>
      </c>
      <c r="D758" t="s">
        <v>2481</v>
      </c>
      <c r="E758" t="s">
        <v>2482</v>
      </c>
      <c r="F758" t="s">
        <v>17</v>
      </c>
      <c r="G758" t="s">
        <v>32</v>
      </c>
      <c r="H758">
        <v>5</v>
      </c>
      <c r="I758">
        <v>11</v>
      </c>
      <c r="J758">
        <v>1</v>
      </c>
      <c r="K758">
        <v>6</v>
      </c>
      <c r="L758">
        <v>0</v>
      </c>
    </row>
    <row r="759" spans="1:12">
      <c r="A759" t="s">
        <v>2483</v>
      </c>
      <c r="B759" t="s">
        <v>2484</v>
      </c>
      <c r="C759" t="s">
        <v>2480</v>
      </c>
      <c r="D759" t="s">
        <v>2485</v>
      </c>
      <c r="E759" t="s">
        <v>2486</v>
      </c>
      <c r="F759" t="s">
        <v>17</v>
      </c>
      <c r="G759" t="s">
        <v>32</v>
      </c>
      <c r="H759">
        <v>2</v>
      </c>
      <c r="I759">
        <v>11</v>
      </c>
      <c r="J759">
        <v>1</v>
      </c>
      <c r="K759">
        <v>7</v>
      </c>
      <c r="L759">
        <v>1</v>
      </c>
    </row>
    <row r="760" spans="1:12">
      <c r="A760" t="s">
        <v>2487</v>
      </c>
      <c r="B760" t="s">
        <v>2488</v>
      </c>
      <c r="C760" t="s">
        <v>2480</v>
      </c>
      <c r="D760" t="s">
        <v>2489</v>
      </c>
      <c r="E760" t="s">
        <v>2490</v>
      </c>
      <c r="F760" t="s">
        <v>17</v>
      </c>
      <c r="G760" t="s">
        <v>32</v>
      </c>
      <c r="H760">
        <v>4</v>
      </c>
      <c r="I760">
        <v>11</v>
      </c>
      <c r="J760">
        <v>4</v>
      </c>
      <c r="K760">
        <v>6</v>
      </c>
      <c r="L760">
        <v>1</v>
      </c>
    </row>
    <row r="761" spans="1:12">
      <c r="A761" t="s">
        <v>2491</v>
      </c>
      <c r="B761" t="s">
        <v>2492</v>
      </c>
      <c r="C761" t="s">
        <v>2480</v>
      </c>
      <c r="D761" t="s">
        <v>2493</v>
      </c>
      <c r="E761" t="s">
        <v>2490</v>
      </c>
      <c r="F761" t="s">
        <v>17</v>
      </c>
      <c r="G761" t="s">
        <v>140</v>
      </c>
      <c r="H761">
        <v>3</v>
      </c>
      <c r="I761">
        <v>11</v>
      </c>
      <c r="J761">
        <v>1</v>
      </c>
      <c r="K761">
        <v>10</v>
      </c>
      <c r="L761">
        <v>0</v>
      </c>
    </row>
    <row r="762" spans="1:12">
      <c r="A762" t="s">
        <v>2494</v>
      </c>
      <c r="B762" t="s">
        <v>2495</v>
      </c>
      <c r="C762" t="s">
        <v>2480</v>
      </c>
      <c r="D762" t="s">
        <v>2496</v>
      </c>
      <c r="E762" t="s">
        <v>2497</v>
      </c>
      <c r="F762" t="s">
        <v>17</v>
      </c>
      <c r="G762" t="s">
        <v>140</v>
      </c>
      <c r="H762">
        <v>4</v>
      </c>
      <c r="I762">
        <v>11</v>
      </c>
      <c r="J762">
        <v>1</v>
      </c>
      <c r="K762">
        <v>9</v>
      </c>
      <c r="L762">
        <v>0</v>
      </c>
    </row>
    <row r="763" spans="1:12">
      <c r="A763" t="s">
        <v>2498</v>
      </c>
      <c r="B763" t="s">
        <v>2499</v>
      </c>
      <c r="C763" t="s">
        <v>2480</v>
      </c>
      <c r="D763" t="s">
        <v>2500</v>
      </c>
      <c r="E763" t="s">
        <v>2497</v>
      </c>
      <c r="F763" t="s">
        <v>17</v>
      </c>
      <c r="G763" t="s">
        <v>27</v>
      </c>
      <c r="H763">
        <v>5</v>
      </c>
      <c r="I763">
        <v>11</v>
      </c>
      <c r="J763">
        <v>1</v>
      </c>
      <c r="K763">
        <v>4</v>
      </c>
      <c r="L763">
        <v>0</v>
      </c>
    </row>
    <row r="764" spans="1:12">
      <c r="A764" t="s">
        <v>2501</v>
      </c>
      <c r="B764" t="s">
        <v>2502</v>
      </c>
      <c r="C764" t="s">
        <v>2480</v>
      </c>
      <c r="D764" t="s">
        <v>2503</v>
      </c>
      <c r="E764" t="s">
        <v>2504</v>
      </c>
      <c r="F764" t="s">
        <v>17</v>
      </c>
      <c r="G764" t="s">
        <v>27</v>
      </c>
      <c r="H764">
        <v>3</v>
      </c>
      <c r="I764">
        <v>11</v>
      </c>
      <c r="J764">
        <v>2</v>
      </c>
      <c r="K764">
        <v>9</v>
      </c>
      <c r="L764">
        <v>0</v>
      </c>
    </row>
    <row r="765" spans="1:12">
      <c r="A765" t="s">
        <v>2505</v>
      </c>
      <c r="B765" t="s">
        <v>2506</v>
      </c>
      <c r="C765" t="s">
        <v>2480</v>
      </c>
      <c r="D765" t="s">
        <v>2507</v>
      </c>
      <c r="E765" t="s">
        <v>2508</v>
      </c>
      <c r="F765" t="s">
        <v>17</v>
      </c>
      <c r="G765" t="s">
        <v>27</v>
      </c>
      <c r="H765">
        <v>3</v>
      </c>
      <c r="I765">
        <v>11</v>
      </c>
      <c r="J765">
        <v>0</v>
      </c>
      <c r="K765">
        <v>11</v>
      </c>
      <c r="L765">
        <v>0</v>
      </c>
    </row>
    <row r="766" spans="1:12">
      <c r="A766" t="s">
        <v>2509</v>
      </c>
      <c r="B766" t="s">
        <v>2510</v>
      </c>
      <c r="C766" t="s">
        <v>2480</v>
      </c>
      <c r="D766" t="s">
        <v>2511</v>
      </c>
      <c r="E766" t="s">
        <v>2490</v>
      </c>
      <c r="F766" t="s">
        <v>192</v>
      </c>
      <c r="G766" t="s">
        <v>193</v>
      </c>
      <c r="H766">
        <v>5</v>
      </c>
      <c r="I766">
        <v>11</v>
      </c>
      <c r="J766">
        <v>1</v>
      </c>
      <c r="K766">
        <v>4</v>
      </c>
      <c r="L766">
        <v>0</v>
      </c>
    </row>
    <row r="767" spans="1:12">
      <c r="A767" t="s">
        <v>2512</v>
      </c>
      <c r="B767" t="s">
        <v>2513</v>
      </c>
      <c r="C767" t="s">
        <v>2480</v>
      </c>
      <c r="D767" t="s">
        <v>2514</v>
      </c>
      <c r="E767" t="s">
        <v>2515</v>
      </c>
      <c r="F767" t="s">
        <v>17</v>
      </c>
      <c r="G767" t="s">
        <v>18</v>
      </c>
      <c r="H767">
        <v>4</v>
      </c>
      <c r="I767">
        <v>11</v>
      </c>
      <c r="J767">
        <v>3</v>
      </c>
      <c r="K767">
        <v>8</v>
      </c>
      <c r="L767">
        <v>0</v>
      </c>
    </row>
    <row r="768" spans="1:12">
      <c r="A768" t="s">
        <v>2516</v>
      </c>
      <c r="B768" t="s">
        <v>2517</v>
      </c>
      <c r="C768" t="s">
        <v>2480</v>
      </c>
      <c r="D768" t="s">
        <v>2503</v>
      </c>
      <c r="E768" t="s">
        <v>2504</v>
      </c>
      <c r="F768" t="s">
        <v>17</v>
      </c>
      <c r="G768" t="s">
        <v>282</v>
      </c>
      <c r="H768">
        <v>3</v>
      </c>
      <c r="I768">
        <v>11</v>
      </c>
      <c r="J768">
        <v>0</v>
      </c>
      <c r="K768">
        <v>4</v>
      </c>
      <c r="L768">
        <v>2</v>
      </c>
    </row>
    <row r="769" spans="1:12">
      <c r="A769" t="s">
        <v>2518</v>
      </c>
      <c r="B769" t="s">
        <v>2519</v>
      </c>
      <c r="C769" t="s">
        <v>2480</v>
      </c>
      <c r="D769" t="s">
        <v>2496</v>
      </c>
      <c r="E769" t="s">
        <v>2497</v>
      </c>
      <c r="F769" t="s">
        <v>17</v>
      </c>
      <c r="G769" t="s">
        <v>32</v>
      </c>
      <c r="H769">
        <v>4</v>
      </c>
      <c r="I769">
        <v>11</v>
      </c>
      <c r="J769">
        <v>0</v>
      </c>
      <c r="K769">
        <v>8</v>
      </c>
      <c r="L769">
        <v>0</v>
      </c>
    </row>
    <row r="770" spans="1:12">
      <c r="A770" t="s">
        <v>2520</v>
      </c>
      <c r="B770" t="s">
        <v>2521</v>
      </c>
      <c r="C770" t="s">
        <v>2480</v>
      </c>
      <c r="D770" t="s">
        <v>2503</v>
      </c>
      <c r="E770" t="s">
        <v>2504</v>
      </c>
      <c r="F770" t="s">
        <v>17</v>
      </c>
      <c r="G770" t="s">
        <v>27</v>
      </c>
      <c r="H770">
        <v>5</v>
      </c>
      <c r="I770">
        <v>11</v>
      </c>
      <c r="J770">
        <v>1</v>
      </c>
      <c r="K770">
        <v>4</v>
      </c>
      <c r="L770">
        <v>0</v>
      </c>
    </row>
    <row r="771" spans="1:12">
      <c r="A771" t="s">
        <v>2522</v>
      </c>
      <c r="B771" t="s">
        <v>2523</v>
      </c>
      <c r="C771" t="s">
        <v>2480</v>
      </c>
      <c r="D771" t="s">
        <v>2524</v>
      </c>
      <c r="E771" t="s">
        <v>2525</v>
      </c>
      <c r="F771" t="s">
        <v>235</v>
      </c>
      <c r="G771" t="s">
        <v>18</v>
      </c>
      <c r="H771">
        <v>4</v>
      </c>
      <c r="I771">
        <v>11</v>
      </c>
      <c r="J771">
        <v>0</v>
      </c>
      <c r="K771">
        <v>4</v>
      </c>
      <c r="L771">
        <v>0</v>
      </c>
    </row>
    <row r="772" spans="1:12">
      <c r="A772" t="s">
        <v>2526</v>
      </c>
      <c r="B772" t="s">
        <v>2527</v>
      </c>
      <c r="C772" t="s">
        <v>2480</v>
      </c>
      <c r="D772" t="s">
        <v>2528</v>
      </c>
      <c r="E772" t="s">
        <v>2529</v>
      </c>
      <c r="F772" t="s">
        <v>235</v>
      </c>
      <c r="G772" t="s">
        <v>32</v>
      </c>
      <c r="H772">
        <v>3</v>
      </c>
      <c r="I772">
        <v>11</v>
      </c>
      <c r="J772">
        <v>1</v>
      </c>
      <c r="K772">
        <v>3</v>
      </c>
      <c r="L772">
        <v>0</v>
      </c>
    </row>
    <row r="773" spans="1:12">
      <c r="A773" t="s">
        <v>2530</v>
      </c>
      <c r="B773" t="s">
        <v>2531</v>
      </c>
      <c r="C773" t="s">
        <v>2480</v>
      </c>
      <c r="D773" t="s">
        <v>2532</v>
      </c>
      <c r="E773" t="s">
        <v>2533</v>
      </c>
      <c r="F773" t="s">
        <v>235</v>
      </c>
      <c r="G773" t="s">
        <v>32</v>
      </c>
      <c r="H773">
        <v>3</v>
      </c>
      <c r="I773">
        <v>11</v>
      </c>
      <c r="J773">
        <v>1</v>
      </c>
      <c r="K773">
        <v>7</v>
      </c>
      <c r="L773">
        <v>0</v>
      </c>
    </row>
    <row r="774" spans="1:12">
      <c r="A774" t="s">
        <v>2534</v>
      </c>
      <c r="B774" t="s">
        <v>2535</v>
      </c>
      <c r="C774" t="s">
        <v>2480</v>
      </c>
      <c r="D774" t="s">
        <v>2536</v>
      </c>
      <c r="E774" t="s">
        <v>2537</v>
      </c>
      <c r="F774" t="s">
        <v>235</v>
      </c>
      <c r="G774" t="s">
        <v>32</v>
      </c>
      <c r="H774">
        <v>1</v>
      </c>
      <c r="I774">
        <v>11</v>
      </c>
      <c r="J774">
        <v>1</v>
      </c>
      <c r="K774">
        <v>4</v>
      </c>
      <c r="L774">
        <v>0</v>
      </c>
    </row>
    <row r="775" spans="1:12">
      <c r="A775" t="s">
        <v>2538</v>
      </c>
      <c r="B775" t="s">
        <v>2539</v>
      </c>
      <c r="C775" t="s">
        <v>2540</v>
      </c>
      <c r="D775" t="s">
        <v>2541</v>
      </c>
      <c r="E775" t="s">
        <v>2307</v>
      </c>
      <c r="F775" t="s">
        <v>17</v>
      </c>
      <c r="G775" t="s">
        <v>32</v>
      </c>
      <c r="H775">
        <v>2</v>
      </c>
      <c r="I775">
        <v>11</v>
      </c>
      <c r="J775">
        <v>0</v>
      </c>
      <c r="K775">
        <v>7</v>
      </c>
      <c r="L775">
        <v>0</v>
      </c>
    </row>
    <row r="776" spans="1:12">
      <c r="A776" t="s">
        <v>2542</v>
      </c>
      <c r="B776" t="s">
        <v>2543</v>
      </c>
      <c r="C776" t="s">
        <v>2540</v>
      </c>
      <c r="D776" t="s">
        <v>2544</v>
      </c>
      <c r="E776" t="s">
        <v>78</v>
      </c>
      <c r="F776" t="s">
        <v>17</v>
      </c>
      <c r="G776" t="s">
        <v>32</v>
      </c>
      <c r="H776">
        <v>4</v>
      </c>
      <c r="I776">
        <v>11</v>
      </c>
      <c r="J776">
        <v>0</v>
      </c>
      <c r="K776">
        <v>9</v>
      </c>
      <c r="L776">
        <v>1</v>
      </c>
    </row>
    <row r="777" spans="1:12">
      <c r="A777" t="s">
        <v>2545</v>
      </c>
      <c r="B777" t="s">
        <v>2546</v>
      </c>
      <c r="C777" t="s">
        <v>2540</v>
      </c>
      <c r="D777" t="s">
        <v>2547</v>
      </c>
      <c r="E777" t="s">
        <v>2548</v>
      </c>
      <c r="F777" t="s">
        <v>17</v>
      </c>
      <c r="G777" t="s">
        <v>140</v>
      </c>
      <c r="H777">
        <v>1</v>
      </c>
      <c r="I777">
        <v>11</v>
      </c>
      <c r="J777">
        <v>0</v>
      </c>
      <c r="K777">
        <v>8</v>
      </c>
      <c r="L777">
        <v>3</v>
      </c>
    </row>
    <row r="778" spans="1:12">
      <c r="A778" t="s">
        <v>2549</v>
      </c>
      <c r="B778" t="s">
        <v>2550</v>
      </c>
      <c r="C778" t="s">
        <v>2540</v>
      </c>
      <c r="D778" t="s">
        <v>2551</v>
      </c>
      <c r="E778" t="s">
        <v>2552</v>
      </c>
      <c r="F778" t="s">
        <v>17</v>
      </c>
      <c r="G778" t="s">
        <v>32</v>
      </c>
      <c r="H778">
        <v>2</v>
      </c>
      <c r="I778">
        <v>11</v>
      </c>
      <c r="J778">
        <v>0</v>
      </c>
      <c r="K778">
        <v>5</v>
      </c>
      <c r="L778">
        <v>3</v>
      </c>
    </row>
    <row r="779" spans="1:12">
      <c r="A779" t="s">
        <v>2553</v>
      </c>
      <c r="B779" t="s">
        <v>2554</v>
      </c>
      <c r="C779" t="s">
        <v>2540</v>
      </c>
      <c r="D779" t="s">
        <v>2555</v>
      </c>
      <c r="E779" t="s">
        <v>2552</v>
      </c>
      <c r="F779" t="s">
        <v>17</v>
      </c>
      <c r="G779" t="s">
        <v>87</v>
      </c>
      <c r="H779">
        <v>5</v>
      </c>
      <c r="I779">
        <v>11</v>
      </c>
      <c r="J779">
        <v>2</v>
      </c>
      <c r="K779">
        <v>7</v>
      </c>
      <c r="L779">
        <v>2</v>
      </c>
    </row>
    <row r="780" spans="1:12">
      <c r="A780" t="s">
        <v>2556</v>
      </c>
      <c r="B780" t="s">
        <v>2557</v>
      </c>
      <c r="C780" t="s">
        <v>2540</v>
      </c>
      <c r="D780" t="s">
        <v>2558</v>
      </c>
      <c r="E780" t="s">
        <v>2559</v>
      </c>
      <c r="F780" t="s">
        <v>17</v>
      </c>
      <c r="G780" t="s">
        <v>32</v>
      </c>
      <c r="H780">
        <v>2</v>
      </c>
      <c r="I780">
        <v>11</v>
      </c>
      <c r="J780">
        <v>0</v>
      </c>
      <c r="K780">
        <v>5</v>
      </c>
      <c r="L780">
        <v>2</v>
      </c>
    </row>
    <row r="781" spans="1:12">
      <c r="A781" t="s">
        <v>2560</v>
      </c>
      <c r="B781" t="s">
        <v>2561</v>
      </c>
      <c r="C781" t="s">
        <v>2540</v>
      </c>
      <c r="D781" t="s">
        <v>2562</v>
      </c>
      <c r="E781" t="s">
        <v>63</v>
      </c>
      <c r="F781" t="s">
        <v>17</v>
      </c>
      <c r="G781" t="s">
        <v>32</v>
      </c>
      <c r="H781">
        <v>2</v>
      </c>
      <c r="I781">
        <v>11</v>
      </c>
      <c r="J781">
        <v>0</v>
      </c>
      <c r="K781">
        <v>7</v>
      </c>
      <c r="L781">
        <v>0</v>
      </c>
    </row>
    <row r="782" spans="1:12">
      <c r="A782" t="s">
        <v>2563</v>
      </c>
      <c r="B782" t="s">
        <v>2564</v>
      </c>
      <c r="C782" t="s">
        <v>2540</v>
      </c>
      <c r="D782" t="s">
        <v>2565</v>
      </c>
      <c r="E782" t="s">
        <v>2566</v>
      </c>
      <c r="F782" t="s">
        <v>17</v>
      </c>
      <c r="G782" t="s">
        <v>32</v>
      </c>
      <c r="H782">
        <v>3</v>
      </c>
      <c r="I782">
        <v>11</v>
      </c>
      <c r="J782">
        <v>1</v>
      </c>
      <c r="K782">
        <v>4</v>
      </c>
      <c r="L782">
        <v>0</v>
      </c>
    </row>
    <row r="783" spans="1:12">
      <c r="A783" t="s">
        <v>2567</v>
      </c>
      <c r="B783" t="s">
        <v>2568</v>
      </c>
      <c r="C783" t="s">
        <v>2540</v>
      </c>
      <c r="D783" t="s">
        <v>2569</v>
      </c>
      <c r="E783" t="s">
        <v>1372</v>
      </c>
      <c r="F783" t="s">
        <v>17</v>
      </c>
      <c r="G783" t="s">
        <v>32</v>
      </c>
      <c r="H783">
        <v>4</v>
      </c>
      <c r="I783">
        <v>11</v>
      </c>
      <c r="J783">
        <v>1</v>
      </c>
      <c r="K783">
        <v>10</v>
      </c>
      <c r="L783">
        <v>0</v>
      </c>
    </row>
    <row r="784" spans="1:12">
      <c r="A784" t="s">
        <v>2570</v>
      </c>
      <c r="B784" t="s">
        <v>2571</v>
      </c>
      <c r="C784" t="s">
        <v>2540</v>
      </c>
      <c r="D784" t="s">
        <v>2572</v>
      </c>
      <c r="E784" t="s">
        <v>2552</v>
      </c>
      <c r="F784" t="s">
        <v>17</v>
      </c>
      <c r="G784" t="s">
        <v>32</v>
      </c>
      <c r="H784">
        <v>1</v>
      </c>
      <c r="I784">
        <v>11</v>
      </c>
      <c r="J784">
        <v>0</v>
      </c>
      <c r="K784">
        <v>7</v>
      </c>
      <c r="L784">
        <v>0</v>
      </c>
    </row>
    <row r="785" spans="1:12">
      <c r="A785" t="s">
        <v>2573</v>
      </c>
      <c r="B785" t="s">
        <v>2574</v>
      </c>
      <c r="C785" t="s">
        <v>2540</v>
      </c>
      <c r="D785" t="s">
        <v>2575</v>
      </c>
      <c r="E785" t="s">
        <v>2576</v>
      </c>
      <c r="F785" t="s">
        <v>17</v>
      </c>
      <c r="G785" t="s">
        <v>32</v>
      </c>
      <c r="H785">
        <v>3</v>
      </c>
      <c r="I785">
        <v>11</v>
      </c>
      <c r="J785">
        <v>0</v>
      </c>
      <c r="K785">
        <v>11</v>
      </c>
      <c r="L785">
        <v>0</v>
      </c>
    </row>
    <row r="786" spans="1:12">
      <c r="A786" t="s">
        <v>2577</v>
      </c>
      <c r="B786" t="s">
        <v>2578</v>
      </c>
      <c r="C786" t="s">
        <v>2540</v>
      </c>
      <c r="D786" t="s">
        <v>2579</v>
      </c>
      <c r="E786" t="s">
        <v>2576</v>
      </c>
      <c r="F786" t="s">
        <v>17</v>
      </c>
      <c r="G786" t="s">
        <v>32</v>
      </c>
      <c r="H786">
        <v>5</v>
      </c>
      <c r="I786">
        <v>11</v>
      </c>
      <c r="J786">
        <v>0</v>
      </c>
      <c r="K786">
        <v>10</v>
      </c>
      <c r="L786">
        <v>0</v>
      </c>
    </row>
    <row r="787" spans="1:12">
      <c r="A787" t="s">
        <v>2580</v>
      </c>
      <c r="B787" t="s">
        <v>2581</v>
      </c>
      <c r="C787" t="s">
        <v>2540</v>
      </c>
      <c r="D787" t="s">
        <v>2582</v>
      </c>
      <c r="E787" t="s">
        <v>2583</v>
      </c>
      <c r="F787" t="s">
        <v>17</v>
      </c>
      <c r="G787" t="s">
        <v>140</v>
      </c>
      <c r="H787">
        <v>3</v>
      </c>
      <c r="I787">
        <v>11</v>
      </c>
      <c r="J787">
        <v>0</v>
      </c>
      <c r="K787">
        <v>5</v>
      </c>
      <c r="L787">
        <v>1</v>
      </c>
    </row>
    <row r="788" spans="1:12">
      <c r="A788" t="s">
        <v>2584</v>
      </c>
      <c r="B788" t="s">
        <v>2585</v>
      </c>
      <c r="C788" t="s">
        <v>2540</v>
      </c>
      <c r="D788" t="s">
        <v>2586</v>
      </c>
      <c r="E788" t="s">
        <v>1775</v>
      </c>
      <c r="F788" t="s">
        <v>17</v>
      </c>
      <c r="G788" t="s">
        <v>140</v>
      </c>
      <c r="H788">
        <v>2</v>
      </c>
      <c r="I788">
        <v>11</v>
      </c>
      <c r="J788">
        <v>0</v>
      </c>
      <c r="K788">
        <v>5</v>
      </c>
      <c r="L788">
        <v>1</v>
      </c>
    </row>
    <row r="789" spans="1:12">
      <c r="A789" t="s">
        <v>2587</v>
      </c>
      <c r="B789" t="s">
        <v>2588</v>
      </c>
      <c r="C789" t="s">
        <v>2540</v>
      </c>
      <c r="D789" t="s">
        <v>2589</v>
      </c>
      <c r="E789" t="s">
        <v>2552</v>
      </c>
      <c r="F789" t="s">
        <v>192</v>
      </c>
      <c r="G789" t="s">
        <v>193</v>
      </c>
      <c r="H789">
        <v>5</v>
      </c>
      <c r="I789">
        <v>11</v>
      </c>
      <c r="J789">
        <v>0</v>
      </c>
      <c r="K789">
        <v>6</v>
      </c>
      <c r="L789">
        <v>0</v>
      </c>
    </row>
    <row r="790" spans="1:12">
      <c r="A790" t="s">
        <v>2590</v>
      </c>
      <c r="B790" t="s">
        <v>2591</v>
      </c>
      <c r="C790" t="s">
        <v>2540</v>
      </c>
      <c r="D790" t="s">
        <v>2592</v>
      </c>
      <c r="E790" t="s">
        <v>2593</v>
      </c>
      <c r="F790" t="s">
        <v>17</v>
      </c>
      <c r="G790" t="s">
        <v>113</v>
      </c>
      <c r="H790">
        <v>2</v>
      </c>
      <c r="I790">
        <v>11</v>
      </c>
      <c r="J790">
        <v>0</v>
      </c>
      <c r="K790">
        <v>10</v>
      </c>
      <c r="L790">
        <v>0</v>
      </c>
    </row>
    <row r="791" spans="1:12">
      <c r="A791" t="s">
        <v>2594</v>
      </c>
      <c r="B791" t="s">
        <v>2595</v>
      </c>
      <c r="C791" t="s">
        <v>2540</v>
      </c>
      <c r="D791" t="s">
        <v>2596</v>
      </c>
      <c r="E791" t="s">
        <v>36</v>
      </c>
      <c r="F791" t="s">
        <v>17</v>
      </c>
      <c r="G791" t="s">
        <v>32</v>
      </c>
      <c r="H791">
        <v>3</v>
      </c>
      <c r="I791">
        <v>11</v>
      </c>
      <c r="J791">
        <v>0</v>
      </c>
      <c r="K791">
        <v>9</v>
      </c>
      <c r="L791">
        <v>1</v>
      </c>
    </row>
    <row r="792" spans="1:12">
      <c r="A792" t="s">
        <v>2597</v>
      </c>
      <c r="B792" t="s">
        <v>2598</v>
      </c>
      <c r="C792" t="s">
        <v>2540</v>
      </c>
      <c r="D792" t="s">
        <v>2599</v>
      </c>
      <c r="E792" t="s">
        <v>2552</v>
      </c>
      <c r="F792" t="s">
        <v>17</v>
      </c>
      <c r="G792" t="s">
        <v>140</v>
      </c>
      <c r="H792">
        <v>2</v>
      </c>
      <c r="I792">
        <v>11</v>
      </c>
      <c r="J792">
        <v>0</v>
      </c>
      <c r="K792">
        <v>6</v>
      </c>
      <c r="L792">
        <v>3</v>
      </c>
    </row>
    <row r="793" spans="1:12">
      <c r="A793" t="s">
        <v>2600</v>
      </c>
      <c r="B793" t="s">
        <v>2601</v>
      </c>
      <c r="C793" t="s">
        <v>2540</v>
      </c>
      <c r="D793" t="s">
        <v>2602</v>
      </c>
      <c r="E793" t="s">
        <v>2552</v>
      </c>
      <c r="F793" t="s">
        <v>17</v>
      </c>
      <c r="G793" t="s">
        <v>87</v>
      </c>
      <c r="H793">
        <v>1</v>
      </c>
      <c r="I793">
        <v>11</v>
      </c>
      <c r="J793">
        <v>0</v>
      </c>
      <c r="K793">
        <v>5</v>
      </c>
      <c r="L793">
        <v>1</v>
      </c>
    </row>
    <row r="794" spans="1:12">
      <c r="A794" t="s">
        <v>2603</v>
      </c>
      <c r="B794" t="s">
        <v>2604</v>
      </c>
      <c r="C794" t="s">
        <v>2540</v>
      </c>
      <c r="D794" t="s">
        <v>2544</v>
      </c>
      <c r="E794" t="s">
        <v>78</v>
      </c>
      <c r="F794" t="s">
        <v>17</v>
      </c>
      <c r="G794" t="s">
        <v>140</v>
      </c>
      <c r="H794">
        <v>3</v>
      </c>
      <c r="I794">
        <v>11</v>
      </c>
      <c r="J794">
        <v>1</v>
      </c>
      <c r="K794">
        <v>7</v>
      </c>
      <c r="L794">
        <v>0</v>
      </c>
    </row>
    <row r="795" spans="1:12">
      <c r="A795" t="s">
        <v>2605</v>
      </c>
      <c r="B795" t="s">
        <v>2606</v>
      </c>
      <c r="C795" t="s">
        <v>2540</v>
      </c>
      <c r="D795" t="s">
        <v>2607</v>
      </c>
      <c r="E795" t="s">
        <v>2608</v>
      </c>
      <c r="F795" t="s">
        <v>17</v>
      </c>
      <c r="G795" t="s">
        <v>140</v>
      </c>
      <c r="H795">
        <v>3</v>
      </c>
      <c r="I795">
        <v>11</v>
      </c>
      <c r="J795">
        <v>0</v>
      </c>
      <c r="K795">
        <v>8</v>
      </c>
      <c r="L795">
        <v>2</v>
      </c>
    </row>
    <row r="796" spans="1:12">
      <c r="A796" t="s">
        <v>2609</v>
      </c>
      <c r="B796" t="s">
        <v>2610</v>
      </c>
      <c r="C796" t="s">
        <v>2540</v>
      </c>
      <c r="D796" t="s">
        <v>2611</v>
      </c>
      <c r="E796" t="s">
        <v>2552</v>
      </c>
      <c r="F796" t="s">
        <v>17</v>
      </c>
      <c r="G796" t="s">
        <v>27</v>
      </c>
      <c r="H796">
        <v>3</v>
      </c>
      <c r="I796">
        <v>11</v>
      </c>
      <c r="J796">
        <v>0</v>
      </c>
      <c r="K796">
        <v>9</v>
      </c>
      <c r="L796">
        <v>0</v>
      </c>
    </row>
    <row r="797" spans="1:12">
      <c r="A797" t="s">
        <v>2612</v>
      </c>
      <c r="B797" t="s">
        <v>2613</v>
      </c>
      <c r="C797" t="s">
        <v>2540</v>
      </c>
      <c r="D797" t="s">
        <v>2614</v>
      </c>
      <c r="E797" t="s">
        <v>2615</v>
      </c>
      <c r="F797" t="s">
        <v>17</v>
      </c>
      <c r="G797" t="s">
        <v>113</v>
      </c>
      <c r="H797">
        <v>2</v>
      </c>
      <c r="I797">
        <v>11</v>
      </c>
      <c r="J797">
        <v>0</v>
      </c>
      <c r="K797">
        <v>7</v>
      </c>
      <c r="L797">
        <v>0</v>
      </c>
    </row>
    <row r="798" spans="1:12">
      <c r="A798" t="s">
        <v>2616</v>
      </c>
      <c r="B798" t="s">
        <v>2617</v>
      </c>
      <c r="C798" t="s">
        <v>2540</v>
      </c>
      <c r="D798" t="s">
        <v>2618</v>
      </c>
      <c r="E798" t="s">
        <v>2552</v>
      </c>
      <c r="F798" t="s">
        <v>17</v>
      </c>
      <c r="G798" t="s">
        <v>32</v>
      </c>
      <c r="H798">
        <v>3</v>
      </c>
      <c r="I798">
        <v>11</v>
      </c>
      <c r="J798">
        <v>0</v>
      </c>
      <c r="K798">
        <v>11</v>
      </c>
      <c r="L798">
        <v>0</v>
      </c>
    </row>
    <row r="799" spans="1:12">
      <c r="A799" t="s">
        <v>2619</v>
      </c>
      <c r="B799" t="s">
        <v>2620</v>
      </c>
      <c r="C799" t="s">
        <v>2540</v>
      </c>
      <c r="D799" t="s">
        <v>2621</v>
      </c>
      <c r="E799" t="s">
        <v>2552</v>
      </c>
      <c r="F799" t="s">
        <v>17</v>
      </c>
      <c r="G799" t="s">
        <v>140</v>
      </c>
      <c r="H799">
        <v>4</v>
      </c>
      <c r="I799">
        <v>11</v>
      </c>
      <c r="J799">
        <v>0</v>
      </c>
      <c r="K799">
        <v>7</v>
      </c>
      <c r="L799">
        <v>1</v>
      </c>
    </row>
    <row r="800" spans="1:12">
      <c r="A800" t="s">
        <v>2622</v>
      </c>
      <c r="B800" t="s">
        <v>832</v>
      </c>
      <c r="C800" t="s">
        <v>2540</v>
      </c>
      <c r="D800" t="s">
        <v>2623</v>
      </c>
      <c r="E800" t="s">
        <v>2624</v>
      </c>
      <c r="F800" t="s">
        <v>17</v>
      </c>
      <c r="G800" t="s">
        <v>140</v>
      </c>
      <c r="H800">
        <v>2</v>
      </c>
      <c r="I800">
        <v>11</v>
      </c>
      <c r="J800">
        <v>0</v>
      </c>
      <c r="K800">
        <v>7</v>
      </c>
      <c r="L800">
        <v>0</v>
      </c>
    </row>
    <row r="801" spans="1:12">
      <c r="A801" t="s">
        <v>2625</v>
      </c>
      <c r="B801" t="s">
        <v>2626</v>
      </c>
      <c r="C801" t="s">
        <v>2540</v>
      </c>
      <c r="D801" t="s">
        <v>2627</v>
      </c>
      <c r="E801" t="s">
        <v>2552</v>
      </c>
      <c r="F801" t="s">
        <v>17</v>
      </c>
      <c r="G801" t="s">
        <v>140</v>
      </c>
      <c r="H801">
        <v>5</v>
      </c>
      <c r="I801">
        <v>11</v>
      </c>
      <c r="J801">
        <v>3</v>
      </c>
      <c r="K801">
        <v>4</v>
      </c>
      <c r="L801">
        <v>0</v>
      </c>
    </row>
    <row r="802" spans="1:12">
      <c r="A802" t="s">
        <v>2628</v>
      </c>
      <c r="B802" t="s">
        <v>715</v>
      </c>
      <c r="C802" t="s">
        <v>2540</v>
      </c>
      <c r="D802" t="s">
        <v>2629</v>
      </c>
      <c r="E802" t="s">
        <v>2630</v>
      </c>
      <c r="F802" t="s">
        <v>17</v>
      </c>
      <c r="G802" t="s">
        <v>32</v>
      </c>
      <c r="H802">
        <v>2</v>
      </c>
      <c r="I802">
        <v>11</v>
      </c>
      <c r="J802">
        <v>0</v>
      </c>
      <c r="K802">
        <v>9</v>
      </c>
      <c r="L802">
        <v>2</v>
      </c>
    </row>
    <row r="803" spans="1:12">
      <c r="A803" t="s">
        <v>2631</v>
      </c>
      <c r="B803" t="s">
        <v>2632</v>
      </c>
      <c r="C803" t="s">
        <v>2540</v>
      </c>
      <c r="D803" t="s">
        <v>2633</v>
      </c>
      <c r="E803" t="s">
        <v>2552</v>
      </c>
      <c r="F803" t="s">
        <v>17</v>
      </c>
      <c r="G803" t="s">
        <v>32</v>
      </c>
      <c r="H803">
        <v>1</v>
      </c>
      <c r="I803">
        <v>11</v>
      </c>
      <c r="J803">
        <v>0</v>
      </c>
      <c r="K803">
        <v>4</v>
      </c>
      <c r="L803">
        <v>0</v>
      </c>
    </row>
    <row r="804" spans="1:12">
      <c r="A804" t="s">
        <v>2634</v>
      </c>
      <c r="B804" t="s">
        <v>2635</v>
      </c>
      <c r="C804" t="s">
        <v>2540</v>
      </c>
      <c r="D804" t="s">
        <v>2636</v>
      </c>
      <c r="E804" t="s">
        <v>2552</v>
      </c>
      <c r="F804" t="s">
        <v>192</v>
      </c>
      <c r="G804" t="s">
        <v>193</v>
      </c>
      <c r="H804">
        <v>2</v>
      </c>
      <c r="I804">
        <v>11</v>
      </c>
      <c r="J804">
        <v>0</v>
      </c>
      <c r="K804">
        <v>3</v>
      </c>
      <c r="L804">
        <v>3</v>
      </c>
    </row>
    <row r="805" spans="1:12">
      <c r="A805" t="s">
        <v>2637</v>
      </c>
      <c r="B805" t="s">
        <v>2638</v>
      </c>
      <c r="C805" t="s">
        <v>2540</v>
      </c>
      <c r="D805" t="s">
        <v>2639</v>
      </c>
      <c r="E805" t="s">
        <v>2552</v>
      </c>
      <c r="F805" t="s">
        <v>17</v>
      </c>
      <c r="G805" t="s">
        <v>140</v>
      </c>
      <c r="H805">
        <v>2</v>
      </c>
      <c r="I805">
        <v>11</v>
      </c>
      <c r="J805">
        <v>0</v>
      </c>
      <c r="K805">
        <v>7</v>
      </c>
      <c r="L805">
        <v>2</v>
      </c>
    </row>
    <row r="806" spans="1:12">
      <c r="A806" t="s">
        <v>2640</v>
      </c>
      <c r="B806" t="s">
        <v>2641</v>
      </c>
      <c r="C806" t="s">
        <v>2540</v>
      </c>
      <c r="D806" t="s">
        <v>2642</v>
      </c>
      <c r="E806" t="s">
        <v>2552</v>
      </c>
      <c r="F806" t="s">
        <v>17</v>
      </c>
      <c r="G806" t="s">
        <v>27</v>
      </c>
      <c r="H806">
        <v>1</v>
      </c>
      <c r="I806">
        <v>11</v>
      </c>
      <c r="J806">
        <v>0</v>
      </c>
      <c r="K806">
        <v>10</v>
      </c>
      <c r="L806">
        <v>0</v>
      </c>
    </row>
    <row r="807" spans="1:12">
      <c r="A807" t="s">
        <v>2643</v>
      </c>
      <c r="B807" t="s">
        <v>2644</v>
      </c>
      <c r="C807" t="s">
        <v>2540</v>
      </c>
      <c r="D807" t="s">
        <v>2645</v>
      </c>
      <c r="E807" t="s">
        <v>1342</v>
      </c>
      <c r="F807" t="s">
        <v>17</v>
      </c>
      <c r="G807" t="s">
        <v>27</v>
      </c>
      <c r="H807">
        <v>2</v>
      </c>
      <c r="I807">
        <v>11</v>
      </c>
      <c r="J807">
        <v>0</v>
      </c>
      <c r="K807">
        <v>5</v>
      </c>
      <c r="L807">
        <v>2</v>
      </c>
    </row>
    <row r="808" spans="1:12">
      <c r="A808" t="s">
        <v>2646</v>
      </c>
      <c r="B808" t="s">
        <v>2647</v>
      </c>
      <c r="C808" t="s">
        <v>2540</v>
      </c>
      <c r="D808" t="s">
        <v>2648</v>
      </c>
      <c r="E808" t="s">
        <v>2552</v>
      </c>
      <c r="F808" t="s">
        <v>17</v>
      </c>
      <c r="G808" t="s">
        <v>32</v>
      </c>
      <c r="H808">
        <v>4</v>
      </c>
      <c r="I808">
        <v>11</v>
      </c>
      <c r="J808">
        <v>0</v>
      </c>
      <c r="K808">
        <v>7</v>
      </c>
      <c r="L808">
        <v>3</v>
      </c>
    </row>
    <row r="809" spans="1:12">
      <c r="A809" t="s">
        <v>2649</v>
      </c>
      <c r="B809" t="s">
        <v>2650</v>
      </c>
      <c r="C809" t="s">
        <v>2540</v>
      </c>
      <c r="D809" t="s">
        <v>2651</v>
      </c>
      <c r="E809" t="s">
        <v>2652</v>
      </c>
      <c r="F809" t="s">
        <v>17</v>
      </c>
      <c r="G809" t="s">
        <v>18</v>
      </c>
      <c r="H809">
        <v>3</v>
      </c>
      <c r="I809">
        <v>11</v>
      </c>
      <c r="J809">
        <v>1</v>
      </c>
      <c r="K809">
        <v>5</v>
      </c>
      <c r="L809">
        <v>0</v>
      </c>
    </row>
    <row r="810" spans="1:12">
      <c r="A810" t="s">
        <v>2653</v>
      </c>
      <c r="B810" t="s">
        <v>2654</v>
      </c>
      <c r="C810" t="s">
        <v>2540</v>
      </c>
      <c r="D810" t="s">
        <v>2655</v>
      </c>
      <c r="E810" t="s">
        <v>2559</v>
      </c>
      <c r="F810" t="s">
        <v>192</v>
      </c>
      <c r="G810" t="s">
        <v>193</v>
      </c>
      <c r="H810">
        <v>3</v>
      </c>
      <c r="I810">
        <v>11</v>
      </c>
      <c r="J810">
        <v>0</v>
      </c>
      <c r="K810">
        <v>3</v>
      </c>
      <c r="L810">
        <v>1</v>
      </c>
    </row>
    <row r="811" spans="1:12">
      <c r="A811" t="s">
        <v>2656</v>
      </c>
      <c r="B811" t="s">
        <v>2657</v>
      </c>
      <c r="C811" t="s">
        <v>2540</v>
      </c>
      <c r="D811" t="s">
        <v>2658</v>
      </c>
      <c r="E811" t="s">
        <v>2659</v>
      </c>
      <c r="F811" t="s">
        <v>17</v>
      </c>
      <c r="G811" t="s">
        <v>32</v>
      </c>
      <c r="H811">
        <v>3</v>
      </c>
      <c r="I811">
        <v>11</v>
      </c>
      <c r="J811">
        <v>0</v>
      </c>
      <c r="K811">
        <v>9</v>
      </c>
      <c r="L811">
        <v>2</v>
      </c>
    </row>
    <row r="812" spans="1:12">
      <c r="A812" t="s">
        <v>2660</v>
      </c>
      <c r="B812" t="s">
        <v>2661</v>
      </c>
      <c r="C812" t="s">
        <v>2540</v>
      </c>
      <c r="D812" t="s">
        <v>2662</v>
      </c>
      <c r="E812" t="s">
        <v>2663</v>
      </c>
      <c r="F812" t="s">
        <v>17</v>
      </c>
      <c r="G812" t="s">
        <v>140</v>
      </c>
      <c r="H812">
        <v>2</v>
      </c>
      <c r="I812">
        <v>11</v>
      </c>
      <c r="J812">
        <v>0</v>
      </c>
      <c r="K812">
        <v>8</v>
      </c>
      <c r="L812">
        <v>0</v>
      </c>
    </row>
    <row r="813" spans="1:12">
      <c r="A813" t="s">
        <v>2664</v>
      </c>
      <c r="B813" t="s">
        <v>2665</v>
      </c>
      <c r="C813" t="s">
        <v>2540</v>
      </c>
      <c r="D813" t="s">
        <v>2666</v>
      </c>
      <c r="E813" t="s">
        <v>2552</v>
      </c>
      <c r="F813" t="s">
        <v>17</v>
      </c>
      <c r="G813" t="s">
        <v>32</v>
      </c>
      <c r="H813">
        <v>1</v>
      </c>
      <c r="I813">
        <v>11</v>
      </c>
      <c r="J813">
        <v>0</v>
      </c>
      <c r="K813">
        <v>3</v>
      </c>
      <c r="L813">
        <v>0</v>
      </c>
    </row>
    <row r="814" spans="1:12">
      <c r="A814" t="s">
        <v>2667</v>
      </c>
      <c r="B814" t="s">
        <v>2668</v>
      </c>
      <c r="C814" t="s">
        <v>2540</v>
      </c>
      <c r="D814" t="s">
        <v>2669</v>
      </c>
      <c r="E814" t="s">
        <v>1342</v>
      </c>
      <c r="F814" t="s">
        <v>17</v>
      </c>
      <c r="G814" t="s">
        <v>27</v>
      </c>
      <c r="H814">
        <v>4</v>
      </c>
      <c r="I814">
        <v>11</v>
      </c>
      <c r="J814">
        <v>0</v>
      </c>
      <c r="K814">
        <v>5</v>
      </c>
      <c r="L814">
        <v>0</v>
      </c>
    </row>
    <row r="815" spans="1:12">
      <c r="A815" t="s">
        <v>2670</v>
      </c>
      <c r="B815" t="s">
        <v>2671</v>
      </c>
      <c r="C815" t="s">
        <v>2540</v>
      </c>
      <c r="D815" t="s">
        <v>2672</v>
      </c>
      <c r="E815" t="s">
        <v>2673</v>
      </c>
      <c r="F815" t="s">
        <v>17</v>
      </c>
      <c r="G815" t="s">
        <v>32</v>
      </c>
      <c r="H815">
        <v>3</v>
      </c>
      <c r="I815">
        <v>11</v>
      </c>
      <c r="J815">
        <v>0</v>
      </c>
      <c r="K815">
        <v>8</v>
      </c>
      <c r="L815">
        <v>0</v>
      </c>
    </row>
    <row r="816" spans="1:12">
      <c r="A816" t="s">
        <v>2674</v>
      </c>
      <c r="B816" t="s">
        <v>2675</v>
      </c>
      <c r="C816" t="s">
        <v>2540</v>
      </c>
      <c r="D816" t="s">
        <v>2676</v>
      </c>
      <c r="E816" t="s">
        <v>2552</v>
      </c>
      <c r="F816" t="s">
        <v>17</v>
      </c>
      <c r="G816" t="s">
        <v>140</v>
      </c>
      <c r="H816">
        <v>1</v>
      </c>
      <c r="I816">
        <v>11</v>
      </c>
      <c r="J816">
        <v>0</v>
      </c>
      <c r="K816">
        <v>2</v>
      </c>
      <c r="L816">
        <v>2</v>
      </c>
    </row>
    <row r="817" spans="1:12">
      <c r="A817" t="s">
        <v>2677</v>
      </c>
      <c r="B817" t="s">
        <v>2678</v>
      </c>
      <c r="C817" t="s">
        <v>2540</v>
      </c>
      <c r="D817" t="s">
        <v>2679</v>
      </c>
      <c r="E817" t="s">
        <v>2566</v>
      </c>
      <c r="F817" t="s">
        <v>17</v>
      </c>
      <c r="G817" t="s">
        <v>32</v>
      </c>
      <c r="H817">
        <v>4</v>
      </c>
      <c r="I817">
        <v>11</v>
      </c>
      <c r="J817">
        <v>1</v>
      </c>
      <c r="K817">
        <v>7</v>
      </c>
      <c r="L817">
        <v>0</v>
      </c>
    </row>
    <row r="818" spans="1:12">
      <c r="A818" t="s">
        <v>2680</v>
      </c>
      <c r="B818" t="s">
        <v>2681</v>
      </c>
      <c r="C818" t="s">
        <v>2540</v>
      </c>
      <c r="D818" t="s">
        <v>2658</v>
      </c>
      <c r="E818" t="s">
        <v>2659</v>
      </c>
      <c r="F818" t="s">
        <v>17</v>
      </c>
      <c r="G818" t="s">
        <v>140</v>
      </c>
      <c r="H818">
        <v>3</v>
      </c>
      <c r="I818">
        <v>11</v>
      </c>
      <c r="J818">
        <v>1</v>
      </c>
      <c r="K818">
        <v>7</v>
      </c>
      <c r="L818">
        <v>0</v>
      </c>
    </row>
    <row r="819" spans="1:12">
      <c r="A819" t="s">
        <v>2682</v>
      </c>
      <c r="B819" t="s">
        <v>2683</v>
      </c>
      <c r="C819" t="s">
        <v>2540</v>
      </c>
      <c r="D819" t="s">
        <v>2684</v>
      </c>
      <c r="E819" t="s">
        <v>2552</v>
      </c>
      <c r="F819" t="s">
        <v>17</v>
      </c>
      <c r="G819" t="s">
        <v>140</v>
      </c>
      <c r="H819">
        <v>2</v>
      </c>
      <c r="I819">
        <v>11</v>
      </c>
      <c r="J819">
        <v>0</v>
      </c>
      <c r="K819">
        <v>9</v>
      </c>
      <c r="L819">
        <v>1</v>
      </c>
    </row>
    <row r="820" spans="1:12">
      <c r="A820" t="s">
        <v>2685</v>
      </c>
      <c r="B820" t="s">
        <v>2686</v>
      </c>
      <c r="C820" t="s">
        <v>2540</v>
      </c>
      <c r="D820" t="s">
        <v>2687</v>
      </c>
      <c r="E820" t="s">
        <v>2688</v>
      </c>
      <c r="F820" t="s">
        <v>17</v>
      </c>
      <c r="G820" t="s">
        <v>87</v>
      </c>
      <c r="H820">
        <v>5</v>
      </c>
      <c r="I820">
        <v>11</v>
      </c>
      <c r="J820">
        <v>0</v>
      </c>
      <c r="K820">
        <v>10</v>
      </c>
      <c r="L820">
        <v>1</v>
      </c>
    </row>
    <row r="821" spans="1:12">
      <c r="A821" t="s">
        <v>2689</v>
      </c>
      <c r="B821" t="s">
        <v>2690</v>
      </c>
      <c r="C821" t="s">
        <v>2540</v>
      </c>
      <c r="D821" t="s">
        <v>2691</v>
      </c>
      <c r="E821" t="s">
        <v>2552</v>
      </c>
      <c r="F821" t="s">
        <v>17</v>
      </c>
      <c r="G821" t="s">
        <v>140</v>
      </c>
      <c r="H821">
        <v>4</v>
      </c>
      <c r="I821">
        <v>11</v>
      </c>
      <c r="J821">
        <v>0</v>
      </c>
      <c r="K821">
        <v>9</v>
      </c>
      <c r="L821">
        <v>0</v>
      </c>
    </row>
    <row r="822" spans="1:12">
      <c r="A822" t="s">
        <v>2692</v>
      </c>
      <c r="B822" t="s">
        <v>2693</v>
      </c>
      <c r="C822" t="s">
        <v>2540</v>
      </c>
      <c r="D822" t="s">
        <v>2589</v>
      </c>
      <c r="E822" t="s">
        <v>2552</v>
      </c>
      <c r="F822" t="s">
        <v>17</v>
      </c>
      <c r="G822" t="s">
        <v>32</v>
      </c>
      <c r="H822">
        <v>5</v>
      </c>
      <c r="I822">
        <v>11</v>
      </c>
      <c r="J822">
        <v>1</v>
      </c>
      <c r="K822">
        <v>8</v>
      </c>
      <c r="L822">
        <v>2</v>
      </c>
    </row>
    <row r="823" spans="1:12">
      <c r="A823" t="s">
        <v>2694</v>
      </c>
      <c r="B823" t="s">
        <v>2695</v>
      </c>
      <c r="C823" t="s">
        <v>2540</v>
      </c>
      <c r="D823" t="s">
        <v>2696</v>
      </c>
      <c r="E823" t="s">
        <v>2697</v>
      </c>
      <c r="F823" t="s">
        <v>17</v>
      </c>
      <c r="G823" t="s">
        <v>32</v>
      </c>
      <c r="H823">
        <v>2</v>
      </c>
      <c r="I823">
        <v>11</v>
      </c>
      <c r="J823">
        <v>0</v>
      </c>
      <c r="K823">
        <v>6</v>
      </c>
      <c r="L823">
        <v>0</v>
      </c>
    </row>
    <row r="824" spans="1:12">
      <c r="A824" t="s">
        <v>2698</v>
      </c>
      <c r="B824" t="s">
        <v>2699</v>
      </c>
      <c r="C824" t="s">
        <v>2540</v>
      </c>
      <c r="D824" t="s">
        <v>2700</v>
      </c>
      <c r="E824" t="s">
        <v>2701</v>
      </c>
      <c r="F824" t="s">
        <v>17</v>
      </c>
      <c r="G824" t="s">
        <v>32</v>
      </c>
      <c r="H824">
        <v>4</v>
      </c>
      <c r="I824">
        <v>11</v>
      </c>
      <c r="J824">
        <v>0</v>
      </c>
      <c r="K824">
        <v>7</v>
      </c>
      <c r="L824">
        <v>1</v>
      </c>
    </row>
    <row r="825" spans="1:12">
      <c r="A825" t="s">
        <v>2702</v>
      </c>
      <c r="B825" t="s">
        <v>2703</v>
      </c>
      <c r="C825" t="s">
        <v>2540</v>
      </c>
      <c r="D825" t="s">
        <v>2589</v>
      </c>
      <c r="E825" t="s">
        <v>2552</v>
      </c>
      <c r="F825" t="s">
        <v>17</v>
      </c>
      <c r="G825" t="s">
        <v>113</v>
      </c>
      <c r="H825">
        <v>3</v>
      </c>
      <c r="I825">
        <v>11</v>
      </c>
      <c r="J825">
        <v>0</v>
      </c>
      <c r="K825">
        <v>7</v>
      </c>
      <c r="L825">
        <v>1</v>
      </c>
    </row>
    <row r="826" spans="1:12">
      <c r="A826" t="s">
        <v>2704</v>
      </c>
      <c r="B826" t="s">
        <v>2705</v>
      </c>
      <c r="C826" t="s">
        <v>2540</v>
      </c>
      <c r="D826" t="s">
        <v>2706</v>
      </c>
      <c r="E826" t="s">
        <v>78</v>
      </c>
      <c r="F826" t="s">
        <v>17</v>
      </c>
      <c r="G826" t="s">
        <v>87</v>
      </c>
      <c r="H826">
        <v>1</v>
      </c>
      <c r="I826">
        <v>11</v>
      </c>
      <c r="J826">
        <v>0</v>
      </c>
      <c r="K826">
        <v>6</v>
      </c>
      <c r="L826">
        <v>0</v>
      </c>
    </row>
    <row r="827" spans="1:12">
      <c r="A827" t="s">
        <v>2707</v>
      </c>
      <c r="B827" t="s">
        <v>2708</v>
      </c>
      <c r="C827" t="s">
        <v>2540</v>
      </c>
      <c r="D827" t="s">
        <v>2709</v>
      </c>
      <c r="E827" t="s">
        <v>2710</v>
      </c>
      <c r="F827" t="s">
        <v>17</v>
      </c>
      <c r="G827" t="s">
        <v>140</v>
      </c>
      <c r="H827">
        <v>3</v>
      </c>
      <c r="I827">
        <v>11</v>
      </c>
      <c r="J827">
        <v>0</v>
      </c>
      <c r="K827">
        <v>8</v>
      </c>
      <c r="L827">
        <v>0</v>
      </c>
    </row>
    <row r="828" spans="1:12">
      <c r="A828" t="s">
        <v>2711</v>
      </c>
      <c r="B828" t="s">
        <v>2712</v>
      </c>
      <c r="C828" t="s">
        <v>2540</v>
      </c>
      <c r="D828" t="s">
        <v>2713</v>
      </c>
      <c r="E828" t="s">
        <v>1342</v>
      </c>
      <c r="F828" t="s">
        <v>17</v>
      </c>
      <c r="G828" t="s">
        <v>87</v>
      </c>
      <c r="H828">
        <v>5</v>
      </c>
      <c r="I828">
        <v>11</v>
      </c>
      <c r="J828">
        <v>1</v>
      </c>
      <c r="K828">
        <v>7</v>
      </c>
      <c r="L828">
        <v>2</v>
      </c>
    </row>
    <row r="829" spans="1:12">
      <c r="A829" t="s">
        <v>2714</v>
      </c>
      <c r="B829" t="s">
        <v>1797</v>
      </c>
      <c r="C829" t="s">
        <v>2540</v>
      </c>
      <c r="D829" t="s">
        <v>2715</v>
      </c>
      <c r="E829" t="s">
        <v>2552</v>
      </c>
      <c r="F829" t="s">
        <v>17</v>
      </c>
      <c r="G829" t="s">
        <v>32</v>
      </c>
      <c r="H829">
        <v>1</v>
      </c>
      <c r="I829">
        <v>11</v>
      </c>
      <c r="J829">
        <v>0</v>
      </c>
      <c r="K829">
        <v>4</v>
      </c>
      <c r="L829">
        <v>1</v>
      </c>
    </row>
    <row r="830" spans="1:12">
      <c r="A830" t="s">
        <v>2716</v>
      </c>
      <c r="B830" t="s">
        <v>2717</v>
      </c>
      <c r="C830" t="s">
        <v>2540</v>
      </c>
      <c r="D830" t="s">
        <v>2718</v>
      </c>
      <c r="E830" t="s">
        <v>2719</v>
      </c>
      <c r="F830" t="s">
        <v>17</v>
      </c>
      <c r="G830" t="s">
        <v>87</v>
      </c>
      <c r="H830">
        <v>3</v>
      </c>
      <c r="I830">
        <v>11</v>
      </c>
      <c r="J830">
        <v>0</v>
      </c>
      <c r="K830">
        <v>9</v>
      </c>
      <c r="L830">
        <v>1</v>
      </c>
    </row>
    <row r="831" spans="1:12">
      <c r="A831" t="s">
        <v>2720</v>
      </c>
      <c r="B831" t="s">
        <v>1800</v>
      </c>
      <c r="C831" t="s">
        <v>2540</v>
      </c>
      <c r="D831" t="s">
        <v>2721</v>
      </c>
      <c r="E831" t="s">
        <v>2722</v>
      </c>
      <c r="F831" t="s">
        <v>17</v>
      </c>
      <c r="G831" t="s">
        <v>140</v>
      </c>
      <c r="H831">
        <v>4</v>
      </c>
      <c r="I831">
        <v>11</v>
      </c>
      <c r="J831">
        <v>0</v>
      </c>
      <c r="K831">
        <v>5</v>
      </c>
      <c r="L831">
        <v>0</v>
      </c>
    </row>
    <row r="832" spans="1:12">
      <c r="A832" t="s">
        <v>2723</v>
      </c>
      <c r="B832" t="s">
        <v>1154</v>
      </c>
      <c r="C832" t="s">
        <v>2540</v>
      </c>
      <c r="D832" t="s">
        <v>2724</v>
      </c>
      <c r="E832" t="s">
        <v>2608</v>
      </c>
      <c r="F832" t="s">
        <v>17</v>
      </c>
      <c r="G832" t="s">
        <v>32</v>
      </c>
      <c r="H832">
        <v>2</v>
      </c>
      <c r="I832">
        <v>11</v>
      </c>
      <c r="J832">
        <v>1</v>
      </c>
      <c r="K832">
        <v>8</v>
      </c>
      <c r="L832">
        <v>2</v>
      </c>
    </row>
    <row r="833" spans="1:12">
      <c r="A833" t="s">
        <v>2725</v>
      </c>
      <c r="B833" t="s">
        <v>2726</v>
      </c>
      <c r="C833" t="s">
        <v>2540</v>
      </c>
      <c r="D833" t="s">
        <v>2589</v>
      </c>
      <c r="E833" t="s">
        <v>2552</v>
      </c>
      <c r="F833" t="s">
        <v>17</v>
      </c>
      <c r="G833" t="s">
        <v>67</v>
      </c>
      <c r="H833">
        <v>2</v>
      </c>
      <c r="I833">
        <v>11</v>
      </c>
      <c r="J833">
        <v>0</v>
      </c>
      <c r="K833">
        <v>8</v>
      </c>
      <c r="L833">
        <v>1</v>
      </c>
    </row>
    <row r="834" spans="1:12">
      <c r="A834" t="s">
        <v>2727</v>
      </c>
      <c r="B834" t="s">
        <v>2728</v>
      </c>
      <c r="C834" t="s">
        <v>2540</v>
      </c>
      <c r="D834" t="s">
        <v>2729</v>
      </c>
      <c r="E834" t="s">
        <v>2730</v>
      </c>
      <c r="F834" t="s">
        <v>17</v>
      </c>
      <c r="G834" t="s">
        <v>140</v>
      </c>
      <c r="H834">
        <v>4</v>
      </c>
      <c r="I834">
        <v>11</v>
      </c>
      <c r="J834">
        <v>1</v>
      </c>
      <c r="K834">
        <v>9</v>
      </c>
      <c r="L834">
        <v>0</v>
      </c>
    </row>
    <row r="835" spans="1:12">
      <c r="A835" t="s">
        <v>2731</v>
      </c>
      <c r="B835" t="s">
        <v>2732</v>
      </c>
      <c r="C835" t="s">
        <v>2540</v>
      </c>
      <c r="D835" t="s">
        <v>2733</v>
      </c>
      <c r="E835" t="s">
        <v>2552</v>
      </c>
      <c r="F835" t="s">
        <v>17</v>
      </c>
      <c r="G835" t="s">
        <v>32</v>
      </c>
      <c r="H835">
        <v>1</v>
      </c>
      <c r="I835">
        <v>11</v>
      </c>
      <c r="J835">
        <v>0</v>
      </c>
      <c r="K835">
        <v>4</v>
      </c>
      <c r="L835">
        <v>1</v>
      </c>
    </row>
    <row r="836" spans="1:12">
      <c r="A836" t="s">
        <v>2734</v>
      </c>
      <c r="B836" t="s">
        <v>2735</v>
      </c>
      <c r="C836" t="s">
        <v>2540</v>
      </c>
      <c r="D836" t="s">
        <v>2736</v>
      </c>
      <c r="E836" t="s">
        <v>2737</v>
      </c>
      <c r="F836" t="s">
        <v>17</v>
      </c>
      <c r="G836" t="s">
        <v>87</v>
      </c>
      <c r="H836">
        <v>3</v>
      </c>
      <c r="I836">
        <v>11</v>
      </c>
      <c r="J836">
        <v>0</v>
      </c>
      <c r="K836">
        <v>9</v>
      </c>
      <c r="L836">
        <v>0</v>
      </c>
    </row>
    <row r="837" spans="1:12">
      <c r="A837" t="s">
        <v>2738</v>
      </c>
      <c r="B837" t="s">
        <v>2739</v>
      </c>
      <c r="C837" t="s">
        <v>2540</v>
      </c>
      <c r="D837" t="s">
        <v>2740</v>
      </c>
      <c r="E837" t="s">
        <v>2741</v>
      </c>
      <c r="F837" t="s">
        <v>17</v>
      </c>
      <c r="G837" t="s">
        <v>140</v>
      </c>
      <c r="H837">
        <v>3</v>
      </c>
      <c r="I837">
        <v>11</v>
      </c>
      <c r="J837">
        <v>0</v>
      </c>
      <c r="K837">
        <v>7</v>
      </c>
      <c r="L837">
        <v>0</v>
      </c>
    </row>
    <row r="838" spans="1:12">
      <c r="A838" t="s">
        <v>2742</v>
      </c>
      <c r="B838" t="s">
        <v>2743</v>
      </c>
      <c r="C838" t="s">
        <v>2540</v>
      </c>
      <c r="D838" t="s">
        <v>2744</v>
      </c>
      <c r="E838" t="s">
        <v>2710</v>
      </c>
      <c r="F838" t="s">
        <v>17</v>
      </c>
      <c r="G838" t="s">
        <v>140</v>
      </c>
      <c r="H838">
        <v>1</v>
      </c>
      <c r="I838">
        <v>11</v>
      </c>
      <c r="J838">
        <v>0</v>
      </c>
      <c r="K838">
        <v>7</v>
      </c>
      <c r="L838">
        <v>1</v>
      </c>
    </row>
    <row r="839" spans="1:12">
      <c r="A839" t="s">
        <v>2745</v>
      </c>
      <c r="B839" t="s">
        <v>2746</v>
      </c>
      <c r="C839" t="s">
        <v>2540</v>
      </c>
      <c r="D839" t="s">
        <v>2747</v>
      </c>
      <c r="E839" t="s">
        <v>104</v>
      </c>
      <c r="F839" t="s">
        <v>17</v>
      </c>
      <c r="G839" t="s">
        <v>32</v>
      </c>
      <c r="H839">
        <v>2</v>
      </c>
      <c r="I839">
        <v>11</v>
      </c>
      <c r="J839">
        <v>0</v>
      </c>
      <c r="K839">
        <v>9</v>
      </c>
      <c r="L839">
        <v>2</v>
      </c>
    </row>
    <row r="840" spans="1:12">
      <c r="A840" t="s">
        <v>2748</v>
      </c>
      <c r="B840" t="s">
        <v>2749</v>
      </c>
      <c r="C840" t="s">
        <v>2540</v>
      </c>
      <c r="D840" t="s">
        <v>2750</v>
      </c>
      <c r="E840" t="s">
        <v>2719</v>
      </c>
      <c r="F840" t="s">
        <v>17</v>
      </c>
      <c r="G840" t="s">
        <v>32</v>
      </c>
      <c r="H840">
        <v>1</v>
      </c>
      <c r="I840">
        <v>11</v>
      </c>
      <c r="J840">
        <v>0</v>
      </c>
      <c r="K840">
        <v>7</v>
      </c>
      <c r="L840">
        <v>1</v>
      </c>
    </row>
    <row r="841" spans="1:12">
      <c r="A841" t="s">
        <v>2751</v>
      </c>
      <c r="B841" t="s">
        <v>2752</v>
      </c>
      <c r="C841" t="s">
        <v>2540</v>
      </c>
      <c r="D841" t="s">
        <v>2753</v>
      </c>
      <c r="E841" t="s">
        <v>2552</v>
      </c>
      <c r="F841" t="s">
        <v>17</v>
      </c>
      <c r="G841" t="s">
        <v>140</v>
      </c>
      <c r="H841">
        <v>2</v>
      </c>
      <c r="I841">
        <v>11</v>
      </c>
      <c r="J841">
        <v>0</v>
      </c>
      <c r="K841">
        <v>8</v>
      </c>
      <c r="L841">
        <v>2</v>
      </c>
    </row>
    <row r="842" spans="1:12">
      <c r="A842" t="s">
        <v>2754</v>
      </c>
      <c r="B842" t="s">
        <v>2755</v>
      </c>
      <c r="C842" t="s">
        <v>2540</v>
      </c>
      <c r="D842" t="s">
        <v>2756</v>
      </c>
      <c r="E842" t="s">
        <v>2576</v>
      </c>
      <c r="F842" t="s">
        <v>17</v>
      </c>
      <c r="G842" t="s">
        <v>32</v>
      </c>
      <c r="H842">
        <v>3</v>
      </c>
      <c r="I842">
        <v>11</v>
      </c>
      <c r="J842">
        <v>0</v>
      </c>
      <c r="K842">
        <v>10</v>
      </c>
      <c r="L842">
        <v>0</v>
      </c>
    </row>
    <row r="843" spans="1:12">
      <c r="A843" t="s">
        <v>2757</v>
      </c>
      <c r="B843" t="s">
        <v>2758</v>
      </c>
      <c r="C843" t="s">
        <v>2540</v>
      </c>
      <c r="D843" t="s">
        <v>2759</v>
      </c>
      <c r="E843" t="s">
        <v>2552</v>
      </c>
      <c r="F843" t="s">
        <v>17</v>
      </c>
      <c r="G843" t="s">
        <v>87</v>
      </c>
      <c r="H843">
        <v>2</v>
      </c>
      <c r="I843">
        <v>11</v>
      </c>
      <c r="J843">
        <v>0</v>
      </c>
      <c r="K843">
        <v>6</v>
      </c>
      <c r="L843">
        <v>4</v>
      </c>
    </row>
    <row r="844" spans="1:12">
      <c r="A844" t="s">
        <v>2760</v>
      </c>
      <c r="B844" t="s">
        <v>2761</v>
      </c>
      <c r="C844" t="s">
        <v>2540</v>
      </c>
      <c r="D844" t="s">
        <v>2762</v>
      </c>
      <c r="E844" t="s">
        <v>2552</v>
      </c>
      <c r="F844" t="s">
        <v>17</v>
      </c>
      <c r="G844" t="s">
        <v>140</v>
      </c>
      <c r="H844">
        <v>3</v>
      </c>
      <c r="I844">
        <v>11</v>
      </c>
      <c r="J844">
        <v>0</v>
      </c>
      <c r="K844">
        <v>6</v>
      </c>
      <c r="L844">
        <v>2</v>
      </c>
    </row>
    <row r="845" spans="1:12">
      <c r="A845" t="s">
        <v>2763</v>
      </c>
      <c r="B845" t="s">
        <v>2764</v>
      </c>
      <c r="C845" t="s">
        <v>2540</v>
      </c>
      <c r="D845" t="s">
        <v>2599</v>
      </c>
      <c r="E845" t="s">
        <v>2552</v>
      </c>
      <c r="F845" t="s">
        <v>17</v>
      </c>
      <c r="G845" t="s">
        <v>32</v>
      </c>
      <c r="H845">
        <v>1</v>
      </c>
      <c r="I845">
        <v>11</v>
      </c>
      <c r="J845">
        <v>0</v>
      </c>
      <c r="K845">
        <v>2</v>
      </c>
      <c r="L845">
        <v>1</v>
      </c>
    </row>
    <row r="846" spans="1:12">
      <c r="A846" t="s">
        <v>2765</v>
      </c>
      <c r="B846" t="s">
        <v>2766</v>
      </c>
      <c r="C846" t="s">
        <v>2540</v>
      </c>
      <c r="D846" t="s">
        <v>2767</v>
      </c>
      <c r="E846" t="s">
        <v>2552</v>
      </c>
      <c r="F846" t="s">
        <v>17</v>
      </c>
      <c r="G846" t="s">
        <v>32</v>
      </c>
      <c r="H846">
        <v>3</v>
      </c>
      <c r="I846">
        <v>11</v>
      </c>
      <c r="J846">
        <v>0</v>
      </c>
      <c r="K846">
        <v>8</v>
      </c>
      <c r="L846">
        <v>1</v>
      </c>
    </row>
    <row r="847" spans="1:12">
      <c r="A847" t="s">
        <v>2768</v>
      </c>
      <c r="B847" t="s">
        <v>2769</v>
      </c>
      <c r="C847" t="s">
        <v>2540</v>
      </c>
      <c r="D847" t="s">
        <v>2655</v>
      </c>
      <c r="E847" t="s">
        <v>2559</v>
      </c>
      <c r="F847" t="s">
        <v>17</v>
      </c>
      <c r="G847" t="s">
        <v>27</v>
      </c>
      <c r="H847">
        <v>2</v>
      </c>
      <c r="I847">
        <v>11</v>
      </c>
      <c r="J847">
        <v>0</v>
      </c>
      <c r="K847">
        <v>8</v>
      </c>
      <c r="L847">
        <v>0</v>
      </c>
    </row>
    <row r="848" spans="1:12">
      <c r="A848" t="s">
        <v>2770</v>
      </c>
      <c r="B848" t="s">
        <v>2771</v>
      </c>
      <c r="C848" t="s">
        <v>2540</v>
      </c>
      <c r="D848" t="s">
        <v>2772</v>
      </c>
      <c r="E848" t="s">
        <v>175</v>
      </c>
      <c r="F848" t="s">
        <v>17</v>
      </c>
      <c r="G848" t="s">
        <v>32</v>
      </c>
      <c r="H848">
        <v>4</v>
      </c>
      <c r="I848">
        <v>11</v>
      </c>
      <c r="J848">
        <v>0</v>
      </c>
      <c r="K848">
        <v>9</v>
      </c>
      <c r="L848">
        <v>0</v>
      </c>
    </row>
    <row r="849" spans="1:12">
      <c r="A849" t="s">
        <v>2773</v>
      </c>
      <c r="B849" t="s">
        <v>2774</v>
      </c>
      <c r="C849" t="s">
        <v>2540</v>
      </c>
      <c r="D849" t="s">
        <v>2729</v>
      </c>
      <c r="E849" t="s">
        <v>2730</v>
      </c>
      <c r="F849" t="s">
        <v>17</v>
      </c>
      <c r="G849" t="s">
        <v>32</v>
      </c>
      <c r="H849">
        <v>4</v>
      </c>
      <c r="I849">
        <v>11</v>
      </c>
      <c r="J849">
        <v>1</v>
      </c>
      <c r="K849">
        <v>9</v>
      </c>
      <c r="L849">
        <v>0</v>
      </c>
    </row>
    <row r="850" spans="1:12">
      <c r="A850" t="s">
        <v>2775</v>
      </c>
      <c r="B850" t="s">
        <v>2776</v>
      </c>
      <c r="C850" t="s">
        <v>2540</v>
      </c>
      <c r="D850" t="s">
        <v>2777</v>
      </c>
      <c r="E850" t="s">
        <v>175</v>
      </c>
      <c r="F850" t="s">
        <v>17</v>
      </c>
      <c r="G850" t="s">
        <v>140</v>
      </c>
      <c r="H850">
        <v>4</v>
      </c>
      <c r="I850">
        <v>11</v>
      </c>
      <c r="J850">
        <v>1</v>
      </c>
      <c r="K850">
        <v>9</v>
      </c>
      <c r="L850">
        <v>1</v>
      </c>
    </row>
    <row r="851" spans="1:12">
      <c r="A851" t="s">
        <v>2778</v>
      </c>
      <c r="B851" t="s">
        <v>2779</v>
      </c>
      <c r="C851" t="s">
        <v>2540</v>
      </c>
      <c r="D851" t="s">
        <v>2780</v>
      </c>
      <c r="E851" t="s">
        <v>2781</v>
      </c>
      <c r="F851" t="s">
        <v>17</v>
      </c>
      <c r="G851" t="s">
        <v>32</v>
      </c>
      <c r="H851">
        <v>2</v>
      </c>
      <c r="I851">
        <v>11</v>
      </c>
      <c r="J851">
        <v>0</v>
      </c>
      <c r="K851">
        <v>8</v>
      </c>
      <c r="L851">
        <v>2</v>
      </c>
    </row>
    <row r="852" spans="1:12">
      <c r="A852" t="s">
        <v>2782</v>
      </c>
      <c r="B852" t="s">
        <v>2783</v>
      </c>
      <c r="C852" t="s">
        <v>2540</v>
      </c>
      <c r="D852" t="s">
        <v>2784</v>
      </c>
      <c r="E852" t="s">
        <v>2552</v>
      </c>
      <c r="F852" t="s">
        <v>17</v>
      </c>
      <c r="G852" t="s">
        <v>282</v>
      </c>
      <c r="H852">
        <v>1</v>
      </c>
      <c r="I852">
        <v>11</v>
      </c>
      <c r="J852">
        <v>0</v>
      </c>
      <c r="K852">
        <v>7</v>
      </c>
      <c r="L852">
        <v>2</v>
      </c>
    </row>
    <row r="853" spans="1:12">
      <c r="A853" t="s">
        <v>2785</v>
      </c>
      <c r="B853" t="s">
        <v>2786</v>
      </c>
      <c r="C853" t="s">
        <v>2540</v>
      </c>
      <c r="D853" t="s">
        <v>2787</v>
      </c>
      <c r="E853" t="s">
        <v>2701</v>
      </c>
      <c r="F853" t="s">
        <v>17</v>
      </c>
      <c r="G853" t="s">
        <v>27</v>
      </c>
      <c r="H853">
        <v>4</v>
      </c>
      <c r="I853">
        <v>11</v>
      </c>
      <c r="J853">
        <v>0</v>
      </c>
      <c r="K853">
        <v>10</v>
      </c>
      <c r="L853">
        <v>1</v>
      </c>
    </row>
    <row r="854" spans="1:12">
      <c r="A854" t="s">
        <v>2788</v>
      </c>
      <c r="B854" t="s">
        <v>2789</v>
      </c>
      <c r="C854" t="s">
        <v>2540</v>
      </c>
      <c r="D854" t="s">
        <v>2790</v>
      </c>
      <c r="E854" t="s">
        <v>1342</v>
      </c>
      <c r="F854" t="s">
        <v>17</v>
      </c>
      <c r="G854" t="s">
        <v>32</v>
      </c>
      <c r="H854">
        <v>4</v>
      </c>
      <c r="I854">
        <v>11</v>
      </c>
      <c r="J854">
        <v>0</v>
      </c>
      <c r="K854">
        <v>8</v>
      </c>
      <c r="L854">
        <v>1</v>
      </c>
    </row>
    <row r="855" spans="1:12">
      <c r="A855" t="s">
        <v>2791</v>
      </c>
      <c r="B855" t="s">
        <v>2792</v>
      </c>
      <c r="C855" t="s">
        <v>2540</v>
      </c>
      <c r="D855" t="s">
        <v>2762</v>
      </c>
      <c r="E855" t="s">
        <v>2552</v>
      </c>
      <c r="F855" t="s">
        <v>17</v>
      </c>
      <c r="G855" t="s">
        <v>32</v>
      </c>
      <c r="H855">
        <v>1</v>
      </c>
      <c r="I855">
        <v>11</v>
      </c>
      <c r="J855">
        <v>0</v>
      </c>
      <c r="K855">
        <v>4</v>
      </c>
      <c r="L855">
        <v>1</v>
      </c>
    </row>
    <row r="856" spans="1:12">
      <c r="A856" t="s">
        <v>2793</v>
      </c>
      <c r="B856" t="s">
        <v>2794</v>
      </c>
      <c r="C856" t="s">
        <v>2540</v>
      </c>
      <c r="D856" t="s">
        <v>2795</v>
      </c>
      <c r="E856" t="s">
        <v>2552</v>
      </c>
      <c r="F856" t="s">
        <v>17</v>
      </c>
      <c r="G856" t="s">
        <v>140</v>
      </c>
      <c r="H856">
        <v>3</v>
      </c>
      <c r="I856">
        <v>11</v>
      </c>
      <c r="J856">
        <v>0</v>
      </c>
      <c r="K856">
        <v>10</v>
      </c>
      <c r="L856">
        <v>1</v>
      </c>
    </row>
    <row r="857" spans="1:12">
      <c r="A857" t="s">
        <v>2796</v>
      </c>
      <c r="B857" t="s">
        <v>2797</v>
      </c>
      <c r="C857" t="s">
        <v>2540</v>
      </c>
      <c r="D857" t="s">
        <v>2798</v>
      </c>
      <c r="E857" t="s">
        <v>2630</v>
      </c>
      <c r="F857" t="s">
        <v>17</v>
      </c>
      <c r="G857" t="s">
        <v>32</v>
      </c>
      <c r="H857">
        <v>1</v>
      </c>
      <c r="I857">
        <v>11</v>
      </c>
      <c r="J857">
        <v>0</v>
      </c>
      <c r="K857">
        <v>7</v>
      </c>
      <c r="L857">
        <v>1</v>
      </c>
    </row>
    <row r="858" spans="1:12">
      <c r="A858" t="s">
        <v>2799</v>
      </c>
      <c r="B858" t="s">
        <v>2800</v>
      </c>
      <c r="C858" t="s">
        <v>2540</v>
      </c>
      <c r="D858" t="s">
        <v>2801</v>
      </c>
      <c r="E858" t="s">
        <v>505</v>
      </c>
      <c r="F858" t="s">
        <v>17</v>
      </c>
      <c r="G858" t="s">
        <v>87</v>
      </c>
      <c r="H858">
        <v>3</v>
      </c>
      <c r="I858">
        <v>11</v>
      </c>
      <c r="J858">
        <v>0</v>
      </c>
      <c r="K858">
        <v>6</v>
      </c>
      <c r="L858">
        <v>0</v>
      </c>
    </row>
    <row r="859" spans="1:12">
      <c r="A859" t="s">
        <v>2802</v>
      </c>
      <c r="B859" t="s">
        <v>2803</v>
      </c>
      <c r="C859" t="s">
        <v>2540</v>
      </c>
      <c r="D859" t="s">
        <v>2804</v>
      </c>
      <c r="E859" t="s">
        <v>2576</v>
      </c>
      <c r="F859" t="s">
        <v>17</v>
      </c>
      <c r="G859" t="s">
        <v>32</v>
      </c>
      <c r="H859">
        <v>5</v>
      </c>
      <c r="I859">
        <v>11</v>
      </c>
      <c r="J859">
        <v>0</v>
      </c>
      <c r="K859">
        <v>9</v>
      </c>
      <c r="L859">
        <v>1</v>
      </c>
    </row>
    <row r="860" spans="1:12">
      <c r="A860" t="s">
        <v>2805</v>
      </c>
      <c r="B860" t="s">
        <v>2806</v>
      </c>
      <c r="C860" t="s">
        <v>2540</v>
      </c>
      <c r="D860" t="s">
        <v>2807</v>
      </c>
      <c r="E860" t="s">
        <v>2548</v>
      </c>
      <c r="F860" t="s">
        <v>17</v>
      </c>
      <c r="G860" t="s">
        <v>32</v>
      </c>
      <c r="H860">
        <v>4</v>
      </c>
      <c r="I860">
        <v>11</v>
      </c>
      <c r="J860">
        <v>0</v>
      </c>
      <c r="K860">
        <v>7</v>
      </c>
      <c r="L860">
        <v>2</v>
      </c>
    </row>
    <row r="861" spans="1:12">
      <c r="A861" t="s">
        <v>2808</v>
      </c>
      <c r="B861" t="s">
        <v>2809</v>
      </c>
      <c r="C861" t="s">
        <v>2540</v>
      </c>
      <c r="D861" t="s">
        <v>2579</v>
      </c>
      <c r="E861" t="s">
        <v>2576</v>
      </c>
      <c r="F861" t="s">
        <v>17</v>
      </c>
      <c r="G861" t="s">
        <v>140</v>
      </c>
      <c r="H861">
        <v>2</v>
      </c>
      <c r="I861">
        <v>11</v>
      </c>
      <c r="J861">
        <v>1</v>
      </c>
      <c r="K861">
        <v>6</v>
      </c>
      <c r="L861">
        <v>1</v>
      </c>
    </row>
    <row r="862" spans="1:12">
      <c r="A862" t="s">
        <v>2810</v>
      </c>
      <c r="B862" t="s">
        <v>2811</v>
      </c>
      <c r="C862" t="s">
        <v>2540</v>
      </c>
      <c r="D862" t="s">
        <v>2812</v>
      </c>
      <c r="E862" t="s">
        <v>2552</v>
      </c>
      <c r="F862" t="s">
        <v>17</v>
      </c>
      <c r="G862" t="s">
        <v>140</v>
      </c>
      <c r="H862">
        <v>4</v>
      </c>
      <c r="I862">
        <v>11</v>
      </c>
      <c r="J862">
        <v>0</v>
      </c>
      <c r="K862">
        <v>10</v>
      </c>
      <c r="L862">
        <v>1</v>
      </c>
    </row>
    <row r="863" spans="1:12">
      <c r="A863" t="s">
        <v>2813</v>
      </c>
      <c r="B863" t="s">
        <v>2814</v>
      </c>
      <c r="C863" t="s">
        <v>2540</v>
      </c>
      <c r="D863" t="s">
        <v>2767</v>
      </c>
      <c r="E863" t="s">
        <v>2552</v>
      </c>
      <c r="F863" t="s">
        <v>17</v>
      </c>
      <c r="G863" t="s">
        <v>140</v>
      </c>
      <c r="H863">
        <v>4</v>
      </c>
      <c r="I863">
        <v>11</v>
      </c>
      <c r="J863">
        <v>0</v>
      </c>
      <c r="K863">
        <v>8</v>
      </c>
      <c r="L863">
        <v>0</v>
      </c>
    </row>
    <row r="864" spans="1:12">
      <c r="A864" t="s">
        <v>2815</v>
      </c>
      <c r="B864" t="s">
        <v>2816</v>
      </c>
      <c r="C864" t="s">
        <v>2540</v>
      </c>
      <c r="D864" t="s">
        <v>2817</v>
      </c>
      <c r="E864" t="s">
        <v>2818</v>
      </c>
      <c r="F864" t="s">
        <v>17</v>
      </c>
      <c r="G864" t="s">
        <v>32</v>
      </c>
      <c r="H864">
        <v>3</v>
      </c>
      <c r="I864">
        <v>11</v>
      </c>
      <c r="J864">
        <v>1</v>
      </c>
      <c r="K864">
        <v>8</v>
      </c>
      <c r="L864">
        <v>1</v>
      </c>
    </row>
    <row r="865" spans="1:12">
      <c r="A865" t="s">
        <v>2819</v>
      </c>
      <c r="B865" t="s">
        <v>2820</v>
      </c>
      <c r="C865" t="s">
        <v>2540</v>
      </c>
      <c r="D865" t="s">
        <v>2821</v>
      </c>
      <c r="E865" t="s">
        <v>2701</v>
      </c>
      <c r="F865" t="s">
        <v>17</v>
      </c>
      <c r="G865" t="s">
        <v>32</v>
      </c>
      <c r="H865">
        <v>4</v>
      </c>
      <c r="I865">
        <v>11</v>
      </c>
      <c r="J865">
        <v>0</v>
      </c>
      <c r="K865">
        <v>10</v>
      </c>
      <c r="L865">
        <v>1</v>
      </c>
    </row>
    <row r="866" spans="1:12">
      <c r="A866" t="s">
        <v>2822</v>
      </c>
      <c r="B866" t="s">
        <v>2823</v>
      </c>
      <c r="C866" t="s">
        <v>2540</v>
      </c>
      <c r="D866" t="s">
        <v>2824</v>
      </c>
      <c r="E866" t="s">
        <v>2818</v>
      </c>
      <c r="F866" t="s">
        <v>17</v>
      </c>
      <c r="G866" t="s">
        <v>140</v>
      </c>
      <c r="H866">
        <v>2</v>
      </c>
      <c r="I866">
        <v>11</v>
      </c>
      <c r="J866">
        <v>0</v>
      </c>
      <c r="K866">
        <v>11</v>
      </c>
      <c r="L866">
        <v>0</v>
      </c>
    </row>
    <row r="867" spans="1:12">
      <c r="A867" t="s">
        <v>2825</v>
      </c>
      <c r="B867" t="s">
        <v>2826</v>
      </c>
      <c r="C867" t="s">
        <v>2540</v>
      </c>
      <c r="D867" t="s">
        <v>2827</v>
      </c>
      <c r="E867" t="s">
        <v>2818</v>
      </c>
      <c r="F867" t="s">
        <v>17</v>
      </c>
      <c r="G867" t="s">
        <v>32</v>
      </c>
      <c r="H867">
        <v>2</v>
      </c>
      <c r="I867">
        <v>11</v>
      </c>
      <c r="J867">
        <v>0</v>
      </c>
      <c r="K867">
        <v>10</v>
      </c>
      <c r="L867">
        <v>0</v>
      </c>
    </row>
    <row r="868" spans="1:12">
      <c r="A868" t="s">
        <v>2828</v>
      </c>
      <c r="B868" t="s">
        <v>2829</v>
      </c>
      <c r="C868" t="s">
        <v>2540</v>
      </c>
      <c r="D868" t="s">
        <v>2830</v>
      </c>
      <c r="E868" t="s">
        <v>2701</v>
      </c>
      <c r="F868" t="s">
        <v>17</v>
      </c>
      <c r="G868" t="s">
        <v>32</v>
      </c>
      <c r="H868">
        <v>5</v>
      </c>
      <c r="I868">
        <v>11</v>
      </c>
      <c r="J868">
        <v>0</v>
      </c>
      <c r="K868">
        <v>10</v>
      </c>
      <c r="L868">
        <v>1</v>
      </c>
    </row>
    <row r="869" spans="1:12">
      <c r="A869" t="s">
        <v>2831</v>
      </c>
      <c r="B869" t="s">
        <v>2832</v>
      </c>
      <c r="C869" t="s">
        <v>2540</v>
      </c>
      <c r="D869" t="s">
        <v>2833</v>
      </c>
      <c r="E869" t="s">
        <v>2552</v>
      </c>
      <c r="F869" t="s">
        <v>17</v>
      </c>
      <c r="G869" t="s">
        <v>27</v>
      </c>
      <c r="H869">
        <v>1</v>
      </c>
      <c r="I869">
        <v>11</v>
      </c>
      <c r="J869">
        <v>0</v>
      </c>
      <c r="K869">
        <v>5</v>
      </c>
      <c r="L869">
        <v>1</v>
      </c>
    </row>
    <row r="870" spans="1:12">
      <c r="A870" t="s">
        <v>2834</v>
      </c>
      <c r="B870" t="s">
        <v>2835</v>
      </c>
      <c r="C870" t="s">
        <v>2540</v>
      </c>
      <c r="D870" t="s">
        <v>2836</v>
      </c>
      <c r="E870" t="s">
        <v>2552</v>
      </c>
      <c r="F870" t="s">
        <v>17</v>
      </c>
      <c r="G870" t="s">
        <v>32</v>
      </c>
      <c r="H870">
        <v>4</v>
      </c>
      <c r="I870">
        <v>11</v>
      </c>
      <c r="J870">
        <v>2</v>
      </c>
      <c r="K870">
        <v>7</v>
      </c>
      <c r="L870">
        <v>2</v>
      </c>
    </row>
    <row r="871" spans="1:12">
      <c r="A871" t="s">
        <v>2837</v>
      </c>
      <c r="B871" t="s">
        <v>2838</v>
      </c>
      <c r="C871" t="s">
        <v>2540</v>
      </c>
      <c r="D871" t="s">
        <v>2839</v>
      </c>
      <c r="E871" t="s">
        <v>2552</v>
      </c>
      <c r="F871" t="s">
        <v>17</v>
      </c>
      <c r="G871" t="s">
        <v>32</v>
      </c>
      <c r="H871">
        <v>4</v>
      </c>
      <c r="I871">
        <v>11</v>
      </c>
      <c r="J871">
        <v>1</v>
      </c>
      <c r="K871">
        <v>9</v>
      </c>
      <c r="L871">
        <v>1</v>
      </c>
    </row>
    <row r="872" spans="1:12">
      <c r="A872" t="s">
        <v>2840</v>
      </c>
      <c r="B872" t="s">
        <v>2841</v>
      </c>
      <c r="C872" t="s">
        <v>2540</v>
      </c>
      <c r="D872" t="s">
        <v>2842</v>
      </c>
      <c r="E872" t="s">
        <v>2843</v>
      </c>
      <c r="F872" t="s">
        <v>17</v>
      </c>
      <c r="G872" t="s">
        <v>113</v>
      </c>
      <c r="H872">
        <v>2</v>
      </c>
      <c r="I872">
        <v>11</v>
      </c>
      <c r="J872">
        <v>0</v>
      </c>
      <c r="K872">
        <v>9</v>
      </c>
      <c r="L872">
        <v>0</v>
      </c>
    </row>
    <row r="873" spans="1:12">
      <c r="A873" t="s">
        <v>2844</v>
      </c>
      <c r="B873" t="s">
        <v>2845</v>
      </c>
      <c r="C873" t="s">
        <v>2540</v>
      </c>
      <c r="D873" t="s">
        <v>2846</v>
      </c>
      <c r="E873" t="s">
        <v>2552</v>
      </c>
      <c r="F873" t="s">
        <v>17</v>
      </c>
      <c r="G873" t="s">
        <v>32</v>
      </c>
      <c r="H873">
        <v>3</v>
      </c>
      <c r="I873">
        <v>11</v>
      </c>
      <c r="J873">
        <v>0</v>
      </c>
      <c r="K873">
        <v>8</v>
      </c>
      <c r="L873">
        <v>3</v>
      </c>
    </row>
    <row r="874" spans="1:12">
      <c r="A874" t="s">
        <v>2847</v>
      </c>
      <c r="B874" t="s">
        <v>2848</v>
      </c>
      <c r="C874" t="s">
        <v>2540</v>
      </c>
      <c r="D874" t="s">
        <v>2849</v>
      </c>
      <c r="E874" t="s">
        <v>2843</v>
      </c>
      <c r="F874" t="s">
        <v>17</v>
      </c>
      <c r="G874" t="s">
        <v>32</v>
      </c>
      <c r="H874">
        <v>2</v>
      </c>
      <c r="I874">
        <v>11</v>
      </c>
      <c r="J874">
        <v>0</v>
      </c>
      <c r="K874">
        <v>11</v>
      </c>
      <c r="L874">
        <v>0</v>
      </c>
    </row>
    <row r="875" spans="1:12">
      <c r="A875" t="s">
        <v>2850</v>
      </c>
      <c r="B875" t="s">
        <v>2851</v>
      </c>
      <c r="C875" t="s">
        <v>2540</v>
      </c>
      <c r="D875" t="s">
        <v>2852</v>
      </c>
      <c r="E875" t="s">
        <v>2552</v>
      </c>
      <c r="F875" t="s">
        <v>17</v>
      </c>
      <c r="G875" t="s">
        <v>32</v>
      </c>
      <c r="H875">
        <v>5</v>
      </c>
      <c r="I875">
        <v>11</v>
      </c>
      <c r="J875">
        <v>1</v>
      </c>
      <c r="K875">
        <v>6</v>
      </c>
      <c r="L875">
        <v>4</v>
      </c>
    </row>
    <row r="876" spans="1:12">
      <c r="A876" t="s">
        <v>2853</v>
      </c>
      <c r="B876" t="s">
        <v>2854</v>
      </c>
      <c r="C876" t="s">
        <v>2540</v>
      </c>
      <c r="D876" t="s">
        <v>2855</v>
      </c>
      <c r="E876" t="s">
        <v>40</v>
      </c>
      <c r="F876" t="s">
        <v>17</v>
      </c>
      <c r="G876" t="s">
        <v>32</v>
      </c>
      <c r="H876">
        <v>4</v>
      </c>
      <c r="I876">
        <v>11</v>
      </c>
      <c r="J876">
        <v>0</v>
      </c>
      <c r="K876">
        <v>9</v>
      </c>
      <c r="L876">
        <v>0</v>
      </c>
    </row>
    <row r="877" spans="1:12">
      <c r="A877" t="s">
        <v>2856</v>
      </c>
      <c r="B877" t="s">
        <v>2857</v>
      </c>
      <c r="C877" t="s">
        <v>2540</v>
      </c>
      <c r="D877" t="s">
        <v>2858</v>
      </c>
      <c r="E877" t="s">
        <v>2701</v>
      </c>
      <c r="F877" t="s">
        <v>17</v>
      </c>
      <c r="G877" t="s">
        <v>32</v>
      </c>
      <c r="H877">
        <v>4</v>
      </c>
      <c r="I877">
        <v>11</v>
      </c>
      <c r="J877">
        <v>0</v>
      </c>
      <c r="K877">
        <v>8</v>
      </c>
      <c r="L877">
        <v>1</v>
      </c>
    </row>
    <row r="878" spans="1:12">
      <c r="A878" t="s">
        <v>2859</v>
      </c>
      <c r="B878" t="s">
        <v>2860</v>
      </c>
      <c r="C878" t="s">
        <v>2540</v>
      </c>
      <c r="D878" t="s">
        <v>2861</v>
      </c>
      <c r="E878" t="s">
        <v>78</v>
      </c>
      <c r="F878" t="s">
        <v>17</v>
      </c>
      <c r="G878" t="s">
        <v>32</v>
      </c>
      <c r="H878">
        <v>4</v>
      </c>
      <c r="I878">
        <v>11</v>
      </c>
      <c r="J878">
        <v>0</v>
      </c>
      <c r="K878">
        <v>9</v>
      </c>
      <c r="L878">
        <v>0</v>
      </c>
    </row>
    <row r="879" spans="1:12">
      <c r="A879" t="s">
        <v>2862</v>
      </c>
      <c r="B879" t="s">
        <v>2863</v>
      </c>
      <c r="C879" t="s">
        <v>2540</v>
      </c>
      <c r="D879" t="s">
        <v>2864</v>
      </c>
      <c r="E879" t="s">
        <v>2552</v>
      </c>
      <c r="F879" t="s">
        <v>17</v>
      </c>
      <c r="G879" t="s">
        <v>140</v>
      </c>
      <c r="H879">
        <v>4</v>
      </c>
      <c r="I879">
        <v>11</v>
      </c>
      <c r="J879">
        <v>0</v>
      </c>
      <c r="K879">
        <v>9</v>
      </c>
      <c r="L879">
        <v>1</v>
      </c>
    </row>
    <row r="880" spans="1:12">
      <c r="A880" t="s">
        <v>2865</v>
      </c>
      <c r="B880" t="s">
        <v>2866</v>
      </c>
      <c r="C880" t="s">
        <v>2540</v>
      </c>
      <c r="D880" t="s">
        <v>1384</v>
      </c>
      <c r="E880" t="s">
        <v>1342</v>
      </c>
      <c r="F880" t="s">
        <v>17</v>
      </c>
      <c r="G880" t="s">
        <v>140</v>
      </c>
      <c r="H880">
        <v>4</v>
      </c>
      <c r="I880">
        <v>11</v>
      </c>
      <c r="J880">
        <v>0</v>
      </c>
      <c r="K880">
        <v>8</v>
      </c>
      <c r="L880">
        <v>1</v>
      </c>
    </row>
    <row r="881" spans="1:12">
      <c r="A881" t="s">
        <v>2867</v>
      </c>
      <c r="B881" t="s">
        <v>2868</v>
      </c>
      <c r="C881" t="s">
        <v>2540</v>
      </c>
      <c r="D881" t="s">
        <v>2869</v>
      </c>
      <c r="E881" t="s">
        <v>2701</v>
      </c>
      <c r="F881" t="s">
        <v>17</v>
      </c>
      <c r="G881" t="s">
        <v>87</v>
      </c>
      <c r="H881">
        <v>2</v>
      </c>
      <c r="I881">
        <v>11</v>
      </c>
      <c r="J881">
        <v>0</v>
      </c>
      <c r="K881">
        <v>6</v>
      </c>
      <c r="L881">
        <v>0</v>
      </c>
    </row>
    <row r="882" spans="1:12">
      <c r="A882" t="s">
        <v>2870</v>
      </c>
      <c r="B882" t="s">
        <v>2871</v>
      </c>
      <c r="C882" t="s">
        <v>2540</v>
      </c>
      <c r="D882" t="s">
        <v>2872</v>
      </c>
      <c r="E882" t="s">
        <v>2548</v>
      </c>
      <c r="F882" t="s">
        <v>17</v>
      </c>
      <c r="G882" t="s">
        <v>32</v>
      </c>
      <c r="H882">
        <v>4</v>
      </c>
      <c r="I882">
        <v>11</v>
      </c>
      <c r="J882">
        <v>1</v>
      </c>
      <c r="K882">
        <v>7</v>
      </c>
      <c r="L882">
        <v>0</v>
      </c>
    </row>
    <row r="883" spans="1:12">
      <c r="A883" t="s">
        <v>2873</v>
      </c>
      <c r="B883" t="s">
        <v>2874</v>
      </c>
      <c r="C883" t="s">
        <v>2540</v>
      </c>
      <c r="D883" t="s">
        <v>1443</v>
      </c>
      <c r="E883" t="s">
        <v>1342</v>
      </c>
      <c r="F883" t="s">
        <v>192</v>
      </c>
      <c r="G883" t="s">
        <v>193</v>
      </c>
      <c r="H883">
        <v>4</v>
      </c>
      <c r="I883">
        <v>11</v>
      </c>
      <c r="J883">
        <v>0</v>
      </c>
      <c r="K883">
        <v>4</v>
      </c>
      <c r="L883">
        <v>0</v>
      </c>
    </row>
    <row r="884" spans="1:12">
      <c r="A884" t="s">
        <v>2875</v>
      </c>
      <c r="B884" t="s">
        <v>2876</v>
      </c>
      <c r="C884" t="s">
        <v>2540</v>
      </c>
      <c r="D884" t="s">
        <v>2877</v>
      </c>
      <c r="E884" t="s">
        <v>2354</v>
      </c>
      <c r="F884" t="s">
        <v>235</v>
      </c>
      <c r="G884" t="s">
        <v>32</v>
      </c>
      <c r="H884">
        <v>3</v>
      </c>
      <c r="I884">
        <v>11</v>
      </c>
      <c r="J884">
        <v>1</v>
      </c>
      <c r="K884">
        <v>5</v>
      </c>
      <c r="L884">
        <v>0</v>
      </c>
    </row>
    <row r="885" spans="1:12">
      <c r="A885" t="s">
        <v>2878</v>
      </c>
      <c r="B885" t="s">
        <v>2879</v>
      </c>
      <c r="C885" t="s">
        <v>2540</v>
      </c>
      <c r="D885" t="s">
        <v>2880</v>
      </c>
      <c r="E885" t="s">
        <v>2881</v>
      </c>
      <c r="F885" t="s">
        <v>235</v>
      </c>
      <c r="G885" t="s">
        <v>32</v>
      </c>
      <c r="H885">
        <v>4</v>
      </c>
      <c r="I885">
        <v>11</v>
      </c>
      <c r="J885">
        <v>0</v>
      </c>
      <c r="K885">
        <v>5</v>
      </c>
      <c r="L885">
        <v>0</v>
      </c>
    </row>
    <row r="886" spans="1:12">
      <c r="A886" t="s">
        <v>2882</v>
      </c>
      <c r="B886" t="s">
        <v>2883</v>
      </c>
      <c r="C886" t="s">
        <v>2540</v>
      </c>
      <c r="D886" t="s">
        <v>2884</v>
      </c>
      <c r="E886" t="s">
        <v>2885</v>
      </c>
      <c r="F886" t="s">
        <v>235</v>
      </c>
      <c r="G886" t="s">
        <v>32</v>
      </c>
      <c r="H886">
        <v>4</v>
      </c>
      <c r="I886">
        <v>11</v>
      </c>
      <c r="J886">
        <v>1</v>
      </c>
      <c r="K886">
        <v>6</v>
      </c>
      <c r="L886">
        <v>0</v>
      </c>
    </row>
    <row r="887" spans="1:12">
      <c r="A887" t="s">
        <v>2886</v>
      </c>
      <c r="B887" t="s">
        <v>2887</v>
      </c>
      <c r="C887" t="s">
        <v>2540</v>
      </c>
      <c r="D887" t="s">
        <v>2888</v>
      </c>
      <c r="E887" t="s">
        <v>2889</v>
      </c>
      <c r="F887" t="s">
        <v>235</v>
      </c>
      <c r="G887" t="s">
        <v>32</v>
      </c>
      <c r="H887">
        <v>2</v>
      </c>
      <c r="I887">
        <v>11</v>
      </c>
      <c r="J887">
        <v>0</v>
      </c>
      <c r="K887">
        <v>5</v>
      </c>
      <c r="L887">
        <v>0</v>
      </c>
    </row>
    <row r="888" spans="1:12">
      <c r="A888" t="s">
        <v>2890</v>
      </c>
      <c r="B888" t="s">
        <v>2891</v>
      </c>
      <c r="C888" t="s">
        <v>2540</v>
      </c>
      <c r="D888" t="s">
        <v>2892</v>
      </c>
      <c r="E888" t="s">
        <v>2893</v>
      </c>
      <c r="F888" t="s">
        <v>235</v>
      </c>
      <c r="G888" t="s">
        <v>32</v>
      </c>
      <c r="H888">
        <v>2</v>
      </c>
      <c r="I888">
        <v>11</v>
      </c>
      <c r="J888">
        <v>0</v>
      </c>
      <c r="K888">
        <v>6</v>
      </c>
      <c r="L888">
        <v>0</v>
      </c>
    </row>
    <row r="889" spans="1:12">
      <c r="A889" t="s">
        <v>2894</v>
      </c>
      <c r="B889" t="s">
        <v>2895</v>
      </c>
      <c r="C889" t="s">
        <v>2540</v>
      </c>
      <c r="D889" t="s">
        <v>2896</v>
      </c>
      <c r="E889" t="s">
        <v>505</v>
      </c>
      <c r="F889" t="s">
        <v>235</v>
      </c>
      <c r="G889" t="s">
        <v>32</v>
      </c>
      <c r="H889">
        <v>2</v>
      </c>
      <c r="I889">
        <v>11</v>
      </c>
      <c r="J889">
        <v>0</v>
      </c>
      <c r="K889">
        <v>5</v>
      </c>
      <c r="L889">
        <v>0</v>
      </c>
    </row>
    <row r="890" spans="1:12">
      <c r="A890" t="s">
        <v>2897</v>
      </c>
      <c r="B890" t="s">
        <v>2898</v>
      </c>
      <c r="C890" t="s">
        <v>2540</v>
      </c>
      <c r="D890" t="s">
        <v>2899</v>
      </c>
      <c r="E890" t="s">
        <v>2394</v>
      </c>
      <c r="F890" t="s">
        <v>235</v>
      </c>
      <c r="G890" t="s">
        <v>32</v>
      </c>
      <c r="H890">
        <v>5</v>
      </c>
      <c r="I890">
        <v>11</v>
      </c>
      <c r="J890">
        <v>0</v>
      </c>
      <c r="K890">
        <v>5</v>
      </c>
      <c r="L890">
        <v>0</v>
      </c>
    </row>
    <row r="891" spans="1:12">
      <c r="A891" t="s">
        <v>2900</v>
      </c>
      <c r="B891" t="s">
        <v>2901</v>
      </c>
      <c r="C891" t="s">
        <v>2540</v>
      </c>
      <c r="D891" t="s">
        <v>2902</v>
      </c>
      <c r="E891" t="s">
        <v>2903</v>
      </c>
      <c r="F891" t="s">
        <v>235</v>
      </c>
      <c r="G891" t="s">
        <v>18</v>
      </c>
      <c r="H891">
        <v>3</v>
      </c>
      <c r="I891">
        <v>11</v>
      </c>
      <c r="J891">
        <v>0</v>
      </c>
      <c r="K891">
        <v>5</v>
      </c>
      <c r="L891">
        <v>0</v>
      </c>
    </row>
    <row r="892" spans="1:12">
      <c r="A892" t="s">
        <v>2904</v>
      </c>
      <c r="B892" t="s">
        <v>2905</v>
      </c>
      <c r="C892" t="s">
        <v>2540</v>
      </c>
      <c r="D892" t="s">
        <v>2906</v>
      </c>
      <c r="E892" t="s">
        <v>2907</v>
      </c>
      <c r="F892" t="s">
        <v>235</v>
      </c>
      <c r="G892" t="s">
        <v>32</v>
      </c>
      <c r="H892">
        <v>2</v>
      </c>
      <c r="I892">
        <v>11</v>
      </c>
      <c r="J892">
        <v>0</v>
      </c>
      <c r="K892">
        <v>4</v>
      </c>
      <c r="L892">
        <v>0</v>
      </c>
    </row>
    <row r="893" spans="1:12">
      <c r="A893" t="s">
        <v>2908</v>
      </c>
      <c r="B893" t="s">
        <v>253</v>
      </c>
      <c r="C893" t="s">
        <v>2540</v>
      </c>
      <c r="D893" t="s">
        <v>2909</v>
      </c>
      <c r="E893" t="s">
        <v>78</v>
      </c>
      <c r="F893" t="s">
        <v>235</v>
      </c>
      <c r="G893" t="s">
        <v>140</v>
      </c>
      <c r="H893">
        <v>2</v>
      </c>
      <c r="I893">
        <v>11</v>
      </c>
      <c r="J893">
        <v>0</v>
      </c>
      <c r="K893">
        <v>6</v>
      </c>
      <c r="L893">
        <v>0</v>
      </c>
    </row>
    <row r="894" spans="1:12">
      <c r="A894" t="s">
        <v>2910</v>
      </c>
      <c r="B894" t="s">
        <v>2911</v>
      </c>
      <c r="C894" t="s">
        <v>2540</v>
      </c>
      <c r="D894" t="s">
        <v>2912</v>
      </c>
      <c r="E894" t="s">
        <v>2913</v>
      </c>
      <c r="F894" t="s">
        <v>235</v>
      </c>
      <c r="G894" t="s">
        <v>32</v>
      </c>
      <c r="H894">
        <v>4</v>
      </c>
      <c r="I894">
        <v>11</v>
      </c>
      <c r="J894">
        <v>0</v>
      </c>
      <c r="K894">
        <v>6</v>
      </c>
      <c r="L894">
        <v>0</v>
      </c>
    </row>
    <row r="895" spans="1:12">
      <c r="A895" t="s">
        <v>2914</v>
      </c>
      <c r="B895" t="s">
        <v>2915</v>
      </c>
      <c r="C895" t="s">
        <v>2540</v>
      </c>
      <c r="D895" t="s">
        <v>2916</v>
      </c>
      <c r="E895" t="s">
        <v>2917</v>
      </c>
      <c r="F895" t="s">
        <v>235</v>
      </c>
      <c r="G895" t="s">
        <v>18</v>
      </c>
      <c r="H895">
        <v>5</v>
      </c>
      <c r="I895">
        <v>11</v>
      </c>
      <c r="J895">
        <v>0</v>
      </c>
      <c r="K895">
        <v>4</v>
      </c>
      <c r="L895">
        <v>0</v>
      </c>
    </row>
    <row r="896" spans="1:12">
      <c r="A896" t="s">
        <v>2918</v>
      </c>
      <c r="B896" t="s">
        <v>2919</v>
      </c>
      <c r="C896" t="s">
        <v>2540</v>
      </c>
      <c r="D896" t="s">
        <v>2920</v>
      </c>
      <c r="E896" t="s">
        <v>1775</v>
      </c>
      <c r="F896" t="s">
        <v>235</v>
      </c>
      <c r="G896" t="s">
        <v>113</v>
      </c>
      <c r="H896">
        <v>4</v>
      </c>
      <c r="I896">
        <v>11</v>
      </c>
      <c r="J896">
        <v>1</v>
      </c>
      <c r="K896">
        <v>5</v>
      </c>
      <c r="L896">
        <v>0</v>
      </c>
    </row>
    <row r="897" spans="1:12">
      <c r="A897" t="s">
        <v>2921</v>
      </c>
      <c r="B897" t="s">
        <v>1604</v>
      </c>
      <c r="C897" t="s">
        <v>2540</v>
      </c>
      <c r="D897" t="s">
        <v>2922</v>
      </c>
      <c r="E897" t="s">
        <v>56</v>
      </c>
      <c r="F897" t="s">
        <v>235</v>
      </c>
      <c r="G897" t="s">
        <v>140</v>
      </c>
      <c r="H897">
        <v>3</v>
      </c>
      <c r="I897">
        <v>11</v>
      </c>
      <c r="J897">
        <v>0</v>
      </c>
      <c r="K897">
        <v>8</v>
      </c>
      <c r="L897">
        <v>0</v>
      </c>
    </row>
    <row r="898" spans="1:12">
      <c r="A898" t="s">
        <v>2923</v>
      </c>
      <c r="B898" t="s">
        <v>2924</v>
      </c>
      <c r="C898" t="s">
        <v>2540</v>
      </c>
      <c r="D898" t="s">
        <v>2925</v>
      </c>
      <c r="E898" t="s">
        <v>546</v>
      </c>
      <c r="F898" t="s">
        <v>235</v>
      </c>
      <c r="G898" t="s">
        <v>113</v>
      </c>
      <c r="H898">
        <v>4</v>
      </c>
      <c r="I898">
        <v>11</v>
      </c>
      <c r="J898">
        <v>0</v>
      </c>
      <c r="K898">
        <v>6</v>
      </c>
      <c r="L898">
        <v>0</v>
      </c>
    </row>
    <row r="899" spans="1:12">
      <c r="A899" t="s">
        <v>2926</v>
      </c>
      <c r="B899" t="s">
        <v>1537</v>
      </c>
      <c r="C899" t="s">
        <v>2927</v>
      </c>
      <c r="D899" t="s">
        <v>2928</v>
      </c>
      <c r="E899" t="s">
        <v>413</v>
      </c>
      <c r="F899" t="s">
        <v>17</v>
      </c>
      <c r="G899" t="s">
        <v>113</v>
      </c>
      <c r="H899">
        <v>5</v>
      </c>
      <c r="I899">
        <v>11</v>
      </c>
      <c r="J899">
        <v>1</v>
      </c>
      <c r="K899">
        <v>6</v>
      </c>
      <c r="L899">
        <v>0</v>
      </c>
    </row>
    <row r="900" spans="1:12">
      <c r="A900" t="s">
        <v>2929</v>
      </c>
      <c r="B900" t="s">
        <v>2930</v>
      </c>
      <c r="C900" t="s">
        <v>2927</v>
      </c>
      <c r="D900" t="s">
        <v>2931</v>
      </c>
      <c r="E900" t="s">
        <v>1342</v>
      </c>
      <c r="F900" t="s">
        <v>17</v>
      </c>
      <c r="G900" t="s">
        <v>32</v>
      </c>
      <c r="H900">
        <v>1</v>
      </c>
      <c r="I900">
        <v>11</v>
      </c>
      <c r="J900">
        <v>0</v>
      </c>
      <c r="K900">
        <v>6</v>
      </c>
      <c r="L900">
        <v>3</v>
      </c>
    </row>
    <row r="901" spans="1:12">
      <c r="A901" t="s">
        <v>2932</v>
      </c>
      <c r="B901" t="s">
        <v>2933</v>
      </c>
      <c r="C901" t="s">
        <v>2927</v>
      </c>
      <c r="D901" t="s">
        <v>2934</v>
      </c>
      <c r="E901" t="s">
        <v>2935</v>
      </c>
      <c r="F901" t="s">
        <v>17</v>
      </c>
      <c r="G901" t="s">
        <v>113</v>
      </c>
      <c r="H901">
        <v>5</v>
      </c>
      <c r="I901">
        <v>11</v>
      </c>
      <c r="J901">
        <v>0</v>
      </c>
      <c r="K901">
        <v>10</v>
      </c>
      <c r="L901">
        <v>0</v>
      </c>
    </row>
    <row r="902" spans="1:12">
      <c r="A902" t="s">
        <v>2936</v>
      </c>
      <c r="B902" t="s">
        <v>2937</v>
      </c>
      <c r="C902" t="s">
        <v>2927</v>
      </c>
      <c r="D902" t="s">
        <v>2938</v>
      </c>
      <c r="E902" t="s">
        <v>2939</v>
      </c>
      <c r="F902" t="s">
        <v>17</v>
      </c>
      <c r="G902" t="s">
        <v>32</v>
      </c>
      <c r="H902">
        <v>3</v>
      </c>
      <c r="I902">
        <v>11</v>
      </c>
      <c r="J902">
        <v>0</v>
      </c>
      <c r="K902">
        <v>8</v>
      </c>
      <c r="L902">
        <v>1</v>
      </c>
    </row>
    <row r="903" spans="1:12">
      <c r="A903" t="s">
        <v>2940</v>
      </c>
      <c r="B903" t="s">
        <v>2941</v>
      </c>
      <c r="C903" t="s">
        <v>2927</v>
      </c>
      <c r="D903" t="s">
        <v>2942</v>
      </c>
      <c r="E903" t="s">
        <v>2943</v>
      </c>
      <c r="F903" t="s">
        <v>17</v>
      </c>
      <c r="G903" t="s">
        <v>32</v>
      </c>
      <c r="H903">
        <v>4</v>
      </c>
      <c r="I903">
        <v>11</v>
      </c>
      <c r="J903">
        <v>1</v>
      </c>
      <c r="K903">
        <v>9</v>
      </c>
      <c r="L903">
        <v>0</v>
      </c>
    </row>
    <row r="904" spans="1:12">
      <c r="A904" t="s">
        <v>2944</v>
      </c>
      <c r="B904" t="s">
        <v>2945</v>
      </c>
      <c r="C904" t="s">
        <v>2927</v>
      </c>
      <c r="D904" t="s">
        <v>2946</v>
      </c>
      <c r="E904" t="s">
        <v>1342</v>
      </c>
      <c r="F904" t="s">
        <v>17</v>
      </c>
      <c r="G904" t="s">
        <v>32</v>
      </c>
      <c r="H904">
        <v>3</v>
      </c>
      <c r="I904">
        <v>11</v>
      </c>
      <c r="J904">
        <v>0</v>
      </c>
      <c r="K904">
        <v>8</v>
      </c>
      <c r="L904">
        <v>0</v>
      </c>
    </row>
    <row r="905" spans="1:12">
      <c r="A905" t="s">
        <v>2947</v>
      </c>
      <c r="B905" t="s">
        <v>2948</v>
      </c>
      <c r="C905" t="s">
        <v>2927</v>
      </c>
      <c r="D905" t="s">
        <v>2949</v>
      </c>
      <c r="E905" t="s">
        <v>2950</v>
      </c>
      <c r="F905" t="s">
        <v>17</v>
      </c>
      <c r="G905" t="s">
        <v>87</v>
      </c>
      <c r="H905">
        <v>3</v>
      </c>
      <c r="I905">
        <v>11</v>
      </c>
      <c r="J905">
        <v>0</v>
      </c>
      <c r="K905">
        <v>7</v>
      </c>
      <c r="L905">
        <v>0</v>
      </c>
    </row>
    <row r="906" spans="1:12">
      <c r="A906" t="s">
        <v>2951</v>
      </c>
      <c r="B906" t="s">
        <v>2952</v>
      </c>
      <c r="C906" t="s">
        <v>2927</v>
      </c>
      <c r="D906" t="s">
        <v>2953</v>
      </c>
      <c r="E906" t="s">
        <v>2943</v>
      </c>
      <c r="F906" t="s">
        <v>17</v>
      </c>
      <c r="G906" t="s">
        <v>140</v>
      </c>
      <c r="H906">
        <v>3</v>
      </c>
      <c r="I906">
        <v>11</v>
      </c>
      <c r="J906">
        <v>0</v>
      </c>
      <c r="K906">
        <v>9</v>
      </c>
      <c r="L906">
        <v>0</v>
      </c>
    </row>
    <row r="907" spans="1:12">
      <c r="A907" t="s">
        <v>2954</v>
      </c>
      <c r="B907" t="s">
        <v>2955</v>
      </c>
      <c r="C907" t="s">
        <v>2927</v>
      </c>
      <c r="D907" t="s">
        <v>2956</v>
      </c>
      <c r="E907" t="s">
        <v>2957</v>
      </c>
      <c r="F907" t="s">
        <v>17</v>
      </c>
      <c r="G907" t="s">
        <v>32</v>
      </c>
      <c r="H907">
        <v>2</v>
      </c>
      <c r="I907">
        <v>11</v>
      </c>
      <c r="J907">
        <v>1</v>
      </c>
      <c r="K907">
        <v>7</v>
      </c>
      <c r="L907">
        <v>0</v>
      </c>
    </row>
    <row r="908" spans="1:12">
      <c r="A908" t="s">
        <v>2958</v>
      </c>
      <c r="B908" t="s">
        <v>2959</v>
      </c>
      <c r="C908" t="s">
        <v>2927</v>
      </c>
      <c r="D908" t="s">
        <v>2960</v>
      </c>
      <c r="E908" t="s">
        <v>2961</v>
      </c>
      <c r="F908" t="s">
        <v>17</v>
      </c>
      <c r="G908" t="s">
        <v>32</v>
      </c>
      <c r="H908">
        <v>2</v>
      </c>
      <c r="I908">
        <v>11</v>
      </c>
      <c r="J908">
        <v>0</v>
      </c>
      <c r="K908">
        <v>11</v>
      </c>
      <c r="L908">
        <v>0</v>
      </c>
    </row>
    <row r="909" spans="1:12">
      <c r="A909" t="s">
        <v>2962</v>
      </c>
      <c r="B909" t="s">
        <v>2963</v>
      </c>
      <c r="C909" t="s">
        <v>2927</v>
      </c>
      <c r="D909" t="s">
        <v>2964</v>
      </c>
      <c r="E909" t="s">
        <v>2939</v>
      </c>
      <c r="F909" t="s">
        <v>17</v>
      </c>
      <c r="G909" t="s">
        <v>140</v>
      </c>
      <c r="H909">
        <v>3</v>
      </c>
      <c r="I909">
        <v>11</v>
      </c>
      <c r="J909">
        <v>0</v>
      </c>
      <c r="K909">
        <v>9</v>
      </c>
      <c r="L909">
        <v>1</v>
      </c>
    </row>
    <row r="910" spans="1:12">
      <c r="A910" t="s">
        <v>2965</v>
      </c>
      <c r="B910" t="s">
        <v>2966</v>
      </c>
      <c r="C910" t="s">
        <v>2927</v>
      </c>
      <c r="D910" t="s">
        <v>2967</v>
      </c>
      <c r="E910" t="s">
        <v>2968</v>
      </c>
      <c r="F910" t="s">
        <v>17</v>
      </c>
      <c r="G910" t="s">
        <v>27</v>
      </c>
      <c r="H910">
        <v>2</v>
      </c>
      <c r="I910">
        <v>11</v>
      </c>
      <c r="J910">
        <v>0</v>
      </c>
      <c r="K910">
        <v>8</v>
      </c>
      <c r="L910">
        <v>0</v>
      </c>
    </row>
    <row r="911" spans="1:12">
      <c r="A911" t="s">
        <v>2969</v>
      </c>
      <c r="B911" t="s">
        <v>2970</v>
      </c>
      <c r="C911" t="s">
        <v>2927</v>
      </c>
      <c r="D911" t="s">
        <v>2971</v>
      </c>
      <c r="E911" t="s">
        <v>2972</v>
      </c>
      <c r="F911" t="s">
        <v>17</v>
      </c>
      <c r="G911" t="s">
        <v>113</v>
      </c>
      <c r="H911">
        <v>4</v>
      </c>
      <c r="I911">
        <v>11</v>
      </c>
      <c r="J911">
        <v>0</v>
      </c>
      <c r="K911">
        <v>10</v>
      </c>
      <c r="L911">
        <v>1</v>
      </c>
    </row>
    <row r="912" spans="1:12">
      <c r="A912" t="s">
        <v>2973</v>
      </c>
      <c r="B912" t="s">
        <v>2974</v>
      </c>
      <c r="C912" t="s">
        <v>2927</v>
      </c>
      <c r="D912" t="s">
        <v>2975</v>
      </c>
      <c r="E912" t="s">
        <v>2968</v>
      </c>
      <c r="F912" t="s">
        <v>17</v>
      </c>
      <c r="G912" t="s">
        <v>32</v>
      </c>
      <c r="H912">
        <v>3</v>
      </c>
      <c r="I912">
        <v>11</v>
      </c>
      <c r="J912">
        <v>1</v>
      </c>
      <c r="K912">
        <v>7</v>
      </c>
      <c r="L912">
        <v>2</v>
      </c>
    </row>
    <row r="913" spans="1:12">
      <c r="A913" t="s">
        <v>2976</v>
      </c>
      <c r="B913" t="s">
        <v>2977</v>
      </c>
      <c r="C913" t="s">
        <v>2927</v>
      </c>
      <c r="D913" t="s">
        <v>2978</v>
      </c>
      <c r="E913" t="s">
        <v>56</v>
      </c>
      <c r="F913" t="s">
        <v>17</v>
      </c>
      <c r="G913" t="s">
        <v>140</v>
      </c>
      <c r="H913">
        <v>4</v>
      </c>
      <c r="I913">
        <v>11</v>
      </c>
      <c r="J913">
        <v>0</v>
      </c>
      <c r="K913">
        <v>6</v>
      </c>
      <c r="L913">
        <v>0</v>
      </c>
    </row>
    <row r="914" spans="1:12">
      <c r="A914" t="s">
        <v>2979</v>
      </c>
      <c r="B914" t="s">
        <v>2980</v>
      </c>
      <c r="C914" t="s">
        <v>2927</v>
      </c>
      <c r="D914" t="s">
        <v>2981</v>
      </c>
      <c r="E914" t="s">
        <v>2982</v>
      </c>
      <c r="F914" t="s">
        <v>17</v>
      </c>
      <c r="G914" t="s">
        <v>32</v>
      </c>
      <c r="H914">
        <v>3</v>
      </c>
      <c r="I914">
        <v>11</v>
      </c>
      <c r="J914">
        <v>2</v>
      </c>
      <c r="K914">
        <v>7</v>
      </c>
      <c r="L914">
        <v>2</v>
      </c>
    </row>
    <row r="915" spans="1:12">
      <c r="A915" t="s">
        <v>2983</v>
      </c>
      <c r="B915" t="s">
        <v>2984</v>
      </c>
      <c r="C915" t="s">
        <v>2927</v>
      </c>
      <c r="D915" t="s">
        <v>2985</v>
      </c>
      <c r="E915" t="s">
        <v>1775</v>
      </c>
      <c r="F915" t="s">
        <v>17</v>
      </c>
      <c r="G915" t="s">
        <v>113</v>
      </c>
      <c r="H915">
        <v>3</v>
      </c>
      <c r="I915">
        <v>11</v>
      </c>
      <c r="J915">
        <v>0</v>
      </c>
      <c r="K915">
        <v>8</v>
      </c>
      <c r="L915">
        <v>0</v>
      </c>
    </row>
    <row r="916" spans="1:12">
      <c r="A916" t="s">
        <v>2986</v>
      </c>
      <c r="B916" t="s">
        <v>2987</v>
      </c>
      <c r="C916" t="s">
        <v>2927</v>
      </c>
      <c r="D916" t="s">
        <v>2988</v>
      </c>
      <c r="E916" t="s">
        <v>2972</v>
      </c>
      <c r="F916" t="s">
        <v>17</v>
      </c>
      <c r="G916" t="s">
        <v>32</v>
      </c>
      <c r="H916">
        <v>2</v>
      </c>
      <c r="I916">
        <v>11</v>
      </c>
      <c r="J916">
        <v>0</v>
      </c>
      <c r="K916">
        <v>9</v>
      </c>
      <c r="L916">
        <v>0</v>
      </c>
    </row>
    <row r="917" spans="1:12">
      <c r="A917" t="s">
        <v>2989</v>
      </c>
      <c r="B917" t="s">
        <v>2990</v>
      </c>
      <c r="C917" t="s">
        <v>2927</v>
      </c>
      <c r="D917" t="s">
        <v>2991</v>
      </c>
      <c r="E917" t="s">
        <v>2394</v>
      </c>
      <c r="F917" t="s">
        <v>17</v>
      </c>
      <c r="G917" t="s">
        <v>113</v>
      </c>
      <c r="H917">
        <v>4</v>
      </c>
      <c r="I917">
        <v>11</v>
      </c>
      <c r="J917">
        <v>0</v>
      </c>
      <c r="K917">
        <v>7</v>
      </c>
      <c r="L917">
        <v>0</v>
      </c>
    </row>
    <row r="918" spans="1:12">
      <c r="A918" t="s">
        <v>2992</v>
      </c>
      <c r="B918" t="s">
        <v>2993</v>
      </c>
      <c r="C918" t="s">
        <v>2927</v>
      </c>
      <c r="D918" t="s">
        <v>2994</v>
      </c>
      <c r="E918" t="s">
        <v>1342</v>
      </c>
      <c r="F918" t="s">
        <v>17</v>
      </c>
      <c r="G918" t="s">
        <v>32</v>
      </c>
      <c r="H918">
        <v>3</v>
      </c>
      <c r="I918">
        <v>11</v>
      </c>
      <c r="J918">
        <v>0</v>
      </c>
      <c r="K918">
        <v>9</v>
      </c>
      <c r="L918">
        <v>0</v>
      </c>
    </row>
    <row r="919" spans="1:12">
      <c r="A919" t="s">
        <v>2995</v>
      </c>
      <c r="B919" t="s">
        <v>2996</v>
      </c>
      <c r="C919" t="s">
        <v>2927</v>
      </c>
      <c r="D919" t="s">
        <v>2997</v>
      </c>
      <c r="E919" t="s">
        <v>2998</v>
      </c>
      <c r="F919" t="s">
        <v>17</v>
      </c>
      <c r="G919" t="s">
        <v>27</v>
      </c>
      <c r="H919">
        <v>2</v>
      </c>
      <c r="I919">
        <v>11</v>
      </c>
      <c r="J919">
        <v>0</v>
      </c>
      <c r="K919">
        <v>9</v>
      </c>
      <c r="L919">
        <v>2</v>
      </c>
    </row>
    <row r="920" spans="1:12">
      <c r="A920" t="s">
        <v>2999</v>
      </c>
      <c r="B920" t="s">
        <v>3000</v>
      </c>
      <c r="C920" t="s">
        <v>2927</v>
      </c>
      <c r="D920" t="s">
        <v>3001</v>
      </c>
      <c r="E920" t="s">
        <v>3002</v>
      </c>
      <c r="F920" t="s">
        <v>17</v>
      </c>
      <c r="G920" t="s">
        <v>113</v>
      </c>
      <c r="H920">
        <v>4</v>
      </c>
      <c r="I920">
        <v>11</v>
      </c>
      <c r="J920">
        <v>0</v>
      </c>
      <c r="K920">
        <v>9</v>
      </c>
      <c r="L920">
        <v>0</v>
      </c>
    </row>
    <row r="921" spans="1:12">
      <c r="A921" t="s">
        <v>3003</v>
      </c>
      <c r="B921" t="s">
        <v>3004</v>
      </c>
      <c r="C921" t="s">
        <v>2927</v>
      </c>
      <c r="D921" t="s">
        <v>2985</v>
      </c>
      <c r="E921" t="s">
        <v>1775</v>
      </c>
      <c r="F921" t="s">
        <v>192</v>
      </c>
      <c r="G921" t="s">
        <v>193</v>
      </c>
      <c r="H921">
        <v>5</v>
      </c>
      <c r="I921">
        <v>11</v>
      </c>
      <c r="J921">
        <v>1</v>
      </c>
      <c r="K921">
        <v>5</v>
      </c>
      <c r="L921">
        <v>0</v>
      </c>
    </row>
    <row r="922" spans="1:12">
      <c r="A922" t="s">
        <v>3005</v>
      </c>
      <c r="B922" t="s">
        <v>1034</v>
      </c>
      <c r="C922" t="s">
        <v>2927</v>
      </c>
      <c r="D922" t="s">
        <v>3006</v>
      </c>
      <c r="E922" t="s">
        <v>2624</v>
      </c>
      <c r="F922" t="s">
        <v>17</v>
      </c>
      <c r="G922" t="s">
        <v>87</v>
      </c>
      <c r="H922">
        <v>3</v>
      </c>
      <c r="I922">
        <v>11</v>
      </c>
      <c r="J922">
        <v>0</v>
      </c>
      <c r="K922">
        <v>10</v>
      </c>
      <c r="L922">
        <v>0</v>
      </c>
    </row>
    <row r="923" spans="1:12">
      <c r="A923" t="s">
        <v>3007</v>
      </c>
      <c r="B923" t="s">
        <v>3008</v>
      </c>
      <c r="C923" t="s">
        <v>2927</v>
      </c>
      <c r="D923" t="s">
        <v>3009</v>
      </c>
      <c r="E923" t="s">
        <v>2287</v>
      </c>
      <c r="F923" t="s">
        <v>17</v>
      </c>
      <c r="G923" t="s">
        <v>32</v>
      </c>
      <c r="H923">
        <v>3</v>
      </c>
      <c r="I923">
        <v>11</v>
      </c>
      <c r="J923">
        <v>0</v>
      </c>
      <c r="K923">
        <v>9</v>
      </c>
      <c r="L923">
        <v>0</v>
      </c>
    </row>
    <row r="924" spans="1:12">
      <c r="A924" t="s">
        <v>3010</v>
      </c>
      <c r="B924" t="s">
        <v>3011</v>
      </c>
      <c r="C924" t="s">
        <v>2927</v>
      </c>
      <c r="D924" t="s">
        <v>3012</v>
      </c>
      <c r="E924" t="s">
        <v>40</v>
      </c>
      <c r="F924" t="s">
        <v>17</v>
      </c>
      <c r="G924" t="s">
        <v>32</v>
      </c>
      <c r="H924">
        <v>4</v>
      </c>
      <c r="I924">
        <v>11</v>
      </c>
      <c r="J924">
        <v>0</v>
      </c>
      <c r="K924">
        <v>5</v>
      </c>
      <c r="L924">
        <v>0</v>
      </c>
    </row>
    <row r="925" spans="1:12">
      <c r="A925" t="s">
        <v>3013</v>
      </c>
      <c r="B925" t="s">
        <v>3014</v>
      </c>
      <c r="C925" t="s">
        <v>2927</v>
      </c>
      <c r="D925" t="s">
        <v>3015</v>
      </c>
      <c r="E925" t="s">
        <v>2982</v>
      </c>
      <c r="F925" t="s">
        <v>17</v>
      </c>
      <c r="G925" t="s">
        <v>27</v>
      </c>
      <c r="H925">
        <v>3</v>
      </c>
      <c r="I925">
        <v>11</v>
      </c>
      <c r="J925">
        <v>0</v>
      </c>
      <c r="K925">
        <v>11</v>
      </c>
      <c r="L925">
        <v>0</v>
      </c>
    </row>
    <row r="926" spans="1:12">
      <c r="A926" t="s">
        <v>3016</v>
      </c>
      <c r="B926" t="s">
        <v>3017</v>
      </c>
      <c r="C926" t="s">
        <v>2927</v>
      </c>
      <c r="D926" t="s">
        <v>3018</v>
      </c>
      <c r="E926" t="s">
        <v>2354</v>
      </c>
      <c r="F926" t="s">
        <v>17</v>
      </c>
      <c r="G926" t="s">
        <v>32</v>
      </c>
      <c r="H926">
        <v>3</v>
      </c>
      <c r="I926">
        <v>11</v>
      </c>
      <c r="J926">
        <v>0</v>
      </c>
      <c r="K926">
        <v>10</v>
      </c>
      <c r="L926">
        <v>1</v>
      </c>
    </row>
    <row r="927" spans="1:12">
      <c r="A927" t="s">
        <v>3019</v>
      </c>
      <c r="B927" t="s">
        <v>3020</v>
      </c>
      <c r="C927" t="s">
        <v>2927</v>
      </c>
      <c r="D927" t="s">
        <v>3021</v>
      </c>
      <c r="E927" t="s">
        <v>2957</v>
      </c>
      <c r="F927" t="s">
        <v>192</v>
      </c>
      <c r="G927" t="s">
        <v>193</v>
      </c>
      <c r="H927">
        <v>5</v>
      </c>
      <c r="I927">
        <v>11</v>
      </c>
      <c r="J927">
        <v>3</v>
      </c>
      <c r="K927">
        <v>1</v>
      </c>
      <c r="L927">
        <v>0</v>
      </c>
    </row>
    <row r="928" spans="1:12">
      <c r="A928" t="s">
        <v>3022</v>
      </c>
      <c r="B928" t="s">
        <v>3023</v>
      </c>
      <c r="C928" t="s">
        <v>2927</v>
      </c>
      <c r="D928" t="s">
        <v>3024</v>
      </c>
      <c r="E928" t="s">
        <v>1907</v>
      </c>
      <c r="F928" t="s">
        <v>17</v>
      </c>
      <c r="G928" t="s">
        <v>32</v>
      </c>
      <c r="H928">
        <v>3</v>
      </c>
      <c r="I928">
        <v>11</v>
      </c>
      <c r="J928">
        <v>2</v>
      </c>
      <c r="K928">
        <v>9</v>
      </c>
      <c r="L928">
        <v>0</v>
      </c>
    </row>
    <row r="929" spans="1:12">
      <c r="A929" t="s">
        <v>3025</v>
      </c>
      <c r="B929" t="s">
        <v>3026</v>
      </c>
      <c r="C929" t="s">
        <v>2927</v>
      </c>
      <c r="D929" t="s">
        <v>2985</v>
      </c>
      <c r="E929" t="s">
        <v>1775</v>
      </c>
      <c r="F929" t="s">
        <v>17</v>
      </c>
      <c r="G929" t="s">
        <v>32</v>
      </c>
      <c r="H929">
        <v>2</v>
      </c>
      <c r="I929">
        <v>11</v>
      </c>
      <c r="J929">
        <v>0</v>
      </c>
      <c r="K929">
        <v>10</v>
      </c>
      <c r="L929">
        <v>1</v>
      </c>
    </row>
    <row r="930" spans="1:12">
      <c r="A930" t="s">
        <v>3027</v>
      </c>
      <c r="B930" t="s">
        <v>3028</v>
      </c>
      <c r="C930" t="s">
        <v>2927</v>
      </c>
      <c r="D930" t="s">
        <v>3029</v>
      </c>
      <c r="E930" t="s">
        <v>125</v>
      </c>
      <c r="F930" t="s">
        <v>17</v>
      </c>
      <c r="G930" t="s">
        <v>140</v>
      </c>
      <c r="H930">
        <v>5</v>
      </c>
      <c r="I930">
        <v>11</v>
      </c>
      <c r="J930">
        <v>0</v>
      </c>
      <c r="K930">
        <v>8</v>
      </c>
      <c r="L930">
        <v>0</v>
      </c>
    </row>
    <row r="931" spans="1:12">
      <c r="A931" t="s">
        <v>3030</v>
      </c>
      <c r="B931" t="s">
        <v>3031</v>
      </c>
      <c r="C931" t="s">
        <v>2927</v>
      </c>
      <c r="D931" t="s">
        <v>3032</v>
      </c>
      <c r="E931" t="s">
        <v>2961</v>
      </c>
      <c r="F931" t="s">
        <v>17</v>
      </c>
      <c r="G931" t="s">
        <v>32</v>
      </c>
      <c r="H931">
        <v>3</v>
      </c>
      <c r="I931">
        <v>11</v>
      </c>
      <c r="J931">
        <v>0</v>
      </c>
      <c r="K931">
        <v>11</v>
      </c>
      <c r="L931">
        <v>0</v>
      </c>
    </row>
    <row r="932" spans="1:12">
      <c r="A932" t="s">
        <v>3033</v>
      </c>
      <c r="B932" t="s">
        <v>3034</v>
      </c>
      <c r="C932" t="s">
        <v>2927</v>
      </c>
      <c r="D932" t="s">
        <v>3035</v>
      </c>
      <c r="E932" t="s">
        <v>2903</v>
      </c>
      <c r="F932" t="s">
        <v>17</v>
      </c>
      <c r="G932" t="s">
        <v>113</v>
      </c>
      <c r="H932">
        <v>3</v>
      </c>
      <c r="I932">
        <v>11</v>
      </c>
      <c r="J932">
        <v>1</v>
      </c>
      <c r="K932">
        <v>8</v>
      </c>
      <c r="L932">
        <v>0</v>
      </c>
    </row>
    <row r="933" spans="1:12">
      <c r="A933" t="s">
        <v>3036</v>
      </c>
      <c r="B933" t="s">
        <v>3037</v>
      </c>
      <c r="C933" t="s">
        <v>2927</v>
      </c>
      <c r="D933" t="s">
        <v>3038</v>
      </c>
      <c r="E933" t="s">
        <v>3039</v>
      </c>
      <c r="F933" t="s">
        <v>17</v>
      </c>
      <c r="G933" t="s">
        <v>113</v>
      </c>
      <c r="H933">
        <v>3</v>
      </c>
      <c r="I933">
        <v>11</v>
      </c>
      <c r="J933">
        <v>1</v>
      </c>
      <c r="K933">
        <v>7</v>
      </c>
      <c r="L933">
        <v>0</v>
      </c>
    </row>
    <row r="934" spans="1:12">
      <c r="A934" t="s">
        <v>3040</v>
      </c>
      <c r="B934" t="s">
        <v>3041</v>
      </c>
      <c r="C934" t="s">
        <v>2927</v>
      </c>
      <c r="D934" t="s">
        <v>3042</v>
      </c>
      <c r="E934" t="s">
        <v>104</v>
      </c>
      <c r="F934" t="s">
        <v>17</v>
      </c>
      <c r="G934" t="s">
        <v>113</v>
      </c>
      <c r="H934">
        <v>5</v>
      </c>
      <c r="I934">
        <v>11</v>
      </c>
      <c r="J934">
        <v>1</v>
      </c>
      <c r="K934">
        <v>8</v>
      </c>
      <c r="L934">
        <v>0</v>
      </c>
    </row>
    <row r="935" spans="1:12">
      <c r="A935" t="s">
        <v>3043</v>
      </c>
      <c r="B935" t="s">
        <v>3044</v>
      </c>
      <c r="C935" t="s">
        <v>2927</v>
      </c>
      <c r="D935" t="s">
        <v>3045</v>
      </c>
      <c r="E935" t="s">
        <v>36</v>
      </c>
      <c r="F935" t="s">
        <v>17</v>
      </c>
      <c r="G935" t="s">
        <v>32</v>
      </c>
      <c r="H935">
        <v>2</v>
      </c>
      <c r="I935">
        <v>11</v>
      </c>
      <c r="J935">
        <v>0</v>
      </c>
      <c r="K935">
        <v>8</v>
      </c>
      <c r="L935">
        <v>0</v>
      </c>
    </row>
    <row r="936" spans="1:12">
      <c r="A936" t="s">
        <v>3046</v>
      </c>
      <c r="B936" t="s">
        <v>2771</v>
      </c>
      <c r="C936" t="s">
        <v>2927</v>
      </c>
      <c r="D936" t="s">
        <v>3047</v>
      </c>
      <c r="E936" t="s">
        <v>3048</v>
      </c>
      <c r="F936" t="s">
        <v>17</v>
      </c>
      <c r="G936" t="s">
        <v>113</v>
      </c>
      <c r="H936">
        <v>4</v>
      </c>
      <c r="I936">
        <v>11</v>
      </c>
      <c r="J936">
        <v>0</v>
      </c>
      <c r="K936">
        <v>8</v>
      </c>
      <c r="L936">
        <v>0</v>
      </c>
    </row>
    <row r="937" spans="1:12">
      <c r="A937" t="s">
        <v>3049</v>
      </c>
      <c r="B937" t="s">
        <v>3050</v>
      </c>
      <c r="C937" t="s">
        <v>2927</v>
      </c>
      <c r="D937" t="s">
        <v>3051</v>
      </c>
      <c r="E937" t="s">
        <v>1775</v>
      </c>
      <c r="F937" t="s">
        <v>17</v>
      </c>
      <c r="G937" t="s">
        <v>32</v>
      </c>
      <c r="H937">
        <v>3</v>
      </c>
      <c r="I937">
        <v>11</v>
      </c>
      <c r="J937">
        <v>0</v>
      </c>
      <c r="K937">
        <v>10</v>
      </c>
      <c r="L937">
        <v>1</v>
      </c>
    </row>
    <row r="938" spans="1:12">
      <c r="A938" t="s">
        <v>3052</v>
      </c>
      <c r="B938" t="s">
        <v>3053</v>
      </c>
      <c r="C938" t="s">
        <v>2927</v>
      </c>
      <c r="D938" t="s">
        <v>3054</v>
      </c>
      <c r="E938" t="s">
        <v>3055</v>
      </c>
      <c r="F938" t="s">
        <v>17</v>
      </c>
      <c r="G938" t="s">
        <v>27</v>
      </c>
      <c r="H938">
        <v>3</v>
      </c>
      <c r="I938">
        <v>11</v>
      </c>
      <c r="J938">
        <v>0</v>
      </c>
      <c r="K938">
        <v>6</v>
      </c>
      <c r="L938">
        <v>0</v>
      </c>
    </row>
    <row r="939" spans="1:12">
      <c r="A939" t="s">
        <v>3056</v>
      </c>
      <c r="B939" t="s">
        <v>3057</v>
      </c>
      <c r="C939" t="s">
        <v>2927</v>
      </c>
      <c r="D939" t="s">
        <v>3058</v>
      </c>
      <c r="E939" t="s">
        <v>22</v>
      </c>
      <c r="F939" t="s">
        <v>17</v>
      </c>
      <c r="G939" t="s">
        <v>140</v>
      </c>
      <c r="H939">
        <v>3</v>
      </c>
      <c r="I939">
        <v>11</v>
      </c>
      <c r="J939">
        <v>2</v>
      </c>
      <c r="K939">
        <v>6</v>
      </c>
      <c r="L939">
        <v>0</v>
      </c>
    </row>
    <row r="940" spans="1:12">
      <c r="A940" t="s">
        <v>3059</v>
      </c>
      <c r="B940" t="s">
        <v>3060</v>
      </c>
      <c r="C940" t="s">
        <v>2927</v>
      </c>
      <c r="D940" t="s">
        <v>3061</v>
      </c>
      <c r="E940" t="s">
        <v>3062</v>
      </c>
      <c r="F940" t="s">
        <v>17</v>
      </c>
      <c r="G940" t="s">
        <v>32</v>
      </c>
      <c r="H940">
        <v>2</v>
      </c>
      <c r="I940">
        <v>11</v>
      </c>
      <c r="J940">
        <v>0</v>
      </c>
      <c r="K940">
        <v>10</v>
      </c>
      <c r="L940">
        <v>1</v>
      </c>
    </row>
    <row r="941" spans="1:12">
      <c r="A941" t="s">
        <v>3063</v>
      </c>
      <c r="B941" t="s">
        <v>3064</v>
      </c>
      <c r="C941" t="s">
        <v>2927</v>
      </c>
      <c r="D941" t="s">
        <v>3065</v>
      </c>
      <c r="E941" t="s">
        <v>1775</v>
      </c>
      <c r="F941" t="s">
        <v>17</v>
      </c>
      <c r="G941" t="s">
        <v>140</v>
      </c>
      <c r="H941">
        <v>3</v>
      </c>
      <c r="I941">
        <v>11</v>
      </c>
      <c r="J941">
        <v>0</v>
      </c>
      <c r="K941">
        <v>10</v>
      </c>
      <c r="L941">
        <v>1</v>
      </c>
    </row>
    <row r="942" spans="1:12">
      <c r="A942" t="s">
        <v>3066</v>
      </c>
      <c r="B942" t="s">
        <v>3067</v>
      </c>
      <c r="C942" t="s">
        <v>2927</v>
      </c>
      <c r="D942" t="s">
        <v>3068</v>
      </c>
      <c r="E942" t="s">
        <v>3069</v>
      </c>
      <c r="F942" t="s">
        <v>17</v>
      </c>
      <c r="G942" t="s">
        <v>113</v>
      </c>
      <c r="H942">
        <v>5</v>
      </c>
      <c r="I942">
        <v>11</v>
      </c>
      <c r="J942">
        <v>1</v>
      </c>
      <c r="K942">
        <v>6</v>
      </c>
      <c r="L942">
        <v>0</v>
      </c>
    </row>
    <row r="943" spans="1:12">
      <c r="A943" t="s">
        <v>3070</v>
      </c>
      <c r="B943" t="s">
        <v>3071</v>
      </c>
      <c r="C943" t="s">
        <v>2927</v>
      </c>
      <c r="D943" t="s">
        <v>3072</v>
      </c>
      <c r="E943" t="s">
        <v>78</v>
      </c>
      <c r="F943" t="s">
        <v>17</v>
      </c>
      <c r="G943" t="s">
        <v>32</v>
      </c>
      <c r="H943">
        <v>2</v>
      </c>
      <c r="I943">
        <v>11</v>
      </c>
      <c r="J943">
        <v>0</v>
      </c>
      <c r="K943">
        <v>7</v>
      </c>
      <c r="L943">
        <v>2</v>
      </c>
    </row>
    <row r="944" spans="1:12">
      <c r="A944" t="s">
        <v>3073</v>
      </c>
      <c r="B944" t="s">
        <v>3074</v>
      </c>
      <c r="C944" t="s">
        <v>2927</v>
      </c>
      <c r="D944" t="s">
        <v>3075</v>
      </c>
      <c r="E944" t="s">
        <v>3076</v>
      </c>
      <c r="F944" t="s">
        <v>17</v>
      </c>
      <c r="G944" t="s">
        <v>32</v>
      </c>
      <c r="H944">
        <v>3</v>
      </c>
      <c r="I944">
        <v>11</v>
      </c>
      <c r="J944">
        <v>0</v>
      </c>
      <c r="K944">
        <v>10</v>
      </c>
      <c r="L944">
        <v>1</v>
      </c>
    </row>
    <row r="945" spans="1:12">
      <c r="A945" t="s">
        <v>3077</v>
      </c>
      <c r="B945" t="s">
        <v>3078</v>
      </c>
      <c r="C945" t="s">
        <v>2927</v>
      </c>
      <c r="D945" t="s">
        <v>3079</v>
      </c>
      <c r="E945" t="s">
        <v>1342</v>
      </c>
      <c r="F945" t="s">
        <v>17</v>
      </c>
      <c r="G945" t="s">
        <v>140</v>
      </c>
      <c r="H945">
        <v>2</v>
      </c>
      <c r="I945">
        <v>11</v>
      </c>
      <c r="J945">
        <v>0</v>
      </c>
      <c r="K945">
        <v>6</v>
      </c>
      <c r="L945">
        <v>1</v>
      </c>
    </row>
    <row r="946" spans="1:12">
      <c r="A946" t="s">
        <v>3080</v>
      </c>
      <c r="B946" t="s">
        <v>3081</v>
      </c>
      <c r="C946" t="s">
        <v>2927</v>
      </c>
      <c r="D946" t="s">
        <v>3082</v>
      </c>
      <c r="E946" t="s">
        <v>3083</v>
      </c>
      <c r="F946" t="s">
        <v>17</v>
      </c>
      <c r="G946" t="s">
        <v>32</v>
      </c>
      <c r="H946">
        <v>4</v>
      </c>
      <c r="I946">
        <v>11</v>
      </c>
      <c r="J946">
        <v>0</v>
      </c>
      <c r="K946">
        <v>5</v>
      </c>
      <c r="L946">
        <v>1</v>
      </c>
    </row>
    <row r="947" spans="1:12">
      <c r="A947" t="s">
        <v>3084</v>
      </c>
      <c r="B947" t="s">
        <v>3085</v>
      </c>
      <c r="C947" t="s">
        <v>2927</v>
      </c>
      <c r="D947" t="s">
        <v>3086</v>
      </c>
      <c r="E947" t="s">
        <v>44</v>
      </c>
      <c r="F947" t="s">
        <v>17</v>
      </c>
      <c r="G947" t="s">
        <v>113</v>
      </c>
      <c r="H947">
        <v>3</v>
      </c>
      <c r="I947">
        <v>11</v>
      </c>
      <c r="J947">
        <v>0</v>
      </c>
      <c r="K947">
        <v>8</v>
      </c>
      <c r="L947">
        <v>0</v>
      </c>
    </row>
    <row r="948" spans="1:12">
      <c r="A948" t="s">
        <v>3087</v>
      </c>
      <c r="B948" t="s">
        <v>3088</v>
      </c>
      <c r="C948" t="s">
        <v>2927</v>
      </c>
      <c r="D948" t="s">
        <v>3089</v>
      </c>
      <c r="E948" t="s">
        <v>3062</v>
      </c>
      <c r="F948" t="s">
        <v>17</v>
      </c>
      <c r="G948" t="s">
        <v>32</v>
      </c>
      <c r="H948">
        <v>3</v>
      </c>
      <c r="I948">
        <v>11</v>
      </c>
      <c r="J948">
        <v>0</v>
      </c>
      <c r="K948">
        <v>10</v>
      </c>
      <c r="L948">
        <v>1</v>
      </c>
    </row>
    <row r="949" spans="1:12">
      <c r="A949" t="s">
        <v>3090</v>
      </c>
      <c r="B949" t="s">
        <v>3091</v>
      </c>
      <c r="C949" t="s">
        <v>2927</v>
      </c>
      <c r="D949" t="s">
        <v>3092</v>
      </c>
      <c r="E949" t="s">
        <v>3093</v>
      </c>
      <c r="F949" t="s">
        <v>17</v>
      </c>
      <c r="G949" t="s">
        <v>27</v>
      </c>
      <c r="H949">
        <v>3</v>
      </c>
      <c r="I949">
        <v>11</v>
      </c>
      <c r="J949">
        <v>0</v>
      </c>
      <c r="K949">
        <v>5</v>
      </c>
      <c r="L949">
        <v>0</v>
      </c>
    </row>
    <row r="950" spans="1:12">
      <c r="A950" t="s">
        <v>3094</v>
      </c>
      <c r="B950" t="s">
        <v>3095</v>
      </c>
      <c r="C950" t="s">
        <v>2927</v>
      </c>
      <c r="D950" t="s">
        <v>3096</v>
      </c>
      <c r="E950" t="s">
        <v>438</v>
      </c>
      <c r="F950" t="s">
        <v>17</v>
      </c>
      <c r="G950" t="s">
        <v>113</v>
      </c>
      <c r="H950">
        <v>3</v>
      </c>
      <c r="I950">
        <v>11</v>
      </c>
      <c r="J950">
        <v>0</v>
      </c>
      <c r="K950">
        <v>9</v>
      </c>
      <c r="L950">
        <v>0</v>
      </c>
    </row>
    <row r="951" spans="1:12">
      <c r="A951" t="s">
        <v>3097</v>
      </c>
      <c r="B951" t="s">
        <v>3098</v>
      </c>
      <c r="C951" t="s">
        <v>2927</v>
      </c>
      <c r="D951" t="s">
        <v>3099</v>
      </c>
      <c r="E951" t="s">
        <v>3100</v>
      </c>
      <c r="F951" t="s">
        <v>17</v>
      </c>
      <c r="G951" t="s">
        <v>140</v>
      </c>
      <c r="H951">
        <v>3</v>
      </c>
      <c r="I951">
        <v>11</v>
      </c>
      <c r="J951">
        <v>2</v>
      </c>
      <c r="K951">
        <v>9</v>
      </c>
      <c r="L951">
        <v>0</v>
      </c>
    </row>
    <row r="952" spans="1:12">
      <c r="A952" t="s">
        <v>3101</v>
      </c>
      <c r="B952" t="s">
        <v>3102</v>
      </c>
      <c r="C952" t="s">
        <v>2927</v>
      </c>
      <c r="D952" t="s">
        <v>3103</v>
      </c>
      <c r="E952" t="s">
        <v>3104</v>
      </c>
      <c r="F952" t="s">
        <v>17</v>
      </c>
      <c r="G952" t="s">
        <v>113</v>
      </c>
      <c r="H952">
        <v>4</v>
      </c>
      <c r="I952">
        <v>11</v>
      </c>
      <c r="J952">
        <v>1</v>
      </c>
      <c r="K952">
        <v>10</v>
      </c>
      <c r="L952">
        <v>0</v>
      </c>
    </row>
    <row r="953" spans="1:12">
      <c r="A953" t="s">
        <v>3105</v>
      </c>
      <c r="B953" t="s">
        <v>3106</v>
      </c>
      <c r="C953" t="s">
        <v>2927</v>
      </c>
      <c r="D953" t="s">
        <v>3107</v>
      </c>
      <c r="E953" t="s">
        <v>78</v>
      </c>
      <c r="F953" t="s">
        <v>17</v>
      </c>
      <c r="G953" t="s">
        <v>32</v>
      </c>
      <c r="H953">
        <v>4</v>
      </c>
      <c r="I953">
        <v>11</v>
      </c>
      <c r="J953">
        <v>1</v>
      </c>
      <c r="K953">
        <v>8</v>
      </c>
      <c r="L953">
        <v>0</v>
      </c>
    </row>
    <row r="954" spans="1:12">
      <c r="A954" t="s">
        <v>3108</v>
      </c>
      <c r="B954" t="s">
        <v>3109</v>
      </c>
      <c r="C954" t="s">
        <v>2927</v>
      </c>
      <c r="D954" t="s">
        <v>3110</v>
      </c>
      <c r="E954" t="s">
        <v>3111</v>
      </c>
      <c r="F954" t="s">
        <v>17</v>
      </c>
      <c r="G954" t="s">
        <v>32</v>
      </c>
      <c r="H954">
        <v>4</v>
      </c>
      <c r="I954">
        <v>11</v>
      </c>
      <c r="J954">
        <v>0</v>
      </c>
      <c r="K954">
        <v>9</v>
      </c>
      <c r="L954">
        <v>1</v>
      </c>
    </row>
    <row r="955" spans="1:12">
      <c r="A955" t="s">
        <v>3112</v>
      </c>
      <c r="B955" t="s">
        <v>1439</v>
      </c>
      <c r="C955" t="s">
        <v>2927</v>
      </c>
      <c r="D955" t="s">
        <v>3113</v>
      </c>
      <c r="E955" t="s">
        <v>1342</v>
      </c>
      <c r="F955" t="s">
        <v>17</v>
      </c>
      <c r="G955" t="s">
        <v>32</v>
      </c>
      <c r="H955">
        <v>3</v>
      </c>
      <c r="I955">
        <v>11</v>
      </c>
      <c r="J955">
        <v>0</v>
      </c>
      <c r="K955">
        <v>10</v>
      </c>
      <c r="L955">
        <v>1</v>
      </c>
    </row>
    <row r="956" spans="1:12">
      <c r="A956" t="s">
        <v>3114</v>
      </c>
      <c r="B956" t="s">
        <v>3115</v>
      </c>
      <c r="C956" t="s">
        <v>2927</v>
      </c>
      <c r="D956" t="s">
        <v>3116</v>
      </c>
      <c r="E956" t="s">
        <v>1342</v>
      </c>
      <c r="F956" t="s">
        <v>17</v>
      </c>
      <c r="G956" t="s">
        <v>140</v>
      </c>
      <c r="H956">
        <v>3</v>
      </c>
      <c r="I956">
        <v>11</v>
      </c>
      <c r="J956">
        <v>1</v>
      </c>
      <c r="K956">
        <v>7</v>
      </c>
      <c r="L956">
        <v>1</v>
      </c>
    </row>
    <row r="957" spans="1:12">
      <c r="A957" t="s">
        <v>3117</v>
      </c>
      <c r="B957" t="s">
        <v>3118</v>
      </c>
      <c r="C957" t="s">
        <v>2927</v>
      </c>
      <c r="D957" t="s">
        <v>3119</v>
      </c>
      <c r="E957" t="s">
        <v>1775</v>
      </c>
      <c r="F957" t="s">
        <v>17</v>
      </c>
      <c r="G957" t="s">
        <v>32</v>
      </c>
      <c r="H957">
        <v>3</v>
      </c>
      <c r="I957">
        <v>11</v>
      </c>
      <c r="J957">
        <v>0</v>
      </c>
      <c r="K957">
        <v>7</v>
      </c>
      <c r="L957">
        <v>1</v>
      </c>
    </row>
    <row r="958" spans="1:12">
      <c r="A958" t="s">
        <v>3120</v>
      </c>
      <c r="B958" t="s">
        <v>3121</v>
      </c>
      <c r="C958" t="s">
        <v>2927</v>
      </c>
      <c r="D958" t="s">
        <v>3122</v>
      </c>
      <c r="E958" t="s">
        <v>3123</v>
      </c>
      <c r="F958" t="s">
        <v>17</v>
      </c>
      <c r="G958" t="s">
        <v>27</v>
      </c>
      <c r="H958">
        <v>3</v>
      </c>
      <c r="I958">
        <v>11</v>
      </c>
      <c r="J958">
        <v>0</v>
      </c>
      <c r="K958">
        <v>8</v>
      </c>
      <c r="L958">
        <v>0</v>
      </c>
    </row>
    <row r="959" spans="1:12">
      <c r="A959" t="s">
        <v>3124</v>
      </c>
      <c r="B959" t="s">
        <v>3125</v>
      </c>
      <c r="C959" t="s">
        <v>2927</v>
      </c>
      <c r="D959" t="s">
        <v>3126</v>
      </c>
      <c r="E959" t="s">
        <v>3127</v>
      </c>
      <c r="F959" t="s">
        <v>17</v>
      </c>
      <c r="G959" t="s">
        <v>32</v>
      </c>
      <c r="H959">
        <v>4</v>
      </c>
      <c r="I959">
        <v>11</v>
      </c>
      <c r="J959">
        <v>0</v>
      </c>
      <c r="K959">
        <v>5</v>
      </c>
      <c r="L959">
        <v>0</v>
      </c>
    </row>
    <row r="960" spans="1:12">
      <c r="A960" t="s">
        <v>3128</v>
      </c>
      <c r="B960" t="s">
        <v>3129</v>
      </c>
      <c r="C960" t="s">
        <v>2927</v>
      </c>
      <c r="D960" t="s">
        <v>3130</v>
      </c>
      <c r="E960" t="s">
        <v>3131</v>
      </c>
      <c r="F960" t="s">
        <v>17</v>
      </c>
      <c r="G960" t="s">
        <v>27</v>
      </c>
      <c r="H960">
        <v>5</v>
      </c>
      <c r="I960">
        <v>11</v>
      </c>
      <c r="J960">
        <v>0</v>
      </c>
      <c r="K960">
        <v>2</v>
      </c>
      <c r="L960">
        <v>0</v>
      </c>
    </row>
    <row r="961" spans="1:12">
      <c r="A961" t="s">
        <v>3132</v>
      </c>
      <c r="B961" t="s">
        <v>3133</v>
      </c>
      <c r="C961" t="s">
        <v>2927</v>
      </c>
      <c r="D961" t="s">
        <v>3134</v>
      </c>
      <c r="E961" t="s">
        <v>2968</v>
      </c>
      <c r="F961" t="s">
        <v>17</v>
      </c>
      <c r="G961" t="s">
        <v>27</v>
      </c>
      <c r="H961">
        <v>3</v>
      </c>
      <c r="I961">
        <v>11</v>
      </c>
      <c r="J961">
        <v>1</v>
      </c>
      <c r="K961">
        <v>5</v>
      </c>
      <c r="L961">
        <v>0</v>
      </c>
    </row>
    <row r="962" spans="1:12">
      <c r="A962" t="s">
        <v>3135</v>
      </c>
      <c r="B962" t="s">
        <v>3136</v>
      </c>
      <c r="C962" t="s">
        <v>2927</v>
      </c>
      <c r="D962" t="s">
        <v>3137</v>
      </c>
      <c r="E962" t="s">
        <v>2903</v>
      </c>
      <c r="F962" t="s">
        <v>17</v>
      </c>
      <c r="G962" t="s">
        <v>27</v>
      </c>
      <c r="H962">
        <v>5</v>
      </c>
      <c r="I962">
        <v>11</v>
      </c>
      <c r="J962">
        <v>1</v>
      </c>
      <c r="K962">
        <v>4</v>
      </c>
      <c r="L962">
        <v>0</v>
      </c>
    </row>
    <row r="963" spans="1:12">
      <c r="A963" t="s">
        <v>3138</v>
      </c>
      <c r="B963" t="s">
        <v>3139</v>
      </c>
      <c r="C963" t="s">
        <v>2927</v>
      </c>
      <c r="D963" t="s">
        <v>3140</v>
      </c>
      <c r="E963" t="s">
        <v>2903</v>
      </c>
      <c r="F963" t="s">
        <v>17</v>
      </c>
      <c r="G963" t="s">
        <v>32</v>
      </c>
      <c r="H963">
        <v>3</v>
      </c>
      <c r="I963">
        <v>11</v>
      </c>
      <c r="J963">
        <v>0</v>
      </c>
      <c r="K963">
        <v>5</v>
      </c>
      <c r="L963">
        <v>1</v>
      </c>
    </row>
    <row r="964" spans="1:12">
      <c r="A964" t="s">
        <v>3141</v>
      </c>
      <c r="B964" t="s">
        <v>3142</v>
      </c>
      <c r="C964" t="s">
        <v>2927</v>
      </c>
      <c r="D964" t="s">
        <v>3143</v>
      </c>
      <c r="E964" t="s">
        <v>2935</v>
      </c>
      <c r="F964" t="s">
        <v>17</v>
      </c>
      <c r="G964" t="s">
        <v>27</v>
      </c>
      <c r="H964">
        <v>4</v>
      </c>
      <c r="I964">
        <v>11</v>
      </c>
      <c r="J964">
        <v>1</v>
      </c>
      <c r="K964">
        <v>9</v>
      </c>
      <c r="L964">
        <v>0</v>
      </c>
    </row>
    <row r="965" spans="1:12">
      <c r="A965" t="s">
        <v>3144</v>
      </c>
      <c r="B965" t="s">
        <v>3145</v>
      </c>
      <c r="C965" t="s">
        <v>2927</v>
      </c>
      <c r="D965" t="s">
        <v>3140</v>
      </c>
      <c r="E965" t="s">
        <v>2903</v>
      </c>
      <c r="F965" t="s">
        <v>17</v>
      </c>
      <c r="G965" t="s">
        <v>32</v>
      </c>
      <c r="H965">
        <v>4</v>
      </c>
      <c r="I965">
        <v>11</v>
      </c>
      <c r="J965">
        <v>1</v>
      </c>
      <c r="K965">
        <v>8</v>
      </c>
      <c r="L965">
        <v>0</v>
      </c>
    </row>
    <row r="966" spans="1:12">
      <c r="A966" t="s">
        <v>3146</v>
      </c>
      <c r="B966" t="s">
        <v>3147</v>
      </c>
      <c r="C966" t="s">
        <v>2927</v>
      </c>
      <c r="D966" t="s">
        <v>3148</v>
      </c>
      <c r="E966" t="s">
        <v>1775</v>
      </c>
      <c r="F966" t="s">
        <v>17</v>
      </c>
      <c r="G966" t="s">
        <v>140</v>
      </c>
      <c r="H966">
        <v>3</v>
      </c>
      <c r="I966">
        <v>11</v>
      </c>
      <c r="J966">
        <v>1</v>
      </c>
      <c r="K966">
        <v>10</v>
      </c>
      <c r="L966">
        <v>0</v>
      </c>
    </row>
    <row r="967" spans="1:12">
      <c r="A967" t="s">
        <v>3149</v>
      </c>
      <c r="B967" t="s">
        <v>3150</v>
      </c>
      <c r="C967" t="s">
        <v>2927</v>
      </c>
      <c r="D967" t="s">
        <v>3113</v>
      </c>
      <c r="E967" t="s">
        <v>1342</v>
      </c>
      <c r="F967" t="s">
        <v>17</v>
      </c>
      <c r="G967" t="s">
        <v>32</v>
      </c>
      <c r="H967">
        <v>3</v>
      </c>
      <c r="I967">
        <v>11</v>
      </c>
      <c r="J967">
        <v>0</v>
      </c>
      <c r="K967">
        <v>7</v>
      </c>
      <c r="L967">
        <v>0</v>
      </c>
    </row>
    <row r="968" spans="1:12">
      <c r="A968" t="s">
        <v>3151</v>
      </c>
      <c r="B968" t="s">
        <v>3152</v>
      </c>
      <c r="C968" t="s">
        <v>2927</v>
      </c>
      <c r="D968" t="s">
        <v>3153</v>
      </c>
      <c r="E968" t="s">
        <v>1775</v>
      </c>
      <c r="F968" t="s">
        <v>17</v>
      </c>
      <c r="G968" t="s">
        <v>32</v>
      </c>
      <c r="H968">
        <v>4</v>
      </c>
      <c r="I968">
        <v>11</v>
      </c>
      <c r="J968">
        <v>0</v>
      </c>
      <c r="K968">
        <v>7</v>
      </c>
      <c r="L968">
        <v>0</v>
      </c>
    </row>
    <row r="969" spans="1:12">
      <c r="A969" t="s">
        <v>3154</v>
      </c>
      <c r="B969" t="s">
        <v>3155</v>
      </c>
      <c r="C969" t="s">
        <v>2927</v>
      </c>
      <c r="D969" t="s">
        <v>3099</v>
      </c>
      <c r="E969" t="s">
        <v>3100</v>
      </c>
      <c r="F969" t="s">
        <v>17</v>
      </c>
      <c r="G969" t="s">
        <v>32</v>
      </c>
      <c r="H969">
        <v>4</v>
      </c>
      <c r="I969">
        <v>11</v>
      </c>
      <c r="J969">
        <v>1</v>
      </c>
      <c r="K969">
        <v>10</v>
      </c>
      <c r="L969">
        <v>0</v>
      </c>
    </row>
    <row r="970" spans="1:12">
      <c r="A970" t="s">
        <v>3156</v>
      </c>
      <c r="B970" t="s">
        <v>3157</v>
      </c>
      <c r="C970" t="s">
        <v>2927</v>
      </c>
      <c r="D970" t="s">
        <v>3158</v>
      </c>
      <c r="E970" t="s">
        <v>3159</v>
      </c>
      <c r="F970" t="s">
        <v>235</v>
      </c>
      <c r="G970" t="s">
        <v>140</v>
      </c>
      <c r="H970">
        <v>3</v>
      </c>
      <c r="I970">
        <v>11</v>
      </c>
      <c r="J970">
        <v>0</v>
      </c>
      <c r="K970">
        <v>5</v>
      </c>
      <c r="L970">
        <v>0</v>
      </c>
    </row>
    <row r="971" spans="1:12">
      <c r="A971" t="s">
        <v>3160</v>
      </c>
      <c r="B971" t="s">
        <v>3161</v>
      </c>
      <c r="C971" t="s">
        <v>2927</v>
      </c>
      <c r="D971" t="s">
        <v>3162</v>
      </c>
      <c r="E971" t="s">
        <v>3163</v>
      </c>
      <c r="F971" t="s">
        <v>235</v>
      </c>
      <c r="G971" t="s">
        <v>32</v>
      </c>
      <c r="H971">
        <v>4</v>
      </c>
      <c r="I971">
        <v>11</v>
      </c>
      <c r="J971">
        <v>0</v>
      </c>
      <c r="K971">
        <v>6</v>
      </c>
      <c r="L971">
        <v>0</v>
      </c>
    </row>
    <row r="972" spans="1:12">
      <c r="A972" t="s">
        <v>3164</v>
      </c>
      <c r="B972" t="s">
        <v>3165</v>
      </c>
      <c r="C972" t="s">
        <v>2927</v>
      </c>
      <c r="D972" t="s">
        <v>3166</v>
      </c>
      <c r="E972" t="s">
        <v>432</v>
      </c>
      <c r="F972" t="s">
        <v>235</v>
      </c>
      <c r="G972" t="s">
        <v>32</v>
      </c>
      <c r="H972">
        <v>5</v>
      </c>
      <c r="I972">
        <v>11</v>
      </c>
      <c r="J972">
        <v>0</v>
      </c>
      <c r="K972">
        <v>7</v>
      </c>
      <c r="L972">
        <v>0</v>
      </c>
    </row>
    <row r="973" spans="1:12">
      <c r="A973" t="s">
        <v>3167</v>
      </c>
      <c r="B973" t="s">
        <v>3168</v>
      </c>
      <c r="C973" t="s">
        <v>2927</v>
      </c>
      <c r="D973" t="s">
        <v>3169</v>
      </c>
      <c r="E973" t="s">
        <v>3170</v>
      </c>
      <c r="F973" t="s">
        <v>235</v>
      </c>
      <c r="G973" t="s">
        <v>32</v>
      </c>
      <c r="H973">
        <v>3</v>
      </c>
      <c r="I973">
        <v>11</v>
      </c>
      <c r="J973">
        <v>0</v>
      </c>
      <c r="K973">
        <v>5</v>
      </c>
      <c r="L973">
        <v>0</v>
      </c>
    </row>
    <row r="974" spans="1:12">
      <c r="A974" t="s">
        <v>3171</v>
      </c>
      <c r="B974" t="s">
        <v>3172</v>
      </c>
      <c r="C974" t="s">
        <v>2927</v>
      </c>
      <c r="D974" t="s">
        <v>3173</v>
      </c>
      <c r="E974" t="s">
        <v>464</v>
      </c>
      <c r="F974" t="s">
        <v>235</v>
      </c>
      <c r="G974" t="s">
        <v>113</v>
      </c>
      <c r="H974">
        <v>3</v>
      </c>
      <c r="I974">
        <v>11</v>
      </c>
      <c r="J974">
        <v>0</v>
      </c>
      <c r="K974">
        <v>6</v>
      </c>
      <c r="L974">
        <v>0</v>
      </c>
    </row>
    <row r="975" spans="1:12">
      <c r="A975" t="s">
        <v>3174</v>
      </c>
      <c r="B975" t="s">
        <v>3175</v>
      </c>
      <c r="C975" t="s">
        <v>2927</v>
      </c>
      <c r="D975" t="s">
        <v>3176</v>
      </c>
      <c r="E975" t="s">
        <v>3177</v>
      </c>
      <c r="F975" t="s">
        <v>235</v>
      </c>
      <c r="G975" t="s">
        <v>27</v>
      </c>
      <c r="H975">
        <v>3</v>
      </c>
      <c r="I975">
        <v>11</v>
      </c>
      <c r="J975">
        <v>0</v>
      </c>
      <c r="K975">
        <v>5</v>
      </c>
      <c r="L975">
        <v>1</v>
      </c>
    </row>
    <row r="976" spans="1:12">
      <c r="A976" t="s">
        <v>3178</v>
      </c>
      <c r="B976" t="s">
        <v>3179</v>
      </c>
      <c r="C976" t="s">
        <v>2927</v>
      </c>
      <c r="D976" t="s">
        <v>3180</v>
      </c>
      <c r="E976" t="s">
        <v>3181</v>
      </c>
      <c r="F976" t="s">
        <v>235</v>
      </c>
      <c r="G976" t="s">
        <v>87</v>
      </c>
      <c r="H976">
        <v>3</v>
      </c>
      <c r="I976">
        <v>11</v>
      </c>
      <c r="J976">
        <v>1</v>
      </c>
      <c r="K976">
        <v>4</v>
      </c>
      <c r="L976">
        <v>0</v>
      </c>
    </row>
    <row r="977" spans="1:12">
      <c r="A977" t="s">
        <v>3182</v>
      </c>
      <c r="B977" t="s">
        <v>3183</v>
      </c>
      <c r="C977" t="s">
        <v>2927</v>
      </c>
      <c r="D977" t="s">
        <v>3184</v>
      </c>
      <c r="E977" t="s">
        <v>3185</v>
      </c>
      <c r="F977" t="s">
        <v>235</v>
      </c>
      <c r="G977" t="s">
        <v>32</v>
      </c>
      <c r="H977">
        <v>3</v>
      </c>
      <c r="I977">
        <v>11</v>
      </c>
      <c r="J977">
        <v>0</v>
      </c>
      <c r="K977">
        <v>4</v>
      </c>
      <c r="L977">
        <v>0</v>
      </c>
    </row>
    <row r="978" spans="1:12">
      <c r="A978" t="s">
        <v>3186</v>
      </c>
      <c r="B978" t="s">
        <v>3187</v>
      </c>
      <c r="C978" t="s">
        <v>2927</v>
      </c>
      <c r="D978" t="s">
        <v>3188</v>
      </c>
      <c r="E978" t="s">
        <v>3189</v>
      </c>
      <c r="F978" t="s">
        <v>235</v>
      </c>
      <c r="G978" t="s">
        <v>32</v>
      </c>
      <c r="H978">
        <v>5</v>
      </c>
      <c r="I978">
        <v>11</v>
      </c>
      <c r="J978">
        <v>1</v>
      </c>
      <c r="K978">
        <v>7</v>
      </c>
      <c r="L978">
        <v>0</v>
      </c>
    </row>
    <row r="979" spans="1:12">
      <c r="A979" t="s">
        <v>3190</v>
      </c>
      <c r="B979" t="s">
        <v>3191</v>
      </c>
      <c r="C979" t="s">
        <v>2927</v>
      </c>
      <c r="D979" t="s">
        <v>3192</v>
      </c>
      <c r="E979" t="s">
        <v>197</v>
      </c>
      <c r="F979" t="s">
        <v>235</v>
      </c>
      <c r="G979" t="s">
        <v>32</v>
      </c>
      <c r="H979">
        <v>1</v>
      </c>
      <c r="I979">
        <v>11</v>
      </c>
      <c r="J979">
        <v>0</v>
      </c>
      <c r="K979">
        <v>7</v>
      </c>
      <c r="L979">
        <v>1</v>
      </c>
    </row>
    <row r="980" spans="1:12">
      <c r="A980" t="s">
        <v>3193</v>
      </c>
      <c r="B980" t="s">
        <v>3194</v>
      </c>
      <c r="C980" t="s">
        <v>2927</v>
      </c>
      <c r="D980" t="s">
        <v>3195</v>
      </c>
      <c r="E980" t="s">
        <v>3196</v>
      </c>
      <c r="F980" t="s">
        <v>235</v>
      </c>
      <c r="G980" t="s">
        <v>113</v>
      </c>
      <c r="H980">
        <v>3</v>
      </c>
      <c r="I980">
        <v>11</v>
      </c>
      <c r="J980">
        <v>0</v>
      </c>
      <c r="K980">
        <v>4</v>
      </c>
      <c r="L980">
        <v>1</v>
      </c>
    </row>
    <row r="981" spans="1:12">
      <c r="A981" t="s">
        <v>3197</v>
      </c>
      <c r="B981" t="s">
        <v>3198</v>
      </c>
      <c r="C981" t="s">
        <v>2927</v>
      </c>
      <c r="D981" t="s">
        <v>3199</v>
      </c>
      <c r="E981" t="s">
        <v>3200</v>
      </c>
      <c r="F981" t="s">
        <v>235</v>
      </c>
      <c r="G981" t="s">
        <v>113</v>
      </c>
      <c r="H981">
        <v>3</v>
      </c>
      <c r="I981">
        <v>11</v>
      </c>
      <c r="J981">
        <v>1</v>
      </c>
      <c r="K981">
        <v>7</v>
      </c>
      <c r="L981">
        <v>0</v>
      </c>
    </row>
    <row r="982" spans="1:12">
      <c r="A982" t="s">
        <v>3201</v>
      </c>
      <c r="B982" t="s">
        <v>3202</v>
      </c>
      <c r="C982" t="s">
        <v>2927</v>
      </c>
      <c r="D982" t="s">
        <v>3203</v>
      </c>
      <c r="E982" t="s">
        <v>2011</v>
      </c>
      <c r="F982" t="s">
        <v>235</v>
      </c>
      <c r="G982" t="s">
        <v>113</v>
      </c>
      <c r="H982">
        <v>5</v>
      </c>
      <c r="I982">
        <v>11</v>
      </c>
      <c r="J982">
        <v>0</v>
      </c>
      <c r="K982">
        <v>5</v>
      </c>
      <c r="L982">
        <v>0</v>
      </c>
    </row>
    <row r="983" spans="1:12">
      <c r="A983" t="s">
        <v>3204</v>
      </c>
      <c r="B983" t="s">
        <v>3205</v>
      </c>
      <c r="C983" t="s">
        <v>2927</v>
      </c>
      <c r="D983" t="s">
        <v>3206</v>
      </c>
      <c r="E983" t="s">
        <v>3207</v>
      </c>
      <c r="F983" t="s">
        <v>235</v>
      </c>
      <c r="G983" t="s">
        <v>27</v>
      </c>
      <c r="H983">
        <v>4</v>
      </c>
      <c r="I983">
        <v>11</v>
      </c>
      <c r="J983">
        <v>1</v>
      </c>
      <c r="K983">
        <v>4</v>
      </c>
      <c r="L983">
        <v>0</v>
      </c>
    </row>
    <row r="984" spans="1:12">
      <c r="A984" t="s">
        <v>3208</v>
      </c>
      <c r="B984" t="s">
        <v>3209</v>
      </c>
      <c r="C984" t="s">
        <v>3210</v>
      </c>
      <c r="D984" t="s">
        <v>3211</v>
      </c>
      <c r="E984" t="s">
        <v>3212</v>
      </c>
      <c r="F984" t="s">
        <v>17</v>
      </c>
      <c r="G984" t="s">
        <v>32</v>
      </c>
      <c r="H984">
        <v>3</v>
      </c>
      <c r="I984">
        <v>11</v>
      </c>
      <c r="J984">
        <v>0</v>
      </c>
      <c r="K984">
        <v>5</v>
      </c>
      <c r="L984">
        <v>0</v>
      </c>
    </row>
    <row r="985" spans="1:12">
      <c r="A985" t="s">
        <v>3213</v>
      </c>
      <c r="B985" t="s">
        <v>3214</v>
      </c>
      <c r="C985" t="s">
        <v>3210</v>
      </c>
      <c r="D985" t="s">
        <v>3215</v>
      </c>
      <c r="E985" t="s">
        <v>3216</v>
      </c>
      <c r="F985" t="s">
        <v>17</v>
      </c>
      <c r="G985" t="s">
        <v>32</v>
      </c>
      <c r="H985">
        <v>1</v>
      </c>
      <c r="I985">
        <v>11</v>
      </c>
      <c r="J985">
        <v>1</v>
      </c>
      <c r="K985">
        <v>6</v>
      </c>
      <c r="L985">
        <v>0</v>
      </c>
    </row>
    <row r="986" spans="1:12">
      <c r="A986" t="s">
        <v>3217</v>
      </c>
      <c r="B986" t="s">
        <v>3218</v>
      </c>
      <c r="C986" t="s">
        <v>3210</v>
      </c>
      <c r="D986" t="s">
        <v>3219</v>
      </c>
      <c r="E986" t="s">
        <v>3220</v>
      </c>
      <c r="F986" t="s">
        <v>17</v>
      </c>
      <c r="G986" t="s">
        <v>32</v>
      </c>
      <c r="H986">
        <v>3</v>
      </c>
      <c r="I986">
        <v>11</v>
      </c>
      <c r="J986">
        <v>0</v>
      </c>
      <c r="K986">
        <v>5</v>
      </c>
      <c r="L986">
        <v>1</v>
      </c>
    </row>
    <row r="987" spans="1:12">
      <c r="A987" t="s">
        <v>3221</v>
      </c>
      <c r="B987" t="s">
        <v>3222</v>
      </c>
      <c r="C987" t="s">
        <v>3210</v>
      </c>
      <c r="D987" t="s">
        <v>3223</v>
      </c>
      <c r="E987" t="s">
        <v>413</v>
      </c>
      <c r="F987" t="s">
        <v>17</v>
      </c>
      <c r="G987" t="s">
        <v>140</v>
      </c>
      <c r="H987">
        <v>3</v>
      </c>
      <c r="I987">
        <v>11</v>
      </c>
      <c r="J987">
        <v>0</v>
      </c>
      <c r="K987">
        <v>10</v>
      </c>
      <c r="L987">
        <v>0</v>
      </c>
    </row>
    <row r="988" spans="1:12">
      <c r="A988" t="s">
        <v>3224</v>
      </c>
      <c r="B988" t="s">
        <v>3225</v>
      </c>
      <c r="C988" t="s">
        <v>3210</v>
      </c>
      <c r="D988" t="s">
        <v>3226</v>
      </c>
      <c r="E988" t="s">
        <v>3227</v>
      </c>
      <c r="F988" t="s">
        <v>17</v>
      </c>
      <c r="G988" t="s">
        <v>113</v>
      </c>
      <c r="H988">
        <v>4</v>
      </c>
      <c r="I988">
        <v>11</v>
      </c>
      <c r="J988">
        <v>0</v>
      </c>
      <c r="K988">
        <v>10</v>
      </c>
      <c r="L988">
        <v>0</v>
      </c>
    </row>
    <row r="989" spans="1:12">
      <c r="A989" t="s">
        <v>3228</v>
      </c>
      <c r="B989" t="s">
        <v>3229</v>
      </c>
      <c r="C989" t="s">
        <v>3210</v>
      </c>
      <c r="D989" t="s">
        <v>3230</v>
      </c>
      <c r="E989" t="s">
        <v>3207</v>
      </c>
      <c r="F989" t="s">
        <v>17</v>
      </c>
      <c r="G989" t="s">
        <v>32</v>
      </c>
      <c r="H989">
        <v>1</v>
      </c>
      <c r="I989">
        <v>11</v>
      </c>
      <c r="J989">
        <v>1</v>
      </c>
      <c r="K989">
        <v>7</v>
      </c>
      <c r="L989">
        <v>3</v>
      </c>
    </row>
    <row r="990" spans="1:12">
      <c r="A990" t="s">
        <v>3231</v>
      </c>
      <c r="B990" t="s">
        <v>3232</v>
      </c>
      <c r="C990" t="s">
        <v>3210</v>
      </c>
      <c r="D990" t="s">
        <v>3233</v>
      </c>
      <c r="E990" t="s">
        <v>1758</v>
      </c>
      <c r="F990" t="s">
        <v>192</v>
      </c>
      <c r="G990" t="s">
        <v>193</v>
      </c>
      <c r="H990">
        <v>4</v>
      </c>
      <c r="I990">
        <v>11</v>
      </c>
      <c r="J990">
        <v>2</v>
      </c>
      <c r="K990">
        <v>3</v>
      </c>
      <c r="L990">
        <v>0</v>
      </c>
    </row>
    <row r="991" spans="1:12">
      <c r="A991" t="s">
        <v>3234</v>
      </c>
      <c r="B991" t="s">
        <v>3235</v>
      </c>
      <c r="C991" t="s">
        <v>3210</v>
      </c>
      <c r="D991" t="s">
        <v>3236</v>
      </c>
      <c r="E991" t="s">
        <v>3237</v>
      </c>
      <c r="F991" t="s">
        <v>17</v>
      </c>
      <c r="G991" t="s">
        <v>32</v>
      </c>
      <c r="H991">
        <v>4</v>
      </c>
      <c r="I991">
        <v>11</v>
      </c>
      <c r="J991">
        <v>1</v>
      </c>
      <c r="K991">
        <v>10</v>
      </c>
      <c r="L991">
        <v>0</v>
      </c>
    </row>
    <row r="992" spans="1:12">
      <c r="A992" t="s">
        <v>3238</v>
      </c>
      <c r="B992" t="s">
        <v>3239</v>
      </c>
      <c r="C992" t="s">
        <v>3210</v>
      </c>
      <c r="D992" t="s">
        <v>3219</v>
      </c>
      <c r="E992" t="s">
        <v>3220</v>
      </c>
      <c r="F992" t="s">
        <v>17</v>
      </c>
      <c r="G992" t="s">
        <v>32</v>
      </c>
      <c r="H992">
        <v>4</v>
      </c>
      <c r="I992">
        <v>11</v>
      </c>
      <c r="J992">
        <v>0</v>
      </c>
      <c r="K992">
        <v>8</v>
      </c>
      <c r="L992">
        <v>0</v>
      </c>
    </row>
    <row r="993" spans="1:12">
      <c r="A993" t="s">
        <v>3240</v>
      </c>
      <c r="B993" t="s">
        <v>3241</v>
      </c>
      <c r="C993" t="s">
        <v>3210</v>
      </c>
      <c r="D993" t="s">
        <v>3242</v>
      </c>
      <c r="E993" t="s">
        <v>413</v>
      </c>
      <c r="F993" t="s">
        <v>192</v>
      </c>
      <c r="G993" t="s">
        <v>193</v>
      </c>
      <c r="H993">
        <v>5</v>
      </c>
      <c r="I993">
        <v>11</v>
      </c>
      <c r="J993">
        <v>0</v>
      </c>
      <c r="K993">
        <v>6</v>
      </c>
      <c r="L993">
        <v>0</v>
      </c>
    </row>
    <row r="994" spans="1:12">
      <c r="A994" t="s">
        <v>3243</v>
      </c>
      <c r="B994" t="s">
        <v>3244</v>
      </c>
      <c r="C994" t="s">
        <v>3210</v>
      </c>
      <c r="D994" t="s">
        <v>3245</v>
      </c>
      <c r="E994" t="s">
        <v>3246</v>
      </c>
      <c r="F994" t="s">
        <v>17</v>
      </c>
      <c r="G994" t="s">
        <v>32</v>
      </c>
      <c r="H994">
        <v>2</v>
      </c>
      <c r="I994">
        <v>11</v>
      </c>
      <c r="J994">
        <v>1</v>
      </c>
      <c r="K994">
        <v>9</v>
      </c>
      <c r="L994">
        <v>0</v>
      </c>
    </row>
    <row r="995" spans="1:12">
      <c r="A995" t="s">
        <v>3247</v>
      </c>
      <c r="B995" t="s">
        <v>3248</v>
      </c>
      <c r="C995" t="s">
        <v>3210</v>
      </c>
      <c r="D995" t="s">
        <v>3249</v>
      </c>
      <c r="E995" t="s">
        <v>413</v>
      </c>
      <c r="F995" t="s">
        <v>17</v>
      </c>
      <c r="G995" t="s">
        <v>67</v>
      </c>
      <c r="H995">
        <v>3</v>
      </c>
      <c r="I995">
        <v>11</v>
      </c>
      <c r="J995">
        <v>2</v>
      </c>
      <c r="K995">
        <v>7</v>
      </c>
      <c r="L995">
        <v>2</v>
      </c>
    </row>
    <row r="996" spans="1:12">
      <c r="A996" t="s">
        <v>3250</v>
      </c>
      <c r="B996" t="s">
        <v>3251</v>
      </c>
      <c r="C996" t="s">
        <v>3210</v>
      </c>
      <c r="D996" t="s">
        <v>3252</v>
      </c>
      <c r="E996" t="s">
        <v>3253</v>
      </c>
      <c r="F996" t="s">
        <v>17</v>
      </c>
      <c r="G996" t="s">
        <v>32</v>
      </c>
      <c r="H996">
        <v>3</v>
      </c>
      <c r="I996">
        <v>11</v>
      </c>
      <c r="J996">
        <v>0</v>
      </c>
      <c r="K996">
        <v>9</v>
      </c>
      <c r="L996">
        <v>2</v>
      </c>
    </row>
    <row r="997" spans="1:12">
      <c r="A997" t="s">
        <v>3254</v>
      </c>
      <c r="B997" t="s">
        <v>3255</v>
      </c>
      <c r="C997" t="s">
        <v>3210</v>
      </c>
      <c r="D997" t="s">
        <v>3256</v>
      </c>
      <c r="E997" t="s">
        <v>3257</v>
      </c>
      <c r="F997" t="s">
        <v>17</v>
      </c>
      <c r="G997" t="s">
        <v>140</v>
      </c>
      <c r="H997">
        <v>4</v>
      </c>
      <c r="I997">
        <v>11</v>
      </c>
      <c r="J997">
        <v>1</v>
      </c>
      <c r="K997">
        <v>9</v>
      </c>
      <c r="L997">
        <v>0</v>
      </c>
    </row>
    <row r="998" spans="1:12">
      <c r="A998" t="s">
        <v>3258</v>
      </c>
      <c r="B998" t="s">
        <v>3259</v>
      </c>
      <c r="C998" t="s">
        <v>3210</v>
      </c>
      <c r="D998" t="s">
        <v>3260</v>
      </c>
      <c r="E998" t="s">
        <v>3261</v>
      </c>
      <c r="F998" t="s">
        <v>17</v>
      </c>
      <c r="G998" t="s">
        <v>140</v>
      </c>
      <c r="H998">
        <v>5</v>
      </c>
      <c r="I998">
        <v>11</v>
      </c>
      <c r="J998">
        <v>2</v>
      </c>
      <c r="K998">
        <v>5</v>
      </c>
      <c r="L998">
        <v>0</v>
      </c>
    </row>
    <row r="999" spans="1:12">
      <c r="A999" t="s">
        <v>3262</v>
      </c>
      <c r="B999" t="s">
        <v>3263</v>
      </c>
      <c r="C999" t="s">
        <v>3210</v>
      </c>
      <c r="D999" t="s">
        <v>3264</v>
      </c>
      <c r="E999" t="s">
        <v>3237</v>
      </c>
      <c r="F999" t="s">
        <v>17</v>
      </c>
      <c r="G999" t="s">
        <v>140</v>
      </c>
      <c r="H999">
        <v>3</v>
      </c>
      <c r="I999">
        <v>11</v>
      </c>
      <c r="J999">
        <v>0</v>
      </c>
      <c r="K999">
        <v>11</v>
      </c>
      <c r="L999">
        <v>0</v>
      </c>
    </row>
    <row r="1000" spans="1:12">
      <c r="A1000" t="s">
        <v>3265</v>
      </c>
      <c r="B1000" t="s">
        <v>3266</v>
      </c>
      <c r="C1000" t="s">
        <v>3210</v>
      </c>
      <c r="D1000" t="s">
        <v>3267</v>
      </c>
      <c r="E1000" t="s">
        <v>2722</v>
      </c>
      <c r="F1000" t="s">
        <v>17</v>
      </c>
      <c r="G1000" t="s">
        <v>32</v>
      </c>
      <c r="H1000">
        <v>4</v>
      </c>
      <c r="I1000">
        <v>11</v>
      </c>
      <c r="J1000">
        <v>2</v>
      </c>
      <c r="K1000">
        <v>7</v>
      </c>
      <c r="L1000">
        <v>0</v>
      </c>
    </row>
    <row r="1001" spans="1:12">
      <c r="A1001" t="s">
        <v>3268</v>
      </c>
      <c r="B1001" t="s">
        <v>3269</v>
      </c>
      <c r="C1001" t="s">
        <v>3210</v>
      </c>
      <c r="D1001" t="s">
        <v>962</v>
      </c>
      <c r="E1001" t="s">
        <v>1758</v>
      </c>
      <c r="F1001" t="s">
        <v>17</v>
      </c>
      <c r="G1001" t="s">
        <v>32</v>
      </c>
      <c r="H1001">
        <v>3</v>
      </c>
      <c r="I1001">
        <v>11</v>
      </c>
      <c r="J1001">
        <v>1</v>
      </c>
      <c r="K1001">
        <v>9</v>
      </c>
      <c r="L1001">
        <v>1</v>
      </c>
    </row>
    <row r="1002" spans="1:12">
      <c r="A1002" t="s">
        <v>3270</v>
      </c>
      <c r="B1002" t="s">
        <v>3271</v>
      </c>
      <c r="C1002" t="s">
        <v>3210</v>
      </c>
      <c r="D1002" t="s">
        <v>3272</v>
      </c>
      <c r="E1002" t="s">
        <v>1758</v>
      </c>
      <c r="F1002" t="s">
        <v>17</v>
      </c>
      <c r="G1002" t="s">
        <v>32</v>
      </c>
      <c r="H1002">
        <v>2</v>
      </c>
      <c r="I1002">
        <v>11</v>
      </c>
      <c r="J1002">
        <v>2</v>
      </c>
      <c r="K1002">
        <v>9</v>
      </c>
      <c r="L1002">
        <v>0</v>
      </c>
    </row>
    <row r="1003" spans="1:12">
      <c r="A1003" t="s">
        <v>3273</v>
      </c>
      <c r="B1003" t="s">
        <v>3274</v>
      </c>
      <c r="C1003" t="s">
        <v>3210</v>
      </c>
      <c r="D1003" t="s">
        <v>3275</v>
      </c>
      <c r="E1003" t="s">
        <v>3276</v>
      </c>
      <c r="F1003" t="s">
        <v>17</v>
      </c>
      <c r="G1003" t="s">
        <v>27</v>
      </c>
      <c r="H1003">
        <v>2</v>
      </c>
      <c r="I1003">
        <v>11</v>
      </c>
      <c r="J1003">
        <v>0</v>
      </c>
      <c r="K1003">
        <v>6</v>
      </c>
      <c r="L1003">
        <v>0</v>
      </c>
    </row>
    <row r="1004" spans="1:12">
      <c r="A1004" t="s">
        <v>3277</v>
      </c>
      <c r="B1004" t="s">
        <v>3278</v>
      </c>
      <c r="C1004" t="s">
        <v>3210</v>
      </c>
      <c r="D1004" t="s">
        <v>3272</v>
      </c>
      <c r="E1004" t="s">
        <v>1758</v>
      </c>
      <c r="F1004" t="s">
        <v>17</v>
      </c>
      <c r="G1004" t="s">
        <v>113</v>
      </c>
      <c r="H1004">
        <v>2</v>
      </c>
      <c r="I1004">
        <v>11</v>
      </c>
      <c r="J1004">
        <v>0</v>
      </c>
      <c r="K1004">
        <v>5</v>
      </c>
      <c r="L1004">
        <v>0</v>
      </c>
    </row>
    <row r="1005" spans="1:12">
      <c r="A1005" t="s">
        <v>3279</v>
      </c>
      <c r="B1005" t="s">
        <v>3280</v>
      </c>
      <c r="C1005" t="s">
        <v>3210</v>
      </c>
      <c r="D1005" t="s">
        <v>3281</v>
      </c>
      <c r="E1005" t="s">
        <v>3207</v>
      </c>
      <c r="F1005" t="s">
        <v>17</v>
      </c>
      <c r="G1005" t="s">
        <v>32</v>
      </c>
      <c r="H1005">
        <v>3</v>
      </c>
      <c r="I1005">
        <v>11</v>
      </c>
      <c r="J1005">
        <v>0</v>
      </c>
      <c r="K1005">
        <v>6</v>
      </c>
      <c r="L1005">
        <v>0</v>
      </c>
    </row>
    <row r="1006" spans="1:12">
      <c r="A1006" t="s">
        <v>3282</v>
      </c>
      <c r="B1006" t="s">
        <v>3283</v>
      </c>
      <c r="C1006" t="s">
        <v>3210</v>
      </c>
      <c r="D1006" t="s">
        <v>3284</v>
      </c>
      <c r="E1006" t="s">
        <v>3257</v>
      </c>
      <c r="F1006" t="s">
        <v>17</v>
      </c>
      <c r="G1006" t="s">
        <v>32</v>
      </c>
      <c r="H1006">
        <v>3</v>
      </c>
      <c r="I1006">
        <v>11</v>
      </c>
      <c r="J1006">
        <v>0</v>
      </c>
      <c r="K1006">
        <v>11</v>
      </c>
      <c r="L1006">
        <v>0</v>
      </c>
    </row>
    <row r="1007" spans="1:12">
      <c r="A1007" t="s">
        <v>3285</v>
      </c>
      <c r="B1007" t="s">
        <v>3286</v>
      </c>
      <c r="C1007" t="s">
        <v>3210</v>
      </c>
      <c r="D1007" t="s">
        <v>3287</v>
      </c>
      <c r="E1007" t="s">
        <v>546</v>
      </c>
      <c r="F1007" t="s">
        <v>17</v>
      </c>
      <c r="G1007" t="s">
        <v>113</v>
      </c>
      <c r="H1007">
        <v>4</v>
      </c>
      <c r="I1007">
        <v>11</v>
      </c>
      <c r="J1007">
        <v>1</v>
      </c>
      <c r="K1007">
        <v>8</v>
      </c>
      <c r="L1007">
        <v>0</v>
      </c>
    </row>
    <row r="1008" spans="1:12">
      <c r="A1008" t="s">
        <v>3288</v>
      </c>
      <c r="B1008" t="s">
        <v>3289</v>
      </c>
      <c r="C1008" t="s">
        <v>3210</v>
      </c>
      <c r="D1008" t="s">
        <v>3260</v>
      </c>
      <c r="E1008" t="s">
        <v>3261</v>
      </c>
      <c r="F1008" t="s">
        <v>17</v>
      </c>
      <c r="G1008" t="s">
        <v>32</v>
      </c>
      <c r="H1008">
        <v>4</v>
      </c>
      <c r="I1008">
        <v>11</v>
      </c>
      <c r="J1008">
        <v>0</v>
      </c>
      <c r="K1008">
        <v>7</v>
      </c>
      <c r="L1008">
        <v>0</v>
      </c>
    </row>
    <row r="1009" spans="1:12">
      <c r="A1009" t="s">
        <v>3290</v>
      </c>
      <c r="B1009" t="s">
        <v>3291</v>
      </c>
      <c r="C1009" t="s">
        <v>3210</v>
      </c>
      <c r="D1009" t="s">
        <v>3292</v>
      </c>
      <c r="E1009" t="s">
        <v>3293</v>
      </c>
      <c r="F1009" t="s">
        <v>17</v>
      </c>
      <c r="G1009" t="s">
        <v>113</v>
      </c>
      <c r="H1009">
        <v>2</v>
      </c>
      <c r="I1009">
        <v>11</v>
      </c>
      <c r="J1009">
        <v>0</v>
      </c>
      <c r="K1009">
        <v>6</v>
      </c>
      <c r="L1009">
        <v>1</v>
      </c>
    </row>
    <row r="1010" spans="1:12">
      <c r="A1010" t="s">
        <v>3294</v>
      </c>
      <c r="B1010" t="s">
        <v>3295</v>
      </c>
      <c r="C1010" t="s">
        <v>3210</v>
      </c>
      <c r="D1010" t="s">
        <v>3296</v>
      </c>
      <c r="E1010" t="s">
        <v>3297</v>
      </c>
      <c r="F1010" t="s">
        <v>17</v>
      </c>
      <c r="G1010" t="s">
        <v>32</v>
      </c>
      <c r="H1010">
        <v>1</v>
      </c>
      <c r="I1010">
        <v>11</v>
      </c>
      <c r="J1010">
        <v>0</v>
      </c>
      <c r="K1010">
        <v>6</v>
      </c>
      <c r="L1010">
        <v>0</v>
      </c>
    </row>
    <row r="1011" spans="1:12">
      <c r="A1011" t="s">
        <v>3298</v>
      </c>
      <c r="B1011" t="s">
        <v>3299</v>
      </c>
      <c r="C1011" t="s">
        <v>3210</v>
      </c>
      <c r="D1011" t="s">
        <v>727</v>
      </c>
      <c r="E1011" t="s">
        <v>3300</v>
      </c>
      <c r="F1011" t="s">
        <v>17</v>
      </c>
      <c r="G1011" t="s">
        <v>32</v>
      </c>
      <c r="H1011">
        <v>4</v>
      </c>
      <c r="I1011">
        <v>11</v>
      </c>
      <c r="J1011">
        <v>0</v>
      </c>
      <c r="K1011">
        <v>8</v>
      </c>
      <c r="L1011">
        <v>0</v>
      </c>
    </row>
    <row r="1012" spans="1:12">
      <c r="A1012" t="s">
        <v>3301</v>
      </c>
      <c r="B1012" t="s">
        <v>3302</v>
      </c>
      <c r="C1012" t="s">
        <v>3210</v>
      </c>
      <c r="D1012" t="s">
        <v>3303</v>
      </c>
      <c r="E1012" t="s">
        <v>3297</v>
      </c>
      <c r="F1012" t="s">
        <v>17</v>
      </c>
      <c r="G1012" t="s">
        <v>32</v>
      </c>
      <c r="H1012">
        <v>1</v>
      </c>
      <c r="I1012">
        <v>11</v>
      </c>
      <c r="J1012">
        <v>0</v>
      </c>
      <c r="K1012">
        <v>8</v>
      </c>
      <c r="L1012">
        <v>1</v>
      </c>
    </row>
    <row r="1013" spans="1:12">
      <c r="A1013" t="s">
        <v>3304</v>
      </c>
      <c r="B1013" t="s">
        <v>3305</v>
      </c>
      <c r="C1013" t="s">
        <v>3210</v>
      </c>
      <c r="D1013" t="s">
        <v>3306</v>
      </c>
      <c r="E1013" t="s">
        <v>2287</v>
      </c>
      <c r="F1013" t="s">
        <v>235</v>
      </c>
      <c r="G1013" t="s">
        <v>113</v>
      </c>
      <c r="H1013">
        <v>3</v>
      </c>
      <c r="I1013">
        <v>11</v>
      </c>
      <c r="J1013">
        <v>0</v>
      </c>
      <c r="K1013">
        <v>4</v>
      </c>
      <c r="L1013">
        <v>0</v>
      </c>
    </row>
    <row r="1014" spans="1:12">
      <c r="A1014" t="s">
        <v>3307</v>
      </c>
      <c r="B1014" t="s">
        <v>3308</v>
      </c>
      <c r="C1014" t="s">
        <v>3210</v>
      </c>
      <c r="D1014" t="s">
        <v>3309</v>
      </c>
      <c r="E1014" t="s">
        <v>3310</v>
      </c>
      <c r="F1014" t="s">
        <v>235</v>
      </c>
      <c r="G1014" t="s">
        <v>113</v>
      </c>
      <c r="H1014">
        <v>4</v>
      </c>
      <c r="I1014">
        <v>11</v>
      </c>
      <c r="J1014">
        <v>1</v>
      </c>
      <c r="K1014">
        <v>5</v>
      </c>
      <c r="L1014">
        <v>0</v>
      </c>
    </row>
    <row r="1015" spans="1:12">
      <c r="A1015" t="s">
        <v>3311</v>
      </c>
      <c r="B1015" t="s">
        <v>3312</v>
      </c>
      <c r="C1015" t="s">
        <v>3210</v>
      </c>
      <c r="D1015" t="s">
        <v>3313</v>
      </c>
      <c r="E1015" t="s">
        <v>3314</v>
      </c>
      <c r="F1015" t="s">
        <v>235</v>
      </c>
      <c r="G1015" t="s">
        <v>113</v>
      </c>
      <c r="H1015">
        <v>2</v>
      </c>
      <c r="I1015">
        <v>11</v>
      </c>
      <c r="J1015">
        <v>0</v>
      </c>
      <c r="K1015">
        <v>4</v>
      </c>
      <c r="L1015">
        <v>0</v>
      </c>
    </row>
    <row r="1016" spans="1:12">
      <c r="A1016" t="s">
        <v>3315</v>
      </c>
      <c r="B1016" t="s">
        <v>3316</v>
      </c>
      <c r="C1016" t="s">
        <v>3210</v>
      </c>
      <c r="D1016" t="s">
        <v>3317</v>
      </c>
      <c r="E1016" t="s">
        <v>56</v>
      </c>
      <c r="F1016" t="s">
        <v>235</v>
      </c>
      <c r="G1016" t="s">
        <v>113</v>
      </c>
      <c r="H1016">
        <v>3</v>
      </c>
      <c r="I1016">
        <v>11</v>
      </c>
      <c r="J1016">
        <v>0</v>
      </c>
      <c r="K1016">
        <v>8</v>
      </c>
      <c r="L1016">
        <v>0</v>
      </c>
    </row>
    <row r="1017" spans="1:12">
      <c r="A1017" t="s">
        <v>3318</v>
      </c>
      <c r="B1017" t="s">
        <v>3319</v>
      </c>
      <c r="C1017" t="s">
        <v>3210</v>
      </c>
      <c r="D1017" t="s">
        <v>3320</v>
      </c>
      <c r="E1017" t="s">
        <v>509</v>
      </c>
      <c r="F1017" t="s">
        <v>235</v>
      </c>
      <c r="G1017" t="s">
        <v>113</v>
      </c>
      <c r="H1017">
        <v>4</v>
      </c>
      <c r="I1017">
        <v>11</v>
      </c>
      <c r="J1017">
        <v>0</v>
      </c>
      <c r="K1017">
        <v>6</v>
      </c>
      <c r="L1017">
        <v>0</v>
      </c>
    </row>
    <row r="1018" spans="1:12">
      <c r="A1018" t="s">
        <v>3321</v>
      </c>
      <c r="B1018" t="s">
        <v>3322</v>
      </c>
      <c r="C1018" t="s">
        <v>3210</v>
      </c>
      <c r="D1018" t="s">
        <v>3323</v>
      </c>
      <c r="E1018" t="s">
        <v>1775</v>
      </c>
      <c r="F1018" t="s">
        <v>235</v>
      </c>
      <c r="G1018" t="s">
        <v>32</v>
      </c>
      <c r="H1018">
        <v>4</v>
      </c>
      <c r="I1018">
        <v>11</v>
      </c>
      <c r="J1018">
        <v>0</v>
      </c>
      <c r="K1018">
        <v>7</v>
      </c>
      <c r="L1018">
        <v>0</v>
      </c>
    </row>
    <row r="1019" spans="1:12">
      <c r="A1019" t="s">
        <v>3324</v>
      </c>
      <c r="B1019" t="s">
        <v>3325</v>
      </c>
      <c r="C1019" t="s">
        <v>3210</v>
      </c>
      <c r="D1019" t="s">
        <v>3326</v>
      </c>
      <c r="E1019" t="s">
        <v>2917</v>
      </c>
      <c r="F1019" t="s">
        <v>235</v>
      </c>
      <c r="G1019" t="s">
        <v>113</v>
      </c>
      <c r="H1019">
        <v>2</v>
      </c>
      <c r="I1019">
        <v>11</v>
      </c>
      <c r="J1019">
        <v>1</v>
      </c>
      <c r="K1019">
        <v>4</v>
      </c>
      <c r="L1019">
        <v>0</v>
      </c>
    </row>
    <row r="1020" spans="1:12">
      <c r="A1020" t="s">
        <v>3327</v>
      </c>
      <c r="B1020" t="s">
        <v>3328</v>
      </c>
      <c r="C1020" t="s">
        <v>3210</v>
      </c>
      <c r="D1020" t="s">
        <v>3329</v>
      </c>
      <c r="E1020" t="s">
        <v>3330</v>
      </c>
      <c r="F1020" t="s">
        <v>235</v>
      </c>
      <c r="G1020" t="s">
        <v>113</v>
      </c>
      <c r="H1020">
        <v>2</v>
      </c>
      <c r="I1020">
        <v>11</v>
      </c>
      <c r="J1020">
        <v>0</v>
      </c>
      <c r="K1020">
        <v>7</v>
      </c>
      <c r="L1020">
        <v>0</v>
      </c>
    </row>
    <row r="1021" spans="1:12">
      <c r="A1021" t="s">
        <v>3331</v>
      </c>
      <c r="B1021" t="s">
        <v>3332</v>
      </c>
      <c r="C1021" t="s">
        <v>3210</v>
      </c>
      <c r="D1021" t="s">
        <v>3333</v>
      </c>
      <c r="E1021" t="s">
        <v>44</v>
      </c>
      <c r="F1021" t="s">
        <v>235</v>
      </c>
      <c r="G1021" t="s">
        <v>87</v>
      </c>
      <c r="H1021">
        <v>4</v>
      </c>
      <c r="I1021">
        <v>11</v>
      </c>
      <c r="J1021">
        <v>1</v>
      </c>
      <c r="K1021">
        <v>3</v>
      </c>
      <c r="L1021">
        <v>0</v>
      </c>
    </row>
    <row r="1022" spans="1:12">
      <c r="A1022" t="s">
        <v>3334</v>
      </c>
      <c r="B1022" t="s">
        <v>3335</v>
      </c>
      <c r="C1022" t="s">
        <v>3210</v>
      </c>
      <c r="D1022" t="s">
        <v>1177</v>
      </c>
      <c r="E1022" t="s">
        <v>3336</v>
      </c>
      <c r="F1022" t="s">
        <v>235</v>
      </c>
      <c r="G1022" t="s">
        <v>113</v>
      </c>
      <c r="H1022">
        <v>3</v>
      </c>
      <c r="I1022">
        <v>11</v>
      </c>
      <c r="J1022">
        <v>0</v>
      </c>
      <c r="K1022">
        <v>7</v>
      </c>
      <c r="L1022">
        <v>0</v>
      </c>
    </row>
    <row r="1023" spans="1:12">
      <c r="A1023" t="s">
        <v>3337</v>
      </c>
      <c r="B1023" t="s">
        <v>3338</v>
      </c>
      <c r="C1023" t="s">
        <v>3210</v>
      </c>
      <c r="D1023" t="s">
        <v>579</v>
      </c>
      <c r="E1023" t="s">
        <v>3048</v>
      </c>
      <c r="F1023" t="s">
        <v>235</v>
      </c>
      <c r="G1023" t="s">
        <v>113</v>
      </c>
      <c r="H1023">
        <v>4</v>
      </c>
      <c r="I1023">
        <v>11</v>
      </c>
      <c r="J1023">
        <v>0</v>
      </c>
      <c r="K1023">
        <v>6</v>
      </c>
      <c r="L1023">
        <v>0</v>
      </c>
    </row>
    <row r="1024" spans="1:12">
      <c r="A1024" t="s">
        <v>3339</v>
      </c>
      <c r="B1024" t="s">
        <v>3340</v>
      </c>
      <c r="C1024" t="s">
        <v>3210</v>
      </c>
      <c r="D1024" t="s">
        <v>3341</v>
      </c>
      <c r="E1024" t="s">
        <v>3342</v>
      </c>
      <c r="F1024" t="s">
        <v>235</v>
      </c>
      <c r="G1024" t="s">
        <v>113</v>
      </c>
      <c r="H1024">
        <v>2</v>
      </c>
      <c r="I1024">
        <v>11</v>
      </c>
      <c r="J1024">
        <v>0</v>
      </c>
      <c r="K1024">
        <v>4</v>
      </c>
      <c r="L1024">
        <v>0</v>
      </c>
    </row>
    <row r="1025" spans="1:12">
      <c r="A1025" t="s">
        <v>3343</v>
      </c>
      <c r="B1025" t="s">
        <v>3344</v>
      </c>
      <c r="C1025" t="s">
        <v>3345</v>
      </c>
      <c r="D1025" t="s">
        <v>3346</v>
      </c>
      <c r="E1025" t="s">
        <v>2917</v>
      </c>
      <c r="F1025" t="s">
        <v>17</v>
      </c>
      <c r="G1025" t="s">
        <v>140</v>
      </c>
      <c r="H1025">
        <v>4</v>
      </c>
      <c r="I1025">
        <v>11</v>
      </c>
      <c r="J1025">
        <v>0</v>
      </c>
      <c r="K1025">
        <v>10</v>
      </c>
      <c r="L1025">
        <v>0</v>
      </c>
    </row>
    <row r="1026" spans="1:12">
      <c r="A1026" t="s">
        <v>3347</v>
      </c>
      <c r="B1026" t="s">
        <v>3348</v>
      </c>
      <c r="C1026" t="s">
        <v>3345</v>
      </c>
      <c r="D1026" t="s">
        <v>3349</v>
      </c>
      <c r="E1026" t="s">
        <v>505</v>
      </c>
      <c r="F1026" t="s">
        <v>17</v>
      </c>
      <c r="G1026" t="s">
        <v>32</v>
      </c>
      <c r="H1026">
        <v>3</v>
      </c>
      <c r="I1026">
        <v>11</v>
      </c>
      <c r="J1026">
        <v>1</v>
      </c>
      <c r="K1026">
        <v>10</v>
      </c>
      <c r="L1026">
        <v>0</v>
      </c>
    </row>
    <row r="1027" spans="1:12">
      <c r="A1027" t="s">
        <v>3350</v>
      </c>
      <c r="B1027" t="s">
        <v>3351</v>
      </c>
      <c r="C1027" t="s">
        <v>3345</v>
      </c>
      <c r="D1027" t="s">
        <v>3352</v>
      </c>
      <c r="E1027" t="s">
        <v>3353</v>
      </c>
      <c r="F1027" t="s">
        <v>17</v>
      </c>
      <c r="G1027" t="s">
        <v>87</v>
      </c>
      <c r="H1027">
        <v>4</v>
      </c>
      <c r="I1027">
        <v>11</v>
      </c>
      <c r="J1027">
        <v>2</v>
      </c>
      <c r="K1027">
        <v>9</v>
      </c>
      <c r="L1027">
        <v>0</v>
      </c>
    </row>
    <row r="1028" spans="1:12">
      <c r="A1028" t="s">
        <v>3354</v>
      </c>
      <c r="B1028" t="s">
        <v>3355</v>
      </c>
      <c r="C1028" t="s">
        <v>3345</v>
      </c>
      <c r="D1028" t="s">
        <v>3356</v>
      </c>
      <c r="E1028" t="s">
        <v>197</v>
      </c>
      <c r="F1028" t="s">
        <v>17</v>
      </c>
      <c r="G1028" t="s">
        <v>113</v>
      </c>
      <c r="H1028">
        <v>2</v>
      </c>
      <c r="I1028">
        <v>11</v>
      </c>
      <c r="J1028">
        <v>0</v>
      </c>
      <c r="K1028">
        <v>8</v>
      </c>
      <c r="L1028">
        <v>0</v>
      </c>
    </row>
    <row r="1029" spans="1:12">
      <c r="A1029" t="s">
        <v>3357</v>
      </c>
      <c r="B1029" t="s">
        <v>3358</v>
      </c>
      <c r="C1029" t="s">
        <v>3345</v>
      </c>
      <c r="D1029" t="s">
        <v>3359</v>
      </c>
      <c r="E1029" t="s">
        <v>3360</v>
      </c>
      <c r="F1029" t="s">
        <v>17</v>
      </c>
      <c r="G1029" t="s">
        <v>140</v>
      </c>
      <c r="H1029">
        <v>2</v>
      </c>
      <c r="I1029">
        <v>11</v>
      </c>
      <c r="J1029">
        <v>1</v>
      </c>
      <c r="K1029">
        <v>9</v>
      </c>
      <c r="L1029">
        <v>1</v>
      </c>
    </row>
    <row r="1030" spans="1:12">
      <c r="A1030" t="s">
        <v>3361</v>
      </c>
      <c r="B1030" t="s">
        <v>3362</v>
      </c>
      <c r="C1030" t="s">
        <v>3345</v>
      </c>
      <c r="D1030" t="s">
        <v>3363</v>
      </c>
      <c r="E1030" t="s">
        <v>3364</v>
      </c>
      <c r="F1030" t="s">
        <v>17</v>
      </c>
      <c r="G1030" t="s">
        <v>32</v>
      </c>
      <c r="H1030">
        <v>2</v>
      </c>
      <c r="I1030">
        <v>11</v>
      </c>
      <c r="J1030">
        <v>0</v>
      </c>
      <c r="K1030">
        <v>5</v>
      </c>
      <c r="L1030">
        <v>0</v>
      </c>
    </row>
    <row r="1031" spans="1:12">
      <c r="A1031" t="s">
        <v>3365</v>
      </c>
      <c r="B1031" t="s">
        <v>3366</v>
      </c>
      <c r="C1031" t="s">
        <v>3345</v>
      </c>
      <c r="D1031" t="s">
        <v>3367</v>
      </c>
      <c r="E1031" t="s">
        <v>3368</v>
      </c>
      <c r="F1031" t="s">
        <v>17</v>
      </c>
      <c r="G1031" t="s">
        <v>32</v>
      </c>
      <c r="H1031">
        <v>3</v>
      </c>
      <c r="I1031">
        <v>11</v>
      </c>
      <c r="J1031">
        <v>1</v>
      </c>
      <c r="K1031">
        <v>10</v>
      </c>
      <c r="L1031">
        <v>0</v>
      </c>
    </row>
    <row r="1032" spans="1:12">
      <c r="A1032" t="s">
        <v>3369</v>
      </c>
      <c r="B1032" t="s">
        <v>3370</v>
      </c>
      <c r="C1032" t="s">
        <v>3345</v>
      </c>
      <c r="D1032" t="s">
        <v>3371</v>
      </c>
      <c r="E1032" t="s">
        <v>3372</v>
      </c>
      <c r="F1032" t="s">
        <v>17</v>
      </c>
      <c r="G1032" t="s">
        <v>140</v>
      </c>
      <c r="H1032">
        <v>2</v>
      </c>
      <c r="I1032">
        <v>11</v>
      </c>
      <c r="J1032">
        <v>0</v>
      </c>
      <c r="K1032">
        <v>6</v>
      </c>
      <c r="L1032">
        <v>1</v>
      </c>
    </row>
    <row r="1033" spans="1:12">
      <c r="A1033" t="s">
        <v>3373</v>
      </c>
      <c r="B1033" t="s">
        <v>3374</v>
      </c>
      <c r="C1033" t="s">
        <v>3345</v>
      </c>
      <c r="D1033" t="s">
        <v>3375</v>
      </c>
      <c r="E1033" t="s">
        <v>3376</v>
      </c>
      <c r="F1033" t="s">
        <v>17</v>
      </c>
      <c r="G1033" t="s">
        <v>27</v>
      </c>
      <c r="H1033">
        <v>5</v>
      </c>
      <c r="I1033">
        <v>11</v>
      </c>
      <c r="J1033">
        <v>1</v>
      </c>
      <c r="K1033">
        <v>5</v>
      </c>
      <c r="L1033">
        <v>0</v>
      </c>
    </row>
    <row r="1034" spans="1:12">
      <c r="A1034" t="s">
        <v>3377</v>
      </c>
      <c r="B1034" t="s">
        <v>3378</v>
      </c>
      <c r="C1034" t="s">
        <v>3345</v>
      </c>
      <c r="D1034" t="s">
        <v>3379</v>
      </c>
      <c r="E1034" t="s">
        <v>3380</v>
      </c>
      <c r="F1034" t="s">
        <v>17</v>
      </c>
      <c r="G1034" t="s">
        <v>18</v>
      </c>
      <c r="H1034">
        <v>5</v>
      </c>
      <c r="I1034">
        <v>11</v>
      </c>
      <c r="J1034">
        <v>1</v>
      </c>
      <c r="K1034">
        <v>9</v>
      </c>
      <c r="L1034">
        <v>0</v>
      </c>
    </row>
    <row r="1035" spans="1:12">
      <c r="A1035" t="s">
        <v>3381</v>
      </c>
      <c r="B1035" t="s">
        <v>3382</v>
      </c>
      <c r="C1035" t="s">
        <v>3345</v>
      </c>
      <c r="D1035" t="s">
        <v>3383</v>
      </c>
      <c r="E1035" t="s">
        <v>413</v>
      </c>
      <c r="F1035" t="s">
        <v>17</v>
      </c>
      <c r="G1035" t="s">
        <v>32</v>
      </c>
      <c r="H1035">
        <v>4</v>
      </c>
      <c r="I1035">
        <v>11</v>
      </c>
      <c r="J1035">
        <v>1</v>
      </c>
      <c r="K1035">
        <v>10</v>
      </c>
      <c r="L1035">
        <v>0</v>
      </c>
    </row>
    <row r="1036" spans="1:12">
      <c r="A1036" t="s">
        <v>3384</v>
      </c>
      <c r="B1036" t="s">
        <v>3385</v>
      </c>
      <c r="C1036" t="s">
        <v>3345</v>
      </c>
      <c r="D1036" t="s">
        <v>3386</v>
      </c>
      <c r="E1036" t="s">
        <v>3360</v>
      </c>
      <c r="F1036" t="s">
        <v>192</v>
      </c>
      <c r="G1036" t="s">
        <v>193</v>
      </c>
      <c r="H1036">
        <v>5</v>
      </c>
      <c r="I1036">
        <v>11</v>
      </c>
      <c r="J1036">
        <v>1</v>
      </c>
      <c r="K1036">
        <v>3</v>
      </c>
      <c r="L1036">
        <v>0</v>
      </c>
    </row>
    <row r="1037" spans="1:12">
      <c r="A1037" t="s">
        <v>3387</v>
      </c>
      <c r="B1037" t="s">
        <v>3388</v>
      </c>
      <c r="C1037" t="s">
        <v>3345</v>
      </c>
      <c r="D1037" t="s">
        <v>3389</v>
      </c>
      <c r="E1037" t="s">
        <v>3390</v>
      </c>
      <c r="F1037" t="s">
        <v>17</v>
      </c>
      <c r="G1037" t="s">
        <v>113</v>
      </c>
      <c r="H1037">
        <v>1</v>
      </c>
      <c r="I1037">
        <v>11</v>
      </c>
      <c r="J1037">
        <v>0</v>
      </c>
      <c r="K1037">
        <v>6</v>
      </c>
      <c r="L1037">
        <v>1</v>
      </c>
    </row>
    <row r="1038" spans="1:12">
      <c r="A1038" t="s">
        <v>3391</v>
      </c>
      <c r="B1038" t="s">
        <v>3392</v>
      </c>
      <c r="C1038" t="s">
        <v>3345</v>
      </c>
      <c r="D1038" t="s">
        <v>3393</v>
      </c>
      <c r="E1038" t="s">
        <v>3360</v>
      </c>
      <c r="F1038" t="s">
        <v>17</v>
      </c>
      <c r="G1038" t="s">
        <v>32</v>
      </c>
      <c r="H1038">
        <v>4</v>
      </c>
      <c r="I1038">
        <v>11</v>
      </c>
      <c r="J1038">
        <v>2</v>
      </c>
      <c r="K1038">
        <v>8</v>
      </c>
      <c r="L1038">
        <v>1</v>
      </c>
    </row>
    <row r="1039" spans="1:12">
      <c r="A1039" t="s">
        <v>3394</v>
      </c>
      <c r="B1039" t="s">
        <v>3395</v>
      </c>
      <c r="C1039" t="s">
        <v>3345</v>
      </c>
      <c r="D1039" t="s">
        <v>3396</v>
      </c>
      <c r="E1039" t="s">
        <v>3397</v>
      </c>
      <c r="F1039" t="s">
        <v>192</v>
      </c>
      <c r="G1039" t="s">
        <v>193</v>
      </c>
      <c r="H1039">
        <v>5</v>
      </c>
      <c r="I1039">
        <v>11</v>
      </c>
      <c r="J1039">
        <v>2</v>
      </c>
      <c r="K1039">
        <v>4</v>
      </c>
      <c r="L1039">
        <v>0</v>
      </c>
    </row>
    <row r="1040" spans="1:12">
      <c r="A1040" t="s">
        <v>3398</v>
      </c>
      <c r="B1040" t="s">
        <v>3399</v>
      </c>
      <c r="C1040" t="s">
        <v>3345</v>
      </c>
      <c r="D1040" t="s">
        <v>3400</v>
      </c>
      <c r="E1040" t="s">
        <v>3401</v>
      </c>
      <c r="F1040" t="s">
        <v>17</v>
      </c>
      <c r="G1040" t="s">
        <v>32</v>
      </c>
      <c r="H1040">
        <v>4</v>
      </c>
      <c r="I1040">
        <v>11</v>
      </c>
      <c r="J1040">
        <v>0</v>
      </c>
      <c r="K1040">
        <v>7</v>
      </c>
      <c r="L1040">
        <v>0</v>
      </c>
    </row>
    <row r="1041" spans="1:12">
      <c r="A1041" t="s">
        <v>3402</v>
      </c>
      <c r="B1041" t="s">
        <v>3403</v>
      </c>
      <c r="C1041" t="s">
        <v>3345</v>
      </c>
      <c r="D1041" t="s">
        <v>3404</v>
      </c>
      <c r="E1041" t="s">
        <v>413</v>
      </c>
      <c r="F1041" t="s">
        <v>17</v>
      </c>
      <c r="G1041" t="s">
        <v>32</v>
      </c>
      <c r="H1041">
        <v>3</v>
      </c>
      <c r="I1041">
        <v>11</v>
      </c>
      <c r="J1041">
        <v>1</v>
      </c>
      <c r="K1041">
        <v>9</v>
      </c>
      <c r="L1041">
        <v>1</v>
      </c>
    </row>
    <row r="1042" spans="1:12">
      <c r="A1042" t="s">
        <v>3405</v>
      </c>
      <c r="B1042" t="s">
        <v>3406</v>
      </c>
      <c r="C1042" t="s">
        <v>3345</v>
      </c>
      <c r="D1042" t="s">
        <v>3407</v>
      </c>
      <c r="E1042" t="s">
        <v>3408</v>
      </c>
      <c r="F1042" t="s">
        <v>17</v>
      </c>
      <c r="G1042" t="s">
        <v>32</v>
      </c>
      <c r="H1042">
        <v>5</v>
      </c>
      <c r="I1042">
        <v>11</v>
      </c>
      <c r="J1042">
        <v>0</v>
      </c>
      <c r="K1042">
        <v>6</v>
      </c>
      <c r="L1042">
        <v>0</v>
      </c>
    </row>
    <row r="1043" spans="1:12">
      <c r="A1043" t="s">
        <v>3409</v>
      </c>
      <c r="B1043" t="s">
        <v>3410</v>
      </c>
      <c r="C1043" t="s">
        <v>3345</v>
      </c>
      <c r="D1043" t="s">
        <v>3411</v>
      </c>
      <c r="E1043" t="s">
        <v>3412</v>
      </c>
      <c r="F1043" t="s">
        <v>17</v>
      </c>
      <c r="G1043" t="s">
        <v>113</v>
      </c>
      <c r="H1043">
        <v>2</v>
      </c>
      <c r="I1043">
        <v>11</v>
      </c>
      <c r="J1043">
        <v>1</v>
      </c>
      <c r="K1043">
        <v>6</v>
      </c>
      <c r="L1043">
        <v>0</v>
      </c>
    </row>
    <row r="1044" spans="1:12">
      <c r="A1044" t="s">
        <v>3413</v>
      </c>
      <c r="B1044" t="s">
        <v>3414</v>
      </c>
      <c r="C1044" t="s">
        <v>3345</v>
      </c>
      <c r="D1044" t="s">
        <v>3415</v>
      </c>
      <c r="E1044" t="s">
        <v>3397</v>
      </c>
      <c r="F1044" t="s">
        <v>17</v>
      </c>
      <c r="G1044" t="s">
        <v>32</v>
      </c>
      <c r="H1044">
        <v>3</v>
      </c>
      <c r="I1044">
        <v>11</v>
      </c>
      <c r="J1044">
        <v>0</v>
      </c>
      <c r="K1044">
        <v>10</v>
      </c>
      <c r="L1044">
        <v>1</v>
      </c>
    </row>
    <row r="1045" spans="1:12">
      <c r="A1045" t="s">
        <v>3416</v>
      </c>
      <c r="B1045" t="s">
        <v>3417</v>
      </c>
      <c r="C1045" t="s">
        <v>3345</v>
      </c>
      <c r="D1045" t="s">
        <v>3415</v>
      </c>
      <c r="E1045" t="s">
        <v>3397</v>
      </c>
      <c r="F1045" t="s">
        <v>17</v>
      </c>
      <c r="G1045" t="s">
        <v>27</v>
      </c>
      <c r="H1045">
        <v>4</v>
      </c>
      <c r="I1045">
        <v>11</v>
      </c>
      <c r="J1045">
        <v>3</v>
      </c>
      <c r="K1045">
        <v>7</v>
      </c>
      <c r="L1045">
        <v>1</v>
      </c>
    </row>
    <row r="1046" spans="1:12">
      <c r="A1046" t="s">
        <v>3418</v>
      </c>
      <c r="B1046" t="s">
        <v>3419</v>
      </c>
      <c r="C1046" t="s">
        <v>3345</v>
      </c>
      <c r="D1046" t="s">
        <v>3420</v>
      </c>
      <c r="E1046" t="s">
        <v>1476</v>
      </c>
      <c r="F1046" t="s">
        <v>17</v>
      </c>
      <c r="G1046" t="s">
        <v>113</v>
      </c>
      <c r="H1046">
        <v>5</v>
      </c>
      <c r="I1046">
        <v>11</v>
      </c>
      <c r="J1046">
        <v>1</v>
      </c>
      <c r="K1046">
        <v>9</v>
      </c>
      <c r="L1046">
        <v>0</v>
      </c>
    </row>
    <row r="1047" spans="1:12">
      <c r="A1047" t="s">
        <v>3421</v>
      </c>
      <c r="B1047" t="s">
        <v>3422</v>
      </c>
      <c r="C1047" t="s">
        <v>3345</v>
      </c>
      <c r="D1047" t="s">
        <v>3423</v>
      </c>
      <c r="E1047" t="s">
        <v>3424</v>
      </c>
      <c r="F1047" t="s">
        <v>17</v>
      </c>
      <c r="G1047" t="s">
        <v>32</v>
      </c>
      <c r="H1047">
        <v>4</v>
      </c>
      <c r="I1047">
        <v>11</v>
      </c>
      <c r="J1047">
        <v>2</v>
      </c>
      <c r="K1047">
        <v>6</v>
      </c>
      <c r="L1047">
        <v>0</v>
      </c>
    </row>
    <row r="1048" spans="1:12">
      <c r="A1048" t="s">
        <v>3425</v>
      </c>
      <c r="B1048" t="s">
        <v>3426</v>
      </c>
      <c r="C1048" t="s">
        <v>3345</v>
      </c>
      <c r="D1048" t="s">
        <v>3427</v>
      </c>
      <c r="E1048" t="s">
        <v>3380</v>
      </c>
      <c r="F1048" t="s">
        <v>17</v>
      </c>
      <c r="G1048" t="s">
        <v>140</v>
      </c>
      <c r="H1048">
        <v>3</v>
      </c>
      <c r="I1048">
        <v>11</v>
      </c>
      <c r="J1048">
        <v>0</v>
      </c>
      <c r="K1048">
        <v>8</v>
      </c>
      <c r="L1048">
        <v>0</v>
      </c>
    </row>
    <row r="1049" spans="1:12">
      <c r="A1049" t="s">
        <v>3428</v>
      </c>
      <c r="B1049" t="s">
        <v>3429</v>
      </c>
      <c r="C1049" t="s">
        <v>3345</v>
      </c>
      <c r="D1049" t="s">
        <v>3430</v>
      </c>
      <c r="E1049" t="s">
        <v>2885</v>
      </c>
      <c r="F1049" t="s">
        <v>17</v>
      </c>
      <c r="G1049" t="s">
        <v>27</v>
      </c>
      <c r="H1049">
        <v>2</v>
      </c>
      <c r="I1049">
        <v>11</v>
      </c>
      <c r="J1049">
        <v>0</v>
      </c>
      <c r="K1049">
        <v>5</v>
      </c>
      <c r="L1049">
        <v>0</v>
      </c>
    </row>
    <row r="1050" spans="1:12">
      <c r="A1050" t="s">
        <v>3431</v>
      </c>
      <c r="B1050" t="s">
        <v>3432</v>
      </c>
      <c r="C1050" t="s">
        <v>3345</v>
      </c>
      <c r="D1050" t="s">
        <v>3433</v>
      </c>
      <c r="E1050" t="s">
        <v>413</v>
      </c>
      <c r="F1050" t="s">
        <v>17</v>
      </c>
      <c r="G1050" t="s">
        <v>27</v>
      </c>
      <c r="H1050">
        <v>3</v>
      </c>
      <c r="I1050">
        <v>11</v>
      </c>
      <c r="J1050">
        <v>1</v>
      </c>
      <c r="K1050">
        <v>9</v>
      </c>
      <c r="L1050">
        <v>1</v>
      </c>
    </row>
    <row r="1051" spans="1:12">
      <c r="A1051" t="s">
        <v>3434</v>
      </c>
      <c r="B1051" t="s">
        <v>3435</v>
      </c>
      <c r="C1051" t="s">
        <v>3345</v>
      </c>
      <c r="D1051" t="s">
        <v>3436</v>
      </c>
      <c r="E1051" t="s">
        <v>413</v>
      </c>
      <c r="F1051" t="s">
        <v>17</v>
      </c>
      <c r="G1051" t="s">
        <v>27</v>
      </c>
      <c r="H1051">
        <v>4</v>
      </c>
      <c r="I1051">
        <v>11</v>
      </c>
      <c r="J1051">
        <v>1</v>
      </c>
      <c r="K1051">
        <v>9</v>
      </c>
      <c r="L1051">
        <v>0</v>
      </c>
    </row>
    <row r="1052" spans="1:12">
      <c r="A1052" t="s">
        <v>3437</v>
      </c>
      <c r="B1052" t="s">
        <v>3438</v>
      </c>
      <c r="C1052" t="s">
        <v>3345</v>
      </c>
      <c r="D1052" t="s">
        <v>3439</v>
      </c>
      <c r="E1052" t="s">
        <v>413</v>
      </c>
      <c r="F1052" t="s">
        <v>17</v>
      </c>
      <c r="G1052" t="s">
        <v>87</v>
      </c>
      <c r="H1052">
        <v>5</v>
      </c>
      <c r="I1052">
        <v>11</v>
      </c>
      <c r="J1052">
        <v>1</v>
      </c>
      <c r="K1052">
        <v>7</v>
      </c>
      <c r="L1052">
        <v>0</v>
      </c>
    </row>
    <row r="1053" spans="1:12">
      <c r="A1053" t="s">
        <v>3440</v>
      </c>
      <c r="B1053" t="s">
        <v>3441</v>
      </c>
      <c r="C1053" t="s">
        <v>3345</v>
      </c>
      <c r="D1053" t="s">
        <v>3442</v>
      </c>
      <c r="E1053" t="s">
        <v>3397</v>
      </c>
      <c r="F1053" t="s">
        <v>17</v>
      </c>
      <c r="G1053" t="s">
        <v>27</v>
      </c>
      <c r="H1053">
        <v>5</v>
      </c>
      <c r="I1053">
        <v>11</v>
      </c>
      <c r="J1053">
        <v>0</v>
      </c>
      <c r="K1053">
        <v>5</v>
      </c>
      <c r="L1053">
        <v>0</v>
      </c>
    </row>
    <row r="1054" spans="1:12">
      <c r="A1054" t="s">
        <v>3443</v>
      </c>
      <c r="B1054" t="s">
        <v>3444</v>
      </c>
      <c r="C1054" t="s">
        <v>3345</v>
      </c>
      <c r="D1054" t="s">
        <v>3445</v>
      </c>
      <c r="E1054" t="s">
        <v>3446</v>
      </c>
      <c r="F1054" t="s">
        <v>17</v>
      </c>
      <c r="G1054" t="s">
        <v>18</v>
      </c>
      <c r="H1054">
        <v>4</v>
      </c>
      <c r="I1054">
        <v>11</v>
      </c>
      <c r="J1054">
        <v>0</v>
      </c>
      <c r="K1054">
        <v>6</v>
      </c>
      <c r="L1054">
        <v>0</v>
      </c>
    </row>
    <row r="1055" spans="1:12">
      <c r="A1055" t="s">
        <v>3447</v>
      </c>
      <c r="B1055" t="s">
        <v>3448</v>
      </c>
      <c r="C1055" t="s">
        <v>3345</v>
      </c>
      <c r="D1055" t="s">
        <v>3449</v>
      </c>
      <c r="E1055" t="s">
        <v>3364</v>
      </c>
      <c r="F1055" t="s">
        <v>17</v>
      </c>
      <c r="G1055" t="s">
        <v>27</v>
      </c>
      <c r="H1055">
        <v>2</v>
      </c>
      <c r="I1055">
        <v>11</v>
      </c>
      <c r="J1055">
        <v>0</v>
      </c>
      <c r="K1055">
        <v>8</v>
      </c>
      <c r="L1055">
        <v>0</v>
      </c>
    </row>
    <row r="1056" spans="1:12">
      <c r="A1056" t="s">
        <v>3450</v>
      </c>
      <c r="B1056" t="s">
        <v>3451</v>
      </c>
      <c r="C1056" t="s">
        <v>3345</v>
      </c>
      <c r="D1056" t="s">
        <v>3452</v>
      </c>
      <c r="E1056" t="s">
        <v>3397</v>
      </c>
      <c r="F1056" t="s">
        <v>17</v>
      </c>
      <c r="G1056" t="s">
        <v>140</v>
      </c>
      <c r="H1056">
        <v>4</v>
      </c>
      <c r="I1056">
        <v>11</v>
      </c>
      <c r="J1056">
        <v>1</v>
      </c>
      <c r="K1056">
        <v>5</v>
      </c>
      <c r="L1056">
        <v>0</v>
      </c>
    </row>
    <row r="1057" spans="1:12">
      <c r="A1057" t="s">
        <v>3453</v>
      </c>
      <c r="B1057" t="s">
        <v>3454</v>
      </c>
      <c r="C1057" t="s">
        <v>3345</v>
      </c>
      <c r="D1057" t="s">
        <v>3455</v>
      </c>
      <c r="E1057" t="s">
        <v>3456</v>
      </c>
      <c r="F1057" t="s">
        <v>235</v>
      </c>
      <c r="G1057" t="s">
        <v>27</v>
      </c>
      <c r="H1057">
        <v>4</v>
      </c>
      <c r="I1057">
        <v>11</v>
      </c>
      <c r="J1057">
        <v>1</v>
      </c>
      <c r="K1057">
        <v>4</v>
      </c>
      <c r="L1057">
        <v>0</v>
      </c>
    </row>
    <row r="1058" spans="1:12">
      <c r="A1058" t="s">
        <v>3457</v>
      </c>
      <c r="B1058" t="s">
        <v>3458</v>
      </c>
      <c r="C1058" t="s">
        <v>3345</v>
      </c>
      <c r="D1058" t="s">
        <v>3459</v>
      </c>
      <c r="E1058" t="s">
        <v>3460</v>
      </c>
      <c r="F1058" t="s">
        <v>235</v>
      </c>
      <c r="G1058" t="s">
        <v>32</v>
      </c>
      <c r="H1058">
        <v>3</v>
      </c>
      <c r="I1058">
        <v>11</v>
      </c>
      <c r="J1058">
        <v>0</v>
      </c>
      <c r="K1058">
        <v>5</v>
      </c>
      <c r="L1058">
        <v>0</v>
      </c>
    </row>
    <row r="1059" spans="1:12">
      <c r="A1059" t="s">
        <v>3461</v>
      </c>
      <c r="B1059" t="s">
        <v>3462</v>
      </c>
      <c r="C1059" t="s">
        <v>3345</v>
      </c>
      <c r="D1059" t="s">
        <v>3463</v>
      </c>
      <c r="E1059" t="s">
        <v>2258</v>
      </c>
      <c r="F1059" t="s">
        <v>235</v>
      </c>
      <c r="G1059" t="s">
        <v>32</v>
      </c>
      <c r="H1059">
        <v>3</v>
      </c>
      <c r="I1059">
        <v>11</v>
      </c>
      <c r="J1059">
        <v>0</v>
      </c>
      <c r="K1059">
        <v>6</v>
      </c>
      <c r="L1059">
        <v>0</v>
      </c>
    </row>
    <row r="1060" spans="1:12">
      <c r="A1060" t="s">
        <v>3464</v>
      </c>
      <c r="B1060" t="s">
        <v>3465</v>
      </c>
      <c r="C1060" t="s">
        <v>3345</v>
      </c>
      <c r="D1060" t="s">
        <v>3466</v>
      </c>
      <c r="E1060" t="s">
        <v>22</v>
      </c>
      <c r="F1060" t="s">
        <v>235</v>
      </c>
      <c r="G1060" t="s">
        <v>32</v>
      </c>
      <c r="H1060">
        <v>4</v>
      </c>
      <c r="I1060">
        <v>11</v>
      </c>
      <c r="J1060">
        <v>0</v>
      </c>
      <c r="K1060">
        <v>5</v>
      </c>
      <c r="L1060">
        <v>0</v>
      </c>
    </row>
    <row r="1061" spans="1:12">
      <c r="A1061" t="s">
        <v>3467</v>
      </c>
      <c r="B1061" t="s">
        <v>3468</v>
      </c>
      <c r="C1061" t="s">
        <v>3345</v>
      </c>
      <c r="D1061" t="s">
        <v>3469</v>
      </c>
      <c r="E1061" t="s">
        <v>3470</v>
      </c>
      <c r="F1061" t="s">
        <v>235</v>
      </c>
      <c r="G1061" t="s">
        <v>113</v>
      </c>
      <c r="H1061">
        <v>4</v>
      </c>
      <c r="I1061">
        <v>11</v>
      </c>
      <c r="J1061">
        <v>0</v>
      </c>
      <c r="K1061">
        <v>5</v>
      </c>
      <c r="L1061">
        <v>0</v>
      </c>
    </row>
    <row r="1062" spans="1:12">
      <c r="A1062" t="s">
        <v>3471</v>
      </c>
      <c r="B1062" t="s">
        <v>3472</v>
      </c>
      <c r="C1062" t="s">
        <v>3345</v>
      </c>
      <c r="D1062" t="s">
        <v>3473</v>
      </c>
      <c r="E1062" t="s">
        <v>546</v>
      </c>
      <c r="F1062" t="s">
        <v>235</v>
      </c>
      <c r="G1062" t="s">
        <v>113</v>
      </c>
      <c r="H1062">
        <v>4</v>
      </c>
      <c r="I1062">
        <v>11</v>
      </c>
      <c r="J1062">
        <v>0</v>
      </c>
      <c r="K1062">
        <v>6</v>
      </c>
      <c r="L1062">
        <v>0</v>
      </c>
    </row>
    <row r="1063" spans="1:12">
      <c r="A1063" t="s">
        <v>3474</v>
      </c>
      <c r="B1063" t="s">
        <v>3475</v>
      </c>
      <c r="C1063" t="s">
        <v>3345</v>
      </c>
      <c r="D1063" t="s">
        <v>3476</v>
      </c>
      <c r="E1063" t="s">
        <v>3207</v>
      </c>
      <c r="F1063" t="s">
        <v>235</v>
      </c>
      <c r="G1063" t="s">
        <v>32</v>
      </c>
      <c r="H1063">
        <v>4</v>
      </c>
      <c r="I1063">
        <v>11</v>
      </c>
      <c r="J1063">
        <v>0</v>
      </c>
      <c r="K1063">
        <v>4</v>
      </c>
      <c r="L1063">
        <v>0</v>
      </c>
    </row>
    <row r="1064" spans="1:12">
      <c r="A1064" t="s">
        <v>3477</v>
      </c>
      <c r="B1064" t="s">
        <v>3478</v>
      </c>
      <c r="C1064" t="s">
        <v>3345</v>
      </c>
      <c r="D1064" t="s">
        <v>3479</v>
      </c>
      <c r="E1064" t="s">
        <v>3480</v>
      </c>
      <c r="F1064" t="s">
        <v>235</v>
      </c>
      <c r="G1064" t="s">
        <v>113</v>
      </c>
      <c r="H1064">
        <v>2</v>
      </c>
      <c r="I1064">
        <v>11</v>
      </c>
      <c r="J1064">
        <v>0</v>
      </c>
      <c r="K1064">
        <v>6</v>
      </c>
      <c r="L1064">
        <v>0</v>
      </c>
    </row>
    <row r="1065" spans="1:12">
      <c r="A1065" t="s">
        <v>3481</v>
      </c>
      <c r="B1065" t="s">
        <v>3482</v>
      </c>
      <c r="C1065" t="s">
        <v>3345</v>
      </c>
      <c r="D1065" t="s">
        <v>3483</v>
      </c>
      <c r="E1065" t="s">
        <v>3484</v>
      </c>
      <c r="F1065" t="s">
        <v>235</v>
      </c>
      <c r="G1065" t="s">
        <v>113</v>
      </c>
      <c r="H1065">
        <v>2</v>
      </c>
      <c r="I1065">
        <v>11</v>
      </c>
      <c r="J1065">
        <v>1</v>
      </c>
      <c r="K1065">
        <v>5</v>
      </c>
      <c r="L1065">
        <v>0</v>
      </c>
    </row>
    <row r="1066" spans="1:12">
      <c r="A1066" t="s">
        <v>3485</v>
      </c>
      <c r="B1066" t="s">
        <v>3486</v>
      </c>
      <c r="C1066" t="s">
        <v>3345</v>
      </c>
      <c r="D1066" t="s">
        <v>3487</v>
      </c>
      <c r="E1066" t="s">
        <v>3488</v>
      </c>
      <c r="F1066" t="s">
        <v>235</v>
      </c>
      <c r="G1066" t="s">
        <v>113</v>
      </c>
      <c r="H1066">
        <v>2</v>
      </c>
      <c r="I1066">
        <v>11</v>
      </c>
      <c r="J1066">
        <v>1</v>
      </c>
      <c r="K1066">
        <v>5</v>
      </c>
      <c r="L1066">
        <v>0</v>
      </c>
    </row>
    <row r="1067" spans="1:12">
      <c r="A1067" t="s">
        <v>3489</v>
      </c>
      <c r="B1067" t="s">
        <v>3490</v>
      </c>
      <c r="C1067" t="s">
        <v>3491</v>
      </c>
      <c r="D1067" t="s">
        <v>3492</v>
      </c>
      <c r="E1067" t="s">
        <v>3493</v>
      </c>
      <c r="F1067" t="s">
        <v>17</v>
      </c>
      <c r="G1067" t="s">
        <v>32</v>
      </c>
      <c r="H1067">
        <v>3</v>
      </c>
      <c r="I1067">
        <v>11</v>
      </c>
      <c r="J1067">
        <v>0</v>
      </c>
      <c r="K1067">
        <v>6</v>
      </c>
      <c r="L1067">
        <v>0</v>
      </c>
    </row>
    <row r="1068" spans="1:12">
      <c r="A1068" t="s">
        <v>3494</v>
      </c>
      <c r="B1068" t="s">
        <v>3495</v>
      </c>
      <c r="C1068" t="s">
        <v>3491</v>
      </c>
      <c r="D1068" t="s">
        <v>3496</v>
      </c>
      <c r="E1068" t="s">
        <v>3497</v>
      </c>
      <c r="F1068" t="s">
        <v>17</v>
      </c>
      <c r="G1068" t="s">
        <v>87</v>
      </c>
      <c r="H1068">
        <v>3</v>
      </c>
      <c r="I1068">
        <v>11</v>
      </c>
      <c r="J1068">
        <v>0</v>
      </c>
      <c r="K1068">
        <v>5</v>
      </c>
      <c r="L1068">
        <v>0</v>
      </c>
    </row>
    <row r="1069" spans="1:12">
      <c r="A1069" t="s">
        <v>3498</v>
      </c>
      <c r="B1069" t="s">
        <v>3499</v>
      </c>
      <c r="C1069" t="s">
        <v>3491</v>
      </c>
      <c r="D1069" t="s">
        <v>3500</v>
      </c>
      <c r="E1069" t="s">
        <v>3501</v>
      </c>
      <c r="F1069" t="s">
        <v>17</v>
      </c>
      <c r="G1069" t="s">
        <v>32</v>
      </c>
      <c r="H1069">
        <v>4</v>
      </c>
      <c r="I1069">
        <v>11</v>
      </c>
      <c r="J1069">
        <v>0</v>
      </c>
      <c r="K1069">
        <v>5</v>
      </c>
      <c r="L1069">
        <v>0</v>
      </c>
    </row>
    <row r="1070" spans="1:12">
      <c r="A1070" t="s">
        <v>3502</v>
      </c>
      <c r="B1070" t="s">
        <v>3503</v>
      </c>
      <c r="C1070" t="s">
        <v>3491</v>
      </c>
      <c r="D1070" t="s">
        <v>3504</v>
      </c>
      <c r="E1070" t="s">
        <v>2287</v>
      </c>
      <c r="F1070" t="s">
        <v>17</v>
      </c>
      <c r="G1070" t="s">
        <v>27</v>
      </c>
      <c r="H1070">
        <v>2</v>
      </c>
      <c r="I1070">
        <v>11</v>
      </c>
      <c r="J1070">
        <v>0</v>
      </c>
      <c r="K1070">
        <v>8</v>
      </c>
      <c r="L1070">
        <v>1</v>
      </c>
    </row>
    <row r="1071" spans="1:12">
      <c r="A1071" t="s">
        <v>3505</v>
      </c>
      <c r="B1071" t="s">
        <v>3506</v>
      </c>
      <c r="C1071" t="s">
        <v>3491</v>
      </c>
      <c r="D1071" t="s">
        <v>3507</v>
      </c>
      <c r="E1071" t="s">
        <v>3508</v>
      </c>
      <c r="F1071" t="s">
        <v>17</v>
      </c>
      <c r="G1071" t="s">
        <v>32</v>
      </c>
      <c r="H1071">
        <v>3</v>
      </c>
      <c r="I1071">
        <v>11</v>
      </c>
      <c r="J1071">
        <v>1</v>
      </c>
      <c r="K1071">
        <v>9</v>
      </c>
      <c r="L1071">
        <v>1</v>
      </c>
    </row>
    <row r="1072" spans="1:12">
      <c r="A1072" t="s">
        <v>3509</v>
      </c>
      <c r="B1072" t="s">
        <v>1424</v>
      </c>
      <c r="C1072" t="s">
        <v>3491</v>
      </c>
      <c r="D1072" t="s">
        <v>3510</v>
      </c>
      <c r="E1072" t="s">
        <v>86</v>
      </c>
      <c r="F1072" t="s">
        <v>17</v>
      </c>
      <c r="G1072" t="s">
        <v>140</v>
      </c>
      <c r="H1072">
        <v>2</v>
      </c>
      <c r="I1072">
        <v>11</v>
      </c>
      <c r="J1072">
        <v>0</v>
      </c>
      <c r="K1072">
        <v>9</v>
      </c>
      <c r="L1072">
        <v>0</v>
      </c>
    </row>
    <row r="1073" spans="1:12">
      <c r="A1073" t="s">
        <v>3511</v>
      </c>
      <c r="B1073" t="s">
        <v>3512</v>
      </c>
      <c r="C1073" t="s">
        <v>3491</v>
      </c>
      <c r="D1073" t="s">
        <v>3513</v>
      </c>
      <c r="E1073" t="s">
        <v>3514</v>
      </c>
      <c r="F1073" t="s">
        <v>17</v>
      </c>
      <c r="G1073" t="s">
        <v>32</v>
      </c>
      <c r="H1073">
        <v>3</v>
      </c>
      <c r="I1073">
        <v>11</v>
      </c>
      <c r="J1073">
        <v>1</v>
      </c>
      <c r="K1073">
        <v>8</v>
      </c>
      <c r="L1073">
        <v>1</v>
      </c>
    </row>
    <row r="1074" spans="1:12">
      <c r="A1074" t="s">
        <v>3515</v>
      </c>
      <c r="B1074" t="s">
        <v>3516</v>
      </c>
      <c r="C1074" t="s">
        <v>3491</v>
      </c>
      <c r="D1074" t="s">
        <v>3517</v>
      </c>
      <c r="E1074" t="s">
        <v>2907</v>
      </c>
      <c r="F1074" t="s">
        <v>17</v>
      </c>
      <c r="G1074" t="s">
        <v>113</v>
      </c>
      <c r="H1074">
        <v>2</v>
      </c>
      <c r="I1074">
        <v>11</v>
      </c>
      <c r="J1074">
        <v>0</v>
      </c>
      <c r="K1074">
        <v>9</v>
      </c>
      <c r="L1074">
        <v>1</v>
      </c>
    </row>
    <row r="1075" spans="1:12">
      <c r="A1075" t="s">
        <v>3518</v>
      </c>
      <c r="B1075" t="s">
        <v>3519</v>
      </c>
      <c r="C1075" t="s">
        <v>3491</v>
      </c>
      <c r="D1075" t="s">
        <v>3520</v>
      </c>
      <c r="E1075" t="s">
        <v>3159</v>
      </c>
      <c r="F1075" t="s">
        <v>17</v>
      </c>
      <c r="G1075" t="s">
        <v>32</v>
      </c>
      <c r="H1075">
        <v>2</v>
      </c>
      <c r="I1075">
        <v>11</v>
      </c>
      <c r="J1075">
        <v>0</v>
      </c>
      <c r="K1075">
        <v>10</v>
      </c>
      <c r="L1075">
        <v>0</v>
      </c>
    </row>
    <row r="1076" spans="1:12">
      <c r="A1076" t="s">
        <v>3521</v>
      </c>
      <c r="B1076" t="s">
        <v>3522</v>
      </c>
      <c r="C1076" t="s">
        <v>3491</v>
      </c>
      <c r="D1076" t="s">
        <v>3523</v>
      </c>
      <c r="E1076" t="s">
        <v>3524</v>
      </c>
      <c r="F1076" t="s">
        <v>17</v>
      </c>
      <c r="G1076" t="s">
        <v>87</v>
      </c>
      <c r="H1076">
        <v>3</v>
      </c>
      <c r="I1076">
        <v>11</v>
      </c>
      <c r="J1076">
        <v>0</v>
      </c>
      <c r="K1076">
        <v>8</v>
      </c>
      <c r="L1076">
        <v>2</v>
      </c>
    </row>
    <row r="1077" spans="1:12">
      <c r="A1077" t="s">
        <v>3525</v>
      </c>
      <c r="B1077" t="s">
        <v>3526</v>
      </c>
      <c r="C1077" t="s">
        <v>3491</v>
      </c>
      <c r="D1077" t="s">
        <v>3527</v>
      </c>
      <c r="E1077" t="s">
        <v>3528</v>
      </c>
      <c r="F1077" t="s">
        <v>17</v>
      </c>
      <c r="G1077" t="s">
        <v>230</v>
      </c>
      <c r="H1077">
        <v>4</v>
      </c>
      <c r="I1077">
        <v>11</v>
      </c>
      <c r="J1077">
        <v>0</v>
      </c>
      <c r="K1077">
        <v>8</v>
      </c>
      <c r="L1077">
        <v>1</v>
      </c>
    </row>
    <row r="1078" spans="1:12">
      <c r="A1078" t="s">
        <v>3529</v>
      </c>
      <c r="B1078" t="s">
        <v>3530</v>
      </c>
      <c r="C1078" t="s">
        <v>3491</v>
      </c>
      <c r="D1078" t="s">
        <v>3531</v>
      </c>
      <c r="E1078" t="s">
        <v>3532</v>
      </c>
      <c r="F1078" t="s">
        <v>17</v>
      </c>
      <c r="G1078" t="s">
        <v>27</v>
      </c>
      <c r="H1078">
        <v>4</v>
      </c>
      <c r="I1078">
        <v>11</v>
      </c>
      <c r="J1078">
        <v>3</v>
      </c>
      <c r="K1078">
        <v>3</v>
      </c>
      <c r="L1078">
        <v>0</v>
      </c>
    </row>
    <row r="1079" spans="1:12">
      <c r="A1079" t="s">
        <v>3533</v>
      </c>
      <c r="B1079" t="s">
        <v>3534</v>
      </c>
      <c r="C1079" t="s">
        <v>3491</v>
      </c>
      <c r="D1079" t="s">
        <v>3535</v>
      </c>
      <c r="E1079" t="s">
        <v>3536</v>
      </c>
      <c r="F1079" t="s">
        <v>17</v>
      </c>
      <c r="G1079" t="s">
        <v>32</v>
      </c>
      <c r="H1079">
        <v>2</v>
      </c>
      <c r="I1079">
        <v>11</v>
      </c>
      <c r="J1079">
        <v>0</v>
      </c>
      <c r="K1079">
        <v>4</v>
      </c>
      <c r="L1079">
        <v>0</v>
      </c>
    </row>
    <row r="1080" spans="1:12">
      <c r="A1080" t="s">
        <v>3537</v>
      </c>
      <c r="B1080" t="s">
        <v>3538</v>
      </c>
      <c r="C1080" t="s">
        <v>3491</v>
      </c>
      <c r="D1080" t="s">
        <v>3539</v>
      </c>
      <c r="E1080" t="s">
        <v>3540</v>
      </c>
      <c r="F1080" t="s">
        <v>17</v>
      </c>
      <c r="G1080" t="s">
        <v>87</v>
      </c>
      <c r="H1080">
        <v>2</v>
      </c>
      <c r="I1080">
        <v>11</v>
      </c>
      <c r="J1080">
        <v>0</v>
      </c>
      <c r="K1080">
        <v>8</v>
      </c>
      <c r="L1080">
        <v>2</v>
      </c>
    </row>
    <row r="1081" spans="1:12">
      <c r="A1081" t="s">
        <v>3541</v>
      </c>
      <c r="B1081" t="s">
        <v>3542</v>
      </c>
      <c r="C1081" t="s">
        <v>3491</v>
      </c>
      <c r="D1081" t="s">
        <v>3543</v>
      </c>
      <c r="E1081" t="s">
        <v>3181</v>
      </c>
      <c r="F1081" t="s">
        <v>17</v>
      </c>
      <c r="G1081" t="s">
        <v>32</v>
      </c>
      <c r="H1081">
        <v>2</v>
      </c>
      <c r="I1081">
        <v>11</v>
      </c>
      <c r="J1081">
        <v>0</v>
      </c>
      <c r="K1081">
        <v>8</v>
      </c>
      <c r="L1081">
        <v>2</v>
      </c>
    </row>
    <row r="1082" spans="1:12">
      <c r="A1082" t="s">
        <v>3544</v>
      </c>
      <c r="B1082" t="s">
        <v>3545</v>
      </c>
      <c r="C1082" t="s">
        <v>3491</v>
      </c>
      <c r="D1082" t="s">
        <v>3546</v>
      </c>
      <c r="E1082" t="s">
        <v>3547</v>
      </c>
      <c r="F1082" t="s">
        <v>17</v>
      </c>
      <c r="G1082" t="s">
        <v>140</v>
      </c>
      <c r="H1082">
        <v>4</v>
      </c>
      <c r="I1082">
        <v>11</v>
      </c>
      <c r="J1082">
        <v>1</v>
      </c>
      <c r="K1082">
        <v>9</v>
      </c>
      <c r="L1082">
        <v>1</v>
      </c>
    </row>
    <row r="1083" spans="1:12">
      <c r="A1083" t="s">
        <v>3548</v>
      </c>
      <c r="B1083" t="s">
        <v>3549</v>
      </c>
      <c r="C1083" t="s">
        <v>3491</v>
      </c>
      <c r="D1083" t="s">
        <v>3550</v>
      </c>
      <c r="E1083" t="s">
        <v>3039</v>
      </c>
      <c r="F1083" t="s">
        <v>17</v>
      </c>
      <c r="G1083" t="s">
        <v>32</v>
      </c>
      <c r="H1083">
        <v>2</v>
      </c>
      <c r="I1083">
        <v>11</v>
      </c>
      <c r="J1083">
        <v>1</v>
      </c>
      <c r="K1083">
        <v>10</v>
      </c>
      <c r="L1083">
        <v>0</v>
      </c>
    </row>
    <row r="1084" spans="1:12">
      <c r="A1084" t="s">
        <v>3551</v>
      </c>
      <c r="B1084" t="s">
        <v>3552</v>
      </c>
      <c r="C1084" t="s">
        <v>3491</v>
      </c>
      <c r="D1084" t="s">
        <v>3553</v>
      </c>
      <c r="E1084" t="s">
        <v>36</v>
      </c>
      <c r="F1084" t="s">
        <v>17</v>
      </c>
      <c r="G1084" t="s">
        <v>32</v>
      </c>
      <c r="H1084">
        <v>2</v>
      </c>
      <c r="I1084">
        <v>11</v>
      </c>
      <c r="J1084">
        <v>0</v>
      </c>
      <c r="K1084">
        <v>6</v>
      </c>
      <c r="L1084">
        <v>3</v>
      </c>
    </row>
    <row r="1085" spans="1:12">
      <c r="A1085" t="s">
        <v>3554</v>
      </c>
      <c r="B1085" t="s">
        <v>3555</v>
      </c>
      <c r="C1085" t="s">
        <v>3491</v>
      </c>
      <c r="D1085" t="s">
        <v>3556</v>
      </c>
      <c r="E1085" t="s">
        <v>2881</v>
      </c>
      <c r="F1085" t="s">
        <v>17</v>
      </c>
      <c r="G1085" t="s">
        <v>32</v>
      </c>
      <c r="H1085">
        <v>1</v>
      </c>
      <c r="I1085">
        <v>11</v>
      </c>
      <c r="J1085">
        <v>0</v>
      </c>
      <c r="K1085">
        <v>6</v>
      </c>
      <c r="L1085">
        <v>4</v>
      </c>
    </row>
    <row r="1086" spans="1:12">
      <c r="A1086" t="s">
        <v>3557</v>
      </c>
      <c r="B1086" t="s">
        <v>3558</v>
      </c>
      <c r="C1086" t="s">
        <v>3491</v>
      </c>
      <c r="D1086" t="s">
        <v>3559</v>
      </c>
      <c r="E1086" t="s">
        <v>438</v>
      </c>
      <c r="F1086" t="s">
        <v>17</v>
      </c>
      <c r="G1086" t="s">
        <v>32</v>
      </c>
      <c r="H1086">
        <v>4</v>
      </c>
      <c r="I1086">
        <v>11</v>
      </c>
      <c r="J1086">
        <v>0</v>
      </c>
      <c r="K1086">
        <v>5</v>
      </c>
      <c r="L1086">
        <v>1</v>
      </c>
    </row>
    <row r="1087" spans="1:12">
      <c r="A1087" t="s">
        <v>3560</v>
      </c>
      <c r="B1087" t="s">
        <v>3561</v>
      </c>
      <c r="C1087" t="s">
        <v>3491</v>
      </c>
      <c r="D1087" t="s">
        <v>3562</v>
      </c>
      <c r="E1087" t="s">
        <v>3563</v>
      </c>
      <c r="F1087" t="s">
        <v>17</v>
      </c>
      <c r="G1087" t="s">
        <v>27</v>
      </c>
      <c r="H1087">
        <v>4</v>
      </c>
      <c r="I1087">
        <v>11</v>
      </c>
      <c r="J1087">
        <v>0</v>
      </c>
      <c r="K1087">
        <v>5</v>
      </c>
      <c r="L1087">
        <v>0</v>
      </c>
    </row>
    <row r="1088" spans="1:12">
      <c r="A1088" t="s">
        <v>3564</v>
      </c>
      <c r="B1088" t="s">
        <v>3565</v>
      </c>
      <c r="C1088" t="s">
        <v>3491</v>
      </c>
      <c r="D1088" t="s">
        <v>3566</v>
      </c>
      <c r="E1088" t="s">
        <v>3567</v>
      </c>
      <c r="F1088" t="s">
        <v>17</v>
      </c>
      <c r="G1088" t="s">
        <v>32</v>
      </c>
      <c r="H1088">
        <v>2</v>
      </c>
      <c r="I1088">
        <v>11</v>
      </c>
      <c r="J1088">
        <v>0</v>
      </c>
      <c r="K1088">
        <v>9</v>
      </c>
      <c r="L1088">
        <v>0</v>
      </c>
    </row>
    <row r="1089" spans="1:12">
      <c r="A1089" t="s">
        <v>3568</v>
      </c>
      <c r="B1089" t="s">
        <v>3569</v>
      </c>
      <c r="C1089" t="s">
        <v>3491</v>
      </c>
      <c r="D1089" t="s">
        <v>3570</v>
      </c>
      <c r="E1089" t="s">
        <v>78</v>
      </c>
      <c r="F1089" t="s">
        <v>17</v>
      </c>
      <c r="G1089" t="s">
        <v>32</v>
      </c>
      <c r="H1089">
        <v>3</v>
      </c>
      <c r="I1089">
        <v>11</v>
      </c>
      <c r="J1089">
        <v>0</v>
      </c>
      <c r="K1089">
        <v>8</v>
      </c>
      <c r="L1089">
        <v>0</v>
      </c>
    </row>
    <row r="1090" spans="1:12">
      <c r="A1090" t="s">
        <v>3571</v>
      </c>
      <c r="B1090" t="s">
        <v>3572</v>
      </c>
      <c r="C1090" t="s">
        <v>3491</v>
      </c>
      <c r="D1090" t="s">
        <v>3573</v>
      </c>
      <c r="E1090" t="s">
        <v>3574</v>
      </c>
      <c r="F1090" t="s">
        <v>17</v>
      </c>
      <c r="G1090" t="s">
        <v>87</v>
      </c>
      <c r="H1090">
        <v>2</v>
      </c>
      <c r="I1090">
        <v>11</v>
      </c>
      <c r="J1090">
        <v>0</v>
      </c>
      <c r="K1090">
        <v>5</v>
      </c>
      <c r="L1090">
        <v>0</v>
      </c>
    </row>
    <row r="1091" spans="1:12">
      <c r="A1091" t="s">
        <v>3575</v>
      </c>
      <c r="B1091" t="s">
        <v>3576</v>
      </c>
      <c r="C1091" t="s">
        <v>3491</v>
      </c>
      <c r="D1091" t="s">
        <v>3577</v>
      </c>
      <c r="E1091" t="s">
        <v>2913</v>
      </c>
      <c r="F1091" t="s">
        <v>17</v>
      </c>
      <c r="G1091" t="s">
        <v>32</v>
      </c>
      <c r="H1091">
        <v>1</v>
      </c>
      <c r="I1091">
        <v>11</v>
      </c>
      <c r="J1091">
        <v>0</v>
      </c>
      <c r="K1091">
        <v>9</v>
      </c>
      <c r="L1091">
        <v>0</v>
      </c>
    </row>
    <row r="1092" spans="1:12">
      <c r="A1092" t="s">
        <v>3578</v>
      </c>
      <c r="B1092" t="s">
        <v>3579</v>
      </c>
      <c r="C1092" t="s">
        <v>3491</v>
      </c>
      <c r="D1092" t="s">
        <v>3580</v>
      </c>
      <c r="E1092" t="s">
        <v>3581</v>
      </c>
      <c r="F1092" t="s">
        <v>17</v>
      </c>
      <c r="G1092" t="s">
        <v>140</v>
      </c>
      <c r="H1092">
        <v>2</v>
      </c>
      <c r="I1092">
        <v>11</v>
      </c>
      <c r="J1092">
        <v>0</v>
      </c>
      <c r="K1092">
        <v>8</v>
      </c>
      <c r="L1092">
        <v>0</v>
      </c>
    </row>
    <row r="1093" spans="1:12">
      <c r="A1093" t="s">
        <v>3582</v>
      </c>
      <c r="B1093" t="s">
        <v>3583</v>
      </c>
      <c r="C1093" t="s">
        <v>3491</v>
      </c>
      <c r="D1093" t="s">
        <v>3584</v>
      </c>
      <c r="E1093" t="s">
        <v>86</v>
      </c>
      <c r="F1093" t="s">
        <v>17</v>
      </c>
      <c r="G1093" t="s">
        <v>67</v>
      </c>
      <c r="H1093">
        <v>4</v>
      </c>
      <c r="I1093">
        <v>11</v>
      </c>
      <c r="J1093">
        <v>0</v>
      </c>
      <c r="K1093">
        <v>10</v>
      </c>
      <c r="L1093">
        <v>0</v>
      </c>
    </row>
    <row r="1094" spans="1:12">
      <c r="A1094" t="s">
        <v>3585</v>
      </c>
      <c r="B1094" t="s">
        <v>3586</v>
      </c>
      <c r="C1094" t="s">
        <v>3491</v>
      </c>
      <c r="D1094" t="s">
        <v>3587</v>
      </c>
      <c r="E1094" t="s">
        <v>2881</v>
      </c>
      <c r="F1094" t="s">
        <v>17</v>
      </c>
      <c r="G1094" t="s">
        <v>27</v>
      </c>
      <c r="H1094">
        <v>3</v>
      </c>
      <c r="I1094">
        <v>11</v>
      </c>
      <c r="J1094">
        <v>0</v>
      </c>
      <c r="K1094">
        <v>3</v>
      </c>
      <c r="L1094">
        <v>2</v>
      </c>
    </row>
    <row r="1095" spans="1:12">
      <c r="A1095" t="s">
        <v>3588</v>
      </c>
      <c r="B1095" t="s">
        <v>3589</v>
      </c>
      <c r="C1095" t="s">
        <v>3491</v>
      </c>
      <c r="D1095" t="s">
        <v>3590</v>
      </c>
      <c r="E1095" t="s">
        <v>36</v>
      </c>
      <c r="F1095" t="s">
        <v>192</v>
      </c>
      <c r="G1095" t="s">
        <v>193</v>
      </c>
      <c r="H1095">
        <v>5</v>
      </c>
      <c r="I1095">
        <v>11</v>
      </c>
      <c r="J1095">
        <v>1</v>
      </c>
      <c r="K1095">
        <v>5</v>
      </c>
      <c r="L1095">
        <v>0</v>
      </c>
    </row>
    <row r="1096" spans="1:12">
      <c r="A1096" t="s">
        <v>3591</v>
      </c>
      <c r="B1096" t="s">
        <v>3592</v>
      </c>
      <c r="C1096" t="s">
        <v>3491</v>
      </c>
      <c r="D1096" t="s">
        <v>3593</v>
      </c>
      <c r="E1096" t="s">
        <v>3594</v>
      </c>
      <c r="F1096" t="s">
        <v>17</v>
      </c>
      <c r="G1096" t="s">
        <v>87</v>
      </c>
      <c r="H1096">
        <v>3</v>
      </c>
      <c r="I1096">
        <v>11</v>
      </c>
      <c r="J1096">
        <v>0</v>
      </c>
      <c r="K1096">
        <v>6</v>
      </c>
      <c r="L1096">
        <v>0</v>
      </c>
    </row>
    <row r="1097" spans="1:12">
      <c r="A1097" t="s">
        <v>3595</v>
      </c>
      <c r="B1097" t="s">
        <v>3596</v>
      </c>
      <c r="C1097" t="s">
        <v>3491</v>
      </c>
      <c r="D1097" t="s">
        <v>3597</v>
      </c>
      <c r="E1097" t="s">
        <v>413</v>
      </c>
      <c r="F1097" t="s">
        <v>17</v>
      </c>
      <c r="G1097" t="s">
        <v>27</v>
      </c>
      <c r="H1097">
        <v>2</v>
      </c>
      <c r="I1097">
        <v>11</v>
      </c>
      <c r="J1097">
        <v>0</v>
      </c>
      <c r="K1097">
        <v>4</v>
      </c>
      <c r="L1097">
        <v>1</v>
      </c>
    </row>
    <row r="1098" spans="1:12">
      <c r="A1098" t="s">
        <v>3598</v>
      </c>
      <c r="B1098" t="s">
        <v>3599</v>
      </c>
      <c r="C1098" t="s">
        <v>3491</v>
      </c>
      <c r="D1098" t="s">
        <v>3600</v>
      </c>
      <c r="E1098" t="s">
        <v>3196</v>
      </c>
      <c r="F1098" t="s">
        <v>17</v>
      </c>
      <c r="G1098" t="s">
        <v>87</v>
      </c>
      <c r="H1098">
        <v>3</v>
      </c>
      <c r="I1098">
        <v>11</v>
      </c>
      <c r="J1098">
        <v>0</v>
      </c>
      <c r="K1098">
        <v>6</v>
      </c>
      <c r="L1098">
        <v>0</v>
      </c>
    </row>
    <row r="1099" spans="1:12">
      <c r="A1099" t="s">
        <v>3601</v>
      </c>
      <c r="B1099" t="s">
        <v>3602</v>
      </c>
      <c r="C1099" t="s">
        <v>3491</v>
      </c>
      <c r="D1099" t="s">
        <v>3603</v>
      </c>
      <c r="E1099" t="s">
        <v>86</v>
      </c>
      <c r="F1099" t="s">
        <v>192</v>
      </c>
      <c r="G1099" t="s">
        <v>193</v>
      </c>
      <c r="H1099">
        <v>4</v>
      </c>
      <c r="I1099">
        <v>11</v>
      </c>
      <c r="J1099">
        <v>1</v>
      </c>
      <c r="K1099">
        <v>4</v>
      </c>
      <c r="L1099">
        <v>1</v>
      </c>
    </row>
    <row r="1100" spans="1:12">
      <c r="A1100" t="s">
        <v>3604</v>
      </c>
      <c r="B1100" t="s">
        <v>3605</v>
      </c>
      <c r="C1100" t="s">
        <v>3491</v>
      </c>
      <c r="D1100" t="s">
        <v>3606</v>
      </c>
      <c r="E1100" t="s">
        <v>3607</v>
      </c>
      <c r="F1100" t="s">
        <v>17</v>
      </c>
      <c r="G1100" t="s">
        <v>32</v>
      </c>
      <c r="H1100">
        <v>4</v>
      </c>
      <c r="I1100">
        <v>11</v>
      </c>
      <c r="J1100">
        <v>0</v>
      </c>
      <c r="K1100">
        <v>9</v>
      </c>
      <c r="L1100">
        <v>0</v>
      </c>
    </row>
    <row r="1101" spans="1:12">
      <c r="A1101" t="s">
        <v>3608</v>
      </c>
      <c r="B1101" t="s">
        <v>3609</v>
      </c>
      <c r="C1101" t="s">
        <v>3491</v>
      </c>
      <c r="D1101" t="s">
        <v>3610</v>
      </c>
      <c r="E1101" t="s">
        <v>3611</v>
      </c>
      <c r="F1101" t="s">
        <v>17</v>
      </c>
      <c r="G1101" t="s">
        <v>18</v>
      </c>
      <c r="H1101">
        <v>2</v>
      </c>
      <c r="I1101">
        <v>11</v>
      </c>
      <c r="J1101">
        <v>0</v>
      </c>
      <c r="K1101">
        <v>9</v>
      </c>
      <c r="L1101">
        <v>0</v>
      </c>
    </row>
    <row r="1102" spans="1:12">
      <c r="A1102" t="s">
        <v>3612</v>
      </c>
      <c r="B1102" t="s">
        <v>3613</v>
      </c>
      <c r="C1102" t="s">
        <v>3491</v>
      </c>
      <c r="D1102" t="s">
        <v>3553</v>
      </c>
      <c r="E1102" t="s">
        <v>36</v>
      </c>
      <c r="F1102" t="s">
        <v>17</v>
      </c>
      <c r="G1102" t="s">
        <v>32</v>
      </c>
      <c r="H1102">
        <v>2</v>
      </c>
      <c r="I1102">
        <v>11</v>
      </c>
      <c r="J1102">
        <v>0</v>
      </c>
      <c r="K1102">
        <v>7</v>
      </c>
      <c r="L1102">
        <v>4</v>
      </c>
    </row>
    <row r="1103" spans="1:12">
      <c r="A1103" t="s">
        <v>3614</v>
      </c>
      <c r="B1103" t="s">
        <v>3615</v>
      </c>
      <c r="C1103" t="s">
        <v>3491</v>
      </c>
      <c r="D1103" t="s">
        <v>3616</v>
      </c>
      <c r="E1103" t="s">
        <v>2950</v>
      </c>
      <c r="F1103" t="s">
        <v>17</v>
      </c>
      <c r="G1103" t="s">
        <v>27</v>
      </c>
      <c r="H1103">
        <v>4</v>
      </c>
      <c r="I1103">
        <v>11</v>
      </c>
      <c r="J1103">
        <v>0</v>
      </c>
      <c r="K1103">
        <v>9</v>
      </c>
      <c r="L1103">
        <v>0</v>
      </c>
    </row>
    <row r="1104" spans="1:12">
      <c r="A1104" t="s">
        <v>3617</v>
      </c>
      <c r="B1104" t="s">
        <v>3618</v>
      </c>
      <c r="C1104" t="s">
        <v>3491</v>
      </c>
      <c r="D1104" t="s">
        <v>3619</v>
      </c>
      <c r="E1104" t="s">
        <v>3620</v>
      </c>
      <c r="F1104" t="s">
        <v>17</v>
      </c>
      <c r="G1104" t="s">
        <v>32</v>
      </c>
      <c r="H1104">
        <v>3</v>
      </c>
      <c r="I1104">
        <v>11</v>
      </c>
      <c r="J1104">
        <v>1</v>
      </c>
      <c r="K1104">
        <v>9</v>
      </c>
      <c r="L1104">
        <v>0</v>
      </c>
    </row>
    <row r="1105" spans="1:12">
      <c r="A1105" t="s">
        <v>3621</v>
      </c>
      <c r="B1105" t="s">
        <v>3622</v>
      </c>
      <c r="C1105" t="s">
        <v>3491</v>
      </c>
      <c r="D1105" t="s">
        <v>3623</v>
      </c>
      <c r="E1105" t="s">
        <v>3207</v>
      </c>
      <c r="F1105" t="s">
        <v>17</v>
      </c>
      <c r="G1105" t="s">
        <v>27</v>
      </c>
      <c r="H1105">
        <v>3</v>
      </c>
      <c r="I1105">
        <v>11</v>
      </c>
      <c r="J1105">
        <v>0</v>
      </c>
      <c r="K1105">
        <v>6</v>
      </c>
      <c r="L1105">
        <v>0</v>
      </c>
    </row>
    <row r="1106" spans="1:12">
      <c r="A1106" t="s">
        <v>3624</v>
      </c>
      <c r="B1106" t="s">
        <v>3625</v>
      </c>
      <c r="C1106" t="s">
        <v>3491</v>
      </c>
      <c r="D1106" t="s">
        <v>3626</v>
      </c>
      <c r="E1106" t="s">
        <v>3627</v>
      </c>
      <c r="F1106" t="s">
        <v>17</v>
      </c>
      <c r="G1106" t="s">
        <v>140</v>
      </c>
      <c r="H1106">
        <v>2</v>
      </c>
      <c r="I1106">
        <v>11</v>
      </c>
      <c r="J1106">
        <v>0</v>
      </c>
      <c r="K1106">
        <v>11</v>
      </c>
      <c r="L1106">
        <v>0</v>
      </c>
    </row>
    <row r="1107" spans="1:12">
      <c r="A1107" t="s">
        <v>3628</v>
      </c>
      <c r="B1107" t="s">
        <v>3629</v>
      </c>
      <c r="C1107" t="s">
        <v>3491</v>
      </c>
      <c r="D1107" t="s">
        <v>3630</v>
      </c>
      <c r="E1107" t="s">
        <v>86</v>
      </c>
      <c r="F1107" t="s">
        <v>17</v>
      </c>
      <c r="G1107" t="s">
        <v>87</v>
      </c>
      <c r="H1107">
        <v>4</v>
      </c>
      <c r="I1107">
        <v>11</v>
      </c>
      <c r="J1107">
        <v>0</v>
      </c>
      <c r="K1107">
        <v>11</v>
      </c>
      <c r="L1107">
        <v>0</v>
      </c>
    </row>
    <row r="1108" spans="1:12">
      <c r="A1108" t="s">
        <v>3631</v>
      </c>
      <c r="B1108" t="s">
        <v>3632</v>
      </c>
      <c r="C1108" t="s">
        <v>3491</v>
      </c>
      <c r="D1108" t="s">
        <v>3626</v>
      </c>
      <c r="E1108" t="s">
        <v>3627</v>
      </c>
      <c r="F1108" t="s">
        <v>17</v>
      </c>
      <c r="G1108" t="s">
        <v>140</v>
      </c>
      <c r="H1108">
        <v>5</v>
      </c>
      <c r="I1108">
        <v>11</v>
      </c>
      <c r="J1108">
        <v>2</v>
      </c>
      <c r="K1108">
        <v>8</v>
      </c>
      <c r="L1108">
        <v>0</v>
      </c>
    </row>
    <row r="1109" spans="1:12">
      <c r="A1109" t="s">
        <v>3633</v>
      </c>
      <c r="B1109" t="s">
        <v>3634</v>
      </c>
      <c r="C1109" t="s">
        <v>3491</v>
      </c>
      <c r="D1109" t="s">
        <v>3635</v>
      </c>
      <c r="E1109" t="s">
        <v>1907</v>
      </c>
      <c r="F1109" t="s">
        <v>17</v>
      </c>
      <c r="G1109" t="s">
        <v>87</v>
      </c>
      <c r="H1109">
        <v>1</v>
      </c>
      <c r="I1109">
        <v>11</v>
      </c>
      <c r="J1109">
        <v>0</v>
      </c>
      <c r="K1109">
        <v>2</v>
      </c>
      <c r="L1109">
        <v>2</v>
      </c>
    </row>
    <row r="1110" spans="1:12">
      <c r="A1110" t="s">
        <v>3636</v>
      </c>
      <c r="B1110" t="s">
        <v>3637</v>
      </c>
      <c r="C1110" t="s">
        <v>3491</v>
      </c>
      <c r="D1110" t="s">
        <v>3638</v>
      </c>
      <c r="E1110" t="s">
        <v>3639</v>
      </c>
      <c r="F1110" t="s">
        <v>17</v>
      </c>
      <c r="G1110" t="s">
        <v>32</v>
      </c>
      <c r="H1110">
        <v>2</v>
      </c>
      <c r="I1110">
        <v>11</v>
      </c>
      <c r="J1110">
        <v>0</v>
      </c>
      <c r="K1110">
        <v>5</v>
      </c>
      <c r="L1110">
        <v>0</v>
      </c>
    </row>
    <row r="1111" spans="1:12">
      <c r="A1111" t="s">
        <v>3640</v>
      </c>
      <c r="B1111" t="s">
        <v>3641</v>
      </c>
      <c r="C1111" t="s">
        <v>3491</v>
      </c>
      <c r="D1111" t="s">
        <v>3642</v>
      </c>
      <c r="E1111" t="s">
        <v>3643</v>
      </c>
      <c r="F1111" t="s">
        <v>17</v>
      </c>
      <c r="G1111" t="s">
        <v>18</v>
      </c>
      <c r="H1111">
        <v>2</v>
      </c>
      <c r="I1111">
        <v>11</v>
      </c>
      <c r="J1111">
        <v>0</v>
      </c>
      <c r="K1111">
        <v>5</v>
      </c>
      <c r="L1111">
        <v>1</v>
      </c>
    </row>
    <row r="1112" spans="1:12">
      <c r="A1112" t="s">
        <v>3644</v>
      </c>
      <c r="B1112" t="s">
        <v>3645</v>
      </c>
      <c r="C1112" t="s">
        <v>3491</v>
      </c>
      <c r="D1112" t="s">
        <v>3646</v>
      </c>
      <c r="E1112" t="s">
        <v>3159</v>
      </c>
      <c r="F1112" t="s">
        <v>17</v>
      </c>
      <c r="G1112" t="s">
        <v>27</v>
      </c>
      <c r="H1112">
        <v>2</v>
      </c>
      <c r="I1112">
        <v>11</v>
      </c>
      <c r="J1112">
        <v>0</v>
      </c>
      <c r="K1112">
        <v>7</v>
      </c>
      <c r="L1112">
        <v>1</v>
      </c>
    </row>
    <row r="1113" spans="1:12">
      <c r="A1113" t="s">
        <v>3647</v>
      </c>
      <c r="B1113" t="s">
        <v>3648</v>
      </c>
      <c r="C1113" t="s">
        <v>3491</v>
      </c>
      <c r="D1113" t="s">
        <v>3649</v>
      </c>
      <c r="E1113" t="s">
        <v>197</v>
      </c>
      <c r="F1113" t="s">
        <v>17</v>
      </c>
      <c r="G1113" t="s">
        <v>27</v>
      </c>
      <c r="H1113">
        <v>2</v>
      </c>
      <c r="I1113">
        <v>11</v>
      </c>
      <c r="J1113">
        <v>0</v>
      </c>
      <c r="K1113">
        <v>7</v>
      </c>
      <c r="L1113">
        <v>0</v>
      </c>
    </row>
    <row r="1114" spans="1:12">
      <c r="A1114" t="s">
        <v>3650</v>
      </c>
      <c r="B1114" t="s">
        <v>3651</v>
      </c>
      <c r="C1114" t="s">
        <v>3491</v>
      </c>
      <c r="D1114" t="s">
        <v>3652</v>
      </c>
      <c r="E1114" t="s">
        <v>3189</v>
      </c>
      <c r="F1114" t="s">
        <v>17</v>
      </c>
      <c r="G1114" t="s">
        <v>27</v>
      </c>
      <c r="H1114">
        <v>2</v>
      </c>
      <c r="I1114">
        <v>11</v>
      </c>
      <c r="J1114">
        <v>0</v>
      </c>
      <c r="K1114">
        <v>6</v>
      </c>
      <c r="L1114">
        <v>0</v>
      </c>
    </row>
    <row r="1115" spans="1:12">
      <c r="A1115" t="s">
        <v>3653</v>
      </c>
      <c r="B1115" t="s">
        <v>3654</v>
      </c>
      <c r="C1115" t="s">
        <v>3491</v>
      </c>
      <c r="D1115" t="s">
        <v>3655</v>
      </c>
      <c r="E1115" t="s">
        <v>36</v>
      </c>
      <c r="F1115" t="s">
        <v>17</v>
      </c>
      <c r="G1115" t="s">
        <v>32</v>
      </c>
      <c r="H1115">
        <v>3</v>
      </c>
      <c r="I1115">
        <v>11</v>
      </c>
      <c r="J1115">
        <v>2</v>
      </c>
      <c r="K1115">
        <v>7</v>
      </c>
      <c r="L1115">
        <v>0</v>
      </c>
    </row>
    <row r="1116" spans="1:12">
      <c r="A1116" t="s">
        <v>3656</v>
      </c>
      <c r="B1116" t="s">
        <v>3657</v>
      </c>
      <c r="C1116" t="s">
        <v>3491</v>
      </c>
      <c r="D1116" t="s">
        <v>3658</v>
      </c>
      <c r="E1116" t="s">
        <v>421</v>
      </c>
      <c r="F1116" t="s">
        <v>17</v>
      </c>
      <c r="G1116" t="s">
        <v>27</v>
      </c>
      <c r="H1116">
        <v>1</v>
      </c>
      <c r="I1116">
        <v>11</v>
      </c>
      <c r="J1116">
        <v>0</v>
      </c>
      <c r="K1116">
        <v>6</v>
      </c>
      <c r="L1116">
        <v>1</v>
      </c>
    </row>
    <row r="1117" spans="1:12">
      <c r="A1117" t="s">
        <v>3659</v>
      </c>
      <c r="B1117" t="s">
        <v>3660</v>
      </c>
      <c r="C1117" t="s">
        <v>3491</v>
      </c>
      <c r="D1117" t="s">
        <v>3661</v>
      </c>
      <c r="E1117" t="s">
        <v>3662</v>
      </c>
      <c r="F1117" t="s">
        <v>17</v>
      </c>
      <c r="G1117" t="s">
        <v>32</v>
      </c>
      <c r="H1117">
        <v>4</v>
      </c>
      <c r="I1117">
        <v>11</v>
      </c>
      <c r="J1117">
        <v>1</v>
      </c>
      <c r="K1117">
        <v>7</v>
      </c>
      <c r="L1117">
        <v>0</v>
      </c>
    </row>
    <row r="1118" spans="1:12">
      <c r="A1118" t="s">
        <v>3663</v>
      </c>
      <c r="B1118" t="s">
        <v>3664</v>
      </c>
      <c r="C1118" t="s">
        <v>3491</v>
      </c>
      <c r="D1118" t="s">
        <v>3553</v>
      </c>
      <c r="E1118" t="s">
        <v>36</v>
      </c>
      <c r="F1118" t="s">
        <v>17</v>
      </c>
      <c r="G1118" t="s">
        <v>32</v>
      </c>
      <c r="H1118">
        <v>1</v>
      </c>
      <c r="I1118">
        <v>11</v>
      </c>
      <c r="J1118">
        <v>0</v>
      </c>
      <c r="K1118">
        <v>7</v>
      </c>
      <c r="L1118">
        <v>1</v>
      </c>
    </row>
    <row r="1119" spans="1:12">
      <c r="A1119" t="s">
        <v>3665</v>
      </c>
      <c r="B1119" t="s">
        <v>3666</v>
      </c>
      <c r="C1119" t="s">
        <v>3491</v>
      </c>
      <c r="D1119" t="s">
        <v>3667</v>
      </c>
      <c r="E1119" t="s">
        <v>86</v>
      </c>
      <c r="F1119" t="s">
        <v>17</v>
      </c>
      <c r="G1119" t="s">
        <v>32</v>
      </c>
      <c r="H1119">
        <v>3</v>
      </c>
      <c r="I1119">
        <v>11</v>
      </c>
      <c r="J1119">
        <v>0</v>
      </c>
      <c r="K1119">
        <v>8</v>
      </c>
      <c r="L1119">
        <v>0</v>
      </c>
    </row>
    <row r="1120" spans="1:12">
      <c r="A1120" t="s">
        <v>3668</v>
      </c>
      <c r="B1120" t="s">
        <v>3669</v>
      </c>
      <c r="C1120" t="s">
        <v>3491</v>
      </c>
      <c r="D1120" t="s">
        <v>3670</v>
      </c>
      <c r="E1120" t="s">
        <v>3671</v>
      </c>
      <c r="F1120" t="s">
        <v>235</v>
      </c>
      <c r="G1120" t="s">
        <v>32</v>
      </c>
      <c r="H1120">
        <v>4</v>
      </c>
      <c r="I1120">
        <v>11</v>
      </c>
      <c r="J1120">
        <v>2</v>
      </c>
      <c r="K1120">
        <v>3</v>
      </c>
      <c r="L1120">
        <v>0</v>
      </c>
    </row>
    <row r="1121" spans="1:12">
      <c r="A1121" t="s">
        <v>3672</v>
      </c>
      <c r="B1121" t="s">
        <v>3673</v>
      </c>
      <c r="C1121" t="s">
        <v>3491</v>
      </c>
      <c r="D1121" t="s">
        <v>3674</v>
      </c>
      <c r="E1121" t="s">
        <v>3675</v>
      </c>
      <c r="F1121" t="s">
        <v>235</v>
      </c>
      <c r="G1121" t="s">
        <v>18</v>
      </c>
      <c r="H1121">
        <v>2</v>
      </c>
      <c r="I1121">
        <v>11</v>
      </c>
      <c r="J1121">
        <v>0</v>
      </c>
      <c r="K1121">
        <v>4</v>
      </c>
      <c r="L1121">
        <v>0</v>
      </c>
    </row>
    <row r="1122" spans="1:12">
      <c r="A1122" t="s">
        <v>3676</v>
      </c>
      <c r="B1122" t="s">
        <v>3677</v>
      </c>
      <c r="C1122" t="s">
        <v>3491</v>
      </c>
      <c r="D1122" t="s">
        <v>3678</v>
      </c>
      <c r="E1122" t="s">
        <v>3679</v>
      </c>
      <c r="F1122" t="s">
        <v>235</v>
      </c>
      <c r="G1122" t="s">
        <v>113</v>
      </c>
      <c r="H1122">
        <v>2</v>
      </c>
      <c r="I1122">
        <v>11</v>
      </c>
      <c r="J1122">
        <v>0</v>
      </c>
      <c r="K1122">
        <v>4</v>
      </c>
      <c r="L1122">
        <v>0</v>
      </c>
    </row>
    <row r="1123" spans="1:12">
      <c r="A1123" t="s">
        <v>3680</v>
      </c>
      <c r="B1123" t="s">
        <v>3681</v>
      </c>
      <c r="C1123" t="s">
        <v>3682</v>
      </c>
      <c r="D1123" t="s">
        <v>3683</v>
      </c>
      <c r="E1123" t="s">
        <v>3684</v>
      </c>
      <c r="F1123" t="s">
        <v>17</v>
      </c>
      <c r="G1123" t="s">
        <v>32</v>
      </c>
      <c r="H1123">
        <v>3</v>
      </c>
      <c r="I1123">
        <v>11</v>
      </c>
      <c r="J1123">
        <v>0</v>
      </c>
      <c r="K1123">
        <v>10</v>
      </c>
      <c r="L1123">
        <v>1</v>
      </c>
    </row>
    <row r="1124" spans="1:12">
      <c r="A1124" t="s">
        <v>3685</v>
      </c>
      <c r="B1124" t="s">
        <v>3686</v>
      </c>
      <c r="C1124" t="s">
        <v>3682</v>
      </c>
      <c r="D1124" t="s">
        <v>3687</v>
      </c>
      <c r="E1124" t="s">
        <v>3688</v>
      </c>
      <c r="F1124" t="s">
        <v>17</v>
      </c>
      <c r="G1124" t="s">
        <v>32</v>
      </c>
      <c r="H1124">
        <v>3</v>
      </c>
      <c r="I1124">
        <v>11</v>
      </c>
      <c r="J1124">
        <v>0</v>
      </c>
      <c r="K1124">
        <v>10</v>
      </c>
      <c r="L1124">
        <v>0</v>
      </c>
    </row>
    <row r="1125" spans="1:12">
      <c r="A1125" t="s">
        <v>3689</v>
      </c>
      <c r="B1125" t="s">
        <v>3690</v>
      </c>
      <c r="C1125" t="s">
        <v>3682</v>
      </c>
      <c r="D1125" t="s">
        <v>3691</v>
      </c>
      <c r="E1125" t="s">
        <v>3692</v>
      </c>
      <c r="F1125" t="s">
        <v>17</v>
      </c>
      <c r="G1125" t="s">
        <v>32</v>
      </c>
      <c r="H1125">
        <v>2</v>
      </c>
      <c r="I1125">
        <v>11</v>
      </c>
      <c r="J1125">
        <v>1</v>
      </c>
      <c r="K1125">
        <v>6</v>
      </c>
      <c r="L1125">
        <v>0</v>
      </c>
    </row>
    <row r="1126" spans="1:12">
      <c r="A1126" t="s">
        <v>3693</v>
      </c>
      <c r="B1126" t="s">
        <v>3694</v>
      </c>
      <c r="C1126" t="s">
        <v>3682</v>
      </c>
      <c r="D1126" t="s">
        <v>3695</v>
      </c>
      <c r="E1126" t="s">
        <v>3684</v>
      </c>
      <c r="F1126" t="s">
        <v>17</v>
      </c>
      <c r="G1126" t="s">
        <v>32</v>
      </c>
      <c r="H1126">
        <v>1</v>
      </c>
      <c r="I1126">
        <v>11</v>
      </c>
      <c r="J1126">
        <v>0</v>
      </c>
      <c r="K1126">
        <v>5</v>
      </c>
      <c r="L1126">
        <v>1</v>
      </c>
    </row>
    <row r="1127" spans="1:12">
      <c r="A1127" t="s">
        <v>3696</v>
      </c>
      <c r="B1127" t="s">
        <v>3697</v>
      </c>
      <c r="C1127" t="s">
        <v>3682</v>
      </c>
      <c r="D1127" t="s">
        <v>3698</v>
      </c>
      <c r="E1127" t="s">
        <v>3699</v>
      </c>
      <c r="F1127" t="s">
        <v>17</v>
      </c>
      <c r="G1127" t="s">
        <v>18</v>
      </c>
      <c r="H1127">
        <v>3</v>
      </c>
      <c r="I1127">
        <v>11</v>
      </c>
      <c r="J1127">
        <v>0</v>
      </c>
      <c r="K1127">
        <v>7</v>
      </c>
      <c r="L1127">
        <v>1</v>
      </c>
    </row>
    <row r="1128" spans="1:12">
      <c r="A1128" t="s">
        <v>3700</v>
      </c>
      <c r="B1128" t="s">
        <v>3701</v>
      </c>
      <c r="C1128" t="s">
        <v>3682</v>
      </c>
      <c r="D1128" t="s">
        <v>3702</v>
      </c>
      <c r="E1128" t="s">
        <v>3703</v>
      </c>
      <c r="F1128" t="s">
        <v>17</v>
      </c>
      <c r="G1128" t="s">
        <v>18</v>
      </c>
      <c r="H1128">
        <v>4</v>
      </c>
      <c r="I1128">
        <v>11</v>
      </c>
      <c r="J1128">
        <v>1</v>
      </c>
      <c r="K1128">
        <v>10</v>
      </c>
      <c r="L1128">
        <v>0</v>
      </c>
    </row>
    <row r="1129" spans="1:12">
      <c r="A1129" t="s">
        <v>3704</v>
      </c>
      <c r="B1129" t="s">
        <v>3705</v>
      </c>
      <c r="C1129" t="s">
        <v>3682</v>
      </c>
      <c r="D1129" t="s">
        <v>3706</v>
      </c>
      <c r="E1129" t="s">
        <v>472</v>
      </c>
      <c r="F1129" t="s">
        <v>17</v>
      </c>
      <c r="G1129" t="s">
        <v>32</v>
      </c>
      <c r="H1129">
        <v>3</v>
      </c>
      <c r="I1129">
        <v>11</v>
      </c>
      <c r="J1129">
        <v>0</v>
      </c>
      <c r="K1129">
        <v>6</v>
      </c>
      <c r="L1129">
        <v>0</v>
      </c>
    </row>
    <row r="1130" spans="1:12">
      <c r="A1130" t="s">
        <v>3707</v>
      </c>
      <c r="B1130" t="s">
        <v>3708</v>
      </c>
      <c r="C1130" t="s">
        <v>3682</v>
      </c>
      <c r="D1130" t="s">
        <v>3709</v>
      </c>
      <c r="E1130" t="s">
        <v>3710</v>
      </c>
      <c r="F1130" t="s">
        <v>17</v>
      </c>
      <c r="G1130" t="s">
        <v>18</v>
      </c>
      <c r="H1130">
        <v>4</v>
      </c>
      <c r="I1130">
        <v>11</v>
      </c>
      <c r="J1130">
        <v>0</v>
      </c>
      <c r="K1130">
        <v>9</v>
      </c>
      <c r="L1130">
        <v>0</v>
      </c>
    </row>
    <row r="1131" spans="1:12">
      <c r="A1131" t="s">
        <v>3711</v>
      </c>
      <c r="B1131" t="s">
        <v>3712</v>
      </c>
      <c r="C1131" t="s">
        <v>3682</v>
      </c>
      <c r="D1131" t="s">
        <v>3713</v>
      </c>
      <c r="E1131" t="s">
        <v>3714</v>
      </c>
      <c r="F1131" t="s">
        <v>17</v>
      </c>
      <c r="G1131" t="s">
        <v>32</v>
      </c>
      <c r="H1131">
        <v>2</v>
      </c>
      <c r="I1131">
        <v>11</v>
      </c>
      <c r="J1131">
        <v>0</v>
      </c>
      <c r="K1131">
        <v>5</v>
      </c>
      <c r="L1131">
        <v>0</v>
      </c>
    </row>
    <row r="1132" spans="1:12">
      <c r="A1132" t="s">
        <v>3715</v>
      </c>
      <c r="B1132" t="s">
        <v>3716</v>
      </c>
      <c r="C1132" t="s">
        <v>3682</v>
      </c>
      <c r="D1132" t="s">
        <v>3717</v>
      </c>
      <c r="E1132" t="s">
        <v>3718</v>
      </c>
      <c r="F1132" t="s">
        <v>17</v>
      </c>
      <c r="G1132" t="s">
        <v>18</v>
      </c>
      <c r="H1132">
        <v>2</v>
      </c>
      <c r="I1132">
        <v>11</v>
      </c>
      <c r="J1132">
        <v>0</v>
      </c>
      <c r="K1132">
        <v>9</v>
      </c>
      <c r="L1132">
        <v>1</v>
      </c>
    </row>
    <row r="1133" spans="1:12">
      <c r="A1133" t="s">
        <v>3719</v>
      </c>
      <c r="B1133" t="s">
        <v>3720</v>
      </c>
      <c r="C1133" t="s">
        <v>3682</v>
      </c>
      <c r="D1133" t="s">
        <v>3721</v>
      </c>
      <c r="E1133" t="s">
        <v>3722</v>
      </c>
      <c r="F1133" t="s">
        <v>17</v>
      </c>
      <c r="G1133" t="s">
        <v>87</v>
      </c>
      <c r="H1133">
        <v>3</v>
      </c>
      <c r="I1133">
        <v>11</v>
      </c>
      <c r="J1133">
        <v>0</v>
      </c>
      <c r="K1133">
        <v>10</v>
      </c>
      <c r="L1133">
        <v>0</v>
      </c>
    </row>
    <row r="1134" spans="1:12">
      <c r="A1134" t="s">
        <v>3723</v>
      </c>
      <c r="B1134" t="s">
        <v>3724</v>
      </c>
      <c r="C1134" t="s">
        <v>3682</v>
      </c>
      <c r="D1134" t="s">
        <v>3725</v>
      </c>
      <c r="E1134" t="s">
        <v>3726</v>
      </c>
      <c r="F1134" t="s">
        <v>17</v>
      </c>
      <c r="G1134" t="s">
        <v>32</v>
      </c>
      <c r="H1134">
        <v>2</v>
      </c>
      <c r="I1134">
        <v>11</v>
      </c>
      <c r="J1134">
        <v>0</v>
      </c>
      <c r="K1134">
        <v>9</v>
      </c>
      <c r="L1134">
        <v>1</v>
      </c>
    </row>
    <row r="1135" spans="1:12">
      <c r="A1135" t="s">
        <v>3727</v>
      </c>
      <c r="B1135" t="s">
        <v>3728</v>
      </c>
      <c r="C1135" t="s">
        <v>3682</v>
      </c>
      <c r="D1135" t="s">
        <v>3729</v>
      </c>
      <c r="E1135" t="s">
        <v>3730</v>
      </c>
      <c r="F1135" t="s">
        <v>17</v>
      </c>
      <c r="G1135" t="s">
        <v>18</v>
      </c>
      <c r="H1135">
        <v>4</v>
      </c>
      <c r="I1135">
        <v>11</v>
      </c>
      <c r="J1135">
        <v>0</v>
      </c>
      <c r="K1135">
        <v>6</v>
      </c>
      <c r="L1135">
        <v>1</v>
      </c>
    </row>
    <row r="1136" spans="1:12">
      <c r="A1136" t="s">
        <v>3731</v>
      </c>
      <c r="B1136" t="s">
        <v>3732</v>
      </c>
      <c r="C1136" t="s">
        <v>3682</v>
      </c>
      <c r="D1136" t="s">
        <v>3725</v>
      </c>
      <c r="E1136" t="s">
        <v>3726</v>
      </c>
      <c r="F1136" t="s">
        <v>17</v>
      </c>
      <c r="G1136" t="s">
        <v>27</v>
      </c>
      <c r="H1136">
        <v>2</v>
      </c>
      <c r="I1136">
        <v>11</v>
      </c>
      <c r="J1136">
        <v>0</v>
      </c>
      <c r="K1136">
        <v>6</v>
      </c>
      <c r="L1136">
        <v>2</v>
      </c>
    </row>
    <row r="1137" spans="1:12">
      <c r="A1137" t="s">
        <v>3733</v>
      </c>
      <c r="B1137" t="s">
        <v>3734</v>
      </c>
      <c r="C1137" t="s">
        <v>3682</v>
      </c>
      <c r="D1137" t="s">
        <v>3735</v>
      </c>
      <c r="E1137" t="s">
        <v>3710</v>
      </c>
      <c r="F1137" t="s">
        <v>17</v>
      </c>
      <c r="G1137" t="s">
        <v>32</v>
      </c>
      <c r="H1137">
        <v>4</v>
      </c>
      <c r="I1137">
        <v>11</v>
      </c>
      <c r="J1137">
        <v>2</v>
      </c>
      <c r="K1137">
        <v>6</v>
      </c>
      <c r="L1137">
        <v>0</v>
      </c>
    </row>
    <row r="1138" spans="1:12">
      <c r="A1138" t="s">
        <v>3736</v>
      </c>
      <c r="B1138" t="s">
        <v>3737</v>
      </c>
      <c r="C1138" t="s">
        <v>3682</v>
      </c>
      <c r="D1138" t="s">
        <v>3738</v>
      </c>
      <c r="E1138" t="s">
        <v>36</v>
      </c>
      <c r="F1138" t="s">
        <v>17</v>
      </c>
      <c r="G1138" t="s">
        <v>32</v>
      </c>
      <c r="H1138">
        <v>4</v>
      </c>
      <c r="I1138">
        <v>11</v>
      </c>
      <c r="J1138">
        <v>0</v>
      </c>
      <c r="K1138">
        <v>10</v>
      </c>
      <c r="L1138">
        <v>1</v>
      </c>
    </row>
    <row r="1139" spans="1:12">
      <c r="A1139" t="s">
        <v>3739</v>
      </c>
      <c r="B1139" t="s">
        <v>3740</v>
      </c>
      <c r="C1139" t="s">
        <v>3682</v>
      </c>
      <c r="D1139" t="s">
        <v>3741</v>
      </c>
      <c r="E1139" t="s">
        <v>36</v>
      </c>
      <c r="F1139" t="s">
        <v>17</v>
      </c>
      <c r="G1139" t="s">
        <v>32</v>
      </c>
      <c r="H1139">
        <v>3</v>
      </c>
      <c r="I1139">
        <v>11</v>
      </c>
      <c r="J1139">
        <v>0</v>
      </c>
      <c r="K1139">
        <v>8</v>
      </c>
      <c r="L1139">
        <v>0</v>
      </c>
    </row>
    <row r="1140" spans="1:12">
      <c r="A1140" t="s">
        <v>3742</v>
      </c>
      <c r="B1140" t="s">
        <v>3743</v>
      </c>
      <c r="C1140" t="s">
        <v>3682</v>
      </c>
      <c r="D1140" t="s">
        <v>3744</v>
      </c>
      <c r="E1140" t="s">
        <v>3745</v>
      </c>
      <c r="F1140" t="s">
        <v>17</v>
      </c>
      <c r="G1140" t="s">
        <v>18</v>
      </c>
      <c r="H1140">
        <v>2</v>
      </c>
      <c r="I1140">
        <v>11</v>
      </c>
      <c r="J1140">
        <v>0</v>
      </c>
      <c r="K1140">
        <v>9</v>
      </c>
      <c r="L1140">
        <v>1</v>
      </c>
    </row>
    <row r="1141" spans="1:12">
      <c r="A1141" t="s">
        <v>3746</v>
      </c>
      <c r="B1141" t="s">
        <v>3747</v>
      </c>
      <c r="C1141" t="s">
        <v>3682</v>
      </c>
      <c r="D1141" t="s">
        <v>3748</v>
      </c>
      <c r="E1141" t="s">
        <v>3749</v>
      </c>
      <c r="F1141" t="s">
        <v>17</v>
      </c>
      <c r="G1141" t="s">
        <v>32</v>
      </c>
      <c r="H1141">
        <v>4</v>
      </c>
      <c r="I1141">
        <v>11</v>
      </c>
      <c r="J1141">
        <v>0</v>
      </c>
      <c r="K1141">
        <v>11</v>
      </c>
      <c r="L1141">
        <v>0</v>
      </c>
    </row>
    <row r="1142" spans="1:12">
      <c r="A1142" t="s">
        <v>3750</v>
      </c>
      <c r="B1142" t="s">
        <v>3751</v>
      </c>
      <c r="C1142" t="s">
        <v>3682</v>
      </c>
      <c r="D1142" t="s">
        <v>3752</v>
      </c>
      <c r="E1142" t="s">
        <v>3753</v>
      </c>
      <c r="F1142" t="s">
        <v>17</v>
      </c>
      <c r="G1142" t="s">
        <v>32</v>
      </c>
      <c r="H1142">
        <v>3</v>
      </c>
      <c r="I1142">
        <v>11</v>
      </c>
      <c r="J1142">
        <v>0</v>
      </c>
      <c r="K1142">
        <v>9</v>
      </c>
      <c r="L1142">
        <v>0</v>
      </c>
    </row>
    <row r="1143" spans="1:12">
      <c r="A1143" t="s">
        <v>3754</v>
      </c>
      <c r="B1143" t="s">
        <v>3755</v>
      </c>
      <c r="C1143" t="s">
        <v>3682</v>
      </c>
      <c r="D1143" t="s">
        <v>3756</v>
      </c>
      <c r="E1143" t="s">
        <v>3745</v>
      </c>
      <c r="F1143" t="s">
        <v>17</v>
      </c>
      <c r="G1143" t="s">
        <v>18</v>
      </c>
      <c r="H1143">
        <v>4</v>
      </c>
      <c r="I1143">
        <v>11</v>
      </c>
      <c r="J1143">
        <v>0</v>
      </c>
      <c r="K1143">
        <v>8</v>
      </c>
      <c r="L1143">
        <v>0</v>
      </c>
    </row>
    <row r="1144" spans="1:12">
      <c r="A1144" t="s">
        <v>3757</v>
      </c>
      <c r="B1144" t="s">
        <v>3758</v>
      </c>
      <c r="C1144" t="s">
        <v>3682</v>
      </c>
      <c r="D1144" t="s">
        <v>3759</v>
      </c>
      <c r="E1144" t="s">
        <v>3692</v>
      </c>
      <c r="F1144" t="s">
        <v>17</v>
      </c>
      <c r="G1144" t="s">
        <v>32</v>
      </c>
      <c r="H1144">
        <v>3</v>
      </c>
      <c r="I1144">
        <v>11</v>
      </c>
      <c r="J1144">
        <v>0</v>
      </c>
      <c r="K1144">
        <v>10</v>
      </c>
      <c r="L1144">
        <v>1</v>
      </c>
    </row>
    <row r="1145" spans="1:12">
      <c r="A1145" t="s">
        <v>3760</v>
      </c>
      <c r="B1145" t="s">
        <v>3761</v>
      </c>
      <c r="C1145" t="s">
        <v>3682</v>
      </c>
      <c r="D1145" t="s">
        <v>3762</v>
      </c>
      <c r="E1145" t="s">
        <v>3763</v>
      </c>
      <c r="F1145" t="s">
        <v>17</v>
      </c>
      <c r="G1145" t="s">
        <v>18</v>
      </c>
      <c r="H1145">
        <v>2</v>
      </c>
      <c r="I1145">
        <v>11</v>
      </c>
      <c r="J1145">
        <v>0</v>
      </c>
      <c r="K1145">
        <v>6</v>
      </c>
      <c r="L1145">
        <v>0</v>
      </c>
    </row>
    <row r="1146" spans="1:12">
      <c r="A1146" t="s">
        <v>3764</v>
      </c>
      <c r="B1146" t="s">
        <v>3765</v>
      </c>
      <c r="C1146" t="s">
        <v>3682</v>
      </c>
      <c r="D1146" t="s">
        <v>3766</v>
      </c>
      <c r="E1146" t="s">
        <v>3767</v>
      </c>
      <c r="F1146" t="s">
        <v>17</v>
      </c>
      <c r="G1146" t="s">
        <v>32</v>
      </c>
      <c r="H1146">
        <v>2</v>
      </c>
      <c r="I1146">
        <v>11</v>
      </c>
      <c r="J1146">
        <v>0</v>
      </c>
      <c r="K1146">
        <v>5</v>
      </c>
      <c r="L1146">
        <v>1</v>
      </c>
    </row>
    <row r="1147" spans="1:12">
      <c r="A1147" t="s">
        <v>3768</v>
      </c>
      <c r="B1147" t="s">
        <v>3769</v>
      </c>
      <c r="C1147" t="s">
        <v>3682</v>
      </c>
      <c r="D1147" t="s">
        <v>3770</v>
      </c>
      <c r="E1147" t="s">
        <v>3771</v>
      </c>
      <c r="F1147" t="s">
        <v>17</v>
      </c>
      <c r="G1147" t="s">
        <v>32</v>
      </c>
      <c r="H1147">
        <v>3</v>
      </c>
      <c r="I1147">
        <v>11</v>
      </c>
      <c r="J1147">
        <v>1</v>
      </c>
      <c r="K1147">
        <v>9</v>
      </c>
      <c r="L1147">
        <v>0</v>
      </c>
    </row>
    <row r="1148" spans="1:12">
      <c r="A1148" t="s">
        <v>3772</v>
      </c>
      <c r="B1148" t="s">
        <v>3773</v>
      </c>
      <c r="C1148" t="s">
        <v>3682</v>
      </c>
      <c r="D1148" t="s">
        <v>3735</v>
      </c>
      <c r="E1148" t="s">
        <v>3710</v>
      </c>
      <c r="F1148" t="s">
        <v>17</v>
      </c>
      <c r="G1148" t="s">
        <v>32</v>
      </c>
      <c r="H1148">
        <v>4</v>
      </c>
      <c r="I1148">
        <v>11</v>
      </c>
      <c r="J1148">
        <v>2</v>
      </c>
      <c r="K1148">
        <v>8</v>
      </c>
      <c r="L1148">
        <v>0</v>
      </c>
    </row>
    <row r="1149" spans="1:12">
      <c r="A1149" t="s">
        <v>3774</v>
      </c>
      <c r="B1149" t="s">
        <v>3775</v>
      </c>
      <c r="C1149" t="s">
        <v>3682</v>
      </c>
      <c r="D1149" t="s">
        <v>3776</v>
      </c>
      <c r="E1149" t="s">
        <v>3730</v>
      </c>
      <c r="F1149" t="s">
        <v>17</v>
      </c>
      <c r="G1149" t="s">
        <v>140</v>
      </c>
      <c r="H1149">
        <v>3</v>
      </c>
      <c r="I1149">
        <v>11</v>
      </c>
      <c r="J1149">
        <v>0</v>
      </c>
      <c r="K1149">
        <v>10</v>
      </c>
      <c r="L1149">
        <v>0</v>
      </c>
    </row>
    <row r="1150" spans="1:12">
      <c r="A1150" t="s">
        <v>3777</v>
      </c>
      <c r="B1150" t="s">
        <v>3778</v>
      </c>
      <c r="C1150" t="s">
        <v>3682</v>
      </c>
      <c r="D1150" t="s">
        <v>3779</v>
      </c>
      <c r="E1150" t="s">
        <v>3730</v>
      </c>
      <c r="F1150" t="s">
        <v>17</v>
      </c>
      <c r="G1150" t="s">
        <v>32</v>
      </c>
      <c r="H1150">
        <v>3</v>
      </c>
      <c r="I1150">
        <v>11</v>
      </c>
      <c r="J1150">
        <v>1</v>
      </c>
      <c r="K1150">
        <v>9</v>
      </c>
      <c r="L1150">
        <v>1</v>
      </c>
    </row>
    <row r="1151" spans="1:12">
      <c r="A1151" t="s">
        <v>3780</v>
      </c>
      <c r="B1151" t="s">
        <v>3781</v>
      </c>
      <c r="C1151" t="s">
        <v>3682</v>
      </c>
      <c r="D1151" t="s">
        <v>3782</v>
      </c>
      <c r="E1151" t="s">
        <v>3783</v>
      </c>
      <c r="F1151" t="s">
        <v>17</v>
      </c>
      <c r="G1151" t="s">
        <v>27</v>
      </c>
      <c r="H1151">
        <v>3</v>
      </c>
      <c r="I1151">
        <v>11</v>
      </c>
      <c r="J1151">
        <v>1</v>
      </c>
      <c r="K1151">
        <v>6</v>
      </c>
      <c r="L1151">
        <v>0</v>
      </c>
    </row>
    <row r="1152" spans="1:12">
      <c r="A1152" t="s">
        <v>3784</v>
      </c>
      <c r="B1152" t="s">
        <v>3785</v>
      </c>
      <c r="C1152" t="s">
        <v>3682</v>
      </c>
      <c r="D1152" t="s">
        <v>3786</v>
      </c>
      <c r="E1152" t="s">
        <v>3749</v>
      </c>
      <c r="F1152" t="s">
        <v>17</v>
      </c>
      <c r="G1152" t="s">
        <v>32</v>
      </c>
      <c r="H1152">
        <v>2</v>
      </c>
      <c r="I1152">
        <v>11</v>
      </c>
      <c r="J1152">
        <v>1</v>
      </c>
      <c r="K1152">
        <v>7</v>
      </c>
      <c r="L1152">
        <v>0</v>
      </c>
    </row>
    <row r="1153" spans="1:12">
      <c r="A1153" t="s">
        <v>3787</v>
      </c>
      <c r="B1153" t="s">
        <v>3788</v>
      </c>
      <c r="C1153" t="s">
        <v>3682</v>
      </c>
      <c r="D1153" t="s">
        <v>3789</v>
      </c>
      <c r="E1153" t="s">
        <v>3684</v>
      </c>
      <c r="F1153" t="s">
        <v>17</v>
      </c>
      <c r="G1153" t="s">
        <v>32</v>
      </c>
      <c r="H1153">
        <v>2</v>
      </c>
      <c r="I1153">
        <v>11</v>
      </c>
      <c r="J1153">
        <v>0</v>
      </c>
      <c r="K1153">
        <v>8</v>
      </c>
      <c r="L1153">
        <v>2</v>
      </c>
    </row>
    <row r="1154" spans="1:12">
      <c r="A1154" t="s">
        <v>3790</v>
      </c>
      <c r="B1154" t="s">
        <v>3791</v>
      </c>
      <c r="C1154" t="s">
        <v>3682</v>
      </c>
      <c r="D1154" t="s">
        <v>3792</v>
      </c>
      <c r="E1154" t="s">
        <v>3749</v>
      </c>
      <c r="F1154" t="s">
        <v>17</v>
      </c>
      <c r="G1154" t="s">
        <v>32</v>
      </c>
      <c r="H1154">
        <v>3</v>
      </c>
      <c r="I1154">
        <v>11</v>
      </c>
      <c r="J1154">
        <v>0</v>
      </c>
      <c r="K1154">
        <v>9</v>
      </c>
      <c r="L1154">
        <v>2</v>
      </c>
    </row>
    <row r="1155" spans="1:12">
      <c r="A1155" t="s">
        <v>3793</v>
      </c>
      <c r="B1155" t="s">
        <v>3794</v>
      </c>
      <c r="C1155" t="s">
        <v>3682</v>
      </c>
      <c r="D1155" t="s">
        <v>3795</v>
      </c>
      <c r="E1155" t="s">
        <v>472</v>
      </c>
      <c r="F1155" t="s">
        <v>17</v>
      </c>
      <c r="G1155" t="s">
        <v>32</v>
      </c>
      <c r="H1155">
        <v>3</v>
      </c>
      <c r="I1155">
        <v>11</v>
      </c>
      <c r="J1155">
        <v>0</v>
      </c>
      <c r="K1155">
        <v>10</v>
      </c>
      <c r="L1155">
        <v>0</v>
      </c>
    </row>
    <row r="1156" spans="1:12">
      <c r="A1156" t="s">
        <v>3796</v>
      </c>
      <c r="B1156" t="s">
        <v>3797</v>
      </c>
      <c r="C1156" t="s">
        <v>3682</v>
      </c>
      <c r="D1156" t="s">
        <v>3798</v>
      </c>
      <c r="E1156" t="s">
        <v>3730</v>
      </c>
      <c r="F1156" t="s">
        <v>17</v>
      </c>
      <c r="G1156" t="s">
        <v>32</v>
      </c>
      <c r="H1156">
        <v>3</v>
      </c>
      <c r="I1156">
        <v>11</v>
      </c>
      <c r="J1156">
        <v>0</v>
      </c>
      <c r="K1156">
        <v>5</v>
      </c>
      <c r="L1156">
        <v>0</v>
      </c>
    </row>
    <row r="1157" spans="1:12">
      <c r="A1157" t="s">
        <v>3799</v>
      </c>
      <c r="B1157" t="s">
        <v>3800</v>
      </c>
      <c r="C1157" t="s">
        <v>3682</v>
      </c>
      <c r="D1157" t="s">
        <v>3801</v>
      </c>
      <c r="E1157" t="s">
        <v>3216</v>
      </c>
      <c r="F1157" t="s">
        <v>17</v>
      </c>
      <c r="G1157" t="s">
        <v>27</v>
      </c>
      <c r="H1157">
        <v>3</v>
      </c>
      <c r="I1157">
        <v>11</v>
      </c>
      <c r="J1157">
        <v>0</v>
      </c>
      <c r="K1157">
        <v>6</v>
      </c>
      <c r="L1157">
        <v>0</v>
      </c>
    </row>
    <row r="1158" spans="1:12">
      <c r="A1158" t="s">
        <v>3802</v>
      </c>
      <c r="B1158" t="s">
        <v>3803</v>
      </c>
      <c r="C1158" t="s">
        <v>3682</v>
      </c>
      <c r="D1158" t="s">
        <v>3804</v>
      </c>
      <c r="E1158" t="s">
        <v>472</v>
      </c>
      <c r="F1158" t="s">
        <v>17</v>
      </c>
      <c r="G1158" t="s">
        <v>27</v>
      </c>
      <c r="H1158">
        <v>2</v>
      </c>
      <c r="I1158">
        <v>11</v>
      </c>
      <c r="J1158">
        <v>0</v>
      </c>
      <c r="K1158">
        <v>8</v>
      </c>
      <c r="L1158">
        <v>1</v>
      </c>
    </row>
    <row r="1159" spans="1:12">
      <c r="A1159" t="s">
        <v>3805</v>
      </c>
      <c r="B1159" t="s">
        <v>3806</v>
      </c>
      <c r="C1159" t="s">
        <v>3682</v>
      </c>
      <c r="D1159" t="s">
        <v>3807</v>
      </c>
      <c r="E1159" t="s">
        <v>3808</v>
      </c>
      <c r="F1159" t="s">
        <v>17</v>
      </c>
      <c r="G1159" t="s">
        <v>27</v>
      </c>
      <c r="H1159">
        <v>3</v>
      </c>
      <c r="I1159">
        <v>11</v>
      </c>
      <c r="J1159">
        <v>1</v>
      </c>
      <c r="K1159">
        <v>5</v>
      </c>
      <c r="L1159">
        <v>0</v>
      </c>
    </row>
    <row r="1160" spans="1:12">
      <c r="A1160" t="s">
        <v>3809</v>
      </c>
      <c r="B1160" t="s">
        <v>1397</v>
      </c>
      <c r="C1160" t="s">
        <v>3682</v>
      </c>
      <c r="D1160" t="s">
        <v>3810</v>
      </c>
      <c r="E1160" t="s">
        <v>3811</v>
      </c>
      <c r="F1160" t="s">
        <v>17</v>
      </c>
      <c r="G1160" t="s">
        <v>27</v>
      </c>
      <c r="H1160">
        <v>3</v>
      </c>
      <c r="I1160">
        <v>11</v>
      </c>
      <c r="J1160">
        <v>0</v>
      </c>
      <c r="K1160">
        <v>6</v>
      </c>
      <c r="L1160">
        <v>0</v>
      </c>
    </row>
    <row r="1161" spans="1:12">
      <c r="A1161" t="s">
        <v>3812</v>
      </c>
      <c r="B1161" t="s">
        <v>3813</v>
      </c>
      <c r="C1161" t="s">
        <v>3682</v>
      </c>
      <c r="D1161" t="s">
        <v>1528</v>
      </c>
      <c r="E1161" t="s">
        <v>36</v>
      </c>
      <c r="F1161" t="s">
        <v>17</v>
      </c>
      <c r="G1161" t="s">
        <v>27</v>
      </c>
      <c r="H1161">
        <v>2</v>
      </c>
      <c r="I1161">
        <v>11</v>
      </c>
      <c r="J1161">
        <v>0</v>
      </c>
      <c r="K1161">
        <v>9</v>
      </c>
      <c r="L1161">
        <v>2</v>
      </c>
    </row>
    <row r="1162" spans="1:12">
      <c r="A1162" t="s">
        <v>3814</v>
      </c>
      <c r="B1162" t="s">
        <v>3815</v>
      </c>
      <c r="C1162" t="s">
        <v>3682</v>
      </c>
      <c r="D1162" t="s">
        <v>3816</v>
      </c>
      <c r="E1162" t="s">
        <v>3703</v>
      </c>
      <c r="F1162" t="s">
        <v>17</v>
      </c>
      <c r="G1162" t="s">
        <v>87</v>
      </c>
      <c r="H1162">
        <v>3</v>
      </c>
      <c r="I1162">
        <v>11</v>
      </c>
      <c r="J1162">
        <v>0</v>
      </c>
      <c r="K1162">
        <v>6</v>
      </c>
      <c r="L1162">
        <v>1</v>
      </c>
    </row>
    <row r="1163" spans="1:12">
      <c r="A1163" t="s">
        <v>3817</v>
      </c>
      <c r="B1163" t="s">
        <v>3462</v>
      </c>
      <c r="C1163" t="s">
        <v>3682</v>
      </c>
      <c r="D1163" t="s">
        <v>3818</v>
      </c>
      <c r="E1163" t="s">
        <v>3819</v>
      </c>
      <c r="F1163" t="s">
        <v>17</v>
      </c>
      <c r="G1163" t="s">
        <v>18</v>
      </c>
      <c r="H1163">
        <v>3</v>
      </c>
      <c r="I1163">
        <v>11</v>
      </c>
      <c r="J1163">
        <v>0</v>
      </c>
      <c r="K1163">
        <v>4</v>
      </c>
      <c r="L1163">
        <v>1</v>
      </c>
    </row>
    <row r="1164" spans="1:12">
      <c r="A1164" t="s">
        <v>3820</v>
      </c>
      <c r="B1164" t="s">
        <v>3821</v>
      </c>
      <c r="C1164" t="s">
        <v>3682</v>
      </c>
      <c r="D1164" t="s">
        <v>3822</v>
      </c>
      <c r="E1164" t="s">
        <v>3730</v>
      </c>
      <c r="F1164" t="s">
        <v>17</v>
      </c>
      <c r="G1164" t="s">
        <v>32</v>
      </c>
      <c r="H1164">
        <v>3</v>
      </c>
      <c r="I1164">
        <v>11</v>
      </c>
      <c r="J1164">
        <v>0</v>
      </c>
      <c r="K1164">
        <v>9</v>
      </c>
      <c r="L1164">
        <v>0</v>
      </c>
    </row>
    <row r="1165" spans="1:12">
      <c r="A1165" t="s">
        <v>3823</v>
      </c>
      <c r="B1165" t="s">
        <v>3824</v>
      </c>
      <c r="C1165" t="s">
        <v>3682</v>
      </c>
      <c r="D1165" t="s">
        <v>3825</v>
      </c>
      <c r="E1165" t="s">
        <v>36</v>
      </c>
      <c r="F1165" t="s">
        <v>17</v>
      </c>
      <c r="G1165" t="s">
        <v>32</v>
      </c>
      <c r="H1165">
        <v>4</v>
      </c>
      <c r="I1165">
        <v>11</v>
      </c>
      <c r="J1165">
        <v>0</v>
      </c>
      <c r="K1165">
        <v>8</v>
      </c>
      <c r="L1165">
        <v>1</v>
      </c>
    </row>
    <row r="1166" spans="1:12">
      <c r="A1166" t="s">
        <v>3826</v>
      </c>
      <c r="B1166" t="s">
        <v>3827</v>
      </c>
      <c r="C1166" t="s">
        <v>3682</v>
      </c>
      <c r="D1166" t="s">
        <v>3828</v>
      </c>
      <c r="E1166" t="s">
        <v>3749</v>
      </c>
      <c r="F1166" t="s">
        <v>17</v>
      </c>
      <c r="G1166" t="s">
        <v>32</v>
      </c>
      <c r="H1166">
        <v>3</v>
      </c>
      <c r="I1166">
        <v>11</v>
      </c>
      <c r="J1166">
        <v>0</v>
      </c>
      <c r="K1166">
        <v>3</v>
      </c>
      <c r="L1166">
        <v>0</v>
      </c>
    </row>
    <row r="1167" spans="1:12">
      <c r="A1167" t="s">
        <v>3829</v>
      </c>
      <c r="B1167" t="s">
        <v>3830</v>
      </c>
      <c r="C1167" t="s">
        <v>3682</v>
      </c>
      <c r="D1167" t="s">
        <v>3831</v>
      </c>
      <c r="E1167" t="s">
        <v>3722</v>
      </c>
      <c r="F1167" t="s">
        <v>17</v>
      </c>
      <c r="G1167" t="s">
        <v>27</v>
      </c>
      <c r="H1167">
        <v>2</v>
      </c>
      <c r="I1167">
        <v>11</v>
      </c>
      <c r="J1167">
        <v>0</v>
      </c>
      <c r="K1167">
        <v>6</v>
      </c>
      <c r="L1167">
        <v>0</v>
      </c>
    </row>
    <row r="1168" spans="1:12">
      <c r="A1168" t="s">
        <v>3832</v>
      </c>
      <c r="B1168" t="s">
        <v>3833</v>
      </c>
      <c r="C1168" t="s">
        <v>3682</v>
      </c>
      <c r="D1168" t="s">
        <v>3834</v>
      </c>
      <c r="E1168" t="s">
        <v>3692</v>
      </c>
      <c r="F1168" t="s">
        <v>192</v>
      </c>
      <c r="G1168" t="s">
        <v>193</v>
      </c>
      <c r="H1168">
        <v>4</v>
      </c>
      <c r="I1168">
        <v>11</v>
      </c>
      <c r="J1168">
        <v>0</v>
      </c>
      <c r="K1168">
        <v>3</v>
      </c>
      <c r="L1168">
        <v>2</v>
      </c>
    </row>
    <row r="1169" spans="1:12">
      <c r="A1169" t="s">
        <v>3835</v>
      </c>
      <c r="B1169" t="s">
        <v>3836</v>
      </c>
      <c r="C1169" t="s">
        <v>3682</v>
      </c>
      <c r="D1169" t="s">
        <v>3828</v>
      </c>
      <c r="E1169" t="s">
        <v>3749</v>
      </c>
      <c r="F1169" t="s">
        <v>192</v>
      </c>
      <c r="G1169" t="s">
        <v>193</v>
      </c>
      <c r="H1169">
        <v>2</v>
      </c>
      <c r="I1169">
        <v>11</v>
      </c>
      <c r="J1169">
        <v>0</v>
      </c>
      <c r="K1169">
        <v>6</v>
      </c>
      <c r="L1169">
        <v>0</v>
      </c>
    </row>
    <row r="1170" spans="1:12">
      <c r="A1170" t="s">
        <v>3837</v>
      </c>
      <c r="B1170" t="s">
        <v>3838</v>
      </c>
      <c r="C1170" t="s">
        <v>3682</v>
      </c>
      <c r="D1170" t="s">
        <v>3839</v>
      </c>
      <c r="E1170" t="s">
        <v>3840</v>
      </c>
      <c r="F1170" t="s">
        <v>235</v>
      </c>
      <c r="G1170" t="s">
        <v>32</v>
      </c>
      <c r="H1170">
        <v>4</v>
      </c>
      <c r="I1170">
        <v>11</v>
      </c>
      <c r="J1170">
        <v>0</v>
      </c>
      <c r="K1170">
        <v>4</v>
      </c>
      <c r="L1170">
        <v>0</v>
      </c>
    </row>
    <row r="1171" spans="1:12">
      <c r="A1171" t="s">
        <v>3841</v>
      </c>
      <c r="B1171" t="s">
        <v>3842</v>
      </c>
      <c r="C1171" t="s">
        <v>3843</v>
      </c>
      <c r="D1171" t="s">
        <v>3844</v>
      </c>
      <c r="E1171" t="s">
        <v>3845</v>
      </c>
      <c r="F1171" t="s">
        <v>17</v>
      </c>
      <c r="G1171" t="s">
        <v>140</v>
      </c>
      <c r="H1171">
        <v>3</v>
      </c>
      <c r="I1171">
        <v>11</v>
      </c>
      <c r="J1171">
        <v>0</v>
      </c>
      <c r="K1171">
        <v>6</v>
      </c>
      <c r="L1171">
        <v>1</v>
      </c>
    </row>
    <row r="1172" spans="1:12">
      <c r="A1172" t="s">
        <v>3846</v>
      </c>
      <c r="B1172" t="s">
        <v>3847</v>
      </c>
      <c r="C1172" t="s">
        <v>3843</v>
      </c>
      <c r="D1172" t="s">
        <v>3848</v>
      </c>
      <c r="E1172" t="s">
        <v>3849</v>
      </c>
      <c r="F1172" t="s">
        <v>17</v>
      </c>
      <c r="G1172" t="s">
        <v>140</v>
      </c>
      <c r="H1172">
        <v>3</v>
      </c>
      <c r="I1172">
        <v>11</v>
      </c>
      <c r="J1172">
        <v>1</v>
      </c>
      <c r="K1172">
        <v>7</v>
      </c>
      <c r="L1172">
        <v>0</v>
      </c>
    </row>
    <row r="1173" spans="1:12">
      <c r="A1173" t="s">
        <v>3850</v>
      </c>
      <c r="B1173" t="s">
        <v>3851</v>
      </c>
      <c r="C1173" t="s">
        <v>3843</v>
      </c>
      <c r="D1173" t="s">
        <v>3852</v>
      </c>
      <c r="E1173" t="s">
        <v>3849</v>
      </c>
      <c r="F1173" t="s">
        <v>17</v>
      </c>
      <c r="G1173" t="s">
        <v>32</v>
      </c>
      <c r="H1173">
        <v>4</v>
      </c>
      <c r="I1173">
        <v>11</v>
      </c>
      <c r="J1173">
        <v>2</v>
      </c>
      <c r="K1173">
        <v>9</v>
      </c>
      <c r="L1173">
        <v>0</v>
      </c>
    </row>
    <row r="1174" spans="1:12">
      <c r="A1174" t="s">
        <v>3853</v>
      </c>
      <c r="B1174" t="s">
        <v>3854</v>
      </c>
      <c r="C1174" t="s">
        <v>3843</v>
      </c>
      <c r="D1174" t="s">
        <v>3855</v>
      </c>
      <c r="E1174" t="s">
        <v>3856</v>
      </c>
      <c r="F1174" t="s">
        <v>17</v>
      </c>
      <c r="G1174" t="s">
        <v>32</v>
      </c>
      <c r="H1174">
        <v>2</v>
      </c>
      <c r="I1174">
        <v>11</v>
      </c>
      <c r="J1174">
        <v>1</v>
      </c>
      <c r="K1174">
        <v>7</v>
      </c>
      <c r="L1174">
        <v>0</v>
      </c>
    </row>
    <row r="1175" spans="1:12">
      <c r="A1175" t="s">
        <v>3857</v>
      </c>
      <c r="B1175" t="s">
        <v>3858</v>
      </c>
      <c r="C1175" t="s">
        <v>3843</v>
      </c>
      <c r="D1175" t="s">
        <v>3859</v>
      </c>
      <c r="E1175" t="s">
        <v>3860</v>
      </c>
      <c r="F1175" t="s">
        <v>17</v>
      </c>
      <c r="G1175" t="s">
        <v>32</v>
      </c>
      <c r="H1175">
        <v>3</v>
      </c>
      <c r="I1175">
        <v>11</v>
      </c>
      <c r="J1175">
        <v>0</v>
      </c>
      <c r="K1175">
        <v>8</v>
      </c>
      <c r="L1175">
        <v>0</v>
      </c>
    </row>
    <row r="1176" spans="1:12">
      <c r="A1176" t="s">
        <v>3861</v>
      </c>
      <c r="B1176" t="s">
        <v>3862</v>
      </c>
      <c r="C1176" t="s">
        <v>3843</v>
      </c>
      <c r="D1176" t="s">
        <v>3863</v>
      </c>
      <c r="E1176" t="s">
        <v>3849</v>
      </c>
      <c r="F1176" t="s">
        <v>17</v>
      </c>
      <c r="G1176" t="s">
        <v>32</v>
      </c>
      <c r="H1176">
        <v>2</v>
      </c>
      <c r="I1176">
        <v>11</v>
      </c>
      <c r="J1176">
        <v>0</v>
      </c>
      <c r="K1176">
        <v>7</v>
      </c>
      <c r="L1176">
        <v>0</v>
      </c>
    </row>
    <row r="1177" spans="1:12">
      <c r="A1177" t="s">
        <v>3864</v>
      </c>
      <c r="B1177" t="s">
        <v>3865</v>
      </c>
      <c r="C1177" t="s">
        <v>3843</v>
      </c>
      <c r="D1177" t="s">
        <v>3866</v>
      </c>
      <c r="E1177" t="s">
        <v>3867</v>
      </c>
      <c r="F1177" t="s">
        <v>17</v>
      </c>
      <c r="G1177" t="s">
        <v>32</v>
      </c>
      <c r="H1177">
        <v>4</v>
      </c>
      <c r="I1177">
        <v>11</v>
      </c>
      <c r="J1177">
        <v>3</v>
      </c>
      <c r="K1177">
        <v>7</v>
      </c>
      <c r="L1177">
        <v>0</v>
      </c>
    </row>
    <row r="1178" spans="1:12">
      <c r="A1178" t="s">
        <v>3868</v>
      </c>
      <c r="B1178" t="s">
        <v>3869</v>
      </c>
      <c r="C1178" t="s">
        <v>3843</v>
      </c>
      <c r="D1178" t="s">
        <v>3870</v>
      </c>
      <c r="E1178" t="s">
        <v>3856</v>
      </c>
      <c r="F1178" t="s">
        <v>17</v>
      </c>
      <c r="G1178" t="s">
        <v>113</v>
      </c>
      <c r="H1178">
        <v>2</v>
      </c>
      <c r="I1178">
        <v>11</v>
      </c>
      <c r="J1178">
        <v>0</v>
      </c>
      <c r="K1178">
        <v>7</v>
      </c>
      <c r="L1178">
        <v>1</v>
      </c>
    </row>
    <row r="1179" spans="1:12">
      <c r="A1179" t="s">
        <v>3871</v>
      </c>
      <c r="B1179" t="s">
        <v>3872</v>
      </c>
      <c r="C1179" t="s">
        <v>3843</v>
      </c>
      <c r="D1179" t="s">
        <v>3844</v>
      </c>
      <c r="E1179" t="s">
        <v>3845</v>
      </c>
      <c r="F1179" t="s">
        <v>17</v>
      </c>
      <c r="G1179" t="s">
        <v>32</v>
      </c>
      <c r="H1179">
        <v>4</v>
      </c>
      <c r="I1179">
        <v>11</v>
      </c>
      <c r="J1179">
        <v>2</v>
      </c>
      <c r="K1179">
        <v>9</v>
      </c>
      <c r="L1179">
        <v>0</v>
      </c>
    </row>
    <row r="1180" spans="1:12">
      <c r="A1180" t="s">
        <v>3873</v>
      </c>
      <c r="B1180" t="s">
        <v>3874</v>
      </c>
      <c r="C1180" t="s">
        <v>3843</v>
      </c>
      <c r="D1180" t="s">
        <v>3875</v>
      </c>
      <c r="E1180" t="s">
        <v>3867</v>
      </c>
      <c r="F1180" t="s">
        <v>17</v>
      </c>
      <c r="G1180" t="s">
        <v>140</v>
      </c>
      <c r="H1180">
        <v>3</v>
      </c>
      <c r="I1180">
        <v>11</v>
      </c>
      <c r="J1180">
        <v>1</v>
      </c>
      <c r="K1180">
        <v>6</v>
      </c>
      <c r="L1180">
        <v>0</v>
      </c>
    </row>
    <row r="1181" spans="1:12">
      <c r="A1181" t="s">
        <v>3876</v>
      </c>
      <c r="B1181" t="s">
        <v>3877</v>
      </c>
      <c r="C1181" t="s">
        <v>3843</v>
      </c>
      <c r="D1181" t="s">
        <v>3878</v>
      </c>
      <c r="E1181" t="s">
        <v>3879</v>
      </c>
      <c r="F1181" t="s">
        <v>17</v>
      </c>
      <c r="G1181" t="s">
        <v>87</v>
      </c>
      <c r="H1181">
        <v>4</v>
      </c>
      <c r="I1181">
        <v>11</v>
      </c>
      <c r="J1181">
        <v>1</v>
      </c>
      <c r="K1181">
        <v>7</v>
      </c>
      <c r="L1181">
        <v>0</v>
      </c>
    </row>
    <row r="1182" spans="1:12">
      <c r="A1182" t="s">
        <v>3880</v>
      </c>
      <c r="B1182" t="s">
        <v>3881</v>
      </c>
      <c r="C1182" t="s">
        <v>3843</v>
      </c>
      <c r="D1182" t="s">
        <v>3878</v>
      </c>
      <c r="E1182" t="s">
        <v>3879</v>
      </c>
      <c r="F1182" t="s">
        <v>192</v>
      </c>
      <c r="G1182" t="s">
        <v>193</v>
      </c>
      <c r="H1182">
        <v>4</v>
      </c>
      <c r="I1182">
        <v>11</v>
      </c>
      <c r="J1182">
        <v>0</v>
      </c>
      <c r="K1182">
        <v>5</v>
      </c>
      <c r="L1182">
        <v>0</v>
      </c>
    </row>
    <row r="1183" spans="1:12">
      <c r="A1183" t="s">
        <v>3882</v>
      </c>
      <c r="B1183" t="s">
        <v>3883</v>
      </c>
      <c r="C1183" t="s">
        <v>3843</v>
      </c>
      <c r="D1183" t="s">
        <v>3884</v>
      </c>
      <c r="E1183" t="s">
        <v>3002</v>
      </c>
      <c r="F1183" t="s">
        <v>17</v>
      </c>
      <c r="G1183" t="s">
        <v>87</v>
      </c>
      <c r="H1183">
        <v>2</v>
      </c>
      <c r="I1183">
        <v>11</v>
      </c>
      <c r="J1183">
        <v>0</v>
      </c>
      <c r="K1183">
        <v>7</v>
      </c>
      <c r="L1183">
        <v>0</v>
      </c>
    </row>
    <row r="1184" spans="1:12">
      <c r="A1184" t="s">
        <v>3885</v>
      </c>
      <c r="B1184" t="s">
        <v>3886</v>
      </c>
      <c r="C1184" t="s">
        <v>3843</v>
      </c>
      <c r="D1184" t="s">
        <v>3887</v>
      </c>
      <c r="E1184" t="s">
        <v>3856</v>
      </c>
      <c r="F1184" t="s">
        <v>17</v>
      </c>
      <c r="G1184" t="s">
        <v>32</v>
      </c>
      <c r="H1184">
        <v>3</v>
      </c>
      <c r="I1184">
        <v>11</v>
      </c>
      <c r="J1184">
        <v>0</v>
      </c>
      <c r="K1184">
        <v>7</v>
      </c>
      <c r="L1184">
        <v>0</v>
      </c>
    </row>
    <row r="1185" spans="1:12">
      <c r="A1185" t="s">
        <v>3888</v>
      </c>
      <c r="B1185" t="s">
        <v>3889</v>
      </c>
      <c r="C1185" t="s">
        <v>3843</v>
      </c>
      <c r="D1185" t="s">
        <v>3890</v>
      </c>
      <c r="E1185" t="s">
        <v>2624</v>
      </c>
      <c r="F1185" t="s">
        <v>17</v>
      </c>
      <c r="G1185" t="s">
        <v>32</v>
      </c>
      <c r="H1185">
        <v>2</v>
      </c>
      <c r="I1185">
        <v>11</v>
      </c>
      <c r="J1185">
        <v>0</v>
      </c>
      <c r="K1185">
        <v>6</v>
      </c>
      <c r="L1185">
        <v>2</v>
      </c>
    </row>
    <row r="1186" spans="1:12">
      <c r="A1186" t="s">
        <v>3891</v>
      </c>
      <c r="B1186" t="s">
        <v>3892</v>
      </c>
      <c r="C1186" t="s">
        <v>3843</v>
      </c>
      <c r="D1186" t="s">
        <v>3893</v>
      </c>
      <c r="E1186" t="s">
        <v>3783</v>
      </c>
      <c r="F1186" t="s">
        <v>235</v>
      </c>
      <c r="G1186" t="s">
        <v>32</v>
      </c>
      <c r="H1186">
        <v>4</v>
      </c>
      <c r="I1186">
        <v>11</v>
      </c>
      <c r="J1186">
        <v>0</v>
      </c>
      <c r="K1186">
        <v>4</v>
      </c>
      <c r="L1186">
        <v>0</v>
      </c>
    </row>
    <row r="1187" spans="1:12">
      <c r="A1187" t="s">
        <v>3894</v>
      </c>
      <c r="B1187" t="s">
        <v>3895</v>
      </c>
      <c r="C1187" t="s">
        <v>3843</v>
      </c>
      <c r="D1187" t="s">
        <v>3896</v>
      </c>
      <c r="E1187" t="s">
        <v>3845</v>
      </c>
      <c r="F1187" t="s">
        <v>235</v>
      </c>
      <c r="G1187" t="s">
        <v>32</v>
      </c>
      <c r="H1187">
        <v>4</v>
      </c>
      <c r="I1187">
        <v>11</v>
      </c>
      <c r="J1187">
        <v>0</v>
      </c>
      <c r="K1187">
        <v>2</v>
      </c>
      <c r="L1187">
        <v>1</v>
      </c>
    </row>
    <row r="1188" spans="1:12">
      <c r="A1188" t="s">
        <v>3897</v>
      </c>
      <c r="B1188" t="s">
        <v>3898</v>
      </c>
      <c r="C1188" t="s">
        <v>3843</v>
      </c>
      <c r="D1188" t="s">
        <v>3899</v>
      </c>
      <c r="E1188" t="s">
        <v>3856</v>
      </c>
      <c r="F1188" t="s">
        <v>235</v>
      </c>
      <c r="G1188" t="s">
        <v>32</v>
      </c>
      <c r="H1188">
        <v>2</v>
      </c>
      <c r="I1188">
        <v>11</v>
      </c>
      <c r="J1188">
        <v>1</v>
      </c>
      <c r="K1188">
        <v>3</v>
      </c>
      <c r="L1188">
        <v>0</v>
      </c>
    </row>
    <row r="1189" spans="1:12">
      <c r="A1189" t="s">
        <v>3900</v>
      </c>
      <c r="B1189" t="s">
        <v>3901</v>
      </c>
      <c r="C1189" t="s">
        <v>3843</v>
      </c>
      <c r="D1189" t="s">
        <v>3902</v>
      </c>
      <c r="E1189" t="s">
        <v>3903</v>
      </c>
      <c r="F1189" t="s">
        <v>235</v>
      </c>
      <c r="G1189" t="s">
        <v>18</v>
      </c>
      <c r="H1189">
        <v>2</v>
      </c>
      <c r="I1189">
        <v>11</v>
      </c>
      <c r="J1189">
        <v>0</v>
      </c>
      <c r="K1189">
        <v>3</v>
      </c>
      <c r="L1189">
        <v>0</v>
      </c>
    </row>
    <row r="1190" spans="1:12">
      <c r="A1190" t="s">
        <v>3904</v>
      </c>
      <c r="B1190" t="s">
        <v>3905</v>
      </c>
      <c r="C1190" t="s">
        <v>3843</v>
      </c>
      <c r="D1190" t="s">
        <v>3906</v>
      </c>
      <c r="E1190" t="s">
        <v>3907</v>
      </c>
      <c r="F1190" t="s">
        <v>235</v>
      </c>
      <c r="G1190" t="s">
        <v>32</v>
      </c>
      <c r="H1190">
        <v>2</v>
      </c>
      <c r="I1190">
        <v>11</v>
      </c>
      <c r="J1190">
        <v>0</v>
      </c>
      <c r="K1190">
        <v>6</v>
      </c>
      <c r="L1190">
        <v>0</v>
      </c>
    </row>
    <row r="1191" spans="1:12">
      <c r="A1191" t="s">
        <v>3908</v>
      </c>
      <c r="B1191" t="s">
        <v>3909</v>
      </c>
      <c r="C1191" t="s">
        <v>3843</v>
      </c>
      <c r="D1191" t="s">
        <v>3910</v>
      </c>
      <c r="E1191" t="s">
        <v>3911</v>
      </c>
      <c r="F1191" t="s">
        <v>235</v>
      </c>
      <c r="G1191" t="s">
        <v>27</v>
      </c>
      <c r="H1191">
        <v>4</v>
      </c>
      <c r="I1191">
        <v>11</v>
      </c>
      <c r="J1191">
        <v>1</v>
      </c>
      <c r="K1191">
        <v>5</v>
      </c>
      <c r="L1191">
        <v>0</v>
      </c>
    </row>
    <row r="1192" spans="1:12">
      <c r="A1192" t="s">
        <v>3912</v>
      </c>
      <c r="B1192" t="s">
        <v>3913</v>
      </c>
      <c r="C1192" t="s">
        <v>3843</v>
      </c>
      <c r="D1192" t="s">
        <v>3914</v>
      </c>
      <c r="E1192" t="s">
        <v>3915</v>
      </c>
      <c r="F1192" t="s">
        <v>235</v>
      </c>
      <c r="G1192" t="s">
        <v>32</v>
      </c>
      <c r="H1192">
        <v>4</v>
      </c>
      <c r="I1192">
        <v>11</v>
      </c>
      <c r="J1192">
        <v>1</v>
      </c>
      <c r="K1192">
        <v>6</v>
      </c>
      <c r="L1192">
        <v>0</v>
      </c>
    </row>
    <row r="1193" spans="1:12">
      <c r="A1193" t="s">
        <v>3916</v>
      </c>
      <c r="B1193" t="s">
        <v>3917</v>
      </c>
      <c r="C1193" t="s">
        <v>3918</v>
      </c>
      <c r="D1193" t="s">
        <v>3919</v>
      </c>
      <c r="E1193" t="s">
        <v>417</v>
      </c>
      <c r="F1193" t="s">
        <v>17</v>
      </c>
      <c r="G1193" t="s">
        <v>32</v>
      </c>
      <c r="H1193">
        <v>2</v>
      </c>
      <c r="I1193">
        <v>11</v>
      </c>
      <c r="J1193">
        <v>0</v>
      </c>
      <c r="K1193">
        <v>8</v>
      </c>
      <c r="L1193">
        <v>2</v>
      </c>
    </row>
    <row r="1194" spans="1:12">
      <c r="A1194" t="s">
        <v>3920</v>
      </c>
      <c r="B1194" t="s">
        <v>3921</v>
      </c>
      <c r="C1194" t="s">
        <v>3918</v>
      </c>
      <c r="D1194" t="s">
        <v>3922</v>
      </c>
      <c r="E1194" t="s">
        <v>3923</v>
      </c>
      <c r="F1194" t="s">
        <v>17</v>
      </c>
      <c r="G1194" t="s">
        <v>32</v>
      </c>
      <c r="H1194">
        <v>2</v>
      </c>
      <c r="I1194">
        <v>11</v>
      </c>
      <c r="J1194">
        <v>0</v>
      </c>
      <c r="K1194">
        <v>9</v>
      </c>
      <c r="L1194">
        <v>1</v>
      </c>
    </row>
    <row r="1195" spans="1:12">
      <c r="A1195" t="s">
        <v>3924</v>
      </c>
      <c r="B1195" t="s">
        <v>3925</v>
      </c>
      <c r="C1195" t="s">
        <v>3918</v>
      </c>
      <c r="D1195" t="s">
        <v>3926</v>
      </c>
      <c r="E1195" t="s">
        <v>3927</v>
      </c>
      <c r="F1195" t="s">
        <v>17</v>
      </c>
      <c r="G1195" t="s">
        <v>32</v>
      </c>
      <c r="H1195">
        <v>3</v>
      </c>
      <c r="I1195">
        <v>11</v>
      </c>
      <c r="J1195">
        <v>0</v>
      </c>
      <c r="K1195">
        <v>7</v>
      </c>
      <c r="L1195">
        <v>1</v>
      </c>
    </row>
    <row r="1196" spans="1:12">
      <c r="A1196" t="s">
        <v>3928</v>
      </c>
      <c r="B1196" t="s">
        <v>1797</v>
      </c>
      <c r="C1196" t="s">
        <v>3918</v>
      </c>
      <c r="D1196" t="s">
        <v>3929</v>
      </c>
      <c r="E1196" t="s">
        <v>56</v>
      </c>
      <c r="F1196" t="s">
        <v>17</v>
      </c>
      <c r="G1196" t="s">
        <v>140</v>
      </c>
      <c r="H1196">
        <v>2</v>
      </c>
      <c r="I1196">
        <v>11</v>
      </c>
      <c r="J1196">
        <v>0</v>
      </c>
      <c r="K1196">
        <v>6</v>
      </c>
      <c r="L1196">
        <v>1</v>
      </c>
    </row>
    <row r="1197" spans="1:12">
      <c r="A1197" t="s">
        <v>3930</v>
      </c>
      <c r="B1197" t="s">
        <v>3931</v>
      </c>
      <c r="C1197" t="s">
        <v>3918</v>
      </c>
      <c r="D1197" t="s">
        <v>3932</v>
      </c>
      <c r="E1197" t="s">
        <v>3933</v>
      </c>
      <c r="F1197" t="s">
        <v>17</v>
      </c>
      <c r="G1197" t="s">
        <v>32</v>
      </c>
      <c r="H1197">
        <v>3</v>
      </c>
      <c r="I1197">
        <v>11</v>
      </c>
      <c r="J1197">
        <v>1</v>
      </c>
      <c r="K1197">
        <v>8</v>
      </c>
      <c r="L1197">
        <v>1</v>
      </c>
    </row>
    <row r="1198" spans="1:12">
      <c r="A1198" t="s">
        <v>3934</v>
      </c>
      <c r="B1198" t="s">
        <v>3935</v>
      </c>
      <c r="C1198" t="s">
        <v>3918</v>
      </c>
      <c r="D1198" t="s">
        <v>3936</v>
      </c>
      <c r="E1198" t="s">
        <v>3923</v>
      </c>
      <c r="F1198" t="s">
        <v>17</v>
      </c>
      <c r="G1198" t="s">
        <v>140</v>
      </c>
      <c r="H1198">
        <v>4</v>
      </c>
      <c r="I1198">
        <v>11</v>
      </c>
      <c r="J1198">
        <v>2</v>
      </c>
      <c r="K1198">
        <v>6</v>
      </c>
      <c r="L1198">
        <v>1</v>
      </c>
    </row>
    <row r="1199" spans="1:12">
      <c r="A1199" t="s">
        <v>3937</v>
      </c>
      <c r="B1199" t="s">
        <v>3938</v>
      </c>
      <c r="C1199" t="s">
        <v>3918</v>
      </c>
      <c r="D1199" t="s">
        <v>3939</v>
      </c>
      <c r="E1199" t="s">
        <v>3923</v>
      </c>
      <c r="F1199" t="s">
        <v>17</v>
      </c>
      <c r="G1199" t="s">
        <v>32</v>
      </c>
      <c r="H1199">
        <v>4</v>
      </c>
      <c r="I1199">
        <v>11</v>
      </c>
      <c r="J1199">
        <v>0</v>
      </c>
      <c r="K1199">
        <v>9</v>
      </c>
      <c r="L1199">
        <v>1</v>
      </c>
    </row>
    <row r="1200" spans="1:12">
      <c r="A1200" t="s">
        <v>3940</v>
      </c>
      <c r="B1200" t="s">
        <v>3941</v>
      </c>
      <c r="C1200" t="s">
        <v>3918</v>
      </c>
      <c r="D1200" t="s">
        <v>3942</v>
      </c>
      <c r="E1200" t="s">
        <v>3923</v>
      </c>
      <c r="F1200" t="s">
        <v>17</v>
      </c>
      <c r="G1200" t="s">
        <v>140</v>
      </c>
      <c r="H1200">
        <v>3</v>
      </c>
      <c r="I1200">
        <v>11</v>
      </c>
      <c r="J1200">
        <v>0</v>
      </c>
      <c r="K1200">
        <v>9</v>
      </c>
      <c r="L1200">
        <v>1</v>
      </c>
    </row>
    <row r="1201" spans="1:12">
      <c r="A1201" t="s">
        <v>3943</v>
      </c>
      <c r="B1201" t="s">
        <v>3944</v>
      </c>
      <c r="C1201" t="s">
        <v>3918</v>
      </c>
      <c r="D1201" t="s">
        <v>3945</v>
      </c>
      <c r="E1201" t="s">
        <v>3923</v>
      </c>
      <c r="F1201" t="s">
        <v>17</v>
      </c>
      <c r="G1201" t="s">
        <v>32</v>
      </c>
      <c r="H1201">
        <v>2</v>
      </c>
      <c r="I1201">
        <v>11</v>
      </c>
      <c r="J1201">
        <v>0</v>
      </c>
      <c r="K1201">
        <v>10</v>
      </c>
      <c r="L1201">
        <v>1</v>
      </c>
    </row>
    <row r="1202" spans="1:12">
      <c r="A1202" t="s">
        <v>3946</v>
      </c>
      <c r="B1202" t="s">
        <v>3947</v>
      </c>
      <c r="C1202" t="s">
        <v>3918</v>
      </c>
      <c r="D1202" t="s">
        <v>3948</v>
      </c>
      <c r="E1202" t="s">
        <v>3949</v>
      </c>
      <c r="F1202" t="s">
        <v>17</v>
      </c>
      <c r="G1202" t="s">
        <v>32</v>
      </c>
      <c r="H1202">
        <v>3</v>
      </c>
      <c r="I1202">
        <v>11</v>
      </c>
      <c r="J1202">
        <v>0</v>
      </c>
      <c r="K1202">
        <v>10</v>
      </c>
      <c r="L1202">
        <v>0</v>
      </c>
    </row>
    <row r="1203" spans="1:12">
      <c r="A1203" t="s">
        <v>3950</v>
      </c>
      <c r="B1203" t="s">
        <v>3951</v>
      </c>
      <c r="C1203" t="s">
        <v>3918</v>
      </c>
      <c r="D1203" t="s">
        <v>3952</v>
      </c>
      <c r="E1203" t="s">
        <v>56</v>
      </c>
      <c r="F1203" t="s">
        <v>17</v>
      </c>
      <c r="G1203" t="s">
        <v>32</v>
      </c>
      <c r="H1203">
        <v>2</v>
      </c>
      <c r="I1203">
        <v>11</v>
      </c>
      <c r="J1203">
        <v>0</v>
      </c>
      <c r="K1203">
        <v>6</v>
      </c>
      <c r="L1203">
        <v>3</v>
      </c>
    </row>
    <row r="1204" spans="1:12">
      <c r="A1204" t="s">
        <v>3953</v>
      </c>
      <c r="B1204" t="s">
        <v>3954</v>
      </c>
      <c r="C1204" t="s">
        <v>3918</v>
      </c>
      <c r="D1204" t="s">
        <v>3955</v>
      </c>
      <c r="E1204" t="s">
        <v>3956</v>
      </c>
      <c r="F1204" t="s">
        <v>17</v>
      </c>
      <c r="G1204" t="s">
        <v>32</v>
      </c>
      <c r="H1204">
        <v>4</v>
      </c>
      <c r="I1204">
        <v>11</v>
      </c>
      <c r="J1204">
        <v>2</v>
      </c>
      <c r="K1204">
        <v>7</v>
      </c>
      <c r="L1204">
        <v>0</v>
      </c>
    </row>
    <row r="1205" spans="1:12">
      <c r="A1205" t="s">
        <v>3957</v>
      </c>
      <c r="B1205" t="s">
        <v>3958</v>
      </c>
      <c r="C1205" t="s">
        <v>3918</v>
      </c>
      <c r="D1205" t="s">
        <v>3959</v>
      </c>
      <c r="E1205" t="s">
        <v>56</v>
      </c>
      <c r="F1205" t="s">
        <v>17</v>
      </c>
      <c r="G1205" t="s">
        <v>32</v>
      </c>
      <c r="H1205">
        <v>3</v>
      </c>
      <c r="I1205">
        <v>11</v>
      </c>
      <c r="J1205">
        <v>0</v>
      </c>
      <c r="K1205">
        <v>8</v>
      </c>
      <c r="L1205">
        <v>0</v>
      </c>
    </row>
    <row r="1206" spans="1:12">
      <c r="A1206" t="s">
        <v>3960</v>
      </c>
      <c r="B1206" t="s">
        <v>3961</v>
      </c>
      <c r="C1206" t="s">
        <v>3918</v>
      </c>
      <c r="D1206" t="s">
        <v>3962</v>
      </c>
      <c r="E1206" t="s">
        <v>3963</v>
      </c>
      <c r="F1206" t="s">
        <v>17</v>
      </c>
      <c r="G1206" t="s">
        <v>32</v>
      </c>
      <c r="H1206">
        <v>3</v>
      </c>
      <c r="I1206">
        <v>11</v>
      </c>
      <c r="J1206">
        <v>1</v>
      </c>
      <c r="K1206">
        <v>9</v>
      </c>
      <c r="L1206">
        <v>1</v>
      </c>
    </row>
    <row r="1207" spans="1:12">
      <c r="A1207" t="s">
        <v>3964</v>
      </c>
      <c r="B1207" t="s">
        <v>3965</v>
      </c>
      <c r="C1207" t="s">
        <v>3918</v>
      </c>
      <c r="D1207" t="s">
        <v>3966</v>
      </c>
      <c r="E1207" t="s">
        <v>56</v>
      </c>
      <c r="F1207" t="s">
        <v>17</v>
      </c>
      <c r="G1207" t="s">
        <v>32</v>
      </c>
      <c r="H1207">
        <v>3</v>
      </c>
      <c r="I1207">
        <v>11</v>
      </c>
      <c r="J1207">
        <v>0</v>
      </c>
      <c r="K1207">
        <v>8</v>
      </c>
      <c r="L1207">
        <v>1</v>
      </c>
    </row>
    <row r="1208" spans="1:12">
      <c r="A1208" t="s">
        <v>3967</v>
      </c>
      <c r="B1208" t="s">
        <v>3968</v>
      </c>
      <c r="C1208" t="s">
        <v>3918</v>
      </c>
      <c r="D1208" t="s">
        <v>3969</v>
      </c>
      <c r="E1208" t="s">
        <v>3970</v>
      </c>
      <c r="F1208" t="s">
        <v>17</v>
      </c>
      <c r="G1208" t="s">
        <v>32</v>
      </c>
      <c r="H1208">
        <v>3</v>
      </c>
      <c r="I1208">
        <v>11</v>
      </c>
      <c r="J1208">
        <v>2</v>
      </c>
      <c r="K1208">
        <v>7</v>
      </c>
      <c r="L1208">
        <v>2</v>
      </c>
    </row>
    <row r="1209" spans="1:12">
      <c r="A1209" t="s">
        <v>3971</v>
      </c>
      <c r="B1209" t="s">
        <v>3972</v>
      </c>
      <c r="C1209" t="s">
        <v>3918</v>
      </c>
      <c r="D1209" t="s">
        <v>3973</v>
      </c>
      <c r="E1209" t="s">
        <v>3923</v>
      </c>
      <c r="F1209" t="s">
        <v>17</v>
      </c>
      <c r="G1209" t="s">
        <v>87</v>
      </c>
      <c r="H1209">
        <v>5</v>
      </c>
      <c r="I1209">
        <v>11</v>
      </c>
      <c r="J1209">
        <v>0</v>
      </c>
      <c r="K1209">
        <v>8</v>
      </c>
      <c r="L1209">
        <v>0</v>
      </c>
    </row>
    <row r="1210" spans="1:12">
      <c r="A1210" t="s">
        <v>3974</v>
      </c>
      <c r="B1210" t="s">
        <v>3975</v>
      </c>
      <c r="C1210" t="s">
        <v>3918</v>
      </c>
      <c r="D1210" t="s">
        <v>3976</v>
      </c>
      <c r="E1210" t="s">
        <v>3977</v>
      </c>
      <c r="F1210" t="s">
        <v>17</v>
      </c>
      <c r="G1210" t="s">
        <v>32</v>
      </c>
      <c r="H1210">
        <v>4</v>
      </c>
      <c r="I1210">
        <v>11</v>
      </c>
      <c r="J1210">
        <v>0</v>
      </c>
      <c r="K1210">
        <v>11</v>
      </c>
      <c r="L1210">
        <v>0</v>
      </c>
    </row>
    <row r="1211" spans="1:12">
      <c r="A1211" t="s">
        <v>3978</v>
      </c>
      <c r="B1211" t="s">
        <v>3979</v>
      </c>
      <c r="C1211" t="s">
        <v>3918</v>
      </c>
      <c r="D1211" t="s">
        <v>3980</v>
      </c>
      <c r="E1211" t="s">
        <v>3981</v>
      </c>
      <c r="F1211" t="s">
        <v>17</v>
      </c>
      <c r="G1211" t="s">
        <v>32</v>
      </c>
      <c r="H1211">
        <v>4</v>
      </c>
      <c r="I1211">
        <v>11</v>
      </c>
      <c r="J1211">
        <v>0</v>
      </c>
      <c r="K1211">
        <v>8</v>
      </c>
      <c r="L1211">
        <v>1</v>
      </c>
    </row>
    <row r="1212" spans="1:12">
      <c r="A1212" t="s">
        <v>3982</v>
      </c>
      <c r="B1212" t="s">
        <v>3983</v>
      </c>
      <c r="C1212" t="s">
        <v>3918</v>
      </c>
      <c r="D1212" t="s">
        <v>3984</v>
      </c>
      <c r="E1212" t="s">
        <v>3923</v>
      </c>
      <c r="F1212" t="s">
        <v>17</v>
      </c>
      <c r="G1212" t="s">
        <v>32</v>
      </c>
      <c r="H1212">
        <v>3</v>
      </c>
      <c r="I1212">
        <v>11</v>
      </c>
      <c r="J1212">
        <v>1</v>
      </c>
      <c r="K1212">
        <v>9</v>
      </c>
      <c r="L1212">
        <v>0</v>
      </c>
    </row>
    <row r="1213" spans="1:12">
      <c r="A1213" t="s">
        <v>3985</v>
      </c>
      <c r="B1213" t="s">
        <v>3986</v>
      </c>
      <c r="C1213" t="s">
        <v>3918</v>
      </c>
      <c r="D1213" t="s">
        <v>3987</v>
      </c>
      <c r="E1213" t="s">
        <v>1609</v>
      </c>
      <c r="F1213" t="s">
        <v>17</v>
      </c>
      <c r="G1213" t="s">
        <v>32</v>
      </c>
      <c r="H1213">
        <v>5</v>
      </c>
      <c r="I1213">
        <v>11</v>
      </c>
      <c r="J1213">
        <v>0</v>
      </c>
      <c r="K1213">
        <v>7</v>
      </c>
      <c r="L1213">
        <v>0</v>
      </c>
    </row>
    <row r="1214" spans="1:12">
      <c r="A1214" t="s">
        <v>3988</v>
      </c>
      <c r="B1214" t="s">
        <v>3989</v>
      </c>
      <c r="C1214" t="s">
        <v>3918</v>
      </c>
      <c r="D1214" t="s">
        <v>3990</v>
      </c>
      <c r="E1214" t="s">
        <v>3991</v>
      </c>
      <c r="F1214" t="s">
        <v>17</v>
      </c>
      <c r="G1214" t="s">
        <v>32</v>
      </c>
      <c r="H1214">
        <v>3</v>
      </c>
      <c r="I1214">
        <v>11</v>
      </c>
      <c r="J1214">
        <v>0</v>
      </c>
      <c r="K1214">
        <v>9</v>
      </c>
      <c r="L1214">
        <v>0</v>
      </c>
    </row>
    <row r="1215" spans="1:12">
      <c r="A1215" t="s">
        <v>3992</v>
      </c>
      <c r="B1215" t="s">
        <v>3993</v>
      </c>
      <c r="C1215" t="s">
        <v>3918</v>
      </c>
      <c r="D1215" t="s">
        <v>3994</v>
      </c>
      <c r="E1215" t="s">
        <v>2199</v>
      </c>
      <c r="F1215" t="s">
        <v>17</v>
      </c>
      <c r="G1215" t="s">
        <v>32</v>
      </c>
      <c r="H1215">
        <v>3</v>
      </c>
      <c r="I1215">
        <v>11</v>
      </c>
      <c r="J1215">
        <v>1</v>
      </c>
      <c r="K1215">
        <v>7</v>
      </c>
      <c r="L1215">
        <v>0</v>
      </c>
    </row>
    <row r="1216" spans="1:12">
      <c r="A1216" t="s">
        <v>3995</v>
      </c>
      <c r="B1216" t="s">
        <v>3996</v>
      </c>
      <c r="C1216" t="s">
        <v>3918</v>
      </c>
      <c r="D1216" t="s">
        <v>3997</v>
      </c>
      <c r="E1216" t="s">
        <v>3923</v>
      </c>
      <c r="F1216" t="s">
        <v>17</v>
      </c>
      <c r="G1216" t="s">
        <v>32</v>
      </c>
      <c r="H1216">
        <v>4</v>
      </c>
      <c r="I1216">
        <v>11</v>
      </c>
      <c r="J1216">
        <v>0</v>
      </c>
      <c r="K1216">
        <v>6</v>
      </c>
      <c r="L1216">
        <v>0</v>
      </c>
    </row>
    <row r="1217" spans="1:12">
      <c r="A1217" t="s">
        <v>3998</v>
      </c>
      <c r="B1217" t="s">
        <v>3999</v>
      </c>
      <c r="C1217" t="s">
        <v>3918</v>
      </c>
      <c r="D1217" t="s">
        <v>4000</v>
      </c>
      <c r="E1217" t="s">
        <v>4001</v>
      </c>
      <c r="F1217" t="s">
        <v>17</v>
      </c>
      <c r="G1217" t="s">
        <v>32</v>
      </c>
      <c r="H1217">
        <v>4</v>
      </c>
      <c r="I1217">
        <v>11</v>
      </c>
      <c r="J1217">
        <v>1</v>
      </c>
      <c r="K1217">
        <v>4</v>
      </c>
      <c r="L1217">
        <v>2</v>
      </c>
    </row>
    <row r="1218" spans="1:12">
      <c r="A1218" t="s">
        <v>4002</v>
      </c>
      <c r="B1218" t="s">
        <v>4003</v>
      </c>
      <c r="C1218" t="s">
        <v>3918</v>
      </c>
      <c r="D1218" t="s">
        <v>4004</v>
      </c>
      <c r="E1218" t="s">
        <v>4005</v>
      </c>
      <c r="F1218" t="s">
        <v>17</v>
      </c>
      <c r="G1218" t="s">
        <v>32</v>
      </c>
      <c r="H1218">
        <v>2</v>
      </c>
      <c r="I1218">
        <v>11</v>
      </c>
      <c r="J1218">
        <v>2</v>
      </c>
      <c r="K1218">
        <v>7</v>
      </c>
      <c r="L1218">
        <v>1</v>
      </c>
    </row>
    <row r="1219" spans="1:12">
      <c r="A1219" t="s">
        <v>4006</v>
      </c>
      <c r="B1219" t="s">
        <v>4007</v>
      </c>
      <c r="C1219" t="s">
        <v>3918</v>
      </c>
      <c r="D1219" t="s">
        <v>3922</v>
      </c>
      <c r="E1219" t="s">
        <v>3923</v>
      </c>
      <c r="F1219" t="s">
        <v>17</v>
      </c>
      <c r="G1219" t="s">
        <v>87</v>
      </c>
      <c r="H1219">
        <v>3</v>
      </c>
      <c r="I1219">
        <v>11</v>
      </c>
      <c r="J1219">
        <v>0</v>
      </c>
      <c r="K1219">
        <v>6</v>
      </c>
      <c r="L1219">
        <v>0</v>
      </c>
    </row>
    <row r="1220" spans="1:12">
      <c r="A1220" t="s">
        <v>4008</v>
      </c>
      <c r="B1220" t="s">
        <v>4009</v>
      </c>
      <c r="C1220" t="s">
        <v>3918</v>
      </c>
      <c r="D1220" t="s">
        <v>4010</v>
      </c>
      <c r="E1220" t="s">
        <v>4011</v>
      </c>
      <c r="F1220" t="s">
        <v>17</v>
      </c>
      <c r="G1220" t="s">
        <v>87</v>
      </c>
      <c r="H1220">
        <v>5</v>
      </c>
      <c r="I1220">
        <v>11</v>
      </c>
      <c r="J1220">
        <v>0</v>
      </c>
      <c r="K1220">
        <v>9</v>
      </c>
      <c r="L1220">
        <v>0</v>
      </c>
    </row>
    <row r="1221" spans="1:12">
      <c r="A1221" t="s">
        <v>4012</v>
      </c>
      <c r="B1221" t="s">
        <v>4013</v>
      </c>
      <c r="C1221" t="s">
        <v>3918</v>
      </c>
      <c r="D1221" t="s">
        <v>4014</v>
      </c>
      <c r="E1221" t="s">
        <v>3949</v>
      </c>
      <c r="F1221" t="s">
        <v>17</v>
      </c>
      <c r="G1221" t="s">
        <v>32</v>
      </c>
      <c r="H1221">
        <v>2</v>
      </c>
      <c r="I1221">
        <v>11</v>
      </c>
      <c r="J1221">
        <v>0</v>
      </c>
      <c r="K1221">
        <v>9</v>
      </c>
      <c r="L1221">
        <v>1</v>
      </c>
    </row>
    <row r="1222" spans="1:12">
      <c r="A1222" t="s">
        <v>4015</v>
      </c>
      <c r="B1222" t="s">
        <v>4016</v>
      </c>
      <c r="C1222" t="s">
        <v>3918</v>
      </c>
      <c r="D1222" t="s">
        <v>4017</v>
      </c>
      <c r="E1222" t="s">
        <v>3970</v>
      </c>
      <c r="F1222" t="s">
        <v>17</v>
      </c>
      <c r="G1222" t="s">
        <v>87</v>
      </c>
      <c r="H1222">
        <v>4</v>
      </c>
      <c r="I1222">
        <v>11</v>
      </c>
      <c r="J1222">
        <v>1</v>
      </c>
      <c r="K1222">
        <v>6</v>
      </c>
      <c r="L1222">
        <v>0</v>
      </c>
    </row>
    <row r="1223" spans="1:12">
      <c r="A1223" t="s">
        <v>4018</v>
      </c>
      <c r="B1223" t="s">
        <v>4019</v>
      </c>
      <c r="C1223" t="s">
        <v>3918</v>
      </c>
      <c r="D1223" t="s">
        <v>4020</v>
      </c>
      <c r="E1223" t="s">
        <v>3949</v>
      </c>
      <c r="F1223" t="s">
        <v>17</v>
      </c>
      <c r="G1223" t="s">
        <v>32</v>
      </c>
      <c r="H1223">
        <v>4</v>
      </c>
      <c r="I1223">
        <v>11</v>
      </c>
      <c r="J1223">
        <v>2</v>
      </c>
      <c r="K1223">
        <v>7</v>
      </c>
      <c r="L1223">
        <v>0</v>
      </c>
    </row>
    <row r="1224" spans="1:12">
      <c r="A1224" t="s">
        <v>4021</v>
      </c>
      <c r="B1224" t="s">
        <v>4022</v>
      </c>
      <c r="C1224" t="s">
        <v>3918</v>
      </c>
      <c r="D1224" t="s">
        <v>4023</v>
      </c>
      <c r="E1224" t="s">
        <v>2943</v>
      </c>
      <c r="F1224" t="s">
        <v>17</v>
      </c>
      <c r="G1224" t="s">
        <v>32</v>
      </c>
      <c r="H1224">
        <v>3</v>
      </c>
      <c r="I1224">
        <v>11</v>
      </c>
      <c r="J1224">
        <v>1</v>
      </c>
      <c r="K1224">
        <v>5</v>
      </c>
      <c r="L1224">
        <v>2</v>
      </c>
    </row>
    <row r="1225" spans="1:12">
      <c r="A1225" t="s">
        <v>4024</v>
      </c>
      <c r="B1225" t="s">
        <v>4025</v>
      </c>
      <c r="C1225" t="s">
        <v>3918</v>
      </c>
      <c r="D1225" t="s">
        <v>4026</v>
      </c>
      <c r="E1225" t="s">
        <v>4027</v>
      </c>
      <c r="F1225" t="s">
        <v>17</v>
      </c>
      <c r="G1225" t="s">
        <v>87</v>
      </c>
      <c r="H1225">
        <v>2</v>
      </c>
      <c r="I1225">
        <v>11</v>
      </c>
      <c r="J1225">
        <v>0</v>
      </c>
      <c r="K1225">
        <v>7</v>
      </c>
      <c r="L1225">
        <v>1</v>
      </c>
    </row>
    <row r="1226" spans="1:12">
      <c r="A1226" t="s">
        <v>4028</v>
      </c>
      <c r="B1226" t="s">
        <v>4029</v>
      </c>
      <c r="C1226" t="s">
        <v>3918</v>
      </c>
      <c r="D1226" t="s">
        <v>4030</v>
      </c>
      <c r="E1226" t="s">
        <v>3927</v>
      </c>
      <c r="F1226" t="s">
        <v>17</v>
      </c>
      <c r="G1226" t="s">
        <v>27</v>
      </c>
      <c r="H1226">
        <v>2</v>
      </c>
      <c r="I1226">
        <v>11</v>
      </c>
      <c r="J1226">
        <v>1</v>
      </c>
      <c r="K1226">
        <v>5</v>
      </c>
      <c r="L1226">
        <v>1</v>
      </c>
    </row>
    <row r="1227" spans="1:12">
      <c r="A1227" t="s">
        <v>4031</v>
      </c>
      <c r="B1227" t="s">
        <v>4032</v>
      </c>
      <c r="C1227" t="s">
        <v>3918</v>
      </c>
      <c r="D1227" t="s">
        <v>4033</v>
      </c>
      <c r="E1227" t="s">
        <v>3923</v>
      </c>
      <c r="F1227" t="s">
        <v>17</v>
      </c>
      <c r="G1227" t="s">
        <v>87</v>
      </c>
      <c r="H1227">
        <v>3</v>
      </c>
      <c r="I1227">
        <v>11</v>
      </c>
      <c r="J1227">
        <v>0</v>
      </c>
      <c r="K1227">
        <v>6</v>
      </c>
      <c r="L1227">
        <v>0</v>
      </c>
    </row>
    <row r="1228" spans="1:12">
      <c r="A1228" t="s">
        <v>4034</v>
      </c>
      <c r="B1228" t="s">
        <v>4035</v>
      </c>
      <c r="C1228" t="s">
        <v>3918</v>
      </c>
      <c r="D1228" t="s">
        <v>4036</v>
      </c>
      <c r="E1228" t="s">
        <v>56</v>
      </c>
      <c r="F1228" t="s">
        <v>17</v>
      </c>
      <c r="G1228" t="s">
        <v>32</v>
      </c>
      <c r="H1228">
        <v>2</v>
      </c>
      <c r="I1228">
        <v>11</v>
      </c>
      <c r="J1228">
        <v>1</v>
      </c>
      <c r="K1228">
        <v>7</v>
      </c>
      <c r="L1228">
        <v>0</v>
      </c>
    </row>
    <row r="1229" spans="1:12">
      <c r="A1229" t="s">
        <v>4037</v>
      </c>
      <c r="B1229" t="s">
        <v>4038</v>
      </c>
      <c r="C1229" t="s">
        <v>3918</v>
      </c>
      <c r="D1229" t="s">
        <v>4039</v>
      </c>
      <c r="E1229" t="s">
        <v>3927</v>
      </c>
      <c r="F1229" t="s">
        <v>17</v>
      </c>
      <c r="G1229" t="s">
        <v>87</v>
      </c>
      <c r="H1229">
        <v>2</v>
      </c>
      <c r="I1229">
        <v>11</v>
      </c>
      <c r="J1229">
        <v>0</v>
      </c>
      <c r="K1229">
        <v>6</v>
      </c>
      <c r="L1229">
        <v>1</v>
      </c>
    </row>
    <row r="1230" spans="1:12">
      <c r="A1230" t="s">
        <v>4040</v>
      </c>
      <c r="B1230" t="s">
        <v>4041</v>
      </c>
      <c r="C1230" t="s">
        <v>3918</v>
      </c>
      <c r="D1230" t="s">
        <v>4042</v>
      </c>
      <c r="E1230" t="s">
        <v>4043</v>
      </c>
      <c r="F1230" t="s">
        <v>17</v>
      </c>
      <c r="G1230" t="s">
        <v>32</v>
      </c>
      <c r="H1230">
        <v>3</v>
      </c>
      <c r="I1230">
        <v>11</v>
      </c>
      <c r="J1230">
        <v>0</v>
      </c>
      <c r="K1230">
        <v>8</v>
      </c>
      <c r="L1230">
        <v>0</v>
      </c>
    </row>
    <row r="1231" spans="1:12">
      <c r="A1231" t="s">
        <v>4044</v>
      </c>
      <c r="B1231" t="s">
        <v>4045</v>
      </c>
      <c r="C1231" t="s">
        <v>3918</v>
      </c>
      <c r="D1231" t="s">
        <v>4046</v>
      </c>
      <c r="E1231" t="s">
        <v>3927</v>
      </c>
      <c r="F1231" t="s">
        <v>17</v>
      </c>
      <c r="G1231" t="s">
        <v>32</v>
      </c>
      <c r="H1231">
        <v>2</v>
      </c>
      <c r="I1231">
        <v>11</v>
      </c>
      <c r="J1231">
        <v>0</v>
      </c>
      <c r="K1231">
        <v>6</v>
      </c>
      <c r="L1231">
        <v>2</v>
      </c>
    </row>
    <row r="1232" spans="1:12">
      <c r="A1232" t="s">
        <v>4047</v>
      </c>
      <c r="B1232" t="s">
        <v>4048</v>
      </c>
      <c r="C1232" t="s">
        <v>3918</v>
      </c>
      <c r="D1232" t="s">
        <v>4020</v>
      </c>
      <c r="E1232" t="s">
        <v>3949</v>
      </c>
      <c r="F1232" t="s">
        <v>17</v>
      </c>
      <c r="G1232" t="s">
        <v>32</v>
      </c>
      <c r="H1232">
        <v>5</v>
      </c>
      <c r="I1232">
        <v>11</v>
      </c>
      <c r="J1232">
        <v>1</v>
      </c>
      <c r="K1232">
        <v>8</v>
      </c>
      <c r="L1232">
        <v>0</v>
      </c>
    </row>
    <row r="1233" spans="1:12">
      <c r="A1233" t="s">
        <v>4049</v>
      </c>
      <c r="B1233" t="s">
        <v>4050</v>
      </c>
      <c r="C1233" t="s">
        <v>3918</v>
      </c>
      <c r="D1233" t="s">
        <v>4051</v>
      </c>
      <c r="E1233" t="s">
        <v>56</v>
      </c>
      <c r="F1233" t="s">
        <v>17</v>
      </c>
      <c r="G1233" t="s">
        <v>32</v>
      </c>
      <c r="H1233">
        <v>2</v>
      </c>
      <c r="I1233">
        <v>11</v>
      </c>
      <c r="J1233">
        <v>0</v>
      </c>
      <c r="K1233">
        <v>6</v>
      </c>
      <c r="L1233">
        <v>0</v>
      </c>
    </row>
    <row r="1234" spans="1:12">
      <c r="A1234" t="s">
        <v>4052</v>
      </c>
      <c r="B1234" t="s">
        <v>4053</v>
      </c>
      <c r="C1234" t="s">
        <v>3918</v>
      </c>
      <c r="D1234" t="s">
        <v>3922</v>
      </c>
      <c r="E1234" t="s">
        <v>3923</v>
      </c>
      <c r="F1234" t="s">
        <v>192</v>
      </c>
      <c r="G1234" t="s">
        <v>193</v>
      </c>
      <c r="H1234">
        <v>3</v>
      </c>
      <c r="I1234">
        <v>11</v>
      </c>
      <c r="J1234">
        <v>1</v>
      </c>
      <c r="K1234">
        <v>5</v>
      </c>
      <c r="L1234">
        <v>0</v>
      </c>
    </row>
    <row r="1235" spans="1:12">
      <c r="A1235" t="s">
        <v>4054</v>
      </c>
      <c r="B1235" t="s">
        <v>4055</v>
      </c>
      <c r="C1235" t="s">
        <v>4056</v>
      </c>
      <c r="D1235" t="s">
        <v>4057</v>
      </c>
      <c r="E1235" t="s">
        <v>4043</v>
      </c>
      <c r="F1235" t="s">
        <v>17</v>
      </c>
      <c r="G1235" t="s">
        <v>87</v>
      </c>
      <c r="H1235">
        <v>2</v>
      </c>
      <c r="I1235">
        <v>11</v>
      </c>
      <c r="J1235">
        <v>0</v>
      </c>
      <c r="K1235">
        <v>6</v>
      </c>
      <c r="L1235">
        <v>2</v>
      </c>
    </row>
    <row r="1236" spans="1:12">
      <c r="A1236" t="s">
        <v>4058</v>
      </c>
      <c r="B1236" t="s">
        <v>4059</v>
      </c>
      <c r="C1236" t="s">
        <v>4056</v>
      </c>
      <c r="D1236" t="s">
        <v>4060</v>
      </c>
      <c r="E1236" t="s">
        <v>1558</v>
      </c>
      <c r="F1236" t="s">
        <v>17</v>
      </c>
      <c r="G1236" t="s">
        <v>32</v>
      </c>
      <c r="H1236">
        <v>4</v>
      </c>
      <c r="I1236">
        <v>11</v>
      </c>
      <c r="J1236">
        <v>0</v>
      </c>
      <c r="K1236">
        <v>9</v>
      </c>
      <c r="L1236">
        <v>2</v>
      </c>
    </row>
    <row r="1237" spans="1:12">
      <c r="A1237" t="s">
        <v>4061</v>
      </c>
      <c r="B1237" t="s">
        <v>4062</v>
      </c>
      <c r="C1237" t="s">
        <v>4056</v>
      </c>
      <c r="D1237" t="s">
        <v>4063</v>
      </c>
      <c r="E1237" t="s">
        <v>4064</v>
      </c>
      <c r="F1237" t="s">
        <v>17</v>
      </c>
      <c r="G1237" t="s">
        <v>87</v>
      </c>
      <c r="H1237">
        <v>3</v>
      </c>
      <c r="I1237">
        <v>11</v>
      </c>
      <c r="J1237">
        <v>0</v>
      </c>
      <c r="K1237">
        <v>8</v>
      </c>
      <c r="L1237">
        <v>1</v>
      </c>
    </row>
    <row r="1238" spans="1:12">
      <c r="A1238" t="s">
        <v>4065</v>
      </c>
      <c r="B1238" t="s">
        <v>4066</v>
      </c>
      <c r="C1238" t="s">
        <v>4056</v>
      </c>
      <c r="D1238" t="s">
        <v>4067</v>
      </c>
      <c r="E1238" t="s">
        <v>4068</v>
      </c>
      <c r="F1238" t="s">
        <v>17</v>
      </c>
      <c r="G1238" t="s">
        <v>32</v>
      </c>
      <c r="H1238">
        <v>3</v>
      </c>
      <c r="I1238">
        <v>11</v>
      </c>
      <c r="J1238">
        <v>0</v>
      </c>
      <c r="K1238">
        <v>8</v>
      </c>
      <c r="L1238">
        <v>0</v>
      </c>
    </row>
    <row r="1239" spans="1:12">
      <c r="A1239" t="s">
        <v>4069</v>
      </c>
      <c r="B1239" t="s">
        <v>4070</v>
      </c>
      <c r="C1239" t="s">
        <v>4056</v>
      </c>
      <c r="D1239" t="s">
        <v>4071</v>
      </c>
      <c r="E1239" t="s">
        <v>1558</v>
      </c>
      <c r="F1239" t="s">
        <v>17</v>
      </c>
      <c r="G1239" t="s">
        <v>113</v>
      </c>
      <c r="H1239">
        <v>4</v>
      </c>
      <c r="I1239">
        <v>11</v>
      </c>
      <c r="J1239">
        <v>0</v>
      </c>
      <c r="K1239">
        <v>8</v>
      </c>
      <c r="L1239">
        <v>1</v>
      </c>
    </row>
    <row r="1240" spans="1:12">
      <c r="A1240" t="s">
        <v>4072</v>
      </c>
      <c r="B1240" t="s">
        <v>4073</v>
      </c>
      <c r="C1240" t="s">
        <v>4056</v>
      </c>
      <c r="D1240" t="s">
        <v>4074</v>
      </c>
      <c r="E1240" t="s">
        <v>4075</v>
      </c>
      <c r="F1240" t="s">
        <v>17</v>
      </c>
      <c r="G1240" t="s">
        <v>32</v>
      </c>
      <c r="H1240">
        <v>3</v>
      </c>
      <c r="I1240">
        <v>11</v>
      </c>
      <c r="J1240">
        <v>0</v>
      </c>
      <c r="K1240">
        <v>9</v>
      </c>
      <c r="L1240">
        <v>2</v>
      </c>
    </row>
    <row r="1241" spans="1:12">
      <c r="A1241" t="s">
        <v>4076</v>
      </c>
      <c r="B1241" t="s">
        <v>4077</v>
      </c>
      <c r="C1241" t="s">
        <v>4056</v>
      </c>
      <c r="D1241" t="s">
        <v>4078</v>
      </c>
      <c r="E1241" t="s">
        <v>4079</v>
      </c>
      <c r="F1241" t="s">
        <v>17</v>
      </c>
      <c r="G1241" t="s">
        <v>32</v>
      </c>
      <c r="H1241">
        <v>3</v>
      </c>
      <c r="I1241">
        <v>11</v>
      </c>
      <c r="J1241">
        <v>0</v>
      </c>
      <c r="K1241">
        <v>9</v>
      </c>
      <c r="L1241">
        <v>0</v>
      </c>
    </row>
    <row r="1242" spans="1:12">
      <c r="A1242" t="s">
        <v>4080</v>
      </c>
      <c r="B1242" t="s">
        <v>4081</v>
      </c>
      <c r="C1242" t="s">
        <v>4056</v>
      </c>
      <c r="D1242" t="s">
        <v>4082</v>
      </c>
      <c r="E1242" t="s">
        <v>197</v>
      </c>
      <c r="F1242" t="s">
        <v>17</v>
      </c>
      <c r="G1242" t="s">
        <v>32</v>
      </c>
      <c r="H1242">
        <v>4</v>
      </c>
      <c r="I1242">
        <v>11</v>
      </c>
      <c r="J1242">
        <v>0</v>
      </c>
      <c r="K1242">
        <v>8</v>
      </c>
      <c r="L1242">
        <v>0</v>
      </c>
    </row>
    <row r="1243" spans="1:12">
      <c r="A1243" t="s">
        <v>4083</v>
      </c>
      <c r="B1243" t="s">
        <v>4084</v>
      </c>
      <c r="C1243" t="s">
        <v>4056</v>
      </c>
      <c r="D1243" t="s">
        <v>4085</v>
      </c>
      <c r="E1243" t="s">
        <v>4043</v>
      </c>
      <c r="F1243" t="s">
        <v>17</v>
      </c>
      <c r="G1243" t="s">
        <v>32</v>
      </c>
      <c r="H1243">
        <v>2</v>
      </c>
      <c r="I1243">
        <v>11</v>
      </c>
      <c r="J1243">
        <v>0</v>
      </c>
      <c r="K1243">
        <v>7</v>
      </c>
      <c r="L1243">
        <v>1</v>
      </c>
    </row>
    <row r="1244" spans="1:12">
      <c r="A1244" t="s">
        <v>4086</v>
      </c>
      <c r="B1244" t="s">
        <v>4087</v>
      </c>
      <c r="C1244" t="s">
        <v>4056</v>
      </c>
      <c r="D1244" t="s">
        <v>4088</v>
      </c>
      <c r="E1244" t="s">
        <v>4064</v>
      </c>
      <c r="F1244" t="s">
        <v>17</v>
      </c>
      <c r="G1244" t="s">
        <v>27</v>
      </c>
      <c r="H1244">
        <v>3</v>
      </c>
      <c r="I1244">
        <v>11</v>
      </c>
      <c r="J1244">
        <v>0</v>
      </c>
      <c r="K1244">
        <v>7</v>
      </c>
      <c r="L1244">
        <v>3</v>
      </c>
    </row>
    <row r="1245" spans="1:12">
      <c r="A1245" t="s">
        <v>4089</v>
      </c>
      <c r="B1245" t="s">
        <v>4090</v>
      </c>
      <c r="C1245" t="s">
        <v>4056</v>
      </c>
      <c r="D1245" t="s">
        <v>4091</v>
      </c>
      <c r="E1245" t="s">
        <v>4092</v>
      </c>
      <c r="F1245" t="s">
        <v>17</v>
      </c>
      <c r="G1245" t="s">
        <v>32</v>
      </c>
      <c r="H1245">
        <v>2</v>
      </c>
      <c r="I1245">
        <v>11</v>
      </c>
      <c r="J1245">
        <v>0</v>
      </c>
      <c r="K1245">
        <v>8</v>
      </c>
      <c r="L1245">
        <v>0</v>
      </c>
    </row>
    <row r="1246" spans="1:12">
      <c r="A1246" t="s">
        <v>4093</v>
      </c>
      <c r="B1246" t="s">
        <v>4094</v>
      </c>
      <c r="C1246" t="s">
        <v>4056</v>
      </c>
      <c r="D1246" t="s">
        <v>4095</v>
      </c>
      <c r="E1246" t="s">
        <v>4068</v>
      </c>
      <c r="F1246" t="s">
        <v>17</v>
      </c>
      <c r="G1246" t="s">
        <v>32</v>
      </c>
      <c r="H1246">
        <v>3</v>
      </c>
      <c r="I1246">
        <v>11</v>
      </c>
      <c r="J1246">
        <v>0</v>
      </c>
      <c r="K1246">
        <v>9</v>
      </c>
      <c r="L1246">
        <v>0</v>
      </c>
    </row>
    <row r="1247" spans="1:12">
      <c r="A1247" t="s">
        <v>4096</v>
      </c>
      <c r="B1247" t="s">
        <v>4097</v>
      </c>
      <c r="C1247" t="s">
        <v>4056</v>
      </c>
      <c r="D1247" t="s">
        <v>4098</v>
      </c>
      <c r="E1247" t="s">
        <v>4092</v>
      </c>
      <c r="F1247" t="s">
        <v>17</v>
      </c>
      <c r="G1247" t="s">
        <v>87</v>
      </c>
      <c r="H1247">
        <v>5</v>
      </c>
      <c r="I1247">
        <v>11</v>
      </c>
      <c r="J1247">
        <v>0</v>
      </c>
      <c r="K1247">
        <v>7</v>
      </c>
      <c r="L1247">
        <v>0</v>
      </c>
    </row>
    <row r="1248" spans="1:12">
      <c r="A1248" t="s">
        <v>4099</v>
      </c>
      <c r="B1248" t="s">
        <v>4100</v>
      </c>
      <c r="C1248" t="s">
        <v>4056</v>
      </c>
      <c r="D1248" t="s">
        <v>4101</v>
      </c>
      <c r="E1248" t="s">
        <v>4102</v>
      </c>
      <c r="F1248" t="s">
        <v>17</v>
      </c>
      <c r="G1248" t="s">
        <v>32</v>
      </c>
      <c r="H1248">
        <v>3</v>
      </c>
      <c r="I1248">
        <v>11</v>
      </c>
      <c r="J1248">
        <v>0</v>
      </c>
      <c r="K1248">
        <v>9</v>
      </c>
      <c r="L1248">
        <v>2</v>
      </c>
    </row>
    <row r="1249" spans="1:12">
      <c r="A1249" t="s">
        <v>4103</v>
      </c>
      <c r="B1249" t="s">
        <v>4104</v>
      </c>
      <c r="C1249" t="s">
        <v>4056</v>
      </c>
      <c r="D1249" t="s">
        <v>4105</v>
      </c>
      <c r="E1249" t="s">
        <v>4068</v>
      </c>
      <c r="F1249" t="s">
        <v>17</v>
      </c>
      <c r="G1249" t="s">
        <v>32</v>
      </c>
      <c r="H1249">
        <v>3</v>
      </c>
      <c r="I1249">
        <v>11</v>
      </c>
      <c r="J1249">
        <v>0</v>
      </c>
      <c r="K1249">
        <v>10</v>
      </c>
      <c r="L1249">
        <v>0</v>
      </c>
    </row>
    <row r="1250" spans="1:12">
      <c r="A1250" t="s">
        <v>4106</v>
      </c>
      <c r="B1250" t="s">
        <v>4107</v>
      </c>
      <c r="C1250" t="s">
        <v>4056</v>
      </c>
      <c r="D1250" t="s">
        <v>4108</v>
      </c>
      <c r="E1250" t="s">
        <v>4068</v>
      </c>
      <c r="F1250" t="s">
        <v>17</v>
      </c>
      <c r="G1250" t="s">
        <v>32</v>
      </c>
      <c r="H1250">
        <v>4</v>
      </c>
      <c r="I1250">
        <v>11</v>
      </c>
      <c r="J1250">
        <v>1</v>
      </c>
      <c r="K1250">
        <v>7</v>
      </c>
      <c r="L1250">
        <v>2</v>
      </c>
    </row>
    <row r="1251" spans="1:12">
      <c r="A1251" t="s">
        <v>4109</v>
      </c>
      <c r="B1251" t="s">
        <v>4110</v>
      </c>
      <c r="C1251" t="s">
        <v>4056</v>
      </c>
      <c r="D1251" t="s">
        <v>4111</v>
      </c>
      <c r="E1251" t="s">
        <v>4102</v>
      </c>
      <c r="F1251" t="s">
        <v>17</v>
      </c>
      <c r="G1251" t="s">
        <v>27</v>
      </c>
      <c r="H1251">
        <v>2</v>
      </c>
      <c r="I1251">
        <v>11</v>
      </c>
      <c r="J1251">
        <v>1</v>
      </c>
      <c r="K1251">
        <v>5</v>
      </c>
      <c r="L1251">
        <v>3</v>
      </c>
    </row>
    <row r="1252" spans="1:12">
      <c r="A1252" t="s">
        <v>4112</v>
      </c>
      <c r="B1252" t="s">
        <v>4113</v>
      </c>
      <c r="C1252" t="s">
        <v>4056</v>
      </c>
      <c r="D1252" t="s">
        <v>4114</v>
      </c>
      <c r="E1252" t="s">
        <v>4115</v>
      </c>
      <c r="F1252" t="s">
        <v>17</v>
      </c>
      <c r="G1252" t="s">
        <v>87</v>
      </c>
      <c r="H1252">
        <v>4</v>
      </c>
      <c r="I1252">
        <v>11</v>
      </c>
      <c r="J1252">
        <v>1</v>
      </c>
      <c r="K1252">
        <v>8</v>
      </c>
      <c r="L1252">
        <v>0</v>
      </c>
    </row>
    <row r="1253" spans="1:12">
      <c r="A1253" t="s">
        <v>4116</v>
      </c>
      <c r="B1253" t="s">
        <v>4117</v>
      </c>
      <c r="C1253" t="s">
        <v>4056</v>
      </c>
      <c r="D1253" t="s">
        <v>4118</v>
      </c>
      <c r="E1253" t="s">
        <v>1558</v>
      </c>
      <c r="F1253" t="s">
        <v>17</v>
      </c>
      <c r="G1253" t="s">
        <v>32</v>
      </c>
      <c r="H1253">
        <v>2</v>
      </c>
      <c r="I1253">
        <v>11</v>
      </c>
      <c r="J1253">
        <v>0</v>
      </c>
      <c r="K1253">
        <v>5</v>
      </c>
      <c r="L1253">
        <v>1</v>
      </c>
    </row>
    <row r="1254" spans="1:12">
      <c r="A1254" t="s">
        <v>4119</v>
      </c>
      <c r="B1254" t="s">
        <v>4120</v>
      </c>
      <c r="C1254" t="s">
        <v>4056</v>
      </c>
      <c r="D1254" t="s">
        <v>4121</v>
      </c>
      <c r="E1254" t="s">
        <v>4122</v>
      </c>
      <c r="F1254" t="s">
        <v>17</v>
      </c>
      <c r="G1254" t="s">
        <v>87</v>
      </c>
      <c r="H1254">
        <v>4</v>
      </c>
      <c r="I1254">
        <v>11</v>
      </c>
      <c r="J1254">
        <v>0</v>
      </c>
      <c r="K1254">
        <v>9</v>
      </c>
      <c r="L1254">
        <v>1</v>
      </c>
    </row>
    <row r="1255" spans="1:12">
      <c r="A1255" t="s">
        <v>4123</v>
      </c>
      <c r="B1255" t="s">
        <v>4124</v>
      </c>
      <c r="C1255" t="s">
        <v>4056</v>
      </c>
      <c r="D1255" t="s">
        <v>4125</v>
      </c>
      <c r="E1255" t="s">
        <v>4122</v>
      </c>
      <c r="F1255" t="s">
        <v>17</v>
      </c>
      <c r="G1255" t="s">
        <v>32</v>
      </c>
      <c r="H1255">
        <v>4</v>
      </c>
      <c r="I1255">
        <v>11</v>
      </c>
      <c r="J1255">
        <v>0</v>
      </c>
      <c r="K1255">
        <v>9</v>
      </c>
      <c r="L1255">
        <v>1</v>
      </c>
    </row>
    <row r="1256" spans="1:12">
      <c r="A1256" t="s">
        <v>4126</v>
      </c>
      <c r="B1256" t="s">
        <v>4127</v>
      </c>
      <c r="C1256" t="s">
        <v>4056</v>
      </c>
      <c r="D1256" t="s">
        <v>4128</v>
      </c>
      <c r="E1256" t="s">
        <v>1558</v>
      </c>
      <c r="F1256" t="s">
        <v>17</v>
      </c>
      <c r="G1256" t="s">
        <v>32</v>
      </c>
      <c r="H1256">
        <v>2</v>
      </c>
      <c r="I1256">
        <v>11</v>
      </c>
      <c r="J1256">
        <v>0</v>
      </c>
      <c r="K1256">
        <v>8</v>
      </c>
      <c r="L1256">
        <v>2</v>
      </c>
    </row>
    <row r="1257" spans="1:12">
      <c r="A1257" t="s">
        <v>4129</v>
      </c>
      <c r="B1257" t="s">
        <v>4130</v>
      </c>
      <c r="C1257" t="s">
        <v>4056</v>
      </c>
      <c r="D1257" t="s">
        <v>4131</v>
      </c>
      <c r="E1257" t="s">
        <v>4092</v>
      </c>
      <c r="F1257" t="s">
        <v>17</v>
      </c>
      <c r="G1257" t="s">
        <v>32</v>
      </c>
      <c r="H1257">
        <v>2</v>
      </c>
      <c r="I1257">
        <v>11</v>
      </c>
      <c r="J1257">
        <v>0</v>
      </c>
      <c r="K1257">
        <v>5</v>
      </c>
      <c r="L1257">
        <v>1</v>
      </c>
    </row>
    <row r="1258" spans="1:12">
      <c r="A1258" t="s">
        <v>4132</v>
      </c>
      <c r="B1258" t="s">
        <v>4133</v>
      </c>
      <c r="C1258" t="s">
        <v>4056</v>
      </c>
      <c r="D1258" t="s">
        <v>4134</v>
      </c>
      <c r="E1258" t="s">
        <v>4092</v>
      </c>
      <c r="F1258" t="s">
        <v>17</v>
      </c>
      <c r="G1258" t="s">
        <v>32</v>
      </c>
      <c r="H1258">
        <v>2</v>
      </c>
      <c r="I1258">
        <v>11</v>
      </c>
      <c r="J1258">
        <v>0</v>
      </c>
      <c r="K1258">
        <v>9</v>
      </c>
      <c r="L1258">
        <v>0</v>
      </c>
    </row>
    <row r="1259" spans="1:12">
      <c r="A1259" t="s">
        <v>4135</v>
      </c>
      <c r="B1259" t="s">
        <v>4136</v>
      </c>
      <c r="C1259" t="s">
        <v>4056</v>
      </c>
      <c r="D1259" t="s">
        <v>4137</v>
      </c>
      <c r="E1259" t="s">
        <v>1558</v>
      </c>
      <c r="F1259" t="s">
        <v>17</v>
      </c>
      <c r="G1259" t="s">
        <v>32</v>
      </c>
      <c r="H1259">
        <v>2</v>
      </c>
      <c r="I1259">
        <v>11</v>
      </c>
      <c r="J1259">
        <v>0</v>
      </c>
      <c r="K1259">
        <v>7</v>
      </c>
      <c r="L1259">
        <v>1</v>
      </c>
    </row>
    <row r="1260" spans="1:12">
      <c r="A1260" t="s">
        <v>4138</v>
      </c>
      <c r="B1260" t="s">
        <v>4139</v>
      </c>
      <c r="C1260" t="s">
        <v>4056</v>
      </c>
      <c r="D1260" t="s">
        <v>4140</v>
      </c>
      <c r="E1260" t="s">
        <v>4102</v>
      </c>
      <c r="F1260" t="s">
        <v>17</v>
      </c>
      <c r="G1260" t="s">
        <v>32</v>
      </c>
      <c r="H1260">
        <v>5</v>
      </c>
      <c r="I1260">
        <v>11</v>
      </c>
      <c r="J1260">
        <v>3</v>
      </c>
      <c r="K1260">
        <v>5</v>
      </c>
      <c r="L1260">
        <v>3</v>
      </c>
    </row>
    <row r="1261" spans="1:12">
      <c r="A1261" t="s">
        <v>4141</v>
      </c>
      <c r="B1261" t="s">
        <v>4142</v>
      </c>
      <c r="C1261" t="s">
        <v>4056</v>
      </c>
      <c r="D1261" t="s">
        <v>4143</v>
      </c>
      <c r="E1261" t="s">
        <v>4064</v>
      </c>
      <c r="F1261" t="s">
        <v>17</v>
      </c>
      <c r="G1261" t="s">
        <v>27</v>
      </c>
      <c r="H1261">
        <v>2</v>
      </c>
      <c r="I1261">
        <v>11</v>
      </c>
      <c r="J1261">
        <v>0</v>
      </c>
      <c r="K1261">
        <v>5</v>
      </c>
      <c r="L1261">
        <v>2</v>
      </c>
    </row>
    <row r="1262" spans="1:12">
      <c r="A1262" t="s">
        <v>4144</v>
      </c>
      <c r="B1262" t="s">
        <v>4145</v>
      </c>
      <c r="C1262" t="s">
        <v>4056</v>
      </c>
      <c r="D1262" t="s">
        <v>4146</v>
      </c>
      <c r="E1262" t="s">
        <v>4064</v>
      </c>
      <c r="F1262" t="s">
        <v>17</v>
      </c>
      <c r="G1262" t="s">
        <v>32</v>
      </c>
      <c r="H1262">
        <v>4</v>
      </c>
      <c r="I1262">
        <v>11</v>
      </c>
      <c r="J1262">
        <v>0</v>
      </c>
      <c r="K1262">
        <v>11</v>
      </c>
      <c r="L1262">
        <v>0</v>
      </c>
    </row>
    <row r="1263" spans="1:12">
      <c r="A1263" t="s">
        <v>4147</v>
      </c>
      <c r="B1263" t="s">
        <v>4148</v>
      </c>
      <c r="C1263" t="s">
        <v>4056</v>
      </c>
      <c r="D1263" t="s">
        <v>4149</v>
      </c>
      <c r="E1263" t="s">
        <v>4092</v>
      </c>
      <c r="F1263" t="s">
        <v>17</v>
      </c>
      <c r="G1263" t="s">
        <v>32</v>
      </c>
      <c r="H1263">
        <v>1</v>
      </c>
      <c r="I1263">
        <v>11</v>
      </c>
      <c r="J1263">
        <v>0</v>
      </c>
      <c r="K1263">
        <v>8</v>
      </c>
      <c r="L1263">
        <v>3</v>
      </c>
    </row>
    <row r="1264" spans="1:12">
      <c r="A1264" t="s">
        <v>4150</v>
      </c>
      <c r="B1264" t="s">
        <v>4151</v>
      </c>
      <c r="C1264" t="s">
        <v>4056</v>
      </c>
      <c r="D1264" t="s">
        <v>4152</v>
      </c>
      <c r="E1264" t="s">
        <v>4068</v>
      </c>
      <c r="F1264" t="s">
        <v>17</v>
      </c>
      <c r="G1264" t="s">
        <v>27</v>
      </c>
      <c r="H1264">
        <v>2</v>
      </c>
      <c r="I1264">
        <v>11</v>
      </c>
      <c r="J1264">
        <v>0</v>
      </c>
      <c r="K1264">
        <v>8</v>
      </c>
      <c r="L1264">
        <v>0</v>
      </c>
    </row>
    <row r="1265" spans="1:12">
      <c r="A1265" t="s">
        <v>4153</v>
      </c>
      <c r="B1265" t="s">
        <v>4154</v>
      </c>
      <c r="C1265" t="s">
        <v>4056</v>
      </c>
      <c r="D1265" t="s">
        <v>4155</v>
      </c>
      <c r="E1265" t="s">
        <v>4156</v>
      </c>
      <c r="F1265" t="s">
        <v>17</v>
      </c>
      <c r="G1265" t="s">
        <v>32</v>
      </c>
      <c r="H1265">
        <v>4</v>
      </c>
      <c r="I1265">
        <v>11</v>
      </c>
      <c r="J1265">
        <v>0</v>
      </c>
      <c r="K1265">
        <v>6</v>
      </c>
      <c r="L1265">
        <v>1</v>
      </c>
    </row>
    <row r="1266" spans="1:12">
      <c r="A1266" t="s">
        <v>4157</v>
      </c>
      <c r="B1266" t="s">
        <v>4158</v>
      </c>
      <c r="C1266" t="s">
        <v>4056</v>
      </c>
      <c r="D1266" t="s">
        <v>4159</v>
      </c>
      <c r="E1266" t="s">
        <v>1558</v>
      </c>
      <c r="F1266" t="s">
        <v>17</v>
      </c>
      <c r="G1266" t="s">
        <v>32</v>
      </c>
      <c r="H1266">
        <v>3</v>
      </c>
      <c r="I1266">
        <v>11</v>
      </c>
      <c r="J1266">
        <v>0</v>
      </c>
      <c r="K1266">
        <v>9</v>
      </c>
      <c r="L1266">
        <v>0</v>
      </c>
    </row>
    <row r="1267" spans="1:12">
      <c r="A1267" t="s">
        <v>4160</v>
      </c>
      <c r="B1267" t="s">
        <v>4161</v>
      </c>
      <c r="C1267" t="s">
        <v>4056</v>
      </c>
      <c r="D1267" t="s">
        <v>4162</v>
      </c>
      <c r="E1267" t="s">
        <v>4102</v>
      </c>
      <c r="F1267" t="s">
        <v>17</v>
      </c>
      <c r="G1267" t="s">
        <v>32</v>
      </c>
      <c r="H1267">
        <v>4</v>
      </c>
      <c r="I1267">
        <v>11</v>
      </c>
      <c r="J1267">
        <v>0</v>
      </c>
      <c r="K1267">
        <v>6</v>
      </c>
      <c r="L1267">
        <v>5</v>
      </c>
    </row>
    <row r="1268" spans="1:12">
      <c r="A1268" t="s">
        <v>4163</v>
      </c>
      <c r="B1268" t="s">
        <v>4164</v>
      </c>
      <c r="C1268" t="s">
        <v>4056</v>
      </c>
      <c r="D1268" t="s">
        <v>4165</v>
      </c>
      <c r="E1268" t="s">
        <v>4102</v>
      </c>
      <c r="F1268" t="s">
        <v>17</v>
      </c>
      <c r="G1268" t="s">
        <v>32</v>
      </c>
      <c r="H1268">
        <v>5</v>
      </c>
      <c r="I1268">
        <v>11</v>
      </c>
      <c r="J1268">
        <v>2</v>
      </c>
      <c r="K1268">
        <v>0</v>
      </c>
      <c r="L1268">
        <v>1</v>
      </c>
    </row>
    <row r="1269" spans="1:12">
      <c r="A1269" t="s">
        <v>4166</v>
      </c>
      <c r="B1269" t="s">
        <v>4167</v>
      </c>
      <c r="C1269" t="s">
        <v>4056</v>
      </c>
      <c r="D1269" t="s">
        <v>4168</v>
      </c>
      <c r="E1269" t="s">
        <v>4043</v>
      </c>
      <c r="F1269" t="s">
        <v>17</v>
      </c>
      <c r="G1269" t="s">
        <v>87</v>
      </c>
      <c r="H1269">
        <v>3</v>
      </c>
      <c r="I1269">
        <v>11</v>
      </c>
      <c r="J1269">
        <v>0</v>
      </c>
      <c r="K1269">
        <v>6</v>
      </c>
      <c r="L1269">
        <v>2</v>
      </c>
    </row>
    <row r="1270" spans="1:12">
      <c r="A1270" t="s">
        <v>4169</v>
      </c>
      <c r="B1270" t="s">
        <v>4170</v>
      </c>
      <c r="C1270" t="s">
        <v>4056</v>
      </c>
      <c r="D1270" t="s">
        <v>4171</v>
      </c>
      <c r="E1270" t="s">
        <v>4043</v>
      </c>
      <c r="F1270" t="s">
        <v>17</v>
      </c>
      <c r="G1270" t="s">
        <v>32</v>
      </c>
      <c r="H1270">
        <v>3</v>
      </c>
      <c r="I1270">
        <v>11</v>
      </c>
      <c r="J1270">
        <v>0</v>
      </c>
      <c r="K1270">
        <v>9</v>
      </c>
      <c r="L1270">
        <v>0</v>
      </c>
    </row>
    <row r="1271" spans="1:12">
      <c r="A1271" t="s">
        <v>4172</v>
      </c>
      <c r="B1271" t="s">
        <v>2764</v>
      </c>
      <c r="C1271" t="s">
        <v>4056</v>
      </c>
      <c r="D1271" t="s">
        <v>4173</v>
      </c>
      <c r="E1271" t="s">
        <v>4156</v>
      </c>
      <c r="F1271" t="s">
        <v>17</v>
      </c>
      <c r="G1271" t="s">
        <v>32</v>
      </c>
      <c r="H1271">
        <v>3</v>
      </c>
      <c r="I1271">
        <v>11</v>
      </c>
      <c r="J1271">
        <v>0</v>
      </c>
      <c r="K1271">
        <v>6</v>
      </c>
      <c r="L1271">
        <v>2</v>
      </c>
    </row>
    <row r="1272" spans="1:12">
      <c r="A1272" t="s">
        <v>4174</v>
      </c>
      <c r="B1272" t="s">
        <v>4175</v>
      </c>
      <c r="C1272" t="s">
        <v>4056</v>
      </c>
      <c r="D1272" t="s">
        <v>4176</v>
      </c>
      <c r="E1272" t="s">
        <v>1558</v>
      </c>
      <c r="F1272" t="s">
        <v>17</v>
      </c>
      <c r="G1272" t="s">
        <v>32</v>
      </c>
      <c r="H1272">
        <v>5</v>
      </c>
      <c r="I1272">
        <v>11</v>
      </c>
      <c r="J1272">
        <v>1</v>
      </c>
      <c r="K1272">
        <v>8</v>
      </c>
      <c r="L1272">
        <v>0</v>
      </c>
    </row>
    <row r="1273" spans="1:12">
      <c r="A1273" t="s">
        <v>4177</v>
      </c>
      <c r="B1273" t="s">
        <v>4178</v>
      </c>
      <c r="C1273" t="s">
        <v>4056</v>
      </c>
      <c r="D1273" t="s">
        <v>4179</v>
      </c>
      <c r="E1273" t="s">
        <v>1558</v>
      </c>
      <c r="F1273" t="s">
        <v>17</v>
      </c>
      <c r="G1273" t="s">
        <v>32</v>
      </c>
      <c r="H1273">
        <v>3</v>
      </c>
      <c r="I1273">
        <v>11</v>
      </c>
      <c r="J1273">
        <v>0</v>
      </c>
      <c r="K1273">
        <v>7</v>
      </c>
      <c r="L1273">
        <v>2</v>
      </c>
    </row>
    <row r="1274" spans="1:12">
      <c r="A1274" t="s">
        <v>4180</v>
      </c>
      <c r="B1274" t="s">
        <v>4181</v>
      </c>
      <c r="C1274" t="s">
        <v>4056</v>
      </c>
      <c r="D1274" t="s">
        <v>4182</v>
      </c>
      <c r="E1274" t="s">
        <v>4156</v>
      </c>
      <c r="F1274" t="s">
        <v>17</v>
      </c>
      <c r="G1274" t="s">
        <v>230</v>
      </c>
      <c r="H1274">
        <v>4</v>
      </c>
      <c r="I1274">
        <v>11</v>
      </c>
      <c r="J1274">
        <v>0</v>
      </c>
      <c r="K1274">
        <v>7</v>
      </c>
      <c r="L1274">
        <v>0</v>
      </c>
    </row>
    <row r="1275" spans="1:12">
      <c r="A1275" t="s">
        <v>4183</v>
      </c>
      <c r="B1275" t="s">
        <v>4184</v>
      </c>
      <c r="C1275" t="s">
        <v>4056</v>
      </c>
      <c r="D1275" t="s">
        <v>4185</v>
      </c>
      <c r="E1275" t="s">
        <v>4102</v>
      </c>
      <c r="F1275" t="s">
        <v>192</v>
      </c>
      <c r="G1275" t="s">
        <v>193</v>
      </c>
      <c r="H1275">
        <v>4</v>
      </c>
      <c r="I1275">
        <v>11</v>
      </c>
      <c r="J1275">
        <v>0</v>
      </c>
      <c r="K1275">
        <v>4</v>
      </c>
      <c r="L1275">
        <v>2</v>
      </c>
    </row>
    <row r="1276" spans="1:12">
      <c r="A1276" t="s">
        <v>4186</v>
      </c>
      <c r="B1276" t="s">
        <v>4187</v>
      </c>
      <c r="C1276" t="s">
        <v>4056</v>
      </c>
      <c r="D1276" t="s">
        <v>4188</v>
      </c>
      <c r="E1276" t="s">
        <v>4102</v>
      </c>
      <c r="F1276" t="s">
        <v>17</v>
      </c>
      <c r="G1276" t="s">
        <v>32</v>
      </c>
      <c r="H1276">
        <v>5</v>
      </c>
      <c r="I1276">
        <v>11</v>
      </c>
      <c r="J1276">
        <v>1</v>
      </c>
      <c r="K1276">
        <v>8</v>
      </c>
      <c r="L1276">
        <v>2</v>
      </c>
    </row>
    <row r="1277" spans="1:12">
      <c r="A1277" t="s">
        <v>4189</v>
      </c>
      <c r="B1277" t="s">
        <v>2094</v>
      </c>
      <c r="C1277" t="s">
        <v>4056</v>
      </c>
      <c r="D1277" t="s">
        <v>4190</v>
      </c>
      <c r="E1277" t="s">
        <v>4122</v>
      </c>
      <c r="F1277" t="s">
        <v>17</v>
      </c>
      <c r="G1277" t="s">
        <v>27</v>
      </c>
      <c r="H1277">
        <v>1</v>
      </c>
      <c r="I1277">
        <v>11</v>
      </c>
      <c r="J1277">
        <v>0</v>
      </c>
      <c r="K1277">
        <v>5</v>
      </c>
      <c r="L1277">
        <v>3</v>
      </c>
    </row>
    <row r="1278" spans="1:12">
      <c r="A1278" t="s">
        <v>4191</v>
      </c>
      <c r="B1278" t="s">
        <v>4192</v>
      </c>
      <c r="C1278" t="s">
        <v>4056</v>
      </c>
      <c r="D1278" t="s">
        <v>4193</v>
      </c>
      <c r="E1278" t="s">
        <v>4102</v>
      </c>
      <c r="F1278" t="s">
        <v>17</v>
      </c>
      <c r="G1278" t="s">
        <v>32</v>
      </c>
      <c r="H1278">
        <v>3</v>
      </c>
      <c r="I1278">
        <v>11</v>
      </c>
      <c r="J1278">
        <v>0</v>
      </c>
      <c r="K1278">
        <v>8</v>
      </c>
      <c r="L1278">
        <v>3</v>
      </c>
    </row>
    <row r="1279" spans="1:12">
      <c r="A1279" t="s">
        <v>4194</v>
      </c>
      <c r="B1279" t="s">
        <v>4195</v>
      </c>
      <c r="C1279" t="s">
        <v>4056</v>
      </c>
      <c r="D1279" t="s">
        <v>4185</v>
      </c>
      <c r="E1279" t="s">
        <v>4102</v>
      </c>
      <c r="F1279" t="s">
        <v>17</v>
      </c>
      <c r="G1279" t="s">
        <v>32</v>
      </c>
      <c r="H1279">
        <v>5</v>
      </c>
      <c r="I1279">
        <v>11</v>
      </c>
      <c r="J1279">
        <v>1</v>
      </c>
      <c r="K1279">
        <v>8</v>
      </c>
      <c r="L1279">
        <v>0</v>
      </c>
    </row>
    <row r="1280" spans="1:12">
      <c r="A1280" t="s">
        <v>4196</v>
      </c>
      <c r="B1280" t="s">
        <v>4197</v>
      </c>
      <c r="C1280" t="s">
        <v>4056</v>
      </c>
      <c r="D1280" t="s">
        <v>4198</v>
      </c>
      <c r="E1280" t="s">
        <v>4075</v>
      </c>
      <c r="F1280" t="s">
        <v>17</v>
      </c>
      <c r="G1280" t="s">
        <v>32</v>
      </c>
      <c r="H1280">
        <v>4</v>
      </c>
      <c r="I1280">
        <v>11</v>
      </c>
      <c r="J1280">
        <v>0</v>
      </c>
      <c r="K1280">
        <v>8</v>
      </c>
      <c r="L1280">
        <v>0</v>
      </c>
    </row>
    <row r="1281" spans="1:12">
      <c r="A1281" t="s">
        <v>4199</v>
      </c>
      <c r="B1281" t="s">
        <v>4200</v>
      </c>
      <c r="C1281" t="s">
        <v>4056</v>
      </c>
      <c r="D1281" t="s">
        <v>4201</v>
      </c>
      <c r="E1281" t="s">
        <v>4043</v>
      </c>
      <c r="F1281" t="s">
        <v>17</v>
      </c>
      <c r="G1281" t="s">
        <v>32</v>
      </c>
      <c r="H1281">
        <v>3</v>
      </c>
      <c r="I1281">
        <v>11</v>
      </c>
      <c r="J1281">
        <v>0</v>
      </c>
      <c r="K1281">
        <v>9</v>
      </c>
      <c r="L1281">
        <v>2</v>
      </c>
    </row>
    <row r="1282" spans="1:12">
      <c r="A1282" t="s">
        <v>4202</v>
      </c>
      <c r="B1282" t="s">
        <v>4203</v>
      </c>
      <c r="C1282" t="s">
        <v>4056</v>
      </c>
      <c r="D1282" t="s">
        <v>4204</v>
      </c>
      <c r="E1282" t="s">
        <v>1558</v>
      </c>
      <c r="F1282" t="s">
        <v>17</v>
      </c>
      <c r="G1282" t="s">
        <v>32</v>
      </c>
      <c r="H1282">
        <v>5</v>
      </c>
      <c r="I1282">
        <v>11</v>
      </c>
      <c r="J1282">
        <v>1</v>
      </c>
      <c r="K1282">
        <v>10</v>
      </c>
      <c r="L1282">
        <v>0</v>
      </c>
    </row>
    <row r="1283" spans="1:12">
      <c r="A1283" t="s">
        <v>4205</v>
      </c>
      <c r="B1283" t="s">
        <v>4206</v>
      </c>
      <c r="C1283" t="s">
        <v>4056</v>
      </c>
      <c r="D1283" t="s">
        <v>4207</v>
      </c>
      <c r="E1283" t="s">
        <v>1558</v>
      </c>
      <c r="F1283" t="s">
        <v>17</v>
      </c>
      <c r="G1283" t="s">
        <v>32</v>
      </c>
      <c r="H1283">
        <v>1</v>
      </c>
      <c r="I1283">
        <v>11</v>
      </c>
      <c r="J1283">
        <v>0</v>
      </c>
      <c r="K1283">
        <v>10</v>
      </c>
      <c r="L1283">
        <v>0</v>
      </c>
    </row>
    <row r="1284" spans="1:12">
      <c r="A1284" t="s">
        <v>4208</v>
      </c>
      <c r="B1284" t="s">
        <v>4209</v>
      </c>
      <c r="C1284" t="s">
        <v>4056</v>
      </c>
      <c r="D1284" t="s">
        <v>4210</v>
      </c>
      <c r="E1284" t="s">
        <v>4043</v>
      </c>
      <c r="F1284" t="s">
        <v>17</v>
      </c>
      <c r="G1284" t="s">
        <v>27</v>
      </c>
      <c r="H1284">
        <v>2</v>
      </c>
      <c r="I1284">
        <v>11</v>
      </c>
      <c r="J1284">
        <v>0</v>
      </c>
      <c r="K1284">
        <v>10</v>
      </c>
      <c r="L1284">
        <v>1</v>
      </c>
    </row>
    <row r="1285" spans="1:12">
      <c r="A1285" t="s">
        <v>4211</v>
      </c>
      <c r="B1285" t="s">
        <v>4212</v>
      </c>
      <c r="C1285" t="s">
        <v>4056</v>
      </c>
      <c r="D1285" t="s">
        <v>4213</v>
      </c>
      <c r="E1285" t="s">
        <v>4214</v>
      </c>
      <c r="F1285" t="s">
        <v>235</v>
      </c>
      <c r="G1285" t="s">
        <v>32</v>
      </c>
      <c r="H1285">
        <v>4</v>
      </c>
      <c r="I1285">
        <v>11</v>
      </c>
      <c r="J1285">
        <v>0</v>
      </c>
      <c r="K1285">
        <v>7</v>
      </c>
      <c r="L1285">
        <v>0</v>
      </c>
    </row>
    <row r="1286" spans="1:12">
      <c r="A1286" t="s">
        <v>4215</v>
      </c>
      <c r="B1286" t="s">
        <v>4216</v>
      </c>
      <c r="C1286" t="s">
        <v>4056</v>
      </c>
      <c r="D1286" t="s">
        <v>4217</v>
      </c>
      <c r="E1286" t="s">
        <v>4115</v>
      </c>
      <c r="F1286" t="s">
        <v>235</v>
      </c>
      <c r="G1286" t="s">
        <v>32</v>
      </c>
      <c r="H1286">
        <v>3</v>
      </c>
      <c r="I1286">
        <v>11</v>
      </c>
      <c r="J1286">
        <v>0</v>
      </c>
      <c r="K1286">
        <v>7</v>
      </c>
      <c r="L1286">
        <v>0</v>
      </c>
    </row>
    <row r="1287" spans="1:12">
      <c r="A1287" t="s">
        <v>4218</v>
      </c>
      <c r="B1287" t="s">
        <v>4219</v>
      </c>
      <c r="C1287" t="s">
        <v>4056</v>
      </c>
      <c r="D1287" t="s">
        <v>4220</v>
      </c>
      <c r="E1287" t="s">
        <v>4043</v>
      </c>
      <c r="F1287" t="s">
        <v>235</v>
      </c>
      <c r="G1287" t="s">
        <v>32</v>
      </c>
      <c r="H1287">
        <v>4</v>
      </c>
      <c r="I1287">
        <v>11</v>
      </c>
      <c r="J1287">
        <v>0</v>
      </c>
      <c r="K1287">
        <v>5</v>
      </c>
      <c r="L1287">
        <v>0</v>
      </c>
    </row>
    <row r="1288" spans="1:12">
      <c r="A1288" t="s">
        <v>4221</v>
      </c>
      <c r="B1288" t="s">
        <v>4222</v>
      </c>
      <c r="C1288" t="s">
        <v>4223</v>
      </c>
      <c r="D1288" t="s">
        <v>4224</v>
      </c>
      <c r="E1288" t="s">
        <v>2354</v>
      </c>
      <c r="F1288" t="s">
        <v>17</v>
      </c>
      <c r="G1288" t="s">
        <v>32</v>
      </c>
      <c r="H1288">
        <v>2</v>
      </c>
      <c r="I1288">
        <v>11</v>
      </c>
      <c r="J1288">
        <v>0</v>
      </c>
      <c r="K1288">
        <v>7</v>
      </c>
      <c r="L1288">
        <v>3</v>
      </c>
    </row>
    <row r="1289" spans="1:12">
      <c r="A1289" t="s">
        <v>4225</v>
      </c>
      <c r="B1289" t="s">
        <v>4226</v>
      </c>
      <c r="C1289" t="s">
        <v>4223</v>
      </c>
      <c r="D1289" t="s">
        <v>4227</v>
      </c>
      <c r="E1289" t="s">
        <v>4228</v>
      </c>
      <c r="F1289" t="s">
        <v>17</v>
      </c>
      <c r="G1289" t="s">
        <v>32</v>
      </c>
      <c r="H1289">
        <v>4</v>
      </c>
      <c r="I1289">
        <v>11</v>
      </c>
      <c r="J1289">
        <v>2</v>
      </c>
      <c r="K1289">
        <v>7</v>
      </c>
      <c r="L1289">
        <v>0</v>
      </c>
    </row>
    <row r="1290" spans="1:12">
      <c r="A1290" t="s">
        <v>4229</v>
      </c>
      <c r="B1290" t="s">
        <v>4230</v>
      </c>
      <c r="C1290" t="s">
        <v>4223</v>
      </c>
      <c r="D1290" t="s">
        <v>4231</v>
      </c>
      <c r="E1290" t="s">
        <v>2961</v>
      </c>
      <c r="F1290" t="s">
        <v>17</v>
      </c>
      <c r="G1290" t="s">
        <v>18</v>
      </c>
      <c r="H1290">
        <v>3</v>
      </c>
      <c r="I1290">
        <v>11</v>
      </c>
      <c r="J1290">
        <v>1</v>
      </c>
      <c r="K1290">
        <v>6</v>
      </c>
      <c r="L1290">
        <v>0</v>
      </c>
    </row>
    <row r="1291" spans="1:12">
      <c r="A1291" t="s">
        <v>4232</v>
      </c>
      <c r="B1291" t="s">
        <v>4233</v>
      </c>
      <c r="C1291" t="s">
        <v>4223</v>
      </c>
      <c r="D1291" t="s">
        <v>4234</v>
      </c>
      <c r="E1291" t="s">
        <v>4235</v>
      </c>
      <c r="F1291" t="s">
        <v>17</v>
      </c>
      <c r="G1291" t="s">
        <v>32</v>
      </c>
      <c r="H1291">
        <v>4</v>
      </c>
      <c r="I1291">
        <v>11</v>
      </c>
      <c r="J1291">
        <v>0</v>
      </c>
      <c r="K1291">
        <v>11</v>
      </c>
      <c r="L1291">
        <v>0</v>
      </c>
    </row>
    <row r="1292" spans="1:12">
      <c r="A1292" t="s">
        <v>4236</v>
      </c>
      <c r="B1292" t="s">
        <v>4237</v>
      </c>
      <c r="C1292" t="s">
        <v>4223</v>
      </c>
      <c r="D1292" t="s">
        <v>4238</v>
      </c>
      <c r="E1292" t="s">
        <v>4239</v>
      </c>
      <c r="F1292" t="s">
        <v>17</v>
      </c>
      <c r="G1292" t="s">
        <v>140</v>
      </c>
      <c r="H1292">
        <v>4</v>
      </c>
      <c r="I1292">
        <v>11</v>
      </c>
      <c r="J1292">
        <v>0</v>
      </c>
      <c r="K1292">
        <v>8</v>
      </c>
      <c r="L1292">
        <v>1</v>
      </c>
    </row>
    <row r="1293" spans="1:12">
      <c r="A1293" t="s">
        <v>4240</v>
      </c>
      <c r="B1293" t="s">
        <v>4241</v>
      </c>
      <c r="C1293" t="s">
        <v>4223</v>
      </c>
      <c r="D1293" t="s">
        <v>4242</v>
      </c>
      <c r="E1293" t="s">
        <v>2354</v>
      </c>
      <c r="F1293" t="s">
        <v>17</v>
      </c>
      <c r="G1293" t="s">
        <v>32</v>
      </c>
      <c r="H1293">
        <v>1</v>
      </c>
      <c r="I1293">
        <v>11</v>
      </c>
      <c r="J1293">
        <v>0</v>
      </c>
      <c r="K1293">
        <v>8</v>
      </c>
      <c r="L1293">
        <v>3</v>
      </c>
    </row>
    <row r="1294" spans="1:12">
      <c r="A1294" t="s">
        <v>4243</v>
      </c>
      <c r="B1294" t="s">
        <v>4244</v>
      </c>
      <c r="C1294" t="s">
        <v>4223</v>
      </c>
      <c r="D1294" t="s">
        <v>4245</v>
      </c>
      <c r="E1294" t="s">
        <v>4246</v>
      </c>
      <c r="F1294" t="s">
        <v>17</v>
      </c>
      <c r="G1294" t="s">
        <v>32</v>
      </c>
      <c r="H1294">
        <v>4</v>
      </c>
      <c r="I1294">
        <v>11</v>
      </c>
      <c r="J1294">
        <v>0</v>
      </c>
      <c r="K1294">
        <v>11</v>
      </c>
      <c r="L1294">
        <v>0</v>
      </c>
    </row>
    <row r="1295" spans="1:12">
      <c r="A1295" t="s">
        <v>4247</v>
      </c>
      <c r="B1295" t="s">
        <v>4248</v>
      </c>
      <c r="C1295" t="s">
        <v>4223</v>
      </c>
      <c r="D1295" t="s">
        <v>4249</v>
      </c>
      <c r="E1295" t="s">
        <v>4250</v>
      </c>
      <c r="F1295" t="s">
        <v>17</v>
      </c>
      <c r="G1295" t="s">
        <v>113</v>
      </c>
      <c r="H1295">
        <v>2</v>
      </c>
      <c r="I1295">
        <v>11</v>
      </c>
      <c r="J1295">
        <v>0</v>
      </c>
      <c r="K1295">
        <v>8</v>
      </c>
      <c r="L1295">
        <v>0</v>
      </c>
    </row>
    <row r="1296" spans="1:12">
      <c r="A1296" t="s">
        <v>4251</v>
      </c>
      <c r="B1296" t="s">
        <v>4252</v>
      </c>
      <c r="C1296" t="s">
        <v>4223</v>
      </c>
      <c r="D1296" t="s">
        <v>4253</v>
      </c>
      <c r="E1296" t="s">
        <v>2354</v>
      </c>
      <c r="F1296" t="s">
        <v>17</v>
      </c>
      <c r="G1296" t="s">
        <v>27</v>
      </c>
      <c r="H1296">
        <v>1</v>
      </c>
      <c r="I1296">
        <v>11</v>
      </c>
      <c r="J1296">
        <v>0</v>
      </c>
      <c r="K1296">
        <v>8</v>
      </c>
      <c r="L1296">
        <v>1</v>
      </c>
    </row>
    <row r="1297" spans="1:12">
      <c r="A1297" t="s">
        <v>4254</v>
      </c>
      <c r="B1297" t="s">
        <v>4255</v>
      </c>
      <c r="C1297" t="s">
        <v>4223</v>
      </c>
      <c r="D1297" t="s">
        <v>4256</v>
      </c>
      <c r="E1297" t="s">
        <v>4239</v>
      </c>
      <c r="F1297" t="s">
        <v>17</v>
      </c>
      <c r="G1297" t="s">
        <v>32</v>
      </c>
      <c r="H1297">
        <v>2</v>
      </c>
      <c r="I1297">
        <v>11</v>
      </c>
      <c r="J1297">
        <v>1</v>
      </c>
      <c r="K1297">
        <v>9</v>
      </c>
      <c r="L1297">
        <v>1</v>
      </c>
    </row>
    <row r="1298" spans="1:12">
      <c r="A1298" t="s">
        <v>4257</v>
      </c>
      <c r="B1298" t="s">
        <v>4258</v>
      </c>
      <c r="C1298" t="s">
        <v>4223</v>
      </c>
      <c r="D1298" t="s">
        <v>4259</v>
      </c>
      <c r="E1298" t="s">
        <v>4260</v>
      </c>
      <c r="F1298" t="s">
        <v>17</v>
      </c>
      <c r="G1298" t="s">
        <v>32</v>
      </c>
      <c r="H1298">
        <v>3</v>
      </c>
      <c r="I1298">
        <v>11</v>
      </c>
      <c r="J1298">
        <v>0</v>
      </c>
      <c r="K1298">
        <v>7</v>
      </c>
      <c r="L1298">
        <v>1</v>
      </c>
    </row>
    <row r="1299" spans="1:12">
      <c r="A1299" t="s">
        <v>4261</v>
      </c>
      <c r="B1299" t="s">
        <v>4262</v>
      </c>
      <c r="C1299" t="s">
        <v>4223</v>
      </c>
      <c r="D1299" t="s">
        <v>4263</v>
      </c>
      <c r="E1299" t="s">
        <v>175</v>
      </c>
      <c r="F1299" t="s">
        <v>17</v>
      </c>
      <c r="G1299" t="s">
        <v>140</v>
      </c>
      <c r="H1299">
        <v>4</v>
      </c>
      <c r="I1299">
        <v>11</v>
      </c>
      <c r="J1299">
        <v>1</v>
      </c>
      <c r="K1299">
        <v>6</v>
      </c>
      <c r="L1299">
        <v>0</v>
      </c>
    </row>
    <row r="1300" spans="1:12">
      <c r="A1300" t="s">
        <v>4264</v>
      </c>
      <c r="B1300" t="s">
        <v>4265</v>
      </c>
      <c r="C1300" t="s">
        <v>4223</v>
      </c>
      <c r="D1300" t="s">
        <v>4266</v>
      </c>
      <c r="E1300" t="s">
        <v>4267</v>
      </c>
      <c r="F1300" t="s">
        <v>17</v>
      </c>
      <c r="G1300" t="s">
        <v>87</v>
      </c>
      <c r="H1300">
        <v>4</v>
      </c>
      <c r="I1300">
        <v>11</v>
      </c>
      <c r="J1300">
        <v>0</v>
      </c>
      <c r="K1300">
        <v>8</v>
      </c>
      <c r="L1300">
        <v>0</v>
      </c>
    </row>
    <row r="1301" spans="1:12">
      <c r="A1301" t="s">
        <v>4268</v>
      </c>
      <c r="B1301" t="s">
        <v>4269</v>
      </c>
      <c r="C1301" t="s">
        <v>4223</v>
      </c>
      <c r="D1301" t="s">
        <v>4270</v>
      </c>
      <c r="E1301" t="s">
        <v>4271</v>
      </c>
      <c r="F1301" t="s">
        <v>17</v>
      </c>
      <c r="G1301" t="s">
        <v>27</v>
      </c>
      <c r="H1301">
        <v>5</v>
      </c>
      <c r="I1301">
        <v>11</v>
      </c>
      <c r="J1301">
        <v>0</v>
      </c>
      <c r="K1301">
        <v>9</v>
      </c>
      <c r="L1301">
        <v>0</v>
      </c>
    </row>
    <row r="1302" spans="1:12">
      <c r="A1302" t="s">
        <v>4272</v>
      </c>
      <c r="B1302" t="s">
        <v>4273</v>
      </c>
      <c r="C1302" t="s">
        <v>4223</v>
      </c>
      <c r="D1302" t="s">
        <v>4274</v>
      </c>
      <c r="E1302" t="s">
        <v>4275</v>
      </c>
      <c r="F1302" t="s">
        <v>17</v>
      </c>
      <c r="G1302" t="s">
        <v>32</v>
      </c>
      <c r="H1302">
        <v>2</v>
      </c>
      <c r="I1302">
        <v>11</v>
      </c>
      <c r="J1302">
        <v>1</v>
      </c>
      <c r="K1302">
        <v>6</v>
      </c>
      <c r="L1302">
        <v>0</v>
      </c>
    </row>
    <row r="1303" spans="1:12">
      <c r="A1303" t="s">
        <v>4276</v>
      </c>
      <c r="B1303" t="s">
        <v>4277</v>
      </c>
      <c r="C1303" t="s">
        <v>4223</v>
      </c>
      <c r="D1303" t="s">
        <v>4278</v>
      </c>
      <c r="E1303" t="s">
        <v>1609</v>
      </c>
      <c r="F1303" t="s">
        <v>17</v>
      </c>
      <c r="G1303" t="s">
        <v>32</v>
      </c>
      <c r="H1303">
        <v>5</v>
      </c>
      <c r="I1303">
        <v>11</v>
      </c>
      <c r="J1303">
        <v>0</v>
      </c>
      <c r="K1303">
        <v>11</v>
      </c>
      <c r="L1303">
        <v>0</v>
      </c>
    </row>
    <row r="1304" spans="1:12">
      <c r="A1304" t="s">
        <v>4279</v>
      </c>
      <c r="B1304" t="s">
        <v>4280</v>
      </c>
      <c r="C1304" t="s">
        <v>4223</v>
      </c>
      <c r="D1304" t="s">
        <v>4281</v>
      </c>
      <c r="E1304" t="s">
        <v>1696</v>
      </c>
      <c r="F1304" t="s">
        <v>17</v>
      </c>
      <c r="G1304" t="s">
        <v>32</v>
      </c>
      <c r="H1304">
        <v>2</v>
      </c>
      <c r="I1304">
        <v>11</v>
      </c>
      <c r="J1304">
        <v>0</v>
      </c>
      <c r="K1304">
        <v>7</v>
      </c>
      <c r="L1304">
        <v>4</v>
      </c>
    </row>
    <row r="1305" spans="1:12">
      <c r="A1305" t="s">
        <v>4282</v>
      </c>
      <c r="B1305" t="s">
        <v>4283</v>
      </c>
      <c r="C1305" t="s">
        <v>4223</v>
      </c>
      <c r="D1305" t="s">
        <v>4284</v>
      </c>
      <c r="E1305" t="s">
        <v>4285</v>
      </c>
      <c r="F1305" t="s">
        <v>17</v>
      </c>
      <c r="G1305" t="s">
        <v>32</v>
      </c>
      <c r="H1305">
        <v>4</v>
      </c>
      <c r="I1305">
        <v>11</v>
      </c>
      <c r="J1305">
        <v>1</v>
      </c>
      <c r="K1305">
        <v>9</v>
      </c>
      <c r="L1305">
        <v>1</v>
      </c>
    </row>
    <row r="1306" spans="1:12">
      <c r="A1306" t="s">
        <v>4286</v>
      </c>
      <c r="B1306" t="s">
        <v>4287</v>
      </c>
      <c r="C1306" t="s">
        <v>4223</v>
      </c>
      <c r="D1306" t="s">
        <v>4288</v>
      </c>
      <c r="E1306" t="s">
        <v>4289</v>
      </c>
      <c r="F1306" t="s">
        <v>17</v>
      </c>
      <c r="G1306" t="s">
        <v>32</v>
      </c>
      <c r="H1306">
        <v>3</v>
      </c>
      <c r="I1306">
        <v>11</v>
      </c>
      <c r="J1306">
        <v>0</v>
      </c>
      <c r="K1306">
        <v>9</v>
      </c>
      <c r="L1306">
        <v>2</v>
      </c>
    </row>
    <row r="1307" spans="1:12">
      <c r="A1307" t="s">
        <v>4290</v>
      </c>
      <c r="B1307" t="s">
        <v>4291</v>
      </c>
      <c r="C1307" t="s">
        <v>4223</v>
      </c>
      <c r="D1307" t="s">
        <v>4292</v>
      </c>
      <c r="E1307" t="s">
        <v>2354</v>
      </c>
      <c r="F1307" t="s">
        <v>17</v>
      </c>
      <c r="G1307" t="s">
        <v>32</v>
      </c>
      <c r="H1307">
        <v>3</v>
      </c>
      <c r="I1307">
        <v>11</v>
      </c>
      <c r="J1307">
        <v>0</v>
      </c>
      <c r="K1307">
        <v>7</v>
      </c>
      <c r="L1307">
        <v>3</v>
      </c>
    </row>
    <row r="1308" spans="1:12">
      <c r="A1308" t="s">
        <v>4293</v>
      </c>
      <c r="B1308" t="s">
        <v>4294</v>
      </c>
      <c r="C1308" t="s">
        <v>4223</v>
      </c>
      <c r="D1308" t="s">
        <v>4295</v>
      </c>
      <c r="E1308" t="s">
        <v>4296</v>
      </c>
      <c r="F1308" t="s">
        <v>17</v>
      </c>
      <c r="G1308" t="s">
        <v>113</v>
      </c>
      <c r="H1308">
        <v>3</v>
      </c>
      <c r="I1308">
        <v>11</v>
      </c>
      <c r="J1308">
        <v>1</v>
      </c>
      <c r="K1308">
        <v>9</v>
      </c>
      <c r="L1308">
        <v>1</v>
      </c>
    </row>
    <row r="1309" spans="1:12">
      <c r="A1309" t="s">
        <v>4297</v>
      </c>
      <c r="B1309" t="s">
        <v>4298</v>
      </c>
      <c r="C1309" t="s">
        <v>4223</v>
      </c>
      <c r="D1309" t="s">
        <v>4299</v>
      </c>
      <c r="E1309" t="s">
        <v>3293</v>
      </c>
      <c r="F1309" t="s">
        <v>17</v>
      </c>
      <c r="G1309" t="s">
        <v>113</v>
      </c>
      <c r="H1309">
        <v>4</v>
      </c>
      <c r="I1309">
        <v>11</v>
      </c>
      <c r="J1309">
        <v>1</v>
      </c>
      <c r="K1309">
        <v>8</v>
      </c>
      <c r="L1309">
        <v>0</v>
      </c>
    </row>
    <row r="1310" spans="1:12">
      <c r="A1310" t="s">
        <v>4300</v>
      </c>
      <c r="B1310" t="s">
        <v>4301</v>
      </c>
      <c r="C1310" t="s">
        <v>4223</v>
      </c>
      <c r="D1310" t="s">
        <v>4302</v>
      </c>
      <c r="E1310" t="s">
        <v>2917</v>
      </c>
      <c r="F1310" t="s">
        <v>17</v>
      </c>
      <c r="G1310" t="s">
        <v>140</v>
      </c>
      <c r="H1310">
        <v>3</v>
      </c>
      <c r="I1310">
        <v>11</v>
      </c>
      <c r="J1310">
        <v>2</v>
      </c>
      <c r="K1310">
        <v>6</v>
      </c>
      <c r="L1310">
        <v>0</v>
      </c>
    </row>
    <row r="1311" spans="1:12">
      <c r="A1311" t="s">
        <v>4303</v>
      </c>
      <c r="B1311" t="s">
        <v>4304</v>
      </c>
      <c r="C1311" t="s">
        <v>4223</v>
      </c>
      <c r="D1311" t="s">
        <v>4278</v>
      </c>
      <c r="E1311" t="s">
        <v>1609</v>
      </c>
      <c r="F1311" t="s">
        <v>17</v>
      </c>
      <c r="G1311" t="s">
        <v>140</v>
      </c>
      <c r="H1311">
        <v>4</v>
      </c>
      <c r="I1311">
        <v>11</v>
      </c>
      <c r="J1311">
        <v>1</v>
      </c>
      <c r="K1311">
        <v>8</v>
      </c>
      <c r="L1311">
        <v>0</v>
      </c>
    </row>
    <row r="1312" spans="1:12">
      <c r="A1312" t="s">
        <v>4305</v>
      </c>
      <c r="B1312" t="s">
        <v>4306</v>
      </c>
      <c r="C1312" t="s">
        <v>4223</v>
      </c>
      <c r="D1312" t="s">
        <v>4299</v>
      </c>
      <c r="E1312" t="s">
        <v>3293</v>
      </c>
      <c r="F1312" t="s">
        <v>192</v>
      </c>
      <c r="G1312" t="s">
        <v>193</v>
      </c>
      <c r="H1312">
        <v>5</v>
      </c>
      <c r="I1312">
        <v>11</v>
      </c>
      <c r="J1312">
        <v>0</v>
      </c>
      <c r="K1312">
        <v>4</v>
      </c>
      <c r="L1312">
        <v>0</v>
      </c>
    </row>
    <row r="1313" spans="1:12">
      <c r="A1313" t="s">
        <v>4307</v>
      </c>
      <c r="B1313" t="s">
        <v>4308</v>
      </c>
      <c r="C1313" t="s">
        <v>4223</v>
      </c>
      <c r="D1313" t="s">
        <v>4309</v>
      </c>
      <c r="E1313" t="s">
        <v>4310</v>
      </c>
      <c r="F1313" t="s">
        <v>17</v>
      </c>
      <c r="G1313" t="s">
        <v>32</v>
      </c>
      <c r="H1313">
        <v>2</v>
      </c>
      <c r="I1313">
        <v>11</v>
      </c>
      <c r="J1313">
        <v>2</v>
      </c>
      <c r="K1313">
        <v>7</v>
      </c>
      <c r="L1313">
        <v>0</v>
      </c>
    </row>
    <row r="1314" spans="1:12">
      <c r="A1314" t="s">
        <v>4311</v>
      </c>
      <c r="B1314" t="s">
        <v>4312</v>
      </c>
      <c r="C1314" t="s">
        <v>4223</v>
      </c>
      <c r="D1314" t="s">
        <v>4313</v>
      </c>
      <c r="E1314" t="s">
        <v>2741</v>
      </c>
      <c r="F1314" t="s">
        <v>17</v>
      </c>
      <c r="G1314" t="s">
        <v>87</v>
      </c>
      <c r="H1314">
        <v>4</v>
      </c>
      <c r="I1314">
        <v>11</v>
      </c>
      <c r="J1314">
        <v>0</v>
      </c>
      <c r="K1314">
        <v>8</v>
      </c>
      <c r="L1314">
        <v>0</v>
      </c>
    </row>
    <row r="1315" spans="1:12">
      <c r="A1315" t="s">
        <v>4314</v>
      </c>
      <c r="B1315" t="s">
        <v>4315</v>
      </c>
      <c r="C1315" t="s">
        <v>4223</v>
      </c>
      <c r="D1315" t="s">
        <v>4316</v>
      </c>
      <c r="E1315" t="s">
        <v>4317</v>
      </c>
      <c r="F1315" t="s">
        <v>17</v>
      </c>
      <c r="G1315" t="s">
        <v>32</v>
      </c>
      <c r="H1315">
        <v>2</v>
      </c>
      <c r="I1315">
        <v>11</v>
      </c>
      <c r="J1315">
        <v>0</v>
      </c>
      <c r="K1315">
        <v>7</v>
      </c>
      <c r="L1315">
        <v>4</v>
      </c>
    </row>
    <row r="1316" spans="1:12">
      <c r="A1316" t="s">
        <v>4318</v>
      </c>
      <c r="B1316" t="s">
        <v>4319</v>
      </c>
      <c r="C1316" t="s">
        <v>4223</v>
      </c>
      <c r="D1316" t="s">
        <v>4320</v>
      </c>
      <c r="E1316" t="s">
        <v>4321</v>
      </c>
      <c r="F1316" t="s">
        <v>17</v>
      </c>
      <c r="G1316" t="s">
        <v>32</v>
      </c>
      <c r="H1316">
        <v>5</v>
      </c>
      <c r="I1316">
        <v>11</v>
      </c>
      <c r="J1316">
        <v>0</v>
      </c>
      <c r="K1316">
        <v>10</v>
      </c>
      <c r="L1316">
        <v>0</v>
      </c>
    </row>
    <row r="1317" spans="1:12">
      <c r="A1317" t="s">
        <v>4322</v>
      </c>
      <c r="B1317" t="s">
        <v>4323</v>
      </c>
      <c r="C1317" t="s">
        <v>4223</v>
      </c>
      <c r="D1317" t="s">
        <v>4324</v>
      </c>
      <c r="E1317" t="s">
        <v>112</v>
      </c>
      <c r="F1317" t="s">
        <v>17</v>
      </c>
      <c r="G1317" t="s">
        <v>27</v>
      </c>
      <c r="H1317">
        <v>4</v>
      </c>
      <c r="I1317">
        <v>11</v>
      </c>
      <c r="J1317">
        <v>0</v>
      </c>
      <c r="K1317">
        <v>9</v>
      </c>
      <c r="L1317">
        <v>0</v>
      </c>
    </row>
    <row r="1318" spans="1:12">
      <c r="A1318" t="s">
        <v>4325</v>
      </c>
      <c r="B1318" t="s">
        <v>4326</v>
      </c>
      <c r="C1318" t="s">
        <v>4223</v>
      </c>
      <c r="D1318" t="s">
        <v>4327</v>
      </c>
      <c r="E1318" t="s">
        <v>4317</v>
      </c>
      <c r="F1318" t="s">
        <v>17</v>
      </c>
      <c r="G1318" t="s">
        <v>140</v>
      </c>
      <c r="H1318">
        <v>2</v>
      </c>
      <c r="I1318">
        <v>11</v>
      </c>
      <c r="J1318">
        <v>0</v>
      </c>
      <c r="K1318">
        <v>9</v>
      </c>
      <c r="L1318">
        <v>1</v>
      </c>
    </row>
    <row r="1319" spans="1:12">
      <c r="A1319" t="s">
        <v>4328</v>
      </c>
      <c r="B1319" t="s">
        <v>4329</v>
      </c>
      <c r="C1319" t="s">
        <v>4223</v>
      </c>
      <c r="D1319" t="s">
        <v>4330</v>
      </c>
      <c r="E1319" t="s">
        <v>4331</v>
      </c>
      <c r="F1319" t="s">
        <v>17</v>
      </c>
      <c r="G1319" t="s">
        <v>32</v>
      </c>
      <c r="H1319">
        <v>4</v>
      </c>
      <c r="I1319">
        <v>11</v>
      </c>
      <c r="J1319">
        <v>0</v>
      </c>
      <c r="K1319">
        <v>8</v>
      </c>
      <c r="L1319">
        <v>1</v>
      </c>
    </row>
    <row r="1320" spans="1:12">
      <c r="A1320" t="s">
        <v>4332</v>
      </c>
      <c r="B1320" t="s">
        <v>4333</v>
      </c>
      <c r="C1320" t="s">
        <v>4223</v>
      </c>
      <c r="D1320" t="s">
        <v>4334</v>
      </c>
      <c r="E1320" t="s">
        <v>4335</v>
      </c>
      <c r="F1320" t="s">
        <v>17</v>
      </c>
      <c r="G1320" t="s">
        <v>140</v>
      </c>
      <c r="H1320">
        <v>4</v>
      </c>
      <c r="I1320">
        <v>11</v>
      </c>
      <c r="J1320">
        <v>0</v>
      </c>
      <c r="K1320">
        <v>9</v>
      </c>
      <c r="L1320">
        <v>0</v>
      </c>
    </row>
    <row r="1321" spans="1:12">
      <c r="A1321" t="s">
        <v>4336</v>
      </c>
      <c r="B1321" t="s">
        <v>4337</v>
      </c>
      <c r="C1321" t="s">
        <v>4223</v>
      </c>
      <c r="D1321" t="s">
        <v>4338</v>
      </c>
      <c r="E1321" t="s">
        <v>2354</v>
      </c>
      <c r="F1321" t="s">
        <v>17</v>
      </c>
      <c r="G1321" t="s">
        <v>32</v>
      </c>
      <c r="H1321">
        <v>4</v>
      </c>
      <c r="I1321">
        <v>11</v>
      </c>
      <c r="J1321">
        <v>0</v>
      </c>
      <c r="K1321">
        <v>9</v>
      </c>
      <c r="L1321">
        <v>1</v>
      </c>
    </row>
    <row r="1322" spans="1:12">
      <c r="A1322" t="s">
        <v>4339</v>
      </c>
      <c r="B1322" t="s">
        <v>4340</v>
      </c>
      <c r="C1322" t="s">
        <v>4223</v>
      </c>
      <c r="D1322" t="s">
        <v>4341</v>
      </c>
      <c r="E1322" t="s">
        <v>104</v>
      </c>
      <c r="F1322" t="s">
        <v>17</v>
      </c>
      <c r="G1322" t="s">
        <v>87</v>
      </c>
      <c r="H1322">
        <v>3</v>
      </c>
      <c r="I1322">
        <v>11</v>
      </c>
      <c r="J1322">
        <v>1</v>
      </c>
      <c r="K1322">
        <v>10</v>
      </c>
      <c r="L1322">
        <v>0</v>
      </c>
    </row>
    <row r="1323" spans="1:12">
      <c r="A1323" t="s">
        <v>4342</v>
      </c>
      <c r="B1323" t="s">
        <v>4343</v>
      </c>
      <c r="C1323" t="s">
        <v>4223</v>
      </c>
      <c r="D1323" t="s">
        <v>4344</v>
      </c>
      <c r="E1323" t="s">
        <v>4345</v>
      </c>
      <c r="F1323" t="s">
        <v>17</v>
      </c>
      <c r="G1323" t="s">
        <v>32</v>
      </c>
      <c r="H1323">
        <v>3</v>
      </c>
      <c r="I1323">
        <v>11</v>
      </c>
      <c r="J1323">
        <v>1</v>
      </c>
      <c r="K1323">
        <v>4</v>
      </c>
      <c r="L1323">
        <v>0</v>
      </c>
    </row>
    <row r="1324" spans="1:12">
      <c r="A1324" t="s">
        <v>4346</v>
      </c>
      <c r="B1324" t="s">
        <v>4347</v>
      </c>
      <c r="C1324" t="s">
        <v>4223</v>
      </c>
      <c r="D1324" t="s">
        <v>4348</v>
      </c>
      <c r="E1324" t="s">
        <v>4349</v>
      </c>
      <c r="F1324" t="s">
        <v>17</v>
      </c>
      <c r="G1324" t="s">
        <v>113</v>
      </c>
      <c r="H1324">
        <v>4</v>
      </c>
      <c r="I1324">
        <v>11</v>
      </c>
      <c r="J1324">
        <v>0</v>
      </c>
      <c r="K1324">
        <v>6</v>
      </c>
      <c r="L1324">
        <v>0</v>
      </c>
    </row>
    <row r="1325" spans="1:12">
      <c r="A1325" t="s">
        <v>4350</v>
      </c>
      <c r="B1325" t="s">
        <v>4351</v>
      </c>
      <c r="C1325" t="s">
        <v>4223</v>
      </c>
      <c r="D1325" t="s">
        <v>4352</v>
      </c>
      <c r="E1325" t="s">
        <v>4353</v>
      </c>
      <c r="F1325" t="s">
        <v>17</v>
      </c>
      <c r="G1325" t="s">
        <v>87</v>
      </c>
      <c r="H1325">
        <v>4</v>
      </c>
      <c r="I1325">
        <v>11</v>
      </c>
      <c r="J1325">
        <v>3</v>
      </c>
      <c r="K1325">
        <v>8</v>
      </c>
      <c r="L1325">
        <v>0</v>
      </c>
    </row>
    <row r="1326" spans="1:12">
      <c r="A1326" t="s">
        <v>4354</v>
      </c>
      <c r="B1326" t="s">
        <v>4355</v>
      </c>
      <c r="C1326" t="s">
        <v>4223</v>
      </c>
      <c r="D1326" t="s">
        <v>4356</v>
      </c>
      <c r="E1326" t="s">
        <v>1907</v>
      </c>
      <c r="F1326" t="s">
        <v>17</v>
      </c>
      <c r="G1326" t="s">
        <v>87</v>
      </c>
      <c r="H1326">
        <v>2</v>
      </c>
      <c r="I1326">
        <v>11</v>
      </c>
      <c r="J1326">
        <v>0</v>
      </c>
      <c r="K1326">
        <v>7</v>
      </c>
      <c r="L1326">
        <v>2</v>
      </c>
    </row>
    <row r="1327" spans="1:12">
      <c r="A1327" t="s">
        <v>4357</v>
      </c>
      <c r="B1327" t="s">
        <v>4358</v>
      </c>
      <c r="C1327" t="s">
        <v>4223</v>
      </c>
      <c r="D1327" t="s">
        <v>4359</v>
      </c>
      <c r="E1327" t="s">
        <v>4360</v>
      </c>
      <c r="F1327" t="s">
        <v>17</v>
      </c>
      <c r="G1327" t="s">
        <v>18</v>
      </c>
      <c r="H1327">
        <v>3</v>
      </c>
      <c r="I1327">
        <v>11</v>
      </c>
      <c r="J1327">
        <v>0</v>
      </c>
      <c r="K1327">
        <v>6</v>
      </c>
      <c r="L1327">
        <v>0</v>
      </c>
    </row>
    <row r="1328" spans="1:12">
      <c r="A1328" t="s">
        <v>4361</v>
      </c>
      <c r="B1328" t="s">
        <v>4362</v>
      </c>
      <c r="C1328" t="s">
        <v>4223</v>
      </c>
      <c r="D1328" t="s">
        <v>4363</v>
      </c>
      <c r="E1328" t="s">
        <v>2354</v>
      </c>
      <c r="F1328" t="s">
        <v>17</v>
      </c>
      <c r="G1328" t="s">
        <v>27</v>
      </c>
      <c r="H1328">
        <v>1</v>
      </c>
      <c r="I1328">
        <v>11</v>
      </c>
      <c r="J1328">
        <v>0</v>
      </c>
      <c r="K1328">
        <v>8</v>
      </c>
      <c r="L1328">
        <v>1</v>
      </c>
    </row>
    <row r="1329" spans="1:12">
      <c r="A1329" t="s">
        <v>4364</v>
      </c>
      <c r="B1329" t="s">
        <v>4365</v>
      </c>
      <c r="C1329" t="s">
        <v>4223</v>
      </c>
      <c r="D1329" t="s">
        <v>4366</v>
      </c>
      <c r="E1329" t="s">
        <v>4367</v>
      </c>
      <c r="F1329" t="s">
        <v>17</v>
      </c>
      <c r="G1329" t="s">
        <v>87</v>
      </c>
      <c r="H1329">
        <v>4</v>
      </c>
      <c r="I1329">
        <v>11</v>
      </c>
      <c r="J1329">
        <v>0</v>
      </c>
      <c r="K1329">
        <v>11</v>
      </c>
      <c r="L1329">
        <v>0</v>
      </c>
    </row>
    <row r="1330" spans="1:12">
      <c r="A1330" t="s">
        <v>4368</v>
      </c>
      <c r="B1330" t="s">
        <v>4369</v>
      </c>
      <c r="C1330" t="s">
        <v>4223</v>
      </c>
      <c r="D1330" t="s">
        <v>4370</v>
      </c>
      <c r="E1330" t="s">
        <v>3532</v>
      </c>
      <c r="F1330" t="s">
        <v>17</v>
      </c>
      <c r="G1330" t="s">
        <v>32</v>
      </c>
      <c r="H1330">
        <v>4</v>
      </c>
      <c r="I1330">
        <v>11</v>
      </c>
      <c r="J1330">
        <v>0</v>
      </c>
      <c r="K1330">
        <v>8</v>
      </c>
      <c r="L1330">
        <v>0</v>
      </c>
    </row>
    <row r="1331" spans="1:12">
      <c r="A1331" t="s">
        <v>4371</v>
      </c>
      <c r="B1331" t="s">
        <v>4372</v>
      </c>
      <c r="C1331" t="s">
        <v>4223</v>
      </c>
      <c r="D1331" t="s">
        <v>4373</v>
      </c>
      <c r="E1331" t="s">
        <v>4235</v>
      </c>
      <c r="F1331" t="s">
        <v>17</v>
      </c>
      <c r="G1331" t="s">
        <v>87</v>
      </c>
      <c r="H1331">
        <v>3</v>
      </c>
      <c r="I1331">
        <v>11</v>
      </c>
      <c r="J1331">
        <v>2</v>
      </c>
      <c r="K1331">
        <v>7</v>
      </c>
      <c r="L1331">
        <v>0</v>
      </c>
    </row>
    <row r="1332" spans="1:12">
      <c r="A1332" t="s">
        <v>4374</v>
      </c>
      <c r="B1332" t="s">
        <v>4375</v>
      </c>
      <c r="C1332" t="s">
        <v>4223</v>
      </c>
      <c r="D1332" t="s">
        <v>4376</v>
      </c>
      <c r="E1332" t="s">
        <v>4285</v>
      </c>
      <c r="F1332" t="s">
        <v>192</v>
      </c>
      <c r="G1332" t="s">
        <v>193</v>
      </c>
      <c r="H1332">
        <v>5</v>
      </c>
      <c r="I1332">
        <v>11</v>
      </c>
      <c r="J1332">
        <v>0</v>
      </c>
      <c r="K1332">
        <v>6</v>
      </c>
      <c r="L1332">
        <v>0</v>
      </c>
    </row>
    <row r="1333" spans="1:12">
      <c r="A1333" t="s">
        <v>4377</v>
      </c>
      <c r="B1333" t="s">
        <v>4378</v>
      </c>
      <c r="C1333" t="s">
        <v>4223</v>
      </c>
      <c r="D1333" t="s">
        <v>4379</v>
      </c>
      <c r="E1333" t="s">
        <v>4380</v>
      </c>
      <c r="F1333" t="s">
        <v>17</v>
      </c>
      <c r="G1333" t="s">
        <v>87</v>
      </c>
      <c r="H1333">
        <v>4</v>
      </c>
      <c r="I1333">
        <v>11</v>
      </c>
      <c r="J1333">
        <v>0</v>
      </c>
      <c r="K1333">
        <v>9</v>
      </c>
      <c r="L1333">
        <v>0</v>
      </c>
    </row>
    <row r="1334" spans="1:12">
      <c r="A1334" t="s">
        <v>4381</v>
      </c>
      <c r="B1334" t="s">
        <v>4382</v>
      </c>
      <c r="C1334" t="s">
        <v>4223</v>
      </c>
      <c r="D1334" t="s">
        <v>4383</v>
      </c>
      <c r="E1334" t="s">
        <v>4239</v>
      </c>
      <c r="F1334" t="s">
        <v>17</v>
      </c>
      <c r="G1334" t="s">
        <v>32</v>
      </c>
      <c r="H1334">
        <v>3</v>
      </c>
      <c r="I1334">
        <v>11</v>
      </c>
      <c r="J1334">
        <v>0</v>
      </c>
      <c r="K1334">
        <v>8</v>
      </c>
      <c r="L1334">
        <v>3</v>
      </c>
    </row>
    <row r="1335" spans="1:12">
      <c r="A1335" t="s">
        <v>4384</v>
      </c>
      <c r="B1335" t="s">
        <v>4385</v>
      </c>
      <c r="C1335" t="s">
        <v>4223</v>
      </c>
      <c r="D1335" t="s">
        <v>4386</v>
      </c>
      <c r="E1335" t="s">
        <v>4387</v>
      </c>
      <c r="F1335" t="s">
        <v>17</v>
      </c>
      <c r="G1335" t="s">
        <v>87</v>
      </c>
      <c r="H1335">
        <v>2</v>
      </c>
      <c r="I1335">
        <v>11</v>
      </c>
      <c r="J1335">
        <v>0</v>
      </c>
      <c r="K1335">
        <v>5</v>
      </c>
      <c r="L1335">
        <v>2</v>
      </c>
    </row>
    <row r="1336" spans="1:12">
      <c r="A1336" t="s">
        <v>4388</v>
      </c>
      <c r="B1336" t="s">
        <v>4389</v>
      </c>
      <c r="C1336" t="s">
        <v>4223</v>
      </c>
      <c r="D1336" t="s">
        <v>4390</v>
      </c>
      <c r="E1336" t="s">
        <v>4391</v>
      </c>
      <c r="F1336" t="s">
        <v>17</v>
      </c>
      <c r="G1336" t="s">
        <v>32</v>
      </c>
      <c r="H1336">
        <v>4</v>
      </c>
      <c r="I1336">
        <v>11</v>
      </c>
      <c r="J1336">
        <v>0</v>
      </c>
      <c r="K1336">
        <v>8</v>
      </c>
      <c r="L1336">
        <v>0</v>
      </c>
    </row>
    <row r="1337" spans="1:12">
      <c r="A1337" t="s">
        <v>4392</v>
      </c>
      <c r="B1337" t="s">
        <v>4393</v>
      </c>
      <c r="C1337" t="s">
        <v>4223</v>
      </c>
      <c r="D1337" t="s">
        <v>4394</v>
      </c>
      <c r="E1337" t="s">
        <v>4387</v>
      </c>
      <c r="F1337" t="s">
        <v>17</v>
      </c>
      <c r="G1337" t="s">
        <v>32</v>
      </c>
      <c r="H1337">
        <v>1</v>
      </c>
      <c r="I1337">
        <v>11</v>
      </c>
      <c r="J1337">
        <v>0</v>
      </c>
      <c r="K1337">
        <v>9</v>
      </c>
      <c r="L1337">
        <v>2</v>
      </c>
    </row>
    <row r="1338" spans="1:12">
      <c r="A1338" t="s">
        <v>4395</v>
      </c>
      <c r="B1338" t="s">
        <v>4396</v>
      </c>
      <c r="C1338" t="s">
        <v>4223</v>
      </c>
      <c r="D1338" t="s">
        <v>4397</v>
      </c>
      <c r="E1338" t="s">
        <v>2354</v>
      </c>
      <c r="F1338" t="s">
        <v>17</v>
      </c>
      <c r="G1338" t="s">
        <v>32</v>
      </c>
      <c r="H1338">
        <v>1</v>
      </c>
      <c r="I1338">
        <v>11</v>
      </c>
      <c r="J1338">
        <v>0</v>
      </c>
      <c r="K1338">
        <v>5</v>
      </c>
      <c r="L1338">
        <v>3</v>
      </c>
    </row>
    <row r="1339" spans="1:12">
      <c r="A1339" t="s">
        <v>4398</v>
      </c>
      <c r="B1339" t="s">
        <v>4399</v>
      </c>
      <c r="C1339" t="s">
        <v>4223</v>
      </c>
      <c r="D1339" t="s">
        <v>4400</v>
      </c>
      <c r="E1339" t="s">
        <v>2354</v>
      </c>
      <c r="F1339" t="s">
        <v>17</v>
      </c>
      <c r="G1339" t="s">
        <v>32</v>
      </c>
      <c r="H1339">
        <v>2</v>
      </c>
      <c r="I1339">
        <v>11</v>
      </c>
      <c r="J1339">
        <v>0</v>
      </c>
      <c r="K1339">
        <v>7</v>
      </c>
      <c r="L1339">
        <v>2</v>
      </c>
    </row>
    <row r="1340" spans="1:12">
      <c r="A1340" t="s">
        <v>4401</v>
      </c>
      <c r="B1340" t="s">
        <v>4402</v>
      </c>
      <c r="C1340" t="s">
        <v>4223</v>
      </c>
      <c r="D1340" t="s">
        <v>4403</v>
      </c>
      <c r="E1340" t="s">
        <v>4239</v>
      </c>
      <c r="F1340" t="s">
        <v>17</v>
      </c>
      <c r="G1340" t="s">
        <v>32</v>
      </c>
      <c r="H1340">
        <v>2</v>
      </c>
      <c r="I1340">
        <v>11</v>
      </c>
      <c r="J1340">
        <v>0</v>
      </c>
      <c r="K1340">
        <v>10</v>
      </c>
      <c r="L1340">
        <v>0</v>
      </c>
    </row>
    <row r="1341" spans="1:12">
      <c r="A1341" t="s">
        <v>4404</v>
      </c>
      <c r="B1341" t="s">
        <v>4405</v>
      </c>
      <c r="C1341" t="s">
        <v>4223</v>
      </c>
      <c r="D1341" t="s">
        <v>4406</v>
      </c>
      <c r="E1341" t="s">
        <v>4285</v>
      </c>
      <c r="F1341" t="s">
        <v>17</v>
      </c>
      <c r="G1341" t="s">
        <v>140</v>
      </c>
      <c r="H1341">
        <v>4</v>
      </c>
      <c r="I1341">
        <v>11</v>
      </c>
      <c r="J1341">
        <v>0</v>
      </c>
      <c r="K1341">
        <v>10</v>
      </c>
      <c r="L1341">
        <v>1</v>
      </c>
    </row>
    <row r="1342" spans="1:12">
      <c r="A1342" t="s">
        <v>4407</v>
      </c>
      <c r="B1342" t="s">
        <v>4408</v>
      </c>
      <c r="C1342" t="s">
        <v>4223</v>
      </c>
      <c r="D1342" t="s">
        <v>4409</v>
      </c>
      <c r="E1342" t="s">
        <v>2354</v>
      </c>
      <c r="F1342" t="s">
        <v>17</v>
      </c>
      <c r="G1342" t="s">
        <v>140</v>
      </c>
      <c r="H1342">
        <v>2</v>
      </c>
      <c r="I1342">
        <v>11</v>
      </c>
      <c r="J1342">
        <v>0</v>
      </c>
      <c r="K1342">
        <v>11</v>
      </c>
      <c r="L1342">
        <v>0</v>
      </c>
    </row>
    <row r="1343" spans="1:12">
      <c r="A1343" t="s">
        <v>4410</v>
      </c>
      <c r="B1343" t="s">
        <v>4411</v>
      </c>
      <c r="C1343" t="s">
        <v>4223</v>
      </c>
      <c r="D1343" t="s">
        <v>4412</v>
      </c>
      <c r="E1343" t="s">
        <v>4413</v>
      </c>
      <c r="F1343" t="s">
        <v>17</v>
      </c>
      <c r="G1343" t="s">
        <v>32</v>
      </c>
      <c r="H1343">
        <v>2</v>
      </c>
      <c r="I1343">
        <v>11</v>
      </c>
      <c r="J1343">
        <v>0</v>
      </c>
      <c r="K1343">
        <v>10</v>
      </c>
      <c r="L1343">
        <v>1</v>
      </c>
    </row>
    <row r="1344" spans="1:12">
      <c r="A1344" t="s">
        <v>4414</v>
      </c>
      <c r="B1344" t="s">
        <v>4415</v>
      </c>
      <c r="C1344" t="s">
        <v>4223</v>
      </c>
      <c r="D1344" t="s">
        <v>4416</v>
      </c>
      <c r="E1344" t="s">
        <v>2354</v>
      </c>
      <c r="F1344" t="s">
        <v>17</v>
      </c>
      <c r="G1344" t="s">
        <v>32</v>
      </c>
      <c r="H1344">
        <v>1</v>
      </c>
      <c r="I1344">
        <v>11</v>
      </c>
      <c r="J1344">
        <v>0</v>
      </c>
      <c r="K1344">
        <v>5</v>
      </c>
      <c r="L1344">
        <v>2</v>
      </c>
    </row>
    <row r="1345" spans="1:12">
      <c r="A1345" t="s">
        <v>4417</v>
      </c>
      <c r="B1345" t="s">
        <v>4418</v>
      </c>
      <c r="C1345" t="s">
        <v>4223</v>
      </c>
      <c r="D1345" t="s">
        <v>4419</v>
      </c>
      <c r="E1345" t="s">
        <v>4420</v>
      </c>
      <c r="F1345" t="s">
        <v>17</v>
      </c>
      <c r="G1345" t="s">
        <v>32</v>
      </c>
      <c r="H1345">
        <v>2</v>
      </c>
      <c r="I1345">
        <v>11</v>
      </c>
      <c r="J1345">
        <v>0</v>
      </c>
      <c r="K1345">
        <v>7</v>
      </c>
      <c r="L1345">
        <v>0</v>
      </c>
    </row>
    <row r="1346" spans="1:12">
      <c r="A1346" t="s">
        <v>4421</v>
      </c>
      <c r="B1346" t="s">
        <v>4422</v>
      </c>
      <c r="C1346" t="s">
        <v>4223</v>
      </c>
      <c r="D1346" t="s">
        <v>4423</v>
      </c>
      <c r="E1346" t="s">
        <v>4289</v>
      </c>
      <c r="F1346" t="s">
        <v>17</v>
      </c>
      <c r="G1346" t="s">
        <v>32</v>
      </c>
      <c r="H1346">
        <v>2</v>
      </c>
      <c r="I1346">
        <v>11</v>
      </c>
      <c r="J1346">
        <v>0</v>
      </c>
      <c r="K1346">
        <v>5</v>
      </c>
      <c r="L1346">
        <v>3</v>
      </c>
    </row>
    <row r="1347" spans="1:12">
      <c r="A1347" t="s">
        <v>4424</v>
      </c>
      <c r="B1347" t="s">
        <v>4425</v>
      </c>
      <c r="C1347" t="s">
        <v>4223</v>
      </c>
      <c r="D1347" t="s">
        <v>4426</v>
      </c>
      <c r="E1347" t="s">
        <v>4387</v>
      </c>
      <c r="F1347" t="s">
        <v>17</v>
      </c>
      <c r="G1347" t="s">
        <v>140</v>
      </c>
      <c r="H1347">
        <v>2</v>
      </c>
      <c r="I1347">
        <v>11</v>
      </c>
      <c r="J1347">
        <v>0</v>
      </c>
      <c r="K1347">
        <v>8</v>
      </c>
      <c r="L1347">
        <v>1</v>
      </c>
    </row>
    <row r="1348" spans="1:12">
      <c r="A1348" t="s">
        <v>4427</v>
      </c>
      <c r="B1348" t="s">
        <v>4428</v>
      </c>
      <c r="C1348" t="s">
        <v>4223</v>
      </c>
      <c r="D1348" t="s">
        <v>4429</v>
      </c>
      <c r="E1348" t="s">
        <v>4239</v>
      </c>
      <c r="F1348" t="s">
        <v>17</v>
      </c>
      <c r="G1348" t="s">
        <v>32</v>
      </c>
      <c r="H1348">
        <v>2</v>
      </c>
      <c r="I1348">
        <v>11</v>
      </c>
      <c r="J1348">
        <v>0</v>
      </c>
      <c r="K1348">
        <v>8</v>
      </c>
      <c r="L1348">
        <v>0</v>
      </c>
    </row>
    <row r="1349" spans="1:12">
      <c r="A1349" t="s">
        <v>4430</v>
      </c>
      <c r="B1349" t="s">
        <v>4431</v>
      </c>
      <c r="C1349" t="s">
        <v>4223</v>
      </c>
      <c r="D1349" t="s">
        <v>4432</v>
      </c>
      <c r="E1349" t="s">
        <v>4267</v>
      </c>
      <c r="F1349" t="s">
        <v>17</v>
      </c>
      <c r="G1349" t="s">
        <v>87</v>
      </c>
      <c r="H1349">
        <v>4</v>
      </c>
      <c r="I1349">
        <v>11</v>
      </c>
      <c r="J1349">
        <v>0</v>
      </c>
      <c r="K1349">
        <v>5</v>
      </c>
      <c r="L1349">
        <v>0</v>
      </c>
    </row>
    <row r="1350" spans="1:12">
      <c r="A1350" t="s">
        <v>4433</v>
      </c>
      <c r="B1350" t="s">
        <v>4434</v>
      </c>
      <c r="C1350" t="s">
        <v>4223</v>
      </c>
      <c r="D1350" t="s">
        <v>4435</v>
      </c>
      <c r="E1350" t="s">
        <v>2354</v>
      </c>
      <c r="F1350" t="s">
        <v>17</v>
      </c>
      <c r="G1350" t="s">
        <v>32</v>
      </c>
      <c r="H1350">
        <v>2</v>
      </c>
      <c r="I1350">
        <v>11</v>
      </c>
      <c r="J1350">
        <v>0</v>
      </c>
      <c r="K1350">
        <v>11</v>
      </c>
      <c r="L1350">
        <v>0</v>
      </c>
    </row>
    <row r="1351" spans="1:12">
      <c r="A1351" t="s">
        <v>4436</v>
      </c>
      <c r="B1351" t="s">
        <v>4437</v>
      </c>
      <c r="C1351" t="s">
        <v>4223</v>
      </c>
      <c r="D1351" t="s">
        <v>4438</v>
      </c>
      <c r="E1351" t="s">
        <v>112</v>
      </c>
      <c r="F1351" t="s">
        <v>17</v>
      </c>
      <c r="G1351" t="s">
        <v>87</v>
      </c>
      <c r="H1351">
        <v>4</v>
      </c>
      <c r="I1351">
        <v>11</v>
      </c>
      <c r="J1351">
        <v>0</v>
      </c>
      <c r="K1351">
        <v>6</v>
      </c>
      <c r="L1351">
        <v>0</v>
      </c>
    </row>
    <row r="1352" spans="1:12">
      <c r="A1352" t="s">
        <v>4439</v>
      </c>
      <c r="B1352" t="s">
        <v>4440</v>
      </c>
      <c r="C1352" t="s">
        <v>4223</v>
      </c>
      <c r="D1352" t="s">
        <v>4441</v>
      </c>
      <c r="E1352" t="s">
        <v>4442</v>
      </c>
      <c r="F1352" t="s">
        <v>17</v>
      </c>
      <c r="G1352" t="s">
        <v>87</v>
      </c>
      <c r="H1352">
        <v>4</v>
      </c>
      <c r="I1352">
        <v>11</v>
      </c>
      <c r="J1352">
        <v>0</v>
      </c>
      <c r="K1352">
        <v>11</v>
      </c>
      <c r="L1352">
        <v>0</v>
      </c>
    </row>
    <row r="1353" spans="1:12">
      <c r="A1353" t="s">
        <v>4443</v>
      </c>
      <c r="B1353" t="s">
        <v>4444</v>
      </c>
      <c r="C1353" t="s">
        <v>4223</v>
      </c>
      <c r="D1353" t="s">
        <v>4445</v>
      </c>
      <c r="E1353" t="s">
        <v>4289</v>
      </c>
      <c r="F1353" t="s">
        <v>17</v>
      </c>
      <c r="G1353" t="s">
        <v>32</v>
      </c>
      <c r="H1353">
        <v>1</v>
      </c>
      <c r="I1353">
        <v>11</v>
      </c>
      <c r="J1353">
        <v>0</v>
      </c>
      <c r="K1353">
        <v>7</v>
      </c>
      <c r="L1353">
        <v>1</v>
      </c>
    </row>
    <row r="1354" spans="1:12">
      <c r="A1354" t="s">
        <v>4446</v>
      </c>
      <c r="B1354" t="s">
        <v>4447</v>
      </c>
      <c r="C1354" t="s">
        <v>4223</v>
      </c>
      <c r="D1354" t="s">
        <v>4448</v>
      </c>
      <c r="E1354" t="s">
        <v>4413</v>
      </c>
      <c r="F1354" t="s">
        <v>17</v>
      </c>
      <c r="G1354" t="s">
        <v>87</v>
      </c>
      <c r="H1354">
        <v>3</v>
      </c>
      <c r="I1354">
        <v>11</v>
      </c>
      <c r="J1354">
        <v>1</v>
      </c>
      <c r="K1354">
        <v>9</v>
      </c>
      <c r="L1354">
        <v>0</v>
      </c>
    </row>
    <row r="1355" spans="1:12">
      <c r="A1355" t="s">
        <v>4449</v>
      </c>
      <c r="B1355" t="s">
        <v>4450</v>
      </c>
      <c r="C1355" t="s">
        <v>4223</v>
      </c>
      <c r="D1355" t="s">
        <v>4451</v>
      </c>
      <c r="E1355" t="s">
        <v>1609</v>
      </c>
      <c r="F1355" t="s">
        <v>17</v>
      </c>
      <c r="G1355" t="s">
        <v>32</v>
      </c>
      <c r="H1355">
        <v>4</v>
      </c>
      <c r="I1355">
        <v>11</v>
      </c>
      <c r="J1355">
        <v>0</v>
      </c>
      <c r="K1355">
        <v>10</v>
      </c>
      <c r="L1355">
        <v>0</v>
      </c>
    </row>
    <row r="1356" spans="1:12">
      <c r="A1356" t="s">
        <v>4452</v>
      </c>
      <c r="B1356" t="s">
        <v>4453</v>
      </c>
      <c r="C1356" t="s">
        <v>4223</v>
      </c>
      <c r="D1356" t="s">
        <v>4454</v>
      </c>
      <c r="E1356" t="s">
        <v>4455</v>
      </c>
      <c r="F1356" t="s">
        <v>17</v>
      </c>
      <c r="G1356" t="s">
        <v>32</v>
      </c>
      <c r="H1356">
        <v>1</v>
      </c>
      <c r="I1356">
        <v>11</v>
      </c>
      <c r="J1356">
        <v>0</v>
      </c>
      <c r="K1356">
        <v>9</v>
      </c>
      <c r="L1356">
        <v>0</v>
      </c>
    </row>
    <row r="1357" spans="1:12">
      <c r="A1357" t="s">
        <v>4456</v>
      </c>
      <c r="B1357" t="s">
        <v>4457</v>
      </c>
      <c r="C1357" t="s">
        <v>4223</v>
      </c>
      <c r="D1357" t="s">
        <v>4458</v>
      </c>
      <c r="E1357" t="s">
        <v>175</v>
      </c>
      <c r="F1357" t="s">
        <v>17</v>
      </c>
      <c r="G1357" t="s">
        <v>18</v>
      </c>
      <c r="H1357">
        <v>3</v>
      </c>
      <c r="I1357">
        <v>11</v>
      </c>
      <c r="J1357">
        <v>0</v>
      </c>
      <c r="K1357">
        <v>6</v>
      </c>
      <c r="L1357">
        <v>0</v>
      </c>
    </row>
    <row r="1358" spans="1:12">
      <c r="A1358" t="s">
        <v>4459</v>
      </c>
      <c r="B1358" t="s">
        <v>4460</v>
      </c>
      <c r="C1358" t="s">
        <v>4223</v>
      </c>
      <c r="D1358" t="s">
        <v>4461</v>
      </c>
      <c r="E1358" t="s">
        <v>2354</v>
      </c>
      <c r="F1358" t="s">
        <v>17</v>
      </c>
      <c r="G1358" t="s">
        <v>32</v>
      </c>
      <c r="H1358">
        <v>2</v>
      </c>
      <c r="I1358">
        <v>11</v>
      </c>
      <c r="J1358">
        <v>0</v>
      </c>
      <c r="K1358">
        <v>6</v>
      </c>
      <c r="L1358">
        <v>1</v>
      </c>
    </row>
    <row r="1359" spans="1:12">
      <c r="A1359" t="s">
        <v>4462</v>
      </c>
      <c r="B1359" t="s">
        <v>4463</v>
      </c>
      <c r="C1359" t="s">
        <v>4223</v>
      </c>
      <c r="D1359" t="s">
        <v>4464</v>
      </c>
      <c r="E1359" t="s">
        <v>4239</v>
      </c>
      <c r="F1359" t="s">
        <v>17</v>
      </c>
      <c r="G1359" t="s">
        <v>32</v>
      </c>
      <c r="H1359">
        <v>2</v>
      </c>
      <c r="I1359">
        <v>11</v>
      </c>
      <c r="J1359">
        <v>0</v>
      </c>
      <c r="K1359">
        <v>8</v>
      </c>
      <c r="L1359">
        <v>1</v>
      </c>
    </row>
    <row r="1360" spans="1:12">
      <c r="A1360" t="s">
        <v>4465</v>
      </c>
      <c r="B1360" t="s">
        <v>4466</v>
      </c>
      <c r="C1360" t="s">
        <v>4223</v>
      </c>
      <c r="D1360" t="s">
        <v>4467</v>
      </c>
      <c r="E1360" t="s">
        <v>4285</v>
      </c>
      <c r="F1360" t="s">
        <v>17</v>
      </c>
      <c r="G1360" t="s">
        <v>32</v>
      </c>
      <c r="H1360">
        <v>3</v>
      </c>
      <c r="I1360">
        <v>11</v>
      </c>
      <c r="J1360">
        <v>1</v>
      </c>
      <c r="K1360">
        <v>8</v>
      </c>
      <c r="L1360">
        <v>0</v>
      </c>
    </row>
    <row r="1361" spans="1:12">
      <c r="A1361" t="s">
        <v>4468</v>
      </c>
      <c r="B1361" t="s">
        <v>4469</v>
      </c>
      <c r="C1361" t="s">
        <v>4223</v>
      </c>
      <c r="D1361" t="s">
        <v>4470</v>
      </c>
      <c r="E1361" t="s">
        <v>4239</v>
      </c>
      <c r="F1361" t="s">
        <v>17</v>
      </c>
      <c r="G1361" t="s">
        <v>32</v>
      </c>
      <c r="H1361">
        <v>3</v>
      </c>
      <c r="I1361">
        <v>11</v>
      </c>
      <c r="J1361">
        <v>0</v>
      </c>
      <c r="K1361">
        <v>9</v>
      </c>
      <c r="L1361">
        <v>2</v>
      </c>
    </row>
    <row r="1362" spans="1:12">
      <c r="A1362" t="s">
        <v>4471</v>
      </c>
      <c r="B1362" t="s">
        <v>4472</v>
      </c>
      <c r="C1362" t="s">
        <v>4223</v>
      </c>
      <c r="D1362" t="s">
        <v>4473</v>
      </c>
      <c r="E1362" t="s">
        <v>2354</v>
      </c>
      <c r="F1362" t="s">
        <v>17</v>
      </c>
      <c r="G1362" t="s">
        <v>32</v>
      </c>
      <c r="H1362">
        <v>1</v>
      </c>
      <c r="I1362">
        <v>11</v>
      </c>
      <c r="J1362">
        <v>0</v>
      </c>
      <c r="K1362">
        <v>5</v>
      </c>
      <c r="L1362">
        <v>1</v>
      </c>
    </row>
    <row r="1363" spans="1:12">
      <c r="A1363" t="s">
        <v>4474</v>
      </c>
      <c r="B1363" t="s">
        <v>4475</v>
      </c>
      <c r="C1363" t="s">
        <v>4223</v>
      </c>
      <c r="D1363" t="s">
        <v>4363</v>
      </c>
      <c r="E1363" t="s">
        <v>2354</v>
      </c>
      <c r="F1363" t="s">
        <v>17</v>
      </c>
      <c r="G1363" t="s">
        <v>27</v>
      </c>
      <c r="H1363">
        <v>1</v>
      </c>
      <c r="I1363">
        <v>11</v>
      </c>
      <c r="J1363">
        <v>0</v>
      </c>
      <c r="K1363">
        <v>3</v>
      </c>
      <c r="L1363">
        <v>2</v>
      </c>
    </row>
    <row r="1364" spans="1:12">
      <c r="A1364" t="s">
        <v>4476</v>
      </c>
      <c r="B1364" t="s">
        <v>4477</v>
      </c>
      <c r="C1364" t="s">
        <v>4223</v>
      </c>
      <c r="D1364" t="s">
        <v>4478</v>
      </c>
      <c r="E1364" t="s">
        <v>4239</v>
      </c>
      <c r="F1364" t="s">
        <v>17</v>
      </c>
      <c r="G1364" t="s">
        <v>27</v>
      </c>
      <c r="H1364">
        <v>2</v>
      </c>
      <c r="I1364">
        <v>11</v>
      </c>
      <c r="J1364">
        <v>0</v>
      </c>
      <c r="K1364">
        <v>10</v>
      </c>
      <c r="L1364">
        <v>0</v>
      </c>
    </row>
    <row r="1365" spans="1:12">
      <c r="A1365" t="s">
        <v>4479</v>
      </c>
      <c r="B1365" t="s">
        <v>4480</v>
      </c>
      <c r="C1365" t="s">
        <v>4223</v>
      </c>
      <c r="D1365" t="s">
        <v>4363</v>
      </c>
      <c r="E1365" t="s">
        <v>2354</v>
      </c>
      <c r="F1365" t="s">
        <v>17</v>
      </c>
      <c r="G1365" t="s">
        <v>27</v>
      </c>
      <c r="H1365">
        <v>3</v>
      </c>
      <c r="I1365">
        <v>11</v>
      </c>
      <c r="J1365">
        <v>0</v>
      </c>
      <c r="K1365">
        <v>6</v>
      </c>
      <c r="L1365">
        <v>0</v>
      </c>
    </row>
    <row r="1366" spans="1:12">
      <c r="A1366" t="s">
        <v>4481</v>
      </c>
      <c r="B1366" t="s">
        <v>4482</v>
      </c>
      <c r="C1366" t="s">
        <v>4223</v>
      </c>
      <c r="D1366" t="s">
        <v>4483</v>
      </c>
      <c r="E1366" t="s">
        <v>4239</v>
      </c>
      <c r="F1366" t="s">
        <v>17</v>
      </c>
      <c r="G1366" t="s">
        <v>32</v>
      </c>
      <c r="H1366">
        <v>3</v>
      </c>
      <c r="I1366">
        <v>11</v>
      </c>
      <c r="J1366">
        <v>0</v>
      </c>
      <c r="K1366">
        <v>6</v>
      </c>
      <c r="L1366">
        <v>3</v>
      </c>
    </row>
    <row r="1367" spans="1:12">
      <c r="A1367" t="s">
        <v>4484</v>
      </c>
      <c r="B1367" t="s">
        <v>4485</v>
      </c>
      <c r="C1367" t="s">
        <v>4223</v>
      </c>
      <c r="D1367" t="s">
        <v>4486</v>
      </c>
      <c r="E1367" t="s">
        <v>4487</v>
      </c>
      <c r="F1367" t="s">
        <v>17</v>
      </c>
      <c r="G1367" t="s">
        <v>87</v>
      </c>
      <c r="H1367">
        <v>4</v>
      </c>
      <c r="I1367">
        <v>11</v>
      </c>
      <c r="J1367">
        <v>0</v>
      </c>
      <c r="K1367">
        <v>5</v>
      </c>
      <c r="L1367">
        <v>0</v>
      </c>
    </row>
    <row r="1368" spans="1:12">
      <c r="A1368" t="s">
        <v>4488</v>
      </c>
      <c r="B1368" t="s">
        <v>4489</v>
      </c>
      <c r="C1368" t="s">
        <v>4223</v>
      </c>
      <c r="D1368" t="s">
        <v>4363</v>
      </c>
      <c r="E1368" t="s">
        <v>2354</v>
      </c>
      <c r="F1368" t="s">
        <v>192</v>
      </c>
      <c r="G1368" t="s">
        <v>193</v>
      </c>
      <c r="H1368">
        <v>5</v>
      </c>
      <c r="I1368">
        <v>11</v>
      </c>
      <c r="J1368">
        <v>1</v>
      </c>
      <c r="K1368">
        <v>4</v>
      </c>
      <c r="L1368">
        <v>0</v>
      </c>
    </row>
    <row r="1369" spans="1:12">
      <c r="A1369" t="s">
        <v>4490</v>
      </c>
      <c r="B1369" t="s">
        <v>4491</v>
      </c>
      <c r="C1369" t="s">
        <v>4223</v>
      </c>
      <c r="D1369" t="s">
        <v>4492</v>
      </c>
      <c r="E1369" t="s">
        <v>2722</v>
      </c>
      <c r="F1369" t="s">
        <v>235</v>
      </c>
      <c r="G1369" t="s">
        <v>27</v>
      </c>
      <c r="H1369">
        <v>3</v>
      </c>
      <c r="I1369">
        <v>11</v>
      </c>
      <c r="J1369">
        <v>0</v>
      </c>
      <c r="K1369">
        <v>5</v>
      </c>
      <c r="L1369">
        <v>0</v>
      </c>
    </row>
    <row r="1370" spans="1:12">
      <c r="A1370" t="s">
        <v>4493</v>
      </c>
      <c r="B1370" t="s">
        <v>4494</v>
      </c>
      <c r="C1370" t="s">
        <v>4223</v>
      </c>
      <c r="D1370" t="s">
        <v>4495</v>
      </c>
      <c r="E1370" t="s">
        <v>4496</v>
      </c>
      <c r="F1370" t="s">
        <v>235</v>
      </c>
      <c r="G1370" t="s">
        <v>32</v>
      </c>
      <c r="H1370">
        <v>4</v>
      </c>
      <c r="I1370">
        <v>11</v>
      </c>
      <c r="J1370">
        <v>0</v>
      </c>
      <c r="K1370">
        <v>4</v>
      </c>
      <c r="L1370">
        <v>0</v>
      </c>
    </row>
    <row r="1371" spans="1:12">
      <c r="A1371" t="s">
        <v>4497</v>
      </c>
      <c r="B1371" t="s">
        <v>4498</v>
      </c>
      <c r="C1371" t="s">
        <v>4223</v>
      </c>
      <c r="D1371" t="s">
        <v>4499</v>
      </c>
      <c r="E1371" t="s">
        <v>4500</v>
      </c>
      <c r="F1371" t="s">
        <v>235</v>
      </c>
      <c r="G1371" t="s">
        <v>32</v>
      </c>
      <c r="H1371">
        <v>4</v>
      </c>
      <c r="I1371">
        <v>11</v>
      </c>
      <c r="J1371">
        <v>0</v>
      </c>
      <c r="K1371">
        <v>5</v>
      </c>
      <c r="L1371">
        <v>0</v>
      </c>
    </row>
    <row r="1372" spans="1:12">
      <c r="A1372" t="s">
        <v>4501</v>
      </c>
      <c r="B1372" t="s">
        <v>4502</v>
      </c>
      <c r="C1372" t="s">
        <v>4223</v>
      </c>
      <c r="D1372" t="s">
        <v>4503</v>
      </c>
      <c r="E1372" t="s">
        <v>1452</v>
      </c>
      <c r="F1372" t="s">
        <v>235</v>
      </c>
      <c r="G1372" t="s">
        <v>140</v>
      </c>
      <c r="H1372">
        <v>3</v>
      </c>
      <c r="I1372">
        <v>11</v>
      </c>
      <c r="J1372">
        <v>0</v>
      </c>
      <c r="K1372">
        <v>8</v>
      </c>
      <c r="L1372">
        <v>0</v>
      </c>
    </row>
    <row r="1373" spans="1:12">
      <c r="A1373" t="s">
        <v>4504</v>
      </c>
      <c r="B1373" t="s">
        <v>4505</v>
      </c>
      <c r="C1373" t="s">
        <v>4223</v>
      </c>
      <c r="D1373" t="s">
        <v>4506</v>
      </c>
      <c r="E1373" t="s">
        <v>4507</v>
      </c>
      <c r="F1373" t="s">
        <v>235</v>
      </c>
      <c r="G1373" t="s">
        <v>32</v>
      </c>
      <c r="H1373">
        <v>4</v>
      </c>
      <c r="I1373">
        <v>11</v>
      </c>
      <c r="J1373">
        <v>0</v>
      </c>
      <c r="K1373">
        <v>8</v>
      </c>
      <c r="L1373">
        <v>0</v>
      </c>
    </row>
    <row r="1374" spans="1:12">
      <c r="A1374" t="s">
        <v>4508</v>
      </c>
      <c r="B1374" t="s">
        <v>4509</v>
      </c>
      <c r="C1374" t="s">
        <v>4223</v>
      </c>
      <c r="D1374" t="s">
        <v>4510</v>
      </c>
      <c r="E1374" t="s">
        <v>4511</v>
      </c>
      <c r="F1374" t="s">
        <v>235</v>
      </c>
      <c r="G1374" t="s">
        <v>87</v>
      </c>
      <c r="H1374">
        <v>3</v>
      </c>
      <c r="I1374">
        <v>11</v>
      </c>
      <c r="J1374">
        <v>0</v>
      </c>
      <c r="K1374">
        <v>8</v>
      </c>
      <c r="L1374">
        <v>0</v>
      </c>
    </row>
    <row r="1375" spans="1:12">
      <c r="A1375" t="s">
        <v>4512</v>
      </c>
      <c r="B1375" t="s">
        <v>4513</v>
      </c>
      <c r="C1375" t="s">
        <v>4514</v>
      </c>
      <c r="D1375" t="s">
        <v>4515</v>
      </c>
      <c r="E1375" t="s">
        <v>4516</v>
      </c>
      <c r="F1375" t="s">
        <v>17</v>
      </c>
      <c r="G1375" t="s">
        <v>32</v>
      </c>
      <c r="H1375">
        <v>2</v>
      </c>
      <c r="I1375">
        <v>11</v>
      </c>
      <c r="J1375">
        <v>0</v>
      </c>
      <c r="K1375">
        <v>10</v>
      </c>
      <c r="L1375">
        <v>0</v>
      </c>
    </row>
    <row r="1376" spans="1:12">
      <c r="A1376" t="s">
        <v>4517</v>
      </c>
      <c r="B1376" t="s">
        <v>4518</v>
      </c>
      <c r="C1376" t="s">
        <v>4514</v>
      </c>
      <c r="D1376" t="s">
        <v>4519</v>
      </c>
      <c r="E1376" t="s">
        <v>4520</v>
      </c>
      <c r="F1376" t="s">
        <v>17</v>
      </c>
      <c r="G1376" t="s">
        <v>32</v>
      </c>
      <c r="H1376">
        <v>4</v>
      </c>
      <c r="I1376">
        <v>11</v>
      </c>
      <c r="J1376">
        <v>0</v>
      </c>
      <c r="K1376">
        <v>8</v>
      </c>
      <c r="L1376">
        <v>0</v>
      </c>
    </row>
    <row r="1377" spans="1:12">
      <c r="A1377" t="s">
        <v>4521</v>
      </c>
      <c r="B1377" t="s">
        <v>4522</v>
      </c>
      <c r="C1377" t="s">
        <v>4514</v>
      </c>
      <c r="D1377" t="s">
        <v>4523</v>
      </c>
      <c r="E1377" t="s">
        <v>4516</v>
      </c>
      <c r="F1377" t="s">
        <v>17</v>
      </c>
      <c r="G1377" t="s">
        <v>113</v>
      </c>
      <c r="H1377">
        <v>3</v>
      </c>
      <c r="I1377">
        <v>11</v>
      </c>
      <c r="J1377">
        <v>0</v>
      </c>
      <c r="K1377">
        <v>8</v>
      </c>
      <c r="L1377">
        <v>0</v>
      </c>
    </row>
    <row r="1378" spans="1:12">
      <c r="A1378" t="s">
        <v>4524</v>
      </c>
      <c r="B1378" t="s">
        <v>4525</v>
      </c>
      <c r="C1378" t="s">
        <v>4514</v>
      </c>
      <c r="D1378" t="s">
        <v>4526</v>
      </c>
      <c r="E1378" t="s">
        <v>4527</v>
      </c>
      <c r="F1378" t="s">
        <v>17</v>
      </c>
      <c r="G1378" t="s">
        <v>32</v>
      </c>
      <c r="H1378">
        <v>4</v>
      </c>
      <c r="I1378">
        <v>11</v>
      </c>
      <c r="J1378">
        <v>0</v>
      </c>
      <c r="K1378">
        <v>6</v>
      </c>
      <c r="L1378">
        <v>0</v>
      </c>
    </row>
    <row r="1379" spans="1:12">
      <c r="A1379" t="s">
        <v>4528</v>
      </c>
      <c r="B1379" t="s">
        <v>4529</v>
      </c>
      <c r="C1379" t="s">
        <v>4514</v>
      </c>
      <c r="D1379" t="s">
        <v>4530</v>
      </c>
      <c r="E1379" t="s">
        <v>4527</v>
      </c>
      <c r="F1379" t="s">
        <v>17</v>
      </c>
      <c r="G1379" t="s">
        <v>140</v>
      </c>
      <c r="H1379">
        <v>5</v>
      </c>
      <c r="I1379">
        <v>11</v>
      </c>
      <c r="J1379">
        <v>4</v>
      </c>
      <c r="K1379">
        <v>7</v>
      </c>
      <c r="L1379">
        <v>0</v>
      </c>
    </row>
    <row r="1380" spans="1:12">
      <c r="A1380" t="s">
        <v>4531</v>
      </c>
      <c r="B1380" t="s">
        <v>4532</v>
      </c>
      <c r="C1380" t="s">
        <v>4514</v>
      </c>
      <c r="D1380" t="s">
        <v>4533</v>
      </c>
      <c r="E1380" t="s">
        <v>4534</v>
      </c>
      <c r="F1380" t="s">
        <v>17</v>
      </c>
      <c r="G1380" t="s">
        <v>32</v>
      </c>
      <c r="H1380">
        <v>4</v>
      </c>
      <c r="I1380">
        <v>11</v>
      </c>
      <c r="J1380">
        <v>0</v>
      </c>
      <c r="K1380">
        <v>8</v>
      </c>
      <c r="L1380">
        <v>0</v>
      </c>
    </row>
    <row r="1381" spans="1:12">
      <c r="A1381" t="s">
        <v>4535</v>
      </c>
      <c r="B1381" t="s">
        <v>4536</v>
      </c>
      <c r="C1381" t="s">
        <v>4514</v>
      </c>
      <c r="D1381" t="s">
        <v>4519</v>
      </c>
      <c r="E1381" t="s">
        <v>4520</v>
      </c>
      <c r="F1381" t="s">
        <v>17</v>
      </c>
      <c r="G1381" t="s">
        <v>32</v>
      </c>
      <c r="H1381">
        <v>4</v>
      </c>
      <c r="I1381">
        <v>11</v>
      </c>
      <c r="J1381">
        <v>0</v>
      </c>
      <c r="K1381">
        <v>5</v>
      </c>
      <c r="L1381">
        <v>0</v>
      </c>
    </row>
    <row r="1382" spans="1:12">
      <c r="A1382" t="s">
        <v>4537</v>
      </c>
      <c r="B1382" t="s">
        <v>4538</v>
      </c>
      <c r="C1382" t="s">
        <v>4514</v>
      </c>
      <c r="D1382" t="s">
        <v>4539</v>
      </c>
      <c r="E1382" t="s">
        <v>4540</v>
      </c>
      <c r="F1382" t="s">
        <v>17</v>
      </c>
      <c r="G1382" t="s">
        <v>32</v>
      </c>
      <c r="H1382">
        <v>3</v>
      </c>
      <c r="I1382">
        <v>11</v>
      </c>
      <c r="J1382">
        <v>0</v>
      </c>
      <c r="K1382">
        <v>6</v>
      </c>
      <c r="L1382">
        <v>0</v>
      </c>
    </row>
    <row r="1383" spans="1:12">
      <c r="A1383" t="s">
        <v>4541</v>
      </c>
      <c r="B1383" t="s">
        <v>4542</v>
      </c>
      <c r="C1383" t="s">
        <v>4514</v>
      </c>
      <c r="D1383" t="s">
        <v>4543</v>
      </c>
      <c r="E1383" t="s">
        <v>4544</v>
      </c>
      <c r="F1383" t="s">
        <v>17</v>
      </c>
      <c r="G1383" t="s">
        <v>32</v>
      </c>
      <c r="H1383">
        <v>3</v>
      </c>
      <c r="I1383">
        <v>11</v>
      </c>
      <c r="J1383">
        <v>1</v>
      </c>
      <c r="K1383">
        <v>7</v>
      </c>
      <c r="L1383">
        <v>0</v>
      </c>
    </row>
    <row r="1384" spans="1:12">
      <c r="A1384" t="s">
        <v>4545</v>
      </c>
      <c r="B1384" t="s">
        <v>4546</v>
      </c>
      <c r="C1384" t="s">
        <v>4514</v>
      </c>
      <c r="D1384" t="s">
        <v>4547</v>
      </c>
      <c r="E1384" t="s">
        <v>1476</v>
      </c>
      <c r="F1384" t="s">
        <v>17</v>
      </c>
      <c r="G1384" t="s">
        <v>113</v>
      </c>
      <c r="H1384">
        <v>4</v>
      </c>
      <c r="I1384">
        <v>11</v>
      </c>
      <c r="J1384">
        <v>0</v>
      </c>
      <c r="K1384">
        <v>9</v>
      </c>
      <c r="L1384">
        <v>0</v>
      </c>
    </row>
    <row r="1385" spans="1:12">
      <c r="A1385" t="s">
        <v>4548</v>
      </c>
      <c r="B1385" t="s">
        <v>4549</v>
      </c>
      <c r="C1385" t="s">
        <v>4514</v>
      </c>
      <c r="D1385" t="s">
        <v>4550</v>
      </c>
      <c r="E1385" t="s">
        <v>4551</v>
      </c>
      <c r="F1385" t="s">
        <v>17</v>
      </c>
      <c r="G1385" t="s">
        <v>32</v>
      </c>
      <c r="H1385">
        <v>4</v>
      </c>
      <c r="I1385">
        <v>11</v>
      </c>
      <c r="J1385">
        <v>2</v>
      </c>
      <c r="K1385">
        <v>9</v>
      </c>
      <c r="L1385">
        <v>0</v>
      </c>
    </row>
    <row r="1386" spans="1:12">
      <c r="A1386" t="s">
        <v>4552</v>
      </c>
      <c r="B1386" t="s">
        <v>4553</v>
      </c>
      <c r="C1386" t="s">
        <v>4514</v>
      </c>
      <c r="D1386" t="s">
        <v>4554</v>
      </c>
      <c r="E1386" t="s">
        <v>4555</v>
      </c>
      <c r="F1386" t="s">
        <v>17</v>
      </c>
      <c r="G1386" t="s">
        <v>32</v>
      </c>
      <c r="H1386">
        <v>3</v>
      </c>
      <c r="I1386">
        <v>11</v>
      </c>
      <c r="J1386">
        <v>0</v>
      </c>
      <c r="K1386">
        <v>11</v>
      </c>
      <c r="L1386">
        <v>0</v>
      </c>
    </row>
    <row r="1387" spans="1:12">
      <c r="A1387" t="s">
        <v>4556</v>
      </c>
      <c r="B1387" t="s">
        <v>4557</v>
      </c>
      <c r="C1387" t="s">
        <v>4514</v>
      </c>
      <c r="D1387" t="s">
        <v>4558</v>
      </c>
      <c r="E1387" t="s">
        <v>4516</v>
      </c>
      <c r="F1387" t="s">
        <v>192</v>
      </c>
      <c r="G1387" t="s">
        <v>193</v>
      </c>
      <c r="H1387">
        <v>5</v>
      </c>
      <c r="I1387">
        <v>11</v>
      </c>
      <c r="J1387">
        <v>1</v>
      </c>
      <c r="K1387">
        <v>4</v>
      </c>
      <c r="L1387">
        <v>1</v>
      </c>
    </row>
    <row r="1388" spans="1:12">
      <c r="A1388" t="s">
        <v>4559</v>
      </c>
      <c r="B1388" t="s">
        <v>4560</v>
      </c>
      <c r="C1388" t="s">
        <v>4514</v>
      </c>
      <c r="D1388" t="s">
        <v>4561</v>
      </c>
      <c r="E1388" t="s">
        <v>4562</v>
      </c>
      <c r="F1388" t="s">
        <v>17</v>
      </c>
      <c r="G1388" t="s">
        <v>32</v>
      </c>
      <c r="H1388">
        <v>5</v>
      </c>
      <c r="I1388">
        <v>11</v>
      </c>
      <c r="J1388">
        <v>1</v>
      </c>
      <c r="K1388">
        <v>8</v>
      </c>
      <c r="L1388">
        <v>0</v>
      </c>
    </row>
    <row r="1389" spans="1:12">
      <c r="A1389" t="s">
        <v>4563</v>
      </c>
      <c r="B1389" t="s">
        <v>4564</v>
      </c>
      <c r="C1389" t="s">
        <v>4514</v>
      </c>
      <c r="D1389" t="s">
        <v>4565</v>
      </c>
      <c r="E1389" t="s">
        <v>4566</v>
      </c>
      <c r="F1389" t="s">
        <v>17</v>
      </c>
      <c r="G1389" t="s">
        <v>32</v>
      </c>
      <c r="H1389">
        <v>2</v>
      </c>
      <c r="I1389">
        <v>11</v>
      </c>
      <c r="J1389">
        <v>0</v>
      </c>
      <c r="K1389">
        <v>6</v>
      </c>
      <c r="L1389">
        <v>0</v>
      </c>
    </row>
    <row r="1390" spans="1:12">
      <c r="A1390" t="s">
        <v>4567</v>
      </c>
      <c r="B1390" t="s">
        <v>3235</v>
      </c>
      <c r="C1390" t="s">
        <v>4514</v>
      </c>
      <c r="D1390" t="s">
        <v>4519</v>
      </c>
      <c r="E1390" t="s">
        <v>4520</v>
      </c>
      <c r="F1390" t="s">
        <v>17</v>
      </c>
      <c r="G1390" t="s">
        <v>32</v>
      </c>
      <c r="H1390">
        <v>3</v>
      </c>
      <c r="I1390">
        <v>11</v>
      </c>
      <c r="J1390">
        <v>0</v>
      </c>
      <c r="K1390">
        <v>11</v>
      </c>
      <c r="L1390">
        <v>0</v>
      </c>
    </row>
    <row r="1391" spans="1:12">
      <c r="A1391" t="s">
        <v>4568</v>
      </c>
      <c r="B1391" t="s">
        <v>4569</v>
      </c>
      <c r="C1391" t="s">
        <v>4514</v>
      </c>
      <c r="D1391" t="s">
        <v>4570</v>
      </c>
      <c r="E1391" t="s">
        <v>4571</v>
      </c>
      <c r="F1391" t="s">
        <v>17</v>
      </c>
      <c r="G1391" t="s">
        <v>32</v>
      </c>
      <c r="H1391">
        <v>3</v>
      </c>
      <c r="I1391">
        <v>11</v>
      </c>
      <c r="J1391">
        <v>0</v>
      </c>
      <c r="K1391">
        <v>6</v>
      </c>
      <c r="L1391">
        <v>0</v>
      </c>
    </row>
    <row r="1392" spans="1:12">
      <c r="A1392" t="s">
        <v>4572</v>
      </c>
      <c r="B1392" t="s">
        <v>4573</v>
      </c>
      <c r="C1392" t="s">
        <v>4514</v>
      </c>
      <c r="D1392" t="s">
        <v>4574</v>
      </c>
      <c r="E1392" t="s">
        <v>4575</v>
      </c>
      <c r="F1392" t="s">
        <v>17</v>
      </c>
      <c r="G1392" t="s">
        <v>32</v>
      </c>
      <c r="H1392">
        <v>5</v>
      </c>
      <c r="I1392">
        <v>11</v>
      </c>
      <c r="J1392">
        <v>1</v>
      </c>
      <c r="K1392">
        <v>7</v>
      </c>
      <c r="L1392">
        <v>0</v>
      </c>
    </row>
    <row r="1393" spans="1:12">
      <c r="A1393" t="s">
        <v>4576</v>
      </c>
      <c r="B1393" t="s">
        <v>4577</v>
      </c>
      <c r="C1393" t="s">
        <v>4514</v>
      </c>
      <c r="D1393" t="s">
        <v>4578</v>
      </c>
      <c r="E1393" t="s">
        <v>4516</v>
      </c>
      <c r="F1393" t="s">
        <v>17</v>
      </c>
      <c r="G1393" t="s">
        <v>32</v>
      </c>
      <c r="H1393">
        <v>3</v>
      </c>
      <c r="I1393">
        <v>11</v>
      </c>
      <c r="J1393">
        <v>0</v>
      </c>
      <c r="K1393">
        <v>10</v>
      </c>
      <c r="L1393">
        <v>1</v>
      </c>
    </row>
    <row r="1394" spans="1:12">
      <c r="A1394" t="s">
        <v>4579</v>
      </c>
      <c r="B1394" t="s">
        <v>4580</v>
      </c>
      <c r="C1394" t="s">
        <v>4514</v>
      </c>
      <c r="D1394" t="s">
        <v>4581</v>
      </c>
      <c r="E1394" t="s">
        <v>4582</v>
      </c>
      <c r="F1394" t="s">
        <v>17</v>
      </c>
      <c r="G1394" t="s">
        <v>32</v>
      </c>
      <c r="H1394">
        <v>5</v>
      </c>
      <c r="I1394">
        <v>11</v>
      </c>
      <c r="J1394">
        <v>0</v>
      </c>
      <c r="K1394">
        <v>7</v>
      </c>
      <c r="L1394">
        <v>0</v>
      </c>
    </row>
    <row r="1395" spans="1:12">
      <c r="A1395" t="s">
        <v>4583</v>
      </c>
      <c r="B1395" t="s">
        <v>4584</v>
      </c>
      <c r="C1395" t="s">
        <v>4514</v>
      </c>
      <c r="D1395" t="s">
        <v>4585</v>
      </c>
      <c r="E1395" t="s">
        <v>4516</v>
      </c>
      <c r="F1395" t="s">
        <v>17</v>
      </c>
      <c r="G1395" t="s">
        <v>32</v>
      </c>
      <c r="H1395">
        <v>4</v>
      </c>
      <c r="I1395">
        <v>11</v>
      </c>
      <c r="J1395">
        <v>0</v>
      </c>
      <c r="K1395">
        <v>9</v>
      </c>
      <c r="L1395">
        <v>2</v>
      </c>
    </row>
    <row r="1396" spans="1:12">
      <c r="A1396" t="s">
        <v>4586</v>
      </c>
      <c r="B1396" t="s">
        <v>4587</v>
      </c>
      <c r="C1396" t="s">
        <v>4514</v>
      </c>
      <c r="D1396" t="s">
        <v>4588</v>
      </c>
      <c r="E1396" t="s">
        <v>4589</v>
      </c>
      <c r="F1396" t="s">
        <v>17</v>
      </c>
      <c r="G1396" t="s">
        <v>32</v>
      </c>
      <c r="H1396">
        <v>4</v>
      </c>
      <c r="I1396">
        <v>11</v>
      </c>
      <c r="J1396">
        <v>0</v>
      </c>
      <c r="K1396">
        <v>7</v>
      </c>
      <c r="L1396">
        <v>0</v>
      </c>
    </row>
    <row r="1397" spans="1:12">
      <c r="A1397" t="s">
        <v>4590</v>
      </c>
      <c r="B1397" t="s">
        <v>4591</v>
      </c>
      <c r="C1397" t="s">
        <v>4514</v>
      </c>
      <c r="D1397" t="s">
        <v>4592</v>
      </c>
      <c r="E1397" t="s">
        <v>417</v>
      </c>
      <c r="F1397" t="s">
        <v>17</v>
      </c>
      <c r="G1397" t="s">
        <v>87</v>
      </c>
      <c r="H1397">
        <v>4</v>
      </c>
      <c r="I1397">
        <v>11</v>
      </c>
      <c r="J1397">
        <v>0</v>
      </c>
      <c r="K1397">
        <v>9</v>
      </c>
      <c r="L1397">
        <v>0</v>
      </c>
    </row>
    <row r="1398" spans="1:12">
      <c r="A1398" t="s">
        <v>4593</v>
      </c>
      <c r="B1398" t="s">
        <v>4594</v>
      </c>
      <c r="C1398" t="s">
        <v>4514</v>
      </c>
      <c r="D1398" t="s">
        <v>4595</v>
      </c>
      <c r="E1398" t="s">
        <v>4596</v>
      </c>
      <c r="F1398" t="s">
        <v>17</v>
      </c>
      <c r="G1398" t="s">
        <v>87</v>
      </c>
      <c r="H1398">
        <v>3</v>
      </c>
      <c r="I1398">
        <v>11</v>
      </c>
      <c r="J1398">
        <v>1</v>
      </c>
      <c r="K1398">
        <v>5</v>
      </c>
      <c r="L1398">
        <v>0</v>
      </c>
    </row>
    <row r="1399" spans="1:12">
      <c r="A1399" t="s">
        <v>4597</v>
      </c>
      <c r="B1399" t="s">
        <v>4598</v>
      </c>
      <c r="C1399" t="s">
        <v>4514</v>
      </c>
      <c r="D1399" t="s">
        <v>4599</v>
      </c>
      <c r="E1399" t="s">
        <v>4600</v>
      </c>
      <c r="F1399" t="s">
        <v>17</v>
      </c>
      <c r="G1399" t="s">
        <v>32</v>
      </c>
      <c r="H1399">
        <v>5</v>
      </c>
      <c r="I1399">
        <v>11</v>
      </c>
      <c r="J1399">
        <v>1</v>
      </c>
      <c r="K1399">
        <v>8</v>
      </c>
      <c r="L1399">
        <v>0</v>
      </c>
    </row>
    <row r="1400" spans="1:12">
      <c r="A1400" t="s">
        <v>4601</v>
      </c>
      <c r="B1400" t="s">
        <v>4602</v>
      </c>
      <c r="C1400" t="s">
        <v>4514</v>
      </c>
      <c r="D1400" t="s">
        <v>4603</v>
      </c>
      <c r="E1400" t="s">
        <v>4604</v>
      </c>
      <c r="F1400" t="s">
        <v>17</v>
      </c>
      <c r="G1400" t="s">
        <v>87</v>
      </c>
      <c r="H1400">
        <v>5</v>
      </c>
      <c r="I1400">
        <v>11</v>
      </c>
      <c r="J1400">
        <v>0</v>
      </c>
      <c r="K1400">
        <v>6</v>
      </c>
      <c r="L1400">
        <v>0</v>
      </c>
    </row>
    <row r="1401" spans="1:12">
      <c r="A1401" t="s">
        <v>4605</v>
      </c>
      <c r="B1401" t="s">
        <v>4606</v>
      </c>
      <c r="C1401" t="s">
        <v>4514</v>
      </c>
      <c r="D1401" t="s">
        <v>4607</v>
      </c>
      <c r="E1401" t="s">
        <v>4516</v>
      </c>
      <c r="F1401" t="s">
        <v>17</v>
      </c>
      <c r="G1401" t="s">
        <v>32</v>
      </c>
      <c r="H1401">
        <v>4</v>
      </c>
      <c r="I1401">
        <v>11</v>
      </c>
      <c r="J1401">
        <v>2</v>
      </c>
      <c r="K1401">
        <v>6</v>
      </c>
      <c r="L1401">
        <v>1</v>
      </c>
    </row>
    <row r="1402" spans="1:12">
      <c r="A1402" t="s">
        <v>4608</v>
      </c>
      <c r="B1402" t="s">
        <v>4609</v>
      </c>
      <c r="C1402" t="s">
        <v>4514</v>
      </c>
      <c r="D1402" t="s">
        <v>4610</v>
      </c>
      <c r="E1402" t="s">
        <v>4516</v>
      </c>
      <c r="F1402" t="s">
        <v>17</v>
      </c>
      <c r="G1402" t="s">
        <v>32</v>
      </c>
      <c r="H1402">
        <v>3</v>
      </c>
      <c r="I1402">
        <v>11</v>
      </c>
      <c r="J1402">
        <v>0</v>
      </c>
      <c r="K1402">
        <v>9</v>
      </c>
      <c r="L1402">
        <v>2</v>
      </c>
    </row>
    <row r="1403" spans="1:12">
      <c r="A1403" t="s">
        <v>4611</v>
      </c>
      <c r="B1403" t="s">
        <v>4612</v>
      </c>
      <c r="C1403" t="s">
        <v>4514</v>
      </c>
      <c r="D1403" t="s">
        <v>4613</v>
      </c>
      <c r="E1403" t="s">
        <v>4520</v>
      </c>
      <c r="F1403" t="s">
        <v>17</v>
      </c>
      <c r="G1403" t="s">
        <v>113</v>
      </c>
      <c r="H1403">
        <v>3</v>
      </c>
      <c r="I1403">
        <v>11</v>
      </c>
      <c r="J1403">
        <v>0</v>
      </c>
      <c r="K1403">
        <v>7</v>
      </c>
      <c r="L1403">
        <v>0</v>
      </c>
    </row>
    <row r="1404" spans="1:12">
      <c r="A1404" t="s">
        <v>4614</v>
      </c>
      <c r="B1404" t="s">
        <v>4615</v>
      </c>
      <c r="C1404" t="s">
        <v>4514</v>
      </c>
      <c r="D1404" t="s">
        <v>4616</v>
      </c>
      <c r="E1404" t="s">
        <v>4617</v>
      </c>
      <c r="F1404" t="s">
        <v>17</v>
      </c>
      <c r="G1404" t="s">
        <v>113</v>
      </c>
      <c r="H1404">
        <v>2</v>
      </c>
      <c r="I1404">
        <v>11</v>
      </c>
      <c r="J1404">
        <v>0</v>
      </c>
      <c r="K1404">
        <v>7</v>
      </c>
      <c r="L1404">
        <v>0</v>
      </c>
    </row>
    <row r="1405" spans="1:12">
      <c r="A1405" t="s">
        <v>4618</v>
      </c>
      <c r="B1405" t="s">
        <v>4619</v>
      </c>
      <c r="C1405" t="s">
        <v>4514</v>
      </c>
      <c r="D1405" t="s">
        <v>4620</v>
      </c>
      <c r="E1405" t="s">
        <v>4621</v>
      </c>
      <c r="F1405" t="s">
        <v>17</v>
      </c>
      <c r="G1405" t="s">
        <v>32</v>
      </c>
      <c r="H1405">
        <v>5</v>
      </c>
      <c r="I1405">
        <v>11</v>
      </c>
      <c r="J1405">
        <v>3</v>
      </c>
      <c r="K1405">
        <v>7</v>
      </c>
      <c r="L1405">
        <v>0</v>
      </c>
    </row>
    <row r="1406" spans="1:12">
      <c r="A1406" t="s">
        <v>4622</v>
      </c>
      <c r="B1406" t="s">
        <v>4623</v>
      </c>
      <c r="C1406" t="s">
        <v>4514</v>
      </c>
      <c r="D1406" t="s">
        <v>4624</v>
      </c>
      <c r="E1406" t="s">
        <v>4625</v>
      </c>
      <c r="F1406" t="s">
        <v>17</v>
      </c>
      <c r="G1406" t="s">
        <v>32</v>
      </c>
      <c r="H1406">
        <v>4</v>
      </c>
      <c r="I1406">
        <v>11</v>
      </c>
      <c r="J1406">
        <v>0</v>
      </c>
      <c r="K1406">
        <v>8</v>
      </c>
      <c r="L1406">
        <v>1</v>
      </c>
    </row>
    <row r="1407" spans="1:12">
      <c r="A1407" t="s">
        <v>4626</v>
      </c>
      <c r="B1407" t="s">
        <v>4627</v>
      </c>
      <c r="C1407" t="s">
        <v>4514</v>
      </c>
      <c r="D1407" t="s">
        <v>4628</v>
      </c>
      <c r="E1407" t="s">
        <v>4629</v>
      </c>
      <c r="F1407" t="s">
        <v>17</v>
      </c>
      <c r="G1407" t="s">
        <v>140</v>
      </c>
      <c r="H1407">
        <v>4</v>
      </c>
      <c r="I1407">
        <v>11</v>
      </c>
      <c r="J1407">
        <v>1</v>
      </c>
      <c r="K1407">
        <v>7</v>
      </c>
      <c r="L1407">
        <v>0</v>
      </c>
    </row>
    <row r="1408" spans="1:12">
      <c r="A1408" t="s">
        <v>4630</v>
      </c>
      <c r="B1408" t="s">
        <v>4631</v>
      </c>
      <c r="C1408" t="s">
        <v>4514</v>
      </c>
      <c r="D1408" t="s">
        <v>4632</v>
      </c>
      <c r="E1408" t="s">
        <v>3207</v>
      </c>
      <c r="F1408" t="s">
        <v>17</v>
      </c>
      <c r="G1408" t="s">
        <v>140</v>
      </c>
      <c r="H1408">
        <v>4</v>
      </c>
      <c r="I1408">
        <v>11</v>
      </c>
      <c r="J1408">
        <v>0</v>
      </c>
      <c r="K1408">
        <v>9</v>
      </c>
      <c r="L1408">
        <v>0</v>
      </c>
    </row>
    <row r="1409" spans="1:12">
      <c r="A1409" t="s">
        <v>4633</v>
      </c>
      <c r="B1409" t="s">
        <v>4634</v>
      </c>
      <c r="C1409" t="s">
        <v>4514</v>
      </c>
      <c r="D1409" t="s">
        <v>4635</v>
      </c>
      <c r="E1409" t="s">
        <v>4555</v>
      </c>
      <c r="F1409" t="s">
        <v>17</v>
      </c>
      <c r="G1409" t="s">
        <v>32</v>
      </c>
      <c r="H1409">
        <v>4</v>
      </c>
      <c r="I1409">
        <v>11</v>
      </c>
      <c r="J1409">
        <v>0</v>
      </c>
      <c r="K1409">
        <v>11</v>
      </c>
      <c r="L1409">
        <v>0</v>
      </c>
    </row>
    <row r="1410" spans="1:12">
      <c r="A1410" t="s">
        <v>4636</v>
      </c>
      <c r="B1410" t="s">
        <v>945</v>
      </c>
      <c r="C1410" t="s">
        <v>4514</v>
      </c>
      <c r="D1410" t="s">
        <v>4637</v>
      </c>
      <c r="E1410" t="s">
        <v>4638</v>
      </c>
      <c r="F1410" t="s">
        <v>17</v>
      </c>
      <c r="G1410" t="s">
        <v>32</v>
      </c>
      <c r="H1410">
        <v>3</v>
      </c>
      <c r="I1410">
        <v>11</v>
      </c>
      <c r="J1410">
        <v>0</v>
      </c>
      <c r="K1410">
        <v>10</v>
      </c>
      <c r="L1410">
        <v>1</v>
      </c>
    </row>
    <row r="1411" spans="1:12">
      <c r="A1411" t="s">
        <v>4639</v>
      </c>
      <c r="B1411" t="s">
        <v>4640</v>
      </c>
      <c r="C1411" t="s">
        <v>4514</v>
      </c>
      <c r="D1411" t="s">
        <v>4641</v>
      </c>
      <c r="E1411" t="s">
        <v>1733</v>
      </c>
      <c r="F1411" t="s">
        <v>17</v>
      </c>
      <c r="G1411" t="s">
        <v>32</v>
      </c>
      <c r="H1411">
        <v>4</v>
      </c>
      <c r="I1411">
        <v>11</v>
      </c>
      <c r="J1411">
        <v>0</v>
      </c>
      <c r="K1411">
        <v>8</v>
      </c>
      <c r="L1411">
        <v>0</v>
      </c>
    </row>
    <row r="1412" spans="1:12">
      <c r="A1412" t="s">
        <v>4642</v>
      </c>
      <c r="B1412" t="s">
        <v>4643</v>
      </c>
      <c r="C1412" t="s">
        <v>4514</v>
      </c>
      <c r="D1412" t="s">
        <v>4644</v>
      </c>
      <c r="E1412" t="s">
        <v>4645</v>
      </c>
      <c r="F1412" t="s">
        <v>17</v>
      </c>
      <c r="G1412" t="s">
        <v>140</v>
      </c>
      <c r="H1412">
        <v>4</v>
      </c>
      <c r="I1412">
        <v>11</v>
      </c>
      <c r="J1412">
        <v>0</v>
      </c>
      <c r="K1412">
        <v>7</v>
      </c>
      <c r="L1412">
        <v>0</v>
      </c>
    </row>
    <row r="1413" spans="1:12">
      <c r="A1413" t="s">
        <v>4646</v>
      </c>
      <c r="B1413" t="s">
        <v>4647</v>
      </c>
      <c r="C1413" t="s">
        <v>4514</v>
      </c>
      <c r="D1413" t="s">
        <v>4648</v>
      </c>
      <c r="E1413" t="s">
        <v>4555</v>
      </c>
      <c r="F1413" t="s">
        <v>17</v>
      </c>
      <c r="G1413" t="s">
        <v>32</v>
      </c>
      <c r="H1413">
        <v>4</v>
      </c>
      <c r="I1413">
        <v>11</v>
      </c>
      <c r="J1413">
        <v>0</v>
      </c>
      <c r="K1413">
        <v>10</v>
      </c>
      <c r="L1413">
        <v>0</v>
      </c>
    </row>
    <row r="1414" spans="1:12">
      <c r="A1414" t="s">
        <v>4649</v>
      </c>
      <c r="B1414" t="s">
        <v>4650</v>
      </c>
      <c r="C1414" t="s">
        <v>4514</v>
      </c>
      <c r="D1414" t="s">
        <v>4651</v>
      </c>
      <c r="E1414" t="s">
        <v>417</v>
      </c>
      <c r="F1414" t="s">
        <v>17</v>
      </c>
      <c r="G1414" t="s">
        <v>32</v>
      </c>
      <c r="H1414">
        <v>5</v>
      </c>
      <c r="I1414">
        <v>11</v>
      </c>
      <c r="J1414">
        <v>0</v>
      </c>
      <c r="K1414">
        <v>9</v>
      </c>
      <c r="L1414">
        <v>0</v>
      </c>
    </row>
    <row r="1415" spans="1:12">
      <c r="A1415" t="s">
        <v>4652</v>
      </c>
      <c r="B1415" t="s">
        <v>4653</v>
      </c>
      <c r="C1415" t="s">
        <v>4514</v>
      </c>
      <c r="D1415" t="s">
        <v>4654</v>
      </c>
      <c r="E1415" t="s">
        <v>4516</v>
      </c>
      <c r="F1415" t="s">
        <v>17</v>
      </c>
      <c r="G1415" t="s">
        <v>32</v>
      </c>
      <c r="H1415">
        <v>4</v>
      </c>
      <c r="I1415">
        <v>11</v>
      </c>
      <c r="J1415">
        <v>0</v>
      </c>
      <c r="K1415">
        <v>6</v>
      </c>
      <c r="L1415">
        <v>0</v>
      </c>
    </row>
    <row r="1416" spans="1:12">
      <c r="A1416" t="s">
        <v>4655</v>
      </c>
      <c r="B1416" t="s">
        <v>4656</v>
      </c>
      <c r="C1416" t="s">
        <v>4657</v>
      </c>
      <c r="D1416" t="s">
        <v>4658</v>
      </c>
      <c r="E1416" t="s">
        <v>4659</v>
      </c>
      <c r="F1416" t="s">
        <v>17</v>
      </c>
      <c r="G1416" t="s">
        <v>67</v>
      </c>
      <c r="H1416">
        <v>2</v>
      </c>
      <c r="I1416">
        <v>11</v>
      </c>
      <c r="J1416">
        <v>0</v>
      </c>
      <c r="K1416">
        <v>10</v>
      </c>
      <c r="L1416">
        <v>1</v>
      </c>
    </row>
    <row r="1417" spans="1:12">
      <c r="A1417" t="s">
        <v>4660</v>
      </c>
      <c r="B1417" t="s">
        <v>4661</v>
      </c>
      <c r="C1417" t="s">
        <v>4657</v>
      </c>
      <c r="D1417" t="s">
        <v>4662</v>
      </c>
      <c r="E1417" t="s">
        <v>4663</v>
      </c>
      <c r="F1417" t="s">
        <v>17</v>
      </c>
      <c r="G1417" t="s">
        <v>32</v>
      </c>
      <c r="H1417">
        <v>5</v>
      </c>
      <c r="I1417">
        <v>11</v>
      </c>
      <c r="J1417">
        <v>1</v>
      </c>
      <c r="K1417">
        <v>3</v>
      </c>
      <c r="L1417">
        <v>0</v>
      </c>
    </row>
    <row r="1418" spans="1:12">
      <c r="A1418" t="s">
        <v>4664</v>
      </c>
      <c r="B1418" t="s">
        <v>4665</v>
      </c>
      <c r="C1418" t="s">
        <v>4657</v>
      </c>
      <c r="D1418" t="s">
        <v>4666</v>
      </c>
      <c r="E1418" t="s">
        <v>63</v>
      </c>
      <c r="F1418" t="s">
        <v>17</v>
      </c>
      <c r="G1418" t="s">
        <v>32</v>
      </c>
      <c r="H1418">
        <v>2</v>
      </c>
      <c r="I1418">
        <v>11</v>
      </c>
      <c r="J1418">
        <v>1</v>
      </c>
      <c r="K1418">
        <v>9</v>
      </c>
      <c r="L1418">
        <v>1</v>
      </c>
    </row>
    <row r="1419" spans="1:12">
      <c r="A1419" t="s">
        <v>4667</v>
      </c>
      <c r="B1419" t="s">
        <v>4668</v>
      </c>
      <c r="C1419" t="s">
        <v>4657</v>
      </c>
      <c r="D1419" t="s">
        <v>4669</v>
      </c>
      <c r="E1419" t="s">
        <v>509</v>
      </c>
      <c r="F1419" t="s">
        <v>17</v>
      </c>
      <c r="G1419" t="s">
        <v>87</v>
      </c>
      <c r="H1419">
        <v>3</v>
      </c>
      <c r="I1419">
        <v>11</v>
      </c>
      <c r="J1419">
        <v>0</v>
      </c>
      <c r="K1419">
        <v>7</v>
      </c>
      <c r="L1419">
        <v>1</v>
      </c>
    </row>
    <row r="1420" spans="1:12">
      <c r="A1420" t="s">
        <v>4670</v>
      </c>
      <c r="B1420" t="s">
        <v>4671</v>
      </c>
      <c r="C1420" t="s">
        <v>4657</v>
      </c>
      <c r="D1420" t="s">
        <v>4672</v>
      </c>
      <c r="E1420" t="s">
        <v>3196</v>
      </c>
      <c r="F1420" t="s">
        <v>17</v>
      </c>
      <c r="G1420" t="s">
        <v>27</v>
      </c>
      <c r="H1420">
        <v>1</v>
      </c>
      <c r="I1420">
        <v>11</v>
      </c>
      <c r="J1420">
        <v>0</v>
      </c>
      <c r="K1420">
        <v>6</v>
      </c>
      <c r="L1420">
        <v>0</v>
      </c>
    </row>
    <row r="1421" spans="1:12">
      <c r="A1421" t="s">
        <v>4673</v>
      </c>
      <c r="B1421" t="s">
        <v>4674</v>
      </c>
      <c r="C1421" t="s">
        <v>4657</v>
      </c>
      <c r="D1421" t="s">
        <v>4675</v>
      </c>
      <c r="E1421" t="s">
        <v>4676</v>
      </c>
      <c r="F1421" t="s">
        <v>17</v>
      </c>
      <c r="G1421" t="s">
        <v>87</v>
      </c>
      <c r="H1421">
        <v>3</v>
      </c>
      <c r="I1421">
        <v>11</v>
      </c>
      <c r="J1421">
        <v>0</v>
      </c>
      <c r="K1421">
        <v>8</v>
      </c>
      <c r="L1421">
        <v>0</v>
      </c>
    </row>
    <row r="1422" spans="1:12">
      <c r="A1422" t="s">
        <v>4677</v>
      </c>
      <c r="B1422" t="s">
        <v>4678</v>
      </c>
      <c r="C1422" t="s">
        <v>4657</v>
      </c>
      <c r="D1422" t="s">
        <v>4679</v>
      </c>
      <c r="E1422" t="s">
        <v>3196</v>
      </c>
      <c r="F1422" t="s">
        <v>17</v>
      </c>
      <c r="G1422" t="s">
        <v>113</v>
      </c>
      <c r="H1422">
        <v>3</v>
      </c>
      <c r="I1422">
        <v>11</v>
      </c>
      <c r="J1422">
        <v>0</v>
      </c>
      <c r="K1422">
        <v>10</v>
      </c>
      <c r="L1422">
        <v>1</v>
      </c>
    </row>
    <row r="1423" spans="1:12">
      <c r="A1423" t="s">
        <v>4680</v>
      </c>
      <c r="B1423" t="s">
        <v>4681</v>
      </c>
      <c r="C1423" t="s">
        <v>4657</v>
      </c>
      <c r="D1423" t="s">
        <v>4682</v>
      </c>
      <c r="E1423" t="s">
        <v>3216</v>
      </c>
      <c r="F1423" t="s">
        <v>17</v>
      </c>
      <c r="G1423" t="s">
        <v>87</v>
      </c>
      <c r="H1423">
        <v>3</v>
      </c>
      <c r="I1423">
        <v>11</v>
      </c>
      <c r="J1423">
        <v>1</v>
      </c>
      <c r="K1423">
        <v>3</v>
      </c>
      <c r="L1423">
        <v>0</v>
      </c>
    </row>
    <row r="1424" spans="1:12">
      <c r="A1424" t="s">
        <v>4683</v>
      </c>
      <c r="B1424" t="s">
        <v>4684</v>
      </c>
      <c r="C1424" t="s">
        <v>4657</v>
      </c>
      <c r="D1424" t="s">
        <v>4685</v>
      </c>
      <c r="E1424" t="s">
        <v>1907</v>
      </c>
      <c r="F1424" t="s">
        <v>17</v>
      </c>
      <c r="G1424" t="s">
        <v>27</v>
      </c>
      <c r="H1424">
        <v>4</v>
      </c>
      <c r="I1424">
        <v>11</v>
      </c>
      <c r="J1424">
        <v>1</v>
      </c>
      <c r="K1424">
        <v>5</v>
      </c>
      <c r="L1424">
        <v>0</v>
      </c>
    </row>
    <row r="1425" spans="1:12">
      <c r="A1425" t="s">
        <v>4686</v>
      </c>
      <c r="B1425" t="s">
        <v>4687</v>
      </c>
      <c r="C1425" t="s">
        <v>4657</v>
      </c>
      <c r="D1425" t="s">
        <v>4688</v>
      </c>
      <c r="E1425" t="s">
        <v>3159</v>
      </c>
      <c r="F1425" t="s">
        <v>17</v>
      </c>
      <c r="G1425" t="s">
        <v>27</v>
      </c>
      <c r="H1425">
        <v>2</v>
      </c>
      <c r="I1425">
        <v>11</v>
      </c>
      <c r="J1425">
        <v>0</v>
      </c>
      <c r="K1425">
        <v>7</v>
      </c>
      <c r="L1425">
        <v>1</v>
      </c>
    </row>
    <row r="1426" spans="1:12">
      <c r="A1426" t="s">
        <v>4689</v>
      </c>
      <c r="B1426" t="s">
        <v>4690</v>
      </c>
      <c r="C1426" t="s">
        <v>4657</v>
      </c>
      <c r="D1426" t="s">
        <v>4691</v>
      </c>
      <c r="E1426" t="s">
        <v>3684</v>
      </c>
      <c r="F1426" t="s">
        <v>17</v>
      </c>
      <c r="G1426" t="s">
        <v>32</v>
      </c>
      <c r="H1426">
        <v>3</v>
      </c>
      <c r="I1426">
        <v>11</v>
      </c>
      <c r="J1426">
        <v>0</v>
      </c>
      <c r="K1426">
        <v>8</v>
      </c>
      <c r="L1426">
        <v>0</v>
      </c>
    </row>
    <row r="1427" spans="1:12">
      <c r="A1427" t="s">
        <v>4692</v>
      </c>
      <c r="B1427" t="s">
        <v>4693</v>
      </c>
      <c r="C1427" t="s">
        <v>4657</v>
      </c>
      <c r="D1427" t="s">
        <v>4694</v>
      </c>
      <c r="E1427" t="s">
        <v>78</v>
      </c>
      <c r="F1427" t="s">
        <v>17</v>
      </c>
      <c r="G1427" t="s">
        <v>27</v>
      </c>
      <c r="H1427">
        <v>3</v>
      </c>
      <c r="I1427">
        <v>11</v>
      </c>
      <c r="J1427">
        <v>0</v>
      </c>
      <c r="K1427">
        <v>6</v>
      </c>
      <c r="L1427">
        <v>0</v>
      </c>
    </row>
    <row r="1428" spans="1:12">
      <c r="A1428" t="s">
        <v>4695</v>
      </c>
      <c r="B1428" t="s">
        <v>4696</v>
      </c>
      <c r="C1428" t="s">
        <v>4657</v>
      </c>
      <c r="D1428" t="s">
        <v>4697</v>
      </c>
      <c r="E1428" t="s">
        <v>104</v>
      </c>
      <c r="F1428" t="s">
        <v>17</v>
      </c>
      <c r="G1428" t="s">
        <v>113</v>
      </c>
      <c r="H1428">
        <v>2</v>
      </c>
      <c r="I1428">
        <v>11</v>
      </c>
      <c r="J1428">
        <v>0</v>
      </c>
      <c r="K1428">
        <v>10</v>
      </c>
      <c r="L1428">
        <v>1</v>
      </c>
    </row>
    <row r="1429" spans="1:12">
      <c r="A1429" t="s">
        <v>4698</v>
      </c>
      <c r="B1429" t="s">
        <v>4699</v>
      </c>
      <c r="C1429" t="s">
        <v>4657</v>
      </c>
      <c r="D1429" t="s">
        <v>4700</v>
      </c>
      <c r="E1429" t="s">
        <v>4701</v>
      </c>
      <c r="F1429" t="s">
        <v>17</v>
      </c>
      <c r="G1429" t="s">
        <v>113</v>
      </c>
      <c r="H1429">
        <v>4</v>
      </c>
      <c r="I1429">
        <v>11</v>
      </c>
      <c r="J1429">
        <v>0</v>
      </c>
      <c r="K1429">
        <v>5</v>
      </c>
      <c r="L1429">
        <v>0</v>
      </c>
    </row>
    <row r="1430" spans="1:12">
      <c r="A1430" t="s">
        <v>4702</v>
      </c>
      <c r="B1430" t="s">
        <v>4703</v>
      </c>
      <c r="C1430" t="s">
        <v>4657</v>
      </c>
      <c r="D1430" t="s">
        <v>4704</v>
      </c>
      <c r="E1430" t="s">
        <v>4705</v>
      </c>
      <c r="F1430" t="s">
        <v>17</v>
      </c>
      <c r="G1430" t="s">
        <v>140</v>
      </c>
      <c r="H1430">
        <v>4</v>
      </c>
      <c r="I1430">
        <v>11</v>
      </c>
      <c r="J1430">
        <v>0</v>
      </c>
      <c r="K1430">
        <v>6</v>
      </c>
      <c r="L1430">
        <v>0</v>
      </c>
    </row>
    <row r="1431" spans="1:12">
      <c r="A1431" t="s">
        <v>4706</v>
      </c>
      <c r="B1431" t="s">
        <v>4707</v>
      </c>
      <c r="C1431" t="s">
        <v>4657</v>
      </c>
      <c r="D1431" t="s">
        <v>4658</v>
      </c>
      <c r="E1431" t="s">
        <v>4659</v>
      </c>
      <c r="F1431" t="s">
        <v>17</v>
      </c>
      <c r="G1431" t="s">
        <v>140</v>
      </c>
      <c r="H1431">
        <v>1</v>
      </c>
      <c r="I1431">
        <v>11</v>
      </c>
      <c r="J1431">
        <v>0</v>
      </c>
      <c r="K1431">
        <v>9</v>
      </c>
      <c r="L1431">
        <v>2</v>
      </c>
    </row>
    <row r="1432" spans="1:12">
      <c r="A1432" t="s">
        <v>4708</v>
      </c>
      <c r="B1432" t="s">
        <v>4709</v>
      </c>
      <c r="C1432" t="s">
        <v>4657</v>
      </c>
      <c r="D1432" t="s">
        <v>4710</v>
      </c>
      <c r="E1432" t="s">
        <v>4711</v>
      </c>
      <c r="F1432" t="s">
        <v>17</v>
      </c>
      <c r="G1432" t="s">
        <v>113</v>
      </c>
      <c r="H1432">
        <v>2</v>
      </c>
      <c r="I1432">
        <v>11</v>
      </c>
      <c r="J1432">
        <v>0</v>
      </c>
      <c r="K1432">
        <v>5</v>
      </c>
      <c r="L1432">
        <v>0</v>
      </c>
    </row>
    <row r="1433" spans="1:12">
      <c r="A1433" t="s">
        <v>4712</v>
      </c>
      <c r="B1433" t="s">
        <v>4713</v>
      </c>
      <c r="C1433" t="s">
        <v>4657</v>
      </c>
      <c r="D1433" t="s">
        <v>4714</v>
      </c>
      <c r="E1433" t="s">
        <v>3783</v>
      </c>
      <c r="F1433" t="s">
        <v>17</v>
      </c>
      <c r="G1433" t="s">
        <v>87</v>
      </c>
      <c r="H1433">
        <v>3</v>
      </c>
      <c r="I1433">
        <v>11</v>
      </c>
      <c r="J1433">
        <v>0</v>
      </c>
      <c r="K1433">
        <v>6</v>
      </c>
      <c r="L1433">
        <v>0</v>
      </c>
    </row>
    <row r="1434" spans="1:12">
      <c r="A1434" t="s">
        <v>4715</v>
      </c>
      <c r="B1434" t="s">
        <v>4716</v>
      </c>
      <c r="C1434" t="s">
        <v>4657</v>
      </c>
      <c r="D1434" t="s">
        <v>4717</v>
      </c>
      <c r="E1434" t="s">
        <v>4718</v>
      </c>
      <c r="F1434" t="s">
        <v>17</v>
      </c>
      <c r="G1434" t="s">
        <v>113</v>
      </c>
      <c r="H1434">
        <v>1</v>
      </c>
      <c r="I1434">
        <v>11</v>
      </c>
      <c r="J1434">
        <v>1</v>
      </c>
      <c r="K1434">
        <v>7</v>
      </c>
      <c r="L1434">
        <v>2</v>
      </c>
    </row>
    <row r="1435" spans="1:12">
      <c r="A1435" t="s">
        <v>4719</v>
      </c>
      <c r="B1435" t="s">
        <v>4720</v>
      </c>
      <c r="C1435" t="s">
        <v>4657</v>
      </c>
      <c r="D1435" t="s">
        <v>4721</v>
      </c>
      <c r="E1435" t="s">
        <v>4722</v>
      </c>
      <c r="F1435" t="s">
        <v>17</v>
      </c>
      <c r="G1435" t="s">
        <v>113</v>
      </c>
      <c r="H1435">
        <v>4</v>
      </c>
      <c r="I1435">
        <v>11</v>
      </c>
      <c r="J1435">
        <v>0</v>
      </c>
      <c r="K1435">
        <v>3</v>
      </c>
      <c r="L1435">
        <v>1</v>
      </c>
    </row>
    <row r="1436" spans="1:12">
      <c r="A1436" t="s">
        <v>4723</v>
      </c>
      <c r="B1436" t="s">
        <v>4724</v>
      </c>
      <c r="C1436" t="s">
        <v>4657</v>
      </c>
      <c r="D1436" t="s">
        <v>4725</v>
      </c>
      <c r="E1436" t="s">
        <v>26</v>
      </c>
      <c r="F1436" t="s">
        <v>17</v>
      </c>
      <c r="G1436" t="s">
        <v>32</v>
      </c>
      <c r="H1436">
        <v>3</v>
      </c>
      <c r="I1436">
        <v>11</v>
      </c>
      <c r="J1436">
        <v>1</v>
      </c>
      <c r="K1436">
        <v>9</v>
      </c>
      <c r="L1436">
        <v>0</v>
      </c>
    </row>
    <row r="1437" spans="1:12">
      <c r="A1437" t="s">
        <v>4726</v>
      </c>
      <c r="B1437" t="s">
        <v>4727</v>
      </c>
      <c r="C1437" t="s">
        <v>4657</v>
      </c>
      <c r="D1437" t="s">
        <v>4728</v>
      </c>
      <c r="E1437" t="s">
        <v>4659</v>
      </c>
      <c r="F1437" t="s">
        <v>17</v>
      </c>
      <c r="G1437" t="s">
        <v>27</v>
      </c>
      <c r="H1437">
        <v>1</v>
      </c>
      <c r="I1437">
        <v>11</v>
      </c>
      <c r="J1437">
        <v>0</v>
      </c>
      <c r="K1437">
        <v>6</v>
      </c>
      <c r="L1437">
        <v>0</v>
      </c>
    </row>
    <row r="1438" spans="1:12">
      <c r="A1438" t="s">
        <v>4729</v>
      </c>
      <c r="B1438" t="s">
        <v>4730</v>
      </c>
      <c r="C1438" t="s">
        <v>4657</v>
      </c>
      <c r="D1438" t="s">
        <v>4731</v>
      </c>
      <c r="E1438" t="s">
        <v>2354</v>
      </c>
      <c r="F1438" t="s">
        <v>17</v>
      </c>
      <c r="G1438" t="s">
        <v>113</v>
      </c>
      <c r="H1438">
        <v>2</v>
      </c>
      <c r="I1438">
        <v>11</v>
      </c>
      <c r="J1438">
        <v>0</v>
      </c>
      <c r="K1438">
        <v>5</v>
      </c>
      <c r="L1438">
        <v>0</v>
      </c>
    </row>
    <row r="1439" spans="1:12">
      <c r="A1439" t="s">
        <v>4732</v>
      </c>
      <c r="B1439" t="s">
        <v>4733</v>
      </c>
      <c r="C1439" t="s">
        <v>4657</v>
      </c>
      <c r="D1439" t="s">
        <v>4734</v>
      </c>
      <c r="E1439" t="s">
        <v>4735</v>
      </c>
      <c r="F1439" t="s">
        <v>17</v>
      </c>
      <c r="G1439" t="s">
        <v>113</v>
      </c>
      <c r="H1439">
        <v>2</v>
      </c>
      <c r="I1439">
        <v>11</v>
      </c>
      <c r="J1439">
        <v>0</v>
      </c>
      <c r="K1439">
        <v>10</v>
      </c>
      <c r="L1439">
        <v>1</v>
      </c>
    </row>
    <row r="1440" spans="1:12">
      <c r="A1440" t="s">
        <v>4736</v>
      </c>
      <c r="B1440" t="s">
        <v>4737</v>
      </c>
      <c r="C1440" t="s">
        <v>4657</v>
      </c>
      <c r="D1440" t="s">
        <v>4738</v>
      </c>
      <c r="E1440" t="s">
        <v>417</v>
      </c>
      <c r="F1440" t="s">
        <v>17</v>
      </c>
      <c r="G1440" t="s">
        <v>113</v>
      </c>
      <c r="H1440">
        <v>1</v>
      </c>
      <c r="I1440">
        <v>11</v>
      </c>
      <c r="J1440">
        <v>0</v>
      </c>
      <c r="K1440">
        <v>8</v>
      </c>
      <c r="L1440">
        <v>2</v>
      </c>
    </row>
    <row r="1441" spans="1:12">
      <c r="A1441" t="s">
        <v>4739</v>
      </c>
      <c r="B1441" t="s">
        <v>4740</v>
      </c>
      <c r="C1441" t="s">
        <v>4657</v>
      </c>
      <c r="D1441" t="s">
        <v>4741</v>
      </c>
      <c r="E1441" t="s">
        <v>1372</v>
      </c>
      <c r="F1441" t="s">
        <v>17</v>
      </c>
      <c r="G1441" t="s">
        <v>27</v>
      </c>
      <c r="H1441">
        <v>2</v>
      </c>
      <c r="I1441">
        <v>11</v>
      </c>
      <c r="J1441">
        <v>0</v>
      </c>
      <c r="K1441">
        <v>6</v>
      </c>
      <c r="L1441">
        <v>0</v>
      </c>
    </row>
    <row r="1442" spans="1:12">
      <c r="A1442" t="s">
        <v>4742</v>
      </c>
      <c r="B1442" t="s">
        <v>4743</v>
      </c>
      <c r="C1442" t="s">
        <v>4657</v>
      </c>
      <c r="D1442" t="s">
        <v>4744</v>
      </c>
      <c r="E1442" t="s">
        <v>4745</v>
      </c>
      <c r="F1442" t="s">
        <v>17</v>
      </c>
      <c r="G1442" t="s">
        <v>27</v>
      </c>
      <c r="H1442">
        <v>1</v>
      </c>
      <c r="I1442">
        <v>11</v>
      </c>
      <c r="J1442">
        <v>0</v>
      </c>
      <c r="K1442">
        <v>5</v>
      </c>
      <c r="L1442">
        <v>1</v>
      </c>
    </row>
    <row r="1443" spans="1:12">
      <c r="A1443" t="s">
        <v>4746</v>
      </c>
      <c r="B1443" t="s">
        <v>4747</v>
      </c>
      <c r="C1443" t="s">
        <v>4657</v>
      </c>
      <c r="D1443" t="s">
        <v>4748</v>
      </c>
      <c r="E1443" t="s">
        <v>4749</v>
      </c>
      <c r="F1443" t="s">
        <v>17</v>
      </c>
      <c r="G1443" t="s">
        <v>32</v>
      </c>
      <c r="H1443">
        <v>2</v>
      </c>
      <c r="I1443">
        <v>11</v>
      </c>
      <c r="J1443">
        <v>0</v>
      </c>
      <c r="K1443">
        <v>7</v>
      </c>
      <c r="L1443">
        <v>1</v>
      </c>
    </row>
    <row r="1444" spans="1:12">
      <c r="A1444" t="s">
        <v>4750</v>
      </c>
      <c r="B1444" t="s">
        <v>4751</v>
      </c>
      <c r="C1444" t="s">
        <v>4657</v>
      </c>
      <c r="D1444" t="s">
        <v>4752</v>
      </c>
      <c r="E1444" t="s">
        <v>4753</v>
      </c>
      <c r="F1444" t="s">
        <v>17</v>
      </c>
      <c r="G1444" t="s">
        <v>27</v>
      </c>
      <c r="H1444">
        <v>1</v>
      </c>
      <c r="I1444">
        <v>11</v>
      </c>
      <c r="J1444">
        <v>0</v>
      </c>
      <c r="K1444">
        <v>5</v>
      </c>
      <c r="L1444">
        <v>1</v>
      </c>
    </row>
    <row r="1445" spans="1:12">
      <c r="A1445" t="s">
        <v>4754</v>
      </c>
      <c r="B1445" t="s">
        <v>4755</v>
      </c>
      <c r="C1445" t="s">
        <v>4657</v>
      </c>
      <c r="D1445" t="s">
        <v>4756</v>
      </c>
      <c r="E1445" t="s">
        <v>2881</v>
      </c>
      <c r="F1445" t="s">
        <v>17</v>
      </c>
      <c r="G1445" t="s">
        <v>113</v>
      </c>
      <c r="H1445">
        <v>1</v>
      </c>
      <c r="I1445">
        <v>11</v>
      </c>
      <c r="J1445">
        <v>0</v>
      </c>
      <c r="K1445">
        <v>7</v>
      </c>
      <c r="L1445">
        <v>2</v>
      </c>
    </row>
    <row r="1446" spans="1:12">
      <c r="A1446" t="s">
        <v>4757</v>
      </c>
      <c r="B1446" t="s">
        <v>4758</v>
      </c>
      <c r="C1446" t="s">
        <v>4657</v>
      </c>
      <c r="D1446" t="s">
        <v>4759</v>
      </c>
      <c r="E1446" t="s">
        <v>4760</v>
      </c>
      <c r="F1446" t="s">
        <v>17</v>
      </c>
      <c r="G1446" t="s">
        <v>113</v>
      </c>
      <c r="H1446">
        <v>1</v>
      </c>
      <c r="I1446">
        <v>11</v>
      </c>
      <c r="J1446">
        <v>0</v>
      </c>
      <c r="K1446">
        <v>7</v>
      </c>
      <c r="L1446">
        <v>0</v>
      </c>
    </row>
    <row r="1447" spans="1:12">
      <c r="A1447" t="s">
        <v>4761</v>
      </c>
      <c r="B1447" t="s">
        <v>4762</v>
      </c>
      <c r="C1447" t="s">
        <v>4657</v>
      </c>
      <c r="D1447" t="s">
        <v>4763</v>
      </c>
      <c r="E1447" t="s">
        <v>2350</v>
      </c>
      <c r="F1447" t="s">
        <v>17</v>
      </c>
      <c r="G1447" t="s">
        <v>32</v>
      </c>
      <c r="H1447">
        <v>3</v>
      </c>
      <c r="I1447">
        <v>11</v>
      </c>
      <c r="J1447">
        <v>1</v>
      </c>
      <c r="K1447">
        <v>9</v>
      </c>
      <c r="L1447">
        <v>1</v>
      </c>
    </row>
    <row r="1448" spans="1:12">
      <c r="A1448" t="s">
        <v>4764</v>
      </c>
      <c r="B1448" t="s">
        <v>4765</v>
      </c>
      <c r="C1448" t="s">
        <v>4657</v>
      </c>
      <c r="D1448" t="s">
        <v>4766</v>
      </c>
      <c r="E1448" t="s">
        <v>4659</v>
      </c>
      <c r="F1448" t="s">
        <v>17</v>
      </c>
      <c r="G1448" t="s">
        <v>32</v>
      </c>
      <c r="H1448">
        <v>2</v>
      </c>
      <c r="I1448">
        <v>11</v>
      </c>
      <c r="J1448">
        <v>1</v>
      </c>
      <c r="K1448">
        <v>8</v>
      </c>
      <c r="L1448">
        <v>2</v>
      </c>
    </row>
    <row r="1449" spans="1:12">
      <c r="A1449" t="s">
        <v>4767</v>
      </c>
      <c r="B1449" t="s">
        <v>4768</v>
      </c>
      <c r="C1449" t="s">
        <v>4657</v>
      </c>
      <c r="D1449" t="s">
        <v>4725</v>
      </c>
      <c r="E1449" t="s">
        <v>26</v>
      </c>
      <c r="F1449" t="s">
        <v>17</v>
      </c>
      <c r="G1449" t="s">
        <v>32</v>
      </c>
      <c r="H1449">
        <v>2</v>
      </c>
      <c r="I1449">
        <v>11</v>
      </c>
      <c r="J1449">
        <v>0</v>
      </c>
      <c r="K1449">
        <v>10</v>
      </c>
      <c r="L1449">
        <v>1</v>
      </c>
    </row>
    <row r="1450" spans="1:12">
      <c r="A1450" t="s">
        <v>4769</v>
      </c>
      <c r="B1450" t="s">
        <v>4770</v>
      </c>
      <c r="C1450" t="s">
        <v>4657</v>
      </c>
      <c r="D1450" t="s">
        <v>4771</v>
      </c>
      <c r="E1450" t="s">
        <v>4772</v>
      </c>
      <c r="F1450" t="s">
        <v>17</v>
      </c>
      <c r="G1450" t="s">
        <v>113</v>
      </c>
      <c r="H1450">
        <v>1</v>
      </c>
      <c r="I1450">
        <v>11</v>
      </c>
      <c r="J1450">
        <v>0</v>
      </c>
      <c r="K1450">
        <v>5</v>
      </c>
      <c r="L1450">
        <v>1</v>
      </c>
    </row>
    <row r="1451" spans="1:12">
      <c r="A1451" t="s">
        <v>4773</v>
      </c>
      <c r="B1451" t="s">
        <v>4774</v>
      </c>
      <c r="C1451" t="s">
        <v>4657</v>
      </c>
      <c r="D1451" t="s">
        <v>4775</v>
      </c>
      <c r="E1451" t="s">
        <v>3196</v>
      </c>
      <c r="F1451" t="s">
        <v>17</v>
      </c>
      <c r="G1451" t="s">
        <v>27</v>
      </c>
      <c r="H1451">
        <v>2</v>
      </c>
      <c r="I1451">
        <v>11</v>
      </c>
      <c r="J1451">
        <v>0</v>
      </c>
      <c r="K1451">
        <v>8</v>
      </c>
      <c r="L1451">
        <v>0</v>
      </c>
    </row>
    <row r="1452" spans="1:12">
      <c r="A1452" t="s">
        <v>4776</v>
      </c>
      <c r="B1452" t="s">
        <v>4777</v>
      </c>
      <c r="C1452" t="s">
        <v>4657</v>
      </c>
      <c r="D1452" t="s">
        <v>4778</v>
      </c>
      <c r="E1452" t="s">
        <v>4779</v>
      </c>
      <c r="F1452" t="s">
        <v>17</v>
      </c>
      <c r="G1452" t="s">
        <v>32</v>
      </c>
      <c r="H1452">
        <v>2</v>
      </c>
      <c r="I1452">
        <v>11</v>
      </c>
      <c r="J1452">
        <v>0</v>
      </c>
      <c r="K1452">
        <v>4</v>
      </c>
      <c r="L1452">
        <v>1</v>
      </c>
    </row>
    <row r="1453" spans="1:12">
      <c r="A1453" t="s">
        <v>4780</v>
      </c>
      <c r="B1453" t="s">
        <v>4781</v>
      </c>
      <c r="C1453" t="s">
        <v>4657</v>
      </c>
      <c r="D1453" t="s">
        <v>4782</v>
      </c>
      <c r="E1453" t="s">
        <v>4753</v>
      </c>
      <c r="F1453" t="s">
        <v>17</v>
      </c>
      <c r="G1453" t="s">
        <v>27</v>
      </c>
      <c r="H1453">
        <v>1</v>
      </c>
      <c r="I1453">
        <v>11</v>
      </c>
      <c r="J1453">
        <v>0</v>
      </c>
      <c r="K1453">
        <v>6</v>
      </c>
      <c r="L1453">
        <v>1</v>
      </c>
    </row>
    <row r="1454" spans="1:12">
      <c r="A1454" t="s">
        <v>4783</v>
      </c>
      <c r="B1454" t="s">
        <v>4784</v>
      </c>
      <c r="C1454" t="s">
        <v>4657</v>
      </c>
      <c r="D1454" t="s">
        <v>4785</v>
      </c>
      <c r="E1454" t="s">
        <v>1939</v>
      </c>
      <c r="F1454" t="s">
        <v>17</v>
      </c>
      <c r="G1454" t="s">
        <v>27</v>
      </c>
      <c r="H1454">
        <v>2</v>
      </c>
      <c r="I1454">
        <v>11</v>
      </c>
      <c r="J1454">
        <v>0</v>
      </c>
      <c r="K1454">
        <v>7</v>
      </c>
      <c r="L1454">
        <v>3</v>
      </c>
    </row>
    <row r="1455" spans="1:12">
      <c r="A1455" t="s">
        <v>4786</v>
      </c>
      <c r="B1455" t="s">
        <v>4787</v>
      </c>
      <c r="C1455" t="s">
        <v>4657</v>
      </c>
      <c r="D1455" t="s">
        <v>4788</v>
      </c>
      <c r="E1455" t="s">
        <v>1939</v>
      </c>
      <c r="F1455" t="s">
        <v>17</v>
      </c>
      <c r="G1455" t="s">
        <v>32</v>
      </c>
      <c r="H1455">
        <v>5</v>
      </c>
      <c r="I1455">
        <v>11</v>
      </c>
      <c r="J1455">
        <v>1</v>
      </c>
      <c r="K1455">
        <v>4</v>
      </c>
      <c r="L1455">
        <v>0</v>
      </c>
    </row>
    <row r="1456" spans="1:12">
      <c r="A1456" t="s">
        <v>4789</v>
      </c>
      <c r="B1456" t="s">
        <v>4790</v>
      </c>
      <c r="C1456" t="s">
        <v>4657</v>
      </c>
      <c r="D1456" t="s">
        <v>4791</v>
      </c>
      <c r="E1456" t="s">
        <v>4792</v>
      </c>
      <c r="F1456" t="s">
        <v>17</v>
      </c>
      <c r="G1456" t="s">
        <v>67</v>
      </c>
      <c r="H1456">
        <v>2</v>
      </c>
      <c r="I1456">
        <v>11</v>
      </c>
      <c r="J1456">
        <v>0</v>
      </c>
      <c r="K1456">
        <v>9</v>
      </c>
      <c r="L1456">
        <v>0</v>
      </c>
    </row>
    <row r="1457" spans="1:12">
      <c r="A1457" t="s">
        <v>4793</v>
      </c>
      <c r="B1457" t="s">
        <v>4794</v>
      </c>
      <c r="C1457" t="s">
        <v>4657</v>
      </c>
      <c r="D1457" t="s">
        <v>4795</v>
      </c>
      <c r="E1457" t="s">
        <v>3196</v>
      </c>
      <c r="F1457" t="s">
        <v>192</v>
      </c>
      <c r="G1457" t="s">
        <v>193</v>
      </c>
      <c r="H1457">
        <v>5</v>
      </c>
      <c r="I1457">
        <v>11</v>
      </c>
      <c r="J1457">
        <v>1</v>
      </c>
      <c r="K1457">
        <v>3</v>
      </c>
      <c r="L1457">
        <v>0</v>
      </c>
    </row>
    <row r="1458" spans="1:12">
      <c r="A1458" t="s">
        <v>4796</v>
      </c>
      <c r="B1458" t="s">
        <v>4797</v>
      </c>
      <c r="C1458" t="s">
        <v>4657</v>
      </c>
      <c r="D1458" t="s">
        <v>4658</v>
      </c>
      <c r="E1458" t="s">
        <v>4659</v>
      </c>
      <c r="F1458" t="s">
        <v>192</v>
      </c>
      <c r="G1458" t="s">
        <v>193</v>
      </c>
      <c r="H1458">
        <v>4</v>
      </c>
      <c r="I1458">
        <v>11</v>
      </c>
      <c r="J1458">
        <v>1</v>
      </c>
      <c r="K1458">
        <v>4</v>
      </c>
      <c r="L1458">
        <v>0</v>
      </c>
    </row>
    <row r="1459" spans="1:12">
      <c r="A1459" t="s">
        <v>4798</v>
      </c>
      <c r="B1459" t="s">
        <v>4799</v>
      </c>
      <c r="C1459" t="s">
        <v>4657</v>
      </c>
      <c r="D1459" t="s">
        <v>4800</v>
      </c>
      <c r="E1459" t="s">
        <v>4801</v>
      </c>
      <c r="F1459" t="s">
        <v>235</v>
      </c>
      <c r="G1459" t="s">
        <v>32</v>
      </c>
      <c r="H1459">
        <v>4</v>
      </c>
      <c r="I1459">
        <v>11</v>
      </c>
      <c r="J1459">
        <v>0</v>
      </c>
      <c r="K1459">
        <v>5</v>
      </c>
      <c r="L1459">
        <v>0</v>
      </c>
    </row>
    <row r="1460" spans="1:12">
      <c r="A1460" t="s">
        <v>4802</v>
      </c>
      <c r="B1460" t="s">
        <v>4803</v>
      </c>
      <c r="C1460" t="s">
        <v>4657</v>
      </c>
      <c r="D1460" t="s">
        <v>4804</v>
      </c>
      <c r="E1460" t="s">
        <v>4805</v>
      </c>
      <c r="F1460" t="s">
        <v>235</v>
      </c>
      <c r="G1460" t="s">
        <v>113</v>
      </c>
      <c r="H1460">
        <v>5</v>
      </c>
      <c r="I1460">
        <v>11</v>
      </c>
      <c r="J1460">
        <v>0</v>
      </c>
      <c r="K1460">
        <v>4</v>
      </c>
      <c r="L1460">
        <v>0</v>
      </c>
    </row>
    <row r="1461" spans="1:12">
      <c r="A1461" t="s">
        <v>4806</v>
      </c>
      <c r="B1461" t="s">
        <v>4807</v>
      </c>
      <c r="C1461" t="s">
        <v>4808</v>
      </c>
      <c r="D1461" t="s">
        <v>4809</v>
      </c>
      <c r="E1461" t="s">
        <v>4810</v>
      </c>
      <c r="F1461" t="s">
        <v>17</v>
      </c>
      <c r="G1461" t="s">
        <v>140</v>
      </c>
      <c r="H1461">
        <v>1</v>
      </c>
      <c r="I1461">
        <v>11</v>
      </c>
      <c r="J1461">
        <v>0</v>
      </c>
      <c r="K1461">
        <v>10</v>
      </c>
      <c r="L1461">
        <v>0</v>
      </c>
    </row>
    <row r="1462" spans="1:12">
      <c r="A1462" t="s">
        <v>4811</v>
      </c>
      <c r="B1462" t="s">
        <v>4812</v>
      </c>
      <c r="C1462" t="s">
        <v>4808</v>
      </c>
      <c r="D1462" t="s">
        <v>4813</v>
      </c>
      <c r="E1462" t="s">
        <v>4814</v>
      </c>
      <c r="F1462" t="s">
        <v>17</v>
      </c>
      <c r="G1462" t="s">
        <v>32</v>
      </c>
      <c r="H1462">
        <v>2</v>
      </c>
      <c r="I1462">
        <v>11</v>
      </c>
      <c r="J1462">
        <v>0</v>
      </c>
      <c r="K1462">
        <v>5</v>
      </c>
      <c r="L1462">
        <v>2</v>
      </c>
    </row>
    <row r="1463" spans="1:12">
      <c r="A1463" t="s">
        <v>4815</v>
      </c>
      <c r="B1463" t="s">
        <v>4816</v>
      </c>
      <c r="C1463" t="s">
        <v>4808</v>
      </c>
      <c r="D1463" t="s">
        <v>4817</v>
      </c>
      <c r="E1463" t="s">
        <v>4818</v>
      </c>
      <c r="F1463" t="s">
        <v>17</v>
      </c>
      <c r="G1463" t="s">
        <v>32</v>
      </c>
      <c r="H1463">
        <v>4</v>
      </c>
      <c r="I1463">
        <v>11</v>
      </c>
      <c r="J1463">
        <v>1</v>
      </c>
      <c r="K1463">
        <v>9</v>
      </c>
      <c r="L1463">
        <v>1</v>
      </c>
    </row>
    <row r="1464" spans="1:12">
      <c r="A1464" t="s">
        <v>4819</v>
      </c>
      <c r="B1464" t="s">
        <v>4820</v>
      </c>
      <c r="C1464" t="s">
        <v>4808</v>
      </c>
      <c r="D1464" t="s">
        <v>4821</v>
      </c>
      <c r="E1464" t="s">
        <v>4822</v>
      </c>
      <c r="F1464" t="s">
        <v>17</v>
      </c>
      <c r="G1464" t="s">
        <v>113</v>
      </c>
      <c r="H1464">
        <v>3</v>
      </c>
      <c r="I1464">
        <v>11</v>
      </c>
      <c r="J1464">
        <v>0</v>
      </c>
      <c r="K1464">
        <v>7</v>
      </c>
      <c r="L1464">
        <v>0</v>
      </c>
    </row>
    <row r="1465" spans="1:12">
      <c r="A1465" t="s">
        <v>4823</v>
      </c>
      <c r="B1465" t="s">
        <v>4824</v>
      </c>
      <c r="C1465" t="s">
        <v>4808</v>
      </c>
      <c r="D1465" t="s">
        <v>4825</v>
      </c>
      <c r="E1465" t="s">
        <v>4826</v>
      </c>
      <c r="F1465" t="s">
        <v>17</v>
      </c>
      <c r="G1465" t="s">
        <v>27</v>
      </c>
      <c r="H1465">
        <v>3</v>
      </c>
      <c r="I1465">
        <v>11</v>
      </c>
      <c r="J1465">
        <v>0</v>
      </c>
      <c r="K1465">
        <v>8</v>
      </c>
      <c r="L1465">
        <v>0</v>
      </c>
    </row>
    <row r="1466" spans="1:12">
      <c r="A1466" t="s">
        <v>4827</v>
      </c>
      <c r="B1466" t="s">
        <v>4828</v>
      </c>
      <c r="C1466" t="s">
        <v>4808</v>
      </c>
      <c r="D1466" t="s">
        <v>4829</v>
      </c>
      <c r="E1466" t="s">
        <v>4830</v>
      </c>
      <c r="F1466" t="s">
        <v>17</v>
      </c>
      <c r="G1466" t="s">
        <v>113</v>
      </c>
      <c r="H1466">
        <v>2</v>
      </c>
      <c r="I1466">
        <v>11</v>
      </c>
      <c r="J1466">
        <v>0</v>
      </c>
      <c r="K1466">
        <v>9</v>
      </c>
      <c r="L1466">
        <v>1</v>
      </c>
    </row>
    <row r="1467" spans="1:12">
      <c r="A1467" t="s">
        <v>4831</v>
      </c>
      <c r="B1467" t="s">
        <v>4832</v>
      </c>
      <c r="C1467" t="s">
        <v>4808</v>
      </c>
      <c r="D1467" t="s">
        <v>4833</v>
      </c>
      <c r="E1467" t="s">
        <v>4520</v>
      </c>
      <c r="F1467" t="s">
        <v>17</v>
      </c>
      <c r="G1467" t="s">
        <v>32</v>
      </c>
      <c r="H1467">
        <v>3</v>
      </c>
      <c r="I1467">
        <v>11</v>
      </c>
      <c r="J1467">
        <v>1</v>
      </c>
      <c r="K1467">
        <v>7</v>
      </c>
      <c r="L1467">
        <v>3</v>
      </c>
    </row>
    <row r="1468" spans="1:12">
      <c r="A1468" t="s">
        <v>4834</v>
      </c>
      <c r="B1468" t="s">
        <v>4835</v>
      </c>
      <c r="C1468" t="s">
        <v>4808</v>
      </c>
      <c r="D1468" t="s">
        <v>4836</v>
      </c>
      <c r="E1468" t="s">
        <v>4837</v>
      </c>
      <c r="F1468" t="s">
        <v>17</v>
      </c>
      <c r="G1468" t="s">
        <v>27</v>
      </c>
      <c r="H1468">
        <v>3</v>
      </c>
      <c r="I1468">
        <v>11</v>
      </c>
      <c r="J1468">
        <v>0</v>
      </c>
      <c r="K1468">
        <v>6</v>
      </c>
      <c r="L1468">
        <v>0</v>
      </c>
    </row>
    <row r="1469" spans="1:12">
      <c r="A1469" t="s">
        <v>4838</v>
      </c>
      <c r="B1469" t="s">
        <v>4839</v>
      </c>
      <c r="C1469" t="s">
        <v>4808</v>
      </c>
      <c r="D1469" t="s">
        <v>4840</v>
      </c>
      <c r="E1469" t="s">
        <v>36</v>
      </c>
      <c r="F1469" t="s">
        <v>17</v>
      </c>
      <c r="G1469" t="s">
        <v>32</v>
      </c>
      <c r="H1469">
        <v>3</v>
      </c>
      <c r="I1469">
        <v>11</v>
      </c>
      <c r="J1469">
        <v>0</v>
      </c>
      <c r="K1469">
        <v>8</v>
      </c>
      <c r="L1469">
        <v>0</v>
      </c>
    </row>
    <row r="1470" spans="1:12">
      <c r="A1470" t="s">
        <v>4841</v>
      </c>
      <c r="B1470" t="s">
        <v>4842</v>
      </c>
      <c r="C1470" t="s">
        <v>4808</v>
      </c>
      <c r="D1470" t="s">
        <v>4843</v>
      </c>
      <c r="E1470" t="s">
        <v>4844</v>
      </c>
      <c r="F1470" t="s">
        <v>17</v>
      </c>
      <c r="G1470" t="s">
        <v>87</v>
      </c>
      <c r="H1470">
        <v>2</v>
      </c>
      <c r="I1470">
        <v>11</v>
      </c>
      <c r="J1470">
        <v>0</v>
      </c>
      <c r="K1470">
        <v>5</v>
      </c>
      <c r="L1470">
        <v>0</v>
      </c>
    </row>
    <row r="1471" spans="1:12">
      <c r="A1471" t="s">
        <v>4845</v>
      </c>
      <c r="B1471" t="s">
        <v>4846</v>
      </c>
      <c r="C1471" t="s">
        <v>4808</v>
      </c>
      <c r="D1471" t="s">
        <v>4847</v>
      </c>
      <c r="E1471" t="s">
        <v>1775</v>
      </c>
      <c r="F1471" t="s">
        <v>17</v>
      </c>
      <c r="G1471" t="s">
        <v>87</v>
      </c>
      <c r="H1471">
        <v>2</v>
      </c>
      <c r="I1471">
        <v>11</v>
      </c>
      <c r="J1471">
        <v>1</v>
      </c>
      <c r="K1471">
        <v>9</v>
      </c>
      <c r="L1471">
        <v>0</v>
      </c>
    </row>
    <row r="1472" spans="1:12">
      <c r="A1472" t="s">
        <v>4848</v>
      </c>
      <c r="B1472" t="s">
        <v>4849</v>
      </c>
      <c r="C1472" t="s">
        <v>4808</v>
      </c>
      <c r="D1472" t="s">
        <v>4850</v>
      </c>
      <c r="E1472" t="s">
        <v>104</v>
      </c>
      <c r="F1472" t="s">
        <v>17</v>
      </c>
      <c r="G1472" t="s">
        <v>27</v>
      </c>
      <c r="H1472">
        <v>2</v>
      </c>
      <c r="I1472">
        <v>11</v>
      </c>
      <c r="J1472">
        <v>0</v>
      </c>
      <c r="K1472">
        <v>7</v>
      </c>
      <c r="L1472">
        <v>3</v>
      </c>
    </row>
    <row r="1473" spans="1:12">
      <c r="A1473" t="s">
        <v>4851</v>
      </c>
      <c r="B1473" t="s">
        <v>4852</v>
      </c>
      <c r="C1473" t="s">
        <v>4808</v>
      </c>
      <c r="D1473" t="s">
        <v>4853</v>
      </c>
      <c r="E1473" t="s">
        <v>4854</v>
      </c>
      <c r="F1473" t="s">
        <v>17</v>
      </c>
      <c r="G1473" t="s">
        <v>87</v>
      </c>
      <c r="H1473">
        <v>4</v>
      </c>
      <c r="I1473">
        <v>11</v>
      </c>
      <c r="J1473">
        <v>0</v>
      </c>
      <c r="K1473">
        <v>7</v>
      </c>
      <c r="L1473">
        <v>4</v>
      </c>
    </row>
    <row r="1474" spans="1:12">
      <c r="A1474" t="s">
        <v>4855</v>
      </c>
      <c r="B1474" t="s">
        <v>4856</v>
      </c>
      <c r="C1474" t="s">
        <v>4808</v>
      </c>
      <c r="D1474" t="s">
        <v>4857</v>
      </c>
      <c r="E1474" t="s">
        <v>464</v>
      </c>
      <c r="F1474" t="s">
        <v>17</v>
      </c>
      <c r="G1474" t="s">
        <v>32</v>
      </c>
      <c r="H1474">
        <v>3</v>
      </c>
      <c r="I1474">
        <v>11</v>
      </c>
      <c r="J1474">
        <v>1</v>
      </c>
      <c r="K1474">
        <v>8</v>
      </c>
      <c r="L1474">
        <v>2</v>
      </c>
    </row>
    <row r="1475" spans="1:12">
      <c r="A1475" t="s">
        <v>4858</v>
      </c>
      <c r="B1475" t="s">
        <v>4859</v>
      </c>
      <c r="C1475" t="s">
        <v>4808</v>
      </c>
      <c r="D1475" t="s">
        <v>4860</v>
      </c>
      <c r="E1475" t="s">
        <v>104</v>
      </c>
      <c r="F1475" t="s">
        <v>17</v>
      </c>
      <c r="G1475" t="s">
        <v>32</v>
      </c>
      <c r="H1475">
        <v>3</v>
      </c>
      <c r="I1475">
        <v>11</v>
      </c>
      <c r="J1475">
        <v>0</v>
      </c>
      <c r="K1475">
        <v>7</v>
      </c>
      <c r="L1475">
        <v>0</v>
      </c>
    </row>
    <row r="1476" spans="1:12">
      <c r="A1476" t="s">
        <v>4861</v>
      </c>
      <c r="B1476" t="s">
        <v>4862</v>
      </c>
      <c r="C1476" t="s">
        <v>4808</v>
      </c>
      <c r="D1476" t="s">
        <v>4863</v>
      </c>
      <c r="E1476" t="s">
        <v>104</v>
      </c>
      <c r="F1476" t="s">
        <v>192</v>
      </c>
      <c r="G1476" t="s">
        <v>193</v>
      </c>
      <c r="H1476">
        <v>5</v>
      </c>
      <c r="I1476">
        <v>11</v>
      </c>
      <c r="J1476">
        <v>1</v>
      </c>
      <c r="K1476">
        <v>5</v>
      </c>
      <c r="L1476">
        <v>0</v>
      </c>
    </row>
    <row r="1477" spans="1:12">
      <c r="A1477" t="s">
        <v>4864</v>
      </c>
      <c r="B1477" t="s">
        <v>4865</v>
      </c>
      <c r="C1477" t="s">
        <v>4808</v>
      </c>
      <c r="D1477" t="s">
        <v>4866</v>
      </c>
      <c r="E1477" t="s">
        <v>197</v>
      </c>
      <c r="F1477" t="s">
        <v>17</v>
      </c>
      <c r="G1477" t="s">
        <v>32</v>
      </c>
      <c r="H1477">
        <v>3</v>
      </c>
      <c r="I1477">
        <v>11</v>
      </c>
      <c r="J1477">
        <v>0</v>
      </c>
      <c r="K1477">
        <v>8</v>
      </c>
      <c r="L1477">
        <v>0</v>
      </c>
    </row>
    <row r="1478" spans="1:12">
      <c r="A1478" t="s">
        <v>4867</v>
      </c>
      <c r="B1478" t="s">
        <v>4868</v>
      </c>
      <c r="C1478" t="s">
        <v>4808</v>
      </c>
      <c r="D1478" t="s">
        <v>4869</v>
      </c>
      <c r="E1478" t="s">
        <v>2722</v>
      </c>
      <c r="F1478" t="s">
        <v>17</v>
      </c>
      <c r="G1478" t="s">
        <v>32</v>
      </c>
      <c r="H1478">
        <v>3</v>
      </c>
      <c r="I1478">
        <v>11</v>
      </c>
      <c r="J1478">
        <v>1</v>
      </c>
      <c r="K1478">
        <v>5</v>
      </c>
      <c r="L1478">
        <v>1</v>
      </c>
    </row>
    <row r="1479" spans="1:12">
      <c r="A1479" t="s">
        <v>4870</v>
      </c>
      <c r="B1479" t="s">
        <v>4871</v>
      </c>
      <c r="C1479" t="s">
        <v>4808</v>
      </c>
      <c r="D1479" t="s">
        <v>4872</v>
      </c>
      <c r="E1479" t="s">
        <v>4873</v>
      </c>
      <c r="F1479" t="s">
        <v>17</v>
      </c>
      <c r="G1479" t="s">
        <v>32</v>
      </c>
      <c r="H1479">
        <v>5</v>
      </c>
      <c r="I1479">
        <v>11</v>
      </c>
      <c r="J1479">
        <v>1</v>
      </c>
      <c r="K1479">
        <v>7</v>
      </c>
      <c r="L1479">
        <v>0</v>
      </c>
    </row>
    <row r="1480" spans="1:12">
      <c r="A1480" t="s">
        <v>4874</v>
      </c>
      <c r="B1480" t="s">
        <v>4875</v>
      </c>
      <c r="C1480" t="s">
        <v>4808</v>
      </c>
      <c r="D1480" t="s">
        <v>4876</v>
      </c>
      <c r="E1480" t="s">
        <v>464</v>
      </c>
      <c r="F1480" t="s">
        <v>17</v>
      </c>
      <c r="G1480" t="s">
        <v>32</v>
      </c>
      <c r="H1480">
        <v>2</v>
      </c>
      <c r="I1480">
        <v>11</v>
      </c>
      <c r="J1480">
        <v>1</v>
      </c>
      <c r="K1480">
        <v>10</v>
      </c>
      <c r="L1480">
        <v>0</v>
      </c>
    </row>
    <row r="1481" spans="1:12">
      <c r="A1481" t="s">
        <v>4877</v>
      </c>
      <c r="B1481" t="s">
        <v>4878</v>
      </c>
      <c r="C1481" t="s">
        <v>4808</v>
      </c>
      <c r="D1481" t="s">
        <v>4879</v>
      </c>
      <c r="E1481" t="s">
        <v>438</v>
      </c>
      <c r="F1481" t="s">
        <v>17</v>
      </c>
      <c r="G1481" t="s">
        <v>87</v>
      </c>
      <c r="H1481">
        <v>4</v>
      </c>
      <c r="I1481">
        <v>11</v>
      </c>
      <c r="J1481">
        <v>2</v>
      </c>
      <c r="K1481">
        <v>9</v>
      </c>
      <c r="L1481">
        <v>0</v>
      </c>
    </row>
    <row r="1482" spans="1:12">
      <c r="A1482" t="s">
        <v>4880</v>
      </c>
      <c r="B1482" t="s">
        <v>4881</v>
      </c>
      <c r="C1482" t="s">
        <v>4808</v>
      </c>
      <c r="D1482" t="s">
        <v>4882</v>
      </c>
      <c r="E1482" t="s">
        <v>4883</v>
      </c>
      <c r="F1482" t="s">
        <v>17</v>
      </c>
      <c r="G1482" t="s">
        <v>27</v>
      </c>
      <c r="H1482">
        <v>2</v>
      </c>
      <c r="I1482">
        <v>11</v>
      </c>
      <c r="J1482">
        <v>0</v>
      </c>
      <c r="K1482">
        <v>7</v>
      </c>
      <c r="L1482">
        <v>0</v>
      </c>
    </row>
    <row r="1483" spans="1:12">
      <c r="A1483" t="s">
        <v>4884</v>
      </c>
      <c r="B1483" t="s">
        <v>4885</v>
      </c>
      <c r="C1483" t="s">
        <v>4808</v>
      </c>
      <c r="D1483" t="s">
        <v>4886</v>
      </c>
      <c r="E1483" t="s">
        <v>4520</v>
      </c>
      <c r="F1483" t="s">
        <v>17</v>
      </c>
      <c r="G1483" t="s">
        <v>32</v>
      </c>
      <c r="H1483">
        <v>3</v>
      </c>
      <c r="I1483">
        <v>11</v>
      </c>
      <c r="J1483">
        <v>1</v>
      </c>
      <c r="K1483">
        <v>9</v>
      </c>
      <c r="L1483">
        <v>1</v>
      </c>
    </row>
    <row r="1484" spans="1:12">
      <c r="A1484" t="s">
        <v>4887</v>
      </c>
      <c r="B1484" t="s">
        <v>4888</v>
      </c>
      <c r="C1484" t="s">
        <v>4808</v>
      </c>
      <c r="D1484" t="s">
        <v>4889</v>
      </c>
      <c r="E1484" t="s">
        <v>4890</v>
      </c>
      <c r="F1484" t="s">
        <v>17</v>
      </c>
      <c r="G1484" t="s">
        <v>32</v>
      </c>
      <c r="H1484">
        <v>2</v>
      </c>
      <c r="I1484">
        <v>11</v>
      </c>
      <c r="J1484">
        <v>0</v>
      </c>
      <c r="K1484">
        <v>9</v>
      </c>
      <c r="L1484">
        <v>0</v>
      </c>
    </row>
    <row r="1485" spans="1:12">
      <c r="A1485" t="s">
        <v>4891</v>
      </c>
      <c r="B1485" t="s">
        <v>4892</v>
      </c>
      <c r="C1485" t="s">
        <v>4808</v>
      </c>
      <c r="D1485" t="s">
        <v>4893</v>
      </c>
      <c r="E1485" t="s">
        <v>36</v>
      </c>
      <c r="F1485" t="s">
        <v>17</v>
      </c>
      <c r="G1485" t="s">
        <v>32</v>
      </c>
      <c r="H1485">
        <v>3</v>
      </c>
      <c r="I1485">
        <v>11</v>
      </c>
      <c r="J1485">
        <v>0</v>
      </c>
      <c r="K1485">
        <v>8</v>
      </c>
      <c r="L1485">
        <v>0</v>
      </c>
    </row>
    <row r="1486" spans="1:12">
      <c r="A1486" t="s">
        <v>4894</v>
      </c>
      <c r="B1486" t="s">
        <v>2743</v>
      </c>
      <c r="C1486" t="s">
        <v>4808</v>
      </c>
      <c r="D1486" t="s">
        <v>4895</v>
      </c>
      <c r="E1486" t="s">
        <v>104</v>
      </c>
      <c r="F1486" t="s">
        <v>17</v>
      </c>
      <c r="G1486" t="s">
        <v>27</v>
      </c>
      <c r="H1486">
        <v>3</v>
      </c>
      <c r="I1486">
        <v>11</v>
      </c>
      <c r="J1486">
        <v>0</v>
      </c>
      <c r="K1486">
        <v>8</v>
      </c>
      <c r="L1486">
        <v>1</v>
      </c>
    </row>
    <row r="1487" spans="1:12">
      <c r="A1487" t="s">
        <v>4896</v>
      </c>
      <c r="B1487" t="s">
        <v>4897</v>
      </c>
      <c r="C1487" t="s">
        <v>4808</v>
      </c>
      <c r="D1487" t="s">
        <v>4898</v>
      </c>
      <c r="E1487" t="s">
        <v>4520</v>
      </c>
      <c r="F1487" t="s">
        <v>17</v>
      </c>
      <c r="G1487" t="s">
        <v>32</v>
      </c>
      <c r="H1487">
        <v>2</v>
      </c>
      <c r="I1487">
        <v>11</v>
      </c>
      <c r="J1487">
        <v>0</v>
      </c>
      <c r="K1487">
        <v>8</v>
      </c>
      <c r="L1487">
        <v>2</v>
      </c>
    </row>
    <row r="1488" spans="1:12">
      <c r="A1488" t="s">
        <v>4899</v>
      </c>
      <c r="B1488" t="s">
        <v>4900</v>
      </c>
      <c r="C1488" t="s">
        <v>4808</v>
      </c>
      <c r="D1488" t="s">
        <v>4901</v>
      </c>
      <c r="E1488" t="s">
        <v>4902</v>
      </c>
      <c r="F1488" t="s">
        <v>17</v>
      </c>
      <c r="G1488" t="s">
        <v>32</v>
      </c>
      <c r="H1488">
        <v>4</v>
      </c>
      <c r="I1488">
        <v>11</v>
      </c>
      <c r="J1488">
        <v>0</v>
      </c>
      <c r="K1488">
        <v>9</v>
      </c>
      <c r="L1488">
        <v>0</v>
      </c>
    </row>
    <row r="1489" spans="1:12">
      <c r="A1489" t="s">
        <v>4903</v>
      </c>
      <c r="B1489" t="s">
        <v>4904</v>
      </c>
      <c r="C1489" t="s">
        <v>4808</v>
      </c>
      <c r="D1489" t="s">
        <v>4905</v>
      </c>
      <c r="E1489" t="s">
        <v>104</v>
      </c>
      <c r="F1489" t="s">
        <v>17</v>
      </c>
      <c r="G1489" t="s">
        <v>27</v>
      </c>
      <c r="H1489">
        <v>3</v>
      </c>
      <c r="I1489">
        <v>11</v>
      </c>
      <c r="J1489">
        <v>0</v>
      </c>
      <c r="K1489">
        <v>10</v>
      </c>
      <c r="L1489">
        <v>1</v>
      </c>
    </row>
    <row r="1490" spans="1:12">
      <c r="A1490" t="s">
        <v>4906</v>
      </c>
      <c r="B1490" t="s">
        <v>4907</v>
      </c>
      <c r="C1490" t="s">
        <v>4808</v>
      </c>
      <c r="D1490" t="s">
        <v>4908</v>
      </c>
      <c r="E1490" t="s">
        <v>546</v>
      </c>
      <c r="F1490" t="s">
        <v>17</v>
      </c>
      <c r="G1490" t="s">
        <v>113</v>
      </c>
      <c r="H1490">
        <v>4</v>
      </c>
      <c r="I1490">
        <v>11</v>
      </c>
      <c r="J1490">
        <v>2</v>
      </c>
      <c r="K1490">
        <v>7</v>
      </c>
      <c r="L1490">
        <v>0</v>
      </c>
    </row>
    <row r="1491" spans="1:12">
      <c r="A1491" t="s">
        <v>4909</v>
      </c>
      <c r="B1491" t="s">
        <v>4910</v>
      </c>
      <c r="C1491" t="s">
        <v>4808</v>
      </c>
      <c r="D1491" t="s">
        <v>4911</v>
      </c>
      <c r="E1491" t="s">
        <v>413</v>
      </c>
      <c r="F1491" t="s">
        <v>17</v>
      </c>
      <c r="G1491" t="s">
        <v>113</v>
      </c>
      <c r="H1491">
        <v>3</v>
      </c>
      <c r="I1491">
        <v>11</v>
      </c>
      <c r="J1491">
        <v>0</v>
      </c>
      <c r="K1491">
        <v>9</v>
      </c>
      <c r="L1491">
        <v>0</v>
      </c>
    </row>
    <row r="1492" spans="1:12">
      <c r="A1492" t="s">
        <v>4912</v>
      </c>
      <c r="B1492" t="s">
        <v>4913</v>
      </c>
      <c r="C1492" t="s">
        <v>4808</v>
      </c>
      <c r="D1492" t="s">
        <v>4914</v>
      </c>
      <c r="E1492" t="s">
        <v>4520</v>
      </c>
      <c r="F1492" t="s">
        <v>192</v>
      </c>
      <c r="G1492" t="s">
        <v>193</v>
      </c>
      <c r="H1492">
        <v>5</v>
      </c>
      <c r="I1492">
        <v>11</v>
      </c>
      <c r="J1492">
        <v>2</v>
      </c>
      <c r="K1492">
        <v>3</v>
      </c>
      <c r="L1492">
        <v>0</v>
      </c>
    </row>
    <row r="1493" spans="1:12">
      <c r="A1493" t="s">
        <v>4915</v>
      </c>
      <c r="B1493" t="s">
        <v>4916</v>
      </c>
      <c r="C1493" t="s">
        <v>4808</v>
      </c>
      <c r="D1493" t="s">
        <v>4917</v>
      </c>
      <c r="E1493" t="s">
        <v>104</v>
      </c>
      <c r="F1493" t="s">
        <v>17</v>
      </c>
      <c r="G1493" t="s">
        <v>32</v>
      </c>
      <c r="H1493">
        <v>2</v>
      </c>
      <c r="I1493">
        <v>11</v>
      </c>
      <c r="J1493">
        <v>0</v>
      </c>
      <c r="K1493">
        <v>5</v>
      </c>
      <c r="L1493">
        <v>0</v>
      </c>
    </row>
    <row r="1494" spans="1:12">
      <c r="A1494" t="s">
        <v>4918</v>
      </c>
      <c r="B1494" t="s">
        <v>4919</v>
      </c>
      <c r="C1494" t="s">
        <v>4808</v>
      </c>
      <c r="D1494" t="s">
        <v>4920</v>
      </c>
      <c r="E1494" t="s">
        <v>4520</v>
      </c>
      <c r="F1494" t="s">
        <v>17</v>
      </c>
      <c r="G1494" t="s">
        <v>140</v>
      </c>
      <c r="H1494">
        <v>3</v>
      </c>
      <c r="I1494">
        <v>11</v>
      </c>
      <c r="J1494">
        <v>1</v>
      </c>
      <c r="K1494">
        <v>10</v>
      </c>
      <c r="L1494">
        <v>0</v>
      </c>
    </row>
    <row r="1495" spans="1:12">
      <c r="A1495" t="s">
        <v>4921</v>
      </c>
      <c r="B1495" t="s">
        <v>4922</v>
      </c>
      <c r="C1495" t="s">
        <v>4808</v>
      </c>
      <c r="D1495" t="s">
        <v>4853</v>
      </c>
      <c r="E1495" t="s">
        <v>4854</v>
      </c>
      <c r="F1495" t="s">
        <v>17</v>
      </c>
      <c r="G1495" t="s">
        <v>140</v>
      </c>
      <c r="H1495">
        <v>1</v>
      </c>
      <c r="I1495">
        <v>11</v>
      </c>
      <c r="J1495">
        <v>0</v>
      </c>
      <c r="K1495">
        <v>8</v>
      </c>
      <c r="L1495">
        <v>2</v>
      </c>
    </row>
    <row r="1496" spans="1:12">
      <c r="A1496" t="s">
        <v>4923</v>
      </c>
      <c r="B1496" t="s">
        <v>4924</v>
      </c>
      <c r="C1496" t="s">
        <v>4808</v>
      </c>
      <c r="D1496" t="s">
        <v>4925</v>
      </c>
      <c r="E1496" t="s">
        <v>4520</v>
      </c>
      <c r="F1496" t="s">
        <v>17</v>
      </c>
      <c r="G1496" t="s">
        <v>32</v>
      </c>
      <c r="H1496">
        <v>4</v>
      </c>
      <c r="I1496">
        <v>11</v>
      </c>
      <c r="J1496">
        <v>0</v>
      </c>
      <c r="K1496">
        <v>10</v>
      </c>
      <c r="L1496">
        <v>1</v>
      </c>
    </row>
    <row r="1497" spans="1:12">
      <c r="A1497" t="s">
        <v>4926</v>
      </c>
      <c r="B1497" t="s">
        <v>4927</v>
      </c>
      <c r="C1497" t="s">
        <v>4808</v>
      </c>
      <c r="D1497" t="s">
        <v>4928</v>
      </c>
      <c r="E1497" t="s">
        <v>4929</v>
      </c>
      <c r="F1497" t="s">
        <v>17</v>
      </c>
      <c r="G1497" t="s">
        <v>32</v>
      </c>
      <c r="H1497">
        <v>2</v>
      </c>
      <c r="I1497">
        <v>11</v>
      </c>
      <c r="J1497">
        <v>0</v>
      </c>
      <c r="K1497">
        <v>10</v>
      </c>
      <c r="L1497">
        <v>1</v>
      </c>
    </row>
    <row r="1498" spans="1:12">
      <c r="A1498" t="s">
        <v>4930</v>
      </c>
      <c r="B1498" t="s">
        <v>4931</v>
      </c>
      <c r="C1498" t="s">
        <v>4808</v>
      </c>
      <c r="D1498" t="s">
        <v>4932</v>
      </c>
      <c r="E1498" t="s">
        <v>3207</v>
      </c>
      <c r="F1498" t="s">
        <v>17</v>
      </c>
      <c r="G1498" t="s">
        <v>32</v>
      </c>
      <c r="H1498">
        <v>2</v>
      </c>
      <c r="I1498">
        <v>11</v>
      </c>
      <c r="J1498">
        <v>1</v>
      </c>
      <c r="K1498">
        <v>7</v>
      </c>
      <c r="L1498">
        <v>0</v>
      </c>
    </row>
    <row r="1499" spans="1:12">
      <c r="A1499" t="s">
        <v>4933</v>
      </c>
      <c r="B1499" t="s">
        <v>4934</v>
      </c>
      <c r="C1499" t="s">
        <v>4808</v>
      </c>
      <c r="D1499" t="s">
        <v>4935</v>
      </c>
      <c r="E1499" t="s">
        <v>3364</v>
      </c>
      <c r="F1499" t="s">
        <v>17</v>
      </c>
      <c r="G1499" t="s">
        <v>27</v>
      </c>
      <c r="H1499">
        <v>2</v>
      </c>
      <c r="I1499">
        <v>11</v>
      </c>
      <c r="J1499">
        <v>0</v>
      </c>
      <c r="K1499">
        <v>9</v>
      </c>
      <c r="L1499">
        <v>0</v>
      </c>
    </row>
    <row r="1500" spans="1:12">
      <c r="A1500" t="s">
        <v>4936</v>
      </c>
      <c r="B1500" t="s">
        <v>4937</v>
      </c>
      <c r="C1500" t="s">
        <v>4808</v>
      </c>
      <c r="D1500" t="s">
        <v>4809</v>
      </c>
      <c r="E1500" t="s">
        <v>4810</v>
      </c>
      <c r="F1500" t="s">
        <v>17</v>
      </c>
      <c r="G1500" t="s">
        <v>32</v>
      </c>
      <c r="H1500">
        <v>2</v>
      </c>
      <c r="I1500">
        <v>11</v>
      </c>
      <c r="J1500">
        <v>1</v>
      </c>
      <c r="K1500">
        <v>10</v>
      </c>
      <c r="L1500">
        <v>0</v>
      </c>
    </row>
    <row r="1501" spans="1:12">
      <c r="A1501" t="s">
        <v>4938</v>
      </c>
      <c r="B1501" t="s">
        <v>4939</v>
      </c>
      <c r="C1501" t="s">
        <v>4808</v>
      </c>
      <c r="D1501" t="s">
        <v>4940</v>
      </c>
      <c r="E1501" t="s">
        <v>104</v>
      </c>
      <c r="F1501" t="s">
        <v>17</v>
      </c>
      <c r="G1501" t="s">
        <v>32</v>
      </c>
      <c r="H1501">
        <v>4</v>
      </c>
      <c r="I1501">
        <v>11</v>
      </c>
      <c r="J1501">
        <v>1</v>
      </c>
      <c r="K1501">
        <v>10</v>
      </c>
      <c r="L1501">
        <v>0</v>
      </c>
    </row>
    <row r="1502" spans="1:12">
      <c r="A1502" t="s">
        <v>4941</v>
      </c>
      <c r="B1502" t="s">
        <v>4942</v>
      </c>
      <c r="C1502" t="s">
        <v>4808</v>
      </c>
      <c r="D1502" t="s">
        <v>4943</v>
      </c>
      <c r="E1502" t="s">
        <v>438</v>
      </c>
      <c r="F1502" t="s">
        <v>17</v>
      </c>
      <c r="G1502" t="s">
        <v>67</v>
      </c>
      <c r="H1502">
        <v>3</v>
      </c>
      <c r="I1502">
        <v>11</v>
      </c>
      <c r="J1502">
        <v>0</v>
      </c>
      <c r="K1502">
        <v>11</v>
      </c>
      <c r="L1502">
        <v>0</v>
      </c>
    </row>
    <row r="1503" spans="1:12">
      <c r="A1503" t="s">
        <v>4944</v>
      </c>
      <c r="B1503" t="s">
        <v>4945</v>
      </c>
      <c r="C1503" t="s">
        <v>4808</v>
      </c>
      <c r="D1503" t="s">
        <v>4946</v>
      </c>
      <c r="E1503" t="s">
        <v>505</v>
      </c>
      <c r="F1503" t="s">
        <v>17</v>
      </c>
      <c r="G1503" t="s">
        <v>32</v>
      </c>
      <c r="H1503">
        <v>3</v>
      </c>
      <c r="I1503">
        <v>11</v>
      </c>
      <c r="J1503">
        <v>0</v>
      </c>
      <c r="K1503">
        <v>9</v>
      </c>
      <c r="L1503">
        <v>0</v>
      </c>
    </row>
    <row r="1504" spans="1:12">
      <c r="A1504" t="s">
        <v>4947</v>
      </c>
      <c r="B1504" t="s">
        <v>4948</v>
      </c>
      <c r="C1504" t="s">
        <v>4808</v>
      </c>
      <c r="D1504" t="s">
        <v>4949</v>
      </c>
      <c r="E1504" t="s">
        <v>4950</v>
      </c>
      <c r="F1504" t="s">
        <v>17</v>
      </c>
      <c r="G1504" t="s">
        <v>32</v>
      </c>
      <c r="H1504">
        <v>3</v>
      </c>
      <c r="I1504">
        <v>11</v>
      </c>
      <c r="J1504">
        <v>0</v>
      </c>
      <c r="K1504">
        <v>7</v>
      </c>
      <c r="L1504">
        <v>0</v>
      </c>
    </row>
    <row r="1505" spans="1:12">
      <c r="A1505" t="s">
        <v>4951</v>
      </c>
      <c r="B1505" t="s">
        <v>4952</v>
      </c>
      <c r="C1505" t="s">
        <v>4808</v>
      </c>
      <c r="D1505" t="s">
        <v>4833</v>
      </c>
      <c r="E1505" t="s">
        <v>4520</v>
      </c>
      <c r="F1505" t="s">
        <v>17</v>
      </c>
      <c r="G1505" t="s">
        <v>32</v>
      </c>
      <c r="H1505">
        <v>4</v>
      </c>
      <c r="I1505">
        <v>11</v>
      </c>
      <c r="J1505">
        <v>1</v>
      </c>
      <c r="K1505">
        <v>5</v>
      </c>
      <c r="L1505">
        <v>0</v>
      </c>
    </row>
    <row r="1506" spans="1:12">
      <c r="A1506" t="s">
        <v>4953</v>
      </c>
      <c r="B1506" t="s">
        <v>4954</v>
      </c>
      <c r="C1506" t="s">
        <v>4808</v>
      </c>
      <c r="D1506" t="s">
        <v>4955</v>
      </c>
      <c r="E1506" t="s">
        <v>4956</v>
      </c>
      <c r="F1506" t="s">
        <v>17</v>
      </c>
      <c r="G1506" t="s">
        <v>32</v>
      </c>
      <c r="H1506">
        <v>4</v>
      </c>
      <c r="I1506">
        <v>11</v>
      </c>
      <c r="J1506">
        <v>1</v>
      </c>
      <c r="K1506">
        <v>7</v>
      </c>
      <c r="L1506">
        <v>0</v>
      </c>
    </row>
    <row r="1507" spans="1:12">
      <c r="A1507" t="s">
        <v>4957</v>
      </c>
      <c r="B1507" t="s">
        <v>4958</v>
      </c>
      <c r="C1507" t="s">
        <v>4808</v>
      </c>
      <c r="D1507" t="s">
        <v>4959</v>
      </c>
      <c r="E1507" t="s">
        <v>2394</v>
      </c>
      <c r="F1507" t="s">
        <v>17</v>
      </c>
      <c r="G1507" t="s">
        <v>18</v>
      </c>
      <c r="H1507">
        <v>4</v>
      </c>
      <c r="I1507">
        <v>11</v>
      </c>
      <c r="J1507">
        <v>0</v>
      </c>
      <c r="K1507">
        <v>9</v>
      </c>
      <c r="L1507">
        <v>0</v>
      </c>
    </row>
    <row r="1508" spans="1:12">
      <c r="A1508" t="s">
        <v>4960</v>
      </c>
      <c r="B1508" t="s">
        <v>4961</v>
      </c>
      <c r="C1508" t="s">
        <v>4808</v>
      </c>
      <c r="D1508" t="s">
        <v>4962</v>
      </c>
      <c r="E1508" t="s">
        <v>4520</v>
      </c>
      <c r="F1508" t="s">
        <v>17</v>
      </c>
      <c r="G1508" t="s">
        <v>27</v>
      </c>
      <c r="H1508">
        <v>3</v>
      </c>
      <c r="I1508">
        <v>11</v>
      </c>
      <c r="J1508">
        <v>0</v>
      </c>
      <c r="K1508">
        <v>5</v>
      </c>
      <c r="L1508">
        <v>1</v>
      </c>
    </row>
    <row r="1509" spans="1:12">
      <c r="A1509" t="s">
        <v>4963</v>
      </c>
      <c r="B1509" t="s">
        <v>4964</v>
      </c>
      <c r="C1509" t="s">
        <v>4808</v>
      </c>
      <c r="D1509" t="s">
        <v>4965</v>
      </c>
      <c r="E1509" t="s">
        <v>546</v>
      </c>
      <c r="F1509" t="s">
        <v>17</v>
      </c>
      <c r="G1509" t="s">
        <v>32</v>
      </c>
      <c r="H1509">
        <v>4</v>
      </c>
      <c r="I1509">
        <v>11</v>
      </c>
      <c r="J1509">
        <v>0</v>
      </c>
      <c r="K1509">
        <v>7</v>
      </c>
      <c r="L1509">
        <v>0</v>
      </c>
    </row>
    <row r="1510" spans="1:12">
      <c r="A1510" t="s">
        <v>4966</v>
      </c>
      <c r="B1510" t="s">
        <v>3235</v>
      </c>
      <c r="C1510" t="s">
        <v>4808</v>
      </c>
      <c r="D1510" t="s">
        <v>4967</v>
      </c>
      <c r="E1510" t="s">
        <v>4520</v>
      </c>
      <c r="F1510" t="s">
        <v>17</v>
      </c>
      <c r="G1510" t="s">
        <v>32</v>
      </c>
      <c r="H1510">
        <v>4</v>
      </c>
      <c r="I1510">
        <v>11</v>
      </c>
      <c r="J1510">
        <v>0</v>
      </c>
      <c r="K1510">
        <v>7</v>
      </c>
      <c r="L1510">
        <v>4</v>
      </c>
    </row>
    <row r="1511" spans="1:12">
      <c r="A1511" t="s">
        <v>4968</v>
      </c>
      <c r="B1511" t="s">
        <v>4969</v>
      </c>
      <c r="C1511" t="s">
        <v>4808</v>
      </c>
      <c r="D1511" t="s">
        <v>4970</v>
      </c>
      <c r="E1511" t="s">
        <v>4520</v>
      </c>
      <c r="F1511" t="s">
        <v>17</v>
      </c>
      <c r="G1511" t="s">
        <v>32</v>
      </c>
      <c r="H1511">
        <v>4</v>
      </c>
      <c r="I1511">
        <v>11</v>
      </c>
      <c r="J1511">
        <v>0</v>
      </c>
      <c r="K1511">
        <v>7</v>
      </c>
      <c r="L1511">
        <v>2</v>
      </c>
    </row>
    <row r="1512" spans="1:12">
      <c r="A1512" t="s">
        <v>4971</v>
      </c>
      <c r="B1512" t="s">
        <v>715</v>
      </c>
      <c r="C1512" t="s">
        <v>4808</v>
      </c>
      <c r="D1512" t="s">
        <v>4972</v>
      </c>
      <c r="E1512" t="s">
        <v>4929</v>
      </c>
      <c r="F1512" t="s">
        <v>17</v>
      </c>
      <c r="G1512" t="s">
        <v>32</v>
      </c>
      <c r="H1512">
        <v>2</v>
      </c>
      <c r="I1512">
        <v>11</v>
      </c>
      <c r="J1512">
        <v>2</v>
      </c>
      <c r="K1512">
        <v>8</v>
      </c>
      <c r="L1512">
        <v>1</v>
      </c>
    </row>
    <row r="1513" spans="1:12">
      <c r="A1513" t="s">
        <v>4973</v>
      </c>
      <c r="B1513" t="s">
        <v>4974</v>
      </c>
      <c r="C1513" t="s">
        <v>4808</v>
      </c>
      <c r="D1513" t="s">
        <v>4975</v>
      </c>
      <c r="E1513" t="s">
        <v>4976</v>
      </c>
      <c r="F1513" t="s">
        <v>17</v>
      </c>
      <c r="G1513" t="s">
        <v>87</v>
      </c>
      <c r="H1513">
        <v>4</v>
      </c>
      <c r="I1513">
        <v>11</v>
      </c>
      <c r="J1513">
        <v>1</v>
      </c>
      <c r="K1513">
        <v>8</v>
      </c>
      <c r="L1513">
        <v>1</v>
      </c>
    </row>
    <row r="1514" spans="1:12">
      <c r="A1514" t="s">
        <v>4977</v>
      </c>
      <c r="B1514" t="s">
        <v>4978</v>
      </c>
      <c r="C1514" t="s">
        <v>4808</v>
      </c>
      <c r="D1514" t="s">
        <v>4979</v>
      </c>
      <c r="E1514" t="s">
        <v>104</v>
      </c>
      <c r="F1514" t="s">
        <v>17</v>
      </c>
      <c r="G1514" t="s">
        <v>27</v>
      </c>
      <c r="H1514">
        <v>3</v>
      </c>
      <c r="I1514">
        <v>11</v>
      </c>
      <c r="J1514">
        <v>0</v>
      </c>
      <c r="K1514">
        <v>9</v>
      </c>
      <c r="L1514">
        <v>0</v>
      </c>
    </row>
    <row r="1515" spans="1:12">
      <c r="A1515" t="s">
        <v>4980</v>
      </c>
      <c r="B1515" t="s">
        <v>4981</v>
      </c>
      <c r="C1515" t="s">
        <v>4808</v>
      </c>
      <c r="D1515" t="s">
        <v>4982</v>
      </c>
      <c r="E1515" t="s">
        <v>4814</v>
      </c>
      <c r="F1515" t="s">
        <v>17</v>
      </c>
      <c r="G1515" t="s">
        <v>87</v>
      </c>
      <c r="H1515">
        <v>4</v>
      </c>
      <c r="I1515">
        <v>11</v>
      </c>
      <c r="J1515">
        <v>1</v>
      </c>
      <c r="K1515">
        <v>9</v>
      </c>
      <c r="L1515">
        <v>0</v>
      </c>
    </row>
    <row r="1516" spans="1:12">
      <c r="A1516" t="s">
        <v>4983</v>
      </c>
      <c r="B1516" t="s">
        <v>1087</v>
      </c>
      <c r="C1516" t="s">
        <v>4808</v>
      </c>
      <c r="D1516" t="s">
        <v>4984</v>
      </c>
      <c r="E1516" t="s">
        <v>104</v>
      </c>
      <c r="F1516" t="s">
        <v>17</v>
      </c>
      <c r="G1516" t="s">
        <v>27</v>
      </c>
      <c r="H1516">
        <v>3</v>
      </c>
      <c r="I1516">
        <v>11</v>
      </c>
      <c r="J1516">
        <v>0</v>
      </c>
      <c r="K1516">
        <v>6</v>
      </c>
      <c r="L1516">
        <v>1</v>
      </c>
    </row>
    <row r="1517" spans="1:12">
      <c r="A1517" t="s">
        <v>4985</v>
      </c>
      <c r="B1517" t="s">
        <v>4986</v>
      </c>
      <c r="C1517" t="s">
        <v>4808</v>
      </c>
      <c r="D1517" t="s">
        <v>4987</v>
      </c>
      <c r="E1517" t="s">
        <v>1758</v>
      </c>
      <c r="F1517" t="s">
        <v>17</v>
      </c>
      <c r="G1517" t="s">
        <v>18</v>
      </c>
      <c r="H1517">
        <v>4</v>
      </c>
      <c r="I1517">
        <v>11</v>
      </c>
      <c r="J1517">
        <v>1</v>
      </c>
      <c r="K1517">
        <v>7</v>
      </c>
      <c r="L1517">
        <v>0</v>
      </c>
    </row>
    <row r="1518" spans="1:12">
      <c r="A1518" t="s">
        <v>4988</v>
      </c>
      <c r="B1518" t="s">
        <v>4989</v>
      </c>
      <c r="C1518" t="s">
        <v>4808</v>
      </c>
      <c r="D1518" t="s">
        <v>4990</v>
      </c>
      <c r="E1518" t="s">
        <v>4814</v>
      </c>
      <c r="F1518" t="s">
        <v>17</v>
      </c>
      <c r="G1518" t="s">
        <v>140</v>
      </c>
      <c r="H1518">
        <v>3</v>
      </c>
      <c r="I1518">
        <v>11</v>
      </c>
      <c r="J1518">
        <v>0</v>
      </c>
      <c r="K1518">
        <v>6</v>
      </c>
      <c r="L1518">
        <v>1</v>
      </c>
    </row>
    <row r="1519" spans="1:12">
      <c r="A1519" t="s">
        <v>4991</v>
      </c>
      <c r="B1519" t="s">
        <v>4992</v>
      </c>
      <c r="C1519" t="s">
        <v>4808</v>
      </c>
      <c r="D1519" t="s">
        <v>4993</v>
      </c>
      <c r="E1519" t="s">
        <v>3048</v>
      </c>
      <c r="F1519" t="s">
        <v>17</v>
      </c>
      <c r="G1519" t="s">
        <v>32</v>
      </c>
      <c r="H1519">
        <v>2</v>
      </c>
      <c r="I1519">
        <v>11</v>
      </c>
      <c r="J1519">
        <v>0</v>
      </c>
      <c r="K1519">
        <v>9</v>
      </c>
      <c r="L1519">
        <v>0</v>
      </c>
    </row>
    <row r="1520" spans="1:12">
      <c r="A1520" t="s">
        <v>4994</v>
      </c>
      <c r="B1520" t="s">
        <v>4995</v>
      </c>
      <c r="C1520" t="s">
        <v>4808</v>
      </c>
      <c r="D1520" t="s">
        <v>4996</v>
      </c>
      <c r="E1520" t="s">
        <v>104</v>
      </c>
      <c r="F1520" t="s">
        <v>17</v>
      </c>
      <c r="G1520" t="s">
        <v>32</v>
      </c>
      <c r="H1520">
        <v>4</v>
      </c>
      <c r="I1520">
        <v>11</v>
      </c>
      <c r="J1520">
        <v>0</v>
      </c>
      <c r="K1520">
        <v>6</v>
      </c>
      <c r="L1520">
        <v>2</v>
      </c>
    </row>
    <row r="1521" spans="1:12">
      <c r="A1521" t="s">
        <v>4997</v>
      </c>
      <c r="B1521" t="s">
        <v>4998</v>
      </c>
      <c r="C1521" t="s">
        <v>4808</v>
      </c>
      <c r="D1521" t="s">
        <v>4999</v>
      </c>
      <c r="E1521" t="s">
        <v>4814</v>
      </c>
      <c r="F1521" t="s">
        <v>17</v>
      </c>
      <c r="G1521" t="s">
        <v>32</v>
      </c>
      <c r="H1521">
        <v>3</v>
      </c>
      <c r="I1521">
        <v>11</v>
      </c>
      <c r="J1521">
        <v>0</v>
      </c>
      <c r="K1521">
        <v>6</v>
      </c>
      <c r="L1521">
        <v>1</v>
      </c>
    </row>
    <row r="1522" spans="1:12">
      <c r="A1522" t="s">
        <v>5000</v>
      </c>
      <c r="B1522" t="s">
        <v>5001</v>
      </c>
      <c r="C1522" t="s">
        <v>4808</v>
      </c>
      <c r="D1522" t="s">
        <v>4879</v>
      </c>
      <c r="E1522" t="s">
        <v>438</v>
      </c>
      <c r="F1522" t="s">
        <v>192</v>
      </c>
      <c r="G1522" t="s">
        <v>193</v>
      </c>
      <c r="H1522">
        <v>4</v>
      </c>
      <c r="I1522">
        <v>11</v>
      </c>
      <c r="J1522">
        <v>0</v>
      </c>
      <c r="K1522">
        <v>5</v>
      </c>
      <c r="L1522">
        <v>1</v>
      </c>
    </row>
    <row r="1523" spans="1:12">
      <c r="A1523" t="s">
        <v>5002</v>
      </c>
      <c r="B1523" t="s">
        <v>5003</v>
      </c>
      <c r="C1523" t="s">
        <v>4808</v>
      </c>
      <c r="D1523" t="s">
        <v>5004</v>
      </c>
      <c r="E1523" t="s">
        <v>5005</v>
      </c>
      <c r="F1523" t="s">
        <v>235</v>
      </c>
      <c r="G1523" t="s">
        <v>32</v>
      </c>
      <c r="H1523">
        <v>4</v>
      </c>
      <c r="I1523">
        <v>11</v>
      </c>
      <c r="J1523">
        <v>0</v>
      </c>
      <c r="K1523">
        <v>4</v>
      </c>
      <c r="L1523">
        <v>0</v>
      </c>
    </row>
    <row r="1524" spans="1:12">
      <c r="A1524" t="s">
        <v>5006</v>
      </c>
      <c r="B1524" t="s">
        <v>5007</v>
      </c>
      <c r="C1524" t="s">
        <v>4808</v>
      </c>
      <c r="D1524" t="s">
        <v>5008</v>
      </c>
      <c r="E1524" t="s">
        <v>3181</v>
      </c>
      <c r="F1524" t="s">
        <v>235</v>
      </c>
      <c r="G1524" t="s">
        <v>32</v>
      </c>
      <c r="H1524">
        <v>3</v>
      </c>
      <c r="I1524">
        <v>11</v>
      </c>
      <c r="J1524">
        <v>0</v>
      </c>
      <c r="K1524">
        <v>9</v>
      </c>
      <c r="L1524">
        <v>0</v>
      </c>
    </row>
    <row r="1525" spans="1:12">
      <c r="A1525" t="s">
        <v>5009</v>
      </c>
      <c r="B1525" t="s">
        <v>5010</v>
      </c>
      <c r="C1525" t="s">
        <v>4808</v>
      </c>
      <c r="D1525" t="s">
        <v>5011</v>
      </c>
      <c r="E1525" t="s">
        <v>5012</v>
      </c>
      <c r="F1525" t="s">
        <v>235</v>
      </c>
      <c r="G1525" t="s">
        <v>18</v>
      </c>
      <c r="H1525">
        <v>4</v>
      </c>
      <c r="I1525">
        <v>11</v>
      </c>
      <c r="J1525">
        <v>0</v>
      </c>
      <c r="K1525">
        <v>6</v>
      </c>
      <c r="L1525">
        <v>0</v>
      </c>
    </row>
    <row r="1526" spans="1:12">
      <c r="A1526" t="s">
        <v>5013</v>
      </c>
      <c r="B1526" t="s">
        <v>5014</v>
      </c>
      <c r="C1526" t="s">
        <v>4808</v>
      </c>
      <c r="D1526" t="s">
        <v>5015</v>
      </c>
      <c r="E1526" t="s">
        <v>2741</v>
      </c>
      <c r="F1526" t="s">
        <v>235</v>
      </c>
      <c r="G1526" t="s">
        <v>32</v>
      </c>
      <c r="H1526">
        <v>5</v>
      </c>
      <c r="I1526">
        <v>11</v>
      </c>
      <c r="J1526">
        <v>0</v>
      </c>
      <c r="K1526">
        <v>5</v>
      </c>
      <c r="L1526">
        <v>0</v>
      </c>
    </row>
    <row r="1527" spans="1:12">
      <c r="A1527" t="s">
        <v>5016</v>
      </c>
      <c r="B1527" t="s">
        <v>5017</v>
      </c>
      <c r="C1527" t="s">
        <v>4808</v>
      </c>
      <c r="D1527" t="s">
        <v>5018</v>
      </c>
      <c r="E1527" t="s">
        <v>197</v>
      </c>
      <c r="F1527" t="s">
        <v>235</v>
      </c>
      <c r="G1527" t="s">
        <v>32</v>
      </c>
      <c r="H1527">
        <v>2</v>
      </c>
      <c r="I1527">
        <v>11</v>
      </c>
      <c r="J1527">
        <v>0</v>
      </c>
      <c r="K1527">
        <v>5</v>
      </c>
      <c r="L1527">
        <v>0</v>
      </c>
    </row>
    <row r="1528" spans="1:12">
      <c r="A1528" t="s">
        <v>5019</v>
      </c>
      <c r="B1528" t="s">
        <v>5020</v>
      </c>
      <c r="C1528" t="s">
        <v>5021</v>
      </c>
      <c r="D1528" t="s">
        <v>5022</v>
      </c>
      <c r="E1528" t="s">
        <v>5023</v>
      </c>
      <c r="F1528" t="s">
        <v>17</v>
      </c>
      <c r="G1528" t="s">
        <v>32</v>
      </c>
      <c r="H1528">
        <v>4</v>
      </c>
      <c r="I1528">
        <v>11</v>
      </c>
      <c r="J1528">
        <v>1</v>
      </c>
      <c r="K1528">
        <v>9</v>
      </c>
      <c r="L1528">
        <v>0</v>
      </c>
    </row>
    <row r="1529" spans="1:12">
      <c r="A1529" t="s">
        <v>5024</v>
      </c>
      <c r="B1529" t="s">
        <v>5025</v>
      </c>
      <c r="C1529" t="s">
        <v>5021</v>
      </c>
      <c r="D1529" t="s">
        <v>5026</v>
      </c>
      <c r="E1529" t="s">
        <v>5027</v>
      </c>
      <c r="F1529" t="s">
        <v>17</v>
      </c>
      <c r="G1529" t="s">
        <v>32</v>
      </c>
      <c r="H1529">
        <v>4</v>
      </c>
      <c r="I1529">
        <v>11</v>
      </c>
      <c r="J1529">
        <v>1</v>
      </c>
      <c r="K1529">
        <v>10</v>
      </c>
      <c r="L1529">
        <v>0</v>
      </c>
    </row>
    <row r="1530" spans="1:12">
      <c r="A1530" t="s">
        <v>5028</v>
      </c>
      <c r="B1530" t="s">
        <v>5029</v>
      </c>
      <c r="C1530" t="s">
        <v>5021</v>
      </c>
      <c r="D1530" t="s">
        <v>5030</v>
      </c>
      <c r="E1530" t="s">
        <v>5031</v>
      </c>
      <c r="F1530" t="s">
        <v>17</v>
      </c>
      <c r="G1530" t="s">
        <v>32</v>
      </c>
      <c r="H1530">
        <v>2</v>
      </c>
      <c r="I1530">
        <v>11</v>
      </c>
      <c r="J1530">
        <v>2</v>
      </c>
      <c r="K1530">
        <v>9</v>
      </c>
      <c r="L1530">
        <v>0</v>
      </c>
    </row>
    <row r="1531" spans="1:12">
      <c r="A1531" t="s">
        <v>5032</v>
      </c>
      <c r="B1531" t="s">
        <v>5033</v>
      </c>
      <c r="C1531" t="s">
        <v>5021</v>
      </c>
      <c r="D1531" t="s">
        <v>5034</v>
      </c>
      <c r="E1531" t="s">
        <v>5035</v>
      </c>
      <c r="F1531" t="s">
        <v>17</v>
      </c>
      <c r="G1531" t="s">
        <v>140</v>
      </c>
      <c r="H1531">
        <v>5</v>
      </c>
      <c r="I1531">
        <v>11</v>
      </c>
      <c r="J1531">
        <v>0</v>
      </c>
      <c r="K1531">
        <v>11</v>
      </c>
      <c r="L1531">
        <v>0</v>
      </c>
    </row>
    <row r="1532" spans="1:12">
      <c r="A1532" t="s">
        <v>5036</v>
      </c>
      <c r="B1532" t="s">
        <v>5037</v>
      </c>
      <c r="C1532" t="s">
        <v>5021</v>
      </c>
      <c r="D1532" t="s">
        <v>5038</v>
      </c>
      <c r="E1532" t="s">
        <v>5039</v>
      </c>
      <c r="F1532" t="s">
        <v>17</v>
      </c>
      <c r="G1532" t="s">
        <v>32</v>
      </c>
      <c r="H1532">
        <v>2</v>
      </c>
      <c r="I1532">
        <v>11</v>
      </c>
      <c r="J1532">
        <v>0</v>
      </c>
      <c r="K1532">
        <v>7</v>
      </c>
      <c r="L1532">
        <v>2</v>
      </c>
    </row>
    <row r="1533" spans="1:12">
      <c r="A1533" t="s">
        <v>5040</v>
      </c>
      <c r="B1533" t="s">
        <v>5041</v>
      </c>
      <c r="C1533" t="s">
        <v>5021</v>
      </c>
      <c r="D1533" t="s">
        <v>5042</v>
      </c>
      <c r="E1533" t="s">
        <v>5035</v>
      </c>
      <c r="F1533" t="s">
        <v>17</v>
      </c>
      <c r="G1533" t="s">
        <v>32</v>
      </c>
      <c r="H1533">
        <v>4</v>
      </c>
      <c r="I1533">
        <v>11</v>
      </c>
      <c r="J1533">
        <v>1</v>
      </c>
      <c r="K1533">
        <v>8</v>
      </c>
      <c r="L1533">
        <v>0</v>
      </c>
    </row>
    <row r="1534" spans="1:12">
      <c r="A1534" t="s">
        <v>5043</v>
      </c>
      <c r="B1534" t="s">
        <v>5044</v>
      </c>
      <c r="C1534" t="s">
        <v>5021</v>
      </c>
      <c r="D1534" t="s">
        <v>5045</v>
      </c>
      <c r="E1534" t="s">
        <v>5023</v>
      </c>
      <c r="F1534" t="s">
        <v>192</v>
      </c>
      <c r="G1534" t="s">
        <v>193</v>
      </c>
      <c r="H1534">
        <v>5</v>
      </c>
      <c r="I1534">
        <v>11</v>
      </c>
      <c r="J1534">
        <v>1</v>
      </c>
      <c r="K1534">
        <v>4</v>
      </c>
      <c r="L1534">
        <v>0</v>
      </c>
    </row>
    <row r="1535" spans="1:12">
      <c r="A1535" t="s">
        <v>5046</v>
      </c>
      <c r="B1535" t="s">
        <v>5047</v>
      </c>
      <c r="C1535" t="s">
        <v>5021</v>
      </c>
      <c r="D1535" t="s">
        <v>5048</v>
      </c>
      <c r="E1535" t="s">
        <v>5027</v>
      </c>
      <c r="F1535" t="s">
        <v>17</v>
      </c>
      <c r="G1535" t="s">
        <v>140</v>
      </c>
      <c r="H1535">
        <v>4</v>
      </c>
      <c r="I1535">
        <v>11</v>
      </c>
      <c r="J1535">
        <v>3</v>
      </c>
      <c r="K1535">
        <v>8</v>
      </c>
      <c r="L1535">
        <v>0</v>
      </c>
    </row>
    <row r="1536" spans="1:12">
      <c r="A1536" t="s">
        <v>5049</v>
      </c>
      <c r="B1536" t="s">
        <v>5050</v>
      </c>
      <c r="C1536" t="s">
        <v>5021</v>
      </c>
      <c r="D1536" t="s">
        <v>5051</v>
      </c>
      <c r="E1536" t="s">
        <v>5052</v>
      </c>
      <c r="F1536" t="s">
        <v>17</v>
      </c>
      <c r="G1536" t="s">
        <v>32</v>
      </c>
      <c r="H1536">
        <v>4</v>
      </c>
      <c r="I1536">
        <v>11</v>
      </c>
      <c r="J1536">
        <v>2</v>
      </c>
      <c r="K1536">
        <v>9</v>
      </c>
      <c r="L1536">
        <v>0</v>
      </c>
    </row>
    <row r="1537" spans="1:12">
      <c r="A1537" t="s">
        <v>5053</v>
      </c>
      <c r="B1537" t="s">
        <v>5054</v>
      </c>
      <c r="C1537" t="s">
        <v>5021</v>
      </c>
      <c r="D1537" t="s">
        <v>5055</v>
      </c>
      <c r="E1537" t="s">
        <v>5056</v>
      </c>
      <c r="F1537" t="s">
        <v>17</v>
      </c>
      <c r="G1537" t="s">
        <v>32</v>
      </c>
      <c r="H1537">
        <v>4</v>
      </c>
      <c r="I1537">
        <v>11</v>
      </c>
      <c r="J1537">
        <v>1</v>
      </c>
      <c r="K1537">
        <v>9</v>
      </c>
      <c r="L1537">
        <v>0</v>
      </c>
    </row>
    <row r="1538" spans="1:12">
      <c r="A1538" t="s">
        <v>5057</v>
      </c>
      <c r="B1538" t="s">
        <v>5058</v>
      </c>
      <c r="C1538" t="s">
        <v>5021</v>
      </c>
      <c r="D1538" t="s">
        <v>5030</v>
      </c>
      <c r="E1538" t="s">
        <v>5031</v>
      </c>
      <c r="F1538" t="s">
        <v>17</v>
      </c>
      <c r="G1538" t="s">
        <v>27</v>
      </c>
      <c r="H1538">
        <v>3</v>
      </c>
      <c r="I1538">
        <v>11</v>
      </c>
      <c r="J1538">
        <v>1</v>
      </c>
      <c r="K1538">
        <v>9</v>
      </c>
      <c r="L1538">
        <v>0</v>
      </c>
    </row>
    <row r="1539" spans="1:12">
      <c r="A1539" t="s">
        <v>5059</v>
      </c>
      <c r="B1539" t="s">
        <v>5060</v>
      </c>
      <c r="C1539" t="s">
        <v>5021</v>
      </c>
      <c r="D1539" t="s">
        <v>5061</v>
      </c>
      <c r="E1539" t="s">
        <v>5062</v>
      </c>
      <c r="F1539" t="s">
        <v>235</v>
      </c>
      <c r="G1539" t="s">
        <v>282</v>
      </c>
      <c r="H1539">
        <v>1</v>
      </c>
      <c r="I1539">
        <v>11</v>
      </c>
      <c r="J1539">
        <v>0</v>
      </c>
      <c r="K1539">
        <v>8</v>
      </c>
      <c r="L1539">
        <v>0</v>
      </c>
    </row>
    <row r="1540" spans="1:12">
      <c r="A1540" t="s">
        <v>5063</v>
      </c>
      <c r="B1540" t="s">
        <v>5064</v>
      </c>
      <c r="C1540" t="s">
        <v>5021</v>
      </c>
      <c r="D1540" t="s">
        <v>5065</v>
      </c>
      <c r="E1540" t="s">
        <v>5066</v>
      </c>
      <c r="F1540" t="s">
        <v>235</v>
      </c>
      <c r="G1540" t="s">
        <v>32</v>
      </c>
      <c r="H1540">
        <v>3</v>
      </c>
      <c r="I1540">
        <v>11</v>
      </c>
      <c r="J1540">
        <v>0</v>
      </c>
      <c r="K1540">
        <v>7</v>
      </c>
      <c r="L1540">
        <v>0</v>
      </c>
    </row>
    <row r="1541" spans="1:12">
      <c r="A1541" t="s">
        <v>5067</v>
      </c>
      <c r="B1541" t="s">
        <v>5068</v>
      </c>
      <c r="C1541" t="s">
        <v>5021</v>
      </c>
      <c r="D1541" t="s">
        <v>5069</v>
      </c>
      <c r="E1541" t="s">
        <v>5052</v>
      </c>
      <c r="F1541" t="s">
        <v>235</v>
      </c>
      <c r="G1541" t="s">
        <v>32</v>
      </c>
      <c r="H1541">
        <v>4</v>
      </c>
      <c r="I1541">
        <v>11</v>
      </c>
      <c r="J1541">
        <v>2</v>
      </c>
      <c r="K1541">
        <v>3</v>
      </c>
      <c r="L1541">
        <v>0</v>
      </c>
    </row>
    <row r="1542" spans="1:12">
      <c r="A1542" t="s">
        <v>5070</v>
      </c>
      <c r="B1542" t="s">
        <v>5071</v>
      </c>
      <c r="C1542" t="s">
        <v>5021</v>
      </c>
      <c r="D1542" t="s">
        <v>5072</v>
      </c>
      <c r="E1542" t="s">
        <v>5073</v>
      </c>
      <c r="F1542" t="s">
        <v>235</v>
      </c>
      <c r="G1542" t="s">
        <v>32</v>
      </c>
      <c r="H1542">
        <v>4</v>
      </c>
      <c r="I1542">
        <v>11</v>
      </c>
      <c r="J1542">
        <v>2</v>
      </c>
      <c r="K1542">
        <v>6</v>
      </c>
      <c r="L1542">
        <v>0</v>
      </c>
    </row>
    <row r="1543" spans="1:12">
      <c r="A1543" t="s">
        <v>5074</v>
      </c>
      <c r="B1543" t="s">
        <v>5075</v>
      </c>
      <c r="C1543" t="s">
        <v>5021</v>
      </c>
      <c r="D1543" t="s">
        <v>5076</v>
      </c>
      <c r="E1543" t="s">
        <v>5077</v>
      </c>
      <c r="F1543" t="s">
        <v>235</v>
      </c>
      <c r="G1543" t="s">
        <v>32</v>
      </c>
      <c r="H1543">
        <v>5</v>
      </c>
      <c r="I1543">
        <v>11</v>
      </c>
      <c r="J1543">
        <v>1</v>
      </c>
      <c r="K1543">
        <v>6</v>
      </c>
      <c r="L1543">
        <v>0</v>
      </c>
    </row>
    <row r="1544" spans="1:12">
      <c r="A1544" t="s">
        <v>5078</v>
      </c>
      <c r="B1544" t="s">
        <v>5079</v>
      </c>
      <c r="C1544" t="s">
        <v>5080</v>
      </c>
      <c r="D1544" t="s">
        <v>5081</v>
      </c>
      <c r="E1544" t="s">
        <v>5082</v>
      </c>
      <c r="F1544" t="s">
        <v>17</v>
      </c>
      <c r="G1544" t="s">
        <v>32</v>
      </c>
      <c r="H1544">
        <v>3</v>
      </c>
      <c r="I1544">
        <v>11</v>
      </c>
      <c r="J1544">
        <v>2</v>
      </c>
      <c r="K1544">
        <v>9</v>
      </c>
      <c r="L1544">
        <v>0</v>
      </c>
    </row>
    <row r="1545" spans="1:12">
      <c r="A1545" t="s">
        <v>5083</v>
      </c>
      <c r="B1545" t="s">
        <v>5084</v>
      </c>
      <c r="C1545" t="s">
        <v>5080</v>
      </c>
      <c r="D1545" t="s">
        <v>5085</v>
      </c>
      <c r="E1545" t="s">
        <v>5086</v>
      </c>
      <c r="F1545" t="s">
        <v>17</v>
      </c>
      <c r="G1545" t="s">
        <v>140</v>
      </c>
      <c r="H1545">
        <v>4</v>
      </c>
      <c r="I1545">
        <v>11</v>
      </c>
      <c r="J1545">
        <v>1</v>
      </c>
      <c r="K1545">
        <v>8</v>
      </c>
      <c r="L1545">
        <v>0</v>
      </c>
    </row>
    <row r="1546" spans="1:12">
      <c r="A1546" t="s">
        <v>5087</v>
      </c>
      <c r="B1546" t="s">
        <v>5088</v>
      </c>
      <c r="C1546" t="s">
        <v>5080</v>
      </c>
      <c r="D1546" t="s">
        <v>5089</v>
      </c>
      <c r="E1546" t="s">
        <v>1476</v>
      </c>
      <c r="F1546" t="s">
        <v>17</v>
      </c>
      <c r="G1546" t="s">
        <v>32</v>
      </c>
      <c r="H1546">
        <v>3</v>
      </c>
      <c r="I1546">
        <v>11</v>
      </c>
      <c r="J1546">
        <v>0</v>
      </c>
      <c r="K1546">
        <v>10</v>
      </c>
      <c r="L1546">
        <v>1</v>
      </c>
    </row>
    <row r="1547" spans="1:12">
      <c r="A1547" t="s">
        <v>5090</v>
      </c>
      <c r="B1547" t="s">
        <v>5091</v>
      </c>
      <c r="C1547" t="s">
        <v>5080</v>
      </c>
      <c r="D1547" t="s">
        <v>5092</v>
      </c>
      <c r="E1547" t="s">
        <v>5082</v>
      </c>
      <c r="F1547" t="s">
        <v>17</v>
      </c>
      <c r="G1547" t="s">
        <v>32</v>
      </c>
      <c r="H1547">
        <v>3</v>
      </c>
      <c r="I1547">
        <v>11</v>
      </c>
      <c r="J1547">
        <v>0</v>
      </c>
      <c r="K1547">
        <v>6</v>
      </c>
      <c r="L1547">
        <v>1</v>
      </c>
    </row>
    <row r="1548" spans="1:12">
      <c r="A1548" t="s">
        <v>5093</v>
      </c>
      <c r="B1548" t="s">
        <v>5094</v>
      </c>
      <c r="C1548" t="s">
        <v>5080</v>
      </c>
      <c r="D1548" t="s">
        <v>5095</v>
      </c>
      <c r="E1548" t="s">
        <v>2232</v>
      </c>
      <c r="F1548" t="s">
        <v>17</v>
      </c>
      <c r="G1548" t="s">
        <v>140</v>
      </c>
      <c r="H1548">
        <v>4</v>
      </c>
      <c r="I1548">
        <v>11</v>
      </c>
      <c r="J1548">
        <v>0</v>
      </c>
      <c r="K1548">
        <v>7</v>
      </c>
      <c r="L1548">
        <v>0</v>
      </c>
    </row>
    <row r="1549" spans="1:12">
      <c r="A1549" t="s">
        <v>5096</v>
      </c>
      <c r="B1549" t="s">
        <v>5097</v>
      </c>
      <c r="C1549" t="s">
        <v>5080</v>
      </c>
      <c r="D1549" t="s">
        <v>5098</v>
      </c>
      <c r="E1549" t="s">
        <v>1372</v>
      </c>
      <c r="F1549" t="s">
        <v>17</v>
      </c>
      <c r="G1549" t="s">
        <v>87</v>
      </c>
      <c r="H1549">
        <v>3</v>
      </c>
      <c r="I1549">
        <v>11</v>
      </c>
      <c r="J1549">
        <v>3</v>
      </c>
      <c r="K1549">
        <v>6</v>
      </c>
      <c r="L1549">
        <v>0</v>
      </c>
    </row>
    <row r="1550" spans="1:12">
      <c r="A1550" t="s">
        <v>5099</v>
      </c>
      <c r="B1550" t="s">
        <v>5100</v>
      </c>
      <c r="C1550" t="s">
        <v>5080</v>
      </c>
      <c r="D1550" t="s">
        <v>5101</v>
      </c>
      <c r="E1550" t="s">
        <v>1476</v>
      </c>
      <c r="F1550" t="s">
        <v>17</v>
      </c>
      <c r="G1550" t="s">
        <v>32</v>
      </c>
      <c r="H1550">
        <v>4</v>
      </c>
      <c r="I1550">
        <v>11</v>
      </c>
      <c r="J1550">
        <v>0</v>
      </c>
      <c r="K1550">
        <v>10</v>
      </c>
      <c r="L1550">
        <v>1</v>
      </c>
    </row>
    <row r="1551" spans="1:12">
      <c r="A1551" t="s">
        <v>5102</v>
      </c>
      <c r="B1551" t="s">
        <v>5103</v>
      </c>
      <c r="C1551" t="s">
        <v>5080</v>
      </c>
      <c r="D1551" t="s">
        <v>5104</v>
      </c>
      <c r="E1551" t="s">
        <v>1476</v>
      </c>
      <c r="F1551" t="s">
        <v>17</v>
      </c>
      <c r="G1551" t="s">
        <v>32</v>
      </c>
      <c r="H1551">
        <v>3</v>
      </c>
      <c r="I1551">
        <v>11</v>
      </c>
      <c r="J1551">
        <v>0</v>
      </c>
      <c r="K1551">
        <v>9</v>
      </c>
      <c r="L1551">
        <v>1</v>
      </c>
    </row>
    <row r="1552" spans="1:12">
      <c r="A1552" t="s">
        <v>5105</v>
      </c>
      <c r="B1552" t="s">
        <v>5106</v>
      </c>
      <c r="C1552" t="s">
        <v>5080</v>
      </c>
      <c r="D1552" t="s">
        <v>5107</v>
      </c>
      <c r="E1552" t="s">
        <v>5108</v>
      </c>
      <c r="F1552" t="s">
        <v>17</v>
      </c>
      <c r="G1552" t="s">
        <v>32</v>
      </c>
      <c r="H1552">
        <v>1</v>
      </c>
      <c r="I1552">
        <v>11</v>
      </c>
      <c r="J1552">
        <v>0</v>
      </c>
      <c r="K1552">
        <v>6</v>
      </c>
      <c r="L1552">
        <v>2</v>
      </c>
    </row>
    <row r="1553" spans="1:12">
      <c r="A1553" t="s">
        <v>5109</v>
      </c>
      <c r="B1553" t="s">
        <v>5110</v>
      </c>
      <c r="C1553" t="s">
        <v>5080</v>
      </c>
      <c r="D1553" t="s">
        <v>5111</v>
      </c>
      <c r="E1553" t="s">
        <v>3783</v>
      </c>
      <c r="F1553" t="s">
        <v>17</v>
      </c>
      <c r="G1553" t="s">
        <v>32</v>
      </c>
      <c r="H1553">
        <v>3</v>
      </c>
      <c r="I1553">
        <v>11</v>
      </c>
      <c r="J1553">
        <v>0</v>
      </c>
      <c r="K1553">
        <v>10</v>
      </c>
      <c r="L1553">
        <v>0</v>
      </c>
    </row>
    <row r="1554" spans="1:12">
      <c r="A1554" t="s">
        <v>5112</v>
      </c>
      <c r="B1554" t="s">
        <v>5113</v>
      </c>
      <c r="C1554" t="s">
        <v>5080</v>
      </c>
      <c r="D1554" t="s">
        <v>5114</v>
      </c>
      <c r="E1554" t="s">
        <v>1476</v>
      </c>
      <c r="F1554" t="s">
        <v>192</v>
      </c>
      <c r="G1554" t="s">
        <v>193</v>
      </c>
      <c r="H1554">
        <v>5</v>
      </c>
      <c r="I1554">
        <v>11</v>
      </c>
      <c r="J1554">
        <v>2</v>
      </c>
      <c r="K1554">
        <v>4</v>
      </c>
      <c r="L1554">
        <v>0</v>
      </c>
    </row>
    <row r="1555" spans="1:12">
      <c r="A1555" t="s">
        <v>5115</v>
      </c>
      <c r="B1555" t="s">
        <v>5116</v>
      </c>
      <c r="C1555" t="s">
        <v>5080</v>
      </c>
      <c r="D1555" t="s">
        <v>5117</v>
      </c>
      <c r="E1555" t="s">
        <v>5118</v>
      </c>
      <c r="F1555" t="s">
        <v>17</v>
      </c>
      <c r="G1555" t="s">
        <v>32</v>
      </c>
      <c r="H1555">
        <v>3</v>
      </c>
      <c r="I1555">
        <v>11</v>
      </c>
      <c r="J1555">
        <v>0</v>
      </c>
      <c r="K1555">
        <v>7</v>
      </c>
      <c r="L1555">
        <v>0</v>
      </c>
    </row>
    <row r="1556" spans="1:12">
      <c r="A1556" t="s">
        <v>5119</v>
      </c>
      <c r="B1556" t="s">
        <v>5120</v>
      </c>
      <c r="C1556" t="s">
        <v>5080</v>
      </c>
      <c r="D1556" t="s">
        <v>5121</v>
      </c>
      <c r="E1556" t="s">
        <v>1476</v>
      </c>
      <c r="F1556" t="s">
        <v>17</v>
      </c>
      <c r="G1556" t="s">
        <v>32</v>
      </c>
      <c r="H1556">
        <v>3</v>
      </c>
      <c r="I1556">
        <v>11</v>
      </c>
      <c r="J1556">
        <v>0</v>
      </c>
      <c r="K1556">
        <v>6</v>
      </c>
      <c r="L1556">
        <v>1</v>
      </c>
    </row>
    <row r="1557" spans="1:12">
      <c r="A1557" t="s">
        <v>5122</v>
      </c>
      <c r="B1557" t="s">
        <v>5123</v>
      </c>
      <c r="C1557" t="s">
        <v>5080</v>
      </c>
      <c r="D1557" t="s">
        <v>5124</v>
      </c>
      <c r="E1557" t="s">
        <v>4873</v>
      </c>
      <c r="F1557" t="s">
        <v>17</v>
      </c>
      <c r="G1557" t="s">
        <v>87</v>
      </c>
      <c r="H1557">
        <v>3</v>
      </c>
      <c r="I1557">
        <v>11</v>
      </c>
      <c r="J1557">
        <v>0</v>
      </c>
      <c r="K1557">
        <v>6</v>
      </c>
      <c r="L1557">
        <v>0</v>
      </c>
    </row>
    <row r="1558" spans="1:12">
      <c r="A1558" t="s">
        <v>5125</v>
      </c>
      <c r="B1558" t="s">
        <v>5126</v>
      </c>
      <c r="C1558" t="s">
        <v>5080</v>
      </c>
      <c r="D1558" t="s">
        <v>5127</v>
      </c>
      <c r="E1558" t="s">
        <v>78</v>
      </c>
      <c r="F1558" t="s">
        <v>17</v>
      </c>
      <c r="G1558" t="s">
        <v>140</v>
      </c>
      <c r="H1558">
        <v>4</v>
      </c>
      <c r="I1558">
        <v>11</v>
      </c>
      <c r="J1558">
        <v>1</v>
      </c>
      <c r="K1558">
        <v>8</v>
      </c>
      <c r="L1558">
        <v>0</v>
      </c>
    </row>
    <row r="1559" spans="1:12">
      <c r="A1559" t="s">
        <v>5128</v>
      </c>
      <c r="B1559" t="s">
        <v>5129</v>
      </c>
      <c r="C1559" t="s">
        <v>5080</v>
      </c>
      <c r="D1559" t="s">
        <v>5130</v>
      </c>
      <c r="E1559" t="s">
        <v>5082</v>
      </c>
      <c r="F1559" t="s">
        <v>17</v>
      </c>
      <c r="G1559" t="s">
        <v>32</v>
      </c>
      <c r="H1559">
        <v>3</v>
      </c>
      <c r="I1559">
        <v>11</v>
      </c>
      <c r="J1559">
        <v>0</v>
      </c>
      <c r="K1559">
        <v>5</v>
      </c>
      <c r="L1559">
        <v>0</v>
      </c>
    </row>
    <row r="1560" spans="1:12">
      <c r="A1560" t="s">
        <v>5131</v>
      </c>
      <c r="B1560" t="s">
        <v>5132</v>
      </c>
      <c r="C1560" t="s">
        <v>5080</v>
      </c>
      <c r="D1560" t="s">
        <v>5133</v>
      </c>
      <c r="E1560" t="s">
        <v>1476</v>
      </c>
      <c r="F1560" t="s">
        <v>17</v>
      </c>
      <c r="G1560" t="s">
        <v>140</v>
      </c>
      <c r="H1560">
        <v>5</v>
      </c>
      <c r="I1560">
        <v>11</v>
      </c>
      <c r="J1560">
        <v>1</v>
      </c>
      <c r="K1560">
        <v>7</v>
      </c>
      <c r="L1560">
        <v>0</v>
      </c>
    </row>
    <row r="1561" spans="1:12">
      <c r="A1561" t="s">
        <v>5134</v>
      </c>
      <c r="B1561" t="s">
        <v>5135</v>
      </c>
      <c r="C1561" t="s">
        <v>5080</v>
      </c>
      <c r="D1561" t="s">
        <v>5136</v>
      </c>
      <c r="E1561" t="s">
        <v>5137</v>
      </c>
      <c r="F1561" t="s">
        <v>17</v>
      </c>
      <c r="G1561" t="s">
        <v>27</v>
      </c>
      <c r="H1561">
        <v>5</v>
      </c>
      <c r="I1561">
        <v>11</v>
      </c>
      <c r="J1561">
        <v>0</v>
      </c>
      <c r="K1561">
        <v>8</v>
      </c>
      <c r="L1561">
        <v>0</v>
      </c>
    </row>
    <row r="1562" spans="1:12">
      <c r="A1562" t="s">
        <v>5138</v>
      </c>
      <c r="B1562" t="s">
        <v>5139</v>
      </c>
      <c r="C1562" t="s">
        <v>5080</v>
      </c>
      <c r="D1562" t="s">
        <v>5140</v>
      </c>
      <c r="E1562" t="s">
        <v>5086</v>
      </c>
      <c r="F1562" t="s">
        <v>17</v>
      </c>
      <c r="G1562" t="s">
        <v>27</v>
      </c>
      <c r="H1562">
        <v>4</v>
      </c>
      <c r="I1562">
        <v>11</v>
      </c>
      <c r="J1562">
        <v>1</v>
      </c>
      <c r="K1562">
        <v>8</v>
      </c>
      <c r="L1562">
        <v>0</v>
      </c>
    </row>
    <row r="1563" spans="1:12">
      <c r="A1563" t="s">
        <v>5141</v>
      </c>
      <c r="B1563" t="s">
        <v>5142</v>
      </c>
      <c r="C1563" t="s">
        <v>5080</v>
      </c>
      <c r="D1563" t="s">
        <v>5095</v>
      </c>
      <c r="E1563" t="s">
        <v>2232</v>
      </c>
      <c r="F1563" t="s">
        <v>17</v>
      </c>
      <c r="G1563" t="s">
        <v>32</v>
      </c>
      <c r="H1563">
        <v>2</v>
      </c>
      <c r="I1563">
        <v>11</v>
      </c>
      <c r="J1563">
        <v>0</v>
      </c>
      <c r="K1563">
        <v>7</v>
      </c>
      <c r="L1563">
        <v>0</v>
      </c>
    </row>
    <row r="1564" spans="1:12">
      <c r="A1564" t="s">
        <v>5143</v>
      </c>
      <c r="B1564" t="s">
        <v>5144</v>
      </c>
      <c r="C1564" t="s">
        <v>5080</v>
      </c>
      <c r="D1564" t="s">
        <v>5145</v>
      </c>
      <c r="E1564" t="s">
        <v>5146</v>
      </c>
      <c r="F1564" t="s">
        <v>235</v>
      </c>
      <c r="G1564" t="s">
        <v>32</v>
      </c>
      <c r="H1564">
        <v>2</v>
      </c>
      <c r="I1564">
        <v>11</v>
      </c>
      <c r="J1564">
        <v>0</v>
      </c>
      <c r="K1564">
        <v>4</v>
      </c>
      <c r="L1564">
        <v>0</v>
      </c>
    </row>
    <row r="1565" spans="1:12">
      <c r="A1565" t="s">
        <v>5147</v>
      </c>
      <c r="B1565" t="s">
        <v>5148</v>
      </c>
      <c r="C1565" t="s">
        <v>5080</v>
      </c>
      <c r="D1565" t="s">
        <v>5149</v>
      </c>
      <c r="E1565" t="s">
        <v>438</v>
      </c>
      <c r="F1565" t="s">
        <v>235</v>
      </c>
      <c r="G1565" t="s">
        <v>113</v>
      </c>
      <c r="H1565">
        <v>3</v>
      </c>
      <c r="I1565">
        <v>11</v>
      </c>
      <c r="J1565">
        <v>0</v>
      </c>
      <c r="K1565">
        <v>6</v>
      </c>
      <c r="L1565">
        <v>0</v>
      </c>
    </row>
    <row r="1566" spans="1:12">
      <c r="A1566" t="s">
        <v>5150</v>
      </c>
      <c r="B1566" t="s">
        <v>5151</v>
      </c>
      <c r="C1566" t="s">
        <v>5080</v>
      </c>
      <c r="D1566" t="s">
        <v>5152</v>
      </c>
      <c r="E1566" t="s">
        <v>3860</v>
      </c>
      <c r="F1566" t="s">
        <v>235</v>
      </c>
      <c r="G1566" t="s">
        <v>32</v>
      </c>
      <c r="H1566">
        <v>4</v>
      </c>
      <c r="I1566">
        <v>11</v>
      </c>
      <c r="J1566">
        <v>0</v>
      </c>
      <c r="K1566">
        <v>8</v>
      </c>
      <c r="L1566">
        <v>0</v>
      </c>
    </row>
    <row r="1567" spans="1:12">
      <c r="A1567" t="s">
        <v>5153</v>
      </c>
      <c r="B1567" t="s">
        <v>5154</v>
      </c>
      <c r="C1567" t="s">
        <v>5080</v>
      </c>
      <c r="D1567" t="s">
        <v>5155</v>
      </c>
      <c r="E1567" t="s">
        <v>5156</v>
      </c>
      <c r="F1567" t="s">
        <v>235</v>
      </c>
      <c r="G1567" t="s">
        <v>32</v>
      </c>
      <c r="H1567">
        <v>4</v>
      </c>
      <c r="I1567">
        <v>11</v>
      </c>
      <c r="J1567">
        <v>0</v>
      </c>
      <c r="K1567">
        <v>5</v>
      </c>
      <c r="L1567">
        <v>0</v>
      </c>
    </row>
    <row r="1568" spans="1:12">
      <c r="A1568" t="s">
        <v>5157</v>
      </c>
      <c r="B1568" t="s">
        <v>1439</v>
      </c>
      <c r="C1568" t="s">
        <v>5080</v>
      </c>
      <c r="D1568" t="s">
        <v>5158</v>
      </c>
      <c r="E1568" t="s">
        <v>5159</v>
      </c>
      <c r="F1568" t="s">
        <v>235</v>
      </c>
      <c r="G1568" t="s">
        <v>87</v>
      </c>
      <c r="H1568">
        <v>3</v>
      </c>
      <c r="I1568">
        <v>11</v>
      </c>
      <c r="J1568">
        <v>0</v>
      </c>
      <c r="K1568">
        <v>8</v>
      </c>
      <c r="L1568">
        <v>0</v>
      </c>
    </row>
    <row r="1569" spans="1:12">
      <c r="A1569" t="s">
        <v>5160</v>
      </c>
      <c r="B1569" t="s">
        <v>5161</v>
      </c>
      <c r="C1569" t="s">
        <v>5080</v>
      </c>
      <c r="D1569" t="s">
        <v>5162</v>
      </c>
      <c r="E1569" t="s">
        <v>5163</v>
      </c>
      <c r="F1569" t="s">
        <v>235</v>
      </c>
      <c r="G1569" t="s">
        <v>32</v>
      </c>
      <c r="H1569">
        <v>3</v>
      </c>
      <c r="I1569">
        <v>11</v>
      </c>
      <c r="J1569">
        <v>0</v>
      </c>
      <c r="K1569">
        <v>7</v>
      </c>
      <c r="L1569">
        <v>0</v>
      </c>
    </row>
    <row r="1570" spans="1:12">
      <c r="A1570" t="s">
        <v>5164</v>
      </c>
      <c r="B1570" t="s">
        <v>5165</v>
      </c>
      <c r="C1570" t="s">
        <v>5166</v>
      </c>
      <c r="D1570" t="s">
        <v>5167</v>
      </c>
      <c r="E1570" t="s">
        <v>5168</v>
      </c>
      <c r="F1570" t="s">
        <v>17</v>
      </c>
      <c r="G1570" t="s">
        <v>32</v>
      </c>
      <c r="H1570">
        <v>3</v>
      </c>
      <c r="I1570">
        <v>11</v>
      </c>
      <c r="J1570">
        <v>0</v>
      </c>
      <c r="K1570">
        <v>8</v>
      </c>
      <c r="L1570">
        <v>2</v>
      </c>
    </row>
    <row r="1571" spans="1:12">
      <c r="A1571" t="s">
        <v>5169</v>
      </c>
      <c r="B1571" t="s">
        <v>5170</v>
      </c>
      <c r="C1571" t="s">
        <v>5166</v>
      </c>
      <c r="D1571" t="s">
        <v>5171</v>
      </c>
      <c r="E1571" t="s">
        <v>2950</v>
      </c>
      <c r="F1571" t="s">
        <v>17</v>
      </c>
      <c r="G1571" t="s">
        <v>27</v>
      </c>
      <c r="H1571">
        <v>2</v>
      </c>
      <c r="I1571">
        <v>11</v>
      </c>
      <c r="J1571">
        <v>0</v>
      </c>
      <c r="K1571">
        <v>8</v>
      </c>
      <c r="L1571">
        <v>0</v>
      </c>
    </row>
    <row r="1572" spans="1:12">
      <c r="A1572" t="s">
        <v>5172</v>
      </c>
      <c r="B1572" t="s">
        <v>5173</v>
      </c>
      <c r="C1572" t="s">
        <v>5166</v>
      </c>
      <c r="D1572" t="s">
        <v>5174</v>
      </c>
      <c r="E1572" t="s">
        <v>2950</v>
      </c>
      <c r="F1572" t="s">
        <v>17</v>
      </c>
      <c r="G1572" t="s">
        <v>32</v>
      </c>
      <c r="H1572">
        <v>3</v>
      </c>
      <c r="I1572">
        <v>11</v>
      </c>
      <c r="J1572">
        <v>0</v>
      </c>
      <c r="K1572">
        <v>4</v>
      </c>
      <c r="L1572">
        <v>0</v>
      </c>
    </row>
    <row r="1573" spans="1:12">
      <c r="A1573" t="s">
        <v>5175</v>
      </c>
      <c r="B1573" t="s">
        <v>5176</v>
      </c>
      <c r="C1573" t="s">
        <v>5166</v>
      </c>
      <c r="D1573" t="s">
        <v>5177</v>
      </c>
      <c r="E1573" t="s">
        <v>2950</v>
      </c>
      <c r="F1573" t="s">
        <v>17</v>
      </c>
      <c r="G1573" t="s">
        <v>87</v>
      </c>
      <c r="H1573">
        <v>2</v>
      </c>
      <c r="I1573">
        <v>11</v>
      </c>
      <c r="J1573">
        <v>0</v>
      </c>
      <c r="K1573">
        <v>7</v>
      </c>
      <c r="L1573">
        <v>1</v>
      </c>
    </row>
    <row r="1574" spans="1:12">
      <c r="A1574" t="s">
        <v>5178</v>
      </c>
      <c r="B1574" t="s">
        <v>5179</v>
      </c>
      <c r="C1574" t="s">
        <v>5166</v>
      </c>
      <c r="D1574" t="s">
        <v>5180</v>
      </c>
      <c r="E1574" t="s">
        <v>5181</v>
      </c>
      <c r="F1574" t="s">
        <v>17</v>
      </c>
      <c r="G1574" t="s">
        <v>27</v>
      </c>
      <c r="H1574">
        <v>2</v>
      </c>
      <c r="I1574">
        <v>11</v>
      </c>
      <c r="J1574">
        <v>0</v>
      </c>
      <c r="K1574">
        <v>7</v>
      </c>
      <c r="L1574">
        <v>1</v>
      </c>
    </row>
    <row r="1575" spans="1:12">
      <c r="A1575" t="s">
        <v>5182</v>
      </c>
      <c r="B1575" t="s">
        <v>5183</v>
      </c>
      <c r="C1575" t="s">
        <v>5166</v>
      </c>
      <c r="D1575" t="s">
        <v>5184</v>
      </c>
      <c r="E1575" t="s">
        <v>5168</v>
      </c>
      <c r="F1575" t="s">
        <v>17</v>
      </c>
      <c r="G1575" t="s">
        <v>27</v>
      </c>
      <c r="H1575">
        <v>3</v>
      </c>
      <c r="I1575">
        <v>11</v>
      </c>
      <c r="J1575">
        <v>0</v>
      </c>
      <c r="K1575">
        <v>10</v>
      </c>
      <c r="L1575">
        <v>1</v>
      </c>
    </row>
    <row r="1576" spans="1:12">
      <c r="A1576" t="s">
        <v>5185</v>
      </c>
      <c r="B1576" t="s">
        <v>5186</v>
      </c>
      <c r="C1576" t="s">
        <v>5166</v>
      </c>
      <c r="D1576" t="s">
        <v>5187</v>
      </c>
      <c r="E1576" t="s">
        <v>5188</v>
      </c>
      <c r="F1576" t="s">
        <v>17</v>
      </c>
      <c r="G1576" t="s">
        <v>32</v>
      </c>
      <c r="H1576">
        <v>3</v>
      </c>
      <c r="I1576">
        <v>11</v>
      </c>
      <c r="J1576">
        <v>1</v>
      </c>
      <c r="K1576">
        <v>10</v>
      </c>
      <c r="L1576">
        <v>0</v>
      </c>
    </row>
    <row r="1577" spans="1:12">
      <c r="A1577" t="s">
        <v>5189</v>
      </c>
      <c r="B1577" t="s">
        <v>5190</v>
      </c>
      <c r="C1577" t="s">
        <v>5166</v>
      </c>
      <c r="D1577" t="s">
        <v>5191</v>
      </c>
      <c r="E1577" t="s">
        <v>2950</v>
      </c>
      <c r="F1577" t="s">
        <v>17</v>
      </c>
      <c r="G1577" t="s">
        <v>27</v>
      </c>
      <c r="H1577">
        <v>2</v>
      </c>
      <c r="I1577">
        <v>11</v>
      </c>
      <c r="J1577">
        <v>0</v>
      </c>
      <c r="K1577">
        <v>7</v>
      </c>
      <c r="L1577">
        <v>2</v>
      </c>
    </row>
    <row r="1578" spans="1:12">
      <c r="A1578" t="s">
        <v>5192</v>
      </c>
      <c r="B1578" t="s">
        <v>5193</v>
      </c>
      <c r="C1578" t="s">
        <v>5166</v>
      </c>
      <c r="D1578" t="s">
        <v>5167</v>
      </c>
      <c r="E1578" t="s">
        <v>5168</v>
      </c>
      <c r="F1578" t="s">
        <v>192</v>
      </c>
      <c r="G1578" t="s">
        <v>193</v>
      </c>
      <c r="H1578">
        <v>5</v>
      </c>
      <c r="I1578">
        <v>11</v>
      </c>
      <c r="J1578">
        <v>0</v>
      </c>
      <c r="K1578">
        <v>6</v>
      </c>
      <c r="L1578">
        <v>0</v>
      </c>
    </row>
    <row r="1579" spans="1:12">
      <c r="A1579" t="s">
        <v>5194</v>
      </c>
      <c r="B1579" t="s">
        <v>5195</v>
      </c>
      <c r="C1579" t="s">
        <v>5166</v>
      </c>
      <c r="D1579" t="s">
        <v>5196</v>
      </c>
      <c r="E1579" t="s">
        <v>5168</v>
      </c>
      <c r="F1579" t="s">
        <v>17</v>
      </c>
      <c r="G1579" t="s">
        <v>27</v>
      </c>
      <c r="H1579">
        <v>4</v>
      </c>
      <c r="I1579">
        <v>11</v>
      </c>
      <c r="J1579">
        <v>1</v>
      </c>
      <c r="K1579">
        <v>7</v>
      </c>
      <c r="L1579">
        <v>0</v>
      </c>
    </row>
    <row r="1580" spans="1:12">
      <c r="A1580" t="s">
        <v>5197</v>
      </c>
      <c r="B1580" t="s">
        <v>5198</v>
      </c>
      <c r="C1580" t="s">
        <v>5166</v>
      </c>
      <c r="D1580" t="s">
        <v>5199</v>
      </c>
      <c r="E1580" t="s">
        <v>2950</v>
      </c>
      <c r="F1580" t="s">
        <v>17</v>
      </c>
      <c r="G1580" t="s">
        <v>27</v>
      </c>
      <c r="H1580">
        <v>3</v>
      </c>
      <c r="I1580">
        <v>11</v>
      </c>
      <c r="J1580">
        <v>0</v>
      </c>
      <c r="K1580">
        <v>11</v>
      </c>
      <c r="L1580">
        <v>0</v>
      </c>
    </row>
    <row r="1581" spans="1:12">
      <c r="A1581" t="s">
        <v>5200</v>
      </c>
      <c r="B1581" t="s">
        <v>5201</v>
      </c>
      <c r="C1581" t="s">
        <v>5166</v>
      </c>
      <c r="D1581" t="s">
        <v>5202</v>
      </c>
      <c r="E1581" t="s">
        <v>2950</v>
      </c>
      <c r="F1581" t="s">
        <v>17</v>
      </c>
      <c r="G1581" t="s">
        <v>27</v>
      </c>
      <c r="H1581">
        <v>3</v>
      </c>
      <c r="I1581">
        <v>11</v>
      </c>
      <c r="J1581">
        <v>0</v>
      </c>
      <c r="K1581">
        <v>9</v>
      </c>
      <c r="L1581">
        <v>1</v>
      </c>
    </row>
    <row r="1582" spans="1:12">
      <c r="A1582" t="s">
        <v>5203</v>
      </c>
      <c r="B1582" t="s">
        <v>5204</v>
      </c>
      <c r="C1582" t="s">
        <v>5166</v>
      </c>
      <c r="D1582" t="s">
        <v>5205</v>
      </c>
      <c r="E1582" t="s">
        <v>2950</v>
      </c>
      <c r="F1582" t="s">
        <v>17</v>
      </c>
      <c r="G1582" t="s">
        <v>32</v>
      </c>
      <c r="H1582">
        <v>2</v>
      </c>
      <c r="I1582">
        <v>11</v>
      </c>
      <c r="J1582">
        <v>0</v>
      </c>
      <c r="K1582">
        <v>8</v>
      </c>
      <c r="L1582">
        <v>1</v>
      </c>
    </row>
    <row r="1583" spans="1:12">
      <c r="A1583" t="s">
        <v>5206</v>
      </c>
      <c r="B1583" t="s">
        <v>5207</v>
      </c>
      <c r="C1583" t="s">
        <v>5166</v>
      </c>
      <c r="D1583" t="s">
        <v>5208</v>
      </c>
      <c r="E1583" t="s">
        <v>2950</v>
      </c>
      <c r="F1583" t="s">
        <v>17</v>
      </c>
      <c r="G1583" t="s">
        <v>27</v>
      </c>
      <c r="H1583">
        <v>2</v>
      </c>
      <c r="I1583">
        <v>11</v>
      </c>
      <c r="J1583">
        <v>0</v>
      </c>
      <c r="K1583">
        <v>7</v>
      </c>
      <c r="L1583">
        <v>2</v>
      </c>
    </row>
    <row r="1584" spans="1:12">
      <c r="A1584" t="s">
        <v>5209</v>
      </c>
      <c r="B1584" t="s">
        <v>5210</v>
      </c>
      <c r="C1584" t="s">
        <v>5166</v>
      </c>
      <c r="D1584" t="s">
        <v>5211</v>
      </c>
      <c r="E1584" t="s">
        <v>2950</v>
      </c>
      <c r="F1584" t="s">
        <v>17</v>
      </c>
      <c r="G1584" t="s">
        <v>27</v>
      </c>
      <c r="H1584">
        <v>4</v>
      </c>
      <c r="I1584">
        <v>11</v>
      </c>
      <c r="J1584">
        <v>0</v>
      </c>
      <c r="K1584">
        <v>8</v>
      </c>
      <c r="L1584">
        <v>0</v>
      </c>
    </row>
    <row r="1585" spans="1:12">
      <c r="A1585" t="s">
        <v>5212</v>
      </c>
      <c r="B1585" t="s">
        <v>5213</v>
      </c>
      <c r="C1585" t="s">
        <v>5166</v>
      </c>
      <c r="D1585" t="s">
        <v>5214</v>
      </c>
      <c r="E1585" t="s">
        <v>5168</v>
      </c>
      <c r="F1585" t="s">
        <v>17</v>
      </c>
      <c r="G1585" t="s">
        <v>32</v>
      </c>
      <c r="H1585">
        <v>2</v>
      </c>
      <c r="I1585">
        <v>11</v>
      </c>
      <c r="J1585">
        <v>0</v>
      </c>
      <c r="K1585">
        <v>9</v>
      </c>
      <c r="L1585">
        <v>0</v>
      </c>
    </row>
    <row r="1586" spans="1:12">
      <c r="A1586" t="s">
        <v>5215</v>
      </c>
      <c r="B1586" t="s">
        <v>5216</v>
      </c>
      <c r="C1586" t="s">
        <v>5166</v>
      </c>
      <c r="D1586" t="s">
        <v>5217</v>
      </c>
      <c r="E1586" t="s">
        <v>2950</v>
      </c>
      <c r="F1586" t="s">
        <v>192</v>
      </c>
      <c r="G1586" t="s">
        <v>193</v>
      </c>
      <c r="H1586">
        <v>5</v>
      </c>
      <c r="I1586">
        <v>11</v>
      </c>
      <c r="J1586">
        <v>1</v>
      </c>
      <c r="K1586">
        <v>4</v>
      </c>
      <c r="L1586">
        <v>0</v>
      </c>
    </row>
    <row r="1587" spans="1:12">
      <c r="A1587" t="s">
        <v>5218</v>
      </c>
      <c r="B1587" t="s">
        <v>5219</v>
      </c>
      <c r="C1587" t="s">
        <v>5166</v>
      </c>
      <c r="D1587" t="s">
        <v>5220</v>
      </c>
      <c r="E1587" t="s">
        <v>2950</v>
      </c>
      <c r="F1587" t="s">
        <v>17</v>
      </c>
      <c r="G1587" t="s">
        <v>32</v>
      </c>
      <c r="H1587">
        <v>3</v>
      </c>
      <c r="I1587">
        <v>11</v>
      </c>
      <c r="J1587">
        <v>0</v>
      </c>
      <c r="K1587">
        <v>8</v>
      </c>
      <c r="L1587">
        <v>0</v>
      </c>
    </row>
    <row r="1588" spans="1:12">
      <c r="A1588" t="s">
        <v>5221</v>
      </c>
      <c r="B1588" t="s">
        <v>5222</v>
      </c>
      <c r="C1588" t="s">
        <v>5166</v>
      </c>
      <c r="D1588" t="s">
        <v>5223</v>
      </c>
      <c r="E1588" t="s">
        <v>2950</v>
      </c>
      <c r="F1588" t="s">
        <v>17</v>
      </c>
      <c r="G1588" t="s">
        <v>27</v>
      </c>
      <c r="H1588">
        <v>1</v>
      </c>
      <c r="I1588">
        <v>11</v>
      </c>
      <c r="J1588">
        <v>0</v>
      </c>
      <c r="K1588">
        <v>5</v>
      </c>
      <c r="L1588">
        <v>3</v>
      </c>
    </row>
    <row r="1589" spans="1:12">
      <c r="A1589" t="s">
        <v>5224</v>
      </c>
      <c r="B1589" t="s">
        <v>5225</v>
      </c>
      <c r="C1589" t="s">
        <v>5166</v>
      </c>
      <c r="D1589" t="s">
        <v>5226</v>
      </c>
      <c r="E1589" t="s">
        <v>2950</v>
      </c>
      <c r="F1589" t="s">
        <v>17</v>
      </c>
      <c r="G1589" t="s">
        <v>27</v>
      </c>
      <c r="H1589">
        <v>2</v>
      </c>
      <c r="I1589">
        <v>11</v>
      </c>
      <c r="J1589">
        <v>0</v>
      </c>
      <c r="K1589">
        <v>6</v>
      </c>
      <c r="L1589">
        <v>2</v>
      </c>
    </row>
    <row r="1590" spans="1:12">
      <c r="A1590" t="s">
        <v>5227</v>
      </c>
      <c r="B1590" t="s">
        <v>5228</v>
      </c>
      <c r="C1590" t="s">
        <v>5166</v>
      </c>
      <c r="D1590" t="s">
        <v>5229</v>
      </c>
      <c r="E1590" t="s">
        <v>5168</v>
      </c>
      <c r="F1590" t="s">
        <v>17</v>
      </c>
      <c r="G1590" t="s">
        <v>27</v>
      </c>
      <c r="H1590">
        <v>2</v>
      </c>
      <c r="I1590">
        <v>11</v>
      </c>
      <c r="J1590">
        <v>0</v>
      </c>
      <c r="K1590">
        <v>3</v>
      </c>
      <c r="L1590">
        <v>1</v>
      </c>
    </row>
    <row r="1591" spans="1:12">
      <c r="A1591" t="s">
        <v>5230</v>
      </c>
      <c r="B1591" t="s">
        <v>5231</v>
      </c>
      <c r="C1591" t="s">
        <v>5166</v>
      </c>
      <c r="D1591" t="s">
        <v>5232</v>
      </c>
      <c r="E1591" t="s">
        <v>1476</v>
      </c>
      <c r="F1591" t="s">
        <v>235</v>
      </c>
      <c r="G1591" t="s">
        <v>32</v>
      </c>
      <c r="H1591">
        <v>4</v>
      </c>
      <c r="I1591">
        <v>11</v>
      </c>
      <c r="J1591">
        <v>0</v>
      </c>
      <c r="K1591">
        <v>7</v>
      </c>
      <c r="L1591">
        <v>0</v>
      </c>
    </row>
    <row r="1592" spans="1:12">
      <c r="A1592" t="s">
        <v>5233</v>
      </c>
      <c r="B1592" t="s">
        <v>5234</v>
      </c>
      <c r="C1592" t="s">
        <v>5166</v>
      </c>
      <c r="D1592" t="s">
        <v>5235</v>
      </c>
      <c r="E1592" t="s">
        <v>2950</v>
      </c>
      <c r="F1592" t="s">
        <v>235</v>
      </c>
      <c r="G1592" t="s">
        <v>27</v>
      </c>
      <c r="H1592">
        <v>1</v>
      </c>
      <c r="I1592">
        <v>11</v>
      </c>
      <c r="J1592">
        <v>0</v>
      </c>
      <c r="K1592">
        <v>6</v>
      </c>
      <c r="L1592">
        <v>0</v>
      </c>
    </row>
    <row r="1593" spans="1:12">
      <c r="A1593" t="s">
        <v>5236</v>
      </c>
      <c r="B1593" t="s">
        <v>5237</v>
      </c>
      <c r="C1593" t="s">
        <v>5166</v>
      </c>
      <c r="D1593" t="s">
        <v>5238</v>
      </c>
      <c r="E1593" t="s">
        <v>555</v>
      </c>
      <c r="F1593" t="s">
        <v>235</v>
      </c>
      <c r="G1593" t="s">
        <v>18</v>
      </c>
      <c r="H1593">
        <v>3</v>
      </c>
      <c r="I1593">
        <v>11</v>
      </c>
      <c r="J1593">
        <v>0</v>
      </c>
      <c r="K1593">
        <v>5</v>
      </c>
      <c r="L1593">
        <v>0</v>
      </c>
    </row>
    <row r="1594" spans="1:12">
      <c r="A1594" t="s">
        <v>5239</v>
      </c>
      <c r="B1594" t="s">
        <v>5240</v>
      </c>
      <c r="C1594" t="s">
        <v>5166</v>
      </c>
      <c r="D1594" t="s">
        <v>5241</v>
      </c>
      <c r="E1594" t="s">
        <v>5242</v>
      </c>
      <c r="F1594" t="s">
        <v>235</v>
      </c>
      <c r="G1594" t="s">
        <v>27</v>
      </c>
      <c r="H1594">
        <v>2</v>
      </c>
      <c r="I1594">
        <v>11</v>
      </c>
      <c r="J1594">
        <v>0</v>
      </c>
      <c r="K1594">
        <v>5</v>
      </c>
      <c r="L1594">
        <v>0</v>
      </c>
    </row>
    <row r="1595" spans="1:12">
      <c r="A1595" t="s">
        <v>5243</v>
      </c>
      <c r="B1595" t="s">
        <v>5244</v>
      </c>
      <c r="C1595" t="s">
        <v>5166</v>
      </c>
      <c r="D1595" t="s">
        <v>5245</v>
      </c>
      <c r="E1595" t="s">
        <v>5246</v>
      </c>
      <c r="F1595" t="s">
        <v>235</v>
      </c>
      <c r="G1595" t="s">
        <v>32</v>
      </c>
      <c r="H1595">
        <v>2</v>
      </c>
      <c r="I1595">
        <v>11</v>
      </c>
      <c r="J1595">
        <v>0</v>
      </c>
      <c r="K1595">
        <v>5</v>
      </c>
      <c r="L1595">
        <v>1</v>
      </c>
    </row>
    <row r="1596" spans="1:12">
      <c r="A1596" t="s">
        <v>5247</v>
      </c>
      <c r="B1596" t="s">
        <v>5248</v>
      </c>
      <c r="C1596" t="s">
        <v>5249</v>
      </c>
      <c r="D1596" t="s">
        <v>5250</v>
      </c>
      <c r="E1596" t="s">
        <v>5251</v>
      </c>
      <c r="F1596" t="s">
        <v>17</v>
      </c>
      <c r="G1596" t="s">
        <v>32</v>
      </c>
      <c r="H1596">
        <v>3</v>
      </c>
      <c r="I1596">
        <v>11</v>
      </c>
      <c r="J1596">
        <v>0</v>
      </c>
      <c r="K1596">
        <v>11</v>
      </c>
      <c r="L1596">
        <v>0</v>
      </c>
    </row>
    <row r="1597" spans="1:12">
      <c r="A1597" t="s">
        <v>5252</v>
      </c>
      <c r="B1597" t="s">
        <v>5253</v>
      </c>
      <c r="C1597" t="s">
        <v>5249</v>
      </c>
      <c r="D1597" t="s">
        <v>5254</v>
      </c>
      <c r="E1597" t="s">
        <v>5255</v>
      </c>
      <c r="F1597" t="s">
        <v>17</v>
      </c>
      <c r="G1597" t="s">
        <v>32</v>
      </c>
      <c r="H1597">
        <v>4</v>
      </c>
      <c r="I1597">
        <v>11</v>
      </c>
      <c r="J1597">
        <v>1</v>
      </c>
      <c r="K1597">
        <v>9</v>
      </c>
      <c r="L1597">
        <v>1</v>
      </c>
    </row>
    <row r="1598" spans="1:12">
      <c r="A1598" t="s">
        <v>5256</v>
      </c>
      <c r="B1598" t="s">
        <v>5257</v>
      </c>
      <c r="C1598" t="s">
        <v>5249</v>
      </c>
      <c r="D1598" t="s">
        <v>5258</v>
      </c>
      <c r="E1598" t="s">
        <v>5259</v>
      </c>
      <c r="F1598" t="s">
        <v>17</v>
      </c>
      <c r="G1598" t="s">
        <v>32</v>
      </c>
      <c r="H1598">
        <v>3</v>
      </c>
      <c r="I1598">
        <v>11</v>
      </c>
      <c r="J1598">
        <v>0</v>
      </c>
      <c r="K1598">
        <v>9</v>
      </c>
      <c r="L1598">
        <v>0</v>
      </c>
    </row>
    <row r="1599" spans="1:12">
      <c r="A1599" t="s">
        <v>5260</v>
      </c>
      <c r="B1599" t="s">
        <v>3842</v>
      </c>
      <c r="C1599" t="s">
        <v>5249</v>
      </c>
      <c r="D1599" t="s">
        <v>5261</v>
      </c>
      <c r="E1599" t="s">
        <v>1788</v>
      </c>
      <c r="F1599" t="s">
        <v>17</v>
      </c>
      <c r="G1599" t="s">
        <v>87</v>
      </c>
      <c r="H1599">
        <v>4</v>
      </c>
      <c r="I1599">
        <v>11</v>
      </c>
      <c r="J1599">
        <v>0</v>
      </c>
      <c r="K1599">
        <v>10</v>
      </c>
      <c r="L1599">
        <v>0</v>
      </c>
    </row>
    <row r="1600" spans="1:12">
      <c r="A1600" t="s">
        <v>5262</v>
      </c>
      <c r="B1600" t="s">
        <v>5263</v>
      </c>
      <c r="C1600" t="s">
        <v>5249</v>
      </c>
      <c r="D1600" t="s">
        <v>5264</v>
      </c>
      <c r="E1600" t="s">
        <v>1788</v>
      </c>
      <c r="F1600" t="s">
        <v>17</v>
      </c>
      <c r="G1600" t="s">
        <v>32</v>
      </c>
      <c r="H1600">
        <v>2</v>
      </c>
      <c r="I1600">
        <v>11</v>
      </c>
      <c r="J1600">
        <v>0</v>
      </c>
      <c r="K1600">
        <v>8</v>
      </c>
      <c r="L1600">
        <v>2</v>
      </c>
    </row>
    <row r="1601" spans="1:12">
      <c r="A1601" t="s">
        <v>5265</v>
      </c>
      <c r="B1601" t="s">
        <v>5266</v>
      </c>
      <c r="C1601" t="s">
        <v>5249</v>
      </c>
      <c r="D1601" t="s">
        <v>5267</v>
      </c>
      <c r="E1601" t="s">
        <v>5268</v>
      </c>
      <c r="F1601" t="s">
        <v>17</v>
      </c>
      <c r="G1601" t="s">
        <v>27</v>
      </c>
      <c r="H1601">
        <v>2</v>
      </c>
      <c r="I1601">
        <v>11</v>
      </c>
      <c r="J1601">
        <v>0</v>
      </c>
      <c r="K1601">
        <v>5</v>
      </c>
      <c r="L1601">
        <v>1</v>
      </c>
    </row>
    <row r="1602" spans="1:12">
      <c r="A1602" t="s">
        <v>5269</v>
      </c>
      <c r="B1602" t="s">
        <v>5270</v>
      </c>
      <c r="C1602" t="s">
        <v>5249</v>
      </c>
      <c r="D1602" t="s">
        <v>5271</v>
      </c>
      <c r="E1602" t="s">
        <v>5272</v>
      </c>
      <c r="F1602" t="s">
        <v>17</v>
      </c>
      <c r="G1602" t="s">
        <v>27</v>
      </c>
      <c r="H1602">
        <v>4</v>
      </c>
      <c r="I1602">
        <v>11</v>
      </c>
      <c r="J1602">
        <v>0</v>
      </c>
      <c r="K1602">
        <v>9</v>
      </c>
      <c r="L1602">
        <v>0</v>
      </c>
    </row>
    <row r="1603" spans="1:12">
      <c r="A1603" t="s">
        <v>5273</v>
      </c>
      <c r="B1603" t="s">
        <v>5274</v>
      </c>
      <c r="C1603" t="s">
        <v>5249</v>
      </c>
      <c r="D1603" t="s">
        <v>5275</v>
      </c>
      <c r="E1603" t="s">
        <v>5268</v>
      </c>
      <c r="F1603" t="s">
        <v>17</v>
      </c>
      <c r="G1603" t="s">
        <v>32</v>
      </c>
      <c r="H1603">
        <v>4</v>
      </c>
      <c r="I1603">
        <v>11</v>
      </c>
      <c r="J1603">
        <v>0</v>
      </c>
      <c r="K1603">
        <v>9</v>
      </c>
      <c r="L1603">
        <v>1</v>
      </c>
    </row>
    <row r="1604" spans="1:12">
      <c r="A1604" t="s">
        <v>5276</v>
      </c>
      <c r="B1604" t="s">
        <v>5277</v>
      </c>
      <c r="C1604" t="s">
        <v>5249</v>
      </c>
      <c r="D1604" t="s">
        <v>5278</v>
      </c>
      <c r="E1604" t="s">
        <v>5279</v>
      </c>
      <c r="F1604" t="s">
        <v>17</v>
      </c>
      <c r="G1604" t="s">
        <v>32</v>
      </c>
      <c r="H1604">
        <v>4</v>
      </c>
      <c r="I1604">
        <v>11</v>
      </c>
      <c r="J1604">
        <v>1</v>
      </c>
      <c r="K1604">
        <v>8</v>
      </c>
      <c r="L1604">
        <v>0</v>
      </c>
    </row>
    <row r="1605" spans="1:12">
      <c r="A1605" t="s">
        <v>5280</v>
      </c>
      <c r="B1605" t="s">
        <v>5281</v>
      </c>
      <c r="C1605" t="s">
        <v>5249</v>
      </c>
      <c r="D1605" t="s">
        <v>5261</v>
      </c>
      <c r="E1605" t="s">
        <v>1788</v>
      </c>
      <c r="F1605" t="s">
        <v>17</v>
      </c>
      <c r="G1605" t="s">
        <v>32</v>
      </c>
      <c r="H1605">
        <v>3</v>
      </c>
      <c r="I1605">
        <v>11</v>
      </c>
      <c r="J1605">
        <v>0</v>
      </c>
      <c r="K1605">
        <v>7</v>
      </c>
      <c r="L1605">
        <v>1</v>
      </c>
    </row>
    <row r="1606" spans="1:12">
      <c r="A1606" t="s">
        <v>5282</v>
      </c>
      <c r="B1606" t="s">
        <v>5283</v>
      </c>
      <c r="C1606" t="s">
        <v>5249</v>
      </c>
      <c r="D1606" t="s">
        <v>5284</v>
      </c>
      <c r="E1606" t="s">
        <v>5272</v>
      </c>
      <c r="F1606" t="s">
        <v>17</v>
      </c>
      <c r="G1606" t="s">
        <v>32</v>
      </c>
      <c r="H1606">
        <v>5</v>
      </c>
      <c r="I1606">
        <v>11</v>
      </c>
      <c r="J1606">
        <v>1</v>
      </c>
      <c r="K1606">
        <v>9</v>
      </c>
      <c r="L1606">
        <v>0</v>
      </c>
    </row>
    <row r="1607" spans="1:12">
      <c r="A1607" t="s">
        <v>5285</v>
      </c>
      <c r="B1607" t="s">
        <v>5286</v>
      </c>
      <c r="C1607" t="s">
        <v>5249</v>
      </c>
      <c r="D1607" t="s">
        <v>5287</v>
      </c>
      <c r="E1607" t="s">
        <v>5272</v>
      </c>
      <c r="F1607" t="s">
        <v>17</v>
      </c>
      <c r="G1607" t="s">
        <v>27</v>
      </c>
      <c r="H1607">
        <v>3</v>
      </c>
      <c r="I1607">
        <v>11</v>
      </c>
      <c r="J1607">
        <v>0</v>
      </c>
      <c r="K1607">
        <v>10</v>
      </c>
      <c r="L1607">
        <v>1</v>
      </c>
    </row>
    <row r="1608" spans="1:12">
      <c r="A1608" t="s">
        <v>5288</v>
      </c>
      <c r="B1608" t="s">
        <v>5289</v>
      </c>
      <c r="C1608" t="s">
        <v>5249</v>
      </c>
      <c r="D1608" t="s">
        <v>5290</v>
      </c>
      <c r="E1608" t="s">
        <v>1788</v>
      </c>
      <c r="F1608" t="s">
        <v>17</v>
      </c>
      <c r="G1608" t="s">
        <v>32</v>
      </c>
      <c r="H1608">
        <v>3</v>
      </c>
      <c r="I1608">
        <v>11</v>
      </c>
      <c r="J1608">
        <v>0</v>
      </c>
      <c r="K1608">
        <v>10</v>
      </c>
      <c r="L1608">
        <v>1</v>
      </c>
    </row>
    <row r="1609" spans="1:12">
      <c r="A1609" t="s">
        <v>5291</v>
      </c>
      <c r="B1609" t="s">
        <v>5292</v>
      </c>
      <c r="C1609" t="s">
        <v>5249</v>
      </c>
      <c r="D1609" t="s">
        <v>5293</v>
      </c>
      <c r="E1609" t="s">
        <v>5255</v>
      </c>
      <c r="F1609" t="s">
        <v>235</v>
      </c>
      <c r="G1609" t="s">
        <v>32</v>
      </c>
      <c r="H1609">
        <v>2</v>
      </c>
      <c r="I1609">
        <v>11</v>
      </c>
      <c r="J1609">
        <v>0</v>
      </c>
      <c r="K1609">
        <v>8</v>
      </c>
      <c r="L1609">
        <v>0</v>
      </c>
    </row>
    <row r="1610" spans="1:12">
      <c r="A1610" t="s">
        <v>5294</v>
      </c>
      <c r="B1610" t="s">
        <v>5295</v>
      </c>
      <c r="C1610" t="s">
        <v>5249</v>
      </c>
      <c r="D1610" t="s">
        <v>5296</v>
      </c>
      <c r="E1610" t="s">
        <v>2199</v>
      </c>
      <c r="F1610" t="s">
        <v>235</v>
      </c>
      <c r="G1610" t="s">
        <v>32</v>
      </c>
      <c r="H1610">
        <v>3</v>
      </c>
      <c r="I1610">
        <v>11</v>
      </c>
      <c r="J1610">
        <v>0</v>
      </c>
      <c r="K1610">
        <v>5</v>
      </c>
      <c r="L1610">
        <v>0</v>
      </c>
    </row>
    <row r="1611" spans="1:12">
      <c r="A1611" t="s">
        <v>5297</v>
      </c>
      <c r="B1611" t="s">
        <v>5298</v>
      </c>
      <c r="C1611" t="s">
        <v>5249</v>
      </c>
      <c r="D1611" t="s">
        <v>5299</v>
      </c>
      <c r="E1611" t="s">
        <v>5300</v>
      </c>
      <c r="F1611" t="s">
        <v>235</v>
      </c>
      <c r="G1611" t="s">
        <v>32</v>
      </c>
      <c r="H1611">
        <v>4</v>
      </c>
      <c r="I1611">
        <v>11</v>
      </c>
      <c r="J1611">
        <v>1</v>
      </c>
      <c r="K1611">
        <v>3</v>
      </c>
      <c r="L1611">
        <v>0</v>
      </c>
    </row>
    <row r="1612" spans="1:12">
      <c r="A1612" t="s">
        <v>5301</v>
      </c>
      <c r="B1612" t="s">
        <v>5302</v>
      </c>
      <c r="C1612" t="s">
        <v>5249</v>
      </c>
      <c r="D1612" t="s">
        <v>5303</v>
      </c>
      <c r="E1612" t="s">
        <v>1788</v>
      </c>
      <c r="F1612" t="s">
        <v>235</v>
      </c>
      <c r="G1612" t="s">
        <v>32</v>
      </c>
      <c r="H1612">
        <v>2</v>
      </c>
      <c r="I1612">
        <v>11</v>
      </c>
      <c r="J1612">
        <v>0</v>
      </c>
      <c r="K1612">
        <v>9</v>
      </c>
      <c r="L1612">
        <v>0</v>
      </c>
    </row>
    <row r="1613" spans="1:12">
      <c r="A1613" t="s">
        <v>5304</v>
      </c>
      <c r="B1613" t="s">
        <v>5305</v>
      </c>
      <c r="C1613" t="s">
        <v>5249</v>
      </c>
      <c r="D1613" t="s">
        <v>5306</v>
      </c>
      <c r="E1613" t="s">
        <v>5307</v>
      </c>
      <c r="F1613" t="s">
        <v>235</v>
      </c>
      <c r="G1613" t="s">
        <v>32</v>
      </c>
      <c r="H1613">
        <v>4</v>
      </c>
      <c r="I1613">
        <v>11</v>
      </c>
      <c r="J1613">
        <v>0</v>
      </c>
      <c r="K1613">
        <v>4</v>
      </c>
      <c r="L1613">
        <v>0</v>
      </c>
    </row>
    <row r="1614" spans="1:12">
      <c r="A1614" t="s">
        <v>5308</v>
      </c>
      <c r="B1614" t="s">
        <v>5309</v>
      </c>
      <c r="C1614" t="s">
        <v>5249</v>
      </c>
      <c r="D1614" t="s">
        <v>5310</v>
      </c>
      <c r="E1614" t="s">
        <v>5255</v>
      </c>
      <c r="F1614" t="s">
        <v>235</v>
      </c>
      <c r="G1614" t="s">
        <v>32</v>
      </c>
      <c r="H1614">
        <v>3</v>
      </c>
      <c r="I1614">
        <v>11</v>
      </c>
      <c r="J1614">
        <v>0</v>
      </c>
      <c r="K1614">
        <v>4</v>
      </c>
      <c r="L1614">
        <v>0</v>
      </c>
    </row>
    <row r="1615" spans="1:12">
      <c r="A1615" t="s">
        <v>5311</v>
      </c>
      <c r="B1615" t="s">
        <v>5312</v>
      </c>
      <c r="C1615" t="s">
        <v>5249</v>
      </c>
      <c r="D1615" t="s">
        <v>5313</v>
      </c>
      <c r="E1615" t="s">
        <v>2199</v>
      </c>
      <c r="F1615" t="s">
        <v>235</v>
      </c>
      <c r="G1615" t="s">
        <v>32</v>
      </c>
      <c r="H1615">
        <v>3</v>
      </c>
      <c r="I1615">
        <v>11</v>
      </c>
      <c r="J1615">
        <v>0</v>
      </c>
      <c r="K1615">
        <v>5</v>
      </c>
      <c r="L1615">
        <v>0</v>
      </c>
    </row>
    <row r="1616" spans="1:12">
      <c r="A1616" t="s">
        <v>5314</v>
      </c>
      <c r="B1616" t="s">
        <v>5315</v>
      </c>
      <c r="C1616" t="s">
        <v>5316</v>
      </c>
      <c r="D1616" t="s">
        <v>5317</v>
      </c>
      <c r="E1616" t="s">
        <v>5318</v>
      </c>
      <c r="F1616" t="s">
        <v>17</v>
      </c>
      <c r="G1616" t="s">
        <v>32</v>
      </c>
      <c r="H1616">
        <v>5</v>
      </c>
      <c r="I1616">
        <v>11</v>
      </c>
      <c r="J1616">
        <v>2</v>
      </c>
      <c r="K1616">
        <v>6</v>
      </c>
      <c r="L1616">
        <v>3</v>
      </c>
    </row>
    <row r="1617" spans="1:12">
      <c r="A1617" t="s">
        <v>5319</v>
      </c>
      <c r="B1617" t="s">
        <v>5320</v>
      </c>
      <c r="C1617" t="s">
        <v>5316</v>
      </c>
      <c r="D1617" t="s">
        <v>5321</v>
      </c>
      <c r="E1617" t="s">
        <v>4068</v>
      </c>
      <c r="F1617" t="s">
        <v>17</v>
      </c>
      <c r="G1617" t="s">
        <v>32</v>
      </c>
      <c r="H1617">
        <v>2</v>
      </c>
      <c r="I1617">
        <v>11</v>
      </c>
      <c r="J1617">
        <v>0</v>
      </c>
      <c r="K1617">
        <v>7</v>
      </c>
      <c r="L1617">
        <v>3</v>
      </c>
    </row>
    <row r="1618" spans="1:12">
      <c r="A1618" t="s">
        <v>5322</v>
      </c>
      <c r="B1618" t="s">
        <v>5323</v>
      </c>
      <c r="C1618" t="s">
        <v>5316</v>
      </c>
      <c r="D1618" t="s">
        <v>5324</v>
      </c>
      <c r="E1618" t="s">
        <v>5325</v>
      </c>
      <c r="F1618" t="s">
        <v>17</v>
      </c>
      <c r="G1618" t="s">
        <v>32</v>
      </c>
      <c r="H1618">
        <v>3</v>
      </c>
      <c r="I1618">
        <v>11</v>
      </c>
      <c r="J1618">
        <v>0</v>
      </c>
      <c r="K1618">
        <v>6</v>
      </c>
      <c r="L1618">
        <v>0</v>
      </c>
    </row>
    <row r="1619" spans="1:12">
      <c r="A1619" t="s">
        <v>5326</v>
      </c>
      <c r="B1619" t="s">
        <v>5327</v>
      </c>
      <c r="C1619" t="s">
        <v>5316</v>
      </c>
      <c r="D1619" t="s">
        <v>5328</v>
      </c>
      <c r="E1619" t="s">
        <v>5329</v>
      </c>
      <c r="F1619" t="s">
        <v>17</v>
      </c>
      <c r="G1619" t="s">
        <v>32</v>
      </c>
      <c r="H1619">
        <v>4</v>
      </c>
      <c r="I1619">
        <v>11</v>
      </c>
      <c r="J1619">
        <v>0</v>
      </c>
      <c r="K1619">
        <v>8</v>
      </c>
      <c r="L1619">
        <v>0</v>
      </c>
    </row>
    <row r="1620" spans="1:12">
      <c r="A1620" t="s">
        <v>5330</v>
      </c>
      <c r="B1620" t="s">
        <v>5331</v>
      </c>
      <c r="C1620" t="s">
        <v>5316</v>
      </c>
      <c r="D1620" t="s">
        <v>5332</v>
      </c>
      <c r="E1620" t="s">
        <v>5333</v>
      </c>
      <c r="F1620" t="s">
        <v>17</v>
      </c>
      <c r="G1620" t="s">
        <v>27</v>
      </c>
      <c r="H1620">
        <v>3</v>
      </c>
      <c r="I1620">
        <v>11</v>
      </c>
      <c r="J1620">
        <v>0</v>
      </c>
      <c r="K1620">
        <v>7</v>
      </c>
      <c r="L1620">
        <v>0</v>
      </c>
    </row>
    <row r="1621" spans="1:12">
      <c r="A1621" t="s">
        <v>5334</v>
      </c>
      <c r="B1621" t="s">
        <v>5335</v>
      </c>
      <c r="C1621" t="s">
        <v>5316</v>
      </c>
      <c r="D1621" t="s">
        <v>5336</v>
      </c>
      <c r="E1621" t="s">
        <v>5318</v>
      </c>
      <c r="F1621" t="s">
        <v>17</v>
      </c>
      <c r="G1621" t="s">
        <v>32</v>
      </c>
      <c r="H1621">
        <v>4</v>
      </c>
      <c r="I1621">
        <v>11</v>
      </c>
      <c r="J1621">
        <v>0</v>
      </c>
      <c r="K1621">
        <v>8</v>
      </c>
      <c r="L1621">
        <v>2</v>
      </c>
    </row>
    <row r="1622" spans="1:12">
      <c r="A1622" t="s">
        <v>5337</v>
      </c>
      <c r="B1622" t="s">
        <v>5338</v>
      </c>
      <c r="C1622" t="s">
        <v>5316</v>
      </c>
      <c r="D1622" t="s">
        <v>5339</v>
      </c>
      <c r="E1622" t="s">
        <v>4068</v>
      </c>
      <c r="F1622" t="s">
        <v>17</v>
      </c>
      <c r="G1622" t="s">
        <v>32</v>
      </c>
      <c r="H1622">
        <v>2</v>
      </c>
      <c r="I1622">
        <v>11</v>
      </c>
      <c r="J1622">
        <v>0</v>
      </c>
      <c r="K1622">
        <v>6</v>
      </c>
      <c r="L1622">
        <v>2</v>
      </c>
    </row>
    <row r="1623" spans="1:12">
      <c r="A1623" t="s">
        <v>5340</v>
      </c>
      <c r="B1623" t="s">
        <v>5341</v>
      </c>
      <c r="C1623" t="s">
        <v>5316</v>
      </c>
      <c r="D1623" t="s">
        <v>5342</v>
      </c>
      <c r="E1623" t="s">
        <v>1558</v>
      </c>
      <c r="F1623" t="s">
        <v>17</v>
      </c>
      <c r="G1623" t="s">
        <v>32</v>
      </c>
      <c r="H1623">
        <v>3</v>
      </c>
      <c r="I1623">
        <v>11</v>
      </c>
      <c r="J1623">
        <v>1</v>
      </c>
      <c r="K1623">
        <v>7</v>
      </c>
      <c r="L1623">
        <v>2</v>
      </c>
    </row>
    <row r="1624" spans="1:12">
      <c r="A1624" t="s">
        <v>5343</v>
      </c>
      <c r="B1624" t="s">
        <v>5344</v>
      </c>
      <c r="C1624" t="s">
        <v>5316</v>
      </c>
      <c r="D1624" t="s">
        <v>5345</v>
      </c>
      <c r="E1624" t="s">
        <v>5346</v>
      </c>
      <c r="F1624" t="s">
        <v>17</v>
      </c>
      <c r="G1624" t="s">
        <v>32</v>
      </c>
      <c r="H1624">
        <v>3</v>
      </c>
      <c r="I1624">
        <v>11</v>
      </c>
      <c r="J1624">
        <v>0</v>
      </c>
      <c r="K1624">
        <v>6</v>
      </c>
      <c r="L1624">
        <v>0</v>
      </c>
    </row>
    <row r="1625" spans="1:12">
      <c r="A1625" t="s">
        <v>5347</v>
      </c>
      <c r="B1625" t="s">
        <v>5348</v>
      </c>
      <c r="C1625" t="s">
        <v>5316</v>
      </c>
      <c r="D1625" t="s">
        <v>5349</v>
      </c>
      <c r="E1625" t="s">
        <v>5318</v>
      </c>
      <c r="F1625" t="s">
        <v>17</v>
      </c>
      <c r="G1625" t="s">
        <v>32</v>
      </c>
      <c r="H1625">
        <v>3</v>
      </c>
      <c r="I1625">
        <v>11</v>
      </c>
      <c r="J1625">
        <v>1</v>
      </c>
      <c r="K1625">
        <v>9</v>
      </c>
      <c r="L1625">
        <v>1</v>
      </c>
    </row>
    <row r="1626" spans="1:12">
      <c r="A1626" t="s">
        <v>5350</v>
      </c>
      <c r="B1626" t="s">
        <v>5351</v>
      </c>
      <c r="C1626" t="s">
        <v>5316</v>
      </c>
      <c r="D1626" t="s">
        <v>5352</v>
      </c>
      <c r="E1626" t="s">
        <v>4976</v>
      </c>
      <c r="F1626" t="s">
        <v>17</v>
      </c>
      <c r="G1626" t="s">
        <v>32</v>
      </c>
      <c r="H1626">
        <v>2</v>
      </c>
      <c r="I1626">
        <v>11</v>
      </c>
      <c r="J1626">
        <v>0</v>
      </c>
      <c r="K1626">
        <v>10</v>
      </c>
      <c r="L1626">
        <v>1</v>
      </c>
    </row>
    <row r="1627" spans="1:12">
      <c r="A1627" t="s">
        <v>5353</v>
      </c>
      <c r="B1627" t="s">
        <v>5354</v>
      </c>
      <c r="C1627" t="s">
        <v>5316</v>
      </c>
      <c r="D1627" t="s">
        <v>5355</v>
      </c>
      <c r="E1627" t="s">
        <v>5356</v>
      </c>
      <c r="F1627" t="s">
        <v>17</v>
      </c>
      <c r="G1627" t="s">
        <v>32</v>
      </c>
      <c r="H1627">
        <v>5</v>
      </c>
      <c r="I1627">
        <v>11</v>
      </c>
      <c r="J1627">
        <v>4</v>
      </c>
      <c r="K1627">
        <v>5</v>
      </c>
      <c r="L1627">
        <v>2</v>
      </c>
    </row>
    <row r="1628" spans="1:12">
      <c r="A1628" t="s">
        <v>5357</v>
      </c>
      <c r="B1628" t="s">
        <v>5358</v>
      </c>
      <c r="C1628" t="s">
        <v>5316</v>
      </c>
      <c r="D1628" t="s">
        <v>5359</v>
      </c>
      <c r="E1628" t="s">
        <v>5325</v>
      </c>
      <c r="F1628" t="s">
        <v>17</v>
      </c>
      <c r="G1628" t="s">
        <v>140</v>
      </c>
      <c r="H1628">
        <v>2</v>
      </c>
      <c r="I1628">
        <v>11</v>
      </c>
      <c r="J1628">
        <v>0</v>
      </c>
      <c r="K1628">
        <v>6</v>
      </c>
      <c r="L1628">
        <v>1</v>
      </c>
    </row>
    <row r="1629" spans="1:12">
      <c r="A1629" t="s">
        <v>5360</v>
      </c>
      <c r="B1629" t="s">
        <v>5361</v>
      </c>
      <c r="C1629" t="s">
        <v>5316</v>
      </c>
      <c r="D1629" t="s">
        <v>5362</v>
      </c>
      <c r="E1629" t="s">
        <v>5356</v>
      </c>
      <c r="F1629" t="s">
        <v>17</v>
      </c>
      <c r="G1629" t="s">
        <v>32</v>
      </c>
      <c r="H1629">
        <v>4</v>
      </c>
      <c r="I1629">
        <v>11</v>
      </c>
      <c r="J1629">
        <v>2</v>
      </c>
      <c r="K1629">
        <v>8</v>
      </c>
      <c r="L1629">
        <v>0</v>
      </c>
    </row>
    <row r="1630" spans="1:12">
      <c r="A1630" t="s">
        <v>5363</v>
      </c>
      <c r="B1630" t="s">
        <v>5364</v>
      </c>
      <c r="C1630" t="s">
        <v>5316</v>
      </c>
      <c r="D1630" t="s">
        <v>5365</v>
      </c>
      <c r="E1630" t="s">
        <v>5333</v>
      </c>
      <c r="F1630" t="s">
        <v>17</v>
      </c>
      <c r="G1630" t="s">
        <v>140</v>
      </c>
      <c r="H1630">
        <v>3</v>
      </c>
      <c r="I1630">
        <v>11</v>
      </c>
      <c r="J1630">
        <v>0</v>
      </c>
      <c r="K1630">
        <v>9</v>
      </c>
      <c r="L1630">
        <v>2</v>
      </c>
    </row>
    <row r="1631" spans="1:12">
      <c r="A1631" t="s">
        <v>5366</v>
      </c>
      <c r="B1631" t="s">
        <v>5367</v>
      </c>
      <c r="C1631" t="s">
        <v>5316</v>
      </c>
      <c r="D1631" t="s">
        <v>5368</v>
      </c>
      <c r="E1631" t="s">
        <v>4068</v>
      </c>
      <c r="F1631" t="s">
        <v>192</v>
      </c>
      <c r="G1631" t="s">
        <v>193</v>
      </c>
      <c r="H1631">
        <v>3</v>
      </c>
      <c r="I1631">
        <v>11</v>
      </c>
      <c r="J1631">
        <v>0</v>
      </c>
      <c r="K1631">
        <v>3</v>
      </c>
      <c r="L1631">
        <v>1</v>
      </c>
    </row>
    <row r="1632" spans="1:12">
      <c r="A1632" t="s">
        <v>5369</v>
      </c>
      <c r="B1632" t="s">
        <v>5370</v>
      </c>
      <c r="C1632" t="s">
        <v>5316</v>
      </c>
      <c r="D1632" t="s">
        <v>5371</v>
      </c>
      <c r="E1632" t="s">
        <v>4976</v>
      </c>
      <c r="F1632" t="s">
        <v>17</v>
      </c>
      <c r="G1632" t="s">
        <v>32</v>
      </c>
      <c r="H1632">
        <v>3</v>
      </c>
      <c r="I1632">
        <v>11</v>
      </c>
      <c r="J1632">
        <v>0</v>
      </c>
      <c r="K1632">
        <v>6</v>
      </c>
      <c r="L1632">
        <v>2</v>
      </c>
    </row>
    <row r="1633" spans="1:12">
      <c r="A1633" t="s">
        <v>5372</v>
      </c>
      <c r="B1633" t="s">
        <v>5373</v>
      </c>
      <c r="C1633" t="s">
        <v>5316</v>
      </c>
      <c r="D1633" t="s">
        <v>5374</v>
      </c>
      <c r="E1633" t="s">
        <v>509</v>
      </c>
      <c r="F1633" t="s">
        <v>17</v>
      </c>
      <c r="G1633" t="s">
        <v>32</v>
      </c>
      <c r="H1633">
        <v>3</v>
      </c>
      <c r="I1633">
        <v>11</v>
      </c>
      <c r="J1633">
        <v>0</v>
      </c>
      <c r="K1633">
        <v>6</v>
      </c>
      <c r="L1633">
        <v>1</v>
      </c>
    </row>
    <row r="1634" spans="1:12">
      <c r="A1634" t="s">
        <v>5375</v>
      </c>
      <c r="B1634" t="s">
        <v>5376</v>
      </c>
      <c r="C1634" t="s">
        <v>5316</v>
      </c>
      <c r="D1634" t="s">
        <v>5377</v>
      </c>
      <c r="E1634" t="s">
        <v>5325</v>
      </c>
      <c r="F1634" t="s">
        <v>17</v>
      </c>
      <c r="G1634" t="s">
        <v>32</v>
      </c>
      <c r="H1634">
        <v>2</v>
      </c>
      <c r="I1634">
        <v>11</v>
      </c>
      <c r="J1634">
        <v>0</v>
      </c>
      <c r="K1634">
        <v>7</v>
      </c>
      <c r="L1634">
        <v>1</v>
      </c>
    </row>
    <row r="1635" spans="1:12">
      <c r="A1635" t="s">
        <v>5378</v>
      </c>
      <c r="B1635" t="s">
        <v>5379</v>
      </c>
      <c r="C1635" t="s">
        <v>5316</v>
      </c>
      <c r="D1635" t="s">
        <v>5380</v>
      </c>
      <c r="E1635" t="s">
        <v>509</v>
      </c>
      <c r="F1635" t="s">
        <v>17</v>
      </c>
      <c r="G1635" t="s">
        <v>32</v>
      </c>
      <c r="H1635">
        <v>2</v>
      </c>
      <c r="I1635">
        <v>11</v>
      </c>
      <c r="J1635">
        <v>0</v>
      </c>
      <c r="K1635">
        <v>8</v>
      </c>
      <c r="L1635">
        <v>0</v>
      </c>
    </row>
    <row r="1636" spans="1:12">
      <c r="A1636" t="s">
        <v>5381</v>
      </c>
      <c r="B1636" t="s">
        <v>5382</v>
      </c>
      <c r="C1636" t="s">
        <v>5316</v>
      </c>
      <c r="D1636" t="s">
        <v>5383</v>
      </c>
      <c r="E1636" t="s">
        <v>1613</v>
      </c>
      <c r="F1636" t="s">
        <v>17</v>
      </c>
      <c r="G1636" t="s">
        <v>32</v>
      </c>
      <c r="H1636">
        <v>4</v>
      </c>
      <c r="I1636">
        <v>11</v>
      </c>
      <c r="J1636">
        <v>0</v>
      </c>
      <c r="K1636">
        <v>10</v>
      </c>
      <c r="L1636">
        <v>0</v>
      </c>
    </row>
    <row r="1637" spans="1:12">
      <c r="A1637" t="s">
        <v>5384</v>
      </c>
      <c r="B1637" t="s">
        <v>5385</v>
      </c>
      <c r="C1637" t="s">
        <v>5316</v>
      </c>
      <c r="D1637" t="s">
        <v>5352</v>
      </c>
      <c r="E1637" t="s">
        <v>4976</v>
      </c>
      <c r="F1637" t="s">
        <v>17</v>
      </c>
      <c r="G1637" t="s">
        <v>67</v>
      </c>
      <c r="H1637">
        <v>2</v>
      </c>
      <c r="I1637">
        <v>11</v>
      </c>
      <c r="J1637">
        <v>0</v>
      </c>
      <c r="K1637">
        <v>7</v>
      </c>
      <c r="L1637">
        <v>1</v>
      </c>
    </row>
    <row r="1638" spans="1:12">
      <c r="A1638" t="s">
        <v>5386</v>
      </c>
      <c r="B1638" t="s">
        <v>5387</v>
      </c>
      <c r="C1638" t="s">
        <v>5316</v>
      </c>
      <c r="D1638" t="s">
        <v>5388</v>
      </c>
      <c r="E1638" t="s">
        <v>5389</v>
      </c>
      <c r="F1638" t="s">
        <v>17</v>
      </c>
      <c r="G1638" t="s">
        <v>32</v>
      </c>
      <c r="H1638">
        <v>4</v>
      </c>
      <c r="I1638">
        <v>11</v>
      </c>
      <c r="J1638">
        <v>0</v>
      </c>
      <c r="K1638">
        <v>5</v>
      </c>
      <c r="L1638">
        <v>2</v>
      </c>
    </row>
    <row r="1639" spans="1:12">
      <c r="A1639" t="s">
        <v>5390</v>
      </c>
      <c r="B1639" t="s">
        <v>5391</v>
      </c>
      <c r="C1639" t="s">
        <v>5316</v>
      </c>
      <c r="D1639" t="s">
        <v>5392</v>
      </c>
      <c r="E1639" t="s">
        <v>3849</v>
      </c>
      <c r="F1639" t="s">
        <v>17</v>
      </c>
      <c r="G1639" t="s">
        <v>32</v>
      </c>
      <c r="H1639">
        <v>2</v>
      </c>
      <c r="I1639">
        <v>11</v>
      </c>
      <c r="J1639">
        <v>0</v>
      </c>
      <c r="K1639">
        <v>4</v>
      </c>
      <c r="L1639">
        <v>3</v>
      </c>
    </row>
    <row r="1640" spans="1:12">
      <c r="A1640" t="s">
        <v>5393</v>
      </c>
      <c r="B1640" t="s">
        <v>5394</v>
      </c>
      <c r="C1640" t="s">
        <v>5316</v>
      </c>
      <c r="D1640" t="s">
        <v>5395</v>
      </c>
      <c r="E1640" t="s">
        <v>5396</v>
      </c>
      <c r="F1640" t="s">
        <v>17</v>
      </c>
      <c r="G1640" t="s">
        <v>32</v>
      </c>
      <c r="H1640">
        <v>4</v>
      </c>
      <c r="I1640">
        <v>11</v>
      </c>
      <c r="J1640">
        <v>2</v>
      </c>
      <c r="K1640">
        <v>7</v>
      </c>
      <c r="L1640">
        <v>1</v>
      </c>
    </row>
    <row r="1641" spans="1:12">
      <c r="A1641" t="s">
        <v>5397</v>
      </c>
      <c r="B1641" t="s">
        <v>5398</v>
      </c>
      <c r="C1641" t="s">
        <v>5316</v>
      </c>
      <c r="D1641" t="s">
        <v>5399</v>
      </c>
      <c r="E1641" t="s">
        <v>1558</v>
      </c>
      <c r="F1641" t="s">
        <v>17</v>
      </c>
      <c r="G1641" t="s">
        <v>32</v>
      </c>
      <c r="H1641">
        <v>2</v>
      </c>
      <c r="I1641">
        <v>11</v>
      </c>
      <c r="J1641">
        <v>0</v>
      </c>
      <c r="K1641">
        <v>7</v>
      </c>
      <c r="L1641">
        <v>4</v>
      </c>
    </row>
    <row r="1642" spans="1:12">
      <c r="A1642" t="s">
        <v>5400</v>
      </c>
      <c r="B1642" t="s">
        <v>5401</v>
      </c>
      <c r="C1642" t="s">
        <v>5316</v>
      </c>
      <c r="D1642" t="s">
        <v>5402</v>
      </c>
      <c r="E1642" t="s">
        <v>1558</v>
      </c>
      <c r="F1642" t="s">
        <v>17</v>
      </c>
      <c r="G1642" t="s">
        <v>32</v>
      </c>
      <c r="H1642">
        <v>3</v>
      </c>
      <c r="I1642">
        <v>11</v>
      </c>
      <c r="J1642">
        <v>0</v>
      </c>
      <c r="K1642">
        <v>6</v>
      </c>
      <c r="L1642">
        <v>1</v>
      </c>
    </row>
    <row r="1643" spans="1:12">
      <c r="A1643" t="s">
        <v>5403</v>
      </c>
      <c r="B1643" t="s">
        <v>5404</v>
      </c>
      <c r="C1643" t="s">
        <v>5316</v>
      </c>
      <c r="D1643" t="s">
        <v>5405</v>
      </c>
      <c r="E1643" t="s">
        <v>5325</v>
      </c>
      <c r="F1643" t="s">
        <v>17</v>
      </c>
      <c r="G1643" t="s">
        <v>140</v>
      </c>
      <c r="H1643">
        <v>1</v>
      </c>
      <c r="I1643">
        <v>11</v>
      </c>
      <c r="J1643">
        <v>0</v>
      </c>
      <c r="K1643">
        <v>3</v>
      </c>
      <c r="L1643">
        <v>2</v>
      </c>
    </row>
    <row r="1644" spans="1:12">
      <c r="A1644" t="s">
        <v>5406</v>
      </c>
      <c r="B1644" t="s">
        <v>5041</v>
      </c>
      <c r="C1644" t="s">
        <v>5316</v>
      </c>
      <c r="D1644" t="s">
        <v>5407</v>
      </c>
      <c r="E1644" t="s">
        <v>5408</v>
      </c>
      <c r="F1644" t="s">
        <v>17</v>
      </c>
      <c r="G1644" t="s">
        <v>32</v>
      </c>
      <c r="H1644">
        <v>1</v>
      </c>
      <c r="I1644">
        <v>11</v>
      </c>
      <c r="J1644">
        <v>0</v>
      </c>
      <c r="K1644">
        <v>6</v>
      </c>
      <c r="L1644">
        <v>4</v>
      </c>
    </row>
    <row r="1645" spans="1:12">
      <c r="A1645" t="s">
        <v>5409</v>
      </c>
      <c r="B1645" t="s">
        <v>5410</v>
      </c>
      <c r="C1645" t="s">
        <v>5316</v>
      </c>
      <c r="D1645" t="s">
        <v>5411</v>
      </c>
      <c r="E1645" t="s">
        <v>5412</v>
      </c>
      <c r="F1645" t="s">
        <v>17</v>
      </c>
      <c r="G1645" t="s">
        <v>32</v>
      </c>
      <c r="H1645">
        <v>3</v>
      </c>
      <c r="I1645">
        <v>11</v>
      </c>
      <c r="J1645">
        <v>0</v>
      </c>
      <c r="K1645">
        <v>9</v>
      </c>
      <c r="L1645">
        <v>1</v>
      </c>
    </row>
    <row r="1646" spans="1:12">
      <c r="A1646" t="s">
        <v>5413</v>
      </c>
      <c r="B1646" t="s">
        <v>5414</v>
      </c>
      <c r="C1646" t="s">
        <v>5316</v>
      </c>
      <c r="D1646" t="s">
        <v>5415</v>
      </c>
      <c r="E1646" t="s">
        <v>5318</v>
      </c>
      <c r="F1646" t="s">
        <v>17</v>
      </c>
      <c r="G1646" t="s">
        <v>32</v>
      </c>
      <c r="H1646">
        <v>4</v>
      </c>
      <c r="I1646">
        <v>11</v>
      </c>
      <c r="J1646">
        <v>0</v>
      </c>
      <c r="K1646">
        <v>8</v>
      </c>
      <c r="L1646">
        <v>3</v>
      </c>
    </row>
    <row r="1647" spans="1:12">
      <c r="A1647" t="s">
        <v>5416</v>
      </c>
      <c r="B1647" t="s">
        <v>5417</v>
      </c>
      <c r="C1647" t="s">
        <v>5316</v>
      </c>
      <c r="D1647" t="s">
        <v>5418</v>
      </c>
      <c r="E1647" t="s">
        <v>5419</v>
      </c>
      <c r="F1647" t="s">
        <v>17</v>
      </c>
      <c r="G1647" t="s">
        <v>32</v>
      </c>
      <c r="H1647">
        <v>4</v>
      </c>
      <c r="I1647">
        <v>11</v>
      </c>
      <c r="J1647">
        <v>0</v>
      </c>
      <c r="K1647">
        <v>8</v>
      </c>
      <c r="L1647">
        <v>1</v>
      </c>
    </row>
    <row r="1648" spans="1:12">
      <c r="A1648" t="s">
        <v>5420</v>
      </c>
      <c r="B1648" t="s">
        <v>5421</v>
      </c>
      <c r="C1648" t="s">
        <v>5316</v>
      </c>
      <c r="D1648" t="s">
        <v>5422</v>
      </c>
      <c r="E1648" t="s">
        <v>3911</v>
      </c>
      <c r="F1648" t="s">
        <v>17</v>
      </c>
      <c r="G1648" t="s">
        <v>32</v>
      </c>
      <c r="H1648">
        <v>3</v>
      </c>
      <c r="I1648">
        <v>11</v>
      </c>
      <c r="J1648">
        <v>0</v>
      </c>
      <c r="K1648">
        <v>8</v>
      </c>
      <c r="L1648">
        <v>2</v>
      </c>
    </row>
    <row r="1649" spans="1:12">
      <c r="A1649" t="s">
        <v>5423</v>
      </c>
      <c r="B1649" t="s">
        <v>5424</v>
      </c>
      <c r="C1649" t="s">
        <v>5316</v>
      </c>
      <c r="D1649" t="s">
        <v>5425</v>
      </c>
      <c r="E1649" t="s">
        <v>5356</v>
      </c>
      <c r="F1649" t="s">
        <v>17</v>
      </c>
      <c r="G1649" t="s">
        <v>27</v>
      </c>
      <c r="H1649">
        <v>3</v>
      </c>
      <c r="I1649">
        <v>11</v>
      </c>
      <c r="J1649">
        <v>0</v>
      </c>
      <c r="K1649">
        <v>8</v>
      </c>
      <c r="L1649">
        <v>0</v>
      </c>
    </row>
    <row r="1650" spans="1:12">
      <c r="A1650" t="s">
        <v>5426</v>
      </c>
      <c r="B1650" t="s">
        <v>5427</v>
      </c>
      <c r="C1650" t="s">
        <v>5316</v>
      </c>
      <c r="D1650" t="s">
        <v>5428</v>
      </c>
      <c r="E1650" t="s">
        <v>509</v>
      </c>
      <c r="F1650" t="s">
        <v>17</v>
      </c>
      <c r="G1650" t="s">
        <v>32</v>
      </c>
      <c r="H1650">
        <v>4</v>
      </c>
      <c r="I1650">
        <v>11</v>
      </c>
      <c r="J1650">
        <v>1</v>
      </c>
      <c r="K1650">
        <v>9</v>
      </c>
      <c r="L1650">
        <v>0</v>
      </c>
    </row>
    <row r="1651" spans="1:12">
      <c r="A1651" t="s">
        <v>5429</v>
      </c>
      <c r="B1651" t="s">
        <v>5430</v>
      </c>
      <c r="C1651" t="s">
        <v>5316</v>
      </c>
      <c r="D1651" t="s">
        <v>5431</v>
      </c>
      <c r="E1651" t="s">
        <v>5408</v>
      </c>
      <c r="F1651" t="s">
        <v>17</v>
      </c>
      <c r="G1651" t="s">
        <v>87</v>
      </c>
      <c r="H1651">
        <v>3</v>
      </c>
      <c r="I1651">
        <v>11</v>
      </c>
      <c r="J1651">
        <v>0</v>
      </c>
      <c r="K1651">
        <v>9</v>
      </c>
      <c r="L1651">
        <v>1</v>
      </c>
    </row>
    <row r="1652" spans="1:12">
      <c r="A1652" t="s">
        <v>5432</v>
      </c>
      <c r="B1652" t="s">
        <v>5433</v>
      </c>
      <c r="C1652" t="s">
        <v>5316</v>
      </c>
      <c r="D1652" t="s">
        <v>5434</v>
      </c>
      <c r="E1652" t="s">
        <v>4068</v>
      </c>
      <c r="F1652" t="s">
        <v>17</v>
      </c>
      <c r="G1652" t="s">
        <v>27</v>
      </c>
      <c r="H1652">
        <v>3</v>
      </c>
      <c r="I1652">
        <v>11</v>
      </c>
      <c r="J1652">
        <v>0</v>
      </c>
      <c r="K1652">
        <v>10</v>
      </c>
      <c r="L1652">
        <v>0</v>
      </c>
    </row>
    <row r="1653" spans="1:12">
      <c r="A1653" t="s">
        <v>5435</v>
      </c>
      <c r="B1653" t="s">
        <v>5436</v>
      </c>
      <c r="C1653" t="s">
        <v>5316</v>
      </c>
      <c r="D1653" t="s">
        <v>5437</v>
      </c>
      <c r="E1653" t="s">
        <v>5389</v>
      </c>
      <c r="F1653" t="s">
        <v>17</v>
      </c>
      <c r="G1653" t="s">
        <v>32</v>
      </c>
      <c r="H1653">
        <v>3</v>
      </c>
      <c r="I1653">
        <v>11</v>
      </c>
      <c r="J1653">
        <v>0</v>
      </c>
      <c r="K1653">
        <v>8</v>
      </c>
      <c r="L1653">
        <v>1</v>
      </c>
    </row>
    <row r="1654" spans="1:12">
      <c r="A1654" t="s">
        <v>5438</v>
      </c>
      <c r="B1654" t="s">
        <v>5439</v>
      </c>
      <c r="C1654" t="s">
        <v>5316</v>
      </c>
      <c r="D1654" t="s">
        <v>5440</v>
      </c>
      <c r="E1654" t="s">
        <v>3159</v>
      </c>
      <c r="F1654" t="s">
        <v>17</v>
      </c>
      <c r="G1654" t="s">
        <v>32</v>
      </c>
      <c r="H1654">
        <v>5</v>
      </c>
      <c r="I1654">
        <v>11</v>
      </c>
      <c r="J1654">
        <v>0</v>
      </c>
      <c r="K1654">
        <v>9</v>
      </c>
      <c r="L1654">
        <v>0</v>
      </c>
    </row>
    <row r="1655" spans="1:12">
      <c r="A1655" t="s">
        <v>5441</v>
      </c>
      <c r="B1655" t="s">
        <v>5442</v>
      </c>
      <c r="C1655" t="s">
        <v>5316</v>
      </c>
      <c r="D1655" t="s">
        <v>5443</v>
      </c>
      <c r="E1655" t="s">
        <v>5389</v>
      </c>
      <c r="F1655" t="s">
        <v>17</v>
      </c>
      <c r="G1655" t="s">
        <v>32</v>
      </c>
      <c r="H1655">
        <v>2</v>
      </c>
      <c r="I1655">
        <v>11</v>
      </c>
      <c r="J1655">
        <v>0</v>
      </c>
      <c r="K1655">
        <v>5</v>
      </c>
      <c r="L1655">
        <v>1</v>
      </c>
    </row>
    <row r="1656" spans="1:12">
      <c r="A1656" t="s">
        <v>5444</v>
      </c>
      <c r="B1656" t="s">
        <v>5445</v>
      </c>
      <c r="C1656" t="s">
        <v>5316</v>
      </c>
      <c r="D1656" t="s">
        <v>5446</v>
      </c>
      <c r="E1656" t="s">
        <v>5419</v>
      </c>
      <c r="F1656" t="s">
        <v>17</v>
      </c>
      <c r="G1656" t="s">
        <v>32</v>
      </c>
      <c r="H1656">
        <v>3</v>
      </c>
      <c r="I1656">
        <v>11</v>
      </c>
      <c r="J1656">
        <v>0</v>
      </c>
      <c r="K1656">
        <v>10</v>
      </c>
      <c r="L1656">
        <v>1</v>
      </c>
    </row>
    <row r="1657" spans="1:12">
      <c r="A1657" t="s">
        <v>5447</v>
      </c>
      <c r="B1657" t="s">
        <v>5448</v>
      </c>
      <c r="C1657" t="s">
        <v>5316</v>
      </c>
      <c r="D1657" t="s">
        <v>5449</v>
      </c>
      <c r="E1657" t="s">
        <v>5450</v>
      </c>
      <c r="F1657" t="s">
        <v>17</v>
      </c>
      <c r="G1657" t="s">
        <v>32</v>
      </c>
      <c r="H1657">
        <v>3</v>
      </c>
      <c r="I1657">
        <v>11</v>
      </c>
      <c r="J1657">
        <v>0</v>
      </c>
      <c r="K1657">
        <v>6</v>
      </c>
      <c r="L1657">
        <v>3</v>
      </c>
    </row>
    <row r="1658" spans="1:12">
      <c r="A1658" t="s">
        <v>5451</v>
      </c>
      <c r="B1658" t="s">
        <v>5452</v>
      </c>
      <c r="C1658" t="s">
        <v>5316</v>
      </c>
      <c r="D1658" t="s">
        <v>5399</v>
      </c>
      <c r="E1658" t="s">
        <v>1558</v>
      </c>
      <c r="F1658" t="s">
        <v>17</v>
      </c>
      <c r="G1658" t="s">
        <v>32</v>
      </c>
      <c r="H1658">
        <v>4</v>
      </c>
      <c r="I1658">
        <v>11</v>
      </c>
      <c r="J1658">
        <v>0</v>
      </c>
      <c r="K1658">
        <v>8</v>
      </c>
      <c r="L1658">
        <v>0</v>
      </c>
    </row>
    <row r="1659" spans="1:12">
      <c r="A1659" t="s">
        <v>5453</v>
      </c>
      <c r="B1659" t="s">
        <v>5454</v>
      </c>
      <c r="C1659" t="s">
        <v>5316</v>
      </c>
      <c r="D1659" t="s">
        <v>5455</v>
      </c>
      <c r="E1659" t="s">
        <v>5396</v>
      </c>
      <c r="F1659" t="s">
        <v>17</v>
      </c>
      <c r="G1659" t="s">
        <v>32</v>
      </c>
      <c r="H1659">
        <v>3</v>
      </c>
      <c r="I1659">
        <v>11</v>
      </c>
      <c r="J1659">
        <v>1</v>
      </c>
      <c r="K1659">
        <v>8</v>
      </c>
      <c r="L1659">
        <v>2</v>
      </c>
    </row>
    <row r="1660" spans="1:12">
      <c r="A1660" t="s">
        <v>5456</v>
      </c>
      <c r="B1660" t="s">
        <v>5457</v>
      </c>
      <c r="C1660" t="s">
        <v>5316</v>
      </c>
      <c r="D1660" t="s">
        <v>5458</v>
      </c>
      <c r="E1660" t="s">
        <v>5325</v>
      </c>
      <c r="F1660" t="s">
        <v>17</v>
      </c>
      <c r="G1660" t="s">
        <v>32</v>
      </c>
      <c r="H1660">
        <v>2</v>
      </c>
      <c r="I1660">
        <v>11</v>
      </c>
      <c r="J1660">
        <v>0</v>
      </c>
      <c r="K1660">
        <v>9</v>
      </c>
      <c r="L1660">
        <v>1</v>
      </c>
    </row>
    <row r="1661" spans="1:12">
      <c r="A1661" t="s">
        <v>5459</v>
      </c>
      <c r="B1661" t="s">
        <v>5460</v>
      </c>
      <c r="C1661" t="s">
        <v>5316</v>
      </c>
      <c r="D1661" t="s">
        <v>5461</v>
      </c>
      <c r="E1661" t="s">
        <v>5396</v>
      </c>
      <c r="F1661" t="s">
        <v>17</v>
      </c>
      <c r="G1661" t="s">
        <v>32</v>
      </c>
      <c r="H1661">
        <v>3</v>
      </c>
      <c r="I1661">
        <v>11</v>
      </c>
      <c r="J1661">
        <v>0</v>
      </c>
      <c r="K1661">
        <v>9</v>
      </c>
      <c r="L1661">
        <v>1</v>
      </c>
    </row>
    <row r="1662" spans="1:12">
      <c r="A1662" t="s">
        <v>5462</v>
      </c>
      <c r="B1662" t="s">
        <v>5463</v>
      </c>
      <c r="C1662" t="s">
        <v>5316</v>
      </c>
      <c r="D1662" t="s">
        <v>5464</v>
      </c>
      <c r="E1662" t="s">
        <v>4068</v>
      </c>
      <c r="F1662" t="s">
        <v>17</v>
      </c>
      <c r="G1662" t="s">
        <v>32</v>
      </c>
      <c r="H1662">
        <v>3</v>
      </c>
      <c r="I1662">
        <v>11</v>
      </c>
      <c r="J1662">
        <v>0</v>
      </c>
      <c r="K1662">
        <v>9</v>
      </c>
      <c r="L1662">
        <v>2</v>
      </c>
    </row>
    <row r="1663" spans="1:12">
      <c r="A1663" t="s">
        <v>5465</v>
      </c>
      <c r="B1663" t="s">
        <v>5466</v>
      </c>
      <c r="C1663" t="s">
        <v>5316</v>
      </c>
      <c r="D1663" t="s">
        <v>5368</v>
      </c>
      <c r="E1663" t="s">
        <v>4068</v>
      </c>
      <c r="F1663" t="s">
        <v>17</v>
      </c>
      <c r="G1663" t="s">
        <v>27</v>
      </c>
      <c r="H1663">
        <v>1</v>
      </c>
      <c r="I1663">
        <v>11</v>
      </c>
      <c r="J1663">
        <v>0</v>
      </c>
      <c r="K1663">
        <v>3</v>
      </c>
      <c r="L1663">
        <v>1</v>
      </c>
    </row>
    <row r="1664" spans="1:12">
      <c r="A1664" t="s">
        <v>5467</v>
      </c>
      <c r="B1664" t="s">
        <v>5468</v>
      </c>
      <c r="C1664" t="s">
        <v>5316</v>
      </c>
      <c r="D1664" t="s">
        <v>5469</v>
      </c>
      <c r="E1664" t="s">
        <v>5408</v>
      </c>
      <c r="F1664" t="s">
        <v>17</v>
      </c>
      <c r="G1664" t="s">
        <v>32</v>
      </c>
      <c r="H1664">
        <v>2</v>
      </c>
      <c r="I1664">
        <v>11</v>
      </c>
      <c r="J1664">
        <v>0</v>
      </c>
      <c r="K1664">
        <v>6</v>
      </c>
      <c r="L1664">
        <v>2</v>
      </c>
    </row>
    <row r="1665" spans="1:12">
      <c r="A1665" t="s">
        <v>5470</v>
      </c>
      <c r="B1665" t="s">
        <v>5471</v>
      </c>
      <c r="C1665" t="s">
        <v>5316</v>
      </c>
      <c r="D1665" t="s">
        <v>5472</v>
      </c>
      <c r="E1665" t="s">
        <v>4976</v>
      </c>
      <c r="F1665" t="s">
        <v>17</v>
      </c>
      <c r="G1665" t="s">
        <v>32</v>
      </c>
      <c r="H1665">
        <v>2</v>
      </c>
      <c r="I1665">
        <v>11</v>
      </c>
      <c r="J1665">
        <v>0</v>
      </c>
      <c r="K1665">
        <v>7</v>
      </c>
      <c r="L1665">
        <v>3</v>
      </c>
    </row>
    <row r="1666" spans="1:12">
      <c r="A1666" t="s">
        <v>5473</v>
      </c>
      <c r="B1666" t="s">
        <v>5474</v>
      </c>
      <c r="C1666" t="s">
        <v>5316</v>
      </c>
      <c r="D1666" t="s">
        <v>5475</v>
      </c>
      <c r="E1666" t="s">
        <v>5412</v>
      </c>
      <c r="F1666" t="s">
        <v>17</v>
      </c>
      <c r="G1666" t="s">
        <v>32</v>
      </c>
      <c r="H1666">
        <v>2</v>
      </c>
      <c r="I1666">
        <v>11</v>
      </c>
      <c r="J1666">
        <v>0</v>
      </c>
      <c r="K1666">
        <v>5</v>
      </c>
      <c r="L1666">
        <v>1</v>
      </c>
    </row>
    <row r="1667" spans="1:12">
      <c r="A1667" t="s">
        <v>5476</v>
      </c>
      <c r="B1667" t="s">
        <v>5477</v>
      </c>
      <c r="C1667" t="s">
        <v>5316</v>
      </c>
      <c r="D1667" t="s">
        <v>5478</v>
      </c>
      <c r="E1667" t="s">
        <v>4068</v>
      </c>
      <c r="F1667" t="s">
        <v>17</v>
      </c>
      <c r="G1667" t="s">
        <v>32</v>
      </c>
      <c r="H1667">
        <v>4</v>
      </c>
      <c r="I1667">
        <v>11</v>
      </c>
      <c r="J1667">
        <v>0</v>
      </c>
      <c r="K1667">
        <v>8</v>
      </c>
      <c r="L1667">
        <v>0</v>
      </c>
    </row>
    <row r="1668" spans="1:12">
      <c r="A1668" t="s">
        <v>5479</v>
      </c>
      <c r="B1668" t="s">
        <v>5480</v>
      </c>
      <c r="C1668" t="s">
        <v>5316</v>
      </c>
      <c r="D1668" t="s">
        <v>5481</v>
      </c>
      <c r="E1668" t="s">
        <v>1558</v>
      </c>
      <c r="F1668" t="s">
        <v>17</v>
      </c>
      <c r="G1668" t="s">
        <v>32</v>
      </c>
      <c r="H1668">
        <v>3</v>
      </c>
      <c r="I1668">
        <v>11</v>
      </c>
      <c r="J1668">
        <v>0</v>
      </c>
      <c r="K1668">
        <v>8</v>
      </c>
      <c r="L1668">
        <v>1</v>
      </c>
    </row>
    <row r="1669" spans="1:12">
      <c r="A1669" t="s">
        <v>5482</v>
      </c>
      <c r="B1669" t="s">
        <v>5483</v>
      </c>
      <c r="C1669" t="s">
        <v>5316</v>
      </c>
      <c r="D1669" t="s">
        <v>5484</v>
      </c>
      <c r="E1669" t="s">
        <v>5412</v>
      </c>
      <c r="F1669" t="s">
        <v>17</v>
      </c>
      <c r="G1669" t="s">
        <v>32</v>
      </c>
      <c r="H1669">
        <v>3</v>
      </c>
      <c r="I1669">
        <v>11</v>
      </c>
      <c r="J1669">
        <v>0</v>
      </c>
      <c r="K1669">
        <v>9</v>
      </c>
      <c r="L1669">
        <v>1</v>
      </c>
    </row>
    <row r="1670" spans="1:12">
      <c r="A1670" t="s">
        <v>5485</v>
      </c>
      <c r="B1670" t="s">
        <v>5486</v>
      </c>
      <c r="C1670" t="s">
        <v>5316</v>
      </c>
      <c r="D1670" t="s">
        <v>5487</v>
      </c>
      <c r="E1670" t="s">
        <v>5396</v>
      </c>
      <c r="F1670" t="s">
        <v>17</v>
      </c>
      <c r="G1670" t="s">
        <v>32</v>
      </c>
      <c r="H1670">
        <v>2</v>
      </c>
      <c r="I1670">
        <v>11</v>
      </c>
      <c r="J1670">
        <v>1</v>
      </c>
      <c r="K1670">
        <v>4</v>
      </c>
      <c r="L1670">
        <v>3</v>
      </c>
    </row>
    <row r="1671" spans="1:12">
      <c r="A1671" t="s">
        <v>5488</v>
      </c>
      <c r="B1671" t="s">
        <v>5489</v>
      </c>
      <c r="C1671" t="s">
        <v>5316</v>
      </c>
      <c r="D1671" t="s">
        <v>5490</v>
      </c>
      <c r="E1671" t="s">
        <v>5396</v>
      </c>
      <c r="F1671" t="s">
        <v>17</v>
      </c>
      <c r="G1671" t="s">
        <v>32</v>
      </c>
      <c r="H1671">
        <v>3</v>
      </c>
      <c r="I1671">
        <v>11</v>
      </c>
      <c r="J1671">
        <v>0</v>
      </c>
      <c r="K1671">
        <v>6</v>
      </c>
      <c r="L1671">
        <v>2</v>
      </c>
    </row>
    <row r="1672" spans="1:12">
      <c r="A1672" t="s">
        <v>5491</v>
      </c>
      <c r="B1672" t="s">
        <v>5492</v>
      </c>
      <c r="C1672" t="s">
        <v>5316</v>
      </c>
      <c r="D1672" t="s">
        <v>5493</v>
      </c>
      <c r="E1672" t="s">
        <v>5408</v>
      </c>
      <c r="F1672" t="s">
        <v>17</v>
      </c>
      <c r="G1672" t="s">
        <v>32</v>
      </c>
      <c r="H1672">
        <v>4</v>
      </c>
      <c r="I1672">
        <v>11</v>
      </c>
      <c r="J1672">
        <v>0</v>
      </c>
      <c r="K1672">
        <v>9</v>
      </c>
      <c r="L1672">
        <v>0</v>
      </c>
    </row>
    <row r="1673" spans="1:12">
      <c r="A1673" t="s">
        <v>5494</v>
      </c>
      <c r="B1673" t="s">
        <v>5495</v>
      </c>
      <c r="C1673" t="s">
        <v>5316</v>
      </c>
      <c r="D1673" t="s">
        <v>5496</v>
      </c>
      <c r="E1673" t="s">
        <v>3159</v>
      </c>
      <c r="F1673" t="s">
        <v>17</v>
      </c>
      <c r="G1673" t="s">
        <v>32</v>
      </c>
      <c r="H1673">
        <v>3</v>
      </c>
      <c r="I1673">
        <v>11</v>
      </c>
      <c r="J1673">
        <v>0</v>
      </c>
      <c r="K1673">
        <v>7</v>
      </c>
      <c r="L1673">
        <v>1</v>
      </c>
    </row>
    <row r="1674" spans="1:12">
      <c r="A1674" t="s">
        <v>5497</v>
      </c>
      <c r="B1674" t="s">
        <v>5498</v>
      </c>
      <c r="C1674" t="s">
        <v>5316</v>
      </c>
      <c r="D1674" t="s">
        <v>5499</v>
      </c>
      <c r="E1674" t="s">
        <v>5325</v>
      </c>
      <c r="F1674" t="s">
        <v>17</v>
      </c>
      <c r="G1674" t="s">
        <v>27</v>
      </c>
      <c r="H1674">
        <v>1</v>
      </c>
      <c r="I1674">
        <v>11</v>
      </c>
      <c r="J1674">
        <v>0</v>
      </c>
      <c r="K1674">
        <v>5</v>
      </c>
      <c r="L1674">
        <v>2</v>
      </c>
    </row>
    <row r="1675" spans="1:12">
      <c r="A1675" t="s">
        <v>5500</v>
      </c>
      <c r="B1675" t="s">
        <v>5501</v>
      </c>
      <c r="C1675" t="s">
        <v>5316</v>
      </c>
      <c r="D1675" t="s">
        <v>5502</v>
      </c>
      <c r="E1675" t="s">
        <v>4068</v>
      </c>
      <c r="F1675" t="s">
        <v>17</v>
      </c>
      <c r="G1675" t="s">
        <v>67</v>
      </c>
      <c r="H1675">
        <v>1</v>
      </c>
      <c r="I1675">
        <v>11</v>
      </c>
      <c r="J1675">
        <v>0</v>
      </c>
      <c r="K1675">
        <v>6</v>
      </c>
      <c r="L1675">
        <v>1</v>
      </c>
    </row>
    <row r="1676" spans="1:12">
      <c r="A1676" t="s">
        <v>5503</v>
      </c>
      <c r="B1676" t="s">
        <v>5504</v>
      </c>
      <c r="C1676" t="s">
        <v>5316</v>
      </c>
      <c r="D1676" t="s">
        <v>5505</v>
      </c>
      <c r="E1676" t="s">
        <v>5318</v>
      </c>
      <c r="F1676" t="s">
        <v>17</v>
      </c>
      <c r="G1676" t="s">
        <v>27</v>
      </c>
      <c r="H1676">
        <v>4</v>
      </c>
      <c r="I1676">
        <v>11</v>
      </c>
      <c r="J1676">
        <v>1</v>
      </c>
      <c r="K1676">
        <v>6</v>
      </c>
      <c r="L1676">
        <v>0</v>
      </c>
    </row>
    <row r="1677" spans="1:12">
      <c r="A1677" t="s">
        <v>5506</v>
      </c>
      <c r="B1677" t="s">
        <v>5507</v>
      </c>
      <c r="C1677" t="s">
        <v>5508</v>
      </c>
      <c r="D1677" t="s">
        <v>5509</v>
      </c>
      <c r="E1677" t="s">
        <v>5510</v>
      </c>
      <c r="F1677" t="s">
        <v>17</v>
      </c>
      <c r="G1677" t="s">
        <v>67</v>
      </c>
      <c r="H1677">
        <v>2</v>
      </c>
      <c r="I1677">
        <v>11</v>
      </c>
      <c r="J1677">
        <v>1</v>
      </c>
      <c r="K1677">
        <v>7</v>
      </c>
      <c r="L1677">
        <v>1</v>
      </c>
    </row>
    <row r="1678" spans="1:12">
      <c r="A1678" t="s">
        <v>5511</v>
      </c>
      <c r="B1678" t="s">
        <v>5512</v>
      </c>
      <c r="C1678" t="s">
        <v>5508</v>
      </c>
      <c r="D1678" t="s">
        <v>5513</v>
      </c>
      <c r="E1678" t="s">
        <v>5514</v>
      </c>
      <c r="F1678" t="s">
        <v>17</v>
      </c>
      <c r="G1678" t="s">
        <v>32</v>
      </c>
      <c r="H1678">
        <v>5</v>
      </c>
      <c r="I1678">
        <v>11</v>
      </c>
      <c r="J1678">
        <v>5</v>
      </c>
      <c r="K1678">
        <v>4</v>
      </c>
      <c r="L1678">
        <v>0</v>
      </c>
    </row>
    <row r="1679" spans="1:12">
      <c r="A1679" t="s">
        <v>5515</v>
      </c>
      <c r="B1679" t="s">
        <v>5516</v>
      </c>
      <c r="C1679" t="s">
        <v>5508</v>
      </c>
      <c r="D1679" t="s">
        <v>5517</v>
      </c>
      <c r="E1679" t="s">
        <v>5518</v>
      </c>
      <c r="F1679" t="s">
        <v>17</v>
      </c>
      <c r="G1679" t="s">
        <v>32</v>
      </c>
      <c r="H1679">
        <v>3</v>
      </c>
      <c r="I1679">
        <v>11</v>
      </c>
      <c r="J1679">
        <v>0</v>
      </c>
      <c r="K1679">
        <v>9</v>
      </c>
      <c r="L1679">
        <v>1</v>
      </c>
    </row>
    <row r="1680" spans="1:12">
      <c r="A1680" t="s">
        <v>5519</v>
      </c>
      <c r="B1680" t="s">
        <v>5520</v>
      </c>
      <c r="C1680" t="s">
        <v>5508</v>
      </c>
      <c r="D1680" t="s">
        <v>5521</v>
      </c>
      <c r="E1680" t="s">
        <v>5522</v>
      </c>
      <c r="F1680" t="s">
        <v>17</v>
      </c>
      <c r="G1680" t="s">
        <v>32</v>
      </c>
      <c r="H1680">
        <v>2</v>
      </c>
      <c r="I1680">
        <v>11</v>
      </c>
      <c r="J1680">
        <v>0</v>
      </c>
      <c r="K1680">
        <v>10</v>
      </c>
      <c r="L1680">
        <v>0</v>
      </c>
    </row>
    <row r="1681" spans="1:12">
      <c r="A1681" t="s">
        <v>5523</v>
      </c>
      <c r="B1681" t="s">
        <v>5524</v>
      </c>
      <c r="C1681" t="s">
        <v>5508</v>
      </c>
      <c r="D1681" t="s">
        <v>5525</v>
      </c>
      <c r="E1681" t="s">
        <v>5526</v>
      </c>
      <c r="F1681" t="s">
        <v>17</v>
      </c>
      <c r="G1681" t="s">
        <v>27</v>
      </c>
      <c r="H1681">
        <v>2</v>
      </c>
      <c r="I1681">
        <v>11</v>
      </c>
      <c r="J1681">
        <v>0</v>
      </c>
      <c r="K1681">
        <v>7</v>
      </c>
      <c r="L1681">
        <v>0</v>
      </c>
    </row>
    <row r="1682" spans="1:12">
      <c r="A1682" t="s">
        <v>5527</v>
      </c>
      <c r="B1682" t="s">
        <v>5528</v>
      </c>
      <c r="C1682" t="s">
        <v>5508</v>
      </c>
      <c r="D1682" t="s">
        <v>5529</v>
      </c>
      <c r="E1682" t="s">
        <v>5510</v>
      </c>
      <c r="F1682" t="s">
        <v>17</v>
      </c>
      <c r="G1682" t="s">
        <v>27</v>
      </c>
      <c r="H1682">
        <v>3</v>
      </c>
      <c r="I1682">
        <v>11</v>
      </c>
      <c r="J1682">
        <v>0</v>
      </c>
      <c r="K1682">
        <v>8</v>
      </c>
      <c r="L1682">
        <v>1</v>
      </c>
    </row>
    <row r="1683" spans="1:12">
      <c r="A1683" t="s">
        <v>5530</v>
      </c>
      <c r="B1683" t="s">
        <v>5531</v>
      </c>
      <c r="C1683" t="s">
        <v>5508</v>
      </c>
      <c r="D1683" t="s">
        <v>5532</v>
      </c>
      <c r="E1683" t="s">
        <v>5510</v>
      </c>
      <c r="F1683" t="s">
        <v>17</v>
      </c>
      <c r="G1683" t="s">
        <v>27</v>
      </c>
      <c r="H1683">
        <v>2</v>
      </c>
      <c r="I1683">
        <v>11</v>
      </c>
      <c r="J1683">
        <v>0</v>
      </c>
      <c r="K1683">
        <v>6</v>
      </c>
      <c r="L1683">
        <v>0</v>
      </c>
    </row>
    <row r="1684" spans="1:12">
      <c r="A1684" t="s">
        <v>5533</v>
      </c>
      <c r="B1684" t="s">
        <v>1154</v>
      </c>
      <c r="C1684" t="s">
        <v>5508</v>
      </c>
      <c r="D1684" t="s">
        <v>5534</v>
      </c>
      <c r="E1684" t="s">
        <v>5535</v>
      </c>
      <c r="F1684" t="s">
        <v>17</v>
      </c>
      <c r="G1684" t="s">
        <v>27</v>
      </c>
      <c r="H1684">
        <v>1</v>
      </c>
      <c r="I1684">
        <v>11</v>
      </c>
      <c r="J1684">
        <v>0</v>
      </c>
      <c r="K1684">
        <v>9</v>
      </c>
      <c r="L1684">
        <v>1</v>
      </c>
    </row>
    <row r="1685" spans="1:12">
      <c r="A1685" t="s">
        <v>5536</v>
      </c>
      <c r="B1685" t="s">
        <v>5537</v>
      </c>
      <c r="C1685" t="s">
        <v>5508</v>
      </c>
      <c r="D1685" t="s">
        <v>5509</v>
      </c>
      <c r="E1685" t="s">
        <v>5510</v>
      </c>
      <c r="F1685" t="s">
        <v>17</v>
      </c>
      <c r="G1685" t="s">
        <v>32</v>
      </c>
      <c r="H1685">
        <v>3</v>
      </c>
      <c r="I1685">
        <v>11</v>
      </c>
      <c r="J1685">
        <v>2</v>
      </c>
      <c r="K1685">
        <v>9</v>
      </c>
      <c r="L1685">
        <v>0</v>
      </c>
    </row>
    <row r="1686" spans="1:12">
      <c r="A1686" t="s">
        <v>5538</v>
      </c>
      <c r="B1686" t="s">
        <v>5539</v>
      </c>
      <c r="C1686" t="s">
        <v>5508</v>
      </c>
      <c r="D1686" t="s">
        <v>5540</v>
      </c>
      <c r="E1686" t="s">
        <v>5541</v>
      </c>
      <c r="F1686" t="s">
        <v>17</v>
      </c>
      <c r="G1686" t="s">
        <v>32</v>
      </c>
      <c r="H1686">
        <v>2</v>
      </c>
      <c r="I1686">
        <v>11</v>
      </c>
      <c r="J1686">
        <v>0</v>
      </c>
      <c r="K1686">
        <v>8</v>
      </c>
      <c r="L1686">
        <v>1</v>
      </c>
    </row>
    <row r="1687" spans="1:12">
      <c r="A1687" t="s">
        <v>5542</v>
      </c>
      <c r="B1687" t="s">
        <v>5543</v>
      </c>
      <c r="C1687" t="s">
        <v>5508</v>
      </c>
      <c r="D1687" t="s">
        <v>5544</v>
      </c>
      <c r="E1687" t="s">
        <v>5510</v>
      </c>
      <c r="F1687" t="s">
        <v>192</v>
      </c>
      <c r="G1687" t="s">
        <v>193</v>
      </c>
      <c r="H1687">
        <v>3</v>
      </c>
      <c r="I1687">
        <v>11</v>
      </c>
      <c r="J1687">
        <v>1</v>
      </c>
      <c r="K1687">
        <v>5</v>
      </c>
      <c r="L1687">
        <v>0</v>
      </c>
    </row>
    <row r="1688" spans="1:12">
      <c r="A1688" t="s">
        <v>5545</v>
      </c>
      <c r="B1688" t="s">
        <v>5546</v>
      </c>
      <c r="C1688" t="s">
        <v>5508</v>
      </c>
      <c r="D1688" t="s">
        <v>5547</v>
      </c>
      <c r="E1688" t="s">
        <v>5548</v>
      </c>
      <c r="F1688" t="s">
        <v>17</v>
      </c>
      <c r="G1688" t="s">
        <v>230</v>
      </c>
      <c r="H1688">
        <v>2</v>
      </c>
      <c r="I1688">
        <v>11</v>
      </c>
      <c r="J1688">
        <v>0</v>
      </c>
      <c r="K1688">
        <v>3</v>
      </c>
      <c r="L1688">
        <v>0</v>
      </c>
    </row>
    <row r="1689" spans="1:12">
      <c r="A1689" t="s">
        <v>5549</v>
      </c>
      <c r="B1689" t="s">
        <v>5550</v>
      </c>
      <c r="C1689" t="s">
        <v>5508</v>
      </c>
      <c r="D1689" t="s">
        <v>5551</v>
      </c>
      <c r="E1689" t="s">
        <v>5552</v>
      </c>
      <c r="F1689" t="s">
        <v>17</v>
      </c>
      <c r="G1689" t="s">
        <v>87</v>
      </c>
      <c r="H1689">
        <v>2</v>
      </c>
      <c r="I1689">
        <v>11</v>
      </c>
      <c r="J1689">
        <v>0</v>
      </c>
      <c r="K1689">
        <v>6</v>
      </c>
      <c r="L1689">
        <v>1</v>
      </c>
    </row>
    <row r="1690" spans="1:12">
      <c r="A1690" t="s">
        <v>5553</v>
      </c>
      <c r="B1690" t="s">
        <v>5554</v>
      </c>
      <c r="C1690" t="s">
        <v>5508</v>
      </c>
      <c r="D1690" t="s">
        <v>5555</v>
      </c>
      <c r="E1690" t="s">
        <v>5556</v>
      </c>
      <c r="F1690" t="s">
        <v>17</v>
      </c>
      <c r="G1690" t="s">
        <v>32</v>
      </c>
      <c r="H1690">
        <v>3</v>
      </c>
      <c r="I1690">
        <v>11</v>
      </c>
      <c r="J1690">
        <v>1</v>
      </c>
      <c r="K1690">
        <v>3</v>
      </c>
      <c r="L1690">
        <v>0</v>
      </c>
    </row>
    <row r="1691" spans="1:12">
      <c r="A1691" t="s">
        <v>5557</v>
      </c>
      <c r="B1691" t="s">
        <v>5558</v>
      </c>
      <c r="C1691" t="s">
        <v>5508</v>
      </c>
      <c r="D1691" t="s">
        <v>5534</v>
      </c>
      <c r="E1691" t="s">
        <v>5535</v>
      </c>
      <c r="F1691" t="s">
        <v>17</v>
      </c>
      <c r="G1691" t="s">
        <v>27</v>
      </c>
      <c r="H1691">
        <v>1</v>
      </c>
      <c r="I1691">
        <v>11</v>
      </c>
      <c r="J1691">
        <v>0</v>
      </c>
      <c r="K1691">
        <v>9</v>
      </c>
      <c r="L1691">
        <v>1</v>
      </c>
    </row>
    <row r="1692" spans="1:12">
      <c r="A1692" t="s">
        <v>5559</v>
      </c>
      <c r="B1692" t="s">
        <v>5560</v>
      </c>
      <c r="C1692" t="s">
        <v>5508</v>
      </c>
      <c r="D1692" t="s">
        <v>5561</v>
      </c>
      <c r="E1692" t="s">
        <v>5514</v>
      </c>
      <c r="F1692" t="s">
        <v>17</v>
      </c>
      <c r="G1692" t="s">
        <v>32</v>
      </c>
      <c r="H1692">
        <v>3</v>
      </c>
      <c r="I1692">
        <v>11</v>
      </c>
      <c r="J1692">
        <v>0</v>
      </c>
      <c r="K1692">
        <v>5</v>
      </c>
      <c r="L1692">
        <v>0</v>
      </c>
    </row>
    <row r="1693" spans="1:12">
      <c r="A1693" t="s">
        <v>5562</v>
      </c>
      <c r="B1693" t="s">
        <v>5563</v>
      </c>
      <c r="C1693" t="s">
        <v>5508</v>
      </c>
      <c r="D1693" t="s">
        <v>5564</v>
      </c>
      <c r="E1693" t="s">
        <v>5535</v>
      </c>
      <c r="F1693" t="s">
        <v>17</v>
      </c>
      <c r="G1693" t="s">
        <v>27</v>
      </c>
      <c r="H1693">
        <v>3</v>
      </c>
      <c r="I1693">
        <v>11</v>
      </c>
      <c r="J1693">
        <v>0</v>
      </c>
      <c r="K1693">
        <v>5</v>
      </c>
      <c r="L1693">
        <v>0</v>
      </c>
    </row>
    <row r="1694" spans="1:12">
      <c r="A1694" t="s">
        <v>5565</v>
      </c>
      <c r="B1694" t="s">
        <v>5566</v>
      </c>
      <c r="C1694" t="s">
        <v>5508</v>
      </c>
      <c r="D1694" t="s">
        <v>5567</v>
      </c>
      <c r="E1694" t="s">
        <v>3783</v>
      </c>
      <c r="F1694" t="s">
        <v>235</v>
      </c>
      <c r="G1694" t="s">
        <v>32</v>
      </c>
      <c r="H1694">
        <v>2</v>
      </c>
      <c r="I1694">
        <v>11</v>
      </c>
      <c r="J1694">
        <v>0</v>
      </c>
      <c r="K1694">
        <v>3</v>
      </c>
      <c r="L1694">
        <v>1</v>
      </c>
    </row>
    <row r="1695" spans="1:12">
      <c r="A1695" t="s">
        <v>5568</v>
      </c>
      <c r="B1695" t="s">
        <v>5569</v>
      </c>
      <c r="C1695" t="s">
        <v>5508</v>
      </c>
      <c r="D1695" t="s">
        <v>5570</v>
      </c>
      <c r="E1695" t="s">
        <v>5571</v>
      </c>
      <c r="F1695" t="s">
        <v>235</v>
      </c>
      <c r="G1695" t="s">
        <v>32</v>
      </c>
      <c r="H1695">
        <v>3</v>
      </c>
      <c r="I1695">
        <v>11</v>
      </c>
      <c r="J1695">
        <v>0</v>
      </c>
      <c r="K1695">
        <v>5</v>
      </c>
      <c r="L1695">
        <v>0</v>
      </c>
    </row>
    <row r="1696" spans="1:12">
      <c r="A1696" t="s">
        <v>5572</v>
      </c>
      <c r="B1696" t="s">
        <v>5573</v>
      </c>
      <c r="C1696" t="s">
        <v>5508</v>
      </c>
      <c r="D1696" t="s">
        <v>5574</v>
      </c>
      <c r="E1696" t="s">
        <v>2957</v>
      </c>
      <c r="F1696" t="s">
        <v>235</v>
      </c>
      <c r="G1696" t="s">
        <v>113</v>
      </c>
      <c r="H1696">
        <v>2</v>
      </c>
      <c r="I1696">
        <v>11</v>
      </c>
      <c r="J1696">
        <v>1</v>
      </c>
      <c r="K1696">
        <v>7</v>
      </c>
      <c r="L1696">
        <v>0</v>
      </c>
    </row>
    <row r="1697" spans="1:12">
      <c r="A1697" t="s">
        <v>5575</v>
      </c>
      <c r="B1697" t="s">
        <v>5576</v>
      </c>
      <c r="C1697" t="s">
        <v>5577</v>
      </c>
      <c r="D1697" t="s">
        <v>5578</v>
      </c>
      <c r="E1697" t="s">
        <v>5579</v>
      </c>
      <c r="F1697" t="s">
        <v>17</v>
      </c>
      <c r="G1697" t="s">
        <v>32</v>
      </c>
      <c r="H1697">
        <v>3</v>
      </c>
      <c r="I1697">
        <v>11</v>
      </c>
      <c r="J1697">
        <v>1</v>
      </c>
      <c r="K1697">
        <v>9</v>
      </c>
      <c r="L1697">
        <v>1</v>
      </c>
    </row>
    <row r="1698" spans="1:12">
      <c r="A1698" t="s">
        <v>5580</v>
      </c>
      <c r="B1698" t="s">
        <v>5581</v>
      </c>
      <c r="C1698" t="s">
        <v>5577</v>
      </c>
      <c r="D1698" t="s">
        <v>5582</v>
      </c>
      <c r="E1698" t="s">
        <v>5583</v>
      </c>
      <c r="F1698" t="s">
        <v>17</v>
      </c>
      <c r="G1698" t="s">
        <v>32</v>
      </c>
      <c r="H1698">
        <v>1</v>
      </c>
      <c r="I1698">
        <v>11</v>
      </c>
      <c r="J1698">
        <v>0</v>
      </c>
      <c r="K1698">
        <v>4</v>
      </c>
      <c r="L1698">
        <v>1</v>
      </c>
    </row>
    <row r="1699" spans="1:12">
      <c r="A1699" t="s">
        <v>5584</v>
      </c>
      <c r="B1699" t="s">
        <v>5585</v>
      </c>
      <c r="C1699" t="s">
        <v>5577</v>
      </c>
      <c r="D1699" t="s">
        <v>5586</v>
      </c>
      <c r="E1699" t="s">
        <v>5587</v>
      </c>
      <c r="F1699" t="s">
        <v>17</v>
      </c>
      <c r="G1699" t="s">
        <v>32</v>
      </c>
      <c r="H1699">
        <v>1</v>
      </c>
      <c r="I1699">
        <v>11</v>
      </c>
      <c r="J1699">
        <v>0</v>
      </c>
      <c r="K1699">
        <v>4</v>
      </c>
      <c r="L1699">
        <v>1</v>
      </c>
    </row>
    <row r="1700" spans="1:12">
      <c r="A1700" t="s">
        <v>5588</v>
      </c>
      <c r="B1700" t="s">
        <v>5589</v>
      </c>
      <c r="C1700" t="s">
        <v>5577</v>
      </c>
      <c r="D1700" t="s">
        <v>5590</v>
      </c>
      <c r="E1700" t="s">
        <v>5591</v>
      </c>
      <c r="F1700" t="s">
        <v>17</v>
      </c>
      <c r="G1700" t="s">
        <v>32</v>
      </c>
      <c r="H1700">
        <v>2</v>
      </c>
      <c r="I1700">
        <v>11</v>
      </c>
      <c r="J1700">
        <v>0</v>
      </c>
      <c r="K1700">
        <v>9</v>
      </c>
      <c r="L1700">
        <v>0</v>
      </c>
    </row>
    <row r="1701" spans="1:12">
      <c r="A1701" t="s">
        <v>5592</v>
      </c>
      <c r="B1701" t="s">
        <v>5593</v>
      </c>
      <c r="C1701" t="s">
        <v>5577</v>
      </c>
      <c r="D1701" t="s">
        <v>5594</v>
      </c>
      <c r="E1701" t="s">
        <v>5595</v>
      </c>
      <c r="F1701" t="s">
        <v>17</v>
      </c>
      <c r="G1701" t="s">
        <v>32</v>
      </c>
      <c r="H1701">
        <v>2</v>
      </c>
      <c r="I1701">
        <v>11</v>
      </c>
      <c r="J1701">
        <v>1</v>
      </c>
      <c r="K1701">
        <v>9</v>
      </c>
      <c r="L1701">
        <v>1</v>
      </c>
    </row>
    <row r="1702" spans="1:12">
      <c r="A1702" t="s">
        <v>5596</v>
      </c>
      <c r="B1702" t="s">
        <v>5597</v>
      </c>
      <c r="C1702" t="s">
        <v>5577</v>
      </c>
      <c r="D1702" t="s">
        <v>5598</v>
      </c>
      <c r="E1702" t="s">
        <v>5599</v>
      </c>
      <c r="F1702" t="s">
        <v>17</v>
      </c>
      <c r="G1702" t="s">
        <v>32</v>
      </c>
      <c r="H1702">
        <v>1</v>
      </c>
      <c r="I1702">
        <v>11</v>
      </c>
      <c r="J1702">
        <v>0</v>
      </c>
      <c r="K1702">
        <v>4</v>
      </c>
      <c r="L1702">
        <v>2</v>
      </c>
    </row>
    <row r="1703" spans="1:12">
      <c r="A1703" t="s">
        <v>5600</v>
      </c>
      <c r="B1703" t="s">
        <v>5601</v>
      </c>
      <c r="C1703" t="s">
        <v>5577</v>
      </c>
      <c r="D1703" t="s">
        <v>5602</v>
      </c>
      <c r="E1703" t="s">
        <v>742</v>
      </c>
      <c r="F1703" t="s">
        <v>17</v>
      </c>
      <c r="G1703" t="s">
        <v>32</v>
      </c>
      <c r="H1703">
        <v>1</v>
      </c>
      <c r="I1703">
        <v>11</v>
      </c>
      <c r="J1703">
        <v>0</v>
      </c>
      <c r="K1703">
        <v>3</v>
      </c>
      <c r="L1703">
        <v>3</v>
      </c>
    </row>
    <row r="1704" spans="1:12">
      <c r="A1704" t="s">
        <v>5603</v>
      </c>
      <c r="B1704" t="s">
        <v>5604</v>
      </c>
      <c r="C1704" t="s">
        <v>5577</v>
      </c>
      <c r="D1704" t="s">
        <v>5605</v>
      </c>
      <c r="E1704" t="s">
        <v>5606</v>
      </c>
      <c r="F1704" t="s">
        <v>17</v>
      </c>
      <c r="G1704" t="s">
        <v>32</v>
      </c>
      <c r="H1704">
        <v>3</v>
      </c>
      <c r="I1704">
        <v>11</v>
      </c>
      <c r="J1704">
        <v>0</v>
      </c>
      <c r="K1704">
        <v>8</v>
      </c>
      <c r="L1704">
        <v>2</v>
      </c>
    </row>
    <row r="1705" spans="1:12">
      <c r="A1705" t="s">
        <v>5607</v>
      </c>
      <c r="B1705" t="s">
        <v>5608</v>
      </c>
      <c r="C1705" t="s">
        <v>5577</v>
      </c>
      <c r="D1705" t="s">
        <v>60</v>
      </c>
      <c r="E1705" t="s">
        <v>5609</v>
      </c>
      <c r="F1705" t="s">
        <v>17</v>
      </c>
      <c r="G1705" t="s">
        <v>32</v>
      </c>
      <c r="H1705">
        <v>3</v>
      </c>
      <c r="I1705">
        <v>11</v>
      </c>
      <c r="J1705">
        <v>0</v>
      </c>
      <c r="K1705">
        <v>11</v>
      </c>
      <c r="L1705">
        <v>0</v>
      </c>
    </row>
    <row r="1706" spans="1:12">
      <c r="A1706" t="s">
        <v>5610</v>
      </c>
      <c r="B1706" t="s">
        <v>5611</v>
      </c>
      <c r="C1706" t="s">
        <v>5577</v>
      </c>
      <c r="D1706" t="s">
        <v>5612</v>
      </c>
      <c r="E1706" t="s">
        <v>1900</v>
      </c>
      <c r="F1706" t="s">
        <v>17</v>
      </c>
      <c r="G1706" t="s">
        <v>67</v>
      </c>
      <c r="H1706">
        <v>1</v>
      </c>
      <c r="I1706">
        <v>11</v>
      </c>
      <c r="J1706">
        <v>0</v>
      </c>
      <c r="K1706">
        <v>3</v>
      </c>
      <c r="L1706">
        <v>3</v>
      </c>
    </row>
    <row r="1707" spans="1:12">
      <c r="A1707" t="s">
        <v>5613</v>
      </c>
      <c r="B1707" t="s">
        <v>5614</v>
      </c>
      <c r="C1707" t="s">
        <v>5577</v>
      </c>
      <c r="D1707" t="s">
        <v>5615</v>
      </c>
      <c r="E1707" t="s">
        <v>2228</v>
      </c>
      <c r="F1707" t="s">
        <v>17</v>
      </c>
      <c r="G1707" t="s">
        <v>32</v>
      </c>
      <c r="H1707">
        <v>1</v>
      </c>
      <c r="I1707">
        <v>11</v>
      </c>
      <c r="J1707">
        <v>0</v>
      </c>
      <c r="K1707">
        <v>9</v>
      </c>
      <c r="L1707">
        <v>1</v>
      </c>
    </row>
    <row r="1708" spans="1:12">
      <c r="A1708" t="s">
        <v>5616</v>
      </c>
      <c r="B1708" t="s">
        <v>5617</v>
      </c>
      <c r="C1708" t="s">
        <v>5577</v>
      </c>
      <c r="D1708" t="s">
        <v>5618</v>
      </c>
      <c r="E1708" t="s">
        <v>2354</v>
      </c>
      <c r="F1708" t="s">
        <v>17</v>
      </c>
      <c r="G1708" t="s">
        <v>32</v>
      </c>
      <c r="H1708">
        <v>2</v>
      </c>
      <c r="I1708">
        <v>11</v>
      </c>
      <c r="J1708">
        <v>0</v>
      </c>
      <c r="K1708">
        <v>4</v>
      </c>
      <c r="L1708">
        <v>2</v>
      </c>
    </row>
    <row r="1709" spans="1:12">
      <c r="A1709" t="s">
        <v>5619</v>
      </c>
      <c r="B1709" t="s">
        <v>5620</v>
      </c>
      <c r="C1709" t="s">
        <v>5577</v>
      </c>
      <c r="D1709" t="s">
        <v>5621</v>
      </c>
      <c r="E1709" t="s">
        <v>4102</v>
      </c>
      <c r="F1709" t="s">
        <v>17</v>
      </c>
      <c r="G1709" t="s">
        <v>32</v>
      </c>
      <c r="H1709">
        <v>3</v>
      </c>
      <c r="I1709">
        <v>11</v>
      </c>
      <c r="J1709">
        <v>0</v>
      </c>
      <c r="K1709">
        <v>10</v>
      </c>
      <c r="L1709">
        <v>1</v>
      </c>
    </row>
    <row r="1710" spans="1:12">
      <c r="A1710" t="s">
        <v>5622</v>
      </c>
      <c r="B1710" t="s">
        <v>5623</v>
      </c>
      <c r="C1710" t="s">
        <v>5577</v>
      </c>
      <c r="D1710" t="s">
        <v>5624</v>
      </c>
      <c r="E1710" t="s">
        <v>5625</v>
      </c>
      <c r="F1710" t="s">
        <v>17</v>
      </c>
      <c r="G1710" t="s">
        <v>32</v>
      </c>
      <c r="H1710">
        <v>1</v>
      </c>
      <c r="I1710">
        <v>11</v>
      </c>
      <c r="J1710">
        <v>0</v>
      </c>
      <c r="K1710">
        <v>7</v>
      </c>
      <c r="L1710">
        <v>1</v>
      </c>
    </row>
    <row r="1711" spans="1:12">
      <c r="A1711" t="s">
        <v>5626</v>
      </c>
      <c r="B1711" t="s">
        <v>5627</v>
      </c>
      <c r="C1711" t="s">
        <v>5577</v>
      </c>
      <c r="D1711" t="s">
        <v>5628</v>
      </c>
      <c r="E1711" t="s">
        <v>4102</v>
      </c>
      <c r="F1711" t="s">
        <v>17</v>
      </c>
      <c r="G1711" t="s">
        <v>32</v>
      </c>
      <c r="H1711">
        <v>5</v>
      </c>
      <c r="I1711">
        <v>11</v>
      </c>
      <c r="J1711">
        <v>0</v>
      </c>
      <c r="K1711">
        <v>6</v>
      </c>
      <c r="L1711">
        <v>2</v>
      </c>
    </row>
    <row r="1712" spans="1:12">
      <c r="A1712" t="s">
        <v>5629</v>
      </c>
      <c r="B1712" t="s">
        <v>5630</v>
      </c>
      <c r="C1712" t="s">
        <v>5577</v>
      </c>
      <c r="D1712" t="s">
        <v>45</v>
      </c>
      <c r="E1712" t="s">
        <v>5609</v>
      </c>
      <c r="F1712" t="s">
        <v>17</v>
      </c>
      <c r="G1712" t="s">
        <v>32</v>
      </c>
      <c r="H1712">
        <v>3</v>
      </c>
      <c r="I1712">
        <v>11</v>
      </c>
      <c r="J1712">
        <v>0</v>
      </c>
      <c r="K1712">
        <v>9</v>
      </c>
      <c r="L1712">
        <v>2</v>
      </c>
    </row>
    <row r="1713" spans="1:12">
      <c r="A1713" t="s">
        <v>5631</v>
      </c>
      <c r="B1713" t="s">
        <v>5632</v>
      </c>
      <c r="C1713" t="s">
        <v>5577</v>
      </c>
      <c r="D1713" t="s">
        <v>5633</v>
      </c>
      <c r="E1713" t="s">
        <v>56</v>
      </c>
      <c r="F1713" t="s">
        <v>17</v>
      </c>
      <c r="G1713" t="s">
        <v>32</v>
      </c>
      <c r="H1713">
        <v>2</v>
      </c>
      <c r="I1713">
        <v>11</v>
      </c>
      <c r="J1713">
        <v>0</v>
      </c>
      <c r="K1713">
        <v>7</v>
      </c>
      <c r="L1713">
        <v>1</v>
      </c>
    </row>
    <row r="1714" spans="1:12">
      <c r="A1714" t="s">
        <v>5634</v>
      </c>
      <c r="B1714" t="s">
        <v>5635</v>
      </c>
      <c r="C1714" t="s">
        <v>5577</v>
      </c>
      <c r="D1714" t="s">
        <v>5636</v>
      </c>
      <c r="E1714" t="s">
        <v>5606</v>
      </c>
      <c r="F1714" t="s">
        <v>17</v>
      </c>
      <c r="G1714" t="s">
        <v>32</v>
      </c>
      <c r="H1714">
        <v>4</v>
      </c>
      <c r="I1714">
        <v>11</v>
      </c>
      <c r="J1714">
        <v>0</v>
      </c>
      <c r="K1714">
        <v>8</v>
      </c>
      <c r="L1714">
        <v>1</v>
      </c>
    </row>
    <row r="1715" spans="1:12">
      <c r="A1715" t="s">
        <v>5637</v>
      </c>
      <c r="B1715" t="s">
        <v>5638</v>
      </c>
      <c r="C1715" t="s">
        <v>5577</v>
      </c>
      <c r="D1715" t="s">
        <v>5639</v>
      </c>
      <c r="E1715" t="s">
        <v>5599</v>
      </c>
      <c r="F1715" t="s">
        <v>17</v>
      </c>
      <c r="G1715" t="s">
        <v>32</v>
      </c>
      <c r="H1715">
        <v>4</v>
      </c>
      <c r="I1715">
        <v>11</v>
      </c>
      <c r="J1715">
        <v>0</v>
      </c>
      <c r="K1715">
        <v>8</v>
      </c>
      <c r="L1715">
        <v>2</v>
      </c>
    </row>
    <row r="1716" spans="1:12">
      <c r="A1716" t="s">
        <v>5640</v>
      </c>
      <c r="B1716" t="s">
        <v>5641</v>
      </c>
      <c r="C1716" t="s">
        <v>5577</v>
      </c>
      <c r="D1716" t="s">
        <v>5642</v>
      </c>
      <c r="E1716" t="s">
        <v>742</v>
      </c>
      <c r="F1716" t="s">
        <v>17</v>
      </c>
      <c r="G1716" t="s">
        <v>87</v>
      </c>
      <c r="H1716">
        <v>2</v>
      </c>
      <c r="I1716">
        <v>11</v>
      </c>
      <c r="J1716">
        <v>0</v>
      </c>
      <c r="K1716">
        <v>8</v>
      </c>
      <c r="L1716">
        <v>2</v>
      </c>
    </row>
    <row r="1717" spans="1:12">
      <c r="A1717" t="s">
        <v>5643</v>
      </c>
      <c r="B1717" t="s">
        <v>5644</v>
      </c>
      <c r="C1717" t="s">
        <v>5577</v>
      </c>
      <c r="D1717" t="s">
        <v>5594</v>
      </c>
      <c r="E1717" t="s">
        <v>5595</v>
      </c>
      <c r="F1717" t="s">
        <v>17</v>
      </c>
      <c r="G1717" t="s">
        <v>32</v>
      </c>
      <c r="H1717">
        <v>3</v>
      </c>
      <c r="I1717">
        <v>11</v>
      </c>
      <c r="J1717">
        <v>0</v>
      </c>
      <c r="K1717">
        <v>10</v>
      </c>
      <c r="L1717">
        <v>1</v>
      </c>
    </row>
    <row r="1718" spans="1:12">
      <c r="A1718" t="s">
        <v>5645</v>
      </c>
      <c r="B1718" t="s">
        <v>5646</v>
      </c>
      <c r="C1718" t="s">
        <v>5577</v>
      </c>
      <c r="D1718" t="s">
        <v>5647</v>
      </c>
      <c r="E1718" t="s">
        <v>5648</v>
      </c>
      <c r="F1718" t="s">
        <v>17</v>
      </c>
      <c r="G1718" t="s">
        <v>87</v>
      </c>
      <c r="H1718">
        <v>1</v>
      </c>
      <c r="I1718">
        <v>11</v>
      </c>
      <c r="J1718">
        <v>0</v>
      </c>
      <c r="K1718">
        <v>5</v>
      </c>
      <c r="L1718">
        <v>2</v>
      </c>
    </row>
    <row r="1719" spans="1:12">
      <c r="A1719" t="s">
        <v>5649</v>
      </c>
      <c r="B1719" t="s">
        <v>5650</v>
      </c>
      <c r="C1719" t="s">
        <v>5577</v>
      </c>
      <c r="D1719" t="s">
        <v>5651</v>
      </c>
      <c r="E1719" t="s">
        <v>5587</v>
      </c>
      <c r="F1719" t="s">
        <v>17</v>
      </c>
      <c r="G1719" t="s">
        <v>32</v>
      </c>
      <c r="H1719">
        <v>3</v>
      </c>
      <c r="I1719">
        <v>11</v>
      </c>
      <c r="J1719">
        <v>1</v>
      </c>
      <c r="K1719">
        <v>8</v>
      </c>
      <c r="L1719">
        <v>2</v>
      </c>
    </row>
    <row r="1720" spans="1:12">
      <c r="A1720" t="s">
        <v>5652</v>
      </c>
      <c r="B1720" t="s">
        <v>5653</v>
      </c>
      <c r="C1720" t="s">
        <v>5577</v>
      </c>
      <c r="D1720" t="s">
        <v>5654</v>
      </c>
      <c r="E1720" t="s">
        <v>5655</v>
      </c>
      <c r="F1720" t="s">
        <v>17</v>
      </c>
      <c r="G1720" t="s">
        <v>87</v>
      </c>
      <c r="H1720">
        <v>1</v>
      </c>
      <c r="I1720">
        <v>11</v>
      </c>
      <c r="J1720">
        <v>0</v>
      </c>
      <c r="K1720">
        <v>6</v>
      </c>
      <c r="L1720">
        <v>0</v>
      </c>
    </row>
    <row r="1721" spans="1:12">
      <c r="A1721" t="s">
        <v>5656</v>
      </c>
      <c r="B1721" t="s">
        <v>5657</v>
      </c>
      <c r="C1721" t="s">
        <v>5577</v>
      </c>
      <c r="D1721" t="s">
        <v>5658</v>
      </c>
      <c r="E1721" t="s">
        <v>4387</v>
      </c>
      <c r="F1721" t="s">
        <v>17</v>
      </c>
      <c r="G1721" t="s">
        <v>32</v>
      </c>
      <c r="H1721">
        <v>3</v>
      </c>
      <c r="I1721">
        <v>11</v>
      </c>
      <c r="J1721">
        <v>0</v>
      </c>
      <c r="K1721">
        <v>8</v>
      </c>
      <c r="L1721">
        <v>1</v>
      </c>
    </row>
    <row r="1722" spans="1:12">
      <c r="A1722" t="s">
        <v>5659</v>
      </c>
      <c r="B1722" t="s">
        <v>5660</v>
      </c>
      <c r="C1722" t="s">
        <v>5577</v>
      </c>
      <c r="D1722" t="s">
        <v>5661</v>
      </c>
      <c r="E1722" t="s">
        <v>5648</v>
      </c>
      <c r="F1722" t="s">
        <v>17</v>
      </c>
      <c r="G1722" t="s">
        <v>32</v>
      </c>
      <c r="H1722">
        <v>2</v>
      </c>
      <c r="I1722">
        <v>11</v>
      </c>
      <c r="J1722">
        <v>0</v>
      </c>
      <c r="K1722">
        <v>4</v>
      </c>
      <c r="L1722">
        <v>2</v>
      </c>
    </row>
    <row r="1723" spans="1:12">
      <c r="A1723" t="s">
        <v>5662</v>
      </c>
      <c r="B1723" t="s">
        <v>5663</v>
      </c>
      <c r="C1723" t="s">
        <v>5577</v>
      </c>
      <c r="D1723" t="s">
        <v>5664</v>
      </c>
      <c r="E1723" t="s">
        <v>5579</v>
      </c>
      <c r="F1723" t="s">
        <v>17</v>
      </c>
      <c r="G1723" t="s">
        <v>32</v>
      </c>
      <c r="H1723">
        <v>3</v>
      </c>
      <c r="I1723">
        <v>11</v>
      </c>
      <c r="J1723">
        <v>1</v>
      </c>
      <c r="K1723">
        <v>5</v>
      </c>
      <c r="L1723">
        <v>0</v>
      </c>
    </row>
    <row r="1724" spans="1:12">
      <c r="A1724" t="s">
        <v>5665</v>
      </c>
      <c r="B1724" t="s">
        <v>5666</v>
      </c>
      <c r="C1724" t="s">
        <v>5577</v>
      </c>
      <c r="D1724" t="s">
        <v>5667</v>
      </c>
      <c r="E1724" t="s">
        <v>197</v>
      </c>
      <c r="F1724" t="s">
        <v>17</v>
      </c>
      <c r="G1724" t="s">
        <v>87</v>
      </c>
      <c r="H1724">
        <v>4</v>
      </c>
      <c r="I1724">
        <v>11</v>
      </c>
      <c r="J1724">
        <v>1</v>
      </c>
      <c r="K1724">
        <v>7</v>
      </c>
      <c r="L1724">
        <v>1</v>
      </c>
    </row>
    <row r="1725" spans="1:12">
      <c r="A1725" t="s">
        <v>5668</v>
      </c>
      <c r="B1725" t="s">
        <v>5669</v>
      </c>
      <c r="C1725" t="s">
        <v>5577</v>
      </c>
      <c r="D1725" t="s">
        <v>5670</v>
      </c>
      <c r="E1725" t="s">
        <v>5587</v>
      </c>
      <c r="F1725" t="s">
        <v>17</v>
      </c>
      <c r="G1725" t="s">
        <v>113</v>
      </c>
      <c r="H1725">
        <v>1</v>
      </c>
      <c r="I1725">
        <v>11</v>
      </c>
      <c r="J1725">
        <v>0</v>
      </c>
      <c r="K1725">
        <v>5</v>
      </c>
      <c r="L1725">
        <v>0</v>
      </c>
    </row>
    <row r="1726" spans="1:12">
      <c r="A1726" t="s">
        <v>5671</v>
      </c>
      <c r="B1726" t="s">
        <v>5672</v>
      </c>
      <c r="C1726" t="s">
        <v>5577</v>
      </c>
      <c r="D1726" t="s">
        <v>5673</v>
      </c>
      <c r="E1726" t="s">
        <v>4391</v>
      </c>
      <c r="F1726" t="s">
        <v>17</v>
      </c>
      <c r="G1726" t="s">
        <v>32</v>
      </c>
      <c r="H1726">
        <v>3</v>
      </c>
      <c r="I1726">
        <v>11</v>
      </c>
      <c r="J1726">
        <v>0</v>
      </c>
      <c r="K1726">
        <v>7</v>
      </c>
      <c r="L1726">
        <v>0</v>
      </c>
    </row>
    <row r="1727" spans="1:12">
      <c r="A1727" t="s">
        <v>5674</v>
      </c>
      <c r="B1727" t="s">
        <v>5675</v>
      </c>
      <c r="C1727" t="s">
        <v>5577</v>
      </c>
      <c r="D1727" t="s">
        <v>5676</v>
      </c>
      <c r="E1727" t="s">
        <v>5677</v>
      </c>
      <c r="F1727" t="s">
        <v>17</v>
      </c>
      <c r="G1727" t="s">
        <v>32</v>
      </c>
      <c r="H1727">
        <v>1</v>
      </c>
      <c r="I1727">
        <v>11</v>
      </c>
      <c r="J1727">
        <v>0</v>
      </c>
      <c r="K1727">
        <v>9</v>
      </c>
      <c r="L1727">
        <v>1</v>
      </c>
    </row>
    <row r="1728" spans="1:12">
      <c r="A1728" t="s">
        <v>5678</v>
      </c>
      <c r="B1728" t="s">
        <v>5679</v>
      </c>
      <c r="C1728" t="s">
        <v>5577</v>
      </c>
      <c r="D1728" t="s">
        <v>5680</v>
      </c>
      <c r="E1728" t="s">
        <v>487</v>
      </c>
      <c r="F1728" t="s">
        <v>17</v>
      </c>
      <c r="G1728" t="s">
        <v>32</v>
      </c>
      <c r="H1728">
        <v>2</v>
      </c>
      <c r="I1728">
        <v>11</v>
      </c>
      <c r="J1728">
        <v>0</v>
      </c>
      <c r="K1728">
        <v>9</v>
      </c>
      <c r="L1728">
        <v>0</v>
      </c>
    </row>
    <row r="1729" spans="1:12">
      <c r="A1729" t="s">
        <v>5681</v>
      </c>
      <c r="B1729" t="s">
        <v>5682</v>
      </c>
      <c r="C1729" t="s">
        <v>5577</v>
      </c>
      <c r="D1729" t="s">
        <v>5683</v>
      </c>
      <c r="E1729" t="s">
        <v>3977</v>
      </c>
      <c r="F1729" t="s">
        <v>17</v>
      </c>
      <c r="G1729" t="s">
        <v>32</v>
      </c>
      <c r="H1729">
        <v>4</v>
      </c>
      <c r="I1729">
        <v>11</v>
      </c>
      <c r="J1729">
        <v>1</v>
      </c>
      <c r="K1729">
        <v>7</v>
      </c>
      <c r="L1729">
        <v>0</v>
      </c>
    </row>
    <row r="1730" spans="1:12">
      <c r="A1730" t="s">
        <v>5684</v>
      </c>
      <c r="B1730" t="s">
        <v>5685</v>
      </c>
      <c r="C1730" t="s">
        <v>5577</v>
      </c>
      <c r="D1730" t="s">
        <v>5594</v>
      </c>
      <c r="E1730" t="s">
        <v>5595</v>
      </c>
      <c r="F1730" t="s">
        <v>192</v>
      </c>
      <c r="G1730" t="s">
        <v>193</v>
      </c>
      <c r="H1730">
        <v>3</v>
      </c>
      <c r="I1730">
        <v>11</v>
      </c>
      <c r="J1730">
        <v>0</v>
      </c>
      <c r="K1730">
        <v>5</v>
      </c>
      <c r="L1730">
        <v>0</v>
      </c>
    </row>
    <row r="1731" spans="1:12">
      <c r="A1731" t="s">
        <v>5686</v>
      </c>
      <c r="B1731" t="s">
        <v>5687</v>
      </c>
      <c r="C1731" t="s">
        <v>5577</v>
      </c>
      <c r="D1731" t="s">
        <v>105</v>
      </c>
      <c r="E1731" t="s">
        <v>5609</v>
      </c>
      <c r="F1731" t="s">
        <v>17</v>
      </c>
      <c r="G1731" t="s">
        <v>32</v>
      </c>
      <c r="H1731">
        <v>5</v>
      </c>
      <c r="I1731">
        <v>11</v>
      </c>
      <c r="J1731">
        <v>3</v>
      </c>
      <c r="K1731">
        <v>6</v>
      </c>
      <c r="L1731">
        <v>2</v>
      </c>
    </row>
    <row r="1732" spans="1:12">
      <c r="A1732" t="s">
        <v>5688</v>
      </c>
      <c r="B1732" t="s">
        <v>5689</v>
      </c>
      <c r="C1732" t="s">
        <v>5577</v>
      </c>
      <c r="D1732" t="s">
        <v>5690</v>
      </c>
      <c r="E1732" t="s">
        <v>5579</v>
      </c>
      <c r="F1732" t="s">
        <v>17</v>
      </c>
      <c r="G1732" t="s">
        <v>32</v>
      </c>
      <c r="H1732">
        <v>2</v>
      </c>
      <c r="I1732">
        <v>11</v>
      </c>
      <c r="J1732">
        <v>0</v>
      </c>
      <c r="K1732">
        <v>6</v>
      </c>
      <c r="L1732">
        <v>1</v>
      </c>
    </row>
    <row r="1733" spans="1:12">
      <c r="A1733" t="s">
        <v>5691</v>
      </c>
      <c r="B1733" t="s">
        <v>5692</v>
      </c>
      <c r="C1733" t="s">
        <v>5577</v>
      </c>
      <c r="D1733" t="s">
        <v>5693</v>
      </c>
      <c r="E1733" t="s">
        <v>5694</v>
      </c>
      <c r="F1733" t="s">
        <v>17</v>
      </c>
      <c r="G1733" t="s">
        <v>27</v>
      </c>
      <c r="H1733">
        <v>1</v>
      </c>
      <c r="I1733">
        <v>11</v>
      </c>
      <c r="J1733">
        <v>0</v>
      </c>
      <c r="K1733">
        <v>9</v>
      </c>
      <c r="L1733">
        <v>1</v>
      </c>
    </row>
    <row r="1734" spans="1:12">
      <c r="A1734" t="s">
        <v>5695</v>
      </c>
      <c r="B1734" t="s">
        <v>5696</v>
      </c>
      <c r="C1734" t="s">
        <v>5577</v>
      </c>
      <c r="D1734" t="s">
        <v>5697</v>
      </c>
      <c r="E1734" t="s">
        <v>5698</v>
      </c>
      <c r="F1734" t="s">
        <v>17</v>
      </c>
      <c r="G1734" t="s">
        <v>87</v>
      </c>
      <c r="H1734">
        <v>2</v>
      </c>
      <c r="I1734">
        <v>11</v>
      </c>
      <c r="J1734">
        <v>0</v>
      </c>
      <c r="K1734">
        <v>8</v>
      </c>
      <c r="L1734">
        <v>2</v>
      </c>
    </row>
    <row r="1735" spans="1:12">
      <c r="A1735" t="s">
        <v>5699</v>
      </c>
      <c r="B1735" t="s">
        <v>5700</v>
      </c>
      <c r="C1735" t="s">
        <v>5577</v>
      </c>
      <c r="D1735" t="s">
        <v>5701</v>
      </c>
      <c r="E1735" t="s">
        <v>1900</v>
      </c>
      <c r="F1735" t="s">
        <v>17</v>
      </c>
      <c r="G1735" t="s">
        <v>32</v>
      </c>
      <c r="H1735">
        <v>4</v>
      </c>
      <c r="I1735">
        <v>11</v>
      </c>
      <c r="J1735">
        <v>0</v>
      </c>
      <c r="K1735">
        <v>9</v>
      </c>
      <c r="L1735">
        <v>2</v>
      </c>
    </row>
    <row r="1736" spans="1:12">
      <c r="A1736" t="s">
        <v>5702</v>
      </c>
      <c r="B1736" t="s">
        <v>5703</v>
      </c>
      <c r="C1736" t="s">
        <v>5577</v>
      </c>
      <c r="D1736" t="s">
        <v>5704</v>
      </c>
      <c r="E1736" t="s">
        <v>4102</v>
      </c>
      <c r="F1736" t="s">
        <v>17</v>
      </c>
      <c r="G1736" t="s">
        <v>87</v>
      </c>
      <c r="H1736">
        <v>3</v>
      </c>
      <c r="I1736">
        <v>11</v>
      </c>
      <c r="J1736">
        <v>0</v>
      </c>
      <c r="K1736">
        <v>7</v>
      </c>
      <c r="L1736">
        <v>1</v>
      </c>
    </row>
    <row r="1737" spans="1:12">
      <c r="A1737" t="s">
        <v>5705</v>
      </c>
      <c r="B1737" t="s">
        <v>5706</v>
      </c>
      <c r="C1737" t="s">
        <v>5577</v>
      </c>
      <c r="D1737" t="s">
        <v>5707</v>
      </c>
      <c r="E1737" t="s">
        <v>5579</v>
      </c>
      <c r="F1737" t="s">
        <v>17</v>
      </c>
      <c r="G1737" t="s">
        <v>32</v>
      </c>
      <c r="H1737">
        <v>2</v>
      </c>
      <c r="I1737">
        <v>11</v>
      </c>
      <c r="J1737">
        <v>0</v>
      </c>
      <c r="K1737">
        <v>4</v>
      </c>
      <c r="L1737">
        <v>0</v>
      </c>
    </row>
    <row r="1738" spans="1:12">
      <c r="A1738" t="s">
        <v>5708</v>
      </c>
      <c r="B1738" t="s">
        <v>5709</v>
      </c>
      <c r="C1738" t="s">
        <v>5577</v>
      </c>
      <c r="D1738" t="s">
        <v>5710</v>
      </c>
      <c r="E1738" t="s">
        <v>78</v>
      </c>
      <c r="F1738" t="s">
        <v>17</v>
      </c>
      <c r="G1738" t="s">
        <v>32</v>
      </c>
      <c r="H1738">
        <v>3</v>
      </c>
      <c r="I1738">
        <v>11</v>
      </c>
      <c r="J1738">
        <v>0</v>
      </c>
      <c r="K1738">
        <v>7</v>
      </c>
      <c r="L1738">
        <v>1</v>
      </c>
    </row>
    <row r="1739" spans="1:12">
      <c r="A1739" t="s">
        <v>5711</v>
      </c>
      <c r="B1739" t="s">
        <v>5712</v>
      </c>
      <c r="C1739" t="s">
        <v>5577</v>
      </c>
      <c r="D1739" t="s">
        <v>5713</v>
      </c>
      <c r="E1739" t="s">
        <v>5609</v>
      </c>
      <c r="F1739" t="s">
        <v>17</v>
      </c>
      <c r="G1739" t="s">
        <v>32</v>
      </c>
      <c r="H1739">
        <v>4</v>
      </c>
      <c r="I1739">
        <v>11</v>
      </c>
      <c r="J1739">
        <v>1</v>
      </c>
      <c r="K1739">
        <v>10</v>
      </c>
      <c r="L1739">
        <v>0</v>
      </c>
    </row>
    <row r="1740" spans="1:12">
      <c r="A1740" t="s">
        <v>5714</v>
      </c>
      <c r="B1740" t="s">
        <v>5715</v>
      </c>
      <c r="C1740" t="s">
        <v>5577</v>
      </c>
      <c r="D1740" t="s">
        <v>5716</v>
      </c>
      <c r="E1740" t="s">
        <v>1907</v>
      </c>
      <c r="F1740" t="s">
        <v>17</v>
      </c>
      <c r="G1740" t="s">
        <v>32</v>
      </c>
      <c r="H1740">
        <v>1</v>
      </c>
      <c r="I1740">
        <v>11</v>
      </c>
      <c r="J1740">
        <v>0</v>
      </c>
      <c r="K1740">
        <v>9</v>
      </c>
      <c r="L1740">
        <v>2</v>
      </c>
    </row>
    <row r="1741" spans="1:12">
      <c r="A1741" t="s">
        <v>5717</v>
      </c>
      <c r="B1741" t="s">
        <v>5718</v>
      </c>
      <c r="C1741" t="s">
        <v>5577</v>
      </c>
      <c r="D1741" t="s">
        <v>5719</v>
      </c>
      <c r="E1741" t="s">
        <v>655</v>
      </c>
      <c r="F1741" t="s">
        <v>17</v>
      </c>
      <c r="G1741" t="s">
        <v>32</v>
      </c>
      <c r="H1741">
        <v>3</v>
      </c>
      <c r="I1741">
        <v>11</v>
      </c>
      <c r="J1741">
        <v>0</v>
      </c>
      <c r="K1741">
        <v>8</v>
      </c>
      <c r="L1741">
        <v>2</v>
      </c>
    </row>
    <row r="1742" spans="1:12">
      <c r="A1742" t="s">
        <v>5720</v>
      </c>
      <c r="B1742" t="s">
        <v>5721</v>
      </c>
      <c r="C1742" t="s">
        <v>5577</v>
      </c>
      <c r="D1742" t="s">
        <v>5722</v>
      </c>
      <c r="E1742" t="s">
        <v>5587</v>
      </c>
      <c r="F1742" t="s">
        <v>17</v>
      </c>
      <c r="G1742" t="s">
        <v>113</v>
      </c>
      <c r="H1742">
        <v>1</v>
      </c>
      <c r="I1742">
        <v>11</v>
      </c>
      <c r="J1742">
        <v>0</v>
      </c>
      <c r="K1742">
        <v>5</v>
      </c>
      <c r="L1742">
        <v>1</v>
      </c>
    </row>
    <row r="1743" spans="1:12">
      <c r="A1743" t="s">
        <v>5723</v>
      </c>
      <c r="B1743" t="s">
        <v>5724</v>
      </c>
      <c r="C1743" t="s">
        <v>5577</v>
      </c>
      <c r="D1743" t="s">
        <v>5725</v>
      </c>
      <c r="E1743" t="s">
        <v>5599</v>
      </c>
      <c r="F1743" t="s">
        <v>17</v>
      </c>
      <c r="G1743" t="s">
        <v>113</v>
      </c>
      <c r="H1743">
        <v>2</v>
      </c>
      <c r="I1743">
        <v>11</v>
      </c>
      <c r="J1743">
        <v>0</v>
      </c>
      <c r="K1743">
        <v>7</v>
      </c>
      <c r="L1743">
        <v>0</v>
      </c>
    </row>
    <row r="1744" spans="1:12">
      <c r="A1744" t="s">
        <v>5726</v>
      </c>
      <c r="B1744" t="s">
        <v>5727</v>
      </c>
      <c r="C1744" t="s">
        <v>5577</v>
      </c>
      <c r="D1744" t="s">
        <v>5728</v>
      </c>
      <c r="E1744" t="s">
        <v>5579</v>
      </c>
      <c r="F1744" t="s">
        <v>192</v>
      </c>
      <c r="G1744" t="s">
        <v>193</v>
      </c>
      <c r="H1744">
        <v>4</v>
      </c>
      <c r="I1744">
        <v>11</v>
      </c>
      <c r="J1744">
        <v>0</v>
      </c>
      <c r="K1744">
        <v>6</v>
      </c>
      <c r="L1744">
        <v>0</v>
      </c>
    </row>
    <row r="1745" spans="1:12">
      <c r="A1745" t="s">
        <v>5729</v>
      </c>
      <c r="B1745" t="s">
        <v>5730</v>
      </c>
      <c r="C1745" t="s">
        <v>5577</v>
      </c>
      <c r="D1745" t="s">
        <v>5731</v>
      </c>
      <c r="E1745" t="s">
        <v>655</v>
      </c>
      <c r="F1745" t="s">
        <v>17</v>
      </c>
      <c r="G1745" t="s">
        <v>140</v>
      </c>
      <c r="H1745">
        <v>2</v>
      </c>
      <c r="I1745">
        <v>11</v>
      </c>
      <c r="J1745">
        <v>0</v>
      </c>
      <c r="K1745">
        <v>4</v>
      </c>
      <c r="L1745">
        <v>2</v>
      </c>
    </row>
    <row r="1746" spans="1:12">
      <c r="A1746" t="s">
        <v>5732</v>
      </c>
      <c r="B1746" t="s">
        <v>5733</v>
      </c>
      <c r="C1746" t="s">
        <v>5577</v>
      </c>
      <c r="D1746" t="s">
        <v>5734</v>
      </c>
      <c r="E1746" t="s">
        <v>4391</v>
      </c>
      <c r="F1746" t="s">
        <v>17</v>
      </c>
      <c r="G1746" t="s">
        <v>32</v>
      </c>
      <c r="H1746">
        <v>2</v>
      </c>
      <c r="I1746">
        <v>11</v>
      </c>
      <c r="J1746">
        <v>0</v>
      </c>
      <c r="K1746">
        <v>11</v>
      </c>
      <c r="L1746">
        <v>0</v>
      </c>
    </row>
    <row r="1747" spans="1:12">
      <c r="A1747" t="s">
        <v>5735</v>
      </c>
      <c r="B1747" t="s">
        <v>5736</v>
      </c>
      <c r="C1747" t="s">
        <v>5577</v>
      </c>
      <c r="D1747" t="s">
        <v>5737</v>
      </c>
      <c r="E1747" t="s">
        <v>5738</v>
      </c>
      <c r="F1747" t="s">
        <v>17</v>
      </c>
      <c r="G1747" t="s">
        <v>32</v>
      </c>
      <c r="H1747">
        <v>2</v>
      </c>
      <c r="I1747">
        <v>11</v>
      </c>
      <c r="J1747">
        <v>0</v>
      </c>
      <c r="K1747">
        <v>5</v>
      </c>
      <c r="L1747">
        <v>4</v>
      </c>
    </row>
    <row r="1748" spans="1:12">
      <c r="A1748" t="s">
        <v>5739</v>
      </c>
      <c r="B1748" t="s">
        <v>5740</v>
      </c>
      <c r="C1748" t="s">
        <v>5577</v>
      </c>
      <c r="D1748" t="s">
        <v>5741</v>
      </c>
      <c r="E1748" t="s">
        <v>4102</v>
      </c>
      <c r="F1748" t="s">
        <v>17</v>
      </c>
      <c r="G1748" t="s">
        <v>32</v>
      </c>
      <c r="H1748">
        <v>2</v>
      </c>
      <c r="I1748">
        <v>11</v>
      </c>
      <c r="J1748">
        <v>0</v>
      </c>
      <c r="K1748">
        <v>6</v>
      </c>
      <c r="L1748">
        <v>2</v>
      </c>
    </row>
    <row r="1749" spans="1:12">
      <c r="A1749" t="s">
        <v>5742</v>
      </c>
      <c r="B1749" t="s">
        <v>5037</v>
      </c>
      <c r="C1749" t="s">
        <v>5577</v>
      </c>
      <c r="D1749" t="s">
        <v>5743</v>
      </c>
      <c r="E1749" t="s">
        <v>3170</v>
      </c>
      <c r="F1749" t="s">
        <v>17</v>
      </c>
      <c r="G1749" t="s">
        <v>32</v>
      </c>
      <c r="H1749">
        <v>2</v>
      </c>
      <c r="I1749">
        <v>11</v>
      </c>
      <c r="J1749">
        <v>0</v>
      </c>
      <c r="K1749">
        <v>6</v>
      </c>
      <c r="L1749">
        <v>0</v>
      </c>
    </row>
    <row r="1750" spans="1:12">
      <c r="A1750" t="s">
        <v>5744</v>
      </c>
      <c r="B1750" t="s">
        <v>5745</v>
      </c>
      <c r="C1750" t="s">
        <v>5577</v>
      </c>
      <c r="D1750" t="s">
        <v>5746</v>
      </c>
      <c r="E1750" t="s">
        <v>5747</v>
      </c>
      <c r="F1750" t="s">
        <v>17</v>
      </c>
      <c r="G1750" t="s">
        <v>32</v>
      </c>
      <c r="H1750">
        <v>3</v>
      </c>
      <c r="I1750">
        <v>11</v>
      </c>
      <c r="J1750">
        <v>1</v>
      </c>
      <c r="K1750">
        <v>9</v>
      </c>
      <c r="L1750">
        <v>1</v>
      </c>
    </row>
    <row r="1751" spans="1:12">
      <c r="A1751" t="s">
        <v>5748</v>
      </c>
      <c r="B1751" t="s">
        <v>5749</v>
      </c>
      <c r="C1751" t="s">
        <v>5577</v>
      </c>
      <c r="D1751" t="s">
        <v>5750</v>
      </c>
      <c r="E1751" t="s">
        <v>36</v>
      </c>
      <c r="F1751" t="s">
        <v>17</v>
      </c>
      <c r="G1751" t="s">
        <v>32</v>
      </c>
      <c r="H1751">
        <v>3</v>
      </c>
      <c r="I1751">
        <v>11</v>
      </c>
      <c r="J1751">
        <v>0</v>
      </c>
      <c r="K1751">
        <v>8</v>
      </c>
      <c r="L1751">
        <v>1</v>
      </c>
    </row>
    <row r="1752" spans="1:12">
      <c r="A1752" t="s">
        <v>5751</v>
      </c>
      <c r="B1752" t="s">
        <v>5752</v>
      </c>
      <c r="C1752" t="s">
        <v>5577</v>
      </c>
      <c r="D1752" t="s">
        <v>5753</v>
      </c>
      <c r="E1752" t="s">
        <v>5698</v>
      </c>
      <c r="F1752" t="s">
        <v>17</v>
      </c>
      <c r="G1752" t="s">
        <v>32</v>
      </c>
      <c r="H1752">
        <v>2</v>
      </c>
      <c r="I1752">
        <v>11</v>
      </c>
      <c r="J1752">
        <v>0</v>
      </c>
      <c r="K1752">
        <v>9</v>
      </c>
      <c r="L1752">
        <v>2</v>
      </c>
    </row>
    <row r="1753" spans="1:12">
      <c r="A1753" t="s">
        <v>5754</v>
      </c>
      <c r="B1753" t="s">
        <v>5755</v>
      </c>
      <c r="C1753" t="s">
        <v>5577</v>
      </c>
      <c r="D1753" t="s">
        <v>5756</v>
      </c>
      <c r="E1753" t="s">
        <v>5583</v>
      </c>
      <c r="F1753" t="s">
        <v>192</v>
      </c>
      <c r="G1753" t="s">
        <v>193</v>
      </c>
      <c r="H1753">
        <v>5</v>
      </c>
      <c r="I1753">
        <v>11</v>
      </c>
      <c r="J1753">
        <v>0</v>
      </c>
      <c r="K1753">
        <v>4</v>
      </c>
      <c r="L1753">
        <v>0</v>
      </c>
    </row>
    <row r="1754" spans="1:12">
      <c r="A1754" t="s">
        <v>5757</v>
      </c>
      <c r="B1754" t="s">
        <v>5758</v>
      </c>
      <c r="C1754" t="s">
        <v>5577</v>
      </c>
      <c r="D1754" t="s">
        <v>5759</v>
      </c>
      <c r="E1754" t="s">
        <v>2228</v>
      </c>
      <c r="F1754" t="s">
        <v>17</v>
      </c>
      <c r="G1754" t="s">
        <v>32</v>
      </c>
      <c r="H1754">
        <v>2</v>
      </c>
      <c r="I1754">
        <v>11</v>
      </c>
      <c r="J1754">
        <v>0</v>
      </c>
      <c r="K1754">
        <v>9</v>
      </c>
      <c r="L1754">
        <v>2</v>
      </c>
    </row>
    <row r="1755" spans="1:12">
      <c r="A1755" t="s">
        <v>5760</v>
      </c>
      <c r="B1755" t="s">
        <v>5761</v>
      </c>
      <c r="C1755" t="s">
        <v>5577</v>
      </c>
      <c r="D1755" t="s">
        <v>5762</v>
      </c>
      <c r="E1755" t="s">
        <v>5583</v>
      </c>
      <c r="F1755" t="s">
        <v>17</v>
      </c>
      <c r="G1755" t="s">
        <v>32</v>
      </c>
      <c r="H1755">
        <v>5</v>
      </c>
      <c r="I1755">
        <v>11</v>
      </c>
      <c r="J1755">
        <v>0</v>
      </c>
      <c r="K1755">
        <v>10</v>
      </c>
      <c r="L1755">
        <v>0</v>
      </c>
    </row>
    <row r="1756" spans="1:12">
      <c r="A1756" t="s">
        <v>5763</v>
      </c>
      <c r="B1756" t="s">
        <v>979</v>
      </c>
      <c r="C1756" t="s">
        <v>5577</v>
      </c>
      <c r="D1756" t="s">
        <v>5764</v>
      </c>
      <c r="E1756" t="s">
        <v>1907</v>
      </c>
      <c r="F1756" t="s">
        <v>17</v>
      </c>
      <c r="G1756" t="s">
        <v>32</v>
      </c>
      <c r="H1756">
        <v>1</v>
      </c>
      <c r="I1756">
        <v>11</v>
      </c>
      <c r="J1756">
        <v>0</v>
      </c>
      <c r="K1756">
        <v>6</v>
      </c>
      <c r="L1756">
        <v>3</v>
      </c>
    </row>
    <row r="1757" spans="1:12">
      <c r="A1757" t="s">
        <v>5765</v>
      </c>
      <c r="B1757" t="s">
        <v>5766</v>
      </c>
      <c r="C1757" t="s">
        <v>5577</v>
      </c>
      <c r="D1757" t="s">
        <v>5767</v>
      </c>
      <c r="E1757" t="s">
        <v>5609</v>
      </c>
      <c r="F1757" t="s">
        <v>17</v>
      </c>
      <c r="G1757" t="s">
        <v>32</v>
      </c>
      <c r="H1757">
        <v>2</v>
      </c>
      <c r="I1757">
        <v>11</v>
      </c>
      <c r="J1757">
        <v>0</v>
      </c>
      <c r="K1757">
        <v>7</v>
      </c>
      <c r="L1757">
        <v>2</v>
      </c>
    </row>
    <row r="1758" spans="1:12">
      <c r="A1758" t="s">
        <v>5768</v>
      </c>
      <c r="B1758" t="s">
        <v>5769</v>
      </c>
      <c r="C1758" t="s">
        <v>5577</v>
      </c>
      <c r="D1758" t="s">
        <v>5770</v>
      </c>
      <c r="E1758" t="s">
        <v>5587</v>
      </c>
      <c r="F1758" t="s">
        <v>192</v>
      </c>
      <c r="G1758" t="s">
        <v>193</v>
      </c>
      <c r="H1758">
        <v>3</v>
      </c>
      <c r="I1758">
        <v>11</v>
      </c>
      <c r="J1758">
        <v>0</v>
      </c>
      <c r="K1758">
        <v>4</v>
      </c>
      <c r="L1758">
        <v>0</v>
      </c>
    </row>
    <row r="1759" spans="1:12">
      <c r="A1759" t="s">
        <v>5771</v>
      </c>
      <c r="B1759" t="s">
        <v>5772</v>
      </c>
      <c r="C1759" t="s">
        <v>5577</v>
      </c>
      <c r="D1759" t="s">
        <v>5773</v>
      </c>
      <c r="E1759" t="s">
        <v>5774</v>
      </c>
      <c r="F1759" t="s">
        <v>17</v>
      </c>
      <c r="G1759" t="s">
        <v>32</v>
      </c>
      <c r="H1759">
        <v>3</v>
      </c>
      <c r="I1759">
        <v>11</v>
      </c>
      <c r="J1759">
        <v>0</v>
      </c>
      <c r="K1759">
        <v>7</v>
      </c>
      <c r="L1759">
        <v>1</v>
      </c>
    </row>
    <row r="1760" spans="1:12">
      <c r="A1760" t="s">
        <v>5775</v>
      </c>
      <c r="B1760" t="s">
        <v>5776</v>
      </c>
      <c r="C1760" t="s">
        <v>5577</v>
      </c>
      <c r="D1760" t="s">
        <v>5777</v>
      </c>
      <c r="E1760" t="s">
        <v>5609</v>
      </c>
      <c r="F1760" t="s">
        <v>192</v>
      </c>
      <c r="G1760" t="s">
        <v>193</v>
      </c>
      <c r="H1760">
        <v>2</v>
      </c>
      <c r="I1760">
        <v>11</v>
      </c>
      <c r="J1760">
        <v>0</v>
      </c>
      <c r="K1760">
        <v>4</v>
      </c>
      <c r="L1760">
        <v>2</v>
      </c>
    </row>
    <row r="1761" spans="1:12">
      <c r="A1761" t="s">
        <v>5778</v>
      </c>
      <c r="B1761" t="s">
        <v>5779</v>
      </c>
      <c r="C1761" t="s">
        <v>5577</v>
      </c>
      <c r="D1761" t="s">
        <v>5780</v>
      </c>
      <c r="E1761" t="s">
        <v>5781</v>
      </c>
      <c r="F1761" t="s">
        <v>17</v>
      </c>
      <c r="G1761" t="s">
        <v>32</v>
      </c>
      <c r="H1761">
        <v>3</v>
      </c>
      <c r="I1761">
        <v>11</v>
      </c>
      <c r="J1761">
        <v>0</v>
      </c>
      <c r="K1761">
        <v>9</v>
      </c>
      <c r="L1761">
        <v>0</v>
      </c>
    </row>
    <row r="1762" spans="1:12">
      <c r="A1762" t="s">
        <v>5782</v>
      </c>
      <c r="B1762" t="s">
        <v>5783</v>
      </c>
      <c r="C1762" t="s">
        <v>5577</v>
      </c>
      <c r="D1762" t="s">
        <v>5784</v>
      </c>
      <c r="E1762" t="s">
        <v>1900</v>
      </c>
      <c r="F1762" t="s">
        <v>17</v>
      </c>
      <c r="G1762" t="s">
        <v>32</v>
      </c>
      <c r="H1762">
        <v>5</v>
      </c>
      <c r="I1762">
        <v>11</v>
      </c>
      <c r="J1762">
        <v>1</v>
      </c>
      <c r="K1762">
        <v>5</v>
      </c>
      <c r="L1762">
        <v>0</v>
      </c>
    </row>
    <row r="1763" spans="1:12">
      <c r="A1763" t="s">
        <v>5785</v>
      </c>
      <c r="B1763" t="s">
        <v>5786</v>
      </c>
      <c r="C1763" t="s">
        <v>5577</v>
      </c>
      <c r="D1763" t="s">
        <v>5787</v>
      </c>
      <c r="E1763" t="s">
        <v>1900</v>
      </c>
      <c r="F1763" t="s">
        <v>17</v>
      </c>
      <c r="G1763" t="s">
        <v>140</v>
      </c>
      <c r="H1763">
        <v>5</v>
      </c>
      <c r="I1763">
        <v>11</v>
      </c>
      <c r="J1763">
        <v>0</v>
      </c>
      <c r="K1763">
        <v>9</v>
      </c>
      <c r="L1763">
        <v>2</v>
      </c>
    </row>
    <row r="1764" spans="1:12">
      <c r="A1764" t="s">
        <v>5788</v>
      </c>
      <c r="B1764" t="s">
        <v>5789</v>
      </c>
      <c r="C1764" t="s">
        <v>5577</v>
      </c>
      <c r="D1764" t="s">
        <v>5790</v>
      </c>
      <c r="E1764" t="s">
        <v>5583</v>
      </c>
      <c r="F1764" t="s">
        <v>17</v>
      </c>
      <c r="G1764" t="s">
        <v>32</v>
      </c>
      <c r="H1764">
        <v>1</v>
      </c>
      <c r="I1764">
        <v>11</v>
      </c>
      <c r="J1764">
        <v>0</v>
      </c>
      <c r="K1764">
        <v>5</v>
      </c>
      <c r="L1764">
        <v>2</v>
      </c>
    </row>
    <row r="1765" spans="1:12">
      <c r="A1765" t="s">
        <v>5791</v>
      </c>
      <c r="B1765" t="s">
        <v>5792</v>
      </c>
      <c r="C1765" t="s">
        <v>5577</v>
      </c>
      <c r="D1765" t="s">
        <v>5793</v>
      </c>
      <c r="E1765" t="s">
        <v>4102</v>
      </c>
      <c r="F1765" t="s">
        <v>17</v>
      </c>
      <c r="G1765" t="s">
        <v>32</v>
      </c>
      <c r="H1765">
        <v>5</v>
      </c>
      <c r="I1765">
        <v>11</v>
      </c>
      <c r="J1765">
        <v>0</v>
      </c>
      <c r="K1765">
        <v>8</v>
      </c>
      <c r="L1765">
        <v>0</v>
      </c>
    </row>
    <row r="1766" spans="1:12">
      <c r="A1766" t="s">
        <v>5794</v>
      </c>
      <c r="B1766" t="s">
        <v>5795</v>
      </c>
      <c r="C1766" t="s">
        <v>5577</v>
      </c>
      <c r="D1766" t="s">
        <v>5796</v>
      </c>
      <c r="E1766" t="s">
        <v>5655</v>
      </c>
      <c r="F1766" t="s">
        <v>17</v>
      </c>
      <c r="G1766" t="s">
        <v>32</v>
      </c>
      <c r="H1766">
        <v>3</v>
      </c>
      <c r="I1766">
        <v>11</v>
      </c>
      <c r="J1766">
        <v>0</v>
      </c>
      <c r="K1766">
        <v>4</v>
      </c>
      <c r="L1766">
        <v>2</v>
      </c>
    </row>
    <row r="1767" spans="1:12">
      <c r="A1767" t="s">
        <v>5797</v>
      </c>
      <c r="B1767" t="s">
        <v>5798</v>
      </c>
      <c r="C1767" t="s">
        <v>5577</v>
      </c>
      <c r="D1767" t="s">
        <v>5799</v>
      </c>
      <c r="E1767" t="s">
        <v>3159</v>
      </c>
      <c r="F1767" t="s">
        <v>17</v>
      </c>
      <c r="G1767" t="s">
        <v>32</v>
      </c>
      <c r="H1767">
        <v>2</v>
      </c>
      <c r="I1767">
        <v>11</v>
      </c>
      <c r="J1767">
        <v>0</v>
      </c>
      <c r="K1767">
        <v>8</v>
      </c>
      <c r="L1767">
        <v>1</v>
      </c>
    </row>
    <row r="1768" spans="1:12">
      <c r="A1768" t="s">
        <v>5800</v>
      </c>
      <c r="B1768" t="s">
        <v>5801</v>
      </c>
      <c r="C1768" t="s">
        <v>5577</v>
      </c>
      <c r="D1768" t="s">
        <v>5639</v>
      </c>
      <c r="E1768" t="s">
        <v>5599</v>
      </c>
      <c r="F1768" t="s">
        <v>17</v>
      </c>
      <c r="G1768" t="s">
        <v>32</v>
      </c>
      <c r="H1768">
        <v>2</v>
      </c>
      <c r="I1768">
        <v>11</v>
      </c>
      <c r="J1768">
        <v>0</v>
      </c>
      <c r="K1768">
        <v>4</v>
      </c>
      <c r="L1768">
        <v>1</v>
      </c>
    </row>
    <row r="1769" spans="1:12">
      <c r="A1769" t="s">
        <v>5802</v>
      </c>
      <c r="B1769" t="s">
        <v>5803</v>
      </c>
      <c r="C1769" t="s">
        <v>5577</v>
      </c>
      <c r="D1769" t="s">
        <v>5804</v>
      </c>
      <c r="E1769" t="s">
        <v>742</v>
      </c>
      <c r="F1769" t="s">
        <v>17</v>
      </c>
      <c r="G1769" t="s">
        <v>32</v>
      </c>
      <c r="H1769">
        <v>2</v>
      </c>
      <c r="I1769">
        <v>11</v>
      </c>
      <c r="J1769">
        <v>0</v>
      </c>
      <c r="K1769">
        <v>7</v>
      </c>
      <c r="L1769">
        <v>4</v>
      </c>
    </row>
    <row r="1770" spans="1:12">
      <c r="A1770" t="s">
        <v>5805</v>
      </c>
      <c r="B1770" t="s">
        <v>5806</v>
      </c>
      <c r="C1770" t="s">
        <v>5577</v>
      </c>
      <c r="D1770" t="s">
        <v>5807</v>
      </c>
      <c r="E1770" t="s">
        <v>1900</v>
      </c>
      <c r="F1770" t="s">
        <v>17</v>
      </c>
      <c r="G1770" t="s">
        <v>32</v>
      </c>
      <c r="H1770">
        <v>3</v>
      </c>
      <c r="I1770">
        <v>11</v>
      </c>
      <c r="J1770">
        <v>1</v>
      </c>
      <c r="K1770">
        <v>5</v>
      </c>
      <c r="L1770">
        <v>4</v>
      </c>
    </row>
    <row r="1771" spans="1:12">
      <c r="A1771" t="s">
        <v>5808</v>
      </c>
      <c r="B1771" t="s">
        <v>5809</v>
      </c>
      <c r="C1771" t="s">
        <v>5577</v>
      </c>
      <c r="D1771" t="s">
        <v>5810</v>
      </c>
      <c r="E1771" t="s">
        <v>742</v>
      </c>
      <c r="F1771" t="s">
        <v>17</v>
      </c>
      <c r="G1771" t="s">
        <v>87</v>
      </c>
      <c r="H1771">
        <v>1</v>
      </c>
      <c r="I1771">
        <v>11</v>
      </c>
      <c r="J1771">
        <v>0</v>
      </c>
      <c r="K1771">
        <v>4</v>
      </c>
      <c r="L1771">
        <v>3</v>
      </c>
    </row>
    <row r="1772" spans="1:12">
      <c r="A1772" t="s">
        <v>5811</v>
      </c>
      <c r="B1772" t="s">
        <v>5812</v>
      </c>
      <c r="C1772" t="s">
        <v>5577</v>
      </c>
      <c r="D1772" t="s">
        <v>5813</v>
      </c>
      <c r="E1772" t="s">
        <v>5814</v>
      </c>
      <c r="F1772" t="s">
        <v>17</v>
      </c>
      <c r="G1772" t="s">
        <v>32</v>
      </c>
      <c r="H1772">
        <v>2</v>
      </c>
      <c r="I1772">
        <v>11</v>
      </c>
      <c r="J1772">
        <v>1</v>
      </c>
      <c r="K1772">
        <v>6</v>
      </c>
      <c r="L1772">
        <v>1</v>
      </c>
    </row>
    <row r="1773" spans="1:12">
      <c r="A1773" t="s">
        <v>5815</v>
      </c>
      <c r="B1773" t="s">
        <v>5816</v>
      </c>
      <c r="C1773" t="s">
        <v>5577</v>
      </c>
      <c r="D1773" t="s">
        <v>5817</v>
      </c>
      <c r="E1773" t="s">
        <v>1900</v>
      </c>
      <c r="F1773" t="s">
        <v>17</v>
      </c>
      <c r="G1773" t="s">
        <v>32</v>
      </c>
      <c r="H1773">
        <v>3</v>
      </c>
      <c r="I1773">
        <v>11</v>
      </c>
      <c r="J1773">
        <v>0</v>
      </c>
      <c r="K1773">
        <v>8</v>
      </c>
      <c r="L1773">
        <v>2</v>
      </c>
    </row>
    <row r="1774" spans="1:12">
      <c r="A1774" t="s">
        <v>5818</v>
      </c>
      <c r="B1774" t="s">
        <v>5819</v>
      </c>
      <c r="C1774" t="s">
        <v>5577</v>
      </c>
      <c r="D1774" t="s">
        <v>60</v>
      </c>
      <c r="E1774" t="s">
        <v>5609</v>
      </c>
      <c r="F1774" t="s">
        <v>17</v>
      </c>
      <c r="G1774" t="s">
        <v>113</v>
      </c>
      <c r="H1774">
        <v>3</v>
      </c>
      <c r="I1774">
        <v>11</v>
      </c>
      <c r="J1774">
        <v>0</v>
      </c>
      <c r="K1774">
        <v>3</v>
      </c>
      <c r="L1774">
        <v>0</v>
      </c>
    </row>
    <row r="1775" spans="1:12">
      <c r="A1775" t="s">
        <v>5820</v>
      </c>
      <c r="B1775" t="s">
        <v>5821</v>
      </c>
      <c r="C1775" t="s">
        <v>5577</v>
      </c>
      <c r="D1775" t="s">
        <v>5822</v>
      </c>
      <c r="E1775" t="s">
        <v>4102</v>
      </c>
      <c r="F1775" t="s">
        <v>192</v>
      </c>
      <c r="G1775" t="s">
        <v>193</v>
      </c>
      <c r="H1775">
        <v>4</v>
      </c>
      <c r="I1775">
        <v>11</v>
      </c>
      <c r="J1775">
        <v>0</v>
      </c>
      <c r="K1775">
        <v>5</v>
      </c>
      <c r="L1775">
        <v>0</v>
      </c>
    </row>
    <row r="1776" spans="1:12">
      <c r="A1776" t="s">
        <v>5823</v>
      </c>
      <c r="B1776" t="s">
        <v>5824</v>
      </c>
      <c r="C1776" t="s">
        <v>5577</v>
      </c>
      <c r="D1776" t="s">
        <v>5825</v>
      </c>
      <c r="E1776" t="s">
        <v>742</v>
      </c>
      <c r="F1776" t="s">
        <v>17</v>
      </c>
      <c r="G1776" t="s">
        <v>113</v>
      </c>
      <c r="H1776">
        <v>1</v>
      </c>
      <c r="I1776">
        <v>11</v>
      </c>
      <c r="J1776">
        <v>0</v>
      </c>
      <c r="K1776">
        <v>3</v>
      </c>
      <c r="L1776">
        <v>1</v>
      </c>
    </row>
    <row r="1777" spans="1:12">
      <c r="A1777" t="s">
        <v>5826</v>
      </c>
      <c r="B1777" t="s">
        <v>5827</v>
      </c>
      <c r="C1777" t="s">
        <v>5577</v>
      </c>
      <c r="D1777" t="s">
        <v>5828</v>
      </c>
      <c r="E1777" t="s">
        <v>5738</v>
      </c>
      <c r="F1777" t="s">
        <v>17</v>
      </c>
      <c r="G1777" t="s">
        <v>32</v>
      </c>
      <c r="H1777">
        <v>2</v>
      </c>
      <c r="I1777">
        <v>11</v>
      </c>
      <c r="J1777">
        <v>0</v>
      </c>
      <c r="K1777">
        <v>6</v>
      </c>
      <c r="L1777">
        <v>2</v>
      </c>
    </row>
    <row r="1778" spans="1:12">
      <c r="A1778" t="s">
        <v>5829</v>
      </c>
      <c r="B1778" t="s">
        <v>5830</v>
      </c>
      <c r="C1778" t="s">
        <v>5577</v>
      </c>
      <c r="D1778" t="s">
        <v>41</v>
      </c>
      <c r="E1778" t="s">
        <v>5609</v>
      </c>
      <c r="F1778" t="s">
        <v>17</v>
      </c>
      <c r="G1778" t="s">
        <v>113</v>
      </c>
      <c r="H1778">
        <v>2</v>
      </c>
      <c r="I1778">
        <v>11</v>
      </c>
      <c r="J1778">
        <v>0</v>
      </c>
      <c r="K1778">
        <v>5</v>
      </c>
      <c r="L1778">
        <v>1</v>
      </c>
    </row>
    <row r="1779" spans="1:12">
      <c r="A1779" t="s">
        <v>5831</v>
      </c>
      <c r="B1779" t="s">
        <v>5832</v>
      </c>
      <c r="C1779" t="s">
        <v>5577</v>
      </c>
      <c r="D1779" t="s">
        <v>5833</v>
      </c>
      <c r="E1779" t="s">
        <v>655</v>
      </c>
      <c r="F1779" t="s">
        <v>17</v>
      </c>
      <c r="G1779" t="s">
        <v>140</v>
      </c>
      <c r="H1779">
        <v>5</v>
      </c>
      <c r="I1779">
        <v>11</v>
      </c>
      <c r="J1779">
        <v>1</v>
      </c>
      <c r="K1779">
        <v>6</v>
      </c>
      <c r="L1779">
        <v>0</v>
      </c>
    </row>
    <row r="1780" spans="1:12">
      <c r="A1780" t="s">
        <v>5834</v>
      </c>
      <c r="B1780" t="s">
        <v>5835</v>
      </c>
      <c r="C1780" t="s">
        <v>5577</v>
      </c>
      <c r="D1780" t="s">
        <v>5582</v>
      </c>
      <c r="E1780" t="s">
        <v>5583</v>
      </c>
      <c r="F1780" t="s">
        <v>17</v>
      </c>
      <c r="G1780" t="s">
        <v>32</v>
      </c>
      <c r="H1780">
        <v>2</v>
      </c>
      <c r="I1780">
        <v>11</v>
      </c>
      <c r="J1780">
        <v>0</v>
      </c>
      <c r="K1780">
        <v>6</v>
      </c>
      <c r="L1780">
        <v>3</v>
      </c>
    </row>
    <row r="1781" spans="1:12">
      <c r="A1781" t="s">
        <v>5836</v>
      </c>
      <c r="B1781" t="s">
        <v>5837</v>
      </c>
      <c r="C1781" t="s">
        <v>5577</v>
      </c>
      <c r="D1781" t="s">
        <v>5838</v>
      </c>
      <c r="E1781" t="s">
        <v>742</v>
      </c>
      <c r="F1781" t="s">
        <v>192</v>
      </c>
      <c r="G1781" t="s">
        <v>193</v>
      </c>
      <c r="H1781">
        <v>5</v>
      </c>
      <c r="I1781">
        <v>11</v>
      </c>
      <c r="J1781">
        <v>0</v>
      </c>
      <c r="K1781">
        <v>5</v>
      </c>
      <c r="L1781">
        <v>0</v>
      </c>
    </row>
    <row r="1782" spans="1:12">
      <c r="A1782" t="s">
        <v>5839</v>
      </c>
      <c r="B1782" t="s">
        <v>5840</v>
      </c>
      <c r="C1782" t="s">
        <v>5577</v>
      </c>
      <c r="D1782" t="s">
        <v>5841</v>
      </c>
      <c r="E1782" t="s">
        <v>5814</v>
      </c>
      <c r="F1782" t="s">
        <v>17</v>
      </c>
      <c r="G1782" t="s">
        <v>32</v>
      </c>
      <c r="H1782">
        <v>3</v>
      </c>
      <c r="I1782">
        <v>11</v>
      </c>
      <c r="J1782">
        <v>0</v>
      </c>
      <c r="K1782">
        <v>8</v>
      </c>
      <c r="L1782">
        <v>0</v>
      </c>
    </row>
    <row r="1783" spans="1:12">
      <c r="A1783" t="s">
        <v>5842</v>
      </c>
      <c r="B1783" t="s">
        <v>5843</v>
      </c>
      <c r="C1783" t="s">
        <v>5577</v>
      </c>
      <c r="D1783" t="s">
        <v>41</v>
      </c>
      <c r="E1783" t="s">
        <v>5609</v>
      </c>
      <c r="F1783" t="s">
        <v>17</v>
      </c>
      <c r="G1783" t="s">
        <v>32</v>
      </c>
      <c r="H1783">
        <v>5</v>
      </c>
      <c r="I1783">
        <v>11</v>
      </c>
      <c r="J1783">
        <v>5</v>
      </c>
      <c r="K1783">
        <v>5</v>
      </c>
      <c r="L1783">
        <v>1</v>
      </c>
    </row>
    <row r="1784" spans="1:12">
      <c r="A1784" t="s">
        <v>5844</v>
      </c>
      <c r="B1784" t="s">
        <v>5845</v>
      </c>
      <c r="C1784" t="s">
        <v>5577</v>
      </c>
      <c r="D1784" t="s">
        <v>5846</v>
      </c>
      <c r="E1784" t="s">
        <v>5625</v>
      </c>
      <c r="F1784" t="s">
        <v>17</v>
      </c>
      <c r="G1784" t="s">
        <v>32</v>
      </c>
      <c r="H1784">
        <v>1</v>
      </c>
      <c r="I1784">
        <v>11</v>
      </c>
      <c r="J1784">
        <v>0</v>
      </c>
      <c r="K1784">
        <v>5</v>
      </c>
      <c r="L1784">
        <v>1</v>
      </c>
    </row>
    <row r="1785" spans="1:12">
      <c r="A1785" t="s">
        <v>5847</v>
      </c>
      <c r="B1785" t="s">
        <v>5848</v>
      </c>
      <c r="C1785" t="s">
        <v>5577</v>
      </c>
      <c r="D1785" t="s">
        <v>5849</v>
      </c>
      <c r="E1785" t="s">
        <v>5850</v>
      </c>
      <c r="F1785" t="s">
        <v>17</v>
      </c>
      <c r="G1785" t="s">
        <v>32</v>
      </c>
      <c r="H1785">
        <v>3</v>
      </c>
      <c r="I1785">
        <v>11</v>
      </c>
      <c r="J1785">
        <v>0</v>
      </c>
      <c r="K1785">
        <v>6</v>
      </c>
      <c r="L1785">
        <v>0</v>
      </c>
    </row>
    <row r="1786" spans="1:12">
      <c r="A1786" t="s">
        <v>5851</v>
      </c>
      <c r="B1786" t="s">
        <v>5852</v>
      </c>
      <c r="C1786" t="s">
        <v>5577</v>
      </c>
      <c r="D1786" t="s">
        <v>5728</v>
      </c>
      <c r="E1786" t="s">
        <v>5579</v>
      </c>
      <c r="F1786" t="s">
        <v>17</v>
      </c>
      <c r="G1786" t="s">
        <v>87</v>
      </c>
      <c r="H1786">
        <v>2</v>
      </c>
      <c r="I1786">
        <v>11</v>
      </c>
      <c r="J1786">
        <v>0</v>
      </c>
      <c r="K1786">
        <v>8</v>
      </c>
      <c r="L1786">
        <v>1</v>
      </c>
    </row>
    <row r="1787" spans="1:12">
      <c r="A1787" t="s">
        <v>5853</v>
      </c>
      <c r="B1787" t="s">
        <v>5854</v>
      </c>
      <c r="C1787" t="s">
        <v>5577</v>
      </c>
      <c r="D1787" t="s">
        <v>5855</v>
      </c>
      <c r="E1787" t="s">
        <v>742</v>
      </c>
      <c r="F1787" t="s">
        <v>17</v>
      </c>
      <c r="G1787" t="s">
        <v>32</v>
      </c>
      <c r="H1787">
        <v>2</v>
      </c>
      <c r="I1787">
        <v>11</v>
      </c>
      <c r="J1787">
        <v>0</v>
      </c>
      <c r="K1787">
        <v>5</v>
      </c>
      <c r="L1787">
        <v>1</v>
      </c>
    </row>
    <row r="1788" spans="1:12">
      <c r="A1788" t="s">
        <v>5856</v>
      </c>
      <c r="B1788" t="s">
        <v>5857</v>
      </c>
      <c r="C1788" t="s">
        <v>5577</v>
      </c>
      <c r="D1788" t="s">
        <v>5858</v>
      </c>
      <c r="E1788" t="s">
        <v>5859</v>
      </c>
      <c r="F1788" t="s">
        <v>17</v>
      </c>
      <c r="G1788" t="s">
        <v>32</v>
      </c>
      <c r="H1788">
        <v>3</v>
      </c>
      <c r="I1788">
        <v>11</v>
      </c>
      <c r="J1788">
        <v>0</v>
      </c>
      <c r="K1788">
        <v>9</v>
      </c>
      <c r="L1788">
        <v>1</v>
      </c>
    </row>
    <row r="1789" spans="1:12">
      <c r="A1789" t="s">
        <v>5860</v>
      </c>
      <c r="B1789" t="s">
        <v>5861</v>
      </c>
      <c r="C1789" t="s">
        <v>5577</v>
      </c>
      <c r="D1789" t="s">
        <v>5862</v>
      </c>
      <c r="E1789" t="s">
        <v>5863</v>
      </c>
      <c r="F1789" t="s">
        <v>17</v>
      </c>
      <c r="G1789" t="s">
        <v>32</v>
      </c>
      <c r="H1789">
        <v>2</v>
      </c>
      <c r="I1789">
        <v>11</v>
      </c>
      <c r="J1789">
        <v>0</v>
      </c>
      <c r="K1789">
        <v>8</v>
      </c>
      <c r="L1789">
        <v>0</v>
      </c>
    </row>
    <row r="1790" spans="1:12">
      <c r="A1790" t="s">
        <v>5864</v>
      </c>
      <c r="B1790" t="s">
        <v>5865</v>
      </c>
      <c r="C1790" t="s">
        <v>5577</v>
      </c>
      <c r="D1790" t="s">
        <v>5866</v>
      </c>
      <c r="E1790" t="s">
        <v>1907</v>
      </c>
      <c r="F1790" t="s">
        <v>17</v>
      </c>
      <c r="G1790" t="s">
        <v>32</v>
      </c>
      <c r="H1790">
        <v>1</v>
      </c>
      <c r="I1790">
        <v>11</v>
      </c>
      <c r="J1790">
        <v>0</v>
      </c>
      <c r="K1790">
        <v>7</v>
      </c>
      <c r="L1790">
        <v>3</v>
      </c>
    </row>
    <row r="1791" spans="1:12">
      <c r="A1791" t="s">
        <v>5867</v>
      </c>
      <c r="B1791" t="s">
        <v>5868</v>
      </c>
      <c r="C1791" t="s">
        <v>5577</v>
      </c>
      <c r="D1791" t="s">
        <v>5869</v>
      </c>
      <c r="E1791" t="s">
        <v>5870</v>
      </c>
      <c r="F1791" t="s">
        <v>17</v>
      </c>
      <c r="G1791" t="s">
        <v>32</v>
      </c>
      <c r="H1791">
        <v>2</v>
      </c>
      <c r="I1791">
        <v>11</v>
      </c>
      <c r="J1791">
        <v>0</v>
      </c>
      <c r="K1791">
        <v>4</v>
      </c>
      <c r="L1791">
        <v>1</v>
      </c>
    </row>
    <row r="1792" spans="1:12">
      <c r="A1792" t="s">
        <v>5871</v>
      </c>
      <c r="B1792" t="s">
        <v>5872</v>
      </c>
      <c r="C1792" t="s">
        <v>5577</v>
      </c>
      <c r="D1792" t="s">
        <v>5873</v>
      </c>
      <c r="E1792" t="s">
        <v>5599</v>
      </c>
      <c r="F1792" t="s">
        <v>17</v>
      </c>
      <c r="G1792" t="s">
        <v>87</v>
      </c>
      <c r="H1792">
        <v>2</v>
      </c>
      <c r="I1792">
        <v>11</v>
      </c>
      <c r="J1792">
        <v>0</v>
      </c>
      <c r="K1792">
        <v>3</v>
      </c>
      <c r="L1792">
        <v>1</v>
      </c>
    </row>
    <row r="1793" spans="1:12">
      <c r="A1793" t="s">
        <v>5874</v>
      </c>
      <c r="B1793" t="s">
        <v>5875</v>
      </c>
      <c r="C1793" t="s">
        <v>5577</v>
      </c>
      <c r="D1793" t="s">
        <v>5876</v>
      </c>
      <c r="E1793" t="s">
        <v>742</v>
      </c>
      <c r="F1793" t="s">
        <v>17</v>
      </c>
      <c r="G1793" t="s">
        <v>32</v>
      </c>
      <c r="H1793">
        <v>1</v>
      </c>
      <c r="I1793">
        <v>11</v>
      </c>
      <c r="J1793">
        <v>0</v>
      </c>
      <c r="K1793">
        <v>4</v>
      </c>
      <c r="L1793">
        <v>2</v>
      </c>
    </row>
    <row r="1794" spans="1:12">
      <c r="A1794" t="s">
        <v>5877</v>
      </c>
      <c r="B1794" t="s">
        <v>5878</v>
      </c>
      <c r="C1794" t="s">
        <v>5577</v>
      </c>
      <c r="D1794" t="s">
        <v>5879</v>
      </c>
      <c r="E1794" t="s">
        <v>5583</v>
      </c>
      <c r="F1794" t="s">
        <v>17</v>
      </c>
      <c r="G1794" t="s">
        <v>87</v>
      </c>
      <c r="H1794">
        <v>1</v>
      </c>
      <c r="I1794">
        <v>11</v>
      </c>
      <c r="J1794">
        <v>0</v>
      </c>
      <c r="K1794">
        <v>8</v>
      </c>
      <c r="L1794">
        <v>3</v>
      </c>
    </row>
    <row r="1795" spans="1:12">
      <c r="A1795" t="s">
        <v>5880</v>
      </c>
      <c r="B1795" t="s">
        <v>5881</v>
      </c>
      <c r="C1795" t="s">
        <v>5577</v>
      </c>
      <c r="D1795" t="s">
        <v>5882</v>
      </c>
      <c r="E1795" t="s">
        <v>5883</v>
      </c>
      <c r="F1795" t="s">
        <v>17</v>
      </c>
      <c r="G1795" t="s">
        <v>32</v>
      </c>
      <c r="H1795">
        <v>2</v>
      </c>
      <c r="I1795">
        <v>11</v>
      </c>
      <c r="J1795">
        <v>0</v>
      </c>
      <c r="K1795">
        <v>7</v>
      </c>
      <c r="L1795">
        <v>2</v>
      </c>
    </row>
    <row r="1796" spans="1:12">
      <c r="A1796" t="s">
        <v>5884</v>
      </c>
      <c r="B1796" t="s">
        <v>5885</v>
      </c>
      <c r="C1796" t="s">
        <v>5577</v>
      </c>
      <c r="D1796" t="s">
        <v>5886</v>
      </c>
      <c r="E1796" t="s">
        <v>2741</v>
      </c>
      <c r="F1796" t="s">
        <v>17</v>
      </c>
      <c r="G1796" t="s">
        <v>32</v>
      </c>
      <c r="H1796">
        <v>3</v>
      </c>
      <c r="I1796">
        <v>11</v>
      </c>
      <c r="J1796">
        <v>1</v>
      </c>
      <c r="K1796">
        <v>5</v>
      </c>
      <c r="L1796">
        <v>1</v>
      </c>
    </row>
    <row r="1797" spans="1:12">
      <c r="A1797" t="s">
        <v>5887</v>
      </c>
      <c r="B1797" t="s">
        <v>5888</v>
      </c>
      <c r="C1797" t="s">
        <v>5577</v>
      </c>
      <c r="D1797" t="s">
        <v>5889</v>
      </c>
      <c r="E1797" t="s">
        <v>5870</v>
      </c>
      <c r="F1797" t="s">
        <v>17</v>
      </c>
      <c r="G1797" t="s">
        <v>32</v>
      </c>
      <c r="H1797">
        <v>3</v>
      </c>
      <c r="I1797">
        <v>11</v>
      </c>
      <c r="J1797">
        <v>0</v>
      </c>
      <c r="K1797">
        <v>9</v>
      </c>
      <c r="L1797">
        <v>0</v>
      </c>
    </row>
    <row r="1798" spans="1:12">
      <c r="A1798" t="s">
        <v>5890</v>
      </c>
      <c r="B1798" t="s">
        <v>5891</v>
      </c>
      <c r="C1798" t="s">
        <v>5577</v>
      </c>
      <c r="D1798" t="s">
        <v>5892</v>
      </c>
      <c r="E1798" t="s">
        <v>5609</v>
      </c>
      <c r="F1798" t="s">
        <v>17</v>
      </c>
      <c r="G1798" t="s">
        <v>113</v>
      </c>
      <c r="H1798">
        <v>1</v>
      </c>
      <c r="I1798">
        <v>11</v>
      </c>
      <c r="J1798">
        <v>0</v>
      </c>
      <c r="K1798">
        <v>2</v>
      </c>
      <c r="L1798">
        <v>3</v>
      </c>
    </row>
    <row r="1799" spans="1:12">
      <c r="A1799" t="s">
        <v>5893</v>
      </c>
      <c r="B1799" t="s">
        <v>5894</v>
      </c>
      <c r="C1799" t="s">
        <v>5577</v>
      </c>
      <c r="D1799" t="s">
        <v>5828</v>
      </c>
      <c r="E1799" t="s">
        <v>5738</v>
      </c>
      <c r="F1799" t="s">
        <v>17</v>
      </c>
      <c r="G1799" t="s">
        <v>67</v>
      </c>
      <c r="H1799">
        <v>2</v>
      </c>
      <c r="I1799">
        <v>11</v>
      </c>
      <c r="J1799">
        <v>0</v>
      </c>
      <c r="K1799">
        <v>8</v>
      </c>
      <c r="L1799">
        <v>3</v>
      </c>
    </row>
    <row r="1800" spans="1:12">
      <c r="A1800" t="s">
        <v>5895</v>
      </c>
      <c r="B1800" t="s">
        <v>5896</v>
      </c>
      <c r="C1800" t="s">
        <v>5577</v>
      </c>
      <c r="D1800" t="s">
        <v>5793</v>
      </c>
      <c r="E1800" t="s">
        <v>4102</v>
      </c>
      <c r="F1800" t="s">
        <v>17</v>
      </c>
      <c r="G1800" t="s">
        <v>140</v>
      </c>
      <c r="H1800">
        <v>4</v>
      </c>
      <c r="I1800">
        <v>11</v>
      </c>
      <c r="J1800">
        <v>0</v>
      </c>
      <c r="K1800">
        <v>6</v>
      </c>
      <c r="L1800">
        <v>1</v>
      </c>
    </row>
    <row r="1801" spans="1:12">
      <c r="A1801" t="s">
        <v>5897</v>
      </c>
      <c r="B1801" t="s">
        <v>5898</v>
      </c>
      <c r="C1801" t="s">
        <v>5577</v>
      </c>
      <c r="D1801" t="s">
        <v>5828</v>
      </c>
      <c r="E1801" t="s">
        <v>5738</v>
      </c>
      <c r="F1801" t="s">
        <v>192</v>
      </c>
      <c r="G1801" t="s">
        <v>193</v>
      </c>
      <c r="H1801">
        <v>2</v>
      </c>
      <c r="I1801">
        <v>11</v>
      </c>
      <c r="J1801">
        <v>0</v>
      </c>
      <c r="K1801">
        <v>4</v>
      </c>
      <c r="L1801">
        <v>2</v>
      </c>
    </row>
    <row r="1802" spans="1:12">
      <c r="A1802" t="s">
        <v>5899</v>
      </c>
      <c r="B1802" t="s">
        <v>5900</v>
      </c>
      <c r="C1802" t="s">
        <v>5577</v>
      </c>
      <c r="D1802" t="s">
        <v>5901</v>
      </c>
      <c r="E1802" t="s">
        <v>2722</v>
      </c>
      <c r="F1802" t="s">
        <v>17</v>
      </c>
      <c r="G1802" t="s">
        <v>32</v>
      </c>
      <c r="H1802">
        <v>2</v>
      </c>
      <c r="I1802">
        <v>11</v>
      </c>
      <c r="J1802">
        <v>0</v>
      </c>
      <c r="K1802">
        <v>9</v>
      </c>
      <c r="L1802">
        <v>1</v>
      </c>
    </row>
    <row r="1803" spans="1:12">
      <c r="A1803" t="s">
        <v>5902</v>
      </c>
      <c r="B1803" t="s">
        <v>1078</v>
      </c>
      <c r="C1803" t="s">
        <v>5577</v>
      </c>
      <c r="D1803" t="s">
        <v>5903</v>
      </c>
      <c r="E1803" t="s">
        <v>1900</v>
      </c>
      <c r="F1803" t="s">
        <v>17</v>
      </c>
      <c r="G1803" t="s">
        <v>140</v>
      </c>
      <c r="H1803">
        <v>3</v>
      </c>
      <c r="I1803">
        <v>11</v>
      </c>
      <c r="J1803">
        <v>0</v>
      </c>
      <c r="K1803">
        <v>8</v>
      </c>
      <c r="L1803">
        <v>1</v>
      </c>
    </row>
    <row r="1804" spans="1:12">
      <c r="A1804" t="s">
        <v>5904</v>
      </c>
      <c r="B1804" t="s">
        <v>5905</v>
      </c>
      <c r="C1804" t="s">
        <v>5577</v>
      </c>
      <c r="D1804" t="s">
        <v>5906</v>
      </c>
      <c r="E1804" t="s">
        <v>5583</v>
      </c>
      <c r="F1804" t="s">
        <v>17</v>
      </c>
      <c r="G1804" t="s">
        <v>32</v>
      </c>
      <c r="H1804">
        <v>3</v>
      </c>
      <c r="I1804">
        <v>11</v>
      </c>
      <c r="J1804">
        <v>0</v>
      </c>
      <c r="K1804">
        <v>8</v>
      </c>
      <c r="L1804">
        <v>1</v>
      </c>
    </row>
    <row r="1805" spans="1:12">
      <c r="A1805" t="s">
        <v>5907</v>
      </c>
      <c r="B1805" t="s">
        <v>5908</v>
      </c>
      <c r="C1805" t="s">
        <v>5577</v>
      </c>
      <c r="D1805" t="s">
        <v>5909</v>
      </c>
      <c r="E1805" t="s">
        <v>655</v>
      </c>
      <c r="F1805" t="s">
        <v>17</v>
      </c>
      <c r="G1805" t="s">
        <v>87</v>
      </c>
      <c r="H1805">
        <v>3</v>
      </c>
      <c r="I1805">
        <v>11</v>
      </c>
      <c r="J1805">
        <v>0</v>
      </c>
      <c r="K1805">
        <v>7</v>
      </c>
      <c r="L1805">
        <v>1</v>
      </c>
    </row>
    <row r="1806" spans="1:12">
      <c r="A1806" t="s">
        <v>5910</v>
      </c>
      <c r="B1806" t="s">
        <v>5911</v>
      </c>
      <c r="C1806" t="s">
        <v>5577</v>
      </c>
      <c r="D1806" t="s">
        <v>5912</v>
      </c>
      <c r="E1806" t="s">
        <v>5583</v>
      </c>
      <c r="F1806" t="s">
        <v>17</v>
      </c>
      <c r="G1806" t="s">
        <v>32</v>
      </c>
      <c r="H1806">
        <v>4</v>
      </c>
      <c r="I1806">
        <v>11</v>
      </c>
      <c r="J1806">
        <v>2</v>
      </c>
      <c r="K1806">
        <v>6</v>
      </c>
      <c r="L1806">
        <v>1</v>
      </c>
    </row>
    <row r="1807" spans="1:12">
      <c r="A1807" t="s">
        <v>5913</v>
      </c>
      <c r="B1807" t="s">
        <v>5914</v>
      </c>
      <c r="C1807" t="s">
        <v>5577</v>
      </c>
      <c r="D1807" t="s">
        <v>49</v>
      </c>
      <c r="E1807" t="s">
        <v>5609</v>
      </c>
      <c r="F1807" t="s">
        <v>17</v>
      </c>
      <c r="G1807" t="s">
        <v>32</v>
      </c>
      <c r="H1807">
        <v>5</v>
      </c>
      <c r="I1807">
        <v>11</v>
      </c>
      <c r="J1807">
        <v>3</v>
      </c>
      <c r="K1807">
        <v>0</v>
      </c>
      <c r="L1807">
        <v>0</v>
      </c>
    </row>
    <row r="1808" spans="1:12">
      <c r="A1808" t="s">
        <v>5915</v>
      </c>
      <c r="B1808" t="s">
        <v>5916</v>
      </c>
      <c r="C1808" t="s">
        <v>5577</v>
      </c>
      <c r="D1808" t="s">
        <v>5917</v>
      </c>
      <c r="E1808" t="s">
        <v>2011</v>
      </c>
      <c r="F1808" t="s">
        <v>17</v>
      </c>
      <c r="G1808" t="s">
        <v>32</v>
      </c>
      <c r="H1808">
        <v>3</v>
      </c>
      <c r="I1808">
        <v>11</v>
      </c>
      <c r="J1808">
        <v>0</v>
      </c>
      <c r="K1808">
        <v>6</v>
      </c>
      <c r="L1808">
        <v>0</v>
      </c>
    </row>
    <row r="1809" spans="1:12">
      <c r="A1809" t="s">
        <v>5918</v>
      </c>
      <c r="B1809" t="s">
        <v>5919</v>
      </c>
      <c r="C1809" t="s">
        <v>5577</v>
      </c>
      <c r="D1809" t="s">
        <v>5920</v>
      </c>
      <c r="E1809" t="s">
        <v>2307</v>
      </c>
      <c r="F1809" t="s">
        <v>17</v>
      </c>
      <c r="G1809" t="s">
        <v>32</v>
      </c>
      <c r="H1809">
        <v>2</v>
      </c>
      <c r="I1809">
        <v>11</v>
      </c>
      <c r="J1809">
        <v>1</v>
      </c>
      <c r="K1809">
        <v>5</v>
      </c>
      <c r="L1809">
        <v>0</v>
      </c>
    </row>
    <row r="1810" spans="1:12">
      <c r="A1810" t="s">
        <v>5921</v>
      </c>
      <c r="B1810" t="s">
        <v>5922</v>
      </c>
      <c r="C1810" t="s">
        <v>5577</v>
      </c>
      <c r="D1810" t="s">
        <v>5923</v>
      </c>
      <c r="E1810" t="s">
        <v>3170</v>
      </c>
      <c r="F1810" t="s">
        <v>17</v>
      </c>
      <c r="G1810" t="s">
        <v>32</v>
      </c>
      <c r="H1810">
        <v>3</v>
      </c>
      <c r="I1810">
        <v>11</v>
      </c>
      <c r="J1810">
        <v>0</v>
      </c>
      <c r="K1810">
        <v>7</v>
      </c>
      <c r="L1810">
        <v>2</v>
      </c>
    </row>
    <row r="1811" spans="1:12">
      <c r="A1811" t="s">
        <v>5924</v>
      </c>
      <c r="B1811" t="s">
        <v>5925</v>
      </c>
      <c r="C1811" t="s">
        <v>5577</v>
      </c>
      <c r="D1811" t="s">
        <v>5926</v>
      </c>
      <c r="E1811" t="s">
        <v>5579</v>
      </c>
      <c r="F1811" t="s">
        <v>17</v>
      </c>
      <c r="G1811" t="s">
        <v>32</v>
      </c>
      <c r="H1811">
        <v>2</v>
      </c>
      <c r="I1811">
        <v>11</v>
      </c>
      <c r="J1811">
        <v>0</v>
      </c>
      <c r="K1811">
        <v>6</v>
      </c>
      <c r="L1811">
        <v>2</v>
      </c>
    </row>
    <row r="1812" spans="1:12">
      <c r="A1812" t="s">
        <v>5927</v>
      </c>
      <c r="B1812" t="s">
        <v>5928</v>
      </c>
      <c r="C1812" t="s">
        <v>5577</v>
      </c>
      <c r="D1812" t="s">
        <v>5929</v>
      </c>
      <c r="E1812" t="s">
        <v>1907</v>
      </c>
      <c r="F1812" t="s">
        <v>17</v>
      </c>
      <c r="G1812" t="s">
        <v>32</v>
      </c>
      <c r="H1812">
        <v>2</v>
      </c>
      <c r="I1812">
        <v>11</v>
      </c>
      <c r="J1812">
        <v>1</v>
      </c>
      <c r="K1812">
        <v>7</v>
      </c>
      <c r="L1812">
        <v>2</v>
      </c>
    </row>
    <row r="1813" spans="1:12">
      <c r="A1813" t="s">
        <v>5930</v>
      </c>
      <c r="B1813" t="s">
        <v>5931</v>
      </c>
      <c r="C1813" t="s">
        <v>5577</v>
      </c>
      <c r="D1813" t="s">
        <v>5932</v>
      </c>
      <c r="E1813" t="s">
        <v>4102</v>
      </c>
      <c r="F1813" t="s">
        <v>17</v>
      </c>
      <c r="G1813" t="s">
        <v>32</v>
      </c>
      <c r="H1813">
        <v>2</v>
      </c>
      <c r="I1813">
        <v>11</v>
      </c>
      <c r="J1813">
        <v>0</v>
      </c>
      <c r="K1813">
        <v>8</v>
      </c>
      <c r="L1813">
        <v>3</v>
      </c>
    </row>
    <row r="1814" spans="1:12">
      <c r="A1814" t="s">
        <v>5933</v>
      </c>
      <c r="B1814" t="s">
        <v>5934</v>
      </c>
      <c r="C1814" t="s">
        <v>5577</v>
      </c>
      <c r="D1814" t="s">
        <v>5935</v>
      </c>
      <c r="E1814" t="s">
        <v>5583</v>
      </c>
      <c r="F1814" t="s">
        <v>17</v>
      </c>
      <c r="G1814" t="s">
        <v>32</v>
      </c>
      <c r="H1814">
        <v>5</v>
      </c>
      <c r="I1814">
        <v>11</v>
      </c>
      <c r="J1814">
        <v>0</v>
      </c>
      <c r="K1814">
        <v>9</v>
      </c>
      <c r="L1814">
        <v>1</v>
      </c>
    </row>
    <row r="1815" spans="1:12">
      <c r="A1815" t="s">
        <v>5936</v>
      </c>
      <c r="B1815" t="s">
        <v>5937</v>
      </c>
      <c r="C1815" t="s">
        <v>5577</v>
      </c>
      <c r="D1815" t="s">
        <v>5938</v>
      </c>
      <c r="E1815" t="s">
        <v>5939</v>
      </c>
      <c r="F1815" t="s">
        <v>17</v>
      </c>
      <c r="G1815" t="s">
        <v>32</v>
      </c>
      <c r="H1815">
        <v>3</v>
      </c>
      <c r="I1815">
        <v>11</v>
      </c>
      <c r="J1815">
        <v>2</v>
      </c>
      <c r="K1815">
        <v>7</v>
      </c>
      <c r="L1815">
        <v>1</v>
      </c>
    </row>
    <row r="1816" spans="1:12">
      <c r="A1816" t="s">
        <v>5940</v>
      </c>
      <c r="B1816" t="s">
        <v>5941</v>
      </c>
      <c r="C1816" t="s">
        <v>5577</v>
      </c>
      <c r="D1816" t="s">
        <v>5942</v>
      </c>
      <c r="E1816" t="s">
        <v>1900</v>
      </c>
      <c r="F1816" t="s">
        <v>17</v>
      </c>
      <c r="G1816" t="s">
        <v>32</v>
      </c>
      <c r="H1816">
        <v>4</v>
      </c>
      <c r="I1816">
        <v>11</v>
      </c>
      <c r="J1816">
        <v>0</v>
      </c>
      <c r="K1816">
        <v>7</v>
      </c>
      <c r="L1816">
        <v>0</v>
      </c>
    </row>
    <row r="1817" spans="1:12">
      <c r="A1817" t="s">
        <v>5943</v>
      </c>
      <c r="B1817" t="s">
        <v>5944</v>
      </c>
      <c r="C1817" t="s">
        <v>5577</v>
      </c>
      <c r="D1817" t="s">
        <v>5945</v>
      </c>
      <c r="E1817" t="s">
        <v>1900</v>
      </c>
      <c r="F1817" t="s">
        <v>17</v>
      </c>
      <c r="G1817" t="s">
        <v>32</v>
      </c>
      <c r="H1817">
        <v>3</v>
      </c>
      <c r="I1817">
        <v>11</v>
      </c>
      <c r="J1817">
        <v>0</v>
      </c>
      <c r="K1817">
        <v>8</v>
      </c>
      <c r="L1817">
        <v>1</v>
      </c>
    </row>
    <row r="1818" spans="1:12">
      <c r="A1818" t="s">
        <v>5946</v>
      </c>
      <c r="B1818" t="s">
        <v>5947</v>
      </c>
      <c r="C1818" t="s">
        <v>5577</v>
      </c>
      <c r="D1818" t="s">
        <v>5825</v>
      </c>
      <c r="E1818" t="s">
        <v>742</v>
      </c>
      <c r="F1818" t="s">
        <v>17</v>
      </c>
      <c r="G1818" t="s">
        <v>67</v>
      </c>
      <c r="H1818">
        <v>1</v>
      </c>
      <c r="I1818">
        <v>11</v>
      </c>
      <c r="J1818">
        <v>0</v>
      </c>
      <c r="K1818">
        <v>4</v>
      </c>
      <c r="L1818">
        <v>2</v>
      </c>
    </row>
    <row r="1819" spans="1:12">
      <c r="A1819" t="s">
        <v>5948</v>
      </c>
      <c r="B1819" t="s">
        <v>5949</v>
      </c>
      <c r="C1819" t="s">
        <v>5577</v>
      </c>
      <c r="D1819" t="s">
        <v>5950</v>
      </c>
      <c r="E1819" t="s">
        <v>5300</v>
      </c>
      <c r="F1819" t="s">
        <v>17</v>
      </c>
      <c r="G1819" t="s">
        <v>32</v>
      </c>
      <c r="H1819">
        <v>1</v>
      </c>
      <c r="I1819">
        <v>11</v>
      </c>
      <c r="J1819">
        <v>0</v>
      </c>
      <c r="K1819">
        <v>5</v>
      </c>
      <c r="L1819">
        <v>1</v>
      </c>
    </row>
    <row r="1820" spans="1:12">
      <c r="A1820" t="s">
        <v>5951</v>
      </c>
      <c r="B1820" t="s">
        <v>5952</v>
      </c>
      <c r="C1820" t="s">
        <v>5577</v>
      </c>
      <c r="D1820" t="s">
        <v>5953</v>
      </c>
      <c r="E1820" t="s">
        <v>4102</v>
      </c>
      <c r="F1820" t="s">
        <v>17</v>
      </c>
      <c r="G1820" t="s">
        <v>67</v>
      </c>
      <c r="H1820">
        <v>4</v>
      </c>
      <c r="I1820">
        <v>11</v>
      </c>
      <c r="J1820">
        <v>0</v>
      </c>
      <c r="K1820">
        <v>9</v>
      </c>
      <c r="L1820">
        <v>2</v>
      </c>
    </row>
    <row r="1821" spans="1:12">
      <c r="A1821" t="s">
        <v>5954</v>
      </c>
      <c r="B1821" t="s">
        <v>5955</v>
      </c>
      <c r="C1821" t="s">
        <v>5577</v>
      </c>
      <c r="D1821" t="s">
        <v>5956</v>
      </c>
      <c r="E1821" t="s">
        <v>5591</v>
      </c>
      <c r="F1821" t="s">
        <v>17</v>
      </c>
      <c r="G1821" t="s">
        <v>32</v>
      </c>
      <c r="H1821">
        <v>2</v>
      </c>
      <c r="I1821">
        <v>11</v>
      </c>
      <c r="J1821">
        <v>0</v>
      </c>
      <c r="K1821">
        <v>10</v>
      </c>
      <c r="L1821">
        <v>1</v>
      </c>
    </row>
    <row r="1822" spans="1:12">
      <c r="A1822" t="s">
        <v>5957</v>
      </c>
      <c r="B1822" t="s">
        <v>5958</v>
      </c>
      <c r="C1822" t="s">
        <v>5577</v>
      </c>
      <c r="D1822" t="s">
        <v>5959</v>
      </c>
      <c r="E1822" t="s">
        <v>5599</v>
      </c>
      <c r="F1822" t="s">
        <v>17</v>
      </c>
      <c r="G1822" t="s">
        <v>32</v>
      </c>
      <c r="H1822">
        <v>1</v>
      </c>
      <c r="I1822">
        <v>11</v>
      </c>
      <c r="J1822">
        <v>0</v>
      </c>
      <c r="K1822">
        <v>2</v>
      </c>
      <c r="L1822">
        <v>3</v>
      </c>
    </row>
    <row r="1823" spans="1:12">
      <c r="A1823" t="s">
        <v>5960</v>
      </c>
      <c r="B1823" t="s">
        <v>5961</v>
      </c>
      <c r="C1823" t="s">
        <v>5577</v>
      </c>
      <c r="D1823" t="s">
        <v>5962</v>
      </c>
      <c r="E1823" t="s">
        <v>742</v>
      </c>
      <c r="F1823" t="s">
        <v>17</v>
      </c>
      <c r="G1823" t="s">
        <v>113</v>
      </c>
      <c r="H1823">
        <v>1</v>
      </c>
      <c r="I1823">
        <v>11</v>
      </c>
      <c r="J1823">
        <v>0</v>
      </c>
      <c r="K1823">
        <v>2</v>
      </c>
      <c r="L1823">
        <v>1</v>
      </c>
    </row>
    <row r="1824" spans="1:12">
      <c r="A1824" t="s">
        <v>5963</v>
      </c>
      <c r="B1824" t="s">
        <v>5964</v>
      </c>
      <c r="C1824" t="s">
        <v>5577</v>
      </c>
      <c r="D1824" t="s">
        <v>5965</v>
      </c>
      <c r="E1824" t="s">
        <v>5587</v>
      </c>
      <c r="F1824" t="s">
        <v>17</v>
      </c>
      <c r="G1824" t="s">
        <v>32</v>
      </c>
      <c r="H1824">
        <v>1</v>
      </c>
      <c r="I1824">
        <v>11</v>
      </c>
      <c r="J1824">
        <v>0</v>
      </c>
      <c r="K1824">
        <v>5</v>
      </c>
      <c r="L1824">
        <v>0</v>
      </c>
    </row>
    <row r="1825" spans="1:12">
      <c r="A1825" t="s">
        <v>5966</v>
      </c>
      <c r="B1825" t="s">
        <v>5967</v>
      </c>
      <c r="C1825" t="s">
        <v>5577</v>
      </c>
      <c r="D1825" t="s">
        <v>5968</v>
      </c>
      <c r="E1825" t="s">
        <v>4102</v>
      </c>
      <c r="F1825" t="s">
        <v>17</v>
      </c>
      <c r="G1825" t="s">
        <v>140</v>
      </c>
      <c r="H1825">
        <v>4</v>
      </c>
      <c r="I1825">
        <v>11</v>
      </c>
      <c r="J1825">
        <v>0</v>
      </c>
      <c r="K1825">
        <v>7</v>
      </c>
      <c r="L1825">
        <v>1</v>
      </c>
    </row>
    <row r="1826" spans="1:12">
      <c r="A1826" t="s">
        <v>5969</v>
      </c>
      <c r="B1826" t="s">
        <v>5970</v>
      </c>
      <c r="C1826" t="s">
        <v>5577</v>
      </c>
      <c r="D1826" t="s">
        <v>5971</v>
      </c>
      <c r="E1826" t="s">
        <v>78</v>
      </c>
      <c r="F1826" t="s">
        <v>235</v>
      </c>
      <c r="G1826" t="s">
        <v>32</v>
      </c>
      <c r="H1826">
        <v>3</v>
      </c>
      <c r="I1826">
        <v>11</v>
      </c>
      <c r="J1826">
        <v>0</v>
      </c>
      <c r="K1826">
        <v>7</v>
      </c>
      <c r="L1826">
        <v>0</v>
      </c>
    </row>
    <row r="1827" spans="1:12">
      <c r="A1827" t="s">
        <v>5972</v>
      </c>
      <c r="B1827" t="s">
        <v>5973</v>
      </c>
      <c r="C1827" t="s">
        <v>5577</v>
      </c>
      <c r="D1827" t="s">
        <v>5974</v>
      </c>
      <c r="E1827" t="s">
        <v>5975</v>
      </c>
      <c r="F1827" t="s">
        <v>235</v>
      </c>
      <c r="G1827" t="s">
        <v>32</v>
      </c>
      <c r="H1827">
        <v>3</v>
      </c>
      <c r="I1827">
        <v>11</v>
      </c>
      <c r="J1827">
        <v>0</v>
      </c>
      <c r="K1827">
        <v>5</v>
      </c>
      <c r="L1827">
        <v>0</v>
      </c>
    </row>
    <row r="1828" spans="1:12">
      <c r="A1828" t="s">
        <v>5976</v>
      </c>
      <c r="B1828" t="s">
        <v>5977</v>
      </c>
      <c r="C1828" t="s">
        <v>5577</v>
      </c>
      <c r="D1828" t="s">
        <v>5978</v>
      </c>
      <c r="E1828" t="s">
        <v>197</v>
      </c>
      <c r="F1828" t="s">
        <v>235</v>
      </c>
      <c r="G1828" t="s">
        <v>32</v>
      </c>
      <c r="H1828">
        <v>1</v>
      </c>
      <c r="I1828">
        <v>11</v>
      </c>
      <c r="J1828">
        <v>0</v>
      </c>
      <c r="K1828">
        <v>3</v>
      </c>
      <c r="L1828">
        <v>1</v>
      </c>
    </row>
    <row r="1829" spans="1:12">
      <c r="A1829" t="s">
        <v>5979</v>
      </c>
      <c r="B1829" t="s">
        <v>5980</v>
      </c>
      <c r="C1829" t="s">
        <v>5981</v>
      </c>
      <c r="D1829" t="s">
        <v>5982</v>
      </c>
      <c r="E1829" t="s">
        <v>5983</v>
      </c>
      <c r="F1829" t="s">
        <v>17</v>
      </c>
      <c r="G1829" t="s">
        <v>18</v>
      </c>
      <c r="H1829">
        <v>3</v>
      </c>
      <c r="I1829">
        <v>11</v>
      </c>
      <c r="J1829">
        <v>0</v>
      </c>
      <c r="K1829">
        <v>11</v>
      </c>
      <c r="L1829">
        <v>0</v>
      </c>
    </row>
    <row r="1830" spans="1:12">
      <c r="A1830" t="s">
        <v>5984</v>
      </c>
      <c r="B1830" t="s">
        <v>5985</v>
      </c>
      <c r="C1830" t="s">
        <v>5981</v>
      </c>
      <c r="D1830" t="s">
        <v>5986</v>
      </c>
      <c r="E1830" t="s">
        <v>5987</v>
      </c>
      <c r="F1830" t="s">
        <v>17</v>
      </c>
      <c r="G1830" t="s">
        <v>32</v>
      </c>
      <c r="H1830">
        <v>4</v>
      </c>
      <c r="I1830">
        <v>11</v>
      </c>
      <c r="J1830">
        <v>4</v>
      </c>
      <c r="K1830">
        <v>7</v>
      </c>
      <c r="L1830">
        <v>0</v>
      </c>
    </row>
    <row r="1831" spans="1:12">
      <c r="A1831" t="s">
        <v>5988</v>
      </c>
      <c r="B1831" t="s">
        <v>5989</v>
      </c>
      <c r="C1831" t="s">
        <v>5981</v>
      </c>
      <c r="D1831" t="s">
        <v>5990</v>
      </c>
      <c r="E1831" t="s">
        <v>5991</v>
      </c>
      <c r="F1831" t="s">
        <v>17</v>
      </c>
      <c r="G1831" t="s">
        <v>18</v>
      </c>
      <c r="H1831">
        <v>4</v>
      </c>
      <c r="I1831">
        <v>11</v>
      </c>
      <c r="J1831">
        <v>0</v>
      </c>
      <c r="K1831">
        <v>6</v>
      </c>
      <c r="L1831">
        <v>0</v>
      </c>
    </row>
    <row r="1832" spans="1:12">
      <c r="A1832" t="s">
        <v>5992</v>
      </c>
      <c r="B1832" t="s">
        <v>5993</v>
      </c>
      <c r="C1832" t="s">
        <v>5981</v>
      </c>
      <c r="D1832" t="s">
        <v>5994</v>
      </c>
      <c r="E1832" t="s">
        <v>5995</v>
      </c>
      <c r="F1832" t="s">
        <v>17</v>
      </c>
      <c r="G1832" t="s">
        <v>32</v>
      </c>
      <c r="H1832">
        <v>2</v>
      </c>
      <c r="I1832">
        <v>11</v>
      </c>
      <c r="J1832">
        <v>0</v>
      </c>
      <c r="K1832">
        <v>10</v>
      </c>
      <c r="L1832">
        <v>0</v>
      </c>
    </row>
    <row r="1833" spans="1:12">
      <c r="A1833" t="s">
        <v>5996</v>
      </c>
      <c r="B1833" t="s">
        <v>5997</v>
      </c>
      <c r="C1833" t="s">
        <v>5981</v>
      </c>
      <c r="D1833" t="s">
        <v>5998</v>
      </c>
      <c r="E1833" t="s">
        <v>5999</v>
      </c>
      <c r="F1833" t="s">
        <v>17</v>
      </c>
      <c r="G1833" t="s">
        <v>32</v>
      </c>
      <c r="H1833">
        <v>3</v>
      </c>
      <c r="I1833">
        <v>11</v>
      </c>
      <c r="J1833">
        <v>0</v>
      </c>
      <c r="K1833">
        <v>8</v>
      </c>
      <c r="L1833">
        <v>1</v>
      </c>
    </row>
    <row r="1834" spans="1:12">
      <c r="A1834" t="s">
        <v>6000</v>
      </c>
      <c r="B1834" t="s">
        <v>6001</v>
      </c>
      <c r="C1834" t="s">
        <v>5981</v>
      </c>
      <c r="D1834" t="s">
        <v>6002</v>
      </c>
      <c r="E1834" t="s">
        <v>2354</v>
      </c>
      <c r="F1834" t="s">
        <v>17</v>
      </c>
      <c r="G1834" t="s">
        <v>32</v>
      </c>
      <c r="H1834">
        <v>3</v>
      </c>
      <c r="I1834">
        <v>11</v>
      </c>
      <c r="J1834">
        <v>0</v>
      </c>
      <c r="K1834">
        <v>7</v>
      </c>
      <c r="L1834">
        <v>0</v>
      </c>
    </row>
    <row r="1835" spans="1:12">
      <c r="A1835" t="s">
        <v>6003</v>
      </c>
      <c r="B1835" t="s">
        <v>6004</v>
      </c>
      <c r="C1835" t="s">
        <v>5981</v>
      </c>
      <c r="D1835" t="s">
        <v>6005</v>
      </c>
      <c r="E1835" t="s">
        <v>6006</v>
      </c>
      <c r="F1835" t="s">
        <v>17</v>
      </c>
      <c r="G1835" t="s">
        <v>27</v>
      </c>
      <c r="H1835">
        <v>3</v>
      </c>
      <c r="I1835">
        <v>11</v>
      </c>
      <c r="J1835">
        <v>0</v>
      </c>
      <c r="K1835">
        <v>7</v>
      </c>
      <c r="L1835">
        <v>0</v>
      </c>
    </row>
    <row r="1836" spans="1:12">
      <c r="A1836" t="s">
        <v>6007</v>
      </c>
      <c r="B1836" t="s">
        <v>6008</v>
      </c>
      <c r="C1836" t="s">
        <v>5981</v>
      </c>
      <c r="D1836" t="s">
        <v>6009</v>
      </c>
      <c r="E1836" t="s">
        <v>2182</v>
      </c>
      <c r="F1836" t="s">
        <v>17</v>
      </c>
      <c r="G1836" t="s">
        <v>32</v>
      </c>
      <c r="H1836">
        <v>4</v>
      </c>
      <c r="I1836">
        <v>11</v>
      </c>
      <c r="J1836">
        <v>2</v>
      </c>
      <c r="K1836">
        <v>7</v>
      </c>
      <c r="L1836">
        <v>2</v>
      </c>
    </row>
    <row r="1837" spans="1:12">
      <c r="A1837" t="s">
        <v>6010</v>
      </c>
      <c r="B1837" t="s">
        <v>6011</v>
      </c>
      <c r="C1837" t="s">
        <v>5981</v>
      </c>
      <c r="D1837" t="s">
        <v>6012</v>
      </c>
      <c r="E1837" t="s">
        <v>3528</v>
      </c>
      <c r="F1837" t="s">
        <v>17</v>
      </c>
      <c r="G1837" t="s">
        <v>32</v>
      </c>
      <c r="H1837">
        <v>2</v>
      </c>
      <c r="I1837">
        <v>11</v>
      </c>
      <c r="J1837">
        <v>0</v>
      </c>
      <c r="K1837">
        <v>9</v>
      </c>
      <c r="L1837">
        <v>1</v>
      </c>
    </row>
    <row r="1838" spans="1:12">
      <c r="A1838" t="s">
        <v>6013</v>
      </c>
      <c r="B1838" t="s">
        <v>6014</v>
      </c>
      <c r="C1838" t="s">
        <v>5981</v>
      </c>
      <c r="D1838" t="s">
        <v>6015</v>
      </c>
      <c r="E1838" t="s">
        <v>104</v>
      </c>
      <c r="F1838" t="s">
        <v>17</v>
      </c>
      <c r="G1838" t="s">
        <v>27</v>
      </c>
      <c r="H1838">
        <v>3</v>
      </c>
      <c r="I1838">
        <v>11</v>
      </c>
      <c r="J1838">
        <v>0</v>
      </c>
      <c r="K1838">
        <v>9</v>
      </c>
      <c r="L1838">
        <v>0</v>
      </c>
    </row>
    <row r="1839" spans="1:12">
      <c r="A1839" t="s">
        <v>6016</v>
      </c>
      <c r="B1839" t="s">
        <v>6017</v>
      </c>
      <c r="C1839" t="s">
        <v>5981</v>
      </c>
      <c r="D1839" t="s">
        <v>6018</v>
      </c>
      <c r="E1839" t="s">
        <v>3581</v>
      </c>
      <c r="F1839" t="s">
        <v>17</v>
      </c>
      <c r="G1839" t="s">
        <v>113</v>
      </c>
      <c r="H1839">
        <v>5</v>
      </c>
      <c r="I1839">
        <v>11</v>
      </c>
      <c r="J1839">
        <v>1</v>
      </c>
      <c r="K1839">
        <v>9</v>
      </c>
      <c r="L1839">
        <v>0</v>
      </c>
    </row>
    <row r="1840" spans="1:12">
      <c r="A1840" t="s">
        <v>6019</v>
      </c>
      <c r="B1840" t="s">
        <v>6020</v>
      </c>
      <c r="C1840" t="s">
        <v>5981</v>
      </c>
      <c r="D1840" t="s">
        <v>6021</v>
      </c>
      <c r="E1840" t="s">
        <v>63</v>
      </c>
      <c r="F1840" t="s">
        <v>17</v>
      </c>
      <c r="G1840" t="s">
        <v>32</v>
      </c>
      <c r="H1840">
        <v>1</v>
      </c>
      <c r="I1840">
        <v>11</v>
      </c>
      <c r="J1840">
        <v>0</v>
      </c>
      <c r="K1840">
        <v>5</v>
      </c>
      <c r="L1840">
        <v>1</v>
      </c>
    </row>
    <row r="1841" spans="1:12">
      <c r="A1841" t="s">
        <v>6022</v>
      </c>
      <c r="B1841" t="s">
        <v>6023</v>
      </c>
      <c r="C1841" t="s">
        <v>5981</v>
      </c>
      <c r="D1841" t="s">
        <v>6024</v>
      </c>
      <c r="E1841" t="s">
        <v>6025</v>
      </c>
      <c r="F1841" t="s">
        <v>17</v>
      </c>
      <c r="G1841" t="s">
        <v>18</v>
      </c>
      <c r="H1841">
        <v>2</v>
      </c>
      <c r="I1841">
        <v>11</v>
      </c>
      <c r="J1841">
        <v>0</v>
      </c>
      <c r="K1841">
        <v>9</v>
      </c>
      <c r="L1841">
        <v>0</v>
      </c>
    </row>
    <row r="1842" spans="1:12">
      <c r="A1842" t="s">
        <v>6026</v>
      </c>
      <c r="B1842" t="s">
        <v>6027</v>
      </c>
      <c r="C1842" t="s">
        <v>5981</v>
      </c>
      <c r="D1842" t="s">
        <v>6028</v>
      </c>
      <c r="E1842" t="s">
        <v>3581</v>
      </c>
      <c r="F1842" t="s">
        <v>17</v>
      </c>
      <c r="G1842" t="s">
        <v>32</v>
      </c>
      <c r="H1842">
        <v>4</v>
      </c>
      <c r="I1842">
        <v>11</v>
      </c>
      <c r="J1842">
        <v>0</v>
      </c>
      <c r="K1842">
        <v>9</v>
      </c>
      <c r="L1842">
        <v>0</v>
      </c>
    </row>
    <row r="1843" spans="1:12">
      <c r="A1843" t="s">
        <v>6029</v>
      </c>
      <c r="B1843" t="s">
        <v>6030</v>
      </c>
      <c r="C1843" t="s">
        <v>5981</v>
      </c>
      <c r="D1843" t="s">
        <v>6031</v>
      </c>
      <c r="E1843" t="s">
        <v>6032</v>
      </c>
      <c r="F1843" t="s">
        <v>17</v>
      </c>
      <c r="G1843" t="s">
        <v>113</v>
      </c>
      <c r="H1843">
        <v>3</v>
      </c>
      <c r="I1843">
        <v>11</v>
      </c>
      <c r="J1843">
        <v>0</v>
      </c>
      <c r="K1843">
        <v>6</v>
      </c>
      <c r="L1843">
        <v>0</v>
      </c>
    </row>
    <row r="1844" spans="1:12">
      <c r="A1844" t="s">
        <v>6033</v>
      </c>
      <c r="B1844" t="s">
        <v>6034</v>
      </c>
      <c r="C1844" t="s">
        <v>5981</v>
      </c>
      <c r="D1844" t="s">
        <v>6035</v>
      </c>
      <c r="E1844" t="s">
        <v>6036</v>
      </c>
      <c r="F1844" t="s">
        <v>17</v>
      </c>
      <c r="G1844" t="s">
        <v>32</v>
      </c>
      <c r="H1844">
        <v>3</v>
      </c>
      <c r="I1844">
        <v>11</v>
      </c>
      <c r="J1844">
        <v>0</v>
      </c>
      <c r="K1844">
        <v>5</v>
      </c>
      <c r="L1844">
        <v>0</v>
      </c>
    </row>
    <row r="1845" spans="1:12">
      <c r="A1845" t="s">
        <v>6037</v>
      </c>
      <c r="B1845" t="s">
        <v>6038</v>
      </c>
      <c r="C1845" t="s">
        <v>5981</v>
      </c>
      <c r="D1845" t="s">
        <v>6039</v>
      </c>
      <c r="E1845" t="s">
        <v>3849</v>
      </c>
      <c r="F1845" t="s">
        <v>17</v>
      </c>
      <c r="G1845" t="s">
        <v>32</v>
      </c>
      <c r="H1845">
        <v>1</v>
      </c>
      <c r="I1845">
        <v>11</v>
      </c>
      <c r="J1845">
        <v>0</v>
      </c>
      <c r="K1845">
        <v>8</v>
      </c>
      <c r="L1845">
        <v>3</v>
      </c>
    </row>
    <row r="1846" spans="1:12">
      <c r="A1846" t="s">
        <v>6040</v>
      </c>
      <c r="B1846" t="s">
        <v>6041</v>
      </c>
      <c r="C1846" t="s">
        <v>5981</v>
      </c>
      <c r="D1846" t="s">
        <v>6042</v>
      </c>
      <c r="E1846" t="s">
        <v>6043</v>
      </c>
      <c r="F1846" t="s">
        <v>17</v>
      </c>
      <c r="G1846" t="s">
        <v>27</v>
      </c>
      <c r="H1846">
        <v>5</v>
      </c>
      <c r="I1846">
        <v>11</v>
      </c>
      <c r="J1846">
        <v>2</v>
      </c>
      <c r="K1846">
        <v>9</v>
      </c>
      <c r="L1846">
        <v>0</v>
      </c>
    </row>
    <row r="1847" spans="1:12">
      <c r="A1847" t="s">
        <v>6044</v>
      </c>
      <c r="B1847" t="s">
        <v>6045</v>
      </c>
      <c r="C1847" t="s">
        <v>5981</v>
      </c>
      <c r="D1847" t="s">
        <v>6046</v>
      </c>
      <c r="E1847" t="s">
        <v>6047</v>
      </c>
      <c r="F1847" t="s">
        <v>17</v>
      </c>
      <c r="G1847" t="s">
        <v>32</v>
      </c>
      <c r="H1847">
        <v>4</v>
      </c>
      <c r="I1847">
        <v>11</v>
      </c>
      <c r="J1847">
        <v>0</v>
      </c>
      <c r="K1847">
        <v>10</v>
      </c>
      <c r="L1847">
        <v>1</v>
      </c>
    </row>
    <row r="1848" spans="1:12">
      <c r="A1848" t="s">
        <v>6048</v>
      </c>
      <c r="B1848" t="s">
        <v>6049</v>
      </c>
      <c r="C1848" t="s">
        <v>5981</v>
      </c>
      <c r="D1848" t="s">
        <v>6050</v>
      </c>
      <c r="E1848" t="s">
        <v>6051</v>
      </c>
      <c r="F1848" t="s">
        <v>17</v>
      </c>
      <c r="G1848" t="s">
        <v>32</v>
      </c>
      <c r="H1848">
        <v>3</v>
      </c>
      <c r="I1848">
        <v>11</v>
      </c>
      <c r="J1848">
        <v>0</v>
      </c>
      <c r="K1848">
        <v>7</v>
      </c>
      <c r="L1848">
        <v>0</v>
      </c>
    </row>
    <row r="1849" spans="1:12">
      <c r="A1849" t="s">
        <v>6052</v>
      </c>
      <c r="B1849" t="s">
        <v>6053</v>
      </c>
      <c r="C1849" t="s">
        <v>5981</v>
      </c>
      <c r="D1849" t="s">
        <v>6054</v>
      </c>
      <c r="E1849" t="s">
        <v>6055</v>
      </c>
      <c r="F1849" t="s">
        <v>17</v>
      </c>
      <c r="G1849" t="s">
        <v>32</v>
      </c>
      <c r="H1849">
        <v>2</v>
      </c>
      <c r="I1849">
        <v>11</v>
      </c>
      <c r="J1849">
        <v>1</v>
      </c>
      <c r="K1849">
        <v>6</v>
      </c>
      <c r="L1849">
        <v>4</v>
      </c>
    </row>
    <row r="1850" spans="1:12">
      <c r="A1850" t="s">
        <v>6056</v>
      </c>
      <c r="B1850" t="s">
        <v>6057</v>
      </c>
      <c r="C1850" t="s">
        <v>5981</v>
      </c>
      <c r="D1850" t="s">
        <v>6058</v>
      </c>
      <c r="E1850" t="s">
        <v>3819</v>
      </c>
      <c r="F1850" t="s">
        <v>17</v>
      </c>
      <c r="G1850" t="s">
        <v>87</v>
      </c>
      <c r="H1850">
        <v>1</v>
      </c>
      <c r="I1850">
        <v>11</v>
      </c>
      <c r="J1850">
        <v>1</v>
      </c>
      <c r="K1850">
        <v>5</v>
      </c>
      <c r="L1850">
        <v>1</v>
      </c>
    </row>
    <row r="1851" spans="1:12">
      <c r="A1851" t="s">
        <v>6059</v>
      </c>
      <c r="B1851" t="s">
        <v>6060</v>
      </c>
      <c r="C1851" t="s">
        <v>5981</v>
      </c>
      <c r="D1851" t="s">
        <v>6061</v>
      </c>
      <c r="E1851" t="s">
        <v>6062</v>
      </c>
      <c r="F1851" t="s">
        <v>17</v>
      </c>
      <c r="G1851" t="s">
        <v>18</v>
      </c>
      <c r="H1851">
        <v>1</v>
      </c>
      <c r="I1851">
        <v>11</v>
      </c>
      <c r="J1851">
        <v>0</v>
      </c>
      <c r="K1851">
        <v>4</v>
      </c>
      <c r="L1851">
        <v>2</v>
      </c>
    </row>
    <row r="1852" spans="1:12">
      <c r="A1852" t="s">
        <v>6063</v>
      </c>
      <c r="B1852" t="s">
        <v>6064</v>
      </c>
      <c r="C1852" t="s">
        <v>5981</v>
      </c>
      <c r="D1852" t="s">
        <v>6065</v>
      </c>
      <c r="E1852" t="s">
        <v>2182</v>
      </c>
      <c r="F1852" t="s">
        <v>17</v>
      </c>
      <c r="G1852" t="s">
        <v>32</v>
      </c>
      <c r="H1852">
        <v>3</v>
      </c>
      <c r="I1852">
        <v>11</v>
      </c>
      <c r="J1852">
        <v>0</v>
      </c>
      <c r="K1852">
        <v>11</v>
      </c>
      <c r="L1852">
        <v>0</v>
      </c>
    </row>
    <row r="1853" spans="1:12">
      <c r="A1853" t="s">
        <v>6066</v>
      </c>
      <c r="B1853" t="s">
        <v>6067</v>
      </c>
      <c r="C1853" t="s">
        <v>5981</v>
      </c>
      <c r="D1853" t="s">
        <v>6068</v>
      </c>
      <c r="E1853" t="s">
        <v>6069</v>
      </c>
      <c r="F1853" t="s">
        <v>17</v>
      </c>
      <c r="G1853" t="s">
        <v>32</v>
      </c>
      <c r="H1853">
        <v>2</v>
      </c>
      <c r="I1853">
        <v>11</v>
      </c>
      <c r="J1853">
        <v>0</v>
      </c>
      <c r="K1853">
        <v>7</v>
      </c>
      <c r="L1853">
        <v>2</v>
      </c>
    </row>
    <row r="1854" spans="1:12">
      <c r="A1854" t="s">
        <v>6070</v>
      </c>
      <c r="B1854" t="s">
        <v>6071</v>
      </c>
      <c r="C1854" t="s">
        <v>5981</v>
      </c>
      <c r="D1854" t="s">
        <v>6072</v>
      </c>
      <c r="E1854" t="s">
        <v>6073</v>
      </c>
      <c r="F1854" t="s">
        <v>17</v>
      </c>
      <c r="G1854" t="s">
        <v>113</v>
      </c>
      <c r="H1854">
        <v>4</v>
      </c>
      <c r="I1854">
        <v>11</v>
      </c>
      <c r="J1854">
        <v>0</v>
      </c>
      <c r="K1854">
        <v>10</v>
      </c>
      <c r="L1854">
        <v>0</v>
      </c>
    </row>
    <row r="1855" spans="1:12">
      <c r="A1855" t="s">
        <v>6074</v>
      </c>
      <c r="B1855" t="s">
        <v>6075</v>
      </c>
      <c r="C1855" t="s">
        <v>5981</v>
      </c>
      <c r="D1855" t="s">
        <v>6076</v>
      </c>
      <c r="E1855" t="s">
        <v>6077</v>
      </c>
      <c r="F1855" t="s">
        <v>17</v>
      </c>
      <c r="G1855" t="s">
        <v>32</v>
      </c>
      <c r="H1855">
        <v>4</v>
      </c>
      <c r="I1855">
        <v>11</v>
      </c>
      <c r="J1855">
        <v>0</v>
      </c>
      <c r="K1855">
        <v>9</v>
      </c>
      <c r="L1855">
        <v>2</v>
      </c>
    </row>
    <row r="1856" spans="1:12">
      <c r="A1856" t="s">
        <v>6078</v>
      </c>
      <c r="B1856" t="s">
        <v>6079</v>
      </c>
      <c r="C1856" t="s">
        <v>5981</v>
      </c>
      <c r="D1856" t="s">
        <v>6080</v>
      </c>
      <c r="E1856" t="s">
        <v>5272</v>
      </c>
      <c r="F1856" t="s">
        <v>17</v>
      </c>
      <c r="G1856" t="s">
        <v>32</v>
      </c>
      <c r="H1856">
        <v>2</v>
      </c>
      <c r="I1856">
        <v>11</v>
      </c>
      <c r="J1856">
        <v>0</v>
      </c>
      <c r="K1856">
        <v>5</v>
      </c>
      <c r="L1856">
        <v>0</v>
      </c>
    </row>
    <row r="1857" spans="1:12">
      <c r="A1857" t="s">
        <v>6081</v>
      </c>
      <c r="B1857" t="s">
        <v>6082</v>
      </c>
      <c r="C1857" t="s">
        <v>5981</v>
      </c>
      <c r="D1857" t="s">
        <v>6083</v>
      </c>
      <c r="E1857" t="s">
        <v>655</v>
      </c>
      <c r="F1857" t="s">
        <v>17</v>
      </c>
      <c r="G1857" t="s">
        <v>67</v>
      </c>
      <c r="H1857">
        <v>5</v>
      </c>
      <c r="I1857">
        <v>11</v>
      </c>
      <c r="J1857">
        <v>1</v>
      </c>
      <c r="K1857">
        <v>10</v>
      </c>
      <c r="L1857">
        <v>0</v>
      </c>
    </row>
    <row r="1858" spans="1:12">
      <c r="A1858" t="s">
        <v>6084</v>
      </c>
      <c r="B1858" t="s">
        <v>6085</v>
      </c>
      <c r="C1858" t="s">
        <v>5981</v>
      </c>
      <c r="D1858" t="s">
        <v>6086</v>
      </c>
      <c r="E1858" t="s">
        <v>6087</v>
      </c>
      <c r="F1858" t="s">
        <v>17</v>
      </c>
      <c r="G1858" t="s">
        <v>113</v>
      </c>
      <c r="H1858">
        <v>3</v>
      </c>
      <c r="I1858">
        <v>11</v>
      </c>
      <c r="J1858">
        <v>1</v>
      </c>
      <c r="K1858">
        <v>7</v>
      </c>
      <c r="L1858">
        <v>0</v>
      </c>
    </row>
    <row r="1859" spans="1:12">
      <c r="A1859" t="s">
        <v>6088</v>
      </c>
      <c r="B1859" t="s">
        <v>6089</v>
      </c>
      <c r="C1859" t="s">
        <v>5981</v>
      </c>
      <c r="D1859" t="s">
        <v>6090</v>
      </c>
      <c r="E1859" t="s">
        <v>6091</v>
      </c>
      <c r="F1859" t="s">
        <v>17</v>
      </c>
      <c r="G1859" t="s">
        <v>87</v>
      </c>
      <c r="H1859">
        <v>1</v>
      </c>
      <c r="I1859">
        <v>11</v>
      </c>
      <c r="J1859">
        <v>0</v>
      </c>
      <c r="K1859">
        <v>7</v>
      </c>
      <c r="L1859">
        <v>2</v>
      </c>
    </row>
    <row r="1860" spans="1:12">
      <c r="A1860" t="s">
        <v>6092</v>
      </c>
      <c r="B1860" t="s">
        <v>6093</v>
      </c>
      <c r="C1860" t="s">
        <v>5981</v>
      </c>
      <c r="D1860" t="s">
        <v>6094</v>
      </c>
      <c r="E1860" t="s">
        <v>6095</v>
      </c>
      <c r="F1860" t="s">
        <v>17</v>
      </c>
      <c r="G1860" t="s">
        <v>32</v>
      </c>
      <c r="H1860">
        <v>4</v>
      </c>
      <c r="I1860">
        <v>11</v>
      </c>
      <c r="J1860">
        <v>0</v>
      </c>
      <c r="K1860">
        <v>10</v>
      </c>
      <c r="L1860">
        <v>1</v>
      </c>
    </row>
    <row r="1861" spans="1:12">
      <c r="A1861" t="s">
        <v>6096</v>
      </c>
      <c r="B1861" t="s">
        <v>6097</v>
      </c>
      <c r="C1861" t="s">
        <v>5981</v>
      </c>
      <c r="D1861" t="s">
        <v>6098</v>
      </c>
      <c r="E1861" t="s">
        <v>6099</v>
      </c>
      <c r="F1861" t="s">
        <v>17</v>
      </c>
      <c r="G1861" t="s">
        <v>32</v>
      </c>
      <c r="H1861">
        <v>2</v>
      </c>
      <c r="I1861">
        <v>11</v>
      </c>
      <c r="J1861">
        <v>0</v>
      </c>
      <c r="K1861">
        <v>9</v>
      </c>
      <c r="L1861">
        <v>1</v>
      </c>
    </row>
    <row r="1862" spans="1:12">
      <c r="A1862" t="s">
        <v>6100</v>
      </c>
      <c r="B1862" t="s">
        <v>6101</v>
      </c>
      <c r="C1862" t="s">
        <v>5981</v>
      </c>
      <c r="D1862" t="s">
        <v>6102</v>
      </c>
      <c r="E1862" t="s">
        <v>6103</v>
      </c>
      <c r="F1862" t="s">
        <v>17</v>
      </c>
      <c r="G1862" t="s">
        <v>32</v>
      </c>
      <c r="H1862">
        <v>3</v>
      </c>
      <c r="I1862">
        <v>11</v>
      </c>
      <c r="J1862">
        <v>0</v>
      </c>
      <c r="K1862">
        <v>7</v>
      </c>
      <c r="L1862">
        <v>0</v>
      </c>
    </row>
    <row r="1863" spans="1:12">
      <c r="A1863" t="s">
        <v>6104</v>
      </c>
      <c r="B1863" t="s">
        <v>6105</v>
      </c>
      <c r="C1863" t="s">
        <v>5981</v>
      </c>
      <c r="D1863" t="s">
        <v>6106</v>
      </c>
      <c r="E1863" t="s">
        <v>6107</v>
      </c>
      <c r="F1863" t="s">
        <v>17</v>
      </c>
      <c r="G1863" t="s">
        <v>27</v>
      </c>
      <c r="H1863">
        <v>2</v>
      </c>
      <c r="I1863">
        <v>11</v>
      </c>
      <c r="J1863">
        <v>0</v>
      </c>
      <c r="K1863">
        <v>8</v>
      </c>
      <c r="L1863">
        <v>0</v>
      </c>
    </row>
    <row r="1864" spans="1:12">
      <c r="A1864" t="s">
        <v>6108</v>
      </c>
      <c r="B1864" t="s">
        <v>6109</v>
      </c>
      <c r="C1864" t="s">
        <v>5981</v>
      </c>
      <c r="D1864" t="s">
        <v>6110</v>
      </c>
      <c r="E1864" t="s">
        <v>6111</v>
      </c>
      <c r="F1864" t="s">
        <v>17</v>
      </c>
      <c r="G1864" t="s">
        <v>32</v>
      </c>
      <c r="H1864">
        <v>3</v>
      </c>
      <c r="I1864">
        <v>11</v>
      </c>
      <c r="J1864">
        <v>0</v>
      </c>
      <c r="K1864">
        <v>7</v>
      </c>
      <c r="L1864">
        <v>1</v>
      </c>
    </row>
    <row r="1865" spans="1:12">
      <c r="A1865" t="s">
        <v>6112</v>
      </c>
      <c r="B1865" t="s">
        <v>6113</v>
      </c>
      <c r="C1865" t="s">
        <v>5981</v>
      </c>
      <c r="D1865" t="s">
        <v>6114</v>
      </c>
      <c r="E1865" t="s">
        <v>6115</v>
      </c>
      <c r="F1865" t="s">
        <v>17</v>
      </c>
      <c r="G1865" t="s">
        <v>32</v>
      </c>
      <c r="H1865">
        <v>3</v>
      </c>
      <c r="I1865">
        <v>11</v>
      </c>
      <c r="J1865">
        <v>1</v>
      </c>
      <c r="K1865">
        <v>5</v>
      </c>
      <c r="L1865">
        <v>0</v>
      </c>
    </row>
    <row r="1866" spans="1:12">
      <c r="A1866" t="s">
        <v>6116</v>
      </c>
      <c r="B1866" t="s">
        <v>6117</v>
      </c>
      <c r="C1866" t="s">
        <v>5981</v>
      </c>
      <c r="D1866" t="s">
        <v>6118</v>
      </c>
      <c r="E1866" t="s">
        <v>6119</v>
      </c>
      <c r="F1866" t="s">
        <v>17</v>
      </c>
      <c r="G1866" t="s">
        <v>18</v>
      </c>
      <c r="H1866">
        <v>3</v>
      </c>
      <c r="I1866">
        <v>11</v>
      </c>
      <c r="J1866">
        <v>0</v>
      </c>
      <c r="K1866">
        <v>10</v>
      </c>
      <c r="L1866">
        <v>0</v>
      </c>
    </row>
    <row r="1867" spans="1:12">
      <c r="A1867" t="s">
        <v>6120</v>
      </c>
      <c r="B1867" t="s">
        <v>6121</v>
      </c>
      <c r="C1867" t="s">
        <v>5981</v>
      </c>
      <c r="D1867" t="s">
        <v>6122</v>
      </c>
      <c r="E1867" t="s">
        <v>5995</v>
      </c>
      <c r="F1867" t="s">
        <v>17</v>
      </c>
      <c r="G1867" t="s">
        <v>32</v>
      </c>
      <c r="H1867">
        <v>4</v>
      </c>
      <c r="I1867">
        <v>11</v>
      </c>
      <c r="J1867">
        <v>1</v>
      </c>
      <c r="K1867">
        <v>10</v>
      </c>
      <c r="L1867">
        <v>0</v>
      </c>
    </row>
    <row r="1868" spans="1:12">
      <c r="A1868" t="s">
        <v>6123</v>
      </c>
      <c r="B1868" t="s">
        <v>6124</v>
      </c>
      <c r="C1868" t="s">
        <v>5981</v>
      </c>
      <c r="D1868" t="s">
        <v>6125</v>
      </c>
      <c r="E1868" t="s">
        <v>6111</v>
      </c>
      <c r="F1868" t="s">
        <v>17</v>
      </c>
      <c r="G1868" t="s">
        <v>32</v>
      </c>
      <c r="H1868">
        <v>3</v>
      </c>
      <c r="I1868">
        <v>11</v>
      </c>
      <c r="J1868">
        <v>0</v>
      </c>
      <c r="K1868">
        <v>7</v>
      </c>
      <c r="L1868">
        <v>0</v>
      </c>
    </row>
    <row r="1869" spans="1:12">
      <c r="A1869" t="s">
        <v>6126</v>
      </c>
      <c r="B1869" t="s">
        <v>6127</v>
      </c>
      <c r="C1869" t="s">
        <v>5981</v>
      </c>
      <c r="D1869" t="s">
        <v>6128</v>
      </c>
      <c r="E1869" t="s">
        <v>5991</v>
      </c>
      <c r="F1869" t="s">
        <v>17</v>
      </c>
      <c r="G1869" t="s">
        <v>32</v>
      </c>
      <c r="H1869">
        <v>3</v>
      </c>
      <c r="I1869">
        <v>11</v>
      </c>
      <c r="J1869">
        <v>0</v>
      </c>
      <c r="K1869">
        <v>7</v>
      </c>
      <c r="L1869">
        <v>2</v>
      </c>
    </row>
    <row r="1870" spans="1:12">
      <c r="A1870" t="s">
        <v>6129</v>
      </c>
      <c r="B1870" t="s">
        <v>6130</v>
      </c>
      <c r="C1870" t="s">
        <v>5981</v>
      </c>
      <c r="D1870" t="s">
        <v>6131</v>
      </c>
      <c r="E1870" t="s">
        <v>6077</v>
      </c>
      <c r="F1870" t="s">
        <v>17</v>
      </c>
      <c r="G1870" t="s">
        <v>18</v>
      </c>
      <c r="H1870">
        <v>3</v>
      </c>
      <c r="I1870">
        <v>11</v>
      </c>
      <c r="J1870">
        <v>0</v>
      </c>
      <c r="K1870">
        <v>8</v>
      </c>
      <c r="L1870">
        <v>1</v>
      </c>
    </row>
    <row r="1871" spans="1:12">
      <c r="A1871" t="s">
        <v>6132</v>
      </c>
      <c r="B1871" t="s">
        <v>6133</v>
      </c>
      <c r="C1871" t="s">
        <v>5981</v>
      </c>
      <c r="D1871" t="s">
        <v>6134</v>
      </c>
      <c r="E1871" t="s">
        <v>6135</v>
      </c>
      <c r="F1871" t="s">
        <v>17</v>
      </c>
      <c r="G1871" t="s">
        <v>32</v>
      </c>
      <c r="H1871">
        <v>2</v>
      </c>
      <c r="I1871">
        <v>11</v>
      </c>
      <c r="J1871">
        <v>0</v>
      </c>
      <c r="K1871">
        <v>7</v>
      </c>
      <c r="L1871">
        <v>1</v>
      </c>
    </row>
    <row r="1872" spans="1:12">
      <c r="A1872" t="s">
        <v>6136</v>
      </c>
      <c r="B1872" t="s">
        <v>6137</v>
      </c>
      <c r="C1872" t="s">
        <v>5981</v>
      </c>
      <c r="D1872" t="s">
        <v>6138</v>
      </c>
      <c r="E1872" t="s">
        <v>6139</v>
      </c>
      <c r="F1872" t="s">
        <v>17</v>
      </c>
      <c r="G1872" t="s">
        <v>113</v>
      </c>
      <c r="H1872">
        <v>2</v>
      </c>
      <c r="I1872">
        <v>11</v>
      </c>
      <c r="J1872">
        <v>0</v>
      </c>
      <c r="K1872">
        <v>7</v>
      </c>
      <c r="L1872">
        <v>1</v>
      </c>
    </row>
    <row r="1873" spans="1:12">
      <c r="A1873" t="s">
        <v>6140</v>
      </c>
      <c r="B1873" t="s">
        <v>6141</v>
      </c>
      <c r="C1873" t="s">
        <v>5981</v>
      </c>
      <c r="D1873" t="s">
        <v>6142</v>
      </c>
      <c r="E1873" t="s">
        <v>6143</v>
      </c>
      <c r="F1873" t="s">
        <v>17</v>
      </c>
      <c r="G1873" t="s">
        <v>18</v>
      </c>
      <c r="H1873">
        <v>3</v>
      </c>
      <c r="I1873">
        <v>11</v>
      </c>
      <c r="J1873">
        <v>0</v>
      </c>
      <c r="K1873">
        <v>6</v>
      </c>
      <c r="L1873">
        <v>0</v>
      </c>
    </row>
    <row r="1874" spans="1:12">
      <c r="A1874" t="s">
        <v>6144</v>
      </c>
      <c r="B1874" t="s">
        <v>6145</v>
      </c>
      <c r="C1874" t="s">
        <v>5981</v>
      </c>
      <c r="D1874" t="s">
        <v>6146</v>
      </c>
      <c r="E1874" t="s">
        <v>6077</v>
      </c>
      <c r="F1874" t="s">
        <v>17</v>
      </c>
      <c r="G1874" t="s">
        <v>18</v>
      </c>
      <c r="H1874">
        <v>3</v>
      </c>
      <c r="I1874">
        <v>11</v>
      </c>
      <c r="J1874">
        <v>0</v>
      </c>
      <c r="K1874">
        <v>9</v>
      </c>
      <c r="L1874">
        <v>2</v>
      </c>
    </row>
    <row r="1875" spans="1:12">
      <c r="A1875" t="s">
        <v>6147</v>
      </c>
      <c r="B1875" t="s">
        <v>6148</v>
      </c>
      <c r="C1875" t="s">
        <v>5981</v>
      </c>
      <c r="D1875" t="s">
        <v>6149</v>
      </c>
      <c r="E1875" t="s">
        <v>6095</v>
      </c>
      <c r="F1875" t="s">
        <v>17</v>
      </c>
      <c r="G1875" t="s">
        <v>67</v>
      </c>
      <c r="H1875">
        <v>5</v>
      </c>
      <c r="I1875">
        <v>11</v>
      </c>
      <c r="J1875">
        <v>1</v>
      </c>
      <c r="K1875">
        <v>10</v>
      </c>
      <c r="L1875">
        <v>0</v>
      </c>
    </row>
    <row r="1876" spans="1:12">
      <c r="A1876" t="s">
        <v>6150</v>
      </c>
      <c r="B1876" t="s">
        <v>6151</v>
      </c>
      <c r="C1876" t="s">
        <v>5981</v>
      </c>
      <c r="D1876" t="s">
        <v>6152</v>
      </c>
      <c r="E1876" t="s">
        <v>6153</v>
      </c>
      <c r="F1876" t="s">
        <v>17</v>
      </c>
      <c r="G1876" t="s">
        <v>32</v>
      </c>
      <c r="H1876">
        <v>4</v>
      </c>
      <c r="I1876">
        <v>11</v>
      </c>
      <c r="J1876">
        <v>1</v>
      </c>
      <c r="K1876">
        <v>10</v>
      </c>
      <c r="L1876">
        <v>0</v>
      </c>
    </row>
    <row r="1877" spans="1:12">
      <c r="A1877" t="s">
        <v>6154</v>
      </c>
      <c r="B1877" t="s">
        <v>6155</v>
      </c>
      <c r="C1877" t="s">
        <v>5981</v>
      </c>
      <c r="D1877" t="s">
        <v>6156</v>
      </c>
      <c r="E1877" t="s">
        <v>6157</v>
      </c>
      <c r="F1877" t="s">
        <v>17</v>
      </c>
      <c r="G1877" t="s">
        <v>27</v>
      </c>
      <c r="H1877">
        <v>2</v>
      </c>
      <c r="I1877">
        <v>11</v>
      </c>
      <c r="J1877">
        <v>0</v>
      </c>
      <c r="K1877">
        <v>10</v>
      </c>
      <c r="L1877">
        <v>0</v>
      </c>
    </row>
    <row r="1878" spans="1:12">
      <c r="A1878" t="s">
        <v>6158</v>
      </c>
      <c r="B1878" t="s">
        <v>6159</v>
      </c>
      <c r="C1878" t="s">
        <v>5981</v>
      </c>
      <c r="D1878" t="s">
        <v>6160</v>
      </c>
      <c r="E1878" t="s">
        <v>6161</v>
      </c>
      <c r="F1878" t="s">
        <v>17</v>
      </c>
      <c r="G1878" t="s">
        <v>32</v>
      </c>
      <c r="H1878">
        <v>3</v>
      </c>
      <c r="I1878">
        <v>11</v>
      </c>
      <c r="J1878">
        <v>0</v>
      </c>
      <c r="K1878">
        <v>7</v>
      </c>
      <c r="L1878">
        <v>0</v>
      </c>
    </row>
    <row r="1879" spans="1:12">
      <c r="A1879" t="s">
        <v>6162</v>
      </c>
      <c r="B1879" t="s">
        <v>6163</v>
      </c>
      <c r="C1879" t="s">
        <v>5981</v>
      </c>
      <c r="D1879" t="s">
        <v>6164</v>
      </c>
      <c r="E1879" t="s">
        <v>6165</v>
      </c>
      <c r="F1879" t="s">
        <v>17</v>
      </c>
      <c r="G1879" t="s">
        <v>113</v>
      </c>
      <c r="H1879">
        <v>4</v>
      </c>
      <c r="I1879">
        <v>11</v>
      </c>
      <c r="J1879">
        <v>0</v>
      </c>
      <c r="K1879">
        <v>4</v>
      </c>
      <c r="L1879">
        <v>1</v>
      </c>
    </row>
    <row r="1880" spans="1:12">
      <c r="A1880" t="s">
        <v>6166</v>
      </c>
      <c r="B1880" t="s">
        <v>6167</v>
      </c>
      <c r="C1880" t="s">
        <v>5981</v>
      </c>
      <c r="D1880" t="s">
        <v>6168</v>
      </c>
      <c r="E1880" t="s">
        <v>4883</v>
      </c>
      <c r="F1880" t="s">
        <v>17</v>
      </c>
      <c r="G1880" t="s">
        <v>32</v>
      </c>
      <c r="H1880">
        <v>3</v>
      </c>
      <c r="I1880">
        <v>11</v>
      </c>
      <c r="J1880">
        <v>0</v>
      </c>
      <c r="K1880">
        <v>6</v>
      </c>
      <c r="L1880">
        <v>0</v>
      </c>
    </row>
    <row r="1881" spans="1:12">
      <c r="A1881" t="s">
        <v>6169</v>
      </c>
      <c r="B1881" t="s">
        <v>6170</v>
      </c>
      <c r="C1881" t="s">
        <v>5981</v>
      </c>
      <c r="D1881" t="s">
        <v>6171</v>
      </c>
      <c r="E1881" t="s">
        <v>6172</v>
      </c>
      <c r="F1881" t="s">
        <v>17</v>
      </c>
      <c r="G1881" t="s">
        <v>32</v>
      </c>
      <c r="H1881">
        <v>2</v>
      </c>
      <c r="I1881">
        <v>11</v>
      </c>
      <c r="J1881">
        <v>0</v>
      </c>
      <c r="K1881">
        <v>6</v>
      </c>
      <c r="L1881">
        <v>1</v>
      </c>
    </row>
    <row r="1882" spans="1:12">
      <c r="A1882" t="s">
        <v>6173</v>
      </c>
      <c r="B1882" t="s">
        <v>6174</v>
      </c>
      <c r="C1882" t="s">
        <v>5981</v>
      </c>
      <c r="D1882" t="s">
        <v>6175</v>
      </c>
      <c r="E1882" t="s">
        <v>6176</v>
      </c>
      <c r="F1882" t="s">
        <v>17</v>
      </c>
      <c r="G1882" t="s">
        <v>113</v>
      </c>
      <c r="H1882">
        <v>2</v>
      </c>
      <c r="I1882">
        <v>11</v>
      </c>
      <c r="J1882">
        <v>1</v>
      </c>
      <c r="K1882">
        <v>4</v>
      </c>
      <c r="L1882">
        <v>0</v>
      </c>
    </row>
    <row r="1883" spans="1:12">
      <c r="A1883" t="s">
        <v>6177</v>
      </c>
      <c r="B1883" t="s">
        <v>6178</v>
      </c>
      <c r="C1883" t="s">
        <v>5981</v>
      </c>
      <c r="D1883" t="s">
        <v>6179</v>
      </c>
      <c r="E1883" t="s">
        <v>6051</v>
      </c>
      <c r="F1883" t="s">
        <v>17</v>
      </c>
      <c r="G1883" t="s">
        <v>27</v>
      </c>
      <c r="H1883">
        <v>2</v>
      </c>
      <c r="I1883">
        <v>11</v>
      </c>
      <c r="J1883">
        <v>0</v>
      </c>
      <c r="K1883">
        <v>7</v>
      </c>
      <c r="L1883">
        <v>0</v>
      </c>
    </row>
    <row r="1884" spans="1:12">
      <c r="A1884" t="s">
        <v>6180</v>
      </c>
      <c r="B1884" t="s">
        <v>6181</v>
      </c>
      <c r="C1884" t="s">
        <v>5981</v>
      </c>
      <c r="D1884" t="s">
        <v>6042</v>
      </c>
      <c r="E1884" t="s">
        <v>6043</v>
      </c>
      <c r="F1884" t="s">
        <v>192</v>
      </c>
      <c r="G1884" t="s">
        <v>193</v>
      </c>
      <c r="H1884">
        <v>4</v>
      </c>
      <c r="I1884">
        <v>11</v>
      </c>
      <c r="J1884">
        <v>1</v>
      </c>
      <c r="K1884">
        <v>4</v>
      </c>
      <c r="L1884">
        <v>1</v>
      </c>
    </row>
    <row r="1885" spans="1:12">
      <c r="A1885" t="s">
        <v>6182</v>
      </c>
      <c r="B1885" t="s">
        <v>6183</v>
      </c>
      <c r="C1885" t="s">
        <v>5981</v>
      </c>
      <c r="D1885" t="s">
        <v>6184</v>
      </c>
      <c r="E1885" t="s">
        <v>509</v>
      </c>
      <c r="F1885" t="s">
        <v>17</v>
      </c>
      <c r="G1885" t="s">
        <v>18</v>
      </c>
      <c r="H1885">
        <v>3</v>
      </c>
      <c r="I1885">
        <v>11</v>
      </c>
      <c r="J1885">
        <v>0</v>
      </c>
      <c r="K1885">
        <v>5</v>
      </c>
      <c r="L1885">
        <v>3</v>
      </c>
    </row>
    <row r="1886" spans="1:12">
      <c r="A1886" t="s">
        <v>6185</v>
      </c>
      <c r="B1886" t="s">
        <v>6186</v>
      </c>
      <c r="C1886" t="s">
        <v>5981</v>
      </c>
      <c r="D1886" t="s">
        <v>6187</v>
      </c>
      <c r="E1886" t="s">
        <v>6188</v>
      </c>
      <c r="F1886" t="s">
        <v>17</v>
      </c>
      <c r="G1886" t="s">
        <v>18</v>
      </c>
      <c r="H1886">
        <v>3</v>
      </c>
      <c r="I1886">
        <v>11</v>
      </c>
      <c r="J1886">
        <v>1</v>
      </c>
      <c r="K1886">
        <v>10</v>
      </c>
      <c r="L1886">
        <v>0</v>
      </c>
    </row>
    <row r="1887" spans="1:12">
      <c r="A1887" t="s">
        <v>6189</v>
      </c>
      <c r="B1887" t="s">
        <v>6190</v>
      </c>
      <c r="C1887" t="s">
        <v>5981</v>
      </c>
      <c r="D1887" t="s">
        <v>6191</v>
      </c>
      <c r="E1887" t="s">
        <v>6192</v>
      </c>
      <c r="F1887" t="s">
        <v>17</v>
      </c>
      <c r="G1887" t="s">
        <v>27</v>
      </c>
      <c r="H1887">
        <v>2</v>
      </c>
      <c r="I1887">
        <v>11</v>
      </c>
      <c r="J1887">
        <v>0</v>
      </c>
      <c r="K1887">
        <v>7</v>
      </c>
      <c r="L1887">
        <v>1</v>
      </c>
    </row>
    <row r="1888" spans="1:12">
      <c r="A1888" t="s">
        <v>6193</v>
      </c>
      <c r="B1888" t="s">
        <v>6194</v>
      </c>
      <c r="C1888" t="s">
        <v>5981</v>
      </c>
      <c r="D1888" t="s">
        <v>6195</v>
      </c>
      <c r="E1888" t="s">
        <v>3849</v>
      </c>
      <c r="F1888" t="s">
        <v>192</v>
      </c>
      <c r="G1888" t="s">
        <v>193</v>
      </c>
      <c r="H1888">
        <v>3</v>
      </c>
      <c r="I1888">
        <v>11</v>
      </c>
      <c r="J1888">
        <v>1</v>
      </c>
      <c r="K1888">
        <v>3</v>
      </c>
      <c r="L1888">
        <v>0</v>
      </c>
    </row>
    <row r="1889" spans="1:12">
      <c r="A1889" t="s">
        <v>6196</v>
      </c>
      <c r="B1889" t="s">
        <v>6197</v>
      </c>
      <c r="C1889" t="s">
        <v>5981</v>
      </c>
      <c r="D1889" t="s">
        <v>6198</v>
      </c>
      <c r="E1889" t="s">
        <v>6199</v>
      </c>
      <c r="F1889" t="s">
        <v>17</v>
      </c>
      <c r="G1889" t="s">
        <v>113</v>
      </c>
      <c r="H1889">
        <v>2</v>
      </c>
      <c r="I1889">
        <v>11</v>
      </c>
      <c r="J1889">
        <v>1</v>
      </c>
      <c r="K1889">
        <v>10</v>
      </c>
      <c r="L1889">
        <v>0</v>
      </c>
    </row>
    <row r="1890" spans="1:12">
      <c r="A1890" t="s">
        <v>6200</v>
      </c>
      <c r="B1890" t="s">
        <v>6201</v>
      </c>
      <c r="C1890" t="s">
        <v>5981</v>
      </c>
      <c r="D1890" t="s">
        <v>6202</v>
      </c>
      <c r="E1890" t="s">
        <v>6203</v>
      </c>
      <c r="F1890" t="s">
        <v>17</v>
      </c>
      <c r="G1890" t="s">
        <v>27</v>
      </c>
      <c r="H1890">
        <v>1</v>
      </c>
      <c r="I1890">
        <v>11</v>
      </c>
      <c r="J1890">
        <v>0</v>
      </c>
      <c r="K1890">
        <v>10</v>
      </c>
      <c r="L1890">
        <v>0</v>
      </c>
    </row>
    <row r="1891" spans="1:12">
      <c r="A1891" t="s">
        <v>6204</v>
      </c>
      <c r="B1891" t="s">
        <v>6205</v>
      </c>
      <c r="C1891" t="s">
        <v>5981</v>
      </c>
      <c r="D1891" t="s">
        <v>6206</v>
      </c>
      <c r="E1891" t="s">
        <v>6157</v>
      </c>
      <c r="F1891" t="s">
        <v>17</v>
      </c>
      <c r="G1891" t="s">
        <v>87</v>
      </c>
      <c r="H1891">
        <v>3</v>
      </c>
      <c r="I1891">
        <v>11</v>
      </c>
      <c r="J1891">
        <v>2</v>
      </c>
      <c r="K1891">
        <v>8</v>
      </c>
      <c r="L1891">
        <v>0</v>
      </c>
    </row>
    <row r="1892" spans="1:12">
      <c r="A1892" t="s">
        <v>6207</v>
      </c>
      <c r="B1892" t="s">
        <v>6208</v>
      </c>
      <c r="C1892" t="s">
        <v>5981</v>
      </c>
      <c r="D1892" t="s">
        <v>6209</v>
      </c>
      <c r="E1892" t="s">
        <v>3783</v>
      </c>
      <c r="F1892" t="s">
        <v>17</v>
      </c>
      <c r="G1892" t="s">
        <v>18</v>
      </c>
      <c r="H1892">
        <v>4</v>
      </c>
      <c r="I1892">
        <v>11</v>
      </c>
      <c r="J1892">
        <v>0</v>
      </c>
      <c r="K1892">
        <v>6</v>
      </c>
      <c r="L1892">
        <v>0</v>
      </c>
    </row>
    <row r="1893" spans="1:12">
      <c r="A1893" t="s">
        <v>6210</v>
      </c>
      <c r="B1893" t="s">
        <v>6211</v>
      </c>
      <c r="C1893" t="s">
        <v>5981</v>
      </c>
      <c r="D1893" t="s">
        <v>6212</v>
      </c>
      <c r="E1893" t="s">
        <v>6213</v>
      </c>
      <c r="F1893" t="s">
        <v>17</v>
      </c>
      <c r="G1893" t="s">
        <v>18</v>
      </c>
      <c r="H1893">
        <v>3</v>
      </c>
      <c r="I1893">
        <v>11</v>
      </c>
      <c r="J1893">
        <v>0</v>
      </c>
      <c r="K1893">
        <v>10</v>
      </c>
      <c r="L1893">
        <v>0</v>
      </c>
    </row>
    <row r="1894" spans="1:12">
      <c r="A1894" t="s">
        <v>6214</v>
      </c>
      <c r="B1894" t="s">
        <v>6215</v>
      </c>
      <c r="C1894" t="s">
        <v>5981</v>
      </c>
      <c r="D1894" t="s">
        <v>6009</v>
      </c>
      <c r="E1894" t="s">
        <v>2182</v>
      </c>
      <c r="F1894" t="s">
        <v>17</v>
      </c>
      <c r="G1894" t="s">
        <v>87</v>
      </c>
      <c r="H1894">
        <v>4</v>
      </c>
      <c r="I1894">
        <v>11</v>
      </c>
      <c r="J1894">
        <v>0</v>
      </c>
      <c r="K1894">
        <v>4</v>
      </c>
      <c r="L1894">
        <v>0</v>
      </c>
    </row>
    <row r="1895" spans="1:12">
      <c r="A1895" t="s">
        <v>6216</v>
      </c>
      <c r="B1895" t="s">
        <v>6217</v>
      </c>
      <c r="C1895" t="s">
        <v>5981</v>
      </c>
      <c r="D1895" t="s">
        <v>6218</v>
      </c>
      <c r="E1895" t="s">
        <v>6219</v>
      </c>
      <c r="F1895" t="s">
        <v>17</v>
      </c>
      <c r="G1895" t="s">
        <v>32</v>
      </c>
      <c r="H1895">
        <v>2</v>
      </c>
      <c r="I1895">
        <v>11</v>
      </c>
      <c r="J1895">
        <v>0</v>
      </c>
      <c r="K1895">
        <v>7</v>
      </c>
      <c r="L1895">
        <v>2</v>
      </c>
    </row>
    <row r="1896" spans="1:12">
      <c r="A1896" t="s">
        <v>6220</v>
      </c>
      <c r="B1896" t="s">
        <v>6221</v>
      </c>
      <c r="C1896" t="s">
        <v>5981</v>
      </c>
      <c r="D1896" t="s">
        <v>6222</v>
      </c>
      <c r="E1896" t="s">
        <v>6043</v>
      </c>
      <c r="F1896" t="s">
        <v>17</v>
      </c>
      <c r="G1896" t="s">
        <v>113</v>
      </c>
      <c r="H1896">
        <v>4</v>
      </c>
      <c r="I1896">
        <v>11</v>
      </c>
      <c r="J1896">
        <v>1</v>
      </c>
      <c r="K1896">
        <v>10</v>
      </c>
      <c r="L1896">
        <v>0</v>
      </c>
    </row>
    <row r="1897" spans="1:12">
      <c r="A1897" t="s">
        <v>6223</v>
      </c>
      <c r="B1897" t="s">
        <v>6224</v>
      </c>
      <c r="C1897" t="s">
        <v>5981</v>
      </c>
      <c r="D1897" t="s">
        <v>6225</v>
      </c>
      <c r="E1897" t="s">
        <v>6226</v>
      </c>
      <c r="F1897" t="s">
        <v>17</v>
      </c>
      <c r="G1897" t="s">
        <v>87</v>
      </c>
      <c r="H1897">
        <v>4</v>
      </c>
      <c r="I1897">
        <v>11</v>
      </c>
      <c r="J1897">
        <v>0</v>
      </c>
      <c r="K1897">
        <v>8</v>
      </c>
      <c r="L1897">
        <v>1</v>
      </c>
    </row>
    <row r="1898" spans="1:12">
      <c r="A1898" t="s">
        <v>6227</v>
      </c>
      <c r="B1898" t="s">
        <v>6228</v>
      </c>
      <c r="C1898" t="s">
        <v>5981</v>
      </c>
      <c r="D1898" t="s">
        <v>6229</v>
      </c>
      <c r="E1898" t="s">
        <v>6077</v>
      </c>
      <c r="F1898" t="s">
        <v>17</v>
      </c>
      <c r="G1898" t="s">
        <v>18</v>
      </c>
      <c r="H1898">
        <v>3</v>
      </c>
      <c r="I1898">
        <v>11</v>
      </c>
      <c r="J1898">
        <v>0</v>
      </c>
      <c r="K1898">
        <v>6</v>
      </c>
      <c r="L1898">
        <v>0</v>
      </c>
    </row>
    <row r="1899" spans="1:12">
      <c r="A1899" t="s">
        <v>6230</v>
      </c>
      <c r="B1899" t="s">
        <v>6231</v>
      </c>
      <c r="C1899" t="s">
        <v>5981</v>
      </c>
      <c r="D1899" t="s">
        <v>6232</v>
      </c>
      <c r="E1899" t="s">
        <v>6077</v>
      </c>
      <c r="F1899" t="s">
        <v>17</v>
      </c>
      <c r="G1899" t="s">
        <v>87</v>
      </c>
      <c r="H1899">
        <v>4</v>
      </c>
      <c r="I1899">
        <v>11</v>
      </c>
      <c r="J1899">
        <v>0</v>
      </c>
      <c r="K1899">
        <v>6</v>
      </c>
      <c r="L1899">
        <v>2</v>
      </c>
    </row>
    <row r="1900" spans="1:12">
      <c r="A1900" t="s">
        <v>6233</v>
      </c>
      <c r="B1900" t="s">
        <v>6234</v>
      </c>
      <c r="C1900" t="s">
        <v>5981</v>
      </c>
      <c r="D1900" t="s">
        <v>6235</v>
      </c>
      <c r="E1900" t="s">
        <v>6095</v>
      </c>
      <c r="F1900" t="s">
        <v>17</v>
      </c>
      <c r="G1900" t="s">
        <v>32</v>
      </c>
      <c r="H1900">
        <v>5</v>
      </c>
      <c r="I1900">
        <v>11</v>
      </c>
      <c r="J1900">
        <v>1</v>
      </c>
      <c r="K1900">
        <v>7</v>
      </c>
      <c r="L1900">
        <v>0</v>
      </c>
    </row>
    <row r="1901" spans="1:12">
      <c r="A1901" t="s">
        <v>6236</v>
      </c>
      <c r="B1901" t="s">
        <v>6237</v>
      </c>
      <c r="C1901" t="s">
        <v>5981</v>
      </c>
      <c r="D1901" t="s">
        <v>6012</v>
      </c>
      <c r="E1901" t="s">
        <v>3528</v>
      </c>
      <c r="F1901" t="s">
        <v>192</v>
      </c>
      <c r="G1901" t="s">
        <v>193</v>
      </c>
      <c r="H1901">
        <v>4</v>
      </c>
      <c r="I1901">
        <v>11</v>
      </c>
      <c r="J1901">
        <v>3</v>
      </c>
      <c r="K1901">
        <v>1</v>
      </c>
      <c r="L1901">
        <v>0</v>
      </c>
    </row>
    <row r="1902" spans="1:12">
      <c r="A1902" t="s">
        <v>6238</v>
      </c>
      <c r="B1902" t="s">
        <v>6239</v>
      </c>
      <c r="C1902" t="s">
        <v>5981</v>
      </c>
      <c r="D1902" t="s">
        <v>6240</v>
      </c>
      <c r="E1902" t="s">
        <v>6077</v>
      </c>
      <c r="F1902" t="s">
        <v>17</v>
      </c>
      <c r="G1902" t="s">
        <v>32</v>
      </c>
      <c r="H1902">
        <v>4</v>
      </c>
      <c r="I1902">
        <v>11</v>
      </c>
      <c r="J1902">
        <v>0</v>
      </c>
      <c r="K1902">
        <v>8</v>
      </c>
      <c r="L1902">
        <v>0</v>
      </c>
    </row>
    <row r="1903" spans="1:12">
      <c r="A1903" t="s">
        <v>6241</v>
      </c>
      <c r="B1903" t="s">
        <v>6242</v>
      </c>
      <c r="C1903" t="s">
        <v>5981</v>
      </c>
      <c r="D1903" t="s">
        <v>6243</v>
      </c>
      <c r="E1903" t="s">
        <v>6244</v>
      </c>
      <c r="F1903" t="s">
        <v>17</v>
      </c>
      <c r="G1903" t="s">
        <v>18</v>
      </c>
      <c r="H1903">
        <v>3</v>
      </c>
      <c r="I1903">
        <v>11</v>
      </c>
      <c r="J1903">
        <v>0</v>
      </c>
      <c r="K1903">
        <v>8</v>
      </c>
      <c r="L1903">
        <v>1</v>
      </c>
    </row>
    <row r="1904" spans="1:12">
      <c r="A1904" t="s">
        <v>6245</v>
      </c>
      <c r="B1904" t="s">
        <v>6246</v>
      </c>
      <c r="C1904" t="s">
        <v>5981</v>
      </c>
      <c r="D1904" t="s">
        <v>6247</v>
      </c>
      <c r="E1904" t="s">
        <v>6248</v>
      </c>
      <c r="F1904" t="s">
        <v>17</v>
      </c>
      <c r="G1904" t="s">
        <v>32</v>
      </c>
      <c r="H1904">
        <v>5</v>
      </c>
      <c r="I1904">
        <v>11</v>
      </c>
      <c r="J1904">
        <v>1</v>
      </c>
      <c r="K1904">
        <v>4</v>
      </c>
      <c r="L1904">
        <v>1</v>
      </c>
    </row>
    <row r="1905" spans="1:12">
      <c r="A1905" t="s">
        <v>6249</v>
      </c>
      <c r="B1905" t="s">
        <v>6250</v>
      </c>
      <c r="C1905" t="s">
        <v>5981</v>
      </c>
      <c r="D1905" t="s">
        <v>6251</v>
      </c>
      <c r="E1905" t="s">
        <v>6252</v>
      </c>
      <c r="F1905" t="s">
        <v>17</v>
      </c>
      <c r="G1905" t="s">
        <v>32</v>
      </c>
      <c r="H1905">
        <v>4</v>
      </c>
      <c r="I1905">
        <v>11</v>
      </c>
      <c r="J1905">
        <v>0</v>
      </c>
      <c r="K1905">
        <v>5</v>
      </c>
      <c r="L1905">
        <v>1</v>
      </c>
    </row>
    <row r="1906" spans="1:12">
      <c r="A1906" t="s">
        <v>6253</v>
      </c>
      <c r="B1906" t="s">
        <v>6254</v>
      </c>
      <c r="C1906" t="s">
        <v>5981</v>
      </c>
      <c r="D1906" t="s">
        <v>6255</v>
      </c>
      <c r="E1906" t="s">
        <v>6077</v>
      </c>
      <c r="F1906" t="s">
        <v>17</v>
      </c>
      <c r="G1906" t="s">
        <v>32</v>
      </c>
      <c r="H1906">
        <v>4</v>
      </c>
      <c r="I1906">
        <v>11</v>
      </c>
      <c r="J1906">
        <v>0</v>
      </c>
      <c r="K1906">
        <v>6</v>
      </c>
      <c r="L1906">
        <v>0</v>
      </c>
    </row>
    <row r="1907" spans="1:12">
      <c r="A1907" t="s">
        <v>6256</v>
      </c>
      <c r="B1907" t="s">
        <v>6257</v>
      </c>
      <c r="C1907" t="s">
        <v>5981</v>
      </c>
      <c r="D1907" t="s">
        <v>6258</v>
      </c>
      <c r="E1907" t="s">
        <v>5987</v>
      </c>
      <c r="F1907" t="s">
        <v>192</v>
      </c>
      <c r="G1907" t="s">
        <v>193</v>
      </c>
      <c r="H1907">
        <v>5</v>
      </c>
      <c r="I1907">
        <v>11</v>
      </c>
      <c r="J1907">
        <v>2</v>
      </c>
      <c r="K1907">
        <v>4</v>
      </c>
      <c r="L1907">
        <v>0</v>
      </c>
    </row>
    <row r="1908" spans="1:12">
      <c r="A1908" t="s">
        <v>6259</v>
      </c>
      <c r="B1908" t="s">
        <v>6260</v>
      </c>
      <c r="C1908" t="s">
        <v>5981</v>
      </c>
      <c r="D1908" t="s">
        <v>6261</v>
      </c>
      <c r="E1908" t="s">
        <v>6262</v>
      </c>
      <c r="F1908" t="s">
        <v>235</v>
      </c>
      <c r="G1908" t="s">
        <v>32</v>
      </c>
      <c r="H1908">
        <v>5</v>
      </c>
      <c r="I1908">
        <v>11</v>
      </c>
      <c r="J1908">
        <v>2</v>
      </c>
      <c r="K1908">
        <v>2</v>
      </c>
      <c r="L1908">
        <v>0</v>
      </c>
    </row>
    <row r="1909" spans="1:12">
      <c r="A1909" t="s">
        <v>6263</v>
      </c>
      <c r="B1909" t="s">
        <v>6264</v>
      </c>
      <c r="C1909" t="s">
        <v>5981</v>
      </c>
      <c r="D1909" t="s">
        <v>6265</v>
      </c>
      <c r="E1909" t="s">
        <v>6266</v>
      </c>
      <c r="F1909" t="s">
        <v>235</v>
      </c>
      <c r="G1909" t="s">
        <v>113</v>
      </c>
      <c r="H1909">
        <v>2</v>
      </c>
      <c r="I1909">
        <v>11</v>
      </c>
      <c r="J1909">
        <v>0</v>
      </c>
      <c r="K1909">
        <v>8</v>
      </c>
      <c r="L1909">
        <v>0</v>
      </c>
    </row>
    <row r="1910" spans="1:12">
      <c r="A1910" t="s">
        <v>6267</v>
      </c>
      <c r="B1910" t="s">
        <v>6268</v>
      </c>
      <c r="C1910" t="s">
        <v>5981</v>
      </c>
      <c r="D1910" t="s">
        <v>6269</v>
      </c>
      <c r="E1910" t="s">
        <v>6270</v>
      </c>
      <c r="F1910" t="s">
        <v>235</v>
      </c>
      <c r="G1910" t="s">
        <v>32</v>
      </c>
      <c r="H1910">
        <v>1</v>
      </c>
      <c r="I1910">
        <v>11</v>
      </c>
      <c r="J1910">
        <v>0</v>
      </c>
      <c r="K1910">
        <v>5</v>
      </c>
      <c r="L1910">
        <v>2</v>
      </c>
    </row>
    <row r="1911" spans="1:12">
      <c r="A1911" t="s">
        <v>6271</v>
      </c>
      <c r="B1911" t="s">
        <v>6272</v>
      </c>
      <c r="C1911" t="s">
        <v>5981</v>
      </c>
      <c r="D1911" t="s">
        <v>6273</v>
      </c>
      <c r="E1911" t="s">
        <v>6274</v>
      </c>
      <c r="F1911" t="s">
        <v>235</v>
      </c>
      <c r="G1911" t="s">
        <v>32</v>
      </c>
      <c r="H1911">
        <v>4</v>
      </c>
      <c r="I1911">
        <v>11</v>
      </c>
      <c r="J1911">
        <v>1</v>
      </c>
      <c r="K1911">
        <v>7</v>
      </c>
      <c r="L1911">
        <v>0</v>
      </c>
    </row>
    <row r="1912" spans="1:12">
      <c r="A1912" t="s">
        <v>6275</v>
      </c>
      <c r="B1912" t="s">
        <v>6276</v>
      </c>
      <c r="C1912" t="s">
        <v>5981</v>
      </c>
      <c r="D1912" t="s">
        <v>6277</v>
      </c>
      <c r="E1912" t="s">
        <v>6278</v>
      </c>
      <c r="F1912" t="s">
        <v>235</v>
      </c>
      <c r="G1912" t="s">
        <v>32</v>
      </c>
      <c r="H1912">
        <v>3</v>
      </c>
      <c r="I1912">
        <v>11</v>
      </c>
      <c r="J1912">
        <v>1</v>
      </c>
      <c r="K1912">
        <v>7</v>
      </c>
      <c r="L1912">
        <v>0</v>
      </c>
    </row>
    <row r="1913" spans="1:12">
      <c r="A1913" t="s">
        <v>6279</v>
      </c>
      <c r="B1913" t="s">
        <v>6280</v>
      </c>
      <c r="C1913" t="s">
        <v>5981</v>
      </c>
      <c r="D1913" t="s">
        <v>6281</v>
      </c>
      <c r="E1913" t="s">
        <v>2719</v>
      </c>
      <c r="F1913" t="s">
        <v>235</v>
      </c>
      <c r="G1913" t="s">
        <v>32</v>
      </c>
      <c r="H1913">
        <v>2</v>
      </c>
      <c r="I1913">
        <v>11</v>
      </c>
      <c r="J1913">
        <v>0</v>
      </c>
      <c r="K1913">
        <v>6</v>
      </c>
      <c r="L1913">
        <v>0</v>
      </c>
    </row>
    <row r="1914" spans="1:12">
      <c r="A1914" t="s">
        <v>6282</v>
      </c>
      <c r="B1914" t="s">
        <v>6283</v>
      </c>
      <c r="C1914" t="s">
        <v>5981</v>
      </c>
      <c r="D1914" t="s">
        <v>6284</v>
      </c>
      <c r="E1914" t="s">
        <v>2193</v>
      </c>
      <c r="F1914" t="s">
        <v>235</v>
      </c>
      <c r="G1914" t="s">
        <v>32</v>
      </c>
      <c r="H1914">
        <v>1</v>
      </c>
      <c r="I1914">
        <v>11</v>
      </c>
      <c r="J1914">
        <v>1</v>
      </c>
      <c r="K1914">
        <v>7</v>
      </c>
      <c r="L1914">
        <v>0</v>
      </c>
    </row>
    <row r="1915" spans="1:12">
      <c r="A1915" t="s">
        <v>6285</v>
      </c>
      <c r="B1915" t="s">
        <v>6286</v>
      </c>
      <c r="C1915" t="s">
        <v>5981</v>
      </c>
      <c r="D1915" t="s">
        <v>6287</v>
      </c>
      <c r="E1915" t="s">
        <v>6288</v>
      </c>
      <c r="F1915" t="s">
        <v>235</v>
      </c>
      <c r="G1915" t="s">
        <v>32</v>
      </c>
      <c r="H1915">
        <v>3</v>
      </c>
      <c r="I1915">
        <v>11</v>
      </c>
      <c r="J1915">
        <v>1</v>
      </c>
      <c r="K1915">
        <v>5</v>
      </c>
      <c r="L1915">
        <v>0</v>
      </c>
    </row>
    <row r="1916" spans="1:12">
      <c r="A1916" t="s">
        <v>6289</v>
      </c>
      <c r="B1916" t="s">
        <v>6290</v>
      </c>
      <c r="C1916" t="s">
        <v>6291</v>
      </c>
      <c r="D1916" t="s">
        <v>6292</v>
      </c>
      <c r="E1916" t="s">
        <v>6293</v>
      </c>
      <c r="F1916" t="s">
        <v>17</v>
      </c>
      <c r="G1916" t="s">
        <v>140</v>
      </c>
      <c r="H1916">
        <v>2</v>
      </c>
      <c r="I1916">
        <v>11</v>
      </c>
      <c r="J1916">
        <v>2</v>
      </c>
      <c r="K1916">
        <v>9</v>
      </c>
      <c r="L1916">
        <v>0</v>
      </c>
    </row>
    <row r="1917" spans="1:12">
      <c r="A1917" t="s">
        <v>6294</v>
      </c>
      <c r="B1917" t="s">
        <v>6295</v>
      </c>
      <c r="C1917" t="s">
        <v>6291</v>
      </c>
      <c r="D1917" t="s">
        <v>6296</v>
      </c>
      <c r="E1917" t="s">
        <v>6297</v>
      </c>
      <c r="F1917" t="s">
        <v>17</v>
      </c>
      <c r="G1917" t="s">
        <v>32</v>
      </c>
      <c r="H1917">
        <v>3</v>
      </c>
      <c r="I1917">
        <v>11</v>
      </c>
      <c r="J1917">
        <v>1</v>
      </c>
      <c r="K1917">
        <v>9</v>
      </c>
      <c r="L1917">
        <v>0</v>
      </c>
    </row>
    <row r="1918" spans="1:12">
      <c r="A1918" t="s">
        <v>6298</v>
      </c>
      <c r="B1918" t="s">
        <v>6299</v>
      </c>
      <c r="C1918" t="s">
        <v>6291</v>
      </c>
      <c r="D1918" t="s">
        <v>6300</v>
      </c>
      <c r="E1918" t="s">
        <v>3048</v>
      </c>
      <c r="F1918" t="s">
        <v>17</v>
      </c>
      <c r="G1918" t="s">
        <v>32</v>
      </c>
      <c r="H1918">
        <v>4</v>
      </c>
      <c r="I1918">
        <v>11</v>
      </c>
      <c r="J1918">
        <v>3</v>
      </c>
      <c r="K1918">
        <v>7</v>
      </c>
      <c r="L1918">
        <v>1</v>
      </c>
    </row>
    <row r="1919" spans="1:12">
      <c r="A1919" t="s">
        <v>6301</v>
      </c>
      <c r="B1919" t="s">
        <v>6302</v>
      </c>
      <c r="C1919" t="s">
        <v>6291</v>
      </c>
      <c r="D1919" t="s">
        <v>6303</v>
      </c>
      <c r="E1919" t="s">
        <v>6293</v>
      </c>
      <c r="F1919" t="s">
        <v>17</v>
      </c>
      <c r="G1919" t="s">
        <v>32</v>
      </c>
      <c r="H1919">
        <v>4</v>
      </c>
      <c r="I1919">
        <v>11</v>
      </c>
      <c r="J1919">
        <v>2</v>
      </c>
      <c r="K1919">
        <v>8</v>
      </c>
      <c r="L1919">
        <v>0</v>
      </c>
    </row>
    <row r="1920" spans="1:12">
      <c r="A1920" t="s">
        <v>6304</v>
      </c>
      <c r="B1920" t="s">
        <v>6305</v>
      </c>
      <c r="C1920" t="s">
        <v>6291</v>
      </c>
      <c r="D1920" t="s">
        <v>6306</v>
      </c>
      <c r="E1920" t="s">
        <v>6307</v>
      </c>
      <c r="F1920" t="s">
        <v>17</v>
      </c>
      <c r="G1920" t="s">
        <v>113</v>
      </c>
      <c r="H1920">
        <v>3</v>
      </c>
      <c r="I1920">
        <v>11</v>
      </c>
      <c r="J1920">
        <v>0</v>
      </c>
      <c r="K1920">
        <v>11</v>
      </c>
      <c r="L1920">
        <v>0</v>
      </c>
    </row>
    <row r="1921" spans="1:12">
      <c r="A1921" t="s">
        <v>6308</v>
      </c>
      <c r="B1921" t="s">
        <v>6309</v>
      </c>
      <c r="C1921" t="s">
        <v>6291</v>
      </c>
      <c r="D1921" t="s">
        <v>6310</v>
      </c>
      <c r="E1921" t="s">
        <v>3048</v>
      </c>
      <c r="F1921" t="s">
        <v>192</v>
      </c>
      <c r="G1921" t="s">
        <v>193</v>
      </c>
      <c r="H1921">
        <v>5</v>
      </c>
      <c r="I1921">
        <v>11</v>
      </c>
      <c r="J1921">
        <v>1</v>
      </c>
      <c r="K1921">
        <v>4</v>
      </c>
      <c r="L1921">
        <v>0</v>
      </c>
    </row>
    <row r="1922" spans="1:12">
      <c r="A1922" t="s">
        <v>6311</v>
      </c>
      <c r="B1922" t="s">
        <v>6312</v>
      </c>
      <c r="C1922" t="s">
        <v>6291</v>
      </c>
      <c r="D1922" t="s">
        <v>6313</v>
      </c>
      <c r="E1922" t="s">
        <v>3048</v>
      </c>
      <c r="F1922" t="s">
        <v>17</v>
      </c>
      <c r="G1922" t="s">
        <v>32</v>
      </c>
      <c r="H1922">
        <v>4</v>
      </c>
      <c r="I1922">
        <v>11</v>
      </c>
      <c r="J1922">
        <v>0</v>
      </c>
      <c r="K1922">
        <v>11</v>
      </c>
      <c r="L1922">
        <v>0</v>
      </c>
    </row>
    <row r="1923" spans="1:12">
      <c r="A1923" t="s">
        <v>6314</v>
      </c>
      <c r="B1923" t="s">
        <v>6315</v>
      </c>
      <c r="C1923" t="s">
        <v>6291</v>
      </c>
      <c r="D1923" t="s">
        <v>6316</v>
      </c>
      <c r="E1923" t="s">
        <v>1372</v>
      </c>
      <c r="F1923" t="s">
        <v>235</v>
      </c>
      <c r="G1923" t="s">
        <v>32</v>
      </c>
      <c r="H1923">
        <v>4</v>
      </c>
      <c r="I1923">
        <v>11</v>
      </c>
      <c r="J1923">
        <v>0</v>
      </c>
      <c r="K1923">
        <v>4</v>
      </c>
      <c r="L1923">
        <v>0</v>
      </c>
    </row>
    <row r="1924" spans="1:12">
      <c r="A1924" t="s">
        <v>6317</v>
      </c>
      <c r="B1924" t="s">
        <v>6318</v>
      </c>
      <c r="C1924" t="s">
        <v>6291</v>
      </c>
      <c r="D1924" t="s">
        <v>6319</v>
      </c>
      <c r="E1924" t="s">
        <v>6320</v>
      </c>
      <c r="F1924" t="s">
        <v>235</v>
      </c>
      <c r="G1924" t="s">
        <v>32</v>
      </c>
      <c r="H1924">
        <v>3</v>
      </c>
      <c r="I1924">
        <v>11</v>
      </c>
      <c r="J1924">
        <v>0</v>
      </c>
      <c r="K1924">
        <v>8</v>
      </c>
      <c r="L1924">
        <v>0</v>
      </c>
    </row>
    <row r="1925" spans="1:12">
      <c r="A1925" t="s">
        <v>6321</v>
      </c>
      <c r="B1925" t="s">
        <v>6322</v>
      </c>
      <c r="C1925" t="s">
        <v>6323</v>
      </c>
      <c r="D1925" t="s">
        <v>6324</v>
      </c>
      <c r="E1925" t="s">
        <v>2903</v>
      </c>
      <c r="F1925" t="s">
        <v>17</v>
      </c>
      <c r="G1925" t="s">
        <v>32</v>
      </c>
      <c r="H1925">
        <v>2</v>
      </c>
      <c r="I1925">
        <v>11</v>
      </c>
      <c r="J1925">
        <v>0</v>
      </c>
      <c r="K1925">
        <v>8</v>
      </c>
      <c r="L1925">
        <v>1</v>
      </c>
    </row>
    <row r="1926" spans="1:12">
      <c r="A1926" t="s">
        <v>6325</v>
      </c>
      <c r="B1926" t="s">
        <v>6326</v>
      </c>
      <c r="C1926" t="s">
        <v>6323</v>
      </c>
      <c r="D1926" t="s">
        <v>6327</v>
      </c>
      <c r="E1926" t="s">
        <v>6328</v>
      </c>
      <c r="F1926" t="s">
        <v>17</v>
      </c>
      <c r="G1926" t="s">
        <v>87</v>
      </c>
      <c r="H1926">
        <v>3</v>
      </c>
      <c r="I1926">
        <v>11</v>
      </c>
      <c r="J1926">
        <v>1</v>
      </c>
      <c r="K1926">
        <v>7</v>
      </c>
      <c r="L1926">
        <v>0</v>
      </c>
    </row>
    <row r="1927" spans="1:12">
      <c r="A1927" t="s">
        <v>6329</v>
      </c>
      <c r="B1927" t="s">
        <v>6330</v>
      </c>
      <c r="C1927" t="s">
        <v>6323</v>
      </c>
      <c r="D1927" t="s">
        <v>6331</v>
      </c>
      <c r="E1927" t="s">
        <v>2903</v>
      </c>
      <c r="F1927" t="s">
        <v>17</v>
      </c>
      <c r="G1927" t="s">
        <v>32</v>
      </c>
      <c r="H1927">
        <v>3</v>
      </c>
      <c r="I1927">
        <v>11</v>
      </c>
      <c r="J1927">
        <v>0</v>
      </c>
      <c r="K1927">
        <v>8</v>
      </c>
      <c r="L1927">
        <v>2</v>
      </c>
    </row>
    <row r="1928" spans="1:12">
      <c r="A1928" t="s">
        <v>6332</v>
      </c>
      <c r="B1928" t="s">
        <v>6333</v>
      </c>
      <c r="C1928" t="s">
        <v>6323</v>
      </c>
      <c r="D1928" t="s">
        <v>6334</v>
      </c>
      <c r="E1928" t="s">
        <v>197</v>
      </c>
      <c r="F1928" t="s">
        <v>17</v>
      </c>
      <c r="G1928" t="s">
        <v>32</v>
      </c>
      <c r="H1928">
        <v>4</v>
      </c>
      <c r="I1928">
        <v>11</v>
      </c>
      <c r="J1928">
        <v>3</v>
      </c>
      <c r="K1928">
        <v>8</v>
      </c>
      <c r="L1928">
        <v>0</v>
      </c>
    </row>
    <row r="1929" spans="1:12">
      <c r="A1929" t="s">
        <v>6335</v>
      </c>
      <c r="B1929" t="s">
        <v>6336</v>
      </c>
      <c r="C1929" t="s">
        <v>6323</v>
      </c>
      <c r="D1929" t="s">
        <v>6337</v>
      </c>
      <c r="E1929" t="s">
        <v>6338</v>
      </c>
      <c r="F1929" t="s">
        <v>17</v>
      </c>
      <c r="G1929" t="s">
        <v>87</v>
      </c>
      <c r="H1929">
        <v>4</v>
      </c>
      <c r="I1929">
        <v>11</v>
      </c>
      <c r="J1929">
        <v>0</v>
      </c>
      <c r="K1929">
        <v>11</v>
      </c>
      <c r="L1929">
        <v>0</v>
      </c>
    </row>
    <row r="1930" spans="1:12">
      <c r="A1930" t="s">
        <v>6339</v>
      </c>
      <c r="B1930" t="s">
        <v>6340</v>
      </c>
      <c r="C1930" t="s">
        <v>6323</v>
      </c>
      <c r="D1930" t="s">
        <v>6341</v>
      </c>
      <c r="E1930" t="s">
        <v>2968</v>
      </c>
      <c r="F1930" t="s">
        <v>17</v>
      </c>
      <c r="G1930" t="s">
        <v>87</v>
      </c>
      <c r="H1930">
        <v>4</v>
      </c>
      <c r="I1930">
        <v>11</v>
      </c>
      <c r="J1930">
        <v>1</v>
      </c>
      <c r="K1930">
        <v>9</v>
      </c>
      <c r="L1930">
        <v>0</v>
      </c>
    </row>
    <row r="1931" spans="1:12">
      <c r="A1931" t="s">
        <v>6342</v>
      </c>
      <c r="B1931" t="s">
        <v>6343</v>
      </c>
      <c r="C1931" t="s">
        <v>6323</v>
      </c>
      <c r="D1931" t="s">
        <v>6344</v>
      </c>
      <c r="E1931" t="s">
        <v>6345</v>
      </c>
      <c r="F1931" t="s">
        <v>17</v>
      </c>
      <c r="G1931" t="s">
        <v>87</v>
      </c>
      <c r="H1931">
        <v>3</v>
      </c>
      <c r="I1931">
        <v>11</v>
      </c>
      <c r="J1931">
        <v>1</v>
      </c>
      <c r="K1931">
        <v>5</v>
      </c>
      <c r="L1931">
        <v>0</v>
      </c>
    </row>
    <row r="1932" spans="1:12">
      <c r="A1932" t="s">
        <v>6346</v>
      </c>
      <c r="B1932" t="s">
        <v>2955</v>
      </c>
      <c r="C1932" t="s">
        <v>6323</v>
      </c>
      <c r="D1932" t="s">
        <v>6347</v>
      </c>
      <c r="E1932" t="s">
        <v>1775</v>
      </c>
      <c r="F1932" t="s">
        <v>17</v>
      </c>
      <c r="G1932" t="s">
        <v>32</v>
      </c>
      <c r="H1932">
        <v>4</v>
      </c>
      <c r="I1932">
        <v>11</v>
      </c>
      <c r="J1932">
        <v>1</v>
      </c>
      <c r="K1932">
        <v>7</v>
      </c>
      <c r="L1932">
        <v>1</v>
      </c>
    </row>
    <row r="1933" spans="1:12">
      <c r="A1933" t="s">
        <v>6348</v>
      </c>
      <c r="B1933" t="s">
        <v>6349</v>
      </c>
      <c r="C1933" t="s">
        <v>6323</v>
      </c>
      <c r="D1933" t="s">
        <v>6350</v>
      </c>
      <c r="E1933" t="s">
        <v>197</v>
      </c>
      <c r="F1933" t="s">
        <v>17</v>
      </c>
      <c r="G1933" t="s">
        <v>32</v>
      </c>
      <c r="H1933">
        <v>4</v>
      </c>
      <c r="I1933">
        <v>11</v>
      </c>
      <c r="J1933">
        <v>1</v>
      </c>
      <c r="K1933">
        <v>8</v>
      </c>
      <c r="L1933">
        <v>0</v>
      </c>
    </row>
    <row r="1934" spans="1:12">
      <c r="A1934" t="s">
        <v>6351</v>
      </c>
      <c r="B1934" t="s">
        <v>6352</v>
      </c>
      <c r="C1934" t="s">
        <v>6323</v>
      </c>
      <c r="D1934" t="s">
        <v>6353</v>
      </c>
      <c r="E1934" t="s">
        <v>44</v>
      </c>
      <c r="F1934" t="s">
        <v>17</v>
      </c>
      <c r="G1934" t="s">
        <v>32</v>
      </c>
      <c r="H1934">
        <v>3</v>
      </c>
      <c r="I1934">
        <v>11</v>
      </c>
      <c r="J1934">
        <v>0</v>
      </c>
      <c r="K1934">
        <v>6</v>
      </c>
      <c r="L1934">
        <v>0</v>
      </c>
    </row>
    <row r="1935" spans="1:12">
      <c r="A1935" t="s">
        <v>6354</v>
      </c>
      <c r="B1935" t="s">
        <v>6355</v>
      </c>
      <c r="C1935" t="s">
        <v>6323</v>
      </c>
      <c r="D1935" t="s">
        <v>6356</v>
      </c>
      <c r="E1935" t="s">
        <v>6357</v>
      </c>
      <c r="F1935" t="s">
        <v>17</v>
      </c>
      <c r="G1935" t="s">
        <v>87</v>
      </c>
      <c r="H1935">
        <v>4</v>
      </c>
      <c r="I1935">
        <v>11</v>
      </c>
      <c r="J1935">
        <v>1</v>
      </c>
      <c r="K1935">
        <v>7</v>
      </c>
      <c r="L1935">
        <v>0</v>
      </c>
    </row>
    <row r="1936" spans="1:12">
      <c r="A1936" t="s">
        <v>6358</v>
      </c>
      <c r="B1936" t="s">
        <v>6359</v>
      </c>
      <c r="C1936" t="s">
        <v>6323</v>
      </c>
      <c r="D1936" t="s">
        <v>6360</v>
      </c>
      <c r="E1936" t="s">
        <v>6361</v>
      </c>
      <c r="F1936" t="s">
        <v>17</v>
      </c>
      <c r="G1936" t="s">
        <v>32</v>
      </c>
      <c r="H1936">
        <v>3</v>
      </c>
      <c r="I1936">
        <v>11</v>
      </c>
      <c r="J1936">
        <v>0</v>
      </c>
      <c r="K1936">
        <v>8</v>
      </c>
      <c r="L1936">
        <v>1</v>
      </c>
    </row>
    <row r="1937" spans="1:12">
      <c r="A1937" t="s">
        <v>6362</v>
      </c>
      <c r="B1937" t="s">
        <v>6363</v>
      </c>
      <c r="C1937" t="s">
        <v>6323</v>
      </c>
      <c r="D1937" t="s">
        <v>6364</v>
      </c>
      <c r="E1937" t="s">
        <v>197</v>
      </c>
      <c r="F1937" t="s">
        <v>17</v>
      </c>
      <c r="G1937" t="s">
        <v>140</v>
      </c>
      <c r="H1937">
        <v>3</v>
      </c>
      <c r="I1937">
        <v>11</v>
      </c>
      <c r="J1937">
        <v>0</v>
      </c>
      <c r="K1937">
        <v>10</v>
      </c>
      <c r="L1937">
        <v>1</v>
      </c>
    </row>
    <row r="1938" spans="1:12">
      <c r="A1938" t="s">
        <v>6365</v>
      </c>
      <c r="B1938" t="s">
        <v>6366</v>
      </c>
      <c r="C1938" t="s">
        <v>6323</v>
      </c>
      <c r="D1938" t="s">
        <v>6367</v>
      </c>
      <c r="E1938" t="s">
        <v>6368</v>
      </c>
      <c r="F1938" t="s">
        <v>192</v>
      </c>
      <c r="G1938" t="s">
        <v>193</v>
      </c>
      <c r="H1938">
        <v>5</v>
      </c>
      <c r="I1938">
        <v>11</v>
      </c>
      <c r="J1938">
        <v>1</v>
      </c>
      <c r="K1938">
        <v>5</v>
      </c>
      <c r="L1938">
        <v>0</v>
      </c>
    </row>
    <row r="1939" spans="1:12">
      <c r="A1939" t="s">
        <v>6369</v>
      </c>
      <c r="B1939" t="s">
        <v>6370</v>
      </c>
      <c r="C1939" t="s">
        <v>6323</v>
      </c>
      <c r="D1939" t="s">
        <v>6371</v>
      </c>
      <c r="E1939" t="s">
        <v>6372</v>
      </c>
      <c r="F1939" t="s">
        <v>17</v>
      </c>
      <c r="G1939" t="s">
        <v>32</v>
      </c>
      <c r="H1939">
        <v>2</v>
      </c>
      <c r="I1939">
        <v>11</v>
      </c>
      <c r="J1939">
        <v>0</v>
      </c>
      <c r="K1939">
        <v>8</v>
      </c>
      <c r="L1939">
        <v>2</v>
      </c>
    </row>
    <row r="1940" spans="1:12">
      <c r="A1940" t="s">
        <v>6373</v>
      </c>
      <c r="B1940" t="s">
        <v>6374</v>
      </c>
      <c r="C1940" t="s">
        <v>6323</v>
      </c>
      <c r="D1940" t="s">
        <v>6375</v>
      </c>
      <c r="E1940" t="s">
        <v>5579</v>
      </c>
      <c r="F1940" t="s">
        <v>17</v>
      </c>
      <c r="G1940" t="s">
        <v>32</v>
      </c>
      <c r="H1940">
        <v>3</v>
      </c>
      <c r="I1940">
        <v>11</v>
      </c>
      <c r="J1940">
        <v>0</v>
      </c>
      <c r="K1940">
        <v>10</v>
      </c>
      <c r="L1940">
        <v>0</v>
      </c>
    </row>
    <row r="1941" spans="1:12">
      <c r="A1941" t="s">
        <v>6376</v>
      </c>
      <c r="B1941" t="s">
        <v>6377</v>
      </c>
      <c r="C1941" t="s">
        <v>6323</v>
      </c>
      <c r="D1941" t="s">
        <v>6378</v>
      </c>
      <c r="E1941" t="s">
        <v>6372</v>
      </c>
      <c r="F1941" t="s">
        <v>17</v>
      </c>
      <c r="G1941" t="s">
        <v>32</v>
      </c>
      <c r="H1941">
        <v>3</v>
      </c>
      <c r="I1941">
        <v>11</v>
      </c>
      <c r="J1941">
        <v>1</v>
      </c>
      <c r="K1941">
        <v>9</v>
      </c>
      <c r="L1941">
        <v>1</v>
      </c>
    </row>
    <row r="1942" spans="1:12">
      <c r="A1942" t="s">
        <v>6379</v>
      </c>
      <c r="B1942" t="s">
        <v>6380</v>
      </c>
      <c r="C1942" t="s">
        <v>6323</v>
      </c>
      <c r="D1942" t="s">
        <v>6381</v>
      </c>
      <c r="E1942" t="s">
        <v>6382</v>
      </c>
      <c r="F1942" t="s">
        <v>17</v>
      </c>
      <c r="G1942" t="s">
        <v>32</v>
      </c>
      <c r="H1942">
        <v>4</v>
      </c>
      <c r="I1942">
        <v>11</v>
      </c>
      <c r="J1942">
        <v>0</v>
      </c>
      <c r="K1942">
        <v>7</v>
      </c>
      <c r="L1942">
        <v>0</v>
      </c>
    </row>
    <row r="1943" spans="1:12">
      <c r="A1943" t="s">
        <v>6383</v>
      </c>
      <c r="B1943" t="s">
        <v>6384</v>
      </c>
      <c r="C1943" t="s">
        <v>6323</v>
      </c>
      <c r="D1943" t="s">
        <v>6385</v>
      </c>
      <c r="E1943" t="s">
        <v>6386</v>
      </c>
      <c r="F1943" t="s">
        <v>17</v>
      </c>
      <c r="G1943" t="s">
        <v>32</v>
      </c>
      <c r="H1943">
        <v>3</v>
      </c>
      <c r="I1943">
        <v>11</v>
      </c>
      <c r="J1943">
        <v>0</v>
      </c>
      <c r="K1943">
        <v>6</v>
      </c>
      <c r="L1943">
        <v>0</v>
      </c>
    </row>
    <row r="1944" spans="1:12">
      <c r="A1944" t="s">
        <v>6387</v>
      </c>
      <c r="B1944" t="s">
        <v>6388</v>
      </c>
      <c r="C1944" t="s">
        <v>6323</v>
      </c>
      <c r="D1944" t="s">
        <v>6389</v>
      </c>
      <c r="E1944" t="s">
        <v>197</v>
      </c>
      <c r="F1944" t="s">
        <v>17</v>
      </c>
      <c r="G1944" t="s">
        <v>32</v>
      </c>
      <c r="H1944">
        <v>3</v>
      </c>
      <c r="I1944">
        <v>11</v>
      </c>
      <c r="J1944">
        <v>0</v>
      </c>
      <c r="K1944">
        <v>8</v>
      </c>
      <c r="L1944">
        <v>1</v>
      </c>
    </row>
    <row r="1945" spans="1:12">
      <c r="A1945" t="s">
        <v>6390</v>
      </c>
      <c r="B1945" t="s">
        <v>6391</v>
      </c>
      <c r="C1945" t="s">
        <v>6323</v>
      </c>
      <c r="D1945" t="s">
        <v>6392</v>
      </c>
      <c r="E1945" t="s">
        <v>2354</v>
      </c>
      <c r="F1945" t="s">
        <v>17</v>
      </c>
      <c r="G1945" t="s">
        <v>113</v>
      </c>
      <c r="H1945">
        <v>4</v>
      </c>
      <c r="I1945">
        <v>11</v>
      </c>
      <c r="J1945">
        <v>2</v>
      </c>
      <c r="K1945">
        <v>7</v>
      </c>
      <c r="L1945">
        <v>1</v>
      </c>
    </row>
    <row r="1946" spans="1:12">
      <c r="A1946" t="s">
        <v>6393</v>
      </c>
      <c r="B1946" t="s">
        <v>6394</v>
      </c>
      <c r="C1946" t="s">
        <v>6323</v>
      </c>
      <c r="D1946" t="s">
        <v>6395</v>
      </c>
      <c r="E1946" t="s">
        <v>6396</v>
      </c>
      <c r="F1946" t="s">
        <v>17</v>
      </c>
      <c r="G1946" t="s">
        <v>32</v>
      </c>
      <c r="H1946">
        <v>4</v>
      </c>
      <c r="I1946">
        <v>11</v>
      </c>
      <c r="J1946">
        <v>2</v>
      </c>
      <c r="K1946">
        <v>8</v>
      </c>
      <c r="L1946">
        <v>0</v>
      </c>
    </row>
    <row r="1947" spans="1:12">
      <c r="A1947" t="s">
        <v>6397</v>
      </c>
      <c r="B1947" t="s">
        <v>6398</v>
      </c>
      <c r="C1947" t="s">
        <v>6323</v>
      </c>
      <c r="D1947" t="s">
        <v>6399</v>
      </c>
      <c r="E1947" t="s">
        <v>2903</v>
      </c>
      <c r="F1947" t="s">
        <v>192</v>
      </c>
      <c r="G1947" t="s">
        <v>193</v>
      </c>
      <c r="H1947">
        <v>5</v>
      </c>
      <c r="I1947">
        <v>11</v>
      </c>
      <c r="J1947">
        <v>2</v>
      </c>
      <c r="K1947">
        <v>4</v>
      </c>
      <c r="L1947">
        <v>0</v>
      </c>
    </row>
    <row r="1948" spans="1:12">
      <c r="A1948" t="s">
        <v>6400</v>
      </c>
      <c r="B1948" t="s">
        <v>6401</v>
      </c>
      <c r="C1948" t="s">
        <v>6323</v>
      </c>
      <c r="D1948" t="s">
        <v>6402</v>
      </c>
      <c r="E1948" t="s">
        <v>2624</v>
      </c>
      <c r="F1948" t="s">
        <v>17</v>
      </c>
      <c r="G1948" t="s">
        <v>87</v>
      </c>
      <c r="H1948">
        <v>3</v>
      </c>
      <c r="I1948">
        <v>11</v>
      </c>
      <c r="J1948">
        <v>1</v>
      </c>
      <c r="K1948">
        <v>8</v>
      </c>
      <c r="L1948">
        <v>0</v>
      </c>
    </row>
    <row r="1949" spans="1:12">
      <c r="A1949" t="s">
        <v>6403</v>
      </c>
      <c r="B1949" t="s">
        <v>6404</v>
      </c>
      <c r="C1949" t="s">
        <v>6323</v>
      </c>
      <c r="D1949" t="s">
        <v>6405</v>
      </c>
      <c r="E1949" t="s">
        <v>6368</v>
      </c>
      <c r="F1949" t="s">
        <v>17</v>
      </c>
      <c r="G1949" t="s">
        <v>32</v>
      </c>
      <c r="H1949">
        <v>4</v>
      </c>
      <c r="I1949">
        <v>11</v>
      </c>
      <c r="J1949">
        <v>0</v>
      </c>
      <c r="K1949">
        <v>11</v>
      </c>
      <c r="L1949">
        <v>0</v>
      </c>
    </row>
    <row r="1950" spans="1:12">
      <c r="A1950" t="s">
        <v>6406</v>
      </c>
      <c r="B1950" t="s">
        <v>6407</v>
      </c>
      <c r="C1950" t="s">
        <v>6323</v>
      </c>
      <c r="D1950" t="s">
        <v>6408</v>
      </c>
      <c r="E1950" t="s">
        <v>3364</v>
      </c>
      <c r="F1950" t="s">
        <v>17</v>
      </c>
      <c r="G1950" t="s">
        <v>32</v>
      </c>
      <c r="H1950">
        <v>5</v>
      </c>
      <c r="I1950">
        <v>11</v>
      </c>
      <c r="J1950">
        <v>0</v>
      </c>
      <c r="K1950">
        <v>7</v>
      </c>
      <c r="L1950">
        <v>0</v>
      </c>
    </row>
    <row r="1951" spans="1:12">
      <c r="A1951" t="s">
        <v>6409</v>
      </c>
      <c r="B1951" t="s">
        <v>6410</v>
      </c>
      <c r="C1951" t="s">
        <v>6323</v>
      </c>
      <c r="D1951" t="s">
        <v>6411</v>
      </c>
      <c r="E1951" t="s">
        <v>6361</v>
      </c>
      <c r="F1951" t="s">
        <v>17</v>
      </c>
      <c r="G1951" t="s">
        <v>67</v>
      </c>
      <c r="H1951">
        <v>3</v>
      </c>
      <c r="I1951">
        <v>11</v>
      </c>
      <c r="J1951">
        <v>0</v>
      </c>
      <c r="K1951">
        <v>10</v>
      </c>
      <c r="L1951">
        <v>0</v>
      </c>
    </row>
    <row r="1952" spans="1:12">
      <c r="A1952" t="s">
        <v>6412</v>
      </c>
      <c r="B1952" t="s">
        <v>6413</v>
      </c>
      <c r="C1952" t="s">
        <v>6323</v>
      </c>
      <c r="D1952" t="s">
        <v>6414</v>
      </c>
      <c r="E1952" t="s">
        <v>56</v>
      </c>
      <c r="F1952" t="s">
        <v>17</v>
      </c>
      <c r="G1952" t="s">
        <v>32</v>
      </c>
      <c r="H1952">
        <v>3</v>
      </c>
      <c r="I1952">
        <v>11</v>
      </c>
      <c r="J1952">
        <v>0</v>
      </c>
      <c r="K1952">
        <v>9</v>
      </c>
      <c r="L1952">
        <v>2</v>
      </c>
    </row>
    <row r="1953" spans="1:12">
      <c r="A1953" t="s">
        <v>6415</v>
      </c>
      <c r="B1953" t="s">
        <v>6416</v>
      </c>
      <c r="C1953" t="s">
        <v>6323</v>
      </c>
      <c r="D1953" t="s">
        <v>6417</v>
      </c>
      <c r="E1953" t="s">
        <v>6418</v>
      </c>
      <c r="F1953" t="s">
        <v>17</v>
      </c>
      <c r="G1953" t="s">
        <v>32</v>
      </c>
      <c r="H1953">
        <v>4</v>
      </c>
      <c r="I1953">
        <v>11</v>
      </c>
      <c r="J1953">
        <v>0</v>
      </c>
      <c r="K1953">
        <v>9</v>
      </c>
      <c r="L1953">
        <v>0</v>
      </c>
    </row>
    <row r="1954" spans="1:12">
      <c r="A1954" t="s">
        <v>6419</v>
      </c>
      <c r="B1954" t="s">
        <v>6420</v>
      </c>
      <c r="C1954" t="s">
        <v>6323</v>
      </c>
      <c r="D1954" t="s">
        <v>6421</v>
      </c>
      <c r="E1954" t="s">
        <v>6422</v>
      </c>
      <c r="F1954" t="s">
        <v>17</v>
      </c>
      <c r="G1954" t="s">
        <v>27</v>
      </c>
      <c r="H1954">
        <v>2</v>
      </c>
      <c r="I1954">
        <v>11</v>
      </c>
      <c r="J1954">
        <v>0</v>
      </c>
      <c r="K1954">
        <v>6</v>
      </c>
      <c r="L1954">
        <v>1</v>
      </c>
    </row>
    <row r="1955" spans="1:12">
      <c r="A1955" t="s">
        <v>6423</v>
      </c>
      <c r="B1955" t="s">
        <v>6424</v>
      </c>
      <c r="C1955" t="s">
        <v>6323</v>
      </c>
      <c r="D1955" t="s">
        <v>6425</v>
      </c>
      <c r="E1955" t="s">
        <v>3364</v>
      </c>
      <c r="F1955" t="s">
        <v>17</v>
      </c>
      <c r="G1955" t="s">
        <v>32</v>
      </c>
      <c r="H1955">
        <v>3</v>
      </c>
      <c r="I1955">
        <v>11</v>
      </c>
      <c r="J1955">
        <v>0</v>
      </c>
      <c r="K1955">
        <v>9</v>
      </c>
      <c r="L1955">
        <v>0</v>
      </c>
    </row>
    <row r="1956" spans="1:12">
      <c r="A1956" t="s">
        <v>6426</v>
      </c>
      <c r="B1956" t="s">
        <v>6427</v>
      </c>
      <c r="C1956" t="s">
        <v>6323</v>
      </c>
      <c r="D1956" t="s">
        <v>6428</v>
      </c>
      <c r="E1956" t="s">
        <v>5412</v>
      </c>
      <c r="F1956" t="s">
        <v>17</v>
      </c>
      <c r="G1956" t="s">
        <v>18</v>
      </c>
      <c r="H1956">
        <v>3</v>
      </c>
      <c r="I1956">
        <v>11</v>
      </c>
      <c r="J1956">
        <v>1</v>
      </c>
      <c r="K1956">
        <v>5</v>
      </c>
      <c r="L1956">
        <v>0</v>
      </c>
    </row>
    <row r="1957" spans="1:12">
      <c r="A1957" t="s">
        <v>6429</v>
      </c>
      <c r="B1957" t="s">
        <v>6430</v>
      </c>
      <c r="C1957" t="s">
        <v>6323</v>
      </c>
      <c r="D1957" t="s">
        <v>6431</v>
      </c>
      <c r="E1957" t="s">
        <v>6368</v>
      </c>
      <c r="F1957" t="s">
        <v>17</v>
      </c>
      <c r="G1957" t="s">
        <v>87</v>
      </c>
      <c r="H1957">
        <v>3</v>
      </c>
      <c r="I1957">
        <v>11</v>
      </c>
      <c r="J1957">
        <v>0</v>
      </c>
      <c r="K1957">
        <v>10</v>
      </c>
      <c r="L1957">
        <v>1</v>
      </c>
    </row>
    <row r="1958" spans="1:12">
      <c r="A1958" t="s">
        <v>6432</v>
      </c>
      <c r="B1958" t="s">
        <v>6433</v>
      </c>
      <c r="C1958" t="s">
        <v>6323</v>
      </c>
      <c r="D1958" t="s">
        <v>6434</v>
      </c>
      <c r="E1958" t="s">
        <v>6435</v>
      </c>
      <c r="F1958" t="s">
        <v>17</v>
      </c>
      <c r="G1958" t="s">
        <v>140</v>
      </c>
      <c r="H1958">
        <v>2</v>
      </c>
      <c r="I1958">
        <v>11</v>
      </c>
      <c r="J1958">
        <v>1</v>
      </c>
      <c r="K1958">
        <v>7</v>
      </c>
      <c r="L1958">
        <v>3</v>
      </c>
    </row>
    <row r="1959" spans="1:12">
      <c r="A1959" t="s">
        <v>6436</v>
      </c>
      <c r="B1959" t="s">
        <v>6437</v>
      </c>
      <c r="C1959" t="s">
        <v>6323</v>
      </c>
      <c r="D1959" t="s">
        <v>6438</v>
      </c>
      <c r="E1959" t="s">
        <v>6439</v>
      </c>
      <c r="F1959" t="s">
        <v>17</v>
      </c>
      <c r="G1959" t="s">
        <v>32</v>
      </c>
      <c r="H1959">
        <v>4</v>
      </c>
      <c r="I1959">
        <v>11</v>
      </c>
      <c r="J1959">
        <v>2</v>
      </c>
      <c r="K1959">
        <v>8</v>
      </c>
      <c r="L1959">
        <v>0</v>
      </c>
    </row>
    <row r="1960" spans="1:12">
      <c r="A1960" t="s">
        <v>6440</v>
      </c>
      <c r="B1960" t="s">
        <v>6441</v>
      </c>
      <c r="C1960" t="s">
        <v>6323</v>
      </c>
      <c r="D1960" t="s">
        <v>6442</v>
      </c>
      <c r="E1960" t="s">
        <v>2968</v>
      </c>
      <c r="F1960" t="s">
        <v>17</v>
      </c>
      <c r="G1960" t="s">
        <v>32</v>
      </c>
      <c r="H1960">
        <v>4</v>
      </c>
      <c r="I1960">
        <v>11</v>
      </c>
      <c r="J1960">
        <v>1</v>
      </c>
      <c r="K1960">
        <v>10</v>
      </c>
      <c r="L1960">
        <v>0</v>
      </c>
    </row>
    <row r="1961" spans="1:12">
      <c r="A1961" t="s">
        <v>6443</v>
      </c>
      <c r="B1961" t="s">
        <v>6444</v>
      </c>
      <c r="C1961" t="s">
        <v>6323</v>
      </c>
      <c r="D1961" t="s">
        <v>6445</v>
      </c>
      <c r="E1961" t="s">
        <v>6361</v>
      </c>
      <c r="F1961" t="s">
        <v>17</v>
      </c>
      <c r="G1961" t="s">
        <v>32</v>
      </c>
      <c r="H1961">
        <v>4</v>
      </c>
      <c r="I1961">
        <v>11</v>
      </c>
      <c r="J1961">
        <v>1</v>
      </c>
      <c r="K1961">
        <v>10</v>
      </c>
      <c r="L1961">
        <v>0</v>
      </c>
    </row>
    <row r="1962" spans="1:12">
      <c r="A1962" t="s">
        <v>6446</v>
      </c>
      <c r="B1962" t="s">
        <v>1078</v>
      </c>
      <c r="C1962" t="s">
        <v>6323</v>
      </c>
      <c r="D1962" t="s">
        <v>6447</v>
      </c>
      <c r="E1962" t="s">
        <v>6448</v>
      </c>
      <c r="F1962" t="s">
        <v>17</v>
      </c>
      <c r="G1962" t="s">
        <v>32</v>
      </c>
      <c r="H1962">
        <v>2</v>
      </c>
      <c r="I1962">
        <v>11</v>
      </c>
      <c r="J1962">
        <v>0</v>
      </c>
      <c r="K1962">
        <v>10</v>
      </c>
      <c r="L1962">
        <v>1</v>
      </c>
    </row>
    <row r="1963" spans="1:12">
      <c r="A1963" t="s">
        <v>6449</v>
      </c>
      <c r="B1963" t="s">
        <v>6450</v>
      </c>
      <c r="C1963" t="s">
        <v>6323</v>
      </c>
      <c r="D1963" t="s">
        <v>6451</v>
      </c>
      <c r="E1963" t="s">
        <v>6452</v>
      </c>
      <c r="F1963" t="s">
        <v>17</v>
      </c>
      <c r="G1963" t="s">
        <v>32</v>
      </c>
      <c r="H1963">
        <v>4</v>
      </c>
      <c r="I1963">
        <v>11</v>
      </c>
      <c r="J1963">
        <v>1</v>
      </c>
      <c r="K1963">
        <v>4</v>
      </c>
      <c r="L1963">
        <v>0</v>
      </c>
    </row>
    <row r="1964" spans="1:12">
      <c r="A1964" t="s">
        <v>6453</v>
      </c>
      <c r="B1964" t="s">
        <v>6454</v>
      </c>
      <c r="C1964" t="s">
        <v>6323</v>
      </c>
      <c r="D1964" t="s">
        <v>6455</v>
      </c>
      <c r="E1964" t="s">
        <v>1531</v>
      </c>
      <c r="F1964" t="s">
        <v>17</v>
      </c>
      <c r="G1964" t="s">
        <v>87</v>
      </c>
      <c r="H1964">
        <v>2</v>
      </c>
      <c r="I1964">
        <v>11</v>
      </c>
      <c r="J1964">
        <v>0</v>
      </c>
      <c r="K1964">
        <v>10</v>
      </c>
      <c r="L1964">
        <v>1</v>
      </c>
    </row>
    <row r="1965" spans="1:12">
      <c r="A1965" t="s">
        <v>6456</v>
      </c>
      <c r="B1965" t="s">
        <v>6457</v>
      </c>
      <c r="C1965" t="s">
        <v>6323</v>
      </c>
      <c r="D1965" t="s">
        <v>6458</v>
      </c>
      <c r="E1965" t="s">
        <v>6459</v>
      </c>
      <c r="F1965" t="s">
        <v>17</v>
      </c>
      <c r="G1965" t="s">
        <v>27</v>
      </c>
      <c r="H1965">
        <v>4</v>
      </c>
      <c r="I1965">
        <v>11</v>
      </c>
      <c r="J1965">
        <v>0</v>
      </c>
      <c r="K1965">
        <v>8</v>
      </c>
      <c r="L1965">
        <v>1</v>
      </c>
    </row>
    <row r="1966" spans="1:12">
      <c r="A1966" t="s">
        <v>6460</v>
      </c>
      <c r="B1966" t="s">
        <v>6461</v>
      </c>
      <c r="C1966" t="s">
        <v>6323</v>
      </c>
      <c r="D1966" t="s">
        <v>6462</v>
      </c>
      <c r="E1966" t="s">
        <v>3159</v>
      </c>
      <c r="F1966" t="s">
        <v>17</v>
      </c>
      <c r="G1966" t="s">
        <v>32</v>
      </c>
      <c r="H1966">
        <v>4</v>
      </c>
      <c r="I1966">
        <v>11</v>
      </c>
      <c r="J1966">
        <v>1</v>
      </c>
      <c r="K1966">
        <v>6</v>
      </c>
      <c r="L1966">
        <v>0</v>
      </c>
    </row>
    <row r="1967" spans="1:12">
      <c r="A1967" t="s">
        <v>6463</v>
      </c>
      <c r="B1967" t="s">
        <v>4216</v>
      </c>
      <c r="C1967" t="s">
        <v>6323</v>
      </c>
      <c r="D1967" t="s">
        <v>6464</v>
      </c>
      <c r="E1967" t="s">
        <v>6368</v>
      </c>
      <c r="F1967" t="s">
        <v>17</v>
      </c>
      <c r="G1967" t="s">
        <v>32</v>
      </c>
      <c r="H1967">
        <v>5</v>
      </c>
      <c r="I1967">
        <v>11</v>
      </c>
      <c r="J1967">
        <v>0</v>
      </c>
      <c r="K1967">
        <v>10</v>
      </c>
      <c r="L1967">
        <v>1</v>
      </c>
    </row>
    <row r="1968" spans="1:12">
      <c r="A1968" t="s">
        <v>6465</v>
      </c>
      <c r="B1968" t="s">
        <v>6466</v>
      </c>
      <c r="C1968" t="s">
        <v>6323</v>
      </c>
      <c r="D1968" t="s">
        <v>6467</v>
      </c>
      <c r="E1968" t="s">
        <v>6468</v>
      </c>
      <c r="F1968" t="s">
        <v>17</v>
      </c>
      <c r="G1968" t="s">
        <v>32</v>
      </c>
      <c r="H1968">
        <v>3</v>
      </c>
      <c r="I1968">
        <v>11</v>
      </c>
      <c r="J1968">
        <v>0</v>
      </c>
      <c r="K1968">
        <v>7</v>
      </c>
      <c r="L1968">
        <v>0</v>
      </c>
    </row>
    <row r="1969" spans="1:12">
      <c r="A1969" t="s">
        <v>6469</v>
      </c>
      <c r="B1969" t="s">
        <v>6470</v>
      </c>
      <c r="C1969" t="s">
        <v>6323</v>
      </c>
      <c r="D1969" t="s">
        <v>6471</v>
      </c>
      <c r="E1969" t="s">
        <v>56</v>
      </c>
      <c r="F1969" t="s">
        <v>17</v>
      </c>
      <c r="G1969" t="s">
        <v>140</v>
      </c>
      <c r="H1969">
        <v>3</v>
      </c>
      <c r="I1969">
        <v>11</v>
      </c>
      <c r="J1969">
        <v>0</v>
      </c>
      <c r="K1969">
        <v>7</v>
      </c>
      <c r="L1969">
        <v>1</v>
      </c>
    </row>
    <row r="1970" spans="1:12">
      <c r="A1970" t="s">
        <v>6472</v>
      </c>
      <c r="B1970" t="s">
        <v>6473</v>
      </c>
      <c r="C1970" t="s">
        <v>6323</v>
      </c>
      <c r="D1970" t="s">
        <v>6474</v>
      </c>
      <c r="E1970" t="s">
        <v>56</v>
      </c>
      <c r="F1970" t="s">
        <v>192</v>
      </c>
      <c r="G1970" t="s">
        <v>193</v>
      </c>
      <c r="H1970">
        <v>4</v>
      </c>
      <c r="I1970">
        <v>11</v>
      </c>
      <c r="J1970">
        <v>1</v>
      </c>
      <c r="K1970">
        <v>4</v>
      </c>
      <c r="L1970">
        <v>0</v>
      </c>
    </row>
    <row r="1971" spans="1:12">
      <c r="A1971" t="s">
        <v>6475</v>
      </c>
      <c r="B1971" t="s">
        <v>6476</v>
      </c>
      <c r="C1971" t="s">
        <v>6323</v>
      </c>
      <c r="D1971" t="s">
        <v>6477</v>
      </c>
      <c r="E1971" t="s">
        <v>6478</v>
      </c>
      <c r="F1971" t="s">
        <v>17</v>
      </c>
      <c r="G1971" t="s">
        <v>87</v>
      </c>
      <c r="H1971">
        <v>2</v>
      </c>
      <c r="I1971">
        <v>11</v>
      </c>
      <c r="J1971">
        <v>0</v>
      </c>
      <c r="K1971">
        <v>6</v>
      </c>
      <c r="L1971">
        <v>0</v>
      </c>
    </row>
    <row r="1972" spans="1:12">
      <c r="A1972" t="s">
        <v>6479</v>
      </c>
      <c r="B1972" t="s">
        <v>6480</v>
      </c>
      <c r="C1972" t="s">
        <v>6323</v>
      </c>
      <c r="D1972" t="s">
        <v>6481</v>
      </c>
      <c r="E1972" t="s">
        <v>6368</v>
      </c>
      <c r="F1972" t="s">
        <v>17</v>
      </c>
      <c r="G1972" t="s">
        <v>87</v>
      </c>
      <c r="H1972">
        <v>3</v>
      </c>
      <c r="I1972">
        <v>11</v>
      </c>
      <c r="J1972">
        <v>0</v>
      </c>
      <c r="K1972">
        <v>6</v>
      </c>
      <c r="L1972">
        <v>1</v>
      </c>
    </row>
    <row r="1973" spans="1:12">
      <c r="A1973" t="s">
        <v>6482</v>
      </c>
      <c r="B1973" t="s">
        <v>6483</v>
      </c>
      <c r="C1973" t="s">
        <v>6323</v>
      </c>
      <c r="D1973" t="s">
        <v>6484</v>
      </c>
      <c r="E1973" t="s">
        <v>6448</v>
      </c>
      <c r="F1973" t="s">
        <v>17</v>
      </c>
      <c r="G1973" t="s">
        <v>87</v>
      </c>
      <c r="H1973">
        <v>3</v>
      </c>
      <c r="I1973">
        <v>11</v>
      </c>
      <c r="J1973">
        <v>0</v>
      </c>
      <c r="K1973">
        <v>10</v>
      </c>
      <c r="L1973">
        <v>0</v>
      </c>
    </row>
    <row r="1974" spans="1:12">
      <c r="A1974" t="s">
        <v>6485</v>
      </c>
      <c r="B1974" t="s">
        <v>6486</v>
      </c>
      <c r="C1974" t="s">
        <v>6323</v>
      </c>
      <c r="D1974" t="s">
        <v>6487</v>
      </c>
      <c r="E1974" t="s">
        <v>197</v>
      </c>
      <c r="F1974" t="s">
        <v>17</v>
      </c>
      <c r="G1974" t="s">
        <v>67</v>
      </c>
      <c r="H1974">
        <v>3</v>
      </c>
      <c r="I1974">
        <v>11</v>
      </c>
      <c r="J1974">
        <v>0</v>
      </c>
      <c r="K1974">
        <v>11</v>
      </c>
      <c r="L1974">
        <v>0</v>
      </c>
    </row>
    <row r="1975" spans="1:12">
      <c r="A1975" t="s">
        <v>6488</v>
      </c>
      <c r="B1975" t="s">
        <v>6489</v>
      </c>
      <c r="C1975" t="s">
        <v>6323</v>
      </c>
      <c r="D1975" t="s">
        <v>6490</v>
      </c>
      <c r="E1975" t="s">
        <v>2950</v>
      </c>
      <c r="F1975" t="s">
        <v>17</v>
      </c>
      <c r="G1975" t="s">
        <v>32</v>
      </c>
      <c r="H1975">
        <v>3</v>
      </c>
      <c r="I1975">
        <v>11</v>
      </c>
      <c r="J1975">
        <v>0</v>
      </c>
      <c r="K1975">
        <v>9</v>
      </c>
      <c r="L1975">
        <v>1</v>
      </c>
    </row>
    <row r="1976" spans="1:12">
      <c r="A1976" t="s">
        <v>6491</v>
      </c>
      <c r="B1976" t="s">
        <v>6492</v>
      </c>
      <c r="C1976" t="s">
        <v>6323</v>
      </c>
      <c r="D1976" t="s">
        <v>6493</v>
      </c>
      <c r="E1976" t="s">
        <v>6368</v>
      </c>
      <c r="F1976" t="s">
        <v>17</v>
      </c>
      <c r="G1976" t="s">
        <v>32</v>
      </c>
      <c r="H1976">
        <v>3</v>
      </c>
      <c r="I1976">
        <v>11</v>
      </c>
      <c r="J1976">
        <v>1</v>
      </c>
      <c r="K1976">
        <v>4</v>
      </c>
      <c r="L1976">
        <v>0</v>
      </c>
    </row>
    <row r="1977" spans="1:12">
      <c r="A1977" t="s">
        <v>6494</v>
      </c>
      <c r="B1977" t="s">
        <v>6495</v>
      </c>
      <c r="C1977" t="s">
        <v>6323</v>
      </c>
      <c r="D1977" t="s">
        <v>6496</v>
      </c>
      <c r="E1977" t="s">
        <v>6497</v>
      </c>
      <c r="F1977" t="s">
        <v>17</v>
      </c>
      <c r="G1977" t="s">
        <v>140</v>
      </c>
      <c r="H1977">
        <v>4</v>
      </c>
      <c r="I1977">
        <v>11</v>
      </c>
      <c r="J1977">
        <v>1</v>
      </c>
      <c r="K1977">
        <v>8</v>
      </c>
      <c r="L1977">
        <v>0</v>
      </c>
    </row>
    <row r="1978" spans="1:12">
      <c r="A1978" t="s">
        <v>6498</v>
      </c>
      <c r="B1978" t="s">
        <v>6499</v>
      </c>
      <c r="C1978" t="s">
        <v>6323</v>
      </c>
      <c r="D1978" t="s">
        <v>6500</v>
      </c>
      <c r="E1978" t="s">
        <v>6501</v>
      </c>
      <c r="F1978" t="s">
        <v>17</v>
      </c>
      <c r="G1978" t="s">
        <v>32</v>
      </c>
      <c r="H1978">
        <v>5</v>
      </c>
      <c r="I1978">
        <v>11</v>
      </c>
      <c r="J1978">
        <v>0</v>
      </c>
      <c r="K1978">
        <v>7</v>
      </c>
      <c r="L1978">
        <v>0</v>
      </c>
    </row>
    <row r="1979" spans="1:12">
      <c r="A1979" t="s">
        <v>6502</v>
      </c>
      <c r="B1979" t="s">
        <v>2771</v>
      </c>
      <c r="C1979" t="s">
        <v>6323</v>
      </c>
      <c r="D1979" t="s">
        <v>6503</v>
      </c>
      <c r="E1979" t="s">
        <v>509</v>
      </c>
      <c r="F1979" t="s">
        <v>17</v>
      </c>
      <c r="G1979" t="s">
        <v>113</v>
      </c>
      <c r="H1979">
        <v>5</v>
      </c>
      <c r="I1979">
        <v>11</v>
      </c>
      <c r="J1979">
        <v>1</v>
      </c>
      <c r="K1979">
        <v>7</v>
      </c>
      <c r="L1979">
        <v>0</v>
      </c>
    </row>
    <row r="1980" spans="1:12">
      <c r="A1980" t="s">
        <v>6504</v>
      </c>
      <c r="B1980" t="s">
        <v>6505</v>
      </c>
      <c r="C1980" t="s">
        <v>6323</v>
      </c>
      <c r="D1980" t="s">
        <v>6506</v>
      </c>
      <c r="E1980" t="s">
        <v>3002</v>
      </c>
      <c r="F1980" t="s">
        <v>17</v>
      </c>
      <c r="G1980" t="s">
        <v>87</v>
      </c>
      <c r="H1980">
        <v>3</v>
      </c>
      <c r="I1980">
        <v>11</v>
      </c>
      <c r="J1980">
        <v>2</v>
      </c>
      <c r="K1980">
        <v>8</v>
      </c>
      <c r="L1980">
        <v>1</v>
      </c>
    </row>
    <row r="1981" spans="1:12">
      <c r="A1981" t="s">
        <v>6507</v>
      </c>
      <c r="B1981" t="s">
        <v>6508</v>
      </c>
      <c r="C1981" t="s">
        <v>6323</v>
      </c>
      <c r="D1981" t="s">
        <v>6509</v>
      </c>
      <c r="E1981" t="s">
        <v>6510</v>
      </c>
      <c r="F1981" t="s">
        <v>17</v>
      </c>
      <c r="G1981" t="s">
        <v>32</v>
      </c>
      <c r="H1981">
        <v>4</v>
      </c>
      <c r="I1981">
        <v>11</v>
      </c>
      <c r="J1981">
        <v>1</v>
      </c>
      <c r="K1981">
        <v>4</v>
      </c>
      <c r="L1981">
        <v>0</v>
      </c>
    </row>
    <row r="1982" spans="1:12">
      <c r="A1982" t="s">
        <v>6511</v>
      </c>
      <c r="B1982" t="s">
        <v>6512</v>
      </c>
      <c r="C1982" t="s">
        <v>6323</v>
      </c>
      <c r="D1982" t="s">
        <v>6513</v>
      </c>
      <c r="E1982" t="s">
        <v>1342</v>
      </c>
      <c r="F1982" t="s">
        <v>17</v>
      </c>
      <c r="G1982" t="s">
        <v>32</v>
      </c>
      <c r="H1982">
        <v>3</v>
      </c>
      <c r="I1982">
        <v>11</v>
      </c>
      <c r="J1982">
        <v>0</v>
      </c>
      <c r="K1982">
        <v>9</v>
      </c>
      <c r="L1982">
        <v>0</v>
      </c>
    </row>
    <row r="1983" spans="1:12">
      <c r="A1983" t="s">
        <v>6514</v>
      </c>
      <c r="B1983" t="s">
        <v>6515</v>
      </c>
      <c r="C1983" t="s">
        <v>6323</v>
      </c>
      <c r="D1983" t="s">
        <v>6516</v>
      </c>
      <c r="E1983" t="s">
        <v>6517</v>
      </c>
      <c r="F1983" t="s">
        <v>17</v>
      </c>
      <c r="G1983" t="s">
        <v>87</v>
      </c>
      <c r="H1983">
        <v>3</v>
      </c>
      <c r="I1983">
        <v>11</v>
      </c>
      <c r="J1983">
        <v>1</v>
      </c>
      <c r="K1983">
        <v>5</v>
      </c>
      <c r="L1983">
        <v>0</v>
      </c>
    </row>
    <row r="1984" spans="1:12">
      <c r="A1984" t="s">
        <v>6518</v>
      </c>
      <c r="B1984" t="s">
        <v>6519</v>
      </c>
      <c r="C1984" t="s">
        <v>6323</v>
      </c>
      <c r="D1984" t="s">
        <v>6520</v>
      </c>
      <c r="E1984" t="s">
        <v>6361</v>
      </c>
      <c r="F1984" t="s">
        <v>17</v>
      </c>
      <c r="G1984" t="s">
        <v>140</v>
      </c>
      <c r="H1984">
        <v>3</v>
      </c>
      <c r="I1984">
        <v>11</v>
      </c>
      <c r="J1984">
        <v>0</v>
      </c>
      <c r="K1984">
        <v>9</v>
      </c>
      <c r="L1984">
        <v>2</v>
      </c>
    </row>
    <row r="1985" spans="1:12">
      <c r="A1985" t="s">
        <v>6521</v>
      </c>
      <c r="B1985" t="s">
        <v>6522</v>
      </c>
      <c r="C1985" t="s">
        <v>6323</v>
      </c>
      <c r="D1985" t="s">
        <v>6523</v>
      </c>
      <c r="E1985" t="s">
        <v>5077</v>
      </c>
      <c r="F1985" t="s">
        <v>17</v>
      </c>
      <c r="G1985" t="s">
        <v>32</v>
      </c>
      <c r="H1985">
        <v>2</v>
      </c>
      <c r="I1985">
        <v>11</v>
      </c>
      <c r="J1985">
        <v>1</v>
      </c>
      <c r="K1985">
        <v>8</v>
      </c>
      <c r="L1985">
        <v>1</v>
      </c>
    </row>
    <row r="1986" spans="1:12">
      <c r="A1986" t="s">
        <v>6524</v>
      </c>
      <c r="B1986" t="s">
        <v>6525</v>
      </c>
      <c r="C1986" t="s">
        <v>6323</v>
      </c>
      <c r="D1986" t="s">
        <v>6526</v>
      </c>
      <c r="E1986" t="s">
        <v>6527</v>
      </c>
      <c r="F1986" t="s">
        <v>17</v>
      </c>
      <c r="G1986" t="s">
        <v>87</v>
      </c>
      <c r="H1986">
        <v>4</v>
      </c>
      <c r="I1986">
        <v>11</v>
      </c>
      <c r="J1986">
        <v>1</v>
      </c>
      <c r="K1986">
        <v>9</v>
      </c>
      <c r="L1986">
        <v>0</v>
      </c>
    </row>
    <row r="1987" spans="1:12">
      <c r="A1987" t="s">
        <v>6528</v>
      </c>
      <c r="B1987" t="s">
        <v>6529</v>
      </c>
      <c r="C1987" t="s">
        <v>6323</v>
      </c>
      <c r="D1987" t="s">
        <v>6530</v>
      </c>
      <c r="E1987" t="s">
        <v>6368</v>
      </c>
      <c r="F1987" t="s">
        <v>17</v>
      </c>
      <c r="G1987" t="s">
        <v>32</v>
      </c>
      <c r="H1987">
        <v>4</v>
      </c>
      <c r="I1987">
        <v>11</v>
      </c>
      <c r="J1987">
        <v>0</v>
      </c>
      <c r="K1987">
        <v>10</v>
      </c>
      <c r="L1987">
        <v>0</v>
      </c>
    </row>
    <row r="1988" spans="1:12">
      <c r="A1988" t="s">
        <v>6531</v>
      </c>
      <c r="B1988" t="s">
        <v>6532</v>
      </c>
      <c r="C1988" t="s">
        <v>6323</v>
      </c>
      <c r="D1988" t="s">
        <v>6533</v>
      </c>
      <c r="E1988" t="s">
        <v>6534</v>
      </c>
      <c r="F1988" t="s">
        <v>17</v>
      </c>
      <c r="G1988" t="s">
        <v>32</v>
      </c>
      <c r="H1988">
        <v>3</v>
      </c>
      <c r="I1988">
        <v>11</v>
      </c>
      <c r="J1988">
        <v>0</v>
      </c>
      <c r="K1988">
        <v>8</v>
      </c>
      <c r="L1988">
        <v>1</v>
      </c>
    </row>
    <row r="1989" spans="1:12">
      <c r="A1989" t="s">
        <v>6535</v>
      </c>
      <c r="B1989" t="s">
        <v>6536</v>
      </c>
      <c r="C1989" t="s">
        <v>6323</v>
      </c>
      <c r="D1989" t="s">
        <v>6537</v>
      </c>
      <c r="E1989" t="s">
        <v>6448</v>
      </c>
      <c r="F1989" t="s">
        <v>17</v>
      </c>
      <c r="G1989" t="s">
        <v>32</v>
      </c>
      <c r="H1989">
        <v>4</v>
      </c>
      <c r="I1989">
        <v>11</v>
      </c>
      <c r="J1989">
        <v>1</v>
      </c>
      <c r="K1989">
        <v>5</v>
      </c>
      <c r="L1989">
        <v>0</v>
      </c>
    </row>
    <row r="1990" spans="1:12">
      <c r="A1990" t="s">
        <v>6538</v>
      </c>
      <c r="B1990" t="s">
        <v>6539</v>
      </c>
      <c r="C1990" t="s">
        <v>6323</v>
      </c>
      <c r="D1990" t="s">
        <v>6540</v>
      </c>
      <c r="E1990" t="s">
        <v>3364</v>
      </c>
      <c r="F1990" t="s">
        <v>17</v>
      </c>
      <c r="G1990" t="s">
        <v>32</v>
      </c>
      <c r="H1990">
        <v>3</v>
      </c>
      <c r="I1990">
        <v>11</v>
      </c>
      <c r="J1990">
        <v>0</v>
      </c>
      <c r="K1990">
        <v>9</v>
      </c>
      <c r="L1990">
        <v>0</v>
      </c>
    </row>
    <row r="1991" spans="1:12">
      <c r="A1991" t="s">
        <v>6541</v>
      </c>
      <c r="B1991" t="s">
        <v>6542</v>
      </c>
      <c r="C1991" t="s">
        <v>6323</v>
      </c>
      <c r="D1991" t="s">
        <v>6543</v>
      </c>
      <c r="E1991" t="s">
        <v>56</v>
      </c>
      <c r="F1991" t="s">
        <v>17</v>
      </c>
      <c r="G1991" t="s">
        <v>87</v>
      </c>
      <c r="H1991">
        <v>2</v>
      </c>
      <c r="I1991">
        <v>11</v>
      </c>
      <c r="J1991">
        <v>1</v>
      </c>
      <c r="K1991">
        <v>9</v>
      </c>
      <c r="L1991">
        <v>0</v>
      </c>
    </row>
    <row r="1992" spans="1:12">
      <c r="A1992" t="s">
        <v>6544</v>
      </c>
      <c r="B1992" t="s">
        <v>1034</v>
      </c>
      <c r="C1992" t="s">
        <v>6323</v>
      </c>
      <c r="D1992" t="s">
        <v>6399</v>
      </c>
      <c r="E1992" t="s">
        <v>2903</v>
      </c>
      <c r="F1992" t="s">
        <v>17</v>
      </c>
      <c r="G1992" t="s">
        <v>32</v>
      </c>
      <c r="H1992">
        <v>3</v>
      </c>
      <c r="I1992">
        <v>11</v>
      </c>
      <c r="J1992">
        <v>1</v>
      </c>
      <c r="K1992">
        <v>8</v>
      </c>
      <c r="L1992">
        <v>1</v>
      </c>
    </row>
    <row r="1993" spans="1:12">
      <c r="A1993" t="s">
        <v>6545</v>
      </c>
      <c r="B1993" t="s">
        <v>6546</v>
      </c>
      <c r="C1993" t="s">
        <v>6323</v>
      </c>
      <c r="D1993" t="s">
        <v>6367</v>
      </c>
      <c r="E1993" t="s">
        <v>6368</v>
      </c>
      <c r="F1993" t="s">
        <v>17</v>
      </c>
      <c r="G1993" t="s">
        <v>32</v>
      </c>
      <c r="H1993">
        <v>3</v>
      </c>
      <c r="I1993">
        <v>11</v>
      </c>
      <c r="J1993">
        <v>0</v>
      </c>
      <c r="K1993">
        <v>9</v>
      </c>
      <c r="L1993">
        <v>2</v>
      </c>
    </row>
    <row r="1994" spans="1:12">
      <c r="A1994" t="s">
        <v>6547</v>
      </c>
      <c r="B1994" t="s">
        <v>6548</v>
      </c>
      <c r="C1994" t="s">
        <v>6323</v>
      </c>
      <c r="D1994" t="s">
        <v>6549</v>
      </c>
      <c r="E1994" t="s">
        <v>6368</v>
      </c>
      <c r="F1994" t="s">
        <v>17</v>
      </c>
      <c r="G1994" t="s">
        <v>32</v>
      </c>
      <c r="H1994">
        <v>5</v>
      </c>
      <c r="I1994">
        <v>11</v>
      </c>
      <c r="J1994">
        <v>0</v>
      </c>
      <c r="K1994">
        <v>7</v>
      </c>
      <c r="L1994">
        <v>0</v>
      </c>
    </row>
    <row r="1995" spans="1:12">
      <c r="A1995" t="s">
        <v>6550</v>
      </c>
      <c r="B1995" t="s">
        <v>6551</v>
      </c>
      <c r="C1995" t="s">
        <v>6323</v>
      </c>
      <c r="D1995" t="s">
        <v>6552</v>
      </c>
      <c r="E1995" t="s">
        <v>6368</v>
      </c>
      <c r="F1995" t="s">
        <v>17</v>
      </c>
      <c r="G1995" t="s">
        <v>87</v>
      </c>
      <c r="H1995">
        <v>4</v>
      </c>
      <c r="I1995">
        <v>11</v>
      </c>
      <c r="J1995">
        <v>0</v>
      </c>
      <c r="K1995">
        <v>7</v>
      </c>
      <c r="L1995">
        <v>1</v>
      </c>
    </row>
    <row r="1996" spans="1:12">
      <c r="A1996" t="s">
        <v>6553</v>
      </c>
      <c r="B1996" t="s">
        <v>6554</v>
      </c>
      <c r="C1996" t="s">
        <v>6323</v>
      </c>
      <c r="D1996" t="s">
        <v>6555</v>
      </c>
      <c r="E1996" t="s">
        <v>6556</v>
      </c>
      <c r="F1996" t="s">
        <v>17</v>
      </c>
      <c r="G1996" t="s">
        <v>32</v>
      </c>
      <c r="H1996">
        <v>4</v>
      </c>
      <c r="I1996">
        <v>11</v>
      </c>
      <c r="J1996">
        <v>0</v>
      </c>
      <c r="K1996">
        <v>9</v>
      </c>
      <c r="L1996">
        <v>0</v>
      </c>
    </row>
    <row r="1997" spans="1:12">
      <c r="A1997" t="s">
        <v>6557</v>
      </c>
      <c r="B1997" t="s">
        <v>6558</v>
      </c>
      <c r="C1997" t="s">
        <v>6323</v>
      </c>
      <c r="D1997" t="s">
        <v>6559</v>
      </c>
      <c r="E1997" t="s">
        <v>417</v>
      </c>
      <c r="F1997" t="s">
        <v>17</v>
      </c>
      <c r="G1997" t="s">
        <v>87</v>
      </c>
      <c r="H1997">
        <v>3</v>
      </c>
      <c r="I1997">
        <v>11</v>
      </c>
      <c r="J1997">
        <v>0</v>
      </c>
      <c r="K1997">
        <v>10</v>
      </c>
      <c r="L1997">
        <v>0</v>
      </c>
    </row>
    <row r="1998" spans="1:12">
      <c r="A1998" t="s">
        <v>6560</v>
      </c>
      <c r="B1998" t="s">
        <v>6561</v>
      </c>
      <c r="C1998" t="s">
        <v>6323</v>
      </c>
      <c r="D1998" t="s">
        <v>6562</v>
      </c>
      <c r="E1998" t="s">
        <v>6372</v>
      </c>
      <c r="F1998" t="s">
        <v>17</v>
      </c>
      <c r="G1998" t="s">
        <v>87</v>
      </c>
      <c r="H1998">
        <v>4</v>
      </c>
      <c r="I1998">
        <v>11</v>
      </c>
      <c r="J1998">
        <v>0</v>
      </c>
      <c r="K1998">
        <v>7</v>
      </c>
      <c r="L1998">
        <v>1</v>
      </c>
    </row>
    <row r="1999" spans="1:12">
      <c r="A1999" t="s">
        <v>6563</v>
      </c>
      <c r="B1999" t="s">
        <v>2112</v>
      </c>
      <c r="C1999" t="s">
        <v>6323</v>
      </c>
      <c r="D1999" t="s">
        <v>6564</v>
      </c>
      <c r="E1999" t="s">
        <v>197</v>
      </c>
      <c r="F1999" t="s">
        <v>17</v>
      </c>
      <c r="G1999" t="s">
        <v>140</v>
      </c>
      <c r="H1999">
        <v>4</v>
      </c>
      <c r="I1999">
        <v>11</v>
      </c>
      <c r="J1999">
        <v>0</v>
      </c>
      <c r="K1999">
        <v>9</v>
      </c>
      <c r="L1999">
        <v>0</v>
      </c>
    </row>
    <row r="2000" spans="1:12">
      <c r="A2000" t="s">
        <v>6565</v>
      </c>
      <c r="B2000" t="s">
        <v>6566</v>
      </c>
      <c r="C2000" t="s">
        <v>6323</v>
      </c>
      <c r="D2000" t="s">
        <v>6567</v>
      </c>
      <c r="E2000" t="s">
        <v>6368</v>
      </c>
      <c r="F2000" t="s">
        <v>17</v>
      </c>
      <c r="G2000" t="s">
        <v>32</v>
      </c>
      <c r="H2000">
        <v>4</v>
      </c>
      <c r="I2000">
        <v>11</v>
      </c>
      <c r="J2000">
        <v>1</v>
      </c>
      <c r="K2000">
        <v>9</v>
      </c>
      <c r="L2000">
        <v>1</v>
      </c>
    </row>
    <row r="2001" spans="1:12">
      <c r="A2001" t="s">
        <v>6568</v>
      </c>
      <c r="B2001" t="s">
        <v>2771</v>
      </c>
      <c r="C2001" t="s">
        <v>6323</v>
      </c>
      <c r="D2001" t="s">
        <v>6569</v>
      </c>
      <c r="E2001" t="s">
        <v>6517</v>
      </c>
      <c r="F2001" t="s">
        <v>17</v>
      </c>
      <c r="G2001" t="s">
        <v>87</v>
      </c>
      <c r="H2001">
        <v>3</v>
      </c>
      <c r="I2001">
        <v>11</v>
      </c>
      <c r="J2001">
        <v>2</v>
      </c>
      <c r="K2001">
        <v>6</v>
      </c>
      <c r="L2001">
        <v>0</v>
      </c>
    </row>
    <row r="2002" spans="1:12">
      <c r="A2002" t="s">
        <v>6570</v>
      </c>
      <c r="B2002" t="s">
        <v>6571</v>
      </c>
      <c r="C2002" t="s">
        <v>6323</v>
      </c>
      <c r="D2002" t="s">
        <v>6572</v>
      </c>
      <c r="E2002" t="s">
        <v>6573</v>
      </c>
      <c r="F2002" t="s">
        <v>17</v>
      </c>
      <c r="G2002" t="s">
        <v>32</v>
      </c>
      <c r="H2002">
        <v>3</v>
      </c>
      <c r="I2002">
        <v>11</v>
      </c>
      <c r="J2002">
        <v>0</v>
      </c>
      <c r="K2002">
        <v>11</v>
      </c>
      <c r="L2002">
        <v>0</v>
      </c>
    </row>
    <row r="2003" spans="1:12">
      <c r="A2003" t="s">
        <v>6574</v>
      </c>
      <c r="B2003" t="s">
        <v>6575</v>
      </c>
      <c r="C2003" t="s">
        <v>6323</v>
      </c>
      <c r="D2003" t="s">
        <v>6576</v>
      </c>
      <c r="E2003" t="s">
        <v>6422</v>
      </c>
      <c r="F2003" t="s">
        <v>17</v>
      </c>
      <c r="G2003" t="s">
        <v>32</v>
      </c>
      <c r="H2003">
        <v>2</v>
      </c>
      <c r="I2003">
        <v>11</v>
      </c>
      <c r="J2003">
        <v>0</v>
      </c>
      <c r="K2003">
        <v>9</v>
      </c>
      <c r="L2003">
        <v>0</v>
      </c>
    </row>
    <row r="2004" spans="1:12">
      <c r="A2004" t="s">
        <v>6577</v>
      </c>
      <c r="B2004" t="s">
        <v>6578</v>
      </c>
      <c r="C2004" t="s">
        <v>6323</v>
      </c>
      <c r="D2004" t="s">
        <v>6331</v>
      </c>
      <c r="E2004" t="s">
        <v>2903</v>
      </c>
      <c r="F2004" t="s">
        <v>17</v>
      </c>
      <c r="G2004" t="s">
        <v>32</v>
      </c>
      <c r="H2004">
        <v>5</v>
      </c>
      <c r="I2004">
        <v>11</v>
      </c>
      <c r="J2004">
        <v>0</v>
      </c>
      <c r="K2004">
        <v>11</v>
      </c>
      <c r="L2004">
        <v>0</v>
      </c>
    </row>
    <row r="2005" spans="1:12">
      <c r="A2005" t="s">
        <v>6579</v>
      </c>
      <c r="B2005" t="s">
        <v>6580</v>
      </c>
      <c r="C2005" t="s">
        <v>6323</v>
      </c>
      <c r="D2005" t="s">
        <v>6581</v>
      </c>
      <c r="E2005" t="s">
        <v>6582</v>
      </c>
      <c r="F2005" t="s">
        <v>17</v>
      </c>
      <c r="G2005" t="s">
        <v>113</v>
      </c>
      <c r="H2005">
        <v>2</v>
      </c>
      <c r="I2005">
        <v>11</v>
      </c>
      <c r="J2005">
        <v>0</v>
      </c>
      <c r="K2005">
        <v>6</v>
      </c>
      <c r="L2005">
        <v>0</v>
      </c>
    </row>
    <row r="2006" spans="1:12">
      <c r="A2006" t="s">
        <v>6583</v>
      </c>
      <c r="B2006" t="s">
        <v>1397</v>
      </c>
      <c r="C2006" t="s">
        <v>6323</v>
      </c>
      <c r="D2006" t="s">
        <v>6584</v>
      </c>
      <c r="E2006" t="s">
        <v>6556</v>
      </c>
      <c r="F2006" t="s">
        <v>17</v>
      </c>
      <c r="G2006" t="s">
        <v>32</v>
      </c>
      <c r="H2006">
        <v>2</v>
      </c>
      <c r="I2006">
        <v>11</v>
      </c>
      <c r="J2006">
        <v>0</v>
      </c>
      <c r="K2006">
        <v>7</v>
      </c>
      <c r="L2006">
        <v>1</v>
      </c>
    </row>
    <row r="2007" spans="1:12">
      <c r="A2007" t="s">
        <v>6585</v>
      </c>
      <c r="B2007" t="s">
        <v>6586</v>
      </c>
      <c r="C2007" t="s">
        <v>6323</v>
      </c>
      <c r="D2007" t="s">
        <v>6587</v>
      </c>
      <c r="E2007" t="s">
        <v>3177</v>
      </c>
      <c r="F2007" t="s">
        <v>17</v>
      </c>
      <c r="G2007" t="s">
        <v>32</v>
      </c>
      <c r="H2007">
        <v>4</v>
      </c>
      <c r="I2007">
        <v>11</v>
      </c>
      <c r="J2007">
        <v>0</v>
      </c>
      <c r="K2007">
        <v>7</v>
      </c>
      <c r="L2007">
        <v>0</v>
      </c>
    </row>
    <row r="2008" spans="1:12">
      <c r="A2008" t="s">
        <v>6588</v>
      </c>
      <c r="B2008" t="s">
        <v>6589</v>
      </c>
      <c r="C2008" t="s">
        <v>6323</v>
      </c>
      <c r="D2008" t="s">
        <v>6590</v>
      </c>
      <c r="E2008" t="s">
        <v>2722</v>
      </c>
      <c r="F2008" t="s">
        <v>17</v>
      </c>
      <c r="G2008" t="s">
        <v>113</v>
      </c>
      <c r="H2008">
        <v>2</v>
      </c>
      <c r="I2008">
        <v>11</v>
      </c>
      <c r="J2008">
        <v>0</v>
      </c>
      <c r="K2008">
        <v>8</v>
      </c>
      <c r="L2008">
        <v>0</v>
      </c>
    </row>
    <row r="2009" spans="1:12">
      <c r="A2009" t="s">
        <v>6591</v>
      </c>
      <c r="B2009" t="s">
        <v>6592</v>
      </c>
      <c r="C2009" t="s">
        <v>6323</v>
      </c>
      <c r="D2009" t="s">
        <v>6593</v>
      </c>
      <c r="E2009" t="s">
        <v>2903</v>
      </c>
      <c r="F2009" t="s">
        <v>17</v>
      </c>
      <c r="G2009" t="s">
        <v>140</v>
      </c>
      <c r="H2009">
        <v>3</v>
      </c>
      <c r="I2009">
        <v>11</v>
      </c>
      <c r="J2009">
        <v>0</v>
      </c>
      <c r="K2009">
        <v>10</v>
      </c>
      <c r="L2009">
        <v>1</v>
      </c>
    </row>
    <row r="2010" spans="1:12">
      <c r="A2010" t="s">
        <v>6594</v>
      </c>
      <c r="B2010" t="s">
        <v>6595</v>
      </c>
      <c r="C2010" t="s">
        <v>6323</v>
      </c>
      <c r="D2010" t="s">
        <v>6596</v>
      </c>
      <c r="E2010" t="s">
        <v>6368</v>
      </c>
      <c r="F2010" t="s">
        <v>17</v>
      </c>
      <c r="G2010" t="s">
        <v>32</v>
      </c>
      <c r="H2010">
        <v>5</v>
      </c>
      <c r="I2010">
        <v>11</v>
      </c>
      <c r="J2010">
        <v>2</v>
      </c>
      <c r="K2010">
        <v>8</v>
      </c>
      <c r="L2010">
        <v>1</v>
      </c>
    </row>
    <row r="2011" spans="1:12">
      <c r="A2011" t="s">
        <v>6597</v>
      </c>
      <c r="B2011" t="s">
        <v>6598</v>
      </c>
      <c r="C2011" t="s">
        <v>6323</v>
      </c>
      <c r="D2011" t="s">
        <v>6599</v>
      </c>
      <c r="E2011" t="s">
        <v>6510</v>
      </c>
      <c r="F2011" t="s">
        <v>17</v>
      </c>
      <c r="G2011" t="s">
        <v>32</v>
      </c>
      <c r="H2011">
        <v>2</v>
      </c>
      <c r="I2011">
        <v>11</v>
      </c>
      <c r="J2011">
        <v>0</v>
      </c>
      <c r="K2011">
        <v>9</v>
      </c>
      <c r="L2011">
        <v>0</v>
      </c>
    </row>
    <row r="2012" spans="1:12">
      <c r="A2012" t="s">
        <v>6600</v>
      </c>
      <c r="B2012" t="s">
        <v>6601</v>
      </c>
      <c r="C2012" t="s">
        <v>6323</v>
      </c>
      <c r="D2012" t="s">
        <v>6602</v>
      </c>
      <c r="E2012" t="s">
        <v>2893</v>
      </c>
      <c r="F2012" t="s">
        <v>17</v>
      </c>
      <c r="G2012" t="s">
        <v>32</v>
      </c>
      <c r="H2012">
        <v>3</v>
      </c>
      <c r="I2012">
        <v>11</v>
      </c>
      <c r="J2012">
        <v>0</v>
      </c>
      <c r="K2012">
        <v>5</v>
      </c>
      <c r="L2012">
        <v>1</v>
      </c>
    </row>
    <row r="2013" spans="1:12">
      <c r="A2013" t="s">
        <v>6603</v>
      </c>
      <c r="B2013" t="s">
        <v>6604</v>
      </c>
      <c r="C2013" t="s">
        <v>6323</v>
      </c>
      <c r="D2013" t="s">
        <v>6605</v>
      </c>
      <c r="E2013" t="s">
        <v>6606</v>
      </c>
      <c r="F2013" t="s">
        <v>17</v>
      </c>
      <c r="G2013" t="s">
        <v>32</v>
      </c>
      <c r="H2013">
        <v>3</v>
      </c>
      <c r="I2013">
        <v>11</v>
      </c>
      <c r="J2013">
        <v>0</v>
      </c>
      <c r="K2013">
        <v>8</v>
      </c>
      <c r="L2013">
        <v>0</v>
      </c>
    </row>
    <row r="2014" spans="1:12">
      <c r="A2014" t="s">
        <v>6607</v>
      </c>
      <c r="B2014" t="s">
        <v>2309</v>
      </c>
      <c r="C2014" t="s">
        <v>6323</v>
      </c>
      <c r="D2014" t="s">
        <v>6608</v>
      </c>
      <c r="E2014" t="s">
        <v>3076</v>
      </c>
      <c r="F2014" t="s">
        <v>17</v>
      </c>
      <c r="G2014" t="s">
        <v>32</v>
      </c>
      <c r="H2014">
        <v>4</v>
      </c>
      <c r="I2014">
        <v>11</v>
      </c>
      <c r="J2014">
        <v>0</v>
      </c>
      <c r="K2014">
        <v>8</v>
      </c>
      <c r="L2014">
        <v>0</v>
      </c>
    </row>
    <row r="2015" spans="1:12">
      <c r="A2015" t="s">
        <v>6609</v>
      </c>
      <c r="B2015" t="s">
        <v>6610</v>
      </c>
      <c r="C2015" t="s">
        <v>6323</v>
      </c>
      <c r="D2015" t="s">
        <v>6611</v>
      </c>
      <c r="E2015" t="s">
        <v>36</v>
      </c>
      <c r="F2015" t="s">
        <v>17</v>
      </c>
      <c r="G2015" t="s">
        <v>87</v>
      </c>
      <c r="H2015">
        <v>2</v>
      </c>
      <c r="I2015">
        <v>11</v>
      </c>
      <c r="J2015">
        <v>1</v>
      </c>
      <c r="K2015">
        <v>10</v>
      </c>
      <c r="L2015">
        <v>0</v>
      </c>
    </row>
    <row r="2016" spans="1:12">
      <c r="A2016" t="s">
        <v>6612</v>
      </c>
      <c r="B2016" t="s">
        <v>6613</v>
      </c>
      <c r="C2016" t="s">
        <v>6323</v>
      </c>
      <c r="D2016" t="s">
        <v>6614</v>
      </c>
      <c r="E2016" t="s">
        <v>6615</v>
      </c>
      <c r="F2016" t="s">
        <v>17</v>
      </c>
      <c r="G2016" t="s">
        <v>32</v>
      </c>
      <c r="H2016">
        <v>2</v>
      </c>
      <c r="I2016">
        <v>11</v>
      </c>
      <c r="J2016">
        <v>0</v>
      </c>
      <c r="K2016">
        <v>10</v>
      </c>
      <c r="L2016">
        <v>0</v>
      </c>
    </row>
    <row r="2017" spans="1:12">
      <c r="A2017" t="s">
        <v>6616</v>
      </c>
      <c r="B2017" t="s">
        <v>6617</v>
      </c>
      <c r="C2017" t="s">
        <v>6323</v>
      </c>
      <c r="D2017" t="s">
        <v>6618</v>
      </c>
      <c r="E2017" t="s">
        <v>6368</v>
      </c>
      <c r="F2017" t="s">
        <v>17</v>
      </c>
      <c r="G2017" t="s">
        <v>32</v>
      </c>
      <c r="H2017">
        <v>5</v>
      </c>
      <c r="I2017">
        <v>11</v>
      </c>
      <c r="J2017">
        <v>0</v>
      </c>
      <c r="K2017">
        <v>11</v>
      </c>
      <c r="L2017">
        <v>0</v>
      </c>
    </row>
    <row r="2018" spans="1:12">
      <c r="A2018" t="s">
        <v>6619</v>
      </c>
      <c r="B2018" t="s">
        <v>6620</v>
      </c>
      <c r="C2018" t="s">
        <v>6323</v>
      </c>
      <c r="D2018" t="s">
        <v>6621</v>
      </c>
      <c r="E2018" t="s">
        <v>2903</v>
      </c>
      <c r="F2018" t="s">
        <v>17</v>
      </c>
      <c r="G2018" t="s">
        <v>32</v>
      </c>
      <c r="H2018">
        <v>4</v>
      </c>
      <c r="I2018">
        <v>11</v>
      </c>
      <c r="J2018">
        <v>0</v>
      </c>
      <c r="K2018">
        <v>8</v>
      </c>
      <c r="L2018">
        <v>0</v>
      </c>
    </row>
    <row r="2019" spans="1:12">
      <c r="A2019" t="s">
        <v>6622</v>
      </c>
      <c r="B2019" t="s">
        <v>6623</v>
      </c>
      <c r="C2019" t="s">
        <v>6323</v>
      </c>
      <c r="D2019" t="s">
        <v>6624</v>
      </c>
      <c r="E2019" t="s">
        <v>6625</v>
      </c>
      <c r="F2019" t="s">
        <v>17</v>
      </c>
      <c r="G2019" t="s">
        <v>140</v>
      </c>
      <c r="H2019">
        <v>4</v>
      </c>
      <c r="I2019">
        <v>11</v>
      </c>
      <c r="J2019">
        <v>0</v>
      </c>
      <c r="K2019">
        <v>6</v>
      </c>
      <c r="L2019">
        <v>0</v>
      </c>
    </row>
    <row r="2020" spans="1:12">
      <c r="A2020" t="s">
        <v>6626</v>
      </c>
      <c r="B2020" t="s">
        <v>6627</v>
      </c>
      <c r="C2020" t="s">
        <v>6323</v>
      </c>
      <c r="D2020" t="s">
        <v>6628</v>
      </c>
      <c r="E2020" t="s">
        <v>56</v>
      </c>
      <c r="F2020" t="s">
        <v>17</v>
      </c>
      <c r="G2020" t="s">
        <v>140</v>
      </c>
      <c r="H2020">
        <v>3</v>
      </c>
      <c r="I2020">
        <v>11</v>
      </c>
      <c r="J2020">
        <v>0</v>
      </c>
      <c r="K2020">
        <v>6</v>
      </c>
      <c r="L2020">
        <v>0</v>
      </c>
    </row>
    <row r="2021" spans="1:12">
      <c r="A2021" t="s">
        <v>6629</v>
      </c>
      <c r="B2021" t="s">
        <v>6630</v>
      </c>
      <c r="C2021" t="s">
        <v>6323</v>
      </c>
      <c r="D2021" t="s">
        <v>6360</v>
      </c>
      <c r="E2021" t="s">
        <v>6361</v>
      </c>
      <c r="F2021" t="s">
        <v>17</v>
      </c>
      <c r="G2021" t="s">
        <v>87</v>
      </c>
      <c r="H2021">
        <v>3</v>
      </c>
      <c r="I2021">
        <v>11</v>
      </c>
      <c r="J2021">
        <v>0</v>
      </c>
      <c r="K2021">
        <v>6</v>
      </c>
      <c r="L2021">
        <v>0</v>
      </c>
    </row>
    <row r="2022" spans="1:12">
      <c r="A2022" t="s">
        <v>6631</v>
      </c>
      <c r="B2022" t="s">
        <v>6632</v>
      </c>
      <c r="C2022" t="s">
        <v>6323</v>
      </c>
      <c r="D2022" t="s">
        <v>6633</v>
      </c>
      <c r="E2022" t="s">
        <v>6634</v>
      </c>
      <c r="F2022" t="s">
        <v>17</v>
      </c>
      <c r="G2022" t="s">
        <v>27</v>
      </c>
      <c r="H2022">
        <v>3</v>
      </c>
      <c r="I2022">
        <v>11</v>
      </c>
      <c r="J2022">
        <v>0</v>
      </c>
      <c r="K2022">
        <v>8</v>
      </c>
      <c r="L2022">
        <v>0</v>
      </c>
    </row>
    <row r="2023" spans="1:12">
      <c r="A2023" t="s">
        <v>6635</v>
      </c>
      <c r="B2023" t="s">
        <v>6636</v>
      </c>
      <c r="C2023" t="s">
        <v>6323</v>
      </c>
      <c r="D2023" t="s">
        <v>6637</v>
      </c>
      <c r="E2023" t="s">
        <v>6435</v>
      </c>
      <c r="F2023" t="s">
        <v>17</v>
      </c>
      <c r="G2023" t="s">
        <v>140</v>
      </c>
      <c r="H2023">
        <v>3</v>
      </c>
      <c r="I2023">
        <v>11</v>
      </c>
      <c r="J2023">
        <v>1</v>
      </c>
      <c r="K2023">
        <v>8</v>
      </c>
      <c r="L2023">
        <v>1</v>
      </c>
    </row>
    <row r="2024" spans="1:12">
      <c r="A2024" t="s">
        <v>6638</v>
      </c>
      <c r="B2024" t="s">
        <v>6639</v>
      </c>
      <c r="C2024" t="s">
        <v>6323</v>
      </c>
      <c r="D2024" t="s">
        <v>6640</v>
      </c>
      <c r="E2024" t="s">
        <v>197</v>
      </c>
      <c r="F2024" t="s">
        <v>17</v>
      </c>
      <c r="G2024" t="s">
        <v>32</v>
      </c>
      <c r="H2024">
        <v>3</v>
      </c>
      <c r="I2024">
        <v>11</v>
      </c>
      <c r="J2024">
        <v>0</v>
      </c>
      <c r="K2024">
        <v>6</v>
      </c>
      <c r="L2024">
        <v>0</v>
      </c>
    </row>
    <row r="2025" spans="1:12">
      <c r="A2025" t="s">
        <v>6641</v>
      </c>
      <c r="B2025" t="s">
        <v>6642</v>
      </c>
      <c r="C2025" t="s">
        <v>6323</v>
      </c>
      <c r="D2025" t="s">
        <v>6643</v>
      </c>
      <c r="E2025" t="s">
        <v>6372</v>
      </c>
      <c r="F2025" t="s">
        <v>17</v>
      </c>
      <c r="G2025" t="s">
        <v>27</v>
      </c>
      <c r="H2025">
        <v>5</v>
      </c>
      <c r="I2025">
        <v>11</v>
      </c>
      <c r="J2025">
        <v>0</v>
      </c>
      <c r="K2025">
        <v>3</v>
      </c>
      <c r="L2025">
        <v>0</v>
      </c>
    </row>
    <row r="2026" spans="1:12">
      <c r="A2026" t="s">
        <v>6644</v>
      </c>
      <c r="B2026" t="s">
        <v>6645</v>
      </c>
      <c r="C2026" t="s">
        <v>6323</v>
      </c>
      <c r="D2026" t="s">
        <v>6637</v>
      </c>
      <c r="E2026" t="s">
        <v>6435</v>
      </c>
      <c r="F2026" t="s">
        <v>17</v>
      </c>
      <c r="G2026" t="s">
        <v>27</v>
      </c>
      <c r="H2026">
        <v>4</v>
      </c>
      <c r="I2026">
        <v>11</v>
      </c>
      <c r="J2026">
        <v>0</v>
      </c>
      <c r="K2026">
        <v>6</v>
      </c>
      <c r="L2026">
        <v>0</v>
      </c>
    </row>
    <row r="2027" spans="1:12">
      <c r="A2027" t="s">
        <v>6646</v>
      </c>
      <c r="B2027" t="s">
        <v>6647</v>
      </c>
      <c r="C2027" t="s">
        <v>6323</v>
      </c>
      <c r="D2027" t="s">
        <v>6648</v>
      </c>
      <c r="E2027" t="s">
        <v>3364</v>
      </c>
      <c r="F2027" t="s">
        <v>17</v>
      </c>
      <c r="G2027" t="s">
        <v>32</v>
      </c>
      <c r="H2027">
        <v>3</v>
      </c>
      <c r="I2027">
        <v>11</v>
      </c>
      <c r="J2027">
        <v>0</v>
      </c>
      <c r="K2027">
        <v>8</v>
      </c>
      <c r="L2027">
        <v>2</v>
      </c>
    </row>
    <row r="2028" spans="1:12">
      <c r="A2028" t="s">
        <v>6649</v>
      </c>
      <c r="B2028" t="s">
        <v>6650</v>
      </c>
      <c r="C2028" t="s">
        <v>6323</v>
      </c>
      <c r="D2028" t="s">
        <v>6552</v>
      </c>
      <c r="E2028" t="s">
        <v>6368</v>
      </c>
      <c r="F2028" t="s">
        <v>17</v>
      </c>
      <c r="G2028" t="s">
        <v>32</v>
      </c>
      <c r="H2028">
        <v>3</v>
      </c>
      <c r="I2028">
        <v>11</v>
      </c>
      <c r="J2028">
        <v>0</v>
      </c>
      <c r="K2028">
        <v>9</v>
      </c>
      <c r="L2028">
        <v>0</v>
      </c>
    </row>
    <row r="2029" spans="1:12">
      <c r="A2029" t="s">
        <v>6651</v>
      </c>
      <c r="B2029" t="s">
        <v>6652</v>
      </c>
      <c r="C2029" t="s">
        <v>6323</v>
      </c>
      <c r="D2029" t="s">
        <v>6653</v>
      </c>
      <c r="E2029" t="s">
        <v>464</v>
      </c>
      <c r="F2029" t="s">
        <v>17</v>
      </c>
      <c r="G2029" t="s">
        <v>32</v>
      </c>
      <c r="H2029">
        <v>4</v>
      </c>
      <c r="I2029">
        <v>11</v>
      </c>
      <c r="J2029">
        <v>0</v>
      </c>
      <c r="K2029">
        <v>6</v>
      </c>
      <c r="L2029">
        <v>1</v>
      </c>
    </row>
    <row r="2030" spans="1:12">
      <c r="A2030" t="s">
        <v>6654</v>
      </c>
      <c r="B2030" t="s">
        <v>6655</v>
      </c>
      <c r="C2030" t="s">
        <v>6323</v>
      </c>
      <c r="D2030" t="s">
        <v>6656</v>
      </c>
      <c r="E2030" t="s">
        <v>6556</v>
      </c>
      <c r="F2030" t="s">
        <v>17</v>
      </c>
      <c r="G2030" t="s">
        <v>32</v>
      </c>
      <c r="H2030">
        <v>5</v>
      </c>
      <c r="I2030">
        <v>11</v>
      </c>
      <c r="J2030">
        <v>0</v>
      </c>
      <c r="K2030">
        <v>7</v>
      </c>
      <c r="L2030">
        <v>0</v>
      </c>
    </row>
    <row r="2031" spans="1:12">
      <c r="A2031" t="s">
        <v>6657</v>
      </c>
      <c r="B2031" t="s">
        <v>6658</v>
      </c>
      <c r="C2031" t="s">
        <v>6323</v>
      </c>
      <c r="D2031" t="s">
        <v>6659</v>
      </c>
      <c r="E2031" t="s">
        <v>5077</v>
      </c>
      <c r="F2031" t="s">
        <v>17</v>
      </c>
      <c r="G2031" t="s">
        <v>32</v>
      </c>
      <c r="H2031">
        <v>3</v>
      </c>
      <c r="I2031">
        <v>11</v>
      </c>
      <c r="J2031">
        <v>0</v>
      </c>
      <c r="K2031">
        <v>5</v>
      </c>
      <c r="L2031">
        <v>0</v>
      </c>
    </row>
    <row r="2032" spans="1:12">
      <c r="A2032" t="s">
        <v>6660</v>
      </c>
      <c r="B2032" t="s">
        <v>6661</v>
      </c>
      <c r="C2032" t="s">
        <v>6323</v>
      </c>
      <c r="D2032" t="s">
        <v>6587</v>
      </c>
      <c r="E2032" t="s">
        <v>3177</v>
      </c>
      <c r="F2032" t="s">
        <v>17</v>
      </c>
      <c r="G2032" t="s">
        <v>32</v>
      </c>
      <c r="H2032">
        <v>4</v>
      </c>
      <c r="I2032">
        <v>11</v>
      </c>
      <c r="J2032">
        <v>0</v>
      </c>
      <c r="K2032">
        <v>5</v>
      </c>
      <c r="L2032">
        <v>0</v>
      </c>
    </row>
    <row r="2033" spans="1:12">
      <c r="A2033" t="s">
        <v>6662</v>
      </c>
      <c r="B2033" t="s">
        <v>6663</v>
      </c>
      <c r="C2033" t="s">
        <v>6323</v>
      </c>
      <c r="D2033" t="s">
        <v>6664</v>
      </c>
      <c r="E2033" t="s">
        <v>6556</v>
      </c>
      <c r="F2033" t="s">
        <v>235</v>
      </c>
      <c r="G2033" t="s">
        <v>32</v>
      </c>
      <c r="H2033">
        <v>5</v>
      </c>
      <c r="I2033">
        <v>11</v>
      </c>
      <c r="J2033">
        <v>0</v>
      </c>
      <c r="K2033">
        <v>3</v>
      </c>
      <c r="L2033">
        <v>0</v>
      </c>
    </row>
    <row r="2034" spans="1:12">
      <c r="A2034" t="s">
        <v>6665</v>
      </c>
      <c r="B2034" t="s">
        <v>6666</v>
      </c>
      <c r="C2034" t="s">
        <v>6323</v>
      </c>
      <c r="D2034" t="s">
        <v>6667</v>
      </c>
      <c r="E2034" t="s">
        <v>6534</v>
      </c>
      <c r="F2034" t="s">
        <v>235</v>
      </c>
      <c r="G2034" t="s">
        <v>32</v>
      </c>
      <c r="H2034">
        <v>3</v>
      </c>
      <c r="I2034">
        <v>11</v>
      </c>
      <c r="J2034">
        <v>0</v>
      </c>
      <c r="K2034">
        <v>7</v>
      </c>
      <c r="L2034">
        <v>1</v>
      </c>
    </row>
    <row r="2035" spans="1:12">
      <c r="A2035" t="s">
        <v>6668</v>
      </c>
      <c r="B2035" t="s">
        <v>6669</v>
      </c>
      <c r="C2035" t="s">
        <v>6323</v>
      </c>
      <c r="D2035" t="s">
        <v>6670</v>
      </c>
      <c r="E2035" t="s">
        <v>2394</v>
      </c>
      <c r="F2035" t="s">
        <v>235</v>
      </c>
      <c r="G2035" t="s">
        <v>32</v>
      </c>
      <c r="H2035">
        <v>3</v>
      </c>
      <c r="I2035">
        <v>11</v>
      </c>
      <c r="J2035">
        <v>0</v>
      </c>
      <c r="K2035">
        <v>5</v>
      </c>
      <c r="L2035">
        <v>0</v>
      </c>
    </row>
    <row r="2036" spans="1:12">
      <c r="A2036" t="s">
        <v>6671</v>
      </c>
      <c r="B2036" t="s">
        <v>6672</v>
      </c>
      <c r="C2036" t="s">
        <v>6323</v>
      </c>
      <c r="D2036" t="s">
        <v>6673</v>
      </c>
      <c r="E2036" t="s">
        <v>2659</v>
      </c>
      <c r="F2036" t="s">
        <v>235</v>
      </c>
      <c r="G2036" t="s">
        <v>32</v>
      </c>
      <c r="H2036">
        <v>5</v>
      </c>
      <c r="I2036">
        <v>11</v>
      </c>
      <c r="J2036">
        <v>0</v>
      </c>
      <c r="K2036">
        <v>4</v>
      </c>
      <c r="L2036">
        <v>0</v>
      </c>
    </row>
    <row r="2037" spans="1:12">
      <c r="A2037" t="s">
        <v>6674</v>
      </c>
      <c r="B2037" t="s">
        <v>6675</v>
      </c>
      <c r="C2037" t="s">
        <v>6323</v>
      </c>
      <c r="D2037" t="s">
        <v>6676</v>
      </c>
      <c r="E2037" t="s">
        <v>6497</v>
      </c>
      <c r="F2037" t="s">
        <v>235</v>
      </c>
      <c r="G2037" t="s">
        <v>32</v>
      </c>
      <c r="H2037">
        <v>3</v>
      </c>
      <c r="I2037">
        <v>11</v>
      </c>
      <c r="J2037">
        <v>0</v>
      </c>
      <c r="K2037">
        <v>6</v>
      </c>
      <c r="L2037">
        <v>0</v>
      </c>
    </row>
    <row r="2038" spans="1:12">
      <c r="A2038" t="s">
        <v>6677</v>
      </c>
      <c r="B2038" t="s">
        <v>6678</v>
      </c>
      <c r="C2038" t="s">
        <v>6323</v>
      </c>
      <c r="D2038" t="s">
        <v>6679</v>
      </c>
      <c r="E2038" t="s">
        <v>104</v>
      </c>
      <c r="F2038" t="s">
        <v>235</v>
      </c>
      <c r="G2038" t="s">
        <v>32</v>
      </c>
      <c r="H2038">
        <v>5</v>
      </c>
      <c r="I2038">
        <v>11</v>
      </c>
      <c r="J2038">
        <v>0</v>
      </c>
      <c r="K2038">
        <v>4</v>
      </c>
      <c r="L2038">
        <v>0</v>
      </c>
    </row>
    <row r="2039" spans="1:12">
      <c r="A2039" t="s">
        <v>6680</v>
      </c>
      <c r="B2039" t="s">
        <v>6681</v>
      </c>
      <c r="C2039" t="s">
        <v>6323</v>
      </c>
      <c r="D2039" t="s">
        <v>6682</v>
      </c>
      <c r="E2039" t="s">
        <v>1372</v>
      </c>
      <c r="F2039" t="s">
        <v>235</v>
      </c>
      <c r="G2039" t="s">
        <v>113</v>
      </c>
      <c r="H2039">
        <v>2</v>
      </c>
      <c r="I2039">
        <v>11</v>
      </c>
      <c r="J2039">
        <v>0</v>
      </c>
      <c r="K2039">
        <v>6</v>
      </c>
      <c r="L2039">
        <v>0</v>
      </c>
    </row>
    <row r="2040" spans="1:12">
      <c r="A2040" t="s">
        <v>6683</v>
      </c>
      <c r="B2040" t="s">
        <v>6684</v>
      </c>
      <c r="C2040" t="s">
        <v>6323</v>
      </c>
      <c r="D2040" t="s">
        <v>6633</v>
      </c>
      <c r="E2040" t="s">
        <v>6634</v>
      </c>
      <c r="F2040" t="s">
        <v>235</v>
      </c>
      <c r="G2040" t="s">
        <v>32</v>
      </c>
      <c r="H2040">
        <v>4</v>
      </c>
      <c r="I2040">
        <v>11</v>
      </c>
      <c r="J2040">
        <v>0</v>
      </c>
      <c r="K2040">
        <v>8</v>
      </c>
      <c r="L2040">
        <v>0</v>
      </c>
    </row>
    <row r="2041" spans="1:12">
      <c r="A2041" t="s">
        <v>6685</v>
      </c>
      <c r="B2041" t="s">
        <v>6686</v>
      </c>
      <c r="C2041" t="s">
        <v>6323</v>
      </c>
      <c r="D2041" t="s">
        <v>6687</v>
      </c>
      <c r="E2041" t="s">
        <v>6688</v>
      </c>
      <c r="F2041" t="s">
        <v>235</v>
      </c>
      <c r="G2041" t="s">
        <v>18</v>
      </c>
      <c r="H2041">
        <v>4</v>
      </c>
      <c r="I2041">
        <v>11</v>
      </c>
      <c r="J2041">
        <v>0</v>
      </c>
      <c r="K2041">
        <v>9</v>
      </c>
      <c r="L2041">
        <v>0</v>
      </c>
    </row>
    <row r="2042" spans="1:12">
      <c r="A2042" t="s">
        <v>6689</v>
      </c>
      <c r="B2042" t="s">
        <v>6690</v>
      </c>
      <c r="C2042" t="s">
        <v>6323</v>
      </c>
      <c r="D2042" t="s">
        <v>6691</v>
      </c>
      <c r="E2042" t="s">
        <v>86</v>
      </c>
      <c r="F2042" t="s">
        <v>235</v>
      </c>
      <c r="G2042" t="s">
        <v>113</v>
      </c>
      <c r="H2042">
        <v>3</v>
      </c>
      <c r="I2042">
        <v>11</v>
      </c>
      <c r="J2042">
        <v>1</v>
      </c>
      <c r="K2042">
        <v>6</v>
      </c>
      <c r="L2042">
        <v>0</v>
      </c>
    </row>
    <row r="2043" spans="1:12">
      <c r="A2043" t="s">
        <v>6692</v>
      </c>
      <c r="B2043" t="s">
        <v>6693</v>
      </c>
      <c r="C2043" t="s">
        <v>6323</v>
      </c>
      <c r="D2043" t="s">
        <v>6694</v>
      </c>
      <c r="E2043" t="s">
        <v>6695</v>
      </c>
      <c r="F2043" t="s">
        <v>235</v>
      </c>
      <c r="G2043" t="s">
        <v>18</v>
      </c>
      <c r="H2043">
        <v>3</v>
      </c>
      <c r="I2043">
        <v>11</v>
      </c>
      <c r="J2043">
        <v>0</v>
      </c>
      <c r="K2043">
        <v>8</v>
      </c>
      <c r="L2043">
        <v>0</v>
      </c>
    </row>
    <row r="2044" spans="1:12">
      <c r="A2044" t="s">
        <v>6696</v>
      </c>
      <c r="B2044" t="s">
        <v>6697</v>
      </c>
      <c r="C2044" t="s">
        <v>6323</v>
      </c>
      <c r="D2044" t="s">
        <v>6698</v>
      </c>
      <c r="E2044" t="s">
        <v>2307</v>
      </c>
      <c r="F2044" t="s">
        <v>235</v>
      </c>
      <c r="G2044" t="s">
        <v>32</v>
      </c>
      <c r="H2044">
        <v>3</v>
      </c>
      <c r="I2044">
        <v>11</v>
      </c>
      <c r="J2044">
        <v>0</v>
      </c>
      <c r="K2044">
        <v>8</v>
      </c>
      <c r="L2044">
        <v>0</v>
      </c>
    </row>
    <row r="2045" spans="1:12">
      <c r="A2045" t="s">
        <v>6699</v>
      </c>
      <c r="B2045" t="s">
        <v>6700</v>
      </c>
      <c r="C2045" t="s">
        <v>6701</v>
      </c>
      <c r="D2045" t="s">
        <v>6702</v>
      </c>
      <c r="E2045" t="s">
        <v>6703</v>
      </c>
      <c r="F2045" t="s">
        <v>17</v>
      </c>
      <c r="G2045" t="s">
        <v>27</v>
      </c>
      <c r="H2045">
        <v>3</v>
      </c>
      <c r="I2045">
        <v>11</v>
      </c>
      <c r="J2045">
        <v>1</v>
      </c>
      <c r="K2045">
        <v>10</v>
      </c>
      <c r="L2045">
        <v>0</v>
      </c>
    </row>
    <row r="2046" spans="1:12">
      <c r="A2046" t="s">
        <v>6704</v>
      </c>
      <c r="B2046" t="s">
        <v>6705</v>
      </c>
      <c r="C2046" t="s">
        <v>6701</v>
      </c>
      <c r="D2046" t="s">
        <v>6706</v>
      </c>
      <c r="E2046" t="s">
        <v>6707</v>
      </c>
      <c r="F2046" t="s">
        <v>17</v>
      </c>
      <c r="G2046" t="s">
        <v>27</v>
      </c>
      <c r="H2046">
        <v>2</v>
      </c>
      <c r="I2046">
        <v>11</v>
      </c>
      <c r="J2046">
        <v>0</v>
      </c>
      <c r="K2046">
        <v>6</v>
      </c>
      <c r="L2046">
        <v>1</v>
      </c>
    </row>
    <row r="2047" spans="1:12">
      <c r="A2047" t="s">
        <v>6708</v>
      </c>
      <c r="B2047" t="s">
        <v>6709</v>
      </c>
      <c r="C2047" t="s">
        <v>6701</v>
      </c>
      <c r="D2047" t="s">
        <v>6710</v>
      </c>
      <c r="E2047" t="s">
        <v>6711</v>
      </c>
      <c r="F2047" t="s">
        <v>17</v>
      </c>
      <c r="G2047" t="s">
        <v>87</v>
      </c>
      <c r="H2047">
        <v>3</v>
      </c>
      <c r="I2047">
        <v>11</v>
      </c>
      <c r="J2047">
        <v>0</v>
      </c>
      <c r="K2047">
        <v>7</v>
      </c>
      <c r="L2047">
        <v>0</v>
      </c>
    </row>
    <row r="2048" spans="1:12">
      <c r="A2048" t="s">
        <v>6712</v>
      </c>
      <c r="B2048" t="s">
        <v>6713</v>
      </c>
      <c r="C2048" t="s">
        <v>6701</v>
      </c>
      <c r="D2048" t="s">
        <v>6714</v>
      </c>
      <c r="E2048" t="s">
        <v>6025</v>
      </c>
      <c r="F2048" t="s">
        <v>17</v>
      </c>
      <c r="G2048" t="s">
        <v>18</v>
      </c>
      <c r="H2048">
        <v>3</v>
      </c>
      <c r="I2048">
        <v>11</v>
      </c>
      <c r="J2048">
        <v>1</v>
      </c>
      <c r="K2048">
        <v>10</v>
      </c>
      <c r="L2048">
        <v>0</v>
      </c>
    </row>
    <row r="2049" spans="1:12">
      <c r="A2049" t="s">
        <v>6715</v>
      </c>
      <c r="B2049" t="s">
        <v>6716</v>
      </c>
      <c r="C2049" t="s">
        <v>6701</v>
      </c>
      <c r="D2049" t="s">
        <v>6717</v>
      </c>
      <c r="E2049" t="s">
        <v>6718</v>
      </c>
      <c r="F2049" t="s">
        <v>17</v>
      </c>
      <c r="G2049" t="s">
        <v>140</v>
      </c>
      <c r="H2049">
        <v>4</v>
      </c>
      <c r="I2049">
        <v>11</v>
      </c>
      <c r="J2049">
        <v>2</v>
      </c>
      <c r="K2049">
        <v>7</v>
      </c>
      <c r="L2049">
        <v>0</v>
      </c>
    </row>
    <row r="2050" spans="1:12">
      <c r="A2050" t="s">
        <v>6719</v>
      </c>
      <c r="B2050" t="s">
        <v>6720</v>
      </c>
      <c r="C2050" t="s">
        <v>6701</v>
      </c>
      <c r="D2050" t="s">
        <v>6721</v>
      </c>
      <c r="E2050" t="s">
        <v>6722</v>
      </c>
      <c r="F2050" t="s">
        <v>17</v>
      </c>
      <c r="G2050" t="s">
        <v>27</v>
      </c>
      <c r="H2050">
        <v>1</v>
      </c>
      <c r="I2050">
        <v>11</v>
      </c>
      <c r="J2050">
        <v>0</v>
      </c>
      <c r="K2050">
        <v>5</v>
      </c>
      <c r="L2050">
        <v>3</v>
      </c>
    </row>
    <row r="2051" spans="1:12">
      <c r="A2051" t="s">
        <v>6723</v>
      </c>
      <c r="B2051" t="s">
        <v>6724</v>
      </c>
      <c r="C2051" t="s">
        <v>6701</v>
      </c>
      <c r="D2051" t="s">
        <v>6725</v>
      </c>
      <c r="E2051" t="s">
        <v>1456</v>
      </c>
      <c r="F2051" t="s">
        <v>17</v>
      </c>
      <c r="G2051" t="s">
        <v>32</v>
      </c>
      <c r="H2051">
        <v>4</v>
      </c>
      <c r="I2051">
        <v>11</v>
      </c>
      <c r="J2051">
        <v>1</v>
      </c>
      <c r="K2051">
        <v>8</v>
      </c>
      <c r="L2051">
        <v>0</v>
      </c>
    </row>
    <row r="2052" spans="1:12">
      <c r="A2052" t="s">
        <v>6726</v>
      </c>
      <c r="B2052" t="s">
        <v>6727</v>
      </c>
      <c r="C2052" t="s">
        <v>6701</v>
      </c>
      <c r="D2052" t="s">
        <v>6728</v>
      </c>
      <c r="E2052" t="s">
        <v>417</v>
      </c>
      <c r="F2052" t="s">
        <v>17</v>
      </c>
      <c r="G2052" t="s">
        <v>32</v>
      </c>
      <c r="H2052">
        <v>3</v>
      </c>
      <c r="I2052">
        <v>11</v>
      </c>
      <c r="J2052">
        <v>1</v>
      </c>
      <c r="K2052">
        <v>7</v>
      </c>
      <c r="L2052">
        <v>0</v>
      </c>
    </row>
    <row r="2053" spans="1:12">
      <c r="A2053" t="s">
        <v>6729</v>
      </c>
      <c r="B2053" t="s">
        <v>6730</v>
      </c>
      <c r="C2053" t="s">
        <v>6701</v>
      </c>
      <c r="D2053" t="s">
        <v>6731</v>
      </c>
      <c r="E2053" t="s">
        <v>6732</v>
      </c>
      <c r="F2053" t="s">
        <v>17</v>
      </c>
      <c r="G2053" t="s">
        <v>32</v>
      </c>
      <c r="H2053">
        <v>2</v>
      </c>
      <c r="I2053">
        <v>11</v>
      </c>
      <c r="J2053">
        <v>0</v>
      </c>
      <c r="K2053">
        <v>6</v>
      </c>
      <c r="L2053">
        <v>0</v>
      </c>
    </row>
    <row r="2054" spans="1:12">
      <c r="A2054" t="s">
        <v>6733</v>
      </c>
      <c r="B2054" t="s">
        <v>6734</v>
      </c>
      <c r="C2054" t="s">
        <v>6701</v>
      </c>
      <c r="D2054" t="s">
        <v>6735</v>
      </c>
      <c r="E2054" t="s">
        <v>6736</v>
      </c>
      <c r="F2054" t="s">
        <v>17</v>
      </c>
      <c r="G2054" t="s">
        <v>32</v>
      </c>
      <c r="H2054">
        <v>4</v>
      </c>
      <c r="I2054">
        <v>11</v>
      </c>
      <c r="J2054">
        <v>0</v>
      </c>
      <c r="K2054">
        <v>9</v>
      </c>
      <c r="L2054">
        <v>0</v>
      </c>
    </row>
    <row r="2055" spans="1:12">
      <c r="A2055" t="s">
        <v>6737</v>
      </c>
      <c r="B2055" t="s">
        <v>6738</v>
      </c>
      <c r="C2055" t="s">
        <v>6701</v>
      </c>
      <c r="D2055" t="s">
        <v>6739</v>
      </c>
      <c r="E2055" t="s">
        <v>104</v>
      </c>
      <c r="F2055" t="s">
        <v>17</v>
      </c>
      <c r="G2055" t="s">
        <v>18</v>
      </c>
      <c r="H2055">
        <v>4</v>
      </c>
      <c r="I2055">
        <v>11</v>
      </c>
      <c r="J2055">
        <v>1</v>
      </c>
      <c r="K2055">
        <v>6</v>
      </c>
      <c r="L2055">
        <v>0</v>
      </c>
    </row>
    <row r="2056" spans="1:12">
      <c r="A2056" t="s">
        <v>6740</v>
      </c>
      <c r="B2056" t="s">
        <v>6741</v>
      </c>
      <c r="C2056" t="s">
        <v>6701</v>
      </c>
      <c r="D2056" t="s">
        <v>6742</v>
      </c>
      <c r="E2056" t="s">
        <v>2244</v>
      </c>
      <c r="F2056" t="s">
        <v>17</v>
      </c>
      <c r="G2056" t="s">
        <v>32</v>
      </c>
      <c r="H2056">
        <v>4</v>
      </c>
      <c r="I2056">
        <v>11</v>
      </c>
      <c r="J2056">
        <v>1</v>
      </c>
      <c r="K2056">
        <v>6</v>
      </c>
      <c r="L2056">
        <v>0</v>
      </c>
    </row>
    <row r="2057" spans="1:12">
      <c r="A2057" t="s">
        <v>6743</v>
      </c>
      <c r="B2057" t="s">
        <v>6744</v>
      </c>
      <c r="C2057" t="s">
        <v>6701</v>
      </c>
      <c r="D2057" t="s">
        <v>6745</v>
      </c>
      <c r="E2057" t="s">
        <v>6746</v>
      </c>
      <c r="F2057" t="s">
        <v>17</v>
      </c>
      <c r="G2057" t="s">
        <v>32</v>
      </c>
      <c r="H2057">
        <v>4</v>
      </c>
      <c r="I2057">
        <v>11</v>
      </c>
      <c r="J2057">
        <v>0</v>
      </c>
      <c r="K2057">
        <v>9</v>
      </c>
      <c r="L2057">
        <v>1</v>
      </c>
    </row>
    <row r="2058" spans="1:12">
      <c r="A2058" t="s">
        <v>6747</v>
      </c>
      <c r="B2058" t="s">
        <v>3874</v>
      </c>
      <c r="C2058" t="s">
        <v>6701</v>
      </c>
      <c r="D2058" t="s">
        <v>6725</v>
      </c>
      <c r="E2058" t="s">
        <v>1456</v>
      </c>
      <c r="F2058" t="s">
        <v>17</v>
      </c>
      <c r="G2058" t="s">
        <v>27</v>
      </c>
      <c r="H2058">
        <v>4</v>
      </c>
      <c r="I2058">
        <v>11</v>
      </c>
      <c r="J2058">
        <v>2</v>
      </c>
      <c r="K2058">
        <v>7</v>
      </c>
      <c r="L2058">
        <v>0</v>
      </c>
    </row>
    <row r="2059" spans="1:12">
      <c r="A2059" t="s">
        <v>6748</v>
      </c>
      <c r="B2059" t="s">
        <v>6749</v>
      </c>
      <c r="C2059" t="s">
        <v>6701</v>
      </c>
      <c r="D2059" t="s">
        <v>6750</v>
      </c>
      <c r="E2059" t="s">
        <v>6718</v>
      </c>
      <c r="F2059" t="s">
        <v>17</v>
      </c>
      <c r="G2059" t="s">
        <v>32</v>
      </c>
      <c r="H2059">
        <v>3</v>
      </c>
      <c r="I2059">
        <v>11</v>
      </c>
      <c r="J2059">
        <v>2</v>
      </c>
      <c r="K2059">
        <v>8</v>
      </c>
      <c r="L2059">
        <v>1</v>
      </c>
    </row>
    <row r="2060" spans="1:12">
      <c r="A2060" t="s">
        <v>6751</v>
      </c>
      <c r="B2060" t="s">
        <v>6752</v>
      </c>
      <c r="C2060" t="s">
        <v>6701</v>
      </c>
      <c r="D2060" t="s">
        <v>6753</v>
      </c>
      <c r="E2060" t="s">
        <v>6754</v>
      </c>
      <c r="F2060" t="s">
        <v>17</v>
      </c>
      <c r="G2060" t="s">
        <v>18</v>
      </c>
      <c r="H2060">
        <v>3</v>
      </c>
      <c r="I2060">
        <v>11</v>
      </c>
      <c r="J2060">
        <v>0</v>
      </c>
      <c r="K2060">
        <v>8</v>
      </c>
      <c r="L2060">
        <v>0</v>
      </c>
    </row>
    <row r="2061" spans="1:12">
      <c r="A2061" t="s">
        <v>6755</v>
      </c>
      <c r="B2061" t="s">
        <v>6756</v>
      </c>
      <c r="C2061" t="s">
        <v>6701</v>
      </c>
      <c r="D2061" t="s">
        <v>6757</v>
      </c>
      <c r="E2061" t="s">
        <v>6718</v>
      </c>
      <c r="F2061" t="s">
        <v>17</v>
      </c>
      <c r="G2061" t="s">
        <v>140</v>
      </c>
      <c r="H2061">
        <v>3</v>
      </c>
      <c r="I2061">
        <v>11</v>
      </c>
      <c r="J2061">
        <v>1</v>
      </c>
      <c r="K2061">
        <v>8</v>
      </c>
      <c r="L2061">
        <v>2</v>
      </c>
    </row>
    <row r="2062" spans="1:12">
      <c r="A2062" t="s">
        <v>6758</v>
      </c>
      <c r="B2062" t="s">
        <v>6759</v>
      </c>
      <c r="C2062" t="s">
        <v>6701</v>
      </c>
      <c r="D2062" t="s">
        <v>6760</v>
      </c>
      <c r="E2062" t="s">
        <v>6761</v>
      </c>
      <c r="F2062" t="s">
        <v>17</v>
      </c>
      <c r="G2062" t="s">
        <v>27</v>
      </c>
      <c r="H2062">
        <v>3</v>
      </c>
      <c r="I2062">
        <v>11</v>
      </c>
      <c r="J2062">
        <v>0</v>
      </c>
      <c r="K2062">
        <v>7</v>
      </c>
      <c r="L2062">
        <v>0</v>
      </c>
    </row>
    <row r="2063" spans="1:12">
      <c r="A2063" t="s">
        <v>6762</v>
      </c>
      <c r="B2063" t="s">
        <v>6763</v>
      </c>
      <c r="C2063" t="s">
        <v>6701</v>
      </c>
      <c r="D2063" t="s">
        <v>6764</v>
      </c>
      <c r="E2063" t="s">
        <v>6765</v>
      </c>
      <c r="F2063" t="s">
        <v>17</v>
      </c>
      <c r="G2063" t="s">
        <v>140</v>
      </c>
      <c r="H2063">
        <v>4</v>
      </c>
      <c r="I2063">
        <v>11</v>
      </c>
      <c r="J2063">
        <v>0</v>
      </c>
      <c r="K2063">
        <v>9</v>
      </c>
      <c r="L2063">
        <v>0</v>
      </c>
    </row>
    <row r="2064" spans="1:12">
      <c r="A2064" t="s">
        <v>6766</v>
      </c>
      <c r="B2064" t="s">
        <v>6767</v>
      </c>
      <c r="C2064" t="s">
        <v>6701</v>
      </c>
      <c r="D2064" t="s">
        <v>6768</v>
      </c>
      <c r="E2064" t="s">
        <v>6769</v>
      </c>
      <c r="F2064" t="s">
        <v>17</v>
      </c>
      <c r="G2064" t="s">
        <v>87</v>
      </c>
      <c r="H2064">
        <v>4</v>
      </c>
      <c r="I2064">
        <v>11</v>
      </c>
      <c r="J2064">
        <v>0</v>
      </c>
      <c r="K2064">
        <v>9</v>
      </c>
      <c r="L2064">
        <v>1</v>
      </c>
    </row>
    <row r="2065" spans="1:12">
      <c r="A2065" t="s">
        <v>6770</v>
      </c>
      <c r="B2065" t="s">
        <v>2309</v>
      </c>
      <c r="C2065" t="s">
        <v>6701</v>
      </c>
      <c r="D2065" t="s">
        <v>6771</v>
      </c>
      <c r="E2065" t="s">
        <v>6772</v>
      </c>
      <c r="F2065" t="s">
        <v>17</v>
      </c>
      <c r="G2065" t="s">
        <v>113</v>
      </c>
      <c r="H2065">
        <v>3</v>
      </c>
      <c r="I2065">
        <v>11</v>
      </c>
      <c r="J2065">
        <v>1</v>
      </c>
      <c r="K2065">
        <v>6</v>
      </c>
      <c r="L2065">
        <v>0</v>
      </c>
    </row>
    <row r="2066" spans="1:12">
      <c r="A2066" t="s">
        <v>6773</v>
      </c>
      <c r="B2066" t="s">
        <v>6774</v>
      </c>
      <c r="C2066" t="s">
        <v>6701</v>
      </c>
      <c r="D2066" t="s">
        <v>6775</v>
      </c>
      <c r="E2066" t="s">
        <v>6776</v>
      </c>
      <c r="F2066" t="s">
        <v>17</v>
      </c>
      <c r="G2066" t="s">
        <v>18</v>
      </c>
      <c r="H2066">
        <v>1</v>
      </c>
      <c r="I2066">
        <v>11</v>
      </c>
      <c r="J2066">
        <v>0</v>
      </c>
      <c r="K2066">
        <v>7</v>
      </c>
      <c r="L2066">
        <v>4</v>
      </c>
    </row>
    <row r="2067" spans="1:12">
      <c r="A2067" t="s">
        <v>6777</v>
      </c>
      <c r="B2067" t="s">
        <v>6778</v>
      </c>
      <c r="C2067" t="s">
        <v>6701</v>
      </c>
      <c r="D2067" t="s">
        <v>6779</v>
      </c>
      <c r="E2067" t="s">
        <v>6703</v>
      </c>
      <c r="F2067" t="s">
        <v>17</v>
      </c>
      <c r="G2067" t="s">
        <v>87</v>
      </c>
      <c r="H2067">
        <v>2</v>
      </c>
      <c r="I2067">
        <v>11</v>
      </c>
      <c r="J2067">
        <v>0</v>
      </c>
      <c r="K2067">
        <v>8</v>
      </c>
      <c r="L2067">
        <v>0</v>
      </c>
    </row>
    <row r="2068" spans="1:12">
      <c r="A2068" t="s">
        <v>6780</v>
      </c>
      <c r="B2068" t="s">
        <v>6781</v>
      </c>
      <c r="C2068" t="s">
        <v>6701</v>
      </c>
      <c r="D2068" t="s">
        <v>6782</v>
      </c>
      <c r="E2068" t="s">
        <v>2193</v>
      </c>
      <c r="F2068" t="s">
        <v>17</v>
      </c>
      <c r="G2068" t="s">
        <v>18</v>
      </c>
      <c r="H2068">
        <v>2</v>
      </c>
      <c r="I2068">
        <v>11</v>
      </c>
      <c r="J2068">
        <v>0</v>
      </c>
      <c r="K2068">
        <v>10</v>
      </c>
      <c r="L2068">
        <v>0</v>
      </c>
    </row>
    <row r="2069" spans="1:12">
      <c r="A2069" t="s">
        <v>6783</v>
      </c>
      <c r="B2069" t="s">
        <v>6784</v>
      </c>
      <c r="C2069" t="s">
        <v>6701</v>
      </c>
      <c r="D2069" t="s">
        <v>6785</v>
      </c>
      <c r="E2069" t="s">
        <v>6703</v>
      </c>
      <c r="F2069" t="s">
        <v>17</v>
      </c>
      <c r="G2069" t="s">
        <v>32</v>
      </c>
      <c r="H2069">
        <v>4</v>
      </c>
      <c r="I2069">
        <v>11</v>
      </c>
      <c r="J2069">
        <v>0</v>
      </c>
      <c r="K2069">
        <v>11</v>
      </c>
      <c r="L2069">
        <v>0</v>
      </c>
    </row>
    <row r="2070" spans="1:12">
      <c r="A2070" t="s">
        <v>6786</v>
      </c>
      <c r="B2070" t="s">
        <v>6787</v>
      </c>
      <c r="C2070" t="s">
        <v>6701</v>
      </c>
      <c r="D2070" t="s">
        <v>6788</v>
      </c>
      <c r="E2070" t="s">
        <v>6718</v>
      </c>
      <c r="F2070" t="s">
        <v>17</v>
      </c>
      <c r="G2070" t="s">
        <v>32</v>
      </c>
      <c r="H2070">
        <v>2</v>
      </c>
      <c r="I2070">
        <v>11</v>
      </c>
      <c r="J2070">
        <v>1</v>
      </c>
      <c r="K2070">
        <v>7</v>
      </c>
      <c r="L2070">
        <v>2</v>
      </c>
    </row>
    <row r="2071" spans="1:12">
      <c r="A2071" t="s">
        <v>6789</v>
      </c>
      <c r="B2071" t="s">
        <v>6790</v>
      </c>
      <c r="C2071" t="s">
        <v>6701</v>
      </c>
      <c r="D2071" t="s">
        <v>6791</v>
      </c>
      <c r="E2071" t="s">
        <v>6718</v>
      </c>
      <c r="F2071" t="s">
        <v>17</v>
      </c>
      <c r="G2071" t="s">
        <v>32</v>
      </c>
      <c r="H2071">
        <v>2</v>
      </c>
      <c r="I2071">
        <v>11</v>
      </c>
      <c r="J2071">
        <v>0</v>
      </c>
      <c r="K2071">
        <v>8</v>
      </c>
      <c r="L2071">
        <v>0</v>
      </c>
    </row>
    <row r="2072" spans="1:12">
      <c r="A2072" t="s">
        <v>6792</v>
      </c>
      <c r="B2072" t="s">
        <v>6793</v>
      </c>
      <c r="C2072" t="s">
        <v>6701</v>
      </c>
      <c r="D2072" t="s">
        <v>6775</v>
      </c>
      <c r="E2072" t="s">
        <v>6776</v>
      </c>
      <c r="F2072" t="s">
        <v>17</v>
      </c>
      <c r="G2072" t="s">
        <v>27</v>
      </c>
      <c r="H2072">
        <v>3</v>
      </c>
      <c r="I2072">
        <v>11</v>
      </c>
      <c r="J2072">
        <v>0</v>
      </c>
      <c r="K2072">
        <v>6</v>
      </c>
      <c r="L2072">
        <v>0</v>
      </c>
    </row>
    <row r="2073" spans="1:12">
      <c r="A2073" t="s">
        <v>6794</v>
      </c>
      <c r="B2073" t="s">
        <v>6795</v>
      </c>
      <c r="C2073" t="s">
        <v>6701</v>
      </c>
      <c r="D2073" t="s">
        <v>6796</v>
      </c>
      <c r="E2073" t="s">
        <v>6797</v>
      </c>
      <c r="F2073" t="s">
        <v>17</v>
      </c>
      <c r="G2073" t="s">
        <v>18</v>
      </c>
      <c r="H2073">
        <v>2</v>
      </c>
      <c r="I2073">
        <v>11</v>
      </c>
      <c r="J2073">
        <v>0</v>
      </c>
      <c r="K2073">
        <v>5</v>
      </c>
      <c r="L2073">
        <v>0</v>
      </c>
    </row>
    <row r="2074" spans="1:12">
      <c r="A2074" t="s">
        <v>6798</v>
      </c>
      <c r="B2074" t="s">
        <v>6799</v>
      </c>
      <c r="C2074" t="s">
        <v>6701</v>
      </c>
      <c r="D2074" t="s">
        <v>6800</v>
      </c>
      <c r="E2074" t="s">
        <v>6718</v>
      </c>
      <c r="F2074" t="s">
        <v>17</v>
      </c>
      <c r="G2074" t="s">
        <v>32</v>
      </c>
      <c r="H2074">
        <v>3</v>
      </c>
      <c r="I2074">
        <v>11</v>
      </c>
      <c r="J2074">
        <v>1</v>
      </c>
      <c r="K2074">
        <v>9</v>
      </c>
      <c r="L2074">
        <v>0</v>
      </c>
    </row>
    <row r="2075" spans="1:12">
      <c r="A2075" t="s">
        <v>6801</v>
      </c>
      <c r="B2075" t="s">
        <v>6802</v>
      </c>
      <c r="C2075" t="s">
        <v>6701</v>
      </c>
      <c r="D2075" t="s">
        <v>6803</v>
      </c>
      <c r="E2075" t="s">
        <v>3076</v>
      </c>
      <c r="F2075" t="s">
        <v>17</v>
      </c>
      <c r="G2075" t="s">
        <v>32</v>
      </c>
      <c r="H2075">
        <v>3</v>
      </c>
      <c r="I2075">
        <v>11</v>
      </c>
      <c r="J2075">
        <v>0</v>
      </c>
      <c r="K2075">
        <v>8</v>
      </c>
      <c r="L2075">
        <v>0</v>
      </c>
    </row>
    <row r="2076" spans="1:12">
      <c r="A2076" t="s">
        <v>6804</v>
      </c>
      <c r="B2076" t="s">
        <v>6805</v>
      </c>
      <c r="C2076" t="s">
        <v>6701</v>
      </c>
      <c r="D2076" t="s">
        <v>6702</v>
      </c>
      <c r="E2076" t="s">
        <v>6703</v>
      </c>
      <c r="F2076" t="s">
        <v>17</v>
      </c>
      <c r="G2076" t="s">
        <v>32</v>
      </c>
      <c r="H2076">
        <v>2</v>
      </c>
      <c r="I2076">
        <v>11</v>
      </c>
      <c r="J2076">
        <v>0</v>
      </c>
      <c r="K2076">
        <v>10</v>
      </c>
      <c r="L2076">
        <v>0</v>
      </c>
    </row>
    <row r="2077" spans="1:12">
      <c r="A2077" t="s">
        <v>6806</v>
      </c>
      <c r="B2077" t="s">
        <v>6807</v>
      </c>
      <c r="C2077" t="s">
        <v>6701</v>
      </c>
      <c r="D2077" t="s">
        <v>6745</v>
      </c>
      <c r="E2077" t="s">
        <v>6746</v>
      </c>
      <c r="F2077" t="s">
        <v>192</v>
      </c>
      <c r="G2077" t="s">
        <v>193</v>
      </c>
      <c r="H2077">
        <v>5</v>
      </c>
      <c r="I2077">
        <v>11</v>
      </c>
      <c r="J2077">
        <v>2</v>
      </c>
      <c r="K2077">
        <v>2</v>
      </c>
      <c r="L2077">
        <v>0</v>
      </c>
    </row>
    <row r="2078" spans="1:12">
      <c r="A2078" t="s">
        <v>6808</v>
      </c>
      <c r="B2078" t="s">
        <v>6809</v>
      </c>
      <c r="C2078" t="s">
        <v>6701</v>
      </c>
      <c r="D2078" t="s">
        <v>6810</v>
      </c>
      <c r="E2078" t="s">
        <v>6811</v>
      </c>
      <c r="F2078" t="s">
        <v>17</v>
      </c>
      <c r="G2078" t="s">
        <v>32</v>
      </c>
      <c r="H2078">
        <v>3</v>
      </c>
      <c r="I2078">
        <v>11</v>
      </c>
      <c r="J2078">
        <v>2</v>
      </c>
      <c r="K2078">
        <v>6</v>
      </c>
      <c r="L2078">
        <v>0</v>
      </c>
    </row>
    <row r="2079" spans="1:12">
      <c r="A2079" t="s">
        <v>6812</v>
      </c>
      <c r="B2079" t="s">
        <v>6813</v>
      </c>
      <c r="C2079" t="s">
        <v>6701</v>
      </c>
      <c r="D2079" t="s">
        <v>6788</v>
      </c>
      <c r="E2079" t="s">
        <v>6718</v>
      </c>
      <c r="F2079" t="s">
        <v>192</v>
      </c>
      <c r="G2079" t="s">
        <v>193</v>
      </c>
      <c r="H2079">
        <v>2</v>
      </c>
      <c r="I2079">
        <v>11</v>
      </c>
      <c r="J2079">
        <v>0</v>
      </c>
      <c r="K2079">
        <v>5</v>
      </c>
      <c r="L2079">
        <v>0</v>
      </c>
    </row>
    <row r="2080" spans="1:12">
      <c r="A2080" t="s">
        <v>6814</v>
      </c>
      <c r="B2080" t="s">
        <v>6815</v>
      </c>
      <c r="C2080" t="s">
        <v>6701</v>
      </c>
      <c r="D2080" t="s">
        <v>6816</v>
      </c>
      <c r="E2080" t="s">
        <v>2193</v>
      </c>
      <c r="F2080" t="s">
        <v>17</v>
      </c>
      <c r="G2080" t="s">
        <v>87</v>
      </c>
      <c r="H2080">
        <v>3</v>
      </c>
      <c r="I2080">
        <v>11</v>
      </c>
      <c r="J2080">
        <v>0</v>
      </c>
      <c r="K2080">
        <v>4</v>
      </c>
      <c r="L2080">
        <v>0</v>
      </c>
    </row>
    <row r="2081" spans="1:12">
      <c r="A2081" t="s">
        <v>6817</v>
      </c>
      <c r="B2081" t="s">
        <v>2771</v>
      </c>
      <c r="C2081" t="s">
        <v>6701</v>
      </c>
      <c r="D2081" t="s">
        <v>6818</v>
      </c>
      <c r="E2081" t="s">
        <v>4837</v>
      </c>
      <c r="F2081" t="s">
        <v>17</v>
      </c>
      <c r="G2081" t="s">
        <v>32</v>
      </c>
      <c r="H2081">
        <v>4</v>
      </c>
      <c r="I2081">
        <v>11</v>
      </c>
      <c r="J2081">
        <v>0</v>
      </c>
      <c r="K2081">
        <v>4</v>
      </c>
      <c r="L2081">
        <v>0</v>
      </c>
    </row>
    <row r="2082" spans="1:12">
      <c r="A2082" t="s">
        <v>6819</v>
      </c>
      <c r="B2082" t="s">
        <v>6820</v>
      </c>
      <c r="C2082" t="s">
        <v>6701</v>
      </c>
      <c r="D2082" t="s">
        <v>6735</v>
      </c>
      <c r="E2082" t="s">
        <v>6736</v>
      </c>
      <c r="F2082" t="s">
        <v>17</v>
      </c>
      <c r="G2082" t="s">
        <v>87</v>
      </c>
      <c r="H2082">
        <v>5</v>
      </c>
      <c r="I2082">
        <v>11</v>
      </c>
      <c r="J2082">
        <v>0</v>
      </c>
      <c r="K2082">
        <v>4</v>
      </c>
      <c r="L2082">
        <v>0</v>
      </c>
    </row>
    <row r="2083" spans="1:12">
      <c r="A2083" t="s">
        <v>6821</v>
      </c>
      <c r="B2083" t="s">
        <v>6822</v>
      </c>
      <c r="C2083" t="s">
        <v>6701</v>
      </c>
      <c r="D2083" t="s">
        <v>6823</v>
      </c>
      <c r="E2083" t="s">
        <v>6703</v>
      </c>
      <c r="F2083" t="s">
        <v>17</v>
      </c>
      <c r="G2083" t="s">
        <v>27</v>
      </c>
      <c r="H2083">
        <v>4</v>
      </c>
      <c r="I2083">
        <v>11</v>
      </c>
      <c r="J2083">
        <v>1</v>
      </c>
      <c r="K2083">
        <v>7</v>
      </c>
      <c r="L2083">
        <v>0</v>
      </c>
    </row>
    <row r="2084" spans="1:12">
      <c r="A2084" t="s">
        <v>6824</v>
      </c>
      <c r="B2084" t="s">
        <v>6825</v>
      </c>
      <c r="C2084" t="s">
        <v>6701</v>
      </c>
      <c r="D2084" t="s">
        <v>6826</v>
      </c>
      <c r="E2084" t="s">
        <v>6718</v>
      </c>
      <c r="F2084" t="s">
        <v>17</v>
      </c>
      <c r="G2084" t="s">
        <v>282</v>
      </c>
      <c r="H2084">
        <v>4</v>
      </c>
      <c r="I2084">
        <v>11</v>
      </c>
      <c r="J2084">
        <v>0</v>
      </c>
      <c r="K2084">
        <v>4</v>
      </c>
      <c r="L2084">
        <v>0</v>
      </c>
    </row>
    <row r="2085" spans="1:12">
      <c r="A2085" t="s">
        <v>6827</v>
      </c>
      <c r="B2085" t="s">
        <v>6828</v>
      </c>
      <c r="C2085" t="s">
        <v>6701</v>
      </c>
      <c r="D2085" t="s">
        <v>6829</v>
      </c>
      <c r="E2085" t="s">
        <v>6703</v>
      </c>
      <c r="F2085" t="s">
        <v>17</v>
      </c>
      <c r="G2085" t="s">
        <v>282</v>
      </c>
      <c r="H2085">
        <v>4</v>
      </c>
      <c r="I2085">
        <v>11</v>
      </c>
      <c r="J2085">
        <v>1</v>
      </c>
      <c r="K2085">
        <v>4</v>
      </c>
      <c r="L2085">
        <v>1</v>
      </c>
    </row>
    <row r="2086" spans="1:12">
      <c r="A2086" t="s">
        <v>6830</v>
      </c>
      <c r="B2086" t="s">
        <v>6831</v>
      </c>
      <c r="C2086" t="s">
        <v>6701</v>
      </c>
      <c r="D2086" t="s">
        <v>6832</v>
      </c>
      <c r="E2086" t="s">
        <v>6833</v>
      </c>
      <c r="F2086" t="s">
        <v>17</v>
      </c>
      <c r="G2086" t="s">
        <v>32</v>
      </c>
      <c r="H2086">
        <v>3</v>
      </c>
      <c r="I2086">
        <v>11</v>
      </c>
      <c r="J2086">
        <v>0</v>
      </c>
      <c r="K2086">
        <v>6</v>
      </c>
      <c r="L2086">
        <v>0</v>
      </c>
    </row>
    <row r="2087" spans="1:12">
      <c r="A2087" t="s">
        <v>6834</v>
      </c>
      <c r="B2087" t="s">
        <v>6835</v>
      </c>
      <c r="C2087" t="s">
        <v>6701</v>
      </c>
      <c r="D2087" t="s">
        <v>6717</v>
      </c>
      <c r="E2087" t="s">
        <v>6718</v>
      </c>
      <c r="F2087" t="s">
        <v>17</v>
      </c>
      <c r="G2087" t="s">
        <v>282</v>
      </c>
      <c r="H2087">
        <v>5</v>
      </c>
      <c r="I2087">
        <v>11</v>
      </c>
      <c r="J2087">
        <v>0</v>
      </c>
      <c r="K2087">
        <v>6</v>
      </c>
      <c r="L2087">
        <v>1</v>
      </c>
    </row>
    <row r="2088" spans="1:12">
      <c r="A2088" t="s">
        <v>6836</v>
      </c>
      <c r="B2088" t="s">
        <v>6837</v>
      </c>
      <c r="C2088" t="s">
        <v>6701</v>
      </c>
      <c r="D2088" t="s">
        <v>6823</v>
      </c>
      <c r="E2088" t="s">
        <v>6703</v>
      </c>
      <c r="F2088" t="s">
        <v>17</v>
      </c>
      <c r="G2088" t="s">
        <v>32</v>
      </c>
      <c r="H2088">
        <v>5</v>
      </c>
      <c r="I2088">
        <v>11</v>
      </c>
      <c r="J2088">
        <v>0</v>
      </c>
      <c r="K2088">
        <v>7</v>
      </c>
      <c r="L2088">
        <v>0</v>
      </c>
    </row>
    <row r="2089" spans="1:12">
      <c r="A2089" t="s">
        <v>6838</v>
      </c>
      <c r="B2089" t="s">
        <v>6839</v>
      </c>
      <c r="C2089" t="s">
        <v>6701</v>
      </c>
      <c r="D2089" t="s">
        <v>6840</v>
      </c>
      <c r="E2089" t="s">
        <v>6703</v>
      </c>
      <c r="F2089" t="s">
        <v>17</v>
      </c>
      <c r="G2089" t="s">
        <v>27</v>
      </c>
      <c r="H2089">
        <v>4</v>
      </c>
      <c r="I2089">
        <v>11</v>
      </c>
      <c r="J2089">
        <v>0</v>
      </c>
      <c r="K2089">
        <v>5</v>
      </c>
      <c r="L2089">
        <v>0</v>
      </c>
    </row>
    <row r="2090" spans="1:12">
      <c r="A2090" t="s">
        <v>6841</v>
      </c>
      <c r="B2090" t="s">
        <v>6842</v>
      </c>
      <c r="C2090" t="s">
        <v>6701</v>
      </c>
      <c r="D2090" t="s">
        <v>6843</v>
      </c>
      <c r="E2090" t="s">
        <v>6718</v>
      </c>
      <c r="F2090" t="s">
        <v>17</v>
      </c>
      <c r="G2090" t="s">
        <v>282</v>
      </c>
      <c r="H2090">
        <v>5</v>
      </c>
      <c r="I2090">
        <v>11</v>
      </c>
      <c r="J2090">
        <v>2</v>
      </c>
      <c r="K2090">
        <v>5</v>
      </c>
      <c r="L2090">
        <v>0</v>
      </c>
    </row>
    <row r="2091" spans="1:12">
      <c r="A2091" t="s">
        <v>6844</v>
      </c>
      <c r="B2091" t="s">
        <v>6845</v>
      </c>
      <c r="C2091" t="s">
        <v>6701</v>
      </c>
      <c r="D2091" t="s">
        <v>6846</v>
      </c>
      <c r="E2091" t="s">
        <v>6703</v>
      </c>
      <c r="F2091" t="s">
        <v>17</v>
      </c>
      <c r="G2091" t="s">
        <v>32</v>
      </c>
      <c r="H2091">
        <v>5</v>
      </c>
      <c r="I2091">
        <v>11</v>
      </c>
      <c r="J2091">
        <v>0</v>
      </c>
      <c r="K2091">
        <v>6</v>
      </c>
      <c r="L2091">
        <v>0</v>
      </c>
    </row>
    <row r="2092" spans="1:12">
      <c r="A2092" t="s">
        <v>6847</v>
      </c>
      <c r="B2092" t="s">
        <v>6848</v>
      </c>
      <c r="C2092" t="s">
        <v>6701</v>
      </c>
      <c r="D2092" t="s">
        <v>6849</v>
      </c>
      <c r="E2092" t="s">
        <v>6718</v>
      </c>
      <c r="F2092" t="s">
        <v>17</v>
      </c>
      <c r="G2092" t="s">
        <v>32</v>
      </c>
      <c r="H2092">
        <v>4</v>
      </c>
      <c r="I2092">
        <v>11</v>
      </c>
      <c r="J2092">
        <v>0</v>
      </c>
      <c r="K2092">
        <v>7</v>
      </c>
      <c r="L2092">
        <v>0</v>
      </c>
    </row>
    <row r="2093" spans="1:12">
      <c r="A2093" t="s">
        <v>6850</v>
      </c>
      <c r="B2093" t="s">
        <v>6851</v>
      </c>
      <c r="C2093" t="s">
        <v>6701</v>
      </c>
      <c r="D2093" t="s">
        <v>6852</v>
      </c>
      <c r="E2093" t="s">
        <v>6853</v>
      </c>
      <c r="F2093" t="s">
        <v>17</v>
      </c>
      <c r="G2093" t="s">
        <v>32</v>
      </c>
      <c r="H2093">
        <v>4</v>
      </c>
      <c r="I2093">
        <v>11</v>
      </c>
      <c r="J2093">
        <v>0</v>
      </c>
      <c r="K2093">
        <v>4</v>
      </c>
      <c r="L2093">
        <v>0</v>
      </c>
    </row>
    <row r="2094" spans="1:12">
      <c r="A2094" t="s">
        <v>6854</v>
      </c>
      <c r="B2094" t="s">
        <v>6855</v>
      </c>
      <c r="C2094" t="s">
        <v>6701</v>
      </c>
      <c r="D2094" t="s">
        <v>6856</v>
      </c>
      <c r="E2094" t="s">
        <v>6857</v>
      </c>
      <c r="F2094" t="s">
        <v>235</v>
      </c>
      <c r="G2094" t="s">
        <v>32</v>
      </c>
      <c r="H2094">
        <v>2</v>
      </c>
      <c r="I2094">
        <v>11</v>
      </c>
      <c r="J2094">
        <v>0</v>
      </c>
      <c r="K2094">
        <v>3</v>
      </c>
      <c r="L2094">
        <v>1</v>
      </c>
    </row>
    <row r="2095" spans="1:12">
      <c r="A2095" t="s">
        <v>6858</v>
      </c>
      <c r="B2095" t="s">
        <v>6859</v>
      </c>
      <c r="C2095" t="s">
        <v>6860</v>
      </c>
      <c r="D2095" t="s">
        <v>6861</v>
      </c>
      <c r="E2095" t="s">
        <v>6862</v>
      </c>
      <c r="F2095" t="s">
        <v>17</v>
      </c>
      <c r="G2095" t="s">
        <v>87</v>
      </c>
      <c r="H2095">
        <v>3</v>
      </c>
      <c r="I2095">
        <v>11</v>
      </c>
      <c r="J2095">
        <v>1</v>
      </c>
      <c r="K2095">
        <v>7</v>
      </c>
      <c r="L2095">
        <v>0</v>
      </c>
    </row>
    <row r="2096" spans="1:12">
      <c r="A2096" t="s">
        <v>6863</v>
      </c>
      <c r="B2096" t="s">
        <v>6864</v>
      </c>
      <c r="C2096" t="s">
        <v>6860</v>
      </c>
      <c r="D2096" t="s">
        <v>6865</v>
      </c>
      <c r="E2096" t="s">
        <v>6866</v>
      </c>
      <c r="F2096" t="s">
        <v>17</v>
      </c>
      <c r="G2096" t="s">
        <v>87</v>
      </c>
      <c r="H2096">
        <v>5</v>
      </c>
      <c r="I2096">
        <v>11</v>
      </c>
      <c r="J2096">
        <v>1</v>
      </c>
      <c r="K2096">
        <v>7</v>
      </c>
      <c r="L2096">
        <v>0</v>
      </c>
    </row>
    <row r="2097" spans="1:12">
      <c r="A2097" t="s">
        <v>6867</v>
      </c>
      <c r="B2097" t="s">
        <v>6868</v>
      </c>
      <c r="C2097" t="s">
        <v>6860</v>
      </c>
      <c r="D2097" t="s">
        <v>6869</v>
      </c>
      <c r="E2097" t="s">
        <v>417</v>
      </c>
      <c r="F2097" t="s">
        <v>17</v>
      </c>
      <c r="G2097" t="s">
        <v>32</v>
      </c>
      <c r="H2097">
        <v>4</v>
      </c>
      <c r="I2097">
        <v>11</v>
      </c>
      <c r="J2097">
        <v>0</v>
      </c>
      <c r="K2097">
        <v>8</v>
      </c>
      <c r="L2097">
        <v>1</v>
      </c>
    </row>
    <row r="2098" spans="1:12">
      <c r="A2098" t="s">
        <v>6870</v>
      </c>
      <c r="B2098" t="s">
        <v>6871</v>
      </c>
      <c r="C2098" t="s">
        <v>6860</v>
      </c>
      <c r="D2098" t="s">
        <v>6872</v>
      </c>
      <c r="E2098" t="s">
        <v>6873</v>
      </c>
      <c r="F2098" t="s">
        <v>17</v>
      </c>
      <c r="G2098" t="s">
        <v>32</v>
      </c>
      <c r="H2098">
        <v>3</v>
      </c>
      <c r="I2098">
        <v>11</v>
      </c>
      <c r="J2098">
        <v>0</v>
      </c>
      <c r="K2098">
        <v>7</v>
      </c>
      <c r="L2098">
        <v>1</v>
      </c>
    </row>
    <row r="2099" spans="1:12">
      <c r="A2099" t="s">
        <v>6874</v>
      </c>
      <c r="B2099" t="s">
        <v>6875</v>
      </c>
      <c r="C2099" t="s">
        <v>6860</v>
      </c>
      <c r="D2099" t="s">
        <v>6876</v>
      </c>
      <c r="E2099" t="s">
        <v>6873</v>
      </c>
      <c r="F2099" t="s">
        <v>17</v>
      </c>
      <c r="G2099" t="s">
        <v>87</v>
      </c>
      <c r="H2099">
        <v>3</v>
      </c>
      <c r="I2099">
        <v>11</v>
      </c>
      <c r="J2099">
        <v>1</v>
      </c>
      <c r="K2099">
        <v>9</v>
      </c>
      <c r="L2099">
        <v>0</v>
      </c>
    </row>
    <row r="2100" spans="1:12">
      <c r="A2100" t="s">
        <v>6877</v>
      </c>
      <c r="B2100" t="s">
        <v>6878</v>
      </c>
      <c r="C2100" t="s">
        <v>6860</v>
      </c>
      <c r="D2100" t="s">
        <v>6879</v>
      </c>
      <c r="E2100" t="s">
        <v>409</v>
      </c>
      <c r="F2100" t="s">
        <v>17</v>
      </c>
      <c r="G2100" t="s">
        <v>32</v>
      </c>
      <c r="H2100">
        <v>3</v>
      </c>
      <c r="I2100">
        <v>11</v>
      </c>
      <c r="J2100">
        <v>0</v>
      </c>
      <c r="K2100">
        <v>11</v>
      </c>
      <c r="L2100">
        <v>0</v>
      </c>
    </row>
    <row r="2101" spans="1:12">
      <c r="A2101" t="s">
        <v>6880</v>
      </c>
      <c r="B2101" t="s">
        <v>6881</v>
      </c>
      <c r="C2101" t="s">
        <v>6860</v>
      </c>
      <c r="D2101" t="s">
        <v>6882</v>
      </c>
      <c r="E2101" t="s">
        <v>6873</v>
      </c>
      <c r="F2101" t="s">
        <v>17</v>
      </c>
      <c r="G2101" t="s">
        <v>32</v>
      </c>
      <c r="H2101">
        <v>4</v>
      </c>
      <c r="I2101">
        <v>11</v>
      </c>
      <c r="J2101">
        <v>0</v>
      </c>
      <c r="K2101">
        <v>10</v>
      </c>
      <c r="L2101">
        <v>0</v>
      </c>
    </row>
    <row r="2102" spans="1:12">
      <c r="A2102" t="s">
        <v>6883</v>
      </c>
      <c r="B2102" t="s">
        <v>6884</v>
      </c>
      <c r="C2102" t="s">
        <v>6860</v>
      </c>
      <c r="D2102" t="s">
        <v>6885</v>
      </c>
      <c r="E2102" t="s">
        <v>104</v>
      </c>
      <c r="F2102" t="s">
        <v>17</v>
      </c>
      <c r="G2102" t="s">
        <v>32</v>
      </c>
      <c r="H2102">
        <v>4</v>
      </c>
      <c r="I2102">
        <v>11</v>
      </c>
      <c r="J2102">
        <v>2</v>
      </c>
      <c r="K2102">
        <v>9</v>
      </c>
      <c r="L2102">
        <v>0</v>
      </c>
    </row>
    <row r="2103" spans="1:12">
      <c r="A2103" t="s">
        <v>6886</v>
      </c>
      <c r="B2103" t="s">
        <v>6887</v>
      </c>
      <c r="C2103" t="s">
        <v>6860</v>
      </c>
      <c r="D2103" t="s">
        <v>6888</v>
      </c>
      <c r="E2103" t="s">
        <v>6889</v>
      </c>
      <c r="F2103" t="s">
        <v>17</v>
      </c>
      <c r="G2103" t="s">
        <v>32</v>
      </c>
      <c r="H2103">
        <v>4</v>
      </c>
      <c r="I2103">
        <v>11</v>
      </c>
      <c r="J2103">
        <v>1</v>
      </c>
      <c r="K2103">
        <v>8</v>
      </c>
      <c r="L2103">
        <v>0</v>
      </c>
    </row>
    <row r="2104" spans="1:12">
      <c r="A2104" t="s">
        <v>6890</v>
      </c>
      <c r="B2104" t="s">
        <v>6891</v>
      </c>
      <c r="C2104" t="s">
        <v>6860</v>
      </c>
      <c r="D2104" t="s">
        <v>6892</v>
      </c>
      <c r="E2104" t="s">
        <v>417</v>
      </c>
      <c r="F2104" t="s">
        <v>17</v>
      </c>
      <c r="G2104" t="s">
        <v>32</v>
      </c>
      <c r="H2104">
        <v>2</v>
      </c>
      <c r="I2104">
        <v>11</v>
      </c>
      <c r="J2104">
        <v>0</v>
      </c>
      <c r="K2104">
        <v>8</v>
      </c>
      <c r="L2104">
        <v>0</v>
      </c>
    </row>
    <row r="2105" spans="1:12">
      <c r="A2105" t="s">
        <v>6893</v>
      </c>
      <c r="B2105" t="s">
        <v>6894</v>
      </c>
      <c r="C2105" t="s">
        <v>6860</v>
      </c>
      <c r="D2105" t="s">
        <v>6895</v>
      </c>
      <c r="E2105" t="s">
        <v>3237</v>
      </c>
      <c r="F2105" t="s">
        <v>17</v>
      </c>
      <c r="G2105" t="s">
        <v>140</v>
      </c>
      <c r="H2105">
        <v>3</v>
      </c>
      <c r="I2105">
        <v>11</v>
      </c>
      <c r="J2105">
        <v>0</v>
      </c>
      <c r="K2105">
        <v>9</v>
      </c>
      <c r="L2105">
        <v>0</v>
      </c>
    </row>
    <row r="2106" spans="1:12">
      <c r="A2106" t="s">
        <v>6896</v>
      </c>
      <c r="B2106" t="s">
        <v>6897</v>
      </c>
      <c r="C2106" t="s">
        <v>6860</v>
      </c>
      <c r="D2106" t="s">
        <v>6898</v>
      </c>
      <c r="E2106" t="s">
        <v>6873</v>
      </c>
      <c r="F2106" t="s">
        <v>17</v>
      </c>
      <c r="G2106" t="s">
        <v>32</v>
      </c>
      <c r="H2106">
        <v>3</v>
      </c>
      <c r="I2106">
        <v>11</v>
      </c>
      <c r="J2106">
        <v>1</v>
      </c>
      <c r="K2106">
        <v>5</v>
      </c>
      <c r="L2106">
        <v>0</v>
      </c>
    </row>
    <row r="2107" spans="1:12">
      <c r="A2107" t="s">
        <v>6899</v>
      </c>
      <c r="B2107" t="s">
        <v>1078</v>
      </c>
      <c r="C2107" t="s">
        <v>6860</v>
      </c>
      <c r="D2107" t="s">
        <v>6900</v>
      </c>
      <c r="E2107" t="s">
        <v>1476</v>
      </c>
      <c r="F2107" t="s">
        <v>17</v>
      </c>
      <c r="G2107" t="s">
        <v>18</v>
      </c>
      <c r="H2107">
        <v>4</v>
      </c>
      <c r="I2107">
        <v>11</v>
      </c>
      <c r="J2107">
        <v>4</v>
      </c>
      <c r="K2107">
        <v>3</v>
      </c>
      <c r="L2107">
        <v>0</v>
      </c>
    </row>
    <row r="2108" spans="1:12">
      <c r="A2108" t="s">
        <v>6901</v>
      </c>
      <c r="B2108" t="s">
        <v>6902</v>
      </c>
      <c r="C2108" t="s">
        <v>6860</v>
      </c>
      <c r="D2108" t="s">
        <v>6903</v>
      </c>
      <c r="E2108" t="s">
        <v>6904</v>
      </c>
      <c r="F2108" t="s">
        <v>17</v>
      </c>
      <c r="G2108" t="s">
        <v>140</v>
      </c>
      <c r="H2108">
        <v>3</v>
      </c>
      <c r="I2108">
        <v>11</v>
      </c>
      <c r="J2108">
        <v>0</v>
      </c>
      <c r="K2108">
        <v>6</v>
      </c>
      <c r="L2108">
        <v>0</v>
      </c>
    </row>
    <row r="2109" spans="1:12">
      <c r="A2109" t="s">
        <v>6905</v>
      </c>
      <c r="B2109" t="s">
        <v>6906</v>
      </c>
      <c r="C2109" t="s">
        <v>6860</v>
      </c>
      <c r="D2109" t="s">
        <v>6907</v>
      </c>
      <c r="E2109" t="s">
        <v>6908</v>
      </c>
      <c r="F2109" t="s">
        <v>17</v>
      </c>
      <c r="G2109" t="s">
        <v>32</v>
      </c>
      <c r="H2109">
        <v>4</v>
      </c>
      <c r="I2109">
        <v>11</v>
      </c>
      <c r="J2109">
        <v>1</v>
      </c>
      <c r="K2109">
        <v>5</v>
      </c>
      <c r="L2109">
        <v>0</v>
      </c>
    </row>
    <row r="2110" spans="1:12">
      <c r="A2110" t="s">
        <v>6909</v>
      </c>
      <c r="B2110" t="s">
        <v>6910</v>
      </c>
      <c r="C2110" t="s">
        <v>6860</v>
      </c>
      <c r="D2110" t="s">
        <v>6876</v>
      </c>
      <c r="E2110" t="s">
        <v>6873</v>
      </c>
      <c r="F2110" t="s">
        <v>192</v>
      </c>
      <c r="G2110" t="s">
        <v>193</v>
      </c>
      <c r="H2110">
        <v>5</v>
      </c>
      <c r="I2110">
        <v>11</v>
      </c>
      <c r="J2110">
        <v>1</v>
      </c>
      <c r="K2110">
        <v>5</v>
      </c>
      <c r="L2110">
        <v>0</v>
      </c>
    </row>
    <row r="2111" spans="1:12">
      <c r="A2111" t="s">
        <v>6911</v>
      </c>
      <c r="B2111" t="s">
        <v>6912</v>
      </c>
      <c r="C2111" t="s">
        <v>6860</v>
      </c>
      <c r="D2111" t="s">
        <v>6913</v>
      </c>
      <c r="E2111" t="s">
        <v>6914</v>
      </c>
      <c r="F2111" t="s">
        <v>17</v>
      </c>
      <c r="G2111" t="s">
        <v>32</v>
      </c>
      <c r="H2111">
        <v>4</v>
      </c>
      <c r="I2111">
        <v>11</v>
      </c>
      <c r="J2111">
        <v>2</v>
      </c>
      <c r="K2111">
        <v>9</v>
      </c>
      <c r="L2111">
        <v>0</v>
      </c>
    </row>
    <row r="2112" spans="1:12">
      <c r="A2112" t="s">
        <v>6915</v>
      </c>
      <c r="B2112" t="s">
        <v>6916</v>
      </c>
      <c r="C2112" t="s">
        <v>6860</v>
      </c>
      <c r="D2112" t="s">
        <v>6917</v>
      </c>
      <c r="E2112" t="s">
        <v>6918</v>
      </c>
      <c r="F2112" t="s">
        <v>17</v>
      </c>
      <c r="G2112" t="s">
        <v>32</v>
      </c>
      <c r="H2112">
        <v>3</v>
      </c>
      <c r="I2112">
        <v>11</v>
      </c>
      <c r="J2112">
        <v>2</v>
      </c>
      <c r="K2112">
        <v>8</v>
      </c>
      <c r="L2112">
        <v>0</v>
      </c>
    </row>
    <row r="2113" spans="1:12">
      <c r="A2113" t="s">
        <v>6919</v>
      </c>
      <c r="B2113" t="s">
        <v>6920</v>
      </c>
      <c r="C2113" t="s">
        <v>6860</v>
      </c>
      <c r="D2113" t="s">
        <v>6921</v>
      </c>
      <c r="E2113" t="s">
        <v>1775</v>
      </c>
      <c r="F2113" t="s">
        <v>17</v>
      </c>
      <c r="G2113" t="s">
        <v>87</v>
      </c>
      <c r="H2113">
        <v>3</v>
      </c>
      <c r="I2113">
        <v>11</v>
      </c>
      <c r="J2113">
        <v>2</v>
      </c>
      <c r="K2113">
        <v>7</v>
      </c>
      <c r="L2113">
        <v>0</v>
      </c>
    </row>
    <row r="2114" spans="1:12">
      <c r="A2114" t="s">
        <v>6922</v>
      </c>
      <c r="B2114" t="s">
        <v>6923</v>
      </c>
      <c r="C2114" t="s">
        <v>6860</v>
      </c>
      <c r="D2114" t="s">
        <v>6924</v>
      </c>
      <c r="E2114" t="s">
        <v>6925</v>
      </c>
      <c r="F2114" t="s">
        <v>17</v>
      </c>
      <c r="G2114" t="s">
        <v>140</v>
      </c>
      <c r="H2114">
        <v>3</v>
      </c>
      <c r="I2114">
        <v>11</v>
      </c>
      <c r="J2114">
        <v>0</v>
      </c>
      <c r="K2114">
        <v>8</v>
      </c>
      <c r="L2114">
        <v>0</v>
      </c>
    </row>
    <row r="2115" spans="1:12">
      <c r="A2115" t="s">
        <v>6926</v>
      </c>
      <c r="B2115" t="s">
        <v>6927</v>
      </c>
      <c r="C2115" t="s">
        <v>6860</v>
      </c>
      <c r="D2115" t="s">
        <v>6928</v>
      </c>
      <c r="E2115" t="s">
        <v>1775</v>
      </c>
      <c r="F2115" t="s">
        <v>17</v>
      </c>
      <c r="G2115" t="s">
        <v>32</v>
      </c>
      <c r="H2115">
        <v>2</v>
      </c>
      <c r="I2115">
        <v>11</v>
      </c>
      <c r="J2115">
        <v>0</v>
      </c>
      <c r="K2115">
        <v>5</v>
      </c>
      <c r="L2115">
        <v>0</v>
      </c>
    </row>
    <row r="2116" spans="1:12">
      <c r="A2116" t="s">
        <v>6929</v>
      </c>
      <c r="B2116" t="s">
        <v>6930</v>
      </c>
      <c r="C2116" t="s">
        <v>6860</v>
      </c>
      <c r="D2116" t="s">
        <v>6931</v>
      </c>
      <c r="E2116" t="s">
        <v>6873</v>
      </c>
      <c r="F2116" t="s">
        <v>17</v>
      </c>
      <c r="G2116" t="s">
        <v>140</v>
      </c>
      <c r="H2116">
        <v>4</v>
      </c>
      <c r="I2116">
        <v>11</v>
      </c>
      <c r="J2116">
        <v>1</v>
      </c>
      <c r="K2116">
        <v>6</v>
      </c>
      <c r="L2116">
        <v>1</v>
      </c>
    </row>
    <row r="2117" spans="1:12">
      <c r="A2117" t="s">
        <v>6932</v>
      </c>
      <c r="B2117" t="s">
        <v>6933</v>
      </c>
      <c r="C2117" t="s">
        <v>6860</v>
      </c>
      <c r="D2117" t="s">
        <v>6934</v>
      </c>
      <c r="E2117" t="s">
        <v>6873</v>
      </c>
      <c r="F2117" t="s">
        <v>17</v>
      </c>
      <c r="G2117" t="s">
        <v>32</v>
      </c>
      <c r="H2117">
        <v>4</v>
      </c>
      <c r="I2117">
        <v>11</v>
      </c>
      <c r="J2117">
        <v>0</v>
      </c>
      <c r="K2117">
        <v>10</v>
      </c>
      <c r="L2117">
        <v>0</v>
      </c>
    </row>
    <row r="2118" spans="1:12">
      <c r="A2118" t="s">
        <v>6935</v>
      </c>
      <c r="B2118" t="s">
        <v>6936</v>
      </c>
      <c r="C2118" t="s">
        <v>6860</v>
      </c>
      <c r="D2118" t="s">
        <v>6937</v>
      </c>
      <c r="E2118" t="s">
        <v>6904</v>
      </c>
      <c r="F2118" t="s">
        <v>17</v>
      </c>
      <c r="G2118" t="s">
        <v>32</v>
      </c>
      <c r="H2118">
        <v>2</v>
      </c>
      <c r="I2118">
        <v>11</v>
      </c>
      <c r="J2118">
        <v>1</v>
      </c>
      <c r="K2118">
        <v>5</v>
      </c>
      <c r="L2118">
        <v>0</v>
      </c>
    </row>
    <row r="2119" spans="1:12">
      <c r="A2119" t="s">
        <v>6938</v>
      </c>
      <c r="B2119" t="s">
        <v>6939</v>
      </c>
      <c r="C2119" t="s">
        <v>6860</v>
      </c>
      <c r="D2119" t="s">
        <v>6885</v>
      </c>
      <c r="E2119" t="s">
        <v>104</v>
      </c>
      <c r="F2119" t="s">
        <v>17</v>
      </c>
      <c r="G2119" t="s">
        <v>140</v>
      </c>
      <c r="H2119">
        <v>3</v>
      </c>
      <c r="I2119">
        <v>11</v>
      </c>
      <c r="J2119">
        <v>0</v>
      </c>
      <c r="K2119">
        <v>9</v>
      </c>
      <c r="L2119">
        <v>1</v>
      </c>
    </row>
    <row r="2120" spans="1:12">
      <c r="A2120" t="s">
        <v>6940</v>
      </c>
      <c r="B2120" t="s">
        <v>6941</v>
      </c>
      <c r="C2120" t="s">
        <v>6860</v>
      </c>
      <c r="D2120" t="s">
        <v>6942</v>
      </c>
      <c r="E2120" t="s">
        <v>6908</v>
      </c>
      <c r="F2120" t="s">
        <v>17</v>
      </c>
      <c r="G2120" t="s">
        <v>140</v>
      </c>
      <c r="H2120">
        <v>3</v>
      </c>
      <c r="I2120">
        <v>11</v>
      </c>
      <c r="J2120">
        <v>1</v>
      </c>
      <c r="K2120">
        <v>4</v>
      </c>
      <c r="L2120">
        <v>0</v>
      </c>
    </row>
    <row r="2121" spans="1:12">
      <c r="A2121" t="s">
        <v>6943</v>
      </c>
      <c r="B2121" t="s">
        <v>6944</v>
      </c>
      <c r="C2121" t="s">
        <v>6860</v>
      </c>
      <c r="D2121" t="s">
        <v>6945</v>
      </c>
      <c r="E2121" t="s">
        <v>417</v>
      </c>
      <c r="F2121" t="s">
        <v>17</v>
      </c>
      <c r="G2121" t="s">
        <v>32</v>
      </c>
      <c r="H2121">
        <v>2</v>
      </c>
      <c r="I2121">
        <v>11</v>
      </c>
      <c r="J2121">
        <v>0</v>
      </c>
      <c r="K2121">
        <v>7</v>
      </c>
      <c r="L2121">
        <v>1</v>
      </c>
    </row>
    <row r="2122" spans="1:12">
      <c r="A2122" t="s">
        <v>6946</v>
      </c>
      <c r="B2122" t="s">
        <v>6947</v>
      </c>
      <c r="C2122" t="s">
        <v>6860</v>
      </c>
      <c r="D2122" t="s">
        <v>6948</v>
      </c>
      <c r="E2122" t="s">
        <v>5307</v>
      </c>
      <c r="F2122" t="s">
        <v>17</v>
      </c>
      <c r="G2122" t="s">
        <v>18</v>
      </c>
      <c r="H2122">
        <v>2</v>
      </c>
      <c r="I2122">
        <v>11</v>
      </c>
      <c r="J2122">
        <v>0</v>
      </c>
      <c r="K2122">
        <v>10</v>
      </c>
      <c r="L2122">
        <v>0</v>
      </c>
    </row>
    <row r="2123" spans="1:12">
      <c r="A2123" t="s">
        <v>6949</v>
      </c>
      <c r="B2123" t="s">
        <v>6950</v>
      </c>
      <c r="C2123" t="s">
        <v>6860</v>
      </c>
      <c r="D2123" t="s">
        <v>6951</v>
      </c>
      <c r="E2123" t="s">
        <v>6908</v>
      </c>
      <c r="F2123" t="s">
        <v>17</v>
      </c>
      <c r="G2123" t="s">
        <v>87</v>
      </c>
      <c r="H2123">
        <v>4</v>
      </c>
      <c r="I2123">
        <v>11</v>
      </c>
      <c r="J2123">
        <v>0</v>
      </c>
      <c r="K2123">
        <v>3</v>
      </c>
      <c r="L2123">
        <v>0</v>
      </c>
    </row>
    <row r="2124" spans="1:12">
      <c r="A2124" t="s">
        <v>6952</v>
      </c>
      <c r="B2124" t="s">
        <v>6953</v>
      </c>
      <c r="C2124" t="s">
        <v>6860</v>
      </c>
      <c r="D2124" t="s">
        <v>6888</v>
      </c>
      <c r="E2124" t="s">
        <v>6889</v>
      </c>
      <c r="F2124" t="s">
        <v>17</v>
      </c>
      <c r="G2124" t="s">
        <v>32</v>
      </c>
      <c r="H2124">
        <v>4</v>
      </c>
      <c r="I2124">
        <v>11</v>
      </c>
      <c r="J2124">
        <v>2</v>
      </c>
      <c r="K2124">
        <v>7</v>
      </c>
      <c r="L2124">
        <v>0</v>
      </c>
    </row>
    <row r="2125" spans="1:12">
      <c r="A2125" t="s">
        <v>6954</v>
      </c>
      <c r="B2125" t="s">
        <v>6955</v>
      </c>
      <c r="C2125" t="s">
        <v>6860</v>
      </c>
      <c r="D2125" t="s">
        <v>6956</v>
      </c>
      <c r="E2125" t="s">
        <v>417</v>
      </c>
      <c r="F2125" t="s">
        <v>17</v>
      </c>
      <c r="G2125" t="s">
        <v>32</v>
      </c>
      <c r="H2125">
        <v>3</v>
      </c>
      <c r="I2125">
        <v>11</v>
      </c>
      <c r="J2125">
        <v>0</v>
      </c>
      <c r="K2125">
        <v>2</v>
      </c>
      <c r="L2125">
        <v>0</v>
      </c>
    </row>
    <row r="2126" spans="1:12">
      <c r="A2126" t="s">
        <v>6957</v>
      </c>
      <c r="B2126" t="s">
        <v>6958</v>
      </c>
      <c r="C2126" t="s">
        <v>6860</v>
      </c>
      <c r="D2126" t="s">
        <v>6959</v>
      </c>
      <c r="E2126" t="s">
        <v>3783</v>
      </c>
      <c r="F2126" t="s">
        <v>235</v>
      </c>
      <c r="G2126" t="s">
        <v>32</v>
      </c>
      <c r="H2126">
        <v>3</v>
      </c>
      <c r="I2126">
        <v>11</v>
      </c>
      <c r="J2126">
        <v>0</v>
      </c>
      <c r="K2126">
        <v>7</v>
      </c>
      <c r="L2126">
        <v>0</v>
      </c>
    </row>
    <row r="2127" spans="1:12">
      <c r="A2127" t="s">
        <v>6960</v>
      </c>
      <c r="B2127" t="s">
        <v>6961</v>
      </c>
      <c r="C2127" t="s">
        <v>6860</v>
      </c>
      <c r="D2127" t="s">
        <v>6962</v>
      </c>
      <c r="E2127" t="s">
        <v>3783</v>
      </c>
      <c r="F2127" t="s">
        <v>235</v>
      </c>
      <c r="G2127" t="s">
        <v>32</v>
      </c>
      <c r="H2127">
        <v>2</v>
      </c>
      <c r="I2127">
        <v>11</v>
      </c>
      <c r="J2127">
        <v>0</v>
      </c>
      <c r="K2127">
        <v>7</v>
      </c>
      <c r="L2127">
        <v>0</v>
      </c>
    </row>
    <row r="2128" spans="1:12">
      <c r="A2128" t="s">
        <v>6963</v>
      </c>
      <c r="B2128" t="s">
        <v>6964</v>
      </c>
      <c r="C2128" t="s">
        <v>6860</v>
      </c>
      <c r="D2128" t="s">
        <v>6965</v>
      </c>
      <c r="E2128" t="s">
        <v>6966</v>
      </c>
      <c r="F2128" t="s">
        <v>235</v>
      </c>
      <c r="G2128" t="s">
        <v>140</v>
      </c>
      <c r="H2128">
        <v>4</v>
      </c>
      <c r="I2128">
        <v>11</v>
      </c>
      <c r="J2128">
        <v>0</v>
      </c>
      <c r="K2128">
        <v>6</v>
      </c>
      <c r="L2128">
        <v>0</v>
      </c>
    </row>
    <row r="2129" spans="1:12">
      <c r="A2129" t="s">
        <v>6967</v>
      </c>
      <c r="B2129" t="s">
        <v>6968</v>
      </c>
      <c r="C2129" t="s">
        <v>6860</v>
      </c>
      <c r="D2129" t="s">
        <v>6969</v>
      </c>
      <c r="E2129" t="s">
        <v>6970</v>
      </c>
      <c r="F2129" t="s">
        <v>235</v>
      </c>
      <c r="G2129" t="s">
        <v>140</v>
      </c>
      <c r="H2129">
        <v>4</v>
      </c>
      <c r="I2129">
        <v>11</v>
      </c>
      <c r="J2129">
        <v>0</v>
      </c>
      <c r="K2129">
        <v>7</v>
      </c>
      <c r="L2129">
        <v>0</v>
      </c>
    </row>
    <row r="2130" spans="1:12">
      <c r="A2130" t="s">
        <v>6971</v>
      </c>
      <c r="B2130" t="s">
        <v>6972</v>
      </c>
      <c r="C2130" t="s">
        <v>6860</v>
      </c>
      <c r="D2130" t="s">
        <v>6973</v>
      </c>
      <c r="E2130" t="s">
        <v>6974</v>
      </c>
      <c r="F2130" t="s">
        <v>235</v>
      </c>
      <c r="G2130" t="s">
        <v>140</v>
      </c>
      <c r="H2130">
        <v>3</v>
      </c>
      <c r="I2130">
        <v>11</v>
      </c>
      <c r="J2130">
        <v>0</v>
      </c>
      <c r="K2130">
        <v>7</v>
      </c>
      <c r="L2130">
        <v>1</v>
      </c>
    </row>
    <row r="2131" spans="1:12">
      <c r="A2131" t="s">
        <v>6975</v>
      </c>
      <c r="B2131" t="s">
        <v>6976</v>
      </c>
      <c r="C2131" t="s">
        <v>6860</v>
      </c>
      <c r="D2131" t="s">
        <v>6977</v>
      </c>
      <c r="E2131" t="s">
        <v>509</v>
      </c>
      <c r="F2131" t="s">
        <v>235</v>
      </c>
      <c r="G2131" t="s">
        <v>32</v>
      </c>
      <c r="H2131">
        <v>3</v>
      </c>
      <c r="I2131">
        <v>11</v>
      </c>
      <c r="J2131">
        <v>2</v>
      </c>
      <c r="K2131">
        <v>5</v>
      </c>
      <c r="L2131">
        <v>0</v>
      </c>
    </row>
    <row r="2132" spans="1:12">
      <c r="A2132" t="s">
        <v>6978</v>
      </c>
      <c r="B2132" t="s">
        <v>6979</v>
      </c>
      <c r="C2132" t="s">
        <v>6860</v>
      </c>
      <c r="D2132" t="s">
        <v>6980</v>
      </c>
      <c r="E2132" t="s">
        <v>5541</v>
      </c>
      <c r="F2132" t="s">
        <v>235</v>
      </c>
      <c r="G2132" t="s">
        <v>18</v>
      </c>
      <c r="H2132">
        <v>2</v>
      </c>
      <c r="I2132">
        <v>11</v>
      </c>
      <c r="J2132">
        <v>0</v>
      </c>
      <c r="K2132">
        <v>4</v>
      </c>
      <c r="L2132">
        <v>0</v>
      </c>
    </row>
    <row r="2133" spans="1:12">
      <c r="A2133" t="s">
        <v>6981</v>
      </c>
      <c r="B2133" t="s">
        <v>6982</v>
      </c>
      <c r="C2133" t="s">
        <v>6860</v>
      </c>
      <c r="D2133" t="s">
        <v>6983</v>
      </c>
      <c r="E2133" t="s">
        <v>3237</v>
      </c>
      <c r="F2133" t="s">
        <v>235</v>
      </c>
      <c r="G2133" t="s">
        <v>140</v>
      </c>
      <c r="H2133">
        <v>1</v>
      </c>
      <c r="I2133">
        <v>11</v>
      </c>
      <c r="J2133">
        <v>0</v>
      </c>
      <c r="K2133">
        <v>7</v>
      </c>
      <c r="L2133">
        <v>1</v>
      </c>
    </row>
    <row r="2134" spans="1:12">
      <c r="A2134" t="s">
        <v>6984</v>
      </c>
      <c r="B2134" t="s">
        <v>6985</v>
      </c>
      <c r="C2134" t="s">
        <v>6986</v>
      </c>
      <c r="D2134" t="s">
        <v>6987</v>
      </c>
      <c r="E2134" t="s">
        <v>6988</v>
      </c>
      <c r="F2134" t="s">
        <v>17</v>
      </c>
      <c r="G2134" t="s">
        <v>32</v>
      </c>
      <c r="H2134">
        <v>3</v>
      </c>
      <c r="I2134">
        <v>11</v>
      </c>
      <c r="J2134">
        <v>0</v>
      </c>
      <c r="K2134">
        <v>10</v>
      </c>
      <c r="L2134">
        <v>1</v>
      </c>
    </row>
    <row r="2135" spans="1:12">
      <c r="A2135" t="s">
        <v>6989</v>
      </c>
      <c r="B2135" t="s">
        <v>6990</v>
      </c>
      <c r="C2135" t="s">
        <v>6986</v>
      </c>
      <c r="D2135" t="s">
        <v>6991</v>
      </c>
      <c r="E2135" t="s">
        <v>6992</v>
      </c>
      <c r="F2135" t="s">
        <v>17</v>
      </c>
      <c r="G2135" t="s">
        <v>32</v>
      </c>
      <c r="H2135">
        <v>3</v>
      </c>
      <c r="I2135">
        <v>11</v>
      </c>
      <c r="J2135">
        <v>0</v>
      </c>
      <c r="K2135">
        <v>8</v>
      </c>
      <c r="L2135">
        <v>0</v>
      </c>
    </row>
    <row r="2136" spans="1:12">
      <c r="A2136" t="s">
        <v>6993</v>
      </c>
      <c r="B2136" t="s">
        <v>6994</v>
      </c>
      <c r="C2136" t="s">
        <v>6986</v>
      </c>
      <c r="D2136" t="s">
        <v>6995</v>
      </c>
      <c r="E2136" t="s">
        <v>487</v>
      </c>
      <c r="F2136" t="s">
        <v>17</v>
      </c>
      <c r="G2136" t="s">
        <v>32</v>
      </c>
      <c r="H2136">
        <v>4</v>
      </c>
      <c r="I2136">
        <v>11</v>
      </c>
      <c r="J2136">
        <v>1</v>
      </c>
      <c r="K2136">
        <v>7</v>
      </c>
      <c r="L2136">
        <v>0</v>
      </c>
    </row>
    <row r="2137" spans="1:12">
      <c r="A2137" t="s">
        <v>6996</v>
      </c>
      <c r="B2137" t="s">
        <v>6997</v>
      </c>
      <c r="C2137" t="s">
        <v>6986</v>
      </c>
      <c r="D2137" t="s">
        <v>6998</v>
      </c>
      <c r="E2137" t="s">
        <v>3849</v>
      </c>
      <c r="F2137" t="s">
        <v>17</v>
      </c>
      <c r="G2137" t="s">
        <v>32</v>
      </c>
      <c r="H2137">
        <v>2</v>
      </c>
      <c r="I2137">
        <v>11</v>
      </c>
      <c r="J2137">
        <v>1</v>
      </c>
      <c r="K2137">
        <v>7</v>
      </c>
      <c r="L2137">
        <v>0</v>
      </c>
    </row>
    <row r="2138" spans="1:12">
      <c r="A2138" t="s">
        <v>6999</v>
      </c>
      <c r="B2138" t="s">
        <v>7000</v>
      </c>
      <c r="C2138" t="s">
        <v>6986</v>
      </c>
      <c r="D2138" t="s">
        <v>7001</v>
      </c>
      <c r="E2138" t="s">
        <v>7002</v>
      </c>
      <c r="F2138" t="s">
        <v>17</v>
      </c>
      <c r="G2138" t="s">
        <v>32</v>
      </c>
      <c r="H2138">
        <v>4</v>
      </c>
      <c r="I2138">
        <v>11</v>
      </c>
      <c r="J2138">
        <v>1</v>
      </c>
      <c r="K2138">
        <v>9</v>
      </c>
      <c r="L2138">
        <v>1</v>
      </c>
    </row>
    <row r="2139" spans="1:12">
      <c r="A2139" t="s">
        <v>7003</v>
      </c>
      <c r="B2139" t="s">
        <v>7004</v>
      </c>
      <c r="C2139" t="s">
        <v>6986</v>
      </c>
      <c r="D2139" t="s">
        <v>7005</v>
      </c>
      <c r="E2139" t="s">
        <v>5579</v>
      </c>
      <c r="F2139" t="s">
        <v>17</v>
      </c>
      <c r="G2139" t="s">
        <v>32</v>
      </c>
      <c r="H2139">
        <v>3</v>
      </c>
      <c r="I2139">
        <v>11</v>
      </c>
      <c r="J2139">
        <v>0</v>
      </c>
      <c r="K2139">
        <v>11</v>
      </c>
      <c r="L2139">
        <v>0</v>
      </c>
    </row>
    <row r="2140" spans="1:12">
      <c r="A2140" t="s">
        <v>7006</v>
      </c>
      <c r="B2140" t="s">
        <v>7007</v>
      </c>
      <c r="C2140" t="s">
        <v>6986</v>
      </c>
      <c r="D2140" t="s">
        <v>7008</v>
      </c>
      <c r="E2140" t="s">
        <v>56</v>
      </c>
      <c r="F2140" t="s">
        <v>17</v>
      </c>
      <c r="G2140" t="s">
        <v>32</v>
      </c>
      <c r="H2140">
        <v>2</v>
      </c>
      <c r="I2140">
        <v>11</v>
      </c>
      <c r="J2140">
        <v>0</v>
      </c>
      <c r="K2140">
        <v>6</v>
      </c>
      <c r="L2140">
        <v>1</v>
      </c>
    </row>
    <row r="2141" spans="1:12">
      <c r="A2141" t="s">
        <v>7009</v>
      </c>
      <c r="B2141" t="s">
        <v>7010</v>
      </c>
      <c r="C2141" t="s">
        <v>6986</v>
      </c>
      <c r="D2141" t="s">
        <v>7011</v>
      </c>
      <c r="E2141" t="s">
        <v>509</v>
      </c>
      <c r="F2141" t="s">
        <v>17</v>
      </c>
      <c r="G2141" t="s">
        <v>32</v>
      </c>
      <c r="H2141">
        <v>5</v>
      </c>
      <c r="I2141">
        <v>11</v>
      </c>
      <c r="J2141">
        <v>2</v>
      </c>
      <c r="K2141">
        <v>8</v>
      </c>
      <c r="L2141">
        <v>0</v>
      </c>
    </row>
    <row r="2142" spans="1:12">
      <c r="A2142" t="s">
        <v>7012</v>
      </c>
      <c r="B2142" t="s">
        <v>7013</v>
      </c>
      <c r="C2142" t="s">
        <v>6986</v>
      </c>
      <c r="D2142" t="s">
        <v>7014</v>
      </c>
      <c r="E2142" t="s">
        <v>3189</v>
      </c>
      <c r="F2142" t="s">
        <v>17</v>
      </c>
      <c r="G2142" t="s">
        <v>87</v>
      </c>
      <c r="H2142">
        <v>3</v>
      </c>
      <c r="I2142">
        <v>11</v>
      </c>
      <c r="J2142">
        <v>0</v>
      </c>
      <c r="K2142">
        <v>10</v>
      </c>
      <c r="L2142">
        <v>0</v>
      </c>
    </row>
    <row r="2143" spans="1:12">
      <c r="A2143" t="s">
        <v>7015</v>
      </c>
      <c r="B2143" t="s">
        <v>7016</v>
      </c>
      <c r="C2143" t="s">
        <v>6986</v>
      </c>
      <c r="D2143" t="s">
        <v>7017</v>
      </c>
      <c r="E2143" t="s">
        <v>7018</v>
      </c>
      <c r="F2143" t="s">
        <v>192</v>
      </c>
      <c r="G2143" t="s">
        <v>193</v>
      </c>
      <c r="H2143">
        <v>4</v>
      </c>
      <c r="I2143">
        <v>11</v>
      </c>
      <c r="J2143">
        <v>0</v>
      </c>
      <c r="K2143">
        <v>3</v>
      </c>
      <c r="L2143">
        <v>1</v>
      </c>
    </row>
    <row r="2144" spans="1:12">
      <c r="A2144" t="s">
        <v>7019</v>
      </c>
      <c r="B2144" t="s">
        <v>7020</v>
      </c>
      <c r="C2144" t="s">
        <v>6986</v>
      </c>
      <c r="D2144" t="s">
        <v>7021</v>
      </c>
      <c r="E2144" t="s">
        <v>7022</v>
      </c>
      <c r="F2144" t="s">
        <v>17</v>
      </c>
      <c r="G2144" t="s">
        <v>32</v>
      </c>
      <c r="H2144">
        <v>2</v>
      </c>
      <c r="I2144">
        <v>11</v>
      </c>
      <c r="J2144">
        <v>0</v>
      </c>
      <c r="K2144">
        <v>6</v>
      </c>
      <c r="L2144">
        <v>1</v>
      </c>
    </row>
    <row r="2145" spans="1:12">
      <c r="A2145" t="s">
        <v>7023</v>
      </c>
      <c r="B2145" t="s">
        <v>7024</v>
      </c>
      <c r="C2145" t="s">
        <v>6986</v>
      </c>
      <c r="D2145" t="s">
        <v>7025</v>
      </c>
      <c r="E2145" t="s">
        <v>7022</v>
      </c>
      <c r="F2145" t="s">
        <v>17</v>
      </c>
      <c r="G2145" t="s">
        <v>32</v>
      </c>
      <c r="H2145">
        <v>3</v>
      </c>
      <c r="I2145">
        <v>11</v>
      </c>
      <c r="J2145">
        <v>0</v>
      </c>
      <c r="K2145">
        <v>10</v>
      </c>
      <c r="L2145">
        <v>1</v>
      </c>
    </row>
    <row r="2146" spans="1:12">
      <c r="A2146" t="s">
        <v>7026</v>
      </c>
      <c r="B2146" t="s">
        <v>7027</v>
      </c>
      <c r="C2146" t="s">
        <v>6986</v>
      </c>
      <c r="D2146" t="s">
        <v>7028</v>
      </c>
      <c r="E2146" t="s">
        <v>6992</v>
      </c>
      <c r="F2146" t="s">
        <v>17</v>
      </c>
      <c r="G2146" t="s">
        <v>32</v>
      </c>
      <c r="H2146">
        <v>3</v>
      </c>
      <c r="I2146">
        <v>11</v>
      </c>
      <c r="J2146">
        <v>0</v>
      </c>
      <c r="K2146">
        <v>8</v>
      </c>
      <c r="L2146">
        <v>0</v>
      </c>
    </row>
    <row r="2147" spans="1:12">
      <c r="A2147" t="s">
        <v>7029</v>
      </c>
      <c r="B2147" t="s">
        <v>7030</v>
      </c>
      <c r="C2147" t="s">
        <v>6986</v>
      </c>
      <c r="D2147" t="s">
        <v>7031</v>
      </c>
      <c r="E2147" t="s">
        <v>7032</v>
      </c>
      <c r="F2147" t="s">
        <v>17</v>
      </c>
      <c r="G2147" t="s">
        <v>32</v>
      </c>
      <c r="H2147">
        <v>3</v>
      </c>
      <c r="I2147">
        <v>11</v>
      </c>
      <c r="J2147">
        <v>0</v>
      </c>
      <c r="K2147">
        <v>8</v>
      </c>
      <c r="L2147">
        <v>1</v>
      </c>
    </row>
    <row r="2148" spans="1:12">
      <c r="A2148" t="s">
        <v>7033</v>
      </c>
      <c r="B2148" t="s">
        <v>7034</v>
      </c>
      <c r="C2148" t="s">
        <v>6986</v>
      </c>
      <c r="D2148" t="s">
        <v>7035</v>
      </c>
      <c r="E2148" t="s">
        <v>6992</v>
      </c>
      <c r="F2148" t="s">
        <v>17</v>
      </c>
      <c r="G2148" t="s">
        <v>32</v>
      </c>
      <c r="H2148">
        <v>4</v>
      </c>
      <c r="I2148">
        <v>11</v>
      </c>
      <c r="J2148">
        <v>0</v>
      </c>
      <c r="K2148">
        <v>8</v>
      </c>
      <c r="L2148">
        <v>0</v>
      </c>
    </row>
    <row r="2149" spans="1:12">
      <c r="A2149" t="s">
        <v>7036</v>
      </c>
      <c r="B2149" t="s">
        <v>7037</v>
      </c>
      <c r="C2149" t="s">
        <v>6986</v>
      </c>
      <c r="D2149" t="s">
        <v>7038</v>
      </c>
      <c r="E2149" t="s">
        <v>7039</v>
      </c>
      <c r="F2149" t="s">
        <v>17</v>
      </c>
      <c r="G2149" t="s">
        <v>32</v>
      </c>
      <c r="H2149">
        <v>4</v>
      </c>
      <c r="I2149">
        <v>11</v>
      </c>
      <c r="J2149">
        <v>0</v>
      </c>
      <c r="K2149">
        <v>7</v>
      </c>
      <c r="L2149">
        <v>1</v>
      </c>
    </row>
    <row r="2150" spans="1:12">
      <c r="A2150" t="s">
        <v>7040</v>
      </c>
      <c r="B2150" t="s">
        <v>7041</v>
      </c>
      <c r="C2150" t="s">
        <v>6986</v>
      </c>
      <c r="D2150" t="s">
        <v>7042</v>
      </c>
      <c r="E2150" t="s">
        <v>7043</v>
      </c>
      <c r="F2150" t="s">
        <v>17</v>
      </c>
      <c r="G2150" t="s">
        <v>32</v>
      </c>
      <c r="H2150">
        <v>3</v>
      </c>
      <c r="I2150">
        <v>11</v>
      </c>
      <c r="J2150">
        <v>1</v>
      </c>
      <c r="K2150">
        <v>9</v>
      </c>
      <c r="L2150">
        <v>1</v>
      </c>
    </row>
    <row r="2151" spans="1:12">
      <c r="A2151" t="s">
        <v>7044</v>
      </c>
      <c r="B2151" t="s">
        <v>7045</v>
      </c>
      <c r="C2151" t="s">
        <v>6986</v>
      </c>
      <c r="D2151" t="s">
        <v>7046</v>
      </c>
      <c r="E2151" t="s">
        <v>6992</v>
      </c>
      <c r="F2151" t="s">
        <v>17</v>
      </c>
      <c r="G2151" t="s">
        <v>32</v>
      </c>
      <c r="H2151">
        <v>4</v>
      </c>
      <c r="I2151">
        <v>11</v>
      </c>
      <c r="J2151">
        <v>1</v>
      </c>
      <c r="K2151">
        <v>7</v>
      </c>
      <c r="L2151">
        <v>1</v>
      </c>
    </row>
    <row r="2152" spans="1:12">
      <c r="A2152" t="s">
        <v>7047</v>
      </c>
      <c r="B2152" t="s">
        <v>7048</v>
      </c>
      <c r="C2152" t="s">
        <v>6986</v>
      </c>
      <c r="D2152" t="s">
        <v>7049</v>
      </c>
      <c r="E2152" t="s">
        <v>3911</v>
      </c>
      <c r="F2152" t="s">
        <v>17</v>
      </c>
      <c r="G2152" t="s">
        <v>32</v>
      </c>
      <c r="H2152">
        <v>4</v>
      </c>
      <c r="I2152">
        <v>11</v>
      </c>
      <c r="J2152">
        <v>0</v>
      </c>
      <c r="K2152">
        <v>8</v>
      </c>
      <c r="L2152">
        <v>0</v>
      </c>
    </row>
    <row r="2153" spans="1:12">
      <c r="A2153" t="s">
        <v>7050</v>
      </c>
      <c r="B2153" t="s">
        <v>7051</v>
      </c>
      <c r="C2153" t="s">
        <v>6986</v>
      </c>
      <c r="D2153" t="s">
        <v>7052</v>
      </c>
      <c r="E2153" t="s">
        <v>86</v>
      </c>
      <c r="F2153" t="s">
        <v>17</v>
      </c>
      <c r="G2153" t="s">
        <v>32</v>
      </c>
      <c r="H2153">
        <v>2</v>
      </c>
      <c r="I2153">
        <v>11</v>
      </c>
      <c r="J2153">
        <v>0</v>
      </c>
      <c r="K2153">
        <v>9</v>
      </c>
      <c r="L2153">
        <v>0</v>
      </c>
    </row>
    <row r="2154" spans="1:12">
      <c r="A2154" t="s">
        <v>7053</v>
      </c>
      <c r="B2154" t="s">
        <v>7054</v>
      </c>
      <c r="C2154" t="s">
        <v>6986</v>
      </c>
      <c r="D2154" t="s">
        <v>7055</v>
      </c>
      <c r="E2154" t="s">
        <v>417</v>
      </c>
      <c r="F2154" t="s">
        <v>17</v>
      </c>
      <c r="G2154" t="s">
        <v>32</v>
      </c>
      <c r="H2154">
        <v>3</v>
      </c>
      <c r="I2154">
        <v>11</v>
      </c>
      <c r="J2154">
        <v>0</v>
      </c>
      <c r="K2154">
        <v>9</v>
      </c>
      <c r="L2154">
        <v>0</v>
      </c>
    </row>
    <row r="2155" spans="1:12">
      <c r="A2155" t="s">
        <v>7056</v>
      </c>
      <c r="B2155" t="s">
        <v>7057</v>
      </c>
      <c r="C2155" t="s">
        <v>6986</v>
      </c>
      <c r="D2155" t="s">
        <v>7058</v>
      </c>
      <c r="E2155" t="s">
        <v>7059</v>
      </c>
      <c r="F2155" t="s">
        <v>17</v>
      </c>
      <c r="G2155" t="s">
        <v>32</v>
      </c>
      <c r="H2155">
        <v>3</v>
      </c>
      <c r="I2155">
        <v>11</v>
      </c>
      <c r="J2155">
        <v>1</v>
      </c>
      <c r="K2155">
        <v>8</v>
      </c>
      <c r="L2155">
        <v>2</v>
      </c>
    </row>
    <row r="2156" spans="1:12">
      <c r="A2156" t="s">
        <v>7060</v>
      </c>
      <c r="B2156" t="s">
        <v>7061</v>
      </c>
      <c r="C2156" t="s">
        <v>6986</v>
      </c>
      <c r="D2156" t="s">
        <v>7062</v>
      </c>
      <c r="E2156" t="s">
        <v>7063</v>
      </c>
      <c r="F2156" t="s">
        <v>17</v>
      </c>
      <c r="G2156" t="s">
        <v>32</v>
      </c>
      <c r="H2156">
        <v>3</v>
      </c>
      <c r="I2156">
        <v>11</v>
      </c>
      <c r="J2156">
        <v>0</v>
      </c>
      <c r="K2156">
        <v>10</v>
      </c>
      <c r="L2156">
        <v>1</v>
      </c>
    </row>
    <row r="2157" spans="1:12">
      <c r="A2157" t="s">
        <v>7064</v>
      </c>
      <c r="B2157" t="s">
        <v>7065</v>
      </c>
      <c r="C2157" t="s">
        <v>6986</v>
      </c>
      <c r="D2157" t="s">
        <v>7066</v>
      </c>
      <c r="E2157" t="s">
        <v>3860</v>
      </c>
      <c r="F2157" t="s">
        <v>17</v>
      </c>
      <c r="G2157" t="s">
        <v>32</v>
      </c>
      <c r="H2157">
        <v>4</v>
      </c>
      <c r="I2157">
        <v>11</v>
      </c>
      <c r="J2157">
        <v>1</v>
      </c>
      <c r="K2157">
        <v>9</v>
      </c>
      <c r="L2157">
        <v>0</v>
      </c>
    </row>
    <row r="2158" spans="1:12">
      <c r="A2158" t="s">
        <v>7067</v>
      </c>
      <c r="B2158" t="s">
        <v>7068</v>
      </c>
      <c r="C2158" t="s">
        <v>6986</v>
      </c>
      <c r="D2158" t="s">
        <v>7069</v>
      </c>
      <c r="E2158" t="s">
        <v>7070</v>
      </c>
      <c r="F2158" t="s">
        <v>17</v>
      </c>
      <c r="G2158" t="s">
        <v>32</v>
      </c>
      <c r="H2158">
        <v>5</v>
      </c>
      <c r="I2158">
        <v>11</v>
      </c>
      <c r="J2158">
        <v>1</v>
      </c>
      <c r="K2158">
        <v>7</v>
      </c>
      <c r="L2158">
        <v>0</v>
      </c>
    </row>
    <row r="2159" spans="1:12">
      <c r="A2159" t="s">
        <v>7071</v>
      </c>
      <c r="B2159" t="s">
        <v>7072</v>
      </c>
      <c r="C2159" t="s">
        <v>6986</v>
      </c>
      <c r="D2159" t="s">
        <v>7073</v>
      </c>
      <c r="E2159" t="s">
        <v>7074</v>
      </c>
      <c r="F2159" t="s">
        <v>17</v>
      </c>
      <c r="G2159" t="s">
        <v>32</v>
      </c>
      <c r="H2159">
        <v>5</v>
      </c>
      <c r="I2159">
        <v>11</v>
      </c>
      <c r="J2159">
        <v>0</v>
      </c>
      <c r="K2159">
        <v>9</v>
      </c>
      <c r="L2159">
        <v>2</v>
      </c>
    </row>
    <row r="2160" spans="1:12">
      <c r="A2160" t="s">
        <v>7075</v>
      </c>
      <c r="B2160" t="s">
        <v>7076</v>
      </c>
      <c r="C2160" t="s">
        <v>6986</v>
      </c>
      <c r="D2160" t="s">
        <v>7077</v>
      </c>
      <c r="E2160" t="s">
        <v>6992</v>
      </c>
      <c r="F2160" t="s">
        <v>17</v>
      </c>
      <c r="G2160" t="s">
        <v>32</v>
      </c>
      <c r="H2160">
        <v>2</v>
      </c>
      <c r="I2160">
        <v>11</v>
      </c>
      <c r="J2160">
        <v>1</v>
      </c>
      <c r="K2160">
        <v>9</v>
      </c>
      <c r="L2160">
        <v>1</v>
      </c>
    </row>
    <row r="2161" spans="1:12">
      <c r="A2161" t="s">
        <v>7078</v>
      </c>
      <c r="B2161" t="s">
        <v>7079</v>
      </c>
      <c r="C2161" t="s">
        <v>6986</v>
      </c>
      <c r="D2161" t="s">
        <v>7080</v>
      </c>
      <c r="E2161" t="s">
        <v>7081</v>
      </c>
      <c r="F2161" t="s">
        <v>17</v>
      </c>
      <c r="G2161" t="s">
        <v>87</v>
      </c>
      <c r="H2161">
        <v>2</v>
      </c>
      <c r="I2161">
        <v>11</v>
      </c>
      <c r="J2161">
        <v>0</v>
      </c>
      <c r="K2161">
        <v>7</v>
      </c>
      <c r="L2161">
        <v>0</v>
      </c>
    </row>
    <row r="2162" spans="1:12">
      <c r="A2162" t="s">
        <v>7082</v>
      </c>
      <c r="B2162" t="s">
        <v>7083</v>
      </c>
      <c r="C2162" t="s">
        <v>6986</v>
      </c>
      <c r="D2162" t="s">
        <v>7084</v>
      </c>
      <c r="E2162" t="s">
        <v>7039</v>
      </c>
      <c r="F2162" t="s">
        <v>17</v>
      </c>
      <c r="G2162" t="s">
        <v>87</v>
      </c>
      <c r="H2162">
        <v>5</v>
      </c>
      <c r="I2162">
        <v>11</v>
      </c>
      <c r="J2162">
        <v>0</v>
      </c>
      <c r="K2162">
        <v>8</v>
      </c>
      <c r="L2162">
        <v>0</v>
      </c>
    </row>
    <row r="2163" spans="1:12">
      <c r="A2163" t="s">
        <v>7085</v>
      </c>
      <c r="B2163" t="s">
        <v>7086</v>
      </c>
      <c r="C2163" t="s">
        <v>6986</v>
      </c>
      <c r="D2163" t="s">
        <v>7087</v>
      </c>
      <c r="E2163" t="s">
        <v>3849</v>
      </c>
      <c r="F2163" t="s">
        <v>17</v>
      </c>
      <c r="G2163" t="s">
        <v>32</v>
      </c>
      <c r="H2163">
        <v>3</v>
      </c>
      <c r="I2163">
        <v>11</v>
      </c>
      <c r="J2163">
        <v>0</v>
      </c>
      <c r="K2163">
        <v>9</v>
      </c>
      <c r="L2163">
        <v>0</v>
      </c>
    </row>
    <row r="2164" spans="1:12">
      <c r="A2164" t="s">
        <v>7088</v>
      </c>
      <c r="B2164" t="s">
        <v>7089</v>
      </c>
      <c r="C2164" t="s">
        <v>6986</v>
      </c>
      <c r="D2164" t="s">
        <v>7090</v>
      </c>
      <c r="E2164" t="s">
        <v>7018</v>
      </c>
      <c r="F2164" t="s">
        <v>17</v>
      </c>
      <c r="G2164" t="s">
        <v>87</v>
      </c>
      <c r="H2164">
        <v>3</v>
      </c>
      <c r="I2164">
        <v>11</v>
      </c>
      <c r="J2164">
        <v>0</v>
      </c>
      <c r="K2164">
        <v>6</v>
      </c>
      <c r="L2164">
        <v>0</v>
      </c>
    </row>
    <row r="2165" spans="1:12">
      <c r="A2165" t="s">
        <v>7091</v>
      </c>
      <c r="B2165" t="s">
        <v>7092</v>
      </c>
      <c r="C2165" t="s">
        <v>6986</v>
      </c>
      <c r="D2165" t="s">
        <v>7093</v>
      </c>
      <c r="E2165" t="s">
        <v>5579</v>
      </c>
      <c r="F2165" t="s">
        <v>17</v>
      </c>
      <c r="G2165" t="s">
        <v>32</v>
      </c>
      <c r="H2165">
        <v>4</v>
      </c>
      <c r="I2165">
        <v>11</v>
      </c>
      <c r="J2165">
        <v>2</v>
      </c>
      <c r="K2165">
        <v>8</v>
      </c>
      <c r="L2165">
        <v>1</v>
      </c>
    </row>
    <row r="2166" spans="1:12">
      <c r="A2166" t="s">
        <v>7094</v>
      </c>
      <c r="B2166" t="s">
        <v>7095</v>
      </c>
      <c r="C2166" t="s">
        <v>6986</v>
      </c>
      <c r="D2166" t="s">
        <v>7096</v>
      </c>
      <c r="E2166" t="s">
        <v>1372</v>
      </c>
      <c r="F2166" t="s">
        <v>17</v>
      </c>
      <c r="G2166" t="s">
        <v>32</v>
      </c>
      <c r="H2166">
        <v>4</v>
      </c>
      <c r="I2166">
        <v>11</v>
      </c>
      <c r="J2166">
        <v>4</v>
      </c>
      <c r="K2166">
        <v>5</v>
      </c>
      <c r="L2166">
        <v>0</v>
      </c>
    </row>
    <row r="2167" spans="1:12">
      <c r="A2167" t="s">
        <v>7097</v>
      </c>
      <c r="B2167" t="s">
        <v>7098</v>
      </c>
      <c r="C2167" t="s">
        <v>6986</v>
      </c>
      <c r="D2167" t="s">
        <v>7099</v>
      </c>
      <c r="E2167" t="s">
        <v>7100</v>
      </c>
      <c r="F2167" t="s">
        <v>17</v>
      </c>
      <c r="G2167" t="s">
        <v>32</v>
      </c>
      <c r="H2167">
        <v>5</v>
      </c>
      <c r="I2167">
        <v>11</v>
      </c>
      <c r="J2167">
        <v>0</v>
      </c>
      <c r="K2167">
        <v>10</v>
      </c>
      <c r="L2167">
        <v>0</v>
      </c>
    </row>
    <row r="2168" spans="1:12">
      <c r="A2168" t="s">
        <v>7101</v>
      </c>
      <c r="B2168" t="s">
        <v>7102</v>
      </c>
      <c r="C2168" t="s">
        <v>6986</v>
      </c>
      <c r="D2168" t="s">
        <v>7103</v>
      </c>
      <c r="E2168" t="s">
        <v>7104</v>
      </c>
      <c r="F2168" t="s">
        <v>17</v>
      </c>
      <c r="G2168" t="s">
        <v>32</v>
      </c>
      <c r="H2168">
        <v>4</v>
      </c>
      <c r="I2168">
        <v>11</v>
      </c>
      <c r="J2168">
        <v>1</v>
      </c>
      <c r="K2168">
        <v>9</v>
      </c>
      <c r="L2168">
        <v>1</v>
      </c>
    </row>
    <row r="2169" spans="1:12">
      <c r="A2169" t="s">
        <v>7105</v>
      </c>
      <c r="B2169" t="s">
        <v>7106</v>
      </c>
      <c r="C2169" t="s">
        <v>6986</v>
      </c>
      <c r="D2169" t="s">
        <v>7107</v>
      </c>
      <c r="E2169" t="s">
        <v>5082</v>
      </c>
      <c r="F2169" t="s">
        <v>17</v>
      </c>
      <c r="G2169" t="s">
        <v>87</v>
      </c>
      <c r="H2169">
        <v>3</v>
      </c>
      <c r="I2169">
        <v>11</v>
      </c>
      <c r="J2169">
        <v>0</v>
      </c>
      <c r="K2169">
        <v>5</v>
      </c>
      <c r="L2169">
        <v>2</v>
      </c>
    </row>
    <row r="2170" spans="1:12">
      <c r="A2170" t="s">
        <v>7108</v>
      </c>
      <c r="B2170" t="s">
        <v>7109</v>
      </c>
      <c r="C2170" t="s">
        <v>6986</v>
      </c>
      <c r="D2170" t="s">
        <v>7099</v>
      </c>
      <c r="E2170" t="s">
        <v>7100</v>
      </c>
      <c r="F2170" t="s">
        <v>192</v>
      </c>
      <c r="G2170" t="s">
        <v>193</v>
      </c>
      <c r="H2170">
        <v>5</v>
      </c>
      <c r="I2170">
        <v>11</v>
      </c>
      <c r="J2170">
        <v>1</v>
      </c>
      <c r="K2170">
        <v>4</v>
      </c>
      <c r="L2170">
        <v>0</v>
      </c>
    </row>
    <row r="2171" spans="1:12">
      <c r="A2171" t="s">
        <v>7110</v>
      </c>
      <c r="B2171" t="s">
        <v>7111</v>
      </c>
      <c r="C2171" t="s">
        <v>6986</v>
      </c>
      <c r="D2171" t="s">
        <v>7112</v>
      </c>
      <c r="E2171" t="s">
        <v>7039</v>
      </c>
      <c r="F2171" t="s">
        <v>17</v>
      </c>
      <c r="G2171" t="s">
        <v>27</v>
      </c>
      <c r="H2171">
        <v>3</v>
      </c>
      <c r="I2171">
        <v>11</v>
      </c>
      <c r="J2171">
        <v>1</v>
      </c>
      <c r="K2171">
        <v>4</v>
      </c>
      <c r="L2171">
        <v>0</v>
      </c>
    </row>
    <row r="2172" spans="1:12">
      <c r="A2172" t="s">
        <v>7113</v>
      </c>
      <c r="B2172" t="s">
        <v>7114</v>
      </c>
      <c r="C2172" t="s">
        <v>6986</v>
      </c>
      <c r="D2172" t="s">
        <v>7115</v>
      </c>
      <c r="E2172" t="s">
        <v>7018</v>
      </c>
      <c r="F2172" t="s">
        <v>17</v>
      </c>
      <c r="G2172" t="s">
        <v>32</v>
      </c>
      <c r="H2172">
        <v>2</v>
      </c>
      <c r="I2172">
        <v>11</v>
      </c>
      <c r="J2172">
        <v>1</v>
      </c>
      <c r="K2172">
        <v>10</v>
      </c>
      <c r="L2172">
        <v>0</v>
      </c>
    </row>
    <row r="2173" spans="1:12">
      <c r="A2173" t="s">
        <v>7116</v>
      </c>
      <c r="B2173" t="s">
        <v>7117</v>
      </c>
      <c r="C2173" t="s">
        <v>6986</v>
      </c>
      <c r="D2173" t="s">
        <v>7118</v>
      </c>
      <c r="E2173" t="s">
        <v>7119</v>
      </c>
      <c r="F2173" t="s">
        <v>17</v>
      </c>
      <c r="G2173" t="s">
        <v>32</v>
      </c>
      <c r="H2173">
        <v>2</v>
      </c>
      <c r="I2173">
        <v>11</v>
      </c>
      <c r="J2173">
        <v>0</v>
      </c>
      <c r="K2173">
        <v>10</v>
      </c>
      <c r="L2173">
        <v>1</v>
      </c>
    </row>
    <row r="2174" spans="1:12">
      <c r="A2174" t="s">
        <v>7120</v>
      </c>
      <c r="B2174" t="s">
        <v>7121</v>
      </c>
      <c r="C2174" t="s">
        <v>6986</v>
      </c>
      <c r="D2174" t="s">
        <v>7122</v>
      </c>
      <c r="E2174" t="s">
        <v>7123</v>
      </c>
      <c r="F2174" t="s">
        <v>17</v>
      </c>
      <c r="G2174" t="s">
        <v>32</v>
      </c>
      <c r="H2174">
        <v>1</v>
      </c>
      <c r="I2174">
        <v>11</v>
      </c>
      <c r="J2174">
        <v>0</v>
      </c>
      <c r="K2174">
        <v>11</v>
      </c>
      <c r="L2174">
        <v>0</v>
      </c>
    </row>
    <row r="2175" spans="1:12">
      <c r="A2175" t="s">
        <v>7124</v>
      </c>
      <c r="B2175" t="s">
        <v>7125</v>
      </c>
      <c r="C2175" t="s">
        <v>6986</v>
      </c>
      <c r="D2175" t="s">
        <v>7126</v>
      </c>
      <c r="E2175" t="s">
        <v>6992</v>
      </c>
      <c r="F2175" t="s">
        <v>17</v>
      </c>
      <c r="G2175" t="s">
        <v>32</v>
      </c>
      <c r="H2175">
        <v>3</v>
      </c>
      <c r="I2175">
        <v>11</v>
      </c>
      <c r="J2175">
        <v>0</v>
      </c>
      <c r="K2175">
        <v>6</v>
      </c>
      <c r="L2175">
        <v>1</v>
      </c>
    </row>
    <row r="2176" spans="1:12">
      <c r="A2176" t="s">
        <v>7127</v>
      </c>
      <c r="B2176" t="s">
        <v>7128</v>
      </c>
      <c r="C2176" t="s">
        <v>6986</v>
      </c>
      <c r="D2176" t="s">
        <v>7129</v>
      </c>
      <c r="E2176" t="s">
        <v>7130</v>
      </c>
      <c r="F2176" t="s">
        <v>17</v>
      </c>
      <c r="G2176" t="s">
        <v>87</v>
      </c>
      <c r="H2176">
        <v>4</v>
      </c>
      <c r="I2176">
        <v>11</v>
      </c>
      <c r="J2176">
        <v>1</v>
      </c>
      <c r="K2176">
        <v>8</v>
      </c>
      <c r="L2176">
        <v>0</v>
      </c>
    </row>
    <row r="2177" spans="1:12">
      <c r="A2177" t="s">
        <v>7131</v>
      </c>
      <c r="B2177" t="s">
        <v>7132</v>
      </c>
      <c r="C2177" t="s">
        <v>6986</v>
      </c>
      <c r="D2177" t="s">
        <v>7133</v>
      </c>
      <c r="E2177" t="s">
        <v>7134</v>
      </c>
      <c r="F2177" t="s">
        <v>17</v>
      </c>
      <c r="G2177" t="s">
        <v>32</v>
      </c>
      <c r="H2177">
        <v>2</v>
      </c>
      <c r="I2177">
        <v>11</v>
      </c>
      <c r="J2177">
        <v>1</v>
      </c>
      <c r="K2177">
        <v>6</v>
      </c>
      <c r="L2177">
        <v>0</v>
      </c>
    </row>
    <row r="2178" spans="1:12">
      <c r="A2178" t="s">
        <v>7135</v>
      </c>
      <c r="B2178" t="s">
        <v>7136</v>
      </c>
      <c r="C2178" t="s">
        <v>6986</v>
      </c>
      <c r="D2178" t="s">
        <v>7137</v>
      </c>
      <c r="E2178" t="s">
        <v>7059</v>
      </c>
      <c r="F2178" t="s">
        <v>17</v>
      </c>
      <c r="G2178" t="s">
        <v>32</v>
      </c>
      <c r="H2178">
        <v>4</v>
      </c>
      <c r="I2178">
        <v>11</v>
      </c>
      <c r="J2178">
        <v>0</v>
      </c>
      <c r="K2178">
        <v>10</v>
      </c>
      <c r="L2178">
        <v>0</v>
      </c>
    </row>
    <row r="2179" spans="1:12">
      <c r="A2179" t="s">
        <v>7138</v>
      </c>
      <c r="B2179" t="s">
        <v>7139</v>
      </c>
      <c r="C2179" t="s">
        <v>6986</v>
      </c>
      <c r="D2179" t="s">
        <v>7140</v>
      </c>
      <c r="E2179" t="s">
        <v>56</v>
      </c>
      <c r="F2179" t="s">
        <v>17</v>
      </c>
      <c r="G2179" t="s">
        <v>140</v>
      </c>
      <c r="H2179">
        <v>2</v>
      </c>
      <c r="I2179">
        <v>11</v>
      </c>
      <c r="J2179">
        <v>0</v>
      </c>
      <c r="K2179">
        <v>9</v>
      </c>
      <c r="L2179">
        <v>1</v>
      </c>
    </row>
    <row r="2180" spans="1:12">
      <c r="A2180" t="s">
        <v>7141</v>
      </c>
      <c r="B2180" t="s">
        <v>7142</v>
      </c>
      <c r="C2180" t="s">
        <v>6986</v>
      </c>
      <c r="D2180" t="s">
        <v>7143</v>
      </c>
      <c r="E2180" t="s">
        <v>7022</v>
      </c>
      <c r="F2180" t="s">
        <v>192</v>
      </c>
      <c r="G2180" t="s">
        <v>193</v>
      </c>
      <c r="H2180">
        <v>5</v>
      </c>
      <c r="I2180">
        <v>11</v>
      </c>
      <c r="J2180">
        <v>0</v>
      </c>
      <c r="K2180">
        <v>6</v>
      </c>
      <c r="L2180">
        <v>0</v>
      </c>
    </row>
    <row r="2181" spans="1:12">
      <c r="A2181" t="s">
        <v>7144</v>
      </c>
      <c r="B2181" t="s">
        <v>7145</v>
      </c>
      <c r="C2181" t="s">
        <v>6986</v>
      </c>
      <c r="D2181" t="s">
        <v>7146</v>
      </c>
      <c r="E2181" t="s">
        <v>5082</v>
      </c>
      <c r="F2181" t="s">
        <v>17</v>
      </c>
      <c r="G2181" t="s">
        <v>32</v>
      </c>
      <c r="H2181">
        <v>5</v>
      </c>
      <c r="I2181">
        <v>11</v>
      </c>
      <c r="J2181">
        <v>2</v>
      </c>
      <c r="K2181">
        <v>9</v>
      </c>
      <c r="L2181">
        <v>0</v>
      </c>
    </row>
    <row r="2182" spans="1:12">
      <c r="A2182" t="s">
        <v>7147</v>
      </c>
      <c r="B2182" t="s">
        <v>7148</v>
      </c>
      <c r="C2182" t="s">
        <v>6986</v>
      </c>
      <c r="D2182" t="s">
        <v>7149</v>
      </c>
      <c r="E2182" t="s">
        <v>3860</v>
      </c>
      <c r="F2182" t="s">
        <v>17</v>
      </c>
      <c r="G2182" t="s">
        <v>32</v>
      </c>
      <c r="H2182">
        <v>3</v>
      </c>
      <c r="I2182">
        <v>11</v>
      </c>
      <c r="J2182">
        <v>0</v>
      </c>
      <c r="K2182">
        <v>8</v>
      </c>
      <c r="L2182">
        <v>0</v>
      </c>
    </row>
    <row r="2183" spans="1:12">
      <c r="A2183" t="s">
        <v>7150</v>
      </c>
      <c r="B2183" t="s">
        <v>7151</v>
      </c>
      <c r="C2183" t="s">
        <v>6986</v>
      </c>
      <c r="D2183" t="s">
        <v>7152</v>
      </c>
      <c r="E2183" t="s">
        <v>6992</v>
      </c>
      <c r="F2183" t="s">
        <v>17</v>
      </c>
      <c r="G2183" t="s">
        <v>32</v>
      </c>
      <c r="H2183">
        <v>3</v>
      </c>
      <c r="I2183">
        <v>11</v>
      </c>
      <c r="J2183">
        <v>0</v>
      </c>
      <c r="K2183">
        <v>9</v>
      </c>
      <c r="L2183">
        <v>0</v>
      </c>
    </row>
    <row r="2184" spans="1:12">
      <c r="A2184" t="s">
        <v>7153</v>
      </c>
      <c r="B2184" t="s">
        <v>7154</v>
      </c>
      <c r="C2184" t="s">
        <v>6986</v>
      </c>
      <c r="D2184" t="s">
        <v>7155</v>
      </c>
      <c r="E2184" t="s">
        <v>6992</v>
      </c>
      <c r="F2184" t="s">
        <v>17</v>
      </c>
      <c r="G2184" t="s">
        <v>32</v>
      </c>
      <c r="H2184">
        <v>4</v>
      </c>
      <c r="I2184">
        <v>11</v>
      </c>
      <c r="J2184">
        <v>1</v>
      </c>
      <c r="K2184">
        <v>10</v>
      </c>
      <c r="L2184">
        <v>0</v>
      </c>
    </row>
    <row r="2185" spans="1:12">
      <c r="A2185" t="s">
        <v>7156</v>
      </c>
      <c r="B2185" t="s">
        <v>7157</v>
      </c>
      <c r="C2185" t="s">
        <v>6986</v>
      </c>
      <c r="D2185" t="s">
        <v>7158</v>
      </c>
      <c r="E2185" t="s">
        <v>7159</v>
      </c>
      <c r="F2185" t="s">
        <v>17</v>
      </c>
      <c r="G2185" t="s">
        <v>27</v>
      </c>
      <c r="H2185">
        <v>2</v>
      </c>
      <c r="I2185">
        <v>11</v>
      </c>
      <c r="J2185">
        <v>0</v>
      </c>
      <c r="K2185">
        <v>7</v>
      </c>
      <c r="L2185">
        <v>1</v>
      </c>
    </row>
    <row r="2186" spans="1:12">
      <c r="A2186" t="s">
        <v>7160</v>
      </c>
      <c r="B2186" t="s">
        <v>7161</v>
      </c>
      <c r="C2186" t="s">
        <v>6986</v>
      </c>
      <c r="D2186" t="s">
        <v>7143</v>
      </c>
      <c r="E2186" t="s">
        <v>7022</v>
      </c>
      <c r="F2186" t="s">
        <v>17</v>
      </c>
      <c r="G2186" t="s">
        <v>32</v>
      </c>
      <c r="H2186">
        <v>5</v>
      </c>
      <c r="I2186">
        <v>11</v>
      </c>
      <c r="J2186">
        <v>2</v>
      </c>
      <c r="K2186">
        <v>6</v>
      </c>
      <c r="L2186">
        <v>2</v>
      </c>
    </row>
    <row r="2187" spans="1:12">
      <c r="A2187" t="s">
        <v>7162</v>
      </c>
      <c r="B2187" t="s">
        <v>7163</v>
      </c>
      <c r="C2187" t="s">
        <v>6986</v>
      </c>
      <c r="D2187" t="s">
        <v>7164</v>
      </c>
      <c r="E2187" t="s">
        <v>3911</v>
      </c>
      <c r="F2187" t="s">
        <v>17</v>
      </c>
      <c r="G2187" t="s">
        <v>32</v>
      </c>
      <c r="H2187">
        <v>3</v>
      </c>
      <c r="I2187">
        <v>11</v>
      </c>
      <c r="J2187">
        <v>0</v>
      </c>
      <c r="K2187">
        <v>5</v>
      </c>
      <c r="L2187">
        <v>0</v>
      </c>
    </row>
    <row r="2188" spans="1:12">
      <c r="A2188" t="s">
        <v>7165</v>
      </c>
      <c r="B2188" t="s">
        <v>7166</v>
      </c>
      <c r="C2188" t="s">
        <v>6986</v>
      </c>
      <c r="D2188" t="s">
        <v>7167</v>
      </c>
      <c r="E2188" t="s">
        <v>2917</v>
      </c>
      <c r="F2188" t="s">
        <v>17</v>
      </c>
      <c r="G2188" t="s">
        <v>32</v>
      </c>
      <c r="H2188">
        <v>3</v>
      </c>
      <c r="I2188">
        <v>11</v>
      </c>
      <c r="J2188">
        <v>0</v>
      </c>
      <c r="K2188">
        <v>10</v>
      </c>
      <c r="L2188">
        <v>0</v>
      </c>
    </row>
    <row r="2189" spans="1:12">
      <c r="A2189" t="s">
        <v>7168</v>
      </c>
      <c r="B2189" t="s">
        <v>7169</v>
      </c>
      <c r="C2189" t="s">
        <v>6986</v>
      </c>
      <c r="D2189" t="s">
        <v>7170</v>
      </c>
      <c r="E2189" t="s">
        <v>6992</v>
      </c>
      <c r="F2189" t="s">
        <v>17</v>
      </c>
      <c r="G2189" t="s">
        <v>87</v>
      </c>
      <c r="H2189">
        <v>3</v>
      </c>
      <c r="I2189">
        <v>11</v>
      </c>
      <c r="J2189">
        <v>1</v>
      </c>
      <c r="K2189">
        <v>7</v>
      </c>
      <c r="L2189">
        <v>0</v>
      </c>
    </row>
    <row r="2190" spans="1:12">
      <c r="A2190" t="s">
        <v>7171</v>
      </c>
      <c r="B2190" t="s">
        <v>7172</v>
      </c>
      <c r="C2190" t="s">
        <v>6986</v>
      </c>
      <c r="D2190" t="s">
        <v>7173</v>
      </c>
      <c r="E2190" t="s">
        <v>7022</v>
      </c>
      <c r="F2190" t="s">
        <v>17</v>
      </c>
      <c r="G2190" t="s">
        <v>32</v>
      </c>
      <c r="H2190">
        <v>1</v>
      </c>
      <c r="I2190">
        <v>11</v>
      </c>
      <c r="J2190">
        <v>0</v>
      </c>
      <c r="K2190">
        <v>8</v>
      </c>
      <c r="L2190">
        <v>3</v>
      </c>
    </row>
    <row r="2191" spans="1:12">
      <c r="A2191" t="s">
        <v>7174</v>
      </c>
      <c r="B2191" t="s">
        <v>7175</v>
      </c>
      <c r="C2191" t="s">
        <v>6986</v>
      </c>
      <c r="D2191" t="s">
        <v>7176</v>
      </c>
      <c r="E2191" t="s">
        <v>56</v>
      </c>
      <c r="F2191" t="s">
        <v>17</v>
      </c>
      <c r="G2191" t="s">
        <v>32</v>
      </c>
      <c r="H2191">
        <v>3</v>
      </c>
      <c r="I2191">
        <v>11</v>
      </c>
      <c r="J2191">
        <v>1</v>
      </c>
      <c r="K2191">
        <v>3</v>
      </c>
      <c r="L2191">
        <v>0</v>
      </c>
    </row>
    <row r="2192" spans="1:12">
      <c r="A2192" t="s">
        <v>7177</v>
      </c>
      <c r="B2192" t="s">
        <v>7178</v>
      </c>
      <c r="C2192" t="s">
        <v>6986</v>
      </c>
      <c r="D2192" t="s">
        <v>7179</v>
      </c>
      <c r="E2192" t="s">
        <v>56</v>
      </c>
      <c r="F2192" t="s">
        <v>17</v>
      </c>
      <c r="G2192" t="s">
        <v>32</v>
      </c>
      <c r="H2192">
        <v>2</v>
      </c>
      <c r="I2192">
        <v>11</v>
      </c>
      <c r="J2192">
        <v>0</v>
      </c>
      <c r="K2192">
        <v>9</v>
      </c>
      <c r="L2192">
        <v>0</v>
      </c>
    </row>
    <row r="2193" spans="1:12">
      <c r="A2193" t="s">
        <v>7180</v>
      </c>
      <c r="B2193" t="s">
        <v>2352</v>
      </c>
      <c r="C2193" t="s">
        <v>6986</v>
      </c>
      <c r="D2193" t="s">
        <v>7181</v>
      </c>
      <c r="E2193" t="s">
        <v>2354</v>
      </c>
      <c r="F2193" t="s">
        <v>17</v>
      </c>
      <c r="G2193" t="s">
        <v>32</v>
      </c>
      <c r="H2193">
        <v>2</v>
      </c>
      <c r="I2193">
        <v>11</v>
      </c>
      <c r="J2193">
        <v>1</v>
      </c>
      <c r="K2193">
        <v>6</v>
      </c>
      <c r="L2193">
        <v>0</v>
      </c>
    </row>
    <row r="2194" spans="1:12">
      <c r="A2194" t="s">
        <v>7182</v>
      </c>
      <c r="B2194" t="s">
        <v>7183</v>
      </c>
      <c r="C2194" t="s">
        <v>6986</v>
      </c>
      <c r="D2194" t="s">
        <v>7184</v>
      </c>
      <c r="E2194" t="s">
        <v>7185</v>
      </c>
      <c r="F2194" t="s">
        <v>17</v>
      </c>
      <c r="G2194" t="s">
        <v>27</v>
      </c>
      <c r="H2194">
        <v>3</v>
      </c>
      <c r="I2194">
        <v>11</v>
      </c>
      <c r="J2194">
        <v>0</v>
      </c>
      <c r="K2194">
        <v>8</v>
      </c>
      <c r="L2194">
        <v>1</v>
      </c>
    </row>
    <row r="2195" spans="1:12">
      <c r="A2195" t="s">
        <v>7186</v>
      </c>
      <c r="B2195" t="s">
        <v>7187</v>
      </c>
      <c r="C2195" t="s">
        <v>6986</v>
      </c>
      <c r="D2195" t="s">
        <v>7188</v>
      </c>
      <c r="E2195" t="s">
        <v>6992</v>
      </c>
      <c r="F2195" t="s">
        <v>192</v>
      </c>
      <c r="G2195" t="s">
        <v>193</v>
      </c>
      <c r="H2195">
        <v>3</v>
      </c>
      <c r="I2195">
        <v>11</v>
      </c>
      <c r="J2195">
        <v>0</v>
      </c>
      <c r="K2195">
        <v>5</v>
      </c>
      <c r="L2195">
        <v>1</v>
      </c>
    </row>
    <row r="2196" spans="1:12">
      <c r="A2196" t="s">
        <v>7189</v>
      </c>
      <c r="B2196" t="s">
        <v>7190</v>
      </c>
      <c r="C2196" t="s">
        <v>6986</v>
      </c>
      <c r="D2196" t="s">
        <v>7191</v>
      </c>
      <c r="E2196" t="s">
        <v>7192</v>
      </c>
      <c r="F2196" t="s">
        <v>17</v>
      </c>
      <c r="G2196" t="s">
        <v>32</v>
      </c>
      <c r="H2196">
        <v>4</v>
      </c>
      <c r="I2196">
        <v>11</v>
      </c>
      <c r="J2196">
        <v>0</v>
      </c>
      <c r="K2196">
        <v>9</v>
      </c>
      <c r="L2196">
        <v>2</v>
      </c>
    </row>
    <row r="2197" spans="1:12">
      <c r="A2197" t="s">
        <v>7193</v>
      </c>
      <c r="B2197" t="s">
        <v>7194</v>
      </c>
      <c r="C2197" t="s">
        <v>6986</v>
      </c>
      <c r="D2197" t="s">
        <v>7195</v>
      </c>
      <c r="E2197" t="s">
        <v>7196</v>
      </c>
      <c r="F2197" t="s">
        <v>17</v>
      </c>
      <c r="G2197" t="s">
        <v>27</v>
      </c>
      <c r="H2197">
        <v>1</v>
      </c>
      <c r="I2197">
        <v>11</v>
      </c>
      <c r="J2197">
        <v>0</v>
      </c>
      <c r="K2197">
        <v>10</v>
      </c>
      <c r="L2197">
        <v>1</v>
      </c>
    </row>
    <row r="2198" spans="1:12">
      <c r="A2198" t="s">
        <v>7197</v>
      </c>
      <c r="B2198" t="s">
        <v>7198</v>
      </c>
      <c r="C2198" t="s">
        <v>6986</v>
      </c>
      <c r="D2198" t="s">
        <v>7199</v>
      </c>
      <c r="E2198" t="s">
        <v>197</v>
      </c>
      <c r="F2198" t="s">
        <v>17</v>
      </c>
      <c r="G2198" t="s">
        <v>32</v>
      </c>
      <c r="H2198">
        <v>4</v>
      </c>
      <c r="I2198">
        <v>11</v>
      </c>
      <c r="J2198">
        <v>0</v>
      </c>
      <c r="K2198">
        <v>6</v>
      </c>
      <c r="L2198">
        <v>0</v>
      </c>
    </row>
    <row r="2199" spans="1:12">
      <c r="A2199" t="s">
        <v>7200</v>
      </c>
      <c r="B2199" t="s">
        <v>7201</v>
      </c>
      <c r="C2199" t="s">
        <v>6986</v>
      </c>
      <c r="D2199" t="s">
        <v>7202</v>
      </c>
      <c r="E2199" t="s">
        <v>56</v>
      </c>
      <c r="F2199" t="s">
        <v>17</v>
      </c>
      <c r="G2199" t="s">
        <v>32</v>
      </c>
      <c r="H2199">
        <v>4</v>
      </c>
      <c r="I2199">
        <v>11</v>
      </c>
      <c r="J2199">
        <v>0</v>
      </c>
      <c r="K2199">
        <v>9</v>
      </c>
      <c r="L2199">
        <v>1</v>
      </c>
    </row>
    <row r="2200" spans="1:12">
      <c r="A2200" t="s">
        <v>7203</v>
      </c>
      <c r="B2200" t="s">
        <v>7204</v>
      </c>
      <c r="C2200" t="s">
        <v>6986</v>
      </c>
      <c r="D2200" t="s">
        <v>7205</v>
      </c>
      <c r="E2200" t="s">
        <v>7196</v>
      </c>
      <c r="F2200" t="s">
        <v>192</v>
      </c>
      <c r="G2200" t="s">
        <v>193</v>
      </c>
      <c r="H2200">
        <v>5</v>
      </c>
      <c r="I2200">
        <v>11</v>
      </c>
      <c r="J2200">
        <v>3</v>
      </c>
      <c r="K2200">
        <v>2</v>
      </c>
      <c r="L2200">
        <v>0</v>
      </c>
    </row>
    <row r="2201" spans="1:12">
      <c r="A2201" t="s">
        <v>7206</v>
      </c>
      <c r="B2201" t="s">
        <v>7207</v>
      </c>
      <c r="C2201" t="s">
        <v>6986</v>
      </c>
      <c r="D2201" t="s">
        <v>7208</v>
      </c>
      <c r="E2201" t="s">
        <v>7022</v>
      </c>
      <c r="F2201" t="s">
        <v>17</v>
      </c>
      <c r="G2201" t="s">
        <v>87</v>
      </c>
      <c r="H2201">
        <v>2</v>
      </c>
      <c r="I2201">
        <v>11</v>
      </c>
      <c r="J2201">
        <v>0</v>
      </c>
      <c r="K2201">
        <v>9</v>
      </c>
      <c r="L2201">
        <v>1</v>
      </c>
    </row>
    <row r="2202" spans="1:12">
      <c r="A2202" t="s">
        <v>7209</v>
      </c>
      <c r="B2202" t="s">
        <v>7210</v>
      </c>
      <c r="C2202" t="s">
        <v>6986</v>
      </c>
      <c r="D2202" t="s">
        <v>7211</v>
      </c>
      <c r="E2202" t="s">
        <v>7212</v>
      </c>
      <c r="F2202" t="s">
        <v>17</v>
      </c>
      <c r="G2202" t="s">
        <v>87</v>
      </c>
      <c r="H2202">
        <v>4</v>
      </c>
      <c r="I2202">
        <v>11</v>
      </c>
      <c r="J2202">
        <v>0</v>
      </c>
      <c r="K2202">
        <v>8</v>
      </c>
      <c r="L2202">
        <v>1</v>
      </c>
    </row>
    <row r="2203" spans="1:12">
      <c r="A2203" t="s">
        <v>7213</v>
      </c>
      <c r="B2203" t="s">
        <v>7214</v>
      </c>
      <c r="C2203" t="s">
        <v>6986</v>
      </c>
      <c r="D2203" t="s">
        <v>7215</v>
      </c>
      <c r="E2203" t="s">
        <v>3159</v>
      </c>
      <c r="F2203" t="s">
        <v>17</v>
      </c>
      <c r="G2203" t="s">
        <v>32</v>
      </c>
      <c r="H2203">
        <v>2</v>
      </c>
      <c r="I2203">
        <v>11</v>
      </c>
      <c r="J2203">
        <v>0</v>
      </c>
      <c r="K2203">
        <v>9</v>
      </c>
      <c r="L2203">
        <v>0</v>
      </c>
    </row>
    <row r="2204" spans="1:12">
      <c r="A2204" t="s">
        <v>7216</v>
      </c>
      <c r="B2204" t="s">
        <v>7217</v>
      </c>
      <c r="C2204" t="s">
        <v>6986</v>
      </c>
      <c r="D2204" t="s">
        <v>7218</v>
      </c>
      <c r="E2204" t="s">
        <v>417</v>
      </c>
      <c r="F2204" t="s">
        <v>17</v>
      </c>
      <c r="G2204" t="s">
        <v>32</v>
      </c>
      <c r="H2204">
        <v>2</v>
      </c>
      <c r="I2204">
        <v>11</v>
      </c>
      <c r="J2204">
        <v>0</v>
      </c>
      <c r="K2204">
        <v>6</v>
      </c>
      <c r="L2204">
        <v>1</v>
      </c>
    </row>
    <row r="2205" spans="1:12">
      <c r="A2205" t="s">
        <v>7219</v>
      </c>
      <c r="B2205" t="s">
        <v>7220</v>
      </c>
      <c r="C2205" t="s">
        <v>6986</v>
      </c>
      <c r="D2205" t="s">
        <v>7221</v>
      </c>
      <c r="E2205" t="s">
        <v>197</v>
      </c>
      <c r="F2205" t="s">
        <v>17</v>
      </c>
      <c r="G2205" t="s">
        <v>32</v>
      </c>
      <c r="H2205">
        <v>3</v>
      </c>
      <c r="I2205">
        <v>11</v>
      </c>
      <c r="J2205">
        <v>1</v>
      </c>
      <c r="K2205">
        <v>7</v>
      </c>
      <c r="L2205">
        <v>0</v>
      </c>
    </row>
    <row r="2206" spans="1:12">
      <c r="A2206" t="s">
        <v>7222</v>
      </c>
      <c r="B2206" t="s">
        <v>7223</v>
      </c>
      <c r="C2206" t="s">
        <v>6986</v>
      </c>
      <c r="D2206" t="s">
        <v>7224</v>
      </c>
      <c r="E2206" t="s">
        <v>7185</v>
      </c>
      <c r="F2206" t="s">
        <v>17</v>
      </c>
      <c r="G2206" t="s">
        <v>32</v>
      </c>
      <c r="H2206">
        <v>5</v>
      </c>
      <c r="I2206">
        <v>11</v>
      </c>
      <c r="J2206">
        <v>0</v>
      </c>
      <c r="K2206">
        <v>9</v>
      </c>
      <c r="L2206">
        <v>1</v>
      </c>
    </row>
    <row r="2207" spans="1:12">
      <c r="A2207" t="s">
        <v>7225</v>
      </c>
      <c r="B2207" t="s">
        <v>7226</v>
      </c>
      <c r="C2207" t="s">
        <v>6986</v>
      </c>
      <c r="D2207" t="s">
        <v>7227</v>
      </c>
      <c r="E2207" t="s">
        <v>3076</v>
      </c>
      <c r="F2207" t="s">
        <v>17</v>
      </c>
      <c r="G2207" t="s">
        <v>32</v>
      </c>
      <c r="H2207">
        <v>2</v>
      </c>
      <c r="I2207">
        <v>11</v>
      </c>
      <c r="J2207">
        <v>0</v>
      </c>
      <c r="K2207">
        <v>6</v>
      </c>
      <c r="L2207">
        <v>2</v>
      </c>
    </row>
    <row r="2208" spans="1:12">
      <c r="A2208" t="s">
        <v>7228</v>
      </c>
      <c r="B2208" t="s">
        <v>7229</v>
      </c>
      <c r="C2208" t="s">
        <v>6986</v>
      </c>
      <c r="D2208" t="s">
        <v>7230</v>
      </c>
      <c r="E2208" t="s">
        <v>7074</v>
      </c>
      <c r="F2208" t="s">
        <v>17</v>
      </c>
      <c r="G2208" t="s">
        <v>32</v>
      </c>
      <c r="H2208">
        <v>3</v>
      </c>
      <c r="I2208">
        <v>11</v>
      </c>
      <c r="J2208">
        <v>0</v>
      </c>
      <c r="K2208">
        <v>6</v>
      </c>
      <c r="L2208">
        <v>0</v>
      </c>
    </row>
    <row r="2209" spans="1:12">
      <c r="A2209" t="s">
        <v>7231</v>
      </c>
      <c r="B2209" t="s">
        <v>7232</v>
      </c>
      <c r="C2209" t="s">
        <v>6986</v>
      </c>
      <c r="D2209" t="s">
        <v>7233</v>
      </c>
      <c r="E2209" t="s">
        <v>7234</v>
      </c>
      <c r="F2209" t="s">
        <v>17</v>
      </c>
      <c r="G2209" t="s">
        <v>32</v>
      </c>
      <c r="H2209">
        <v>2</v>
      </c>
      <c r="I2209">
        <v>11</v>
      </c>
      <c r="J2209">
        <v>0</v>
      </c>
      <c r="K2209">
        <v>9</v>
      </c>
      <c r="L2209">
        <v>0</v>
      </c>
    </row>
    <row r="2210" spans="1:12">
      <c r="A2210" t="s">
        <v>7235</v>
      </c>
      <c r="B2210" t="s">
        <v>7236</v>
      </c>
      <c r="C2210" t="s">
        <v>6986</v>
      </c>
      <c r="D2210" t="s">
        <v>7170</v>
      </c>
      <c r="E2210" t="s">
        <v>6992</v>
      </c>
      <c r="F2210" t="s">
        <v>17</v>
      </c>
      <c r="G2210" t="s">
        <v>32</v>
      </c>
      <c r="H2210">
        <v>4</v>
      </c>
      <c r="I2210">
        <v>11</v>
      </c>
      <c r="J2210">
        <v>2</v>
      </c>
      <c r="K2210">
        <v>7</v>
      </c>
      <c r="L2210">
        <v>2</v>
      </c>
    </row>
    <row r="2211" spans="1:12">
      <c r="A2211" t="s">
        <v>7237</v>
      </c>
      <c r="B2211" t="s">
        <v>7238</v>
      </c>
      <c r="C2211" t="s">
        <v>6986</v>
      </c>
      <c r="D2211" t="s">
        <v>7239</v>
      </c>
      <c r="E2211" t="s">
        <v>3364</v>
      </c>
      <c r="F2211" t="s">
        <v>17</v>
      </c>
      <c r="G2211" t="s">
        <v>32</v>
      </c>
      <c r="H2211">
        <v>2</v>
      </c>
      <c r="I2211">
        <v>11</v>
      </c>
      <c r="J2211">
        <v>0</v>
      </c>
      <c r="K2211">
        <v>10</v>
      </c>
      <c r="L2211">
        <v>1</v>
      </c>
    </row>
    <row r="2212" spans="1:12">
      <c r="A2212" t="s">
        <v>7240</v>
      </c>
      <c r="B2212" t="s">
        <v>7241</v>
      </c>
      <c r="C2212" t="s">
        <v>6986</v>
      </c>
      <c r="D2212" t="s">
        <v>7242</v>
      </c>
      <c r="E2212" t="s">
        <v>7243</v>
      </c>
      <c r="F2212" t="s">
        <v>17</v>
      </c>
      <c r="G2212" t="s">
        <v>32</v>
      </c>
      <c r="H2212">
        <v>3</v>
      </c>
      <c r="I2212">
        <v>11</v>
      </c>
      <c r="J2212">
        <v>0</v>
      </c>
      <c r="K2212">
        <v>9</v>
      </c>
      <c r="L2212">
        <v>1</v>
      </c>
    </row>
    <row r="2213" spans="1:12">
      <c r="A2213" t="s">
        <v>7244</v>
      </c>
      <c r="B2213" t="s">
        <v>7245</v>
      </c>
      <c r="C2213" t="s">
        <v>6986</v>
      </c>
      <c r="D2213" t="s">
        <v>7246</v>
      </c>
      <c r="E2213" t="s">
        <v>7022</v>
      </c>
      <c r="F2213" t="s">
        <v>17</v>
      </c>
      <c r="G2213" t="s">
        <v>32</v>
      </c>
      <c r="H2213">
        <v>3</v>
      </c>
      <c r="I2213">
        <v>11</v>
      </c>
      <c r="J2213">
        <v>1</v>
      </c>
      <c r="K2213">
        <v>7</v>
      </c>
      <c r="L2213">
        <v>3</v>
      </c>
    </row>
    <row r="2214" spans="1:12">
      <c r="A2214" t="s">
        <v>7247</v>
      </c>
      <c r="B2214" t="s">
        <v>7248</v>
      </c>
      <c r="C2214" t="s">
        <v>6986</v>
      </c>
      <c r="D2214" t="s">
        <v>7249</v>
      </c>
      <c r="E2214" t="s">
        <v>5412</v>
      </c>
      <c r="F2214" t="s">
        <v>17</v>
      </c>
      <c r="G2214" t="s">
        <v>32</v>
      </c>
      <c r="H2214">
        <v>3</v>
      </c>
      <c r="I2214">
        <v>11</v>
      </c>
      <c r="J2214">
        <v>0</v>
      </c>
      <c r="K2214">
        <v>8</v>
      </c>
      <c r="L2214">
        <v>0</v>
      </c>
    </row>
    <row r="2215" spans="1:12">
      <c r="A2215" t="s">
        <v>7250</v>
      </c>
      <c r="B2215" t="s">
        <v>7251</v>
      </c>
      <c r="C2215" t="s">
        <v>6986</v>
      </c>
      <c r="D2215" t="s">
        <v>7252</v>
      </c>
      <c r="E2215" t="s">
        <v>7185</v>
      </c>
      <c r="F2215" t="s">
        <v>17</v>
      </c>
      <c r="G2215" t="s">
        <v>32</v>
      </c>
      <c r="H2215">
        <v>4</v>
      </c>
      <c r="I2215">
        <v>11</v>
      </c>
      <c r="J2215">
        <v>2</v>
      </c>
      <c r="K2215">
        <v>9</v>
      </c>
      <c r="L2215">
        <v>0</v>
      </c>
    </row>
    <row r="2216" spans="1:12">
      <c r="A2216" t="s">
        <v>7253</v>
      </c>
      <c r="B2216" t="s">
        <v>7254</v>
      </c>
      <c r="C2216" t="s">
        <v>6986</v>
      </c>
      <c r="D2216" t="s">
        <v>7255</v>
      </c>
      <c r="E2216" t="s">
        <v>3076</v>
      </c>
      <c r="F2216" t="s">
        <v>17</v>
      </c>
      <c r="G2216" t="s">
        <v>87</v>
      </c>
      <c r="H2216">
        <v>2</v>
      </c>
      <c r="I2216">
        <v>11</v>
      </c>
      <c r="J2216">
        <v>0</v>
      </c>
      <c r="K2216">
        <v>9</v>
      </c>
      <c r="L2216">
        <v>0</v>
      </c>
    </row>
    <row r="2217" spans="1:12">
      <c r="A2217" t="s">
        <v>7256</v>
      </c>
      <c r="B2217" t="s">
        <v>7257</v>
      </c>
      <c r="C2217" t="s">
        <v>6986</v>
      </c>
      <c r="D2217" t="s">
        <v>7258</v>
      </c>
      <c r="E2217" t="s">
        <v>7032</v>
      </c>
      <c r="F2217" t="s">
        <v>17</v>
      </c>
      <c r="G2217" t="s">
        <v>32</v>
      </c>
      <c r="H2217">
        <v>4</v>
      </c>
      <c r="I2217">
        <v>11</v>
      </c>
      <c r="J2217">
        <v>0</v>
      </c>
      <c r="K2217">
        <v>8</v>
      </c>
      <c r="L2217">
        <v>0</v>
      </c>
    </row>
    <row r="2218" spans="1:12">
      <c r="A2218" t="s">
        <v>7259</v>
      </c>
      <c r="B2218" t="s">
        <v>7260</v>
      </c>
      <c r="C2218" t="s">
        <v>6986</v>
      </c>
      <c r="D2218" t="s">
        <v>7261</v>
      </c>
      <c r="E2218" t="s">
        <v>7196</v>
      </c>
      <c r="F2218" t="s">
        <v>17</v>
      </c>
      <c r="G2218" t="s">
        <v>87</v>
      </c>
      <c r="H2218">
        <v>1</v>
      </c>
      <c r="I2218">
        <v>11</v>
      </c>
      <c r="J2218">
        <v>0</v>
      </c>
      <c r="K2218">
        <v>8</v>
      </c>
      <c r="L2218">
        <v>1</v>
      </c>
    </row>
    <row r="2219" spans="1:12">
      <c r="A2219" t="s">
        <v>7262</v>
      </c>
      <c r="B2219" t="s">
        <v>7263</v>
      </c>
      <c r="C2219" t="s">
        <v>6986</v>
      </c>
      <c r="D2219" t="s">
        <v>7264</v>
      </c>
      <c r="E2219" t="s">
        <v>56</v>
      </c>
      <c r="F2219" t="s">
        <v>17</v>
      </c>
      <c r="G2219" t="s">
        <v>32</v>
      </c>
      <c r="H2219">
        <v>4</v>
      </c>
      <c r="I2219">
        <v>11</v>
      </c>
      <c r="J2219">
        <v>0</v>
      </c>
      <c r="K2219">
        <v>11</v>
      </c>
      <c r="L2219">
        <v>0</v>
      </c>
    </row>
    <row r="2220" spans="1:12">
      <c r="A2220" t="s">
        <v>7265</v>
      </c>
      <c r="B2220" t="s">
        <v>7266</v>
      </c>
      <c r="C2220" t="s">
        <v>6986</v>
      </c>
      <c r="D2220" t="s">
        <v>7267</v>
      </c>
      <c r="E2220" t="s">
        <v>5579</v>
      </c>
      <c r="F2220" t="s">
        <v>17</v>
      </c>
      <c r="G2220" t="s">
        <v>32</v>
      </c>
      <c r="H2220">
        <v>2</v>
      </c>
      <c r="I2220">
        <v>11</v>
      </c>
      <c r="J2220">
        <v>0</v>
      </c>
      <c r="K2220">
        <v>5</v>
      </c>
      <c r="L2220">
        <v>0</v>
      </c>
    </row>
    <row r="2221" spans="1:12">
      <c r="A2221" t="s">
        <v>7268</v>
      </c>
      <c r="B2221" t="s">
        <v>7269</v>
      </c>
      <c r="C2221" t="s">
        <v>6986</v>
      </c>
      <c r="D2221" t="s">
        <v>7270</v>
      </c>
      <c r="E2221" t="s">
        <v>1907</v>
      </c>
      <c r="F2221" t="s">
        <v>17</v>
      </c>
      <c r="G2221" t="s">
        <v>32</v>
      </c>
      <c r="H2221">
        <v>3</v>
      </c>
      <c r="I2221">
        <v>11</v>
      </c>
      <c r="J2221">
        <v>0</v>
      </c>
      <c r="K2221">
        <v>10</v>
      </c>
      <c r="L2221">
        <v>1</v>
      </c>
    </row>
    <row r="2222" spans="1:12">
      <c r="A2222" t="s">
        <v>7271</v>
      </c>
      <c r="B2222" t="s">
        <v>7272</v>
      </c>
      <c r="C2222" t="s">
        <v>6986</v>
      </c>
      <c r="D2222" t="s">
        <v>7273</v>
      </c>
      <c r="E2222" t="s">
        <v>7039</v>
      </c>
      <c r="F2222" t="s">
        <v>17</v>
      </c>
      <c r="G2222" t="s">
        <v>32</v>
      </c>
      <c r="H2222">
        <v>4</v>
      </c>
      <c r="I2222">
        <v>11</v>
      </c>
      <c r="J2222">
        <v>1</v>
      </c>
      <c r="K2222">
        <v>9</v>
      </c>
      <c r="L2222">
        <v>1</v>
      </c>
    </row>
    <row r="2223" spans="1:12">
      <c r="A2223" t="s">
        <v>7274</v>
      </c>
      <c r="B2223" t="s">
        <v>7275</v>
      </c>
      <c r="C2223" t="s">
        <v>6986</v>
      </c>
      <c r="D2223" t="s">
        <v>7276</v>
      </c>
      <c r="E2223" t="s">
        <v>7022</v>
      </c>
      <c r="F2223" t="s">
        <v>17</v>
      </c>
      <c r="G2223" t="s">
        <v>32</v>
      </c>
      <c r="H2223">
        <v>2</v>
      </c>
      <c r="I2223">
        <v>11</v>
      </c>
      <c r="J2223">
        <v>0</v>
      </c>
      <c r="K2223">
        <v>7</v>
      </c>
      <c r="L2223">
        <v>0</v>
      </c>
    </row>
    <row r="2224" spans="1:12">
      <c r="A2224" t="s">
        <v>7277</v>
      </c>
      <c r="B2224" t="s">
        <v>7278</v>
      </c>
      <c r="C2224" t="s">
        <v>6986</v>
      </c>
      <c r="D2224" t="s">
        <v>7279</v>
      </c>
      <c r="E2224" t="s">
        <v>5412</v>
      </c>
      <c r="F2224" t="s">
        <v>17</v>
      </c>
      <c r="G2224" t="s">
        <v>27</v>
      </c>
      <c r="H2224">
        <v>2</v>
      </c>
      <c r="I2224">
        <v>11</v>
      </c>
      <c r="J2224">
        <v>0</v>
      </c>
      <c r="K2224">
        <v>8</v>
      </c>
      <c r="L2224">
        <v>0</v>
      </c>
    </row>
    <row r="2225" spans="1:12">
      <c r="A2225" t="s">
        <v>7280</v>
      </c>
      <c r="B2225" t="s">
        <v>7281</v>
      </c>
      <c r="C2225" t="s">
        <v>6986</v>
      </c>
      <c r="D2225" t="s">
        <v>7282</v>
      </c>
      <c r="E2225" t="s">
        <v>7212</v>
      </c>
      <c r="F2225" t="s">
        <v>17</v>
      </c>
      <c r="G2225" t="s">
        <v>32</v>
      </c>
      <c r="H2225">
        <v>4</v>
      </c>
      <c r="I2225">
        <v>11</v>
      </c>
      <c r="J2225">
        <v>0</v>
      </c>
      <c r="K2225">
        <v>9</v>
      </c>
      <c r="L2225">
        <v>0</v>
      </c>
    </row>
    <row r="2226" spans="1:12">
      <c r="A2226" t="s">
        <v>7283</v>
      </c>
      <c r="B2226" t="s">
        <v>7284</v>
      </c>
      <c r="C2226" t="s">
        <v>6986</v>
      </c>
      <c r="D2226" t="s">
        <v>7285</v>
      </c>
      <c r="E2226" t="s">
        <v>3076</v>
      </c>
      <c r="F2226" t="s">
        <v>17</v>
      </c>
      <c r="G2226" t="s">
        <v>32</v>
      </c>
      <c r="H2226">
        <v>3</v>
      </c>
      <c r="I2226">
        <v>11</v>
      </c>
      <c r="J2226">
        <v>1</v>
      </c>
      <c r="K2226">
        <v>6</v>
      </c>
      <c r="L2226">
        <v>1</v>
      </c>
    </row>
    <row r="2227" spans="1:12">
      <c r="A2227" t="s">
        <v>7286</v>
      </c>
      <c r="B2227" t="s">
        <v>7287</v>
      </c>
      <c r="C2227" t="s">
        <v>6986</v>
      </c>
      <c r="D2227" t="s">
        <v>7143</v>
      </c>
      <c r="E2227" t="s">
        <v>7022</v>
      </c>
      <c r="F2227" t="s">
        <v>17</v>
      </c>
      <c r="G2227" t="s">
        <v>87</v>
      </c>
      <c r="H2227">
        <v>5</v>
      </c>
      <c r="I2227">
        <v>11</v>
      </c>
      <c r="J2227">
        <v>0</v>
      </c>
      <c r="K2227">
        <v>10</v>
      </c>
      <c r="L2227">
        <v>1</v>
      </c>
    </row>
    <row r="2228" spans="1:12">
      <c r="A2228" t="s">
        <v>7288</v>
      </c>
      <c r="B2228" t="s">
        <v>7289</v>
      </c>
      <c r="C2228" t="s">
        <v>6986</v>
      </c>
      <c r="D2228" t="s">
        <v>7290</v>
      </c>
      <c r="E2228" t="s">
        <v>5082</v>
      </c>
      <c r="F2228" t="s">
        <v>17</v>
      </c>
      <c r="G2228" t="s">
        <v>87</v>
      </c>
      <c r="H2228">
        <v>4</v>
      </c>
      <c r="I2228">
        <v>11</v>
      </c>
      <c r="J2228">
        <v>0</v>
      </c>
      <c r="K2228">
        <v>9</v>
      </c>
      <c r="L2228">
        <v>0</v>
      </c>
    </row>
    <row r="2229" spans="1:12">
      <c r="A2229" t="s">
        <v>7291</v>
      </c>
      <c r="B2229" t="s">
        <v>7292</v>
      </c>
      <c r="C2229" t="s">
        <v>6986</v>
      </c>
      <c r="D2229" t="s">
        <v>7246</v>
      </c>
      <c r="E2229" t="s">
        <v>7022</v>
      </c>
      <c r="F2229" t="s">
        <v>17</v>
      </c>
      <c r="G2229" t="s">
        <v>32</v>
      </c>
      <c r="H2229">
        <v>4</v>
      </c>
      <c r="I2229">
        <v>11</v>
      </c>
      <c r="J2229">
        <v>1</v>
      </c>
      <c r="K2229">
        <v>8</v>
      </c>
      <c r="L2229">
        <v>0</v>
      </c>
    </row>
    <row r="2230" spans="1:12">
      <c r="A2230" t="s">
        <v>7293</v>
      </c>
      <c r="B2230" t="s">
        <v>7294</v>
      </c>
      <c r="C2230" t="s">
        <v>6986</v>
      </c>
      <c r="D2230" t="s">
        <v>7295</v>
      </c>
      <c r="E2230" t="s">
        <v>6992</v>
      </c>
      <c r="F2230" t="s">
        <v>17</v>
      </c>
      <c r="G2230" t="s">
        <v>32</v>
      </c>
      <c r="H2230">
        <v>4</v>
      </c>
      <c r="I2230">
        <v>11</v>
      </c>
      <c r="J2230">
        <v>1</v>
      </c>
      <c r="K2230">
        <v>10</v>
      </c>
      <c r="L2230">
        <v>0</v>
      </c>
    </row>
    <row r="2231" spans="1:12">
      <c r="A2231" t="s">
        <v>7296</v>
      </c>
      <c r="B2231" t="s">
        <v>7297</v>
      </c>
      <c r="C2231" t="s">
        <v>6986</v>
      </c>
      <c r="D2231" t="s">
        <v>7298</v>
      </c>
      <c r="E2231" t="s">
        <v>56</v>
      </c>
      <c r="F2231" t="s">
        <v>17</v>
      </c>
      <c r="G2231" t="s">
        <v>32</v>
      </c>
      <c r="H2231">
        <v>2</v>
      </c>
      <c r="I2231">
        <v>11</v>
      </c>
      <c r="J2231">
        <v>0</v>
      </c>
      <c r="K2231">
        <v>9</v>
      </c>
      <c r="L2231">
        <v>2</v>
      </c>
    </row>
    <row r="2232" spans="1:12">
      <c r="A2232" t="s">
        <v>7299</v>
      </c>
      <c r="B2232" t="s">
        <v>7300</v>
      </c>
      <c r="C2232" t="s">
        <v>6986</v>
      </c>
      <c r="D2232" t="s">
        <v>7301</v>
      </c>
      <c r="E2232" t="s">
        <v>3860</v>
      </c>
      <c r="F2232" t="s">
        <v>17</v>
      </c>
      <c r="G2232" t="s">
        <v>32</v>
      </c>
      <c r="H2232">
        <v>3</v>
      </c>
      <c r="I2232">
        <v>11</v>
      </c>
      <c r="J2232">
        <v>0</v>
      </c>
      <c r="K2232">
        <v>10</v>
      </c>
      <c r="L2232">
        <v>0</v>
      </c>
    </row>
    <row r="2233" spans="1:12">
      <c r="A2233" t="s">
        <v>7302</v>
      </c>
      <c r="B2233" t="s">
        <v>7303</v>
      </c>
      <c r="C2233" t="s">
        <v>6986</v>
      </c>
      <c r="D2233" t="s">
        <v>7304</v>
      </c>
      <c r="E2233" t="s">
        <v>6988</v>
      </c>
      <c r="F2233" t="s">
        <v>17</v>
      </c>
      <c r="G2233" t="s">
        <v>27</v>
      </c>
      <c r="H2233">
        <v>3</v>
      </c>
      <c r="I2233">
        <v>11</v>
      </c>
      <c r="J2233">
        <v>1</v>
      </c>
      <c r="K2233">
        <v>7</v>
      </c>
      <c r="L2233">
        <v>1</v>
      </c>
    </row>
    <row r="2234" spans="1:12">
      <c r="A2234" t="s">
        <v>7305</v>
      </c>
      <c r="B2234" t="s">
        <v>7306</v>
      </c>
      <c r="C2234" t="s">
        <v>6986</v>
      </c>
      <c r="D2234" t="s">
        <v>7307</v>
      </c>
      <c r="E2234" t="s">
        <v>7104</v>
      </c>
      <c r="F2234" t="s">
        <v>17</v>
      </c>
      <c r="G2234" t="s">
        <v>32</v>
      </c>
      <c r="H2234">
        <v>4</v>
      </c>
      <c r="I2234">
        <v>11</v>
      </c>
      <c r="J2234">
        <v>0</v>
      </c>
      <c r="K2234">
        <v>10</v>
      </c>
      <c r="L2234">
        <v>1</v>
      </c>
    </row>
    <row r="2235" spans="1:12">
      <c r="A2235" t="s">
        <v>7308</v>
      </c>
      <c r="B2235" t="s">
        <v>832</v>
      </c>
      <c r="C2235" t="s">
        <v>6986</v>
      </c>
      <c r="D2235" t="s">
        <v>7309</v>
      </c>
      <c r="E2235" t="s">
        <v>7039</v>
      </c>
      <c r="F2235" t="s">
        <v>17</v>
      </c>
      <c r="G2235" t="s">
        <v>32</v>
      </c>
      <c r="H2235">
        <v>2</v>
      </c>
      <c r="I2235">
        <v>11</v>
      </c>
      <c r="J2235">
        <v>0</v>
      </c>
      <c r="K2235">
        <v>10</v>
      </c>
      <c r="L2235">
        <v>1</v>
      </c>
    </row>
    <row r="2236" spans="1:12">
      <c r="A2236" t="s">
        <v>7310</v>
      </c>
      <c r="B2236" t="s">
        <v>7311</v>
      </c>
      <c r="C2236" t="s">
        <v>6986</v>
      </c>
      <c r="D2236" t="s">
        <v>7312</v>
      </c>
      <c r="E2236" t="s">
        <v>6992</v>
      </c>
      <c r="F2236" t="s">
        <v>17</v>
      </c>
      <c r="G2236" t="s">
        <v>32</v>
      </c>
      <c r="H2236">
        <v>3</v>
      </c>
      <c r="I2236">
        <v>11</v>
      </c>
      <c r="J2236">
        <v>0</v>
      </c>
      <c r="K2236">
        <v>11</v>
      </c>
      <c r="L2236">
        <v>0</v>
      </c>
    </row>
    <row r="2237" spans="1:12">
      <c r="A2237" t="s">
        <v>7313</v>
      </c>
      <c r="B2237" t="s">
        <v>7314</v>
      </c>
      <c r="C2237" t="s">
        <v>6986</v>
      </c>
      <c r="D2237" t="s">
        <v>7315</v>
      </c>
      <c r="E2237" t="s">
        <v>6992</v>
      </c>
      <c r="F2237" t="s">
        <v>17</v>
      </c>
      <c r="G2237" t="s">
        <v>32</v>
      </c>
      <c r="H2237">
        <v>3</v>
      </c>
      <c r="I2237">
        <v>11</v>
      </c>
      <c r="J2237">
        <v>0</v>
      </c>
      <c r="K2237">
        <v>11</v>
      </c>
      <c r="L2237">
        <v>0</v>
      </c>
    </row>
    <row r="2238" spans="1:12">
      <c r="A2238" t="s">
        <v>7316</v>
      </c>
      <c r="B2238" t="s">
        <v>7317</v>
      </c>
      <c r="C2238" t="s">
        <v>6986</v>
      </c>
      <c r="D2238" t="s">
        <v>7318</v>
      </c>
      <c r="E2238" t="s">
        <v>7319</v>
      </c>
      <c r="F2238" t="s">
        <v>17</v>
      </c>
      <c r="G2238" t="s">
        <v>32</v>
      </c>
      <c r="H2238">
        <v>5</v>
      </c>
      <c r="I2238">
        <v>11</v>
      </c>
      <c r="J2238">
        <v>0</v>
      </c>
      <c r="K2238">
        <v>8</v>
      </c>
      <c r="L2238">
        <v>0</v>
      </c>
    </row>
    <row r="2239" spans="1:12">
      <c r="A2239" t="s">
        <v>7320</v>
      </c>
      <c r="B2239" t="s">
        <v>7321</v>
      </c>
      <c r="C2239" t="s">
        <v>6986</v>
      </c>
      <c r="D2239" t="s">
        <v>7205</v>
      </c>
      <c r="E2239" t="s">
        <v>7196</v>
      </c>
      <c r="F2239" t="s">
        <v>17</v>
      </c>
      <c r="G2239" t="s">
        <v>32</v>
      </c>
      <c r="H2239">
        <v>4</v>
      </c>
      <c r="I2239">
        <v>11</v>
      </c>
      <c r="J2239">
        <v>0</v>
      </c>
      <c r="K2239">
        <v>11</v>
      </c>
      <c r="L2239">
        <v>0</v>
      </c>
    </row>
    <row r="2240" spans="1:12">
      <c r="A2240" t="s">
        <v>7322</v>
      </c>
      <c r="B2240" t="s">
        <v>7323</v>
      </c>
      <c r="C2240" t="s">
        <v>6986</v>
      </c>
      <c r="D2240" t="s">
        <v>7324</v>
      </c>
      <c r="E2240" t="s">
        <v>7074</v>
      </c>
      <c r="F2240" t="s">
        <v>17</v>
      </c>
      <c r="G2240" t="s">
        <v>32</v>
      </c>
      <c r="H2240">
        <v>5</v>
      </c>
      <c r="I2240">
        <v>11</v>
      </c>
      <c r="J2240">
        <v>0</v>
      </c>
      <c r="K2240">
        <v>9</v>
      </c>
      <c r="L2240">
        <v>1</v>
      </c>
    </row>
    <row r="2241" spans="1:12">
      <c r="A2241" t="s">
        <v>7325</v>
      </c>
      <c r="B2241" t="s">
        <v>7326</v>
      </c>
      <c r="C2241" t="s">
        <v>6986</v>
      </c>
      <c r="D2241" t="s">
        <v>7315</v>
      </c>
      <c r="E2241" t="s">
        <v>6992</v>
      </c>
      <c r="F2241" t="s">
        <v>17</v>
      </c>
      <c r="G2241" t="s">
        <v>32</v>
      </c>
      <c r="H2241">
        <v>4</v>
      </c>
      <c r="I2241">
        <v>11</v>
      </c>
      <c r="J2241">
        <v>0</v>
      </c>
      <c r="K2241">
        <v>8</v>
      </c>
      <c r="L2241">
        <v>0</v>
      </c>
    </row>
    <row r="2242" spans="1:12">
      <c r="A2242" t="s">
        <v>7327</v>
      </c>
      <c r="B2242" t="s">
        <v>7328</v>
      </c>
      <c r="C2242" t="s">
        <v>6986</v>
      </c>
      <c r="D2242" t="s">
        <v>7329</v>
      </c>
      <c r="E2242" t="s">
        <v>56</v>
      </c>
      <c r="F2242" t="s">
        <v>17</v>
      </c>
      <c r="G2242" t="s">
        <v>32</v>
      </c>
      <c r="H2242">
        <v>4</v>
      </c>
      <c r="I2242">
        <v>11</v>
      </c>
      <c r="J2242">
        <v>0</v>
      </c>
      <c r="K2242">
        <v>10</v>
      </c>
      <c r="L2242">
        <v>1</v>
      </c>
    </row>
    <row r="2243" spans="1:12">
      <c r="A2243" t="s">
        <v>7330</v>
      </c>
      <c r="B2243" t="s">
        <v>7331</v>
      </c>
      <c r="C2243" t="s">
        <v>6986</v>
      </c>
      <c r="D2243" t="s">
        <v>7332</v>
      </c>
      <c r="E2243" t="s">
        <v>1907</v>
      </c>
      <c r="F2243" t="s">
        <v>17</v>
      </c>
      <c r="G2243" t="s">
        <v>32</v>
      </c>
      <c r="H2243">
        <v>4</v>
      </c>
      <c r="I2243">
        <v>11</v>
      </c>
      <c r="J2243">
        <v>0</v>
      </c>
      <c r="K2243">
        <v>9</v>
      </c>
      <c r="L2243">
        <v>1</v>
      </c>
    </row>
    <row r="2244" spans="1:12">
      <c r="A2244" t="s">
        <v>7333</v>
      </c>
      <c r="B2244" t="s">
        <v>7334</v>
      </c>
      <c r="C2244" t="s">
        <v>6986</v>
      </c>
      <c r="D2244" t="s">
        <v>7335</v>
      </c>
      <c r="E2244" t="s">
        <v>7032</v>
      </c>
      <c r="F2244" t="s">
        <v>17</v>
      </c>
      <c r="G2244" t="s">
        <v>32</v>
      </c>
      <c r="H2244">
        <v>4</v>
      </c>
      <c r="I2244">
        <v>11</v>
      </c>
      <c r="J2244">
        <v>0</v>
      </c>
      <c r="K2244">
        <v>6</v>
      </c>
      <c r="L2244">
        <v>0</v>
      </c>
    </row>
    <row r="2245" spans="1:12">
      <c r="A2245" t="s">
        <v>7336</v>
      </c>
      <c r="B2245" t="s">
        <v>7337</v>
      </c>
      <c r="C2245" t="s">
        <v>6986</v>
      </c>
      <c r="D2245" t="s">
        <v>7338</v>
      </c>
      <c r="E2245" t="s">
        <v>6992</v>
      </c>
      <c r="F2245" t="s">
        <v>17</v>
      </c>
      <c r="G2245" t="s">
        <v>32</v>
      </c>
      <c r="H2245">
        <v>5</v>
      </c>
      <c r="I2245">
        <v>11</v>
      </c>
      <c r="J2245">
        <v>0</v>
      </c>
      <c r="K2245">
        <v>6</v>
      </c>
      <c r="L2245">
        <v>0</v>
      </c>
    </row>
    <row r="2246" spans="1:12">
      <c r="A2246" t="s">
        <v>7339</v>
      </c>
      <c r="B2246" t="s">
        <v>7340</v>
      </c>
      <c r="C2246" t="s">
        <v>6986</v>
      </c>
      <c r="D2246" t="s">
        <v>7341</v>
      </c>
      <c r="E2246" t="s">
        <v>7342</v>
      </c>
      <c r="F2246" t="s">
        <v>17</v>
      </c>
      <c r="G2246" t="s">
        <v>32</v>
      </c>
      <c r="H2246">
        <v>4</v>
      </c>
      <c r="I2246">
        <v>11</v>
      </c>
      <c r="J2246">
        <v>1</v>
      </c>
      <c r="K2246">
        <v>5</v>
      </c>
      <c r="L2246">
        <v>1</v>
      </c>
    </row>
    <row r="2247" spans="1:12">
      <c r="A2247" t="s">
        <v>7343</v>
      </c>
      <c r="B2247" t="s">
        <v>7344</v>
      </c>
      <c r="C2247" t="s">
        <v>6986</v>
      </c>
      <c r="D2247" t="s">
        <v>7345</v>
      </c>
      <c r="E2247" t="s">
        <v>6988</v>
      </c>
      <c r="F2247" t="s">
        <v>17</v>
      </c>
      <c r="G2247" t="s">
        <v>32</v>
      </c>
      <c r="H2247">
        <v>4</v>
      </c>
      <c r="I2247">
        <v>11</v>
      </c>
      <c r="J2247">
        <v>0</v>
      </c>
      <c r="K2247">
        <v>3</v>
      </c>
      <c r="L2247">
        <v>0</v>
      </c>
    </row>
    <row r="2248" spans="1:12">
      <c r="A2248" t="s">
        <v>7346</v>
      </c>
      <c r="B2248" t="s">
        <v>7347</v>
      </c>
      <c r="C2248" t="s">
        <v>6986</v>
      </c>
      <c r="D2248" t="s">
        <v>7348</v>
      </c>
      <c r="E2248" t="s">
        <v>5082</v>
      </c>
      <c r="F2248" t="s">
        <v>17</v>
      </c>
      <c r="G2248" t="s">
        <v>32</v>
      </c>
      <c r="H2248">
        <v>3</v>
      </c>
      <c r="I2248">
        <v>11</v>
      </c>
      <c r="J2248">
        <v>0</v>
      </c>
      <c r="K2248">
        <v>2</v>
      </c>
      <c r="L2248">
        <v>0</v>
      </c>
    </row>
    <row r="2249" spans="1:12">
      <c r="A2249" t="s">
        <v>7349</v>
      </c>
      <c r="B2249" t="s">
        <v>7350</v>
      </c>
      <c r="C2249" t="s">
        <v>6986</v>
      </c>
      <c r="D2249" t="s">
        <v>7351</v>
      </c>
      <c r="E2249" t="s">
        <v>7063</v>
      </c>
      <c r="F2249" t="s">
        <v>235</v>
      </c>
      <c r="G2249" t="s">
        <v>32</v>
      </c>
      <c r="H2249">
        <v>4</v>
      </c>
      <c r="I2249">
        <v>11</v>
      </c>
      <c r="J2249">
        <v>0</v>
      </c>
      <c r="K2249">
        <v>5</v>
      </c>
      <c r="L2249">
        <v>0</v>
      </c>
    </row>
    <row r="2250" spans="1:12">
      <c r="A2250" t="s">
        <v>7352</v>
      </c>
      <c r="B2250" t="s">
        <v>7353</v>
      </c>
      <c r="C2250" t="s">
        <v>6986</v>
      </c>
      <c r="D2250" t="s">
        <v>7354</v>
      </c>
      <c r="E2250" t="s">
        <v>2307</v>
      </c>
      <c r="F2250" t="s">
        <v>235</v>
      </c>
      <c r="G2250" t="s">
        <v>32</v>
      </c>
      <c r="H2250">
        <v>3</v>
      </c>
      <c r="I2250">
        <v>11</v>
      </c>
      <c r="J2250">
        <v>0</v>
      </c>
      <c r="K2250">
        <v>5</v>
      </c>
      <c r="L2250">
        <v>0</v>
      </c>
    </row>
    <row r="2251" spans="1:12">
      <c r="A2251" t="s">
        <v>7355</v>
      </c>
      <c r="B2251" t="s">
        <v>7356</v>
      </c>
      <c r="C2251" t="s">
        <v>6986</v>
      </c>
      <c r="D2251" t="s">
        <v>7357</v>
      </c>
      <c r="E2251" t="s">
        <v>7119</v>
      </c>
      <c r="F2251" t="s">
        <v>235</v>
      </c>
      <c r="G2251" t="s">
        <v>32</v>
      </c>
      <c r="H2251">
        <v>3</v>
      </c>
      <c r="I2251">
        <v>11</v>
      </c>
      <c r="J2251">
        <v>0</v>
      </c>
      <c r="K2251">
        <v>5</v>
      </c>
      <c r="L2251">
        <v>0</v>
      </c>
    </row>
    <row r="2252" spans="1:12">
      <c r="A2252" t="s">
        <v>7358</v>
      </c>
      <c r="B2252" t="s">
        <v>7359</v>
      </c>
      <c r="C2252" t="s">
        <v>6986</v>
      </c>
      <c r="D2252" t="s">
        <v>7360</v>
      </c>
      <c r="E2252" t="s">
        <v>7361</v>
      </c>
      <c r="F2252" t="s">
        <v>235</v>
      </c>
      <c r="G2252" t="s">
        <v>32</v>
      </c>
      <c r="H2252">
        <v>3</v>
      </c>
      <c r="I2252">
        <v>11</v>
      </c>
      <c r="J2252">
        <v>0</v>
      </c>
      <c r="K2252">
        <v>5</v>
      </c>
      <c r="L2252">
        <v>0</v>
      </c>
    </row>
    <row r="2253" spans="1:12">
      <c r="A2253" t="s">
        <v>7362</v>
      </c>
      <c r="B2253" t="s">
        <v>7363</v>
      </c>
      <c r="C2253" t="s">
        <v>6986</v>
      </c>
      <c r="D2253" t="s">
        <v>7364</v>
      </c>
      <c r="E2253" t="s">
        <v>7365</v>
      </c>
      <c r="F2253" t="s">
        <v>235</v>
      </c>
      <c r="G2253" t="s">
        <v>32</v>
      </c>
      <c r="H2253">
        <v>4</v>
      </c>
      <c r="I2253">
        <v>11</v>
      </c>
      <c r="J2253">
        <v>0</v>
      </c>
      <c r="K2253">
        <v>7</v>
      </c>
      <c r="L2253">
        <v>0</v>
      </c>
    </row>
    <row r="2254" spans="1:12">
      <c r="A2254" t="s">
        <v>7366</v>
      </c>
      <c r="B2254" t="s">
        <v>7367</v>
      </c>
      <c r="C2254" t="s">
        <v>6986</v>
      </c>
      <c r="D2254" t="s">
        <v>7368</v>
      </c>
      <c r="E2254" t="s">
        <v>7369</v>
      </c>
      <c r="F2254" t="s">
        <v>235</v>
      </c>
      <c r="G2254" t="s">
        <v>32</v>
      </c>
      <c r="H2254">
        <v>3</v>
      </c>
      <c r="I2254">
        <v>11</v>
      </c>
      <c r="J2254">
        <v>1</v>
      </c>
      <c r="K2254">
        <v>6</v>
      </c>
      <c r="L2254">
        <v>0</v>
      </c>
    </row>
    <row r="2255" spans="1:12">
      <c r="A2255" t="s">
        <v>7370</v>
      </c>
      <c r="B2255" t="s">
        <v>7371</v>
      </c>
      <c r="C2255" t="s">
        <v>6986</v>
      </c>
      <c r="D2255" t="s">
        <v>7372</v>
      </c>
      <c r="E2255" t="s">
        <v>7373</v>
      </c>
      <c r="F2255" t="s">
        <v>235</v>
      </c>
      <c r="G2255" t="s">
        <v>32</v>
      </c>
      <c r="H2255">
        <v>3</v>
      </c>
      <c r="I2255">
        <v>11</v>
      </c>
      <c r="J2255">
        <v>0</v>
      </c>
      <c r="K2255">
        <v>9</v>
      </c>
      <c r="L2255">
        <v>0</v>
      </c>
    </row>
    <row r="2256" spans="1:12">
      <c r="A2256" t="s">
        <v>7374</v>
      </c>
      <c r="B2256" t="s">
        <v>7375</v>
      </c>
      <c r="C2256" t="s">
        <v>7376</v>
      </c>
      <c r="D2256" t="s">
        <v>7377</v>
      </c>
      <c r="E2256" t="s">
        <v>5522</v>
      </c>
      <c r="F2256" t="s">
        <v>17</v>
      </c>
      <c r="G2256" t="s">
        <v>32</v>
      </c>
      <c r="H2256">
        <v>3</v>
      </c>
      <c r="I2256">
        <v>11</v>
      </c>
      <c r="J2256">
        <v>0</v>
      </c>
      <c r="K2256">
        <v>4</v>
      </c>
      <c r="L2256">
        <v>2</v>
      </c>
    </row>
    <row r="2257" spans="1:12">
      <c r="A2257" t="s">
        <v>7378</v>
      </c>
      <c r="B2257" t="s">
        <v>7379</v>
      </c>
      <c r="C2257" t="s">
        <v>7376</v>
      </c>
      <c r="D2257" t="s">
        <v>7380</v>
      </c>
      <c r="E2257" t="s">
        <v>5522</v>
      </c>
      <c r="F2257" t="s">
        <v>17</v>
      </c>
      <c r="G2257" t="s">
        <v>32</v>
      </c>
      <c r="H2257">
        <v>1</v>
      </c>
      <c r="I2257">
        <v>11</v>
      </c>
      <c r="J2257">
        <v>0</v>
      </c>
      <c r="K2257">
        <v>3</v>
      </c>
      <c r="L2257">
        <v>0</v>
      </c>
    </row>
    <row r="2258" spans="1:12">
      <c r="A2258" t="s">
        <v>7381</v>
      </c>
      <c r="B2258" t="s">
        <v>7382</v>
      </c>
      <c r="C2258" t="s">
        <v>7376</v>
      </c>
      <c r="D2258" t="s">
        <v>7383</v>
      </c>
      <c r="E2258" t="s">
        <v>7384</v>
      </c>
      <c r="F2258" t="s">
        <v>17</v>
      </c>
      <c r="G2258" t="s">
        <v>32</v>
      </c>
      <c r="H2258">
        <v>3</v>
      </c>
      <c r="I2258">
        <v>11</v>
      </c>
      <c r="J2258">
        <v>0</v>
      </c>
      <c r="K2258">
        <v>2</v>
      </c>
      <c r="L2258">
        <v>1</v>
      </c>
    </row>
    <row r="2259" spans="1:12">
      <c r="A2259" t="s">
        <v>7385</v>
      </c>
      <c r="B2259" t="s">
        <v>7386</v>
      </c>
      <c r="C2259" t="s">
        <v>7376</v>
      </c>
      <c r="D2259" t="s">
        <v>7387</v>
      </c>
      <c r="E2259" t="s">
        <v>7388</v>
      </c>
      <c r="F2259" t="s">
        <v>17</v>
      </c>
      <c r="G2259" t="s">
        <v>32</v>
      </c>
      <c r="H2259">
        <v>2</v>
      </c>
      <c r="I2259">
        <v>11</v>
      </c>
      <c r="J2259">
        <v>0</v>
      </c>
      <c r="K2259">
        <v>2</v>
      </c>
      <c r="L2259">
        <v>0</v>
      </c>
    </row>
    <row r="2260" spans="1:12">
      <c r="A2260" t="s">
        <v>7389</v>
      </c>
      <c r="B2260" t="s">
        <v>7390</v>
      </c>
      <c r="C2260" t="s">
        <v>7376</v>
      </c>
      <c r="D2260" t="s">
        <v>7391</v>
      </c>
      <c r="E2260" t="s">
        <v>5522</v>
      </c>
      <c r="F2260" t="s">
        <v>192</v>
      </c>
      <c r="G2260" t="s">
        <v>193</v>
      </c>
      <c r="H2260">
        <v>2</v>
      </c>
      <c r="I2260">
        <v>11</v>
      </c>
      <c r="J2260">
        <v>0</v>
      </c>
      <c r="K2260">
        <v>2</v>
      </c>
      <c r="L2260">
        <v>4</v>
      </c>
    </row>
    <row r="2261" spans="1:12">
      <c r="A2261" t="s">
        <v>7392</v>
      </c>
      <c r="B2261" t="s">
        <v>7393</v>
      </c>
      <c r="C2261" t="s">
        <v>7376</v>
      </c>
      <c r="D2261" t="s">
        <v>7394</v>
      </c>
      <c r="E2261" t="s">
        <v>7395</v>
      </c>
      <c r="F2261" t="s">
        <v>17</v>
      </c>
      <c r="G2261" t="s">
        <v>32</v>
      </c>
      <c r="H2261">
        <v>1</v>
      </c>
      <c r="I2261">
        <v>11</v>
      </c>
      <c r="J2261">
        <v>0</v>
      </c>
      <c r="K2261">
        <v>2</v>
      </c>
      <c r="L2261">
        <v>2</v>
      </c>
    </row>
    <row r="2262" spans="1:12">
      <c r="A2262" t="s">
        <v>7396</v>
      </c>
      <c r="B2262" t="s">
        <v>7397</v>
      </c>
      <c r="C2262" t="s">
        <v>7376</v>
      </c>
      <c r="D2262" t="s">
        <v>7398</v>
      </c>
      <c r="E2262" t="s">
        <v>7399</v>
      </c>
      <c r="F2262" t="s">
        <v>17</v>
      </c>
      <c r="G2262" t="s">
        <v>32</v>
      </c>
      <c r="H2262">
        <v>3</v>
      </c>
      <c r="I2262">
        <v>11</v>
      </c>
      <c r="J2262">
        <v>0</v>
      </c>
      <c r="K2262">
        <v>2</v>
      </c>
      <c r="L2262">
        <v>0</v>
      </c>
    </row>
    <row r="2263" spans="1:12">
      <c r="A2263" t="s">
        <v>7400</v>
      </c>
      <c r="B2263" t="s">
        <v>7401</v>
      </c>
      <c r="C2263" t="s">
        <v>7376</v>
      </c>
      <c r="D2263" t="s">
        <v>7398</v>
      </c>
      <c r="E2263" t="s">
        <v>7399</v>
      </c>
      <c r="F2263" t="s">
        <v>17</v>
      </c>
      <c r="G2263" t="s">
        <v>27</v>
      </c>
      <c r="H2263">
        <v>2</v>
      </c>
      <c r="I2263">
        <v>11</v>
      </c>
      <c r="J2263">
        <v>0</v>
      </c>
      <c r="K2263">
        <v>1</v>
      </c>
      <c r="L2263">
        <v>0</v>
      </c>
    </row>
    <row r="2264" spans="1:12">
      <c r="A2264" t="s">
        <v>7402</v>
      </c>
      <c r="B2264" t="s">
        <v>7403</v>
      </c>
      <c r="C2264" t="s">
        <v>7404</v>
      </c>
      <c r="D2264" t="s">
        <v>7405</v>
      </c>
      <c r="E2264" t="s">
        <v>7406</v>
      </c>
      <c r="F2264" t="s">
        <v>17</v>
      </c>
      <c r="G2264" t="s">
        <v>27</v>
      </c>
      <c r="H2264">
        <v>3</v>
      </c>
      <c r="I2264">
        <v>11</v>
      </c>
      <c r="J2264">
        <v>1</v>
      </c>
      <c r="K2264">
        <v>7</v>
      </c>
      <c r="L2264">
        <v>0</v>
      </c>
    </row>
    <row r="2265" spans="1:12">
      <c r="A2265" t="s">
        <v>7407</v>
      </c>
      <c r="B2265" t="s">
        <v>7408</v>
      </c>
      <c r="C2265" t="s">
        <v>7404</v>
      </c>
      <c r="D2265" t="s">
        <v>7409</v>
      </c>
      <c r="E2265" t="s">
        <v>7406</v>
      </c>
      <c r="F2265" t="s">
        <v>17</v>
      </c>
      <c r="G2265" t="s">
        <v>27</v>
      </c>
      <c r="H2265">
        <v>4</v>
      </c>
      <c r="I2265">
        <v>11</v>
      </c>
      <c r="J2265">
        <v>0</v>
      </c>
      <c r="K2265">
        <v>6</v>
      </c>
      <c r="L2265">
        <v>0</v>
      </c>
    </row>
    <row r="2266" spans="1:12">
      <c r="A2266" t="s">
        <v>7410</v>
      </c>
      <c r="B2266" t="s">
        <v>7411</v>
      </c>
      <c r="C2266" t="s">
        <v>7404</v>
      </c>
      <c r="D2266" t="s">
        <v>7412</v>
      </c>
      <c r="E2266" t="s">
        <v>7413</v>
      </c>
      <c r="F2266" t="s">
        <v>17</v>
      </c>
      <c r="G2266" t="s">
        <v>32</v>
      </c>
      <c r="H2266">
        <v>4</v>
      </c>
      <c r="I2266">
        <v>11</v>
      </c>
      <c r="J2266">
        <v>0</v>
      </c>
      <c r="K2266">
        <v>7</v>
      </c>
      <c r="L2266">
        <v>0</v>
      </c>
    </row>
    <row r="2267" spans="1:12">
      <c r="A2267" t="s">
        <v>7414</v>
      </c>
      <c r="B2267" t="s">
        <v>7415</v>
      </c>
      <c r="C2267" t="s">
        <v>7404</v>
      </c>
      <c r="D2267" t="s">
        <v>7416</v>
      </c>
      <c r="E2267" t="s">
        <v>7406</v>
      </c>
      <c r="F2267" t="s">
        <v>17</v>
      </c>
      <c r="G2267" t="s">
        <v>7417</v>
      </c>
      <c r="H2267">
        <v>3</v>
      </c>
      <c r="I2267">
        <v>11</v>
      </c>
      <c r="J2267">
        <v>1</v>
      </c>
      <c r="K2267">
        <v>9</v>
      </c>
      <c r="L2267">
        <v>1</v>
      </c>
    </row>
    <row r="2268" spans="1:12">
      <c r="A2268" t="s">
        <v>7418</v>
      </c>
      <c r="B2268" t="s">
        <v>7419</v>
      </c>
      <c r="C2268" t="s">
        <v>7404</v>
      </c>
      <c r="D2268" t="s">
        <v>7420</v>
      </c>
      <c r="E2268" t="s">
        <v>417</v>
      </c>
      <c r="F2268" t="s">
        <v>17</v>
      </c>
      <c r="G2268" t="s">
        <v>32</v>
      </c>
      <c r="H2268">
        <v>4</v>
      </c>
      <c r="I2268">
        <v>11</v>
      </c>
      <c r="J2268">
        <v>0</v>
      </c>
      <c r="K2268">
        <v>8</v>
      </c>
      <c r="L2268">
        <v>1</v>
      </c>
    </row>
    <row r="2269" spans="1:12">
      <c r="A2269" t="s">
        <v>7421</v>
      </c>
      <c r="B2269" t="s">
        <v>7422</v>
      </c>
      <c r="C2269" t="s">
        <v>7404</v>
      </c>
      <c r="D2269" t="s">
        <v>7423</v>
      </c>
      <c r="E2269" t="s">
        <v>1609</v>
      </c>
      <c r="F2269" t="s">
        <v>17</v>
      </c>
      <c r="G2269" t="s">
        <v>27</v>
      </c>
      <c r="H2269">
        <v>2</v>
      </c>
      <c r="I2269">
        <v>11</v>
      </c>
      <c r="J2269">
        <v>0</v>
      </c>
      <c r="K2269">
        <v>7</v>
      </c>
      <c r="L2269">
        <v>3</v>
      </c>
    </row>
    <row r="2270" spans="1:12">
      <c r="A2270" t="s">
        <v>7424</v>
      </c>
      <c r="B2270" t="s">
        <v>7425</v>
      </c>
      <c r="C2270" t="s">
        <v>7404</v>
      </c>
      <c r="D2270" t="s">
        <v>7426</v>
      </c>
      <c r="E2270" t="s">
        <v>7406</v>
      </c>
      <c r="F2270" t="s">
        <v>17</v>
      </c>
      <c r="G2270" t="s">
        <v>32</v>
      </c>
      <c r="H2270">
        <v>3</v>
      </c>
      <c r="I2270">
        <v>11</v>
      </c>
      <c r="J2270">
        <v>0</v>
      </c>
      <c r="K2270">
        <v>5</v>
      </c>
      <c r="L2270">
        <v>0</v>
      </c>
    </row>
    <row r="2271" spans="1:12">
      <c r="A2271" t="s">
        <v>7427</v>
      </c>
      <c r="B2271" t="s">
        <v>7428</v>
      </c>
      <c r="C2271" t="s">
        <v>7404</v>
      </c>
      <c r="D2271" t="s">
        <v>7429</v>
      </c>
      <c r="E2271" t="s">
        <v>7406</v>
      </c>
      <c r="F2271" t="s">
        <v>17</v>
      </c>
      <c r="G2271" t="s">
        <v>32</v>
      </c>
      <c r="H2271">
        <v>2</v>
      </c>
      <c r="I2271">
        <v>11</v>
      </c>
      <c r="J2271">
        <v>0</v>
      </c>
      <c r="K2271">
        <v>8</v>
      </c>
      <c r="L2271">
        <v>0</v>
      </c>
    </row>
    <row r="2272" spans="1:12">
      <c r="A2272" t="s">
        <v>7430</v>
      </c>
      <c r="B2272" t="s">
        <v>7431</v>
      </c>
      <c r="C2272" t="s">
        <v>7404</v>
      </c>
      <c r="D2272" t="s">
        <v>7432</v>
      </c>
      <c r="E2272" t="s">
        <v>7406</v>
      </c>
      <c r="F2272" t="s">
        <v>17</v>
      </c>
      <c r="G2272" t="s">
        <v>32</v>
      </c>
      <c r="H2272">
        <v>4</v>
      </c>
      <c r="I2272">
        <v>11</v>
      </c>
      <c r="J2272">
        <v>0</v>
      </c>
      <c r="K2272">
        <v>10</v>
      </c>
      <c r="L2272">
        <v>0</v>
      </c>
    </row>
    <row r="2273" spans="1:12">
      <c r="A2273" t="s">
        <v>7433</v>
      </c>
      <c r="B2273" t="s">
        <v>7434</v>
      </c>
      <c r="C2273" t="s">
        <v>7404</v>
      </c>
      <c r="D2273" t="s">
        <v>7435</v>
      </c>
      <c r="E2273" t="s">
        <v>417</v>
      </c>
      <c r="F2273" t="s">
        <v>17</v>
      </c>
      <c r="G2273" t="s">
        <v>32</v>
      </c>
      <c r="H2273">
        <v>5</v>
      </c>
      <c r="I2273">
        <v>11</v>
      </c>
      <c r="J2273">
        <v>0</v>
      </c>
      <c r="K2273">
        <v>8</v>
      </c>
      <c r="L2273">
        <v>0</v>
      </c>
    </row>
    <row r="2274" spans="1:12">
      <c r="A2274" t="s">
        <v>7436</v>
      </c>
      <c r="B2274" t="s">
        <v>7437</v>
      </c>
      <c r="C2274" t="s">
        <v>7404</v>
      </c>
      <c r="D2274" t="s">
        <v>7405</v>
      </c>
      <c r="E2274" t="s">
        <v>7406</v>
      </c>
      <c r="F2274" t="s">
        <v>192</v>
      </c>
      <c r="G2274" t="s">
        <v>193</v>
      </c>
      <c r="H2274">
        <v>3</v>
      </c>
      <c r="I2274">
        <v>11</v>
      </c>
      <c r="J2274">
        <v>0</v>
      </c>
      <c r="K2274">
        <v>3</v>
      </c>
      <c r="L2274">
        <v>2</v>
      </c>
    </row>
    <row r="2275" spans="1:12">
      <c r="A2275" t="s">
        <v>7438</v>
      </c>
      <c r="B2275" t="s">
        <v>7439</v>
      </c>
      <c r="C2275" t="s">
        <v>7440</v>
      </c>
      <c r="D2275" t="s">
        <v>7441</v>
      </c>
      <c r="E2275" t="s">
        <v>3860</v>
      </c>
      <c r="F2275" t="s">
        <v>17</v>
      </c>
      <c r="G2275" t="s">
        <v>27</v>
      </c>
      <c r="H2275">
        <v>2</v>
      </c>
      <c r="I2275">
        <v>11</v>
      </c>
      <c r="J2275">
        <v>0</v>
      </c>
      <c r="K2275">
        <v>9</v>
      </c>
      <c r="L2275">
        <v>0</v>
      </c>
    </row>
    <row r="2276" spans="1:12">
      <c r="A2276" t="s">
        <v>7442</v>
      </c>
      <c r="B2276" t="s">
        <v>7443</v>
      </c>
      <c r="C2276" t="s">
        <v>7440</v>
      </c>
      <c r="D2276" t="s">
        <v>7444</v>
      </c>
      <c r="E2276" t="s">
        <v>7445</v>
      </c>
      <c r="F2276" t="s">
        <v>17</v>
      </c>
      <c r="G2276" t="s">
        <v>18</v>
      </c>
      <c r="H2276">
        <v>3</v>
      </c>
      <c r="I2276">
        <v>11</v>
      </c>
      <c r="J2276">
        <v>1</v>
      </c>
      <c r="K2276">
        <v>10</v>
      </c>
      <c r="L2276">
        <v>0</v>
      </c>
    </row>
    <row r="2277" spans="1:12">
      <c r="A2277" t="s">
        <v>7446</v>
      </c>
      <c r="B2277" t="s">
        <v>7447</v>
      </c>
      <c r="C2277" t="s">
        <v>7440</v>
      </c>
      <c r="D2277" t="s">
        <v>7448</v>
      </c>
      <c r="E2277" t="s">
        <v>7449</v>
      </c>
      <c r="F2277" t="s">
        <v>17</v>
      </c>
      <c r="G2277" t="s">
        <v>32</v>
      </c>
      <c r="H2277">
        <v>3</v>
      </c>
      <c r="I2277">
        <v>11</v>
      </c>
      <c r="J2277">
        <v>0</v>
      </c>
      <c r="K2277">
        <v>6</v>
      </c>
      <c r="L2277">
        <v>0</v>
      </c>
    </row>
    <row r="2278" spans="1:12">
      <c r="A2278" t="s">
        <v>7450</v>
      </c>
      <c r="B2278" t="s">
        <v>7451</v>
      </c>
      <c r="C2278" t="s">
        <v>7440</v>
      </c>
      <c r="D2278" t="s">
        <v>7452</v>
      </c>
      <c r="E2278" t="s">
        <v>7453</v>
      </c>
      <c r="F2278" t="s">
        <v>17</v>
      </c>
      <c r="G2278" t="s">
        <v>18</v>
      </c>
      <c r="H2278">
        <v>2</v>
      </c>
      <c r="I2278">
        <v>11</v>
      </c>
      <c r="J2278">
        <v>0</v>
      </c>
      <c r="K2278">
        <v>9</v>
      </c>
      <c r="L2278">
        <v>2</v>
      </c>
    </row>
    <row r="2279" spans="1:12">
      <c r="A2279" t="s">
        <v>7454</v>
      </c>
      <c r="B2279" t="s">
        <v>7455</v>
      </c>
      <c r="C2279" t="s">
        <v>7440</v>
      </c>
      <c r="D2279" t="s">
        <v>7456</v>
      </c>
      <c r="E2279" t="s">
        <v>7457</v>
      </c>
      <c r="F2279" t="s">
        <v>17</v>
      </c>
      <c r="G2279" t="s">
        <v>32</v>
      </c>
      <c r="H2279">
        <v>3</v>
      </c>
      <c r="I2279">
        <v>11</v>
      </c>
      <c r="J2279">
        <v>0</v>
      </c>
      <c r="K2279">
        <v>7</v>
      </c>
      <c r="L2279">
        <v>0</v>
      </c>
    </row>
    <row r="2280" spans="1:12">
      <c r="A2280" t="s">
        <v>7458</v>
      </c>
      <c r="B2280" t="s">
        <v>7459</v>
      </c>
      <c r="C2280" t="s">
        <v>7440</v>
      </c>
      <c r="D2280" t="s">
        <v>7460</v>
      </c>
      <c r="E2280" t="s">
        <v>7461</v>
      </c>
      <c r="F2280" t="s">
        <v>17</v>
      </c>
      <c r="G2280" t="s">
        <v>27</v>
      </c>
      <c r="H2280">
        <v>3</v>
      </c>
      <c r="I2280">
        <v>11</v>
      </c>
      <c r="J2280">
        <v>0</v>
      </c>
      <c r="K2280">
        <v>5</v>
      </c>
      <c r="L2280">
        <v>1</v>
      </c>
    </row>
    <row r="2281" spans="1:12">
      <c r="A2281" t="s">
        <v>7462</v>
      </c>
      <c r="B2281" t="s">
        <v>7463</v>
      </c>
      <c r="C2281" t="s">
        <v>7440</v>
      </c>
      <c r="D2281" t="s">
        <v>7464</v>
      </c>
      <c r="E2281" t="s">
        <v>2410</v>
      </c>
      <c r="F2281" t="s">
        <v>17</v>
      </c>
      <c r="G2281" t="s">
        <v>32</v>
      </c>
      <c r="H2281">
        <v>2</v>
      </c>
      <c r="I2281">
        <v>11</v>
      </c>
      <c r="J2281">
        <v>0</v>
      </c>
      <c r="K2281">
        <v>6</v>
      </c>
      <c r="L2281">
        <v>0</v>
      </c>
    </row>
    <row r="2282" spans="1:12">
      <c r="A2282" t="s">
        <v>7465</v>
      </c>
      <c r="B2282" t="s">
        <v>7466</v>
      </c>
      <c r="C2282" t="s">
        <v>7440</v>
      </c>
      <c r="D2282" t="s">
        <v>7467</v>
      </c>
      <c r="E2282" t="s">
        <v>5077</v>
      </c>
      <c r="F2282" t="s">
        <v>17</v>
      </c>
      <c r="G2282" t="s">
        <v>32</v>
      </c>
      <c r="H2282">
        <v>3</v>
      </c>
      <c r="I2282">
        <v>11</v>
      </c>
      <c r="J2282">
        <v>0</v>
      </c>
      <c r="K2282">
        <v>7</v>
      </c>
      <c r="L2282">
        <v>1</v>
      </c>
    </row>
    <row r="2283" spans="1:12">
      <c r="A2283" t="s">
        <v>7468</v>
      </c>
      <c r="B2283" t="s">
        <v>7469</v>
      </c>
      <c r="C2283" t="s">
        <v>7440</v>
      </c>
      <c r="D2283" t="s">
        <v>7470</v>
      </c>
      <c r="E2283" t="s">
        <v>7471</v>
      </c>
      <c r="F2283" t="s">
        <v>17</v>
      </c>
      <c r="G2283" t="s">
        <v>32</v>
      </c>
      <c r="H2283">
        <v>2</v>
      </c>
      <c r="I2283">
        <v>11</v>
      </c>
      <c r="J2283">
        <v>0</v>
      </c>
      <c r="K2283">
        <v>9</v>
      </c>
      <c r="L2283">
        <v>0</v>
      </c>
    </row>
    <row r="2284" spans="1:12">
      <c r="A2284" t="s">
        <v>7472</v>
      </c>
      <c r="B2284" t="s">
        <v>7473</v>
      </c>
      <c r="C2284" t="s">
        <v>7440</v>
      </c>
      <c r="D2284" t="s">
        <v>7474</v>
      </c>
      <c r="E2284" t="s">
        <v>7475</v>
      </c>
      <c r="F2284" t="s">
        <v>17</v>
      </c>
      <c r="G2284" t="s">
        <v>32</v>
      </c>
      <c r="H2284">
        <v>3</v>
      </c>
      <c r="I2284">
        <v>11</v>
      </c>
      <c r="J2284">
        <v>0</v>
      </c>
      <c r="K2284">
        <v>10</v>
      </c>
      <c r="L2284">
        <v>1</v>
      </c>
    </row>
    <row r="2285" spans="1:12">
      <c r="A2285" t="s">
        <v>7476</v>
      </c>
      <c r="B2285" t="s">
        <v>7477</v>
      </c>
      <c r="C2285" t="s">
        <v>7440</v>
      </c>
      <c r="D2285" t="s">
        <v>7478</v>
      </c>
      <c r="E2285" t="s">
        <v>5077</v>
      </c>
      <c r="F2285" t="s">
        <v>17</v>
      </c>
      <c r="G2285" t="s">
        <v>32</v>
      </c>
      <c r="H2285">
        <v>3</v>
      </c>
      <c r="I2285">
        <v>11</v>
      </c>
      <c r="J2285">
        <v>1</v>
      </c>
      <c r="K2285">
        <v>7</v>
      </c>
      <c r="L2285">
        <v>1</v>
      </c>
    </row>
    <row r="2286" spans="1:12">
      <c r="A2286" t="s">
        <v>7479</v>
      </c>
      <c r="B2286" t="s">
        <v>7480</v>
      </c>
      <c r="C2286" t="s">
        <v>7440</v>
      </c>
      <c r="D2286" t="s">
        <v>7481</v>
      </c>
      <c r="E2286" t="s">
        <v>7482</v>
      </c>
      <c r="F2286" t="s">
        <v>17</v>
      </c>
      <c r="G2286" t="s">
        <v>32</v>
      </c>
      <c r="H2286">
        <v>4</v>
      </c>
      <c r="I2286">
        <v>11</v>
      </c>
      <c r="J2286">
        <v>0</v>
      </c>
      <c r="K2286">
        <v>9</v>
      </c>
      <c r="L2286">
        <v>1</v>
      </c>
    </row>
    <row r="2287" spans="1:12">
      <c r="A2287" t="s">
        <v>7483</v>
      </c>
      <c r="B2287" t="s">
        <v>7484</v>
      </c>
      <c r="C2287" t="s">
        <v>7440</v>
      </c>
      <c r="D2287" t="s">
        <v>7485</v>
      </c>
      <c r="E2287" t="s">
        <v>7486</v>
      </c>
      <c r="F2287" t="s">
        <v>17</v>
      </c>
      <c r="G2287" t="s">
        <v>27</v>
      </c>
      <c r="H2287">
        <v>2</v>
      </c>
      <c r="I2287">
        <v>11</v>
      </c>
      <c r="J2287">
        <v>0</v>
      </c>
      <c r="K2287">
        <v>6</v>
      </c>
      <c r="L2287">
        <v>1</v>
      </c>
    </row>
    <row r="2288" spans="1:12">
      <c r="A2288" t="s">
        <v>7487</v>
      </c>
      <c r="B2288" t="s">
        <v>7488</v>
      </c>
      <c r="C2288" t="s">
        <v>7440</v>
      </c>
      <c r="D2288" t="s">
        <v>7489</v>
      </c>
      <c r="E2288" t="s">
        <v>7453</v>
      </c>
      <c r="F2288" t="s">
        <v>17</v>
      </c>
      <c r="G2288" t="s">
        <v>32</v>
      </c>
      <c r="H2288">
        <v>5</v>
      </c>
      <c r="I2288">
        <v>11</v>
      </c>
      <c r="J2288">
        <v>0</v>
      </c>
      <c r="K2288">
        <v>6</v>
      </c>
      <c r="L2288">
        <v>0</v>
      </c>
    </row>
    <row r="2289" spans="1:12">
      <c r="A2289" t="s">
        <v>7490</v>
      </c>
      <c r="B2289" t="s">
        <v>7491</v>
      </c>
      <c r="C2289" t="s">
        <v>7440</v>
      </c>
      <c r="D2289" t="s">
        <v>7492</v>
      </c>
      <c r="E2289" t="s">
        <v>5082</v>
      </c>
      <c r="F2289" t="s">
        <v>17</v>
      </c>
      <c r="G2289" t="s">
        <v>27</v>
      </c>
      <c r="H2289">
        <v>2</v>
      </c>
      <c r="I2289">
        <v>11</v>
      </c>
      <c r="J2289">
        <v>0</v>
      </c>
      <c r="K2289">
        <v>6</v>
      </c>
      <c r="L2289">
        <v>0</v>
      </c>
    </row>
    <row r="2290" spans="1:12">
      <c r="A2290" t="s">
        <v>7493</v>
      </c>
      <c r="B2290" t="s">
        <v>7494</v>
      </c>
      <c r="C2290" t="s">
        <v>7440</v>
      </c>
      <c r="D2290" t="s">
        <v>7495</v>
      </c>
      <c r="E2290" t="s">
        <v>7475</v>
      </c>
      <c r="F2290" t="s">
        <v>17</v>
      </c>
      <c r="G2290" t="s">
        <v>32</v>
      </c>
      <c r="H2290">
        <v>4</v>
      </c>
      <c r="I2290">
        <v>11</v>
      </c>
      <c r="J2290">
        <v>1</v>
      </c>
      <c r="K2290">
        <v>5</v>
      </c>
      <c r="L2290">
        <v>0</v>
      </c>
    </row>
    <row r="2291" spans="1:12">
      <c r="A2291" t="s">
        <v>7496</v>
      </c>
      <c r="B2291" t="s">
        <v>7497</v>
      </c>
      <c r="C2291" t="s">
        <v>7440</v>
      </c>
      <c r="D2291" t="s">
        <v>7498</v>
      </c>
      <c r="E2291" t="s">
        <v>2358</v>
      </c>
      <c r="F2291" t="s">
        <v>17</v>
      </c>
      <c r="G2291" t="s">
        <v>32</v>
      </c>
      <c r="H2291">
        <v>2</v>
      </c>
      <c r="I2291">
        <v>11</v>
      </c>
      <c r="J2291">
        <v>0</v>
      </c>
      <c r="K2291">
        <v>5</v>
      </c>
      <c r="L2291">
        <v>0</v>
      </c>
    </row>
    <row r="2292" spans="1:12">
      <c r="A2292" t="s">
        <v>7499</v>
      </c>
      <c r="B2292" t="s">
        <v>7500</v>
      </c>
      <c r="C2292" t="s">
        <v>7440</v>
      </c>
      <c r="D2292" t="s">
        <v>7501</v>
      </c>
      <c r="E2292" t="s">
        <v>2193</v>
      </c>
      <c r="F2292" t="s">
        <v>17</v>
      </c>
      <c r="G2292" t="s">
        <v>18</v>
      </c>
      <c r="H2292">
        <v>2</v>
      </c>
      <c r="I2292">
        <v>11</v>
      </c>
      <c r="J2292">
        <v>0</v>
      </c>
      <c r="K2292">
        <v>5</v>
      </c>
      <c r="L2292">
        <v>0</v>
      </c>
    </row>
    <row r="2293" spans="1:12">
      <c r="A2293" t="s">
        <v>7502</v>
      </c>
      <c r="B2293" t="s">
        <v>7503</v>
      </c>
      <c r="C2293" t="s">
        <v>7440</v>
      </c>
      <c r="D2293" t="s">
        <v>7504</v>
      </c>
      <c r="E2293" t="s">
        <v>7505</v>
      </c>
      <c r="F2293" t="s">
        <v>17</v>
      </c>
      <c r="G2293" t="s">
        <v>27</v>
      </c>
      <c r="H2293">
        <v>3</v>
      </c>
      <c r="I2293">
        <v>11</v>
      </c>
      <c r="J2293">
        <v>1</v>
      </c>
      <c r="K2293">
        <v>8</v>
      </c>
      <c r="L2293">
        <v>0</v>
      </c>
    </row>
    <row r="2294" spans="1:12">
      <c r="A2294" t="s">
        <v>7506</v>
      </c>
      <c r="B2294" t="s">
        <v>7507</v>
      </c>
      <c r="C2294" t="s">
        <v>7440</v>
      </c>
      <c r="D2294" t="s">
        <v>7508</v>
      </c>
      <c r="E2294" t="s">
        <v>7509</v>
      </c>
      <c r="F2294" t="s">
        <v>17</v>
      </c>
      <c r="G2294" t="s">
        <v>32</v>
      </c>
      <c r="H2294">
        <v>2</v>
      </c>
      <c r="I2294">
        <v>11</v>
      </c>
      <c r="J2294">
        <v>0</v>
      </c>
      <c r="K2294">
        <v>9</v>
      </c>
      <c r="L2294">
        <v>1</v>
      </c>
    </row>
    <row r="2295" spans="1:12">
      <c r="A2295" t="s">
        <v>7510</v>
      </c>
      <c r="B2295" t="s">
        <v>7511</v>
      </c>
      <c r="C2295" t="s">
        <v>7440</v>
      </c>
      <c r="D2295" t="s">
        <v>7512</v>
      </c>
      <c r="E2295" t="s">
        <v>7513</v>
      </c>
      <c r="F2295" t="s">
        <v>17</v>
      </c>
      <c r="G2295" t="s">
        <v>32</v>
      </c>
      <c r="H2295">
        <v>3</v>
      </c>
      <c r="I2295">
        <v>11</v>
      </c>
      <c r="J2295">
        <v>1</v>
      </c>
      <c r="K2295">
        <v>8</v>
      </c>
      <c r="L2295">
        <v>2</v>
      </c>
    </row>
    <row r="2296" spans="1:12">
      <c r="A2296" t="s">
        <v>7514</v>
      </c>
      <c r="B2296" t="s">
        <v>7515</v>
      </c>
      <c r="C2296" t="s">
        <v>7440</v>
      </c>
      <c r="D2296" t="s">
        <v>7516</v>
      </c>
      <c r="E2296" t="s">
        <v>7517</v>
      </c>
      <c r="F2296" t="s">
        <v>17</v>
      </c>
      <c r="G2296" t="s">
        <v>87</v>
      </c>
      <c r="H2296">
        <v>3</v>
      </c>
      <c r="I2296">
        <v>11</v>
      </c>
      <c r="J2296">
        <v>0</v>
      </c>
      <c r="K2296">
        <v>8</v>
      </c>
      <c r="L2296">
        <v>0</v>
      </c>
    </row>
    <row r="2297" spans="1:12">
      <c r="A2297" t="s">
        <v>7518</v>
      </c>
      <c r="B2297" t="s">
        <v>7519</v>
      </c>
      <c r="C2297" t="s">
        <v>7440</v>
      </c>
      <c r="D2297" t="s">
        <v>7520</v>
      </c>
      <c r="E2297" t="s">
        <v>1775</v>
      </c>
      <c r="F2297" t="s">
        <v>17</v>
      </c>
      <c r="G2297" t="s">
        <v>67</v>
      </c>
      <c r="H2297">
        <v>3</v>
      </c>
      <c r="I2297">
        <v>11</v>
      </c>
      <c r="J2297">
        <v>0</v>
      </c>
      <c r="K2297">
        <v>6</v>
      </c>
      <c r="L2297">
        <v>0</v>
      </c>
    </row>
    <row r="2298" spans="1:12">
      <c r="A2298" t="s">
        <v>7521</v>
      </c>
      <c r="B2298" t="s">
        <v>7522</v>
      </c>
      <c r="C2298" t="s">
        <v>7440</v>
      </c>
      <c r="D2298" t="s">
        <v>7523</v>
      </c>
      <c r="E2298" t="s">
        <v>7445</v>
      </c>
      <c r="F2298" t="s">
        <v>17</v>
      </c>
      <c r="G2298" t="s">
        <v>32</v>
      </c>
      <c r="H2298">
        <v>4</v>
      </c>
      <c r="I2298">
        <v>11</v>
      </c>
      <c r="J2298">
        <v>1</v>
      </c>
      <c r="K2298">
        <v>7</v>
      </c>
      <c r="L2298">
        <v>0</v>
      </c>
    </row>
    <row r="2299" spans="1:12">
      <c r="A2299" t="s">
        <v>7524</v>
      </c>
      <c r="B2299" t="s">
        <v>7525</v>
      </c>
      <c r="C2299" t="s">
        <v>7440</v>
      </c>
      <c r="D2299" t="s">
        <v>7526</v>
      </c>
      <c r="E2299" t="s">
        <v>7527</v>
      </c>
      <c r="F2299" t="s">
        <v>17</v>
      </c>
      <c r="G2299" t="s">
        <v>113</v>
      </c>
      <c r="H2299">
        <v>3</v>
      </c>
      <c r="I2299">
        <v>11</v>
      </c>
      <c r="J2299">
        <v>0</v>
      </c>
      <c r="K2299">
        <v>10</v>
      </c>
      <c r="L2299">
        <v>0</v>
      </c>
    </row>
    <row r="2300" spans="1:12">
      <c r="A2300" t="s">
        <v>7528</v>
      </c>
      <c r="B2300" t="s">
        <v>7529</v>
      </c>
      <c r="C2300" t="s">
        <v>7440</v>
      </c>
      <c r="D2300" t="s">
        <v>7530</v>
      </c>
      <c r="E2300" t="s">
        <v>2273</v>
      </c>
      <c r="F2300" t="s">
        <v>17</v>
      </c>
      <c r="G2300" t="s">
        <v>32</v>
      </c>
      <c r="H2300">
        <v>2</v>
      </c>
      <c r="I2300">
        <v>11</v>
      </c>
      <c r="J2300">
        <v>0</v>
      </c>
      <c r="K2300">
        <v>5</v>
      </c>
      <c r="L2300">
        <v>1</v>
      </c>
    </row>
    <row r="2301" spans="1:12">
      <c r="A2301" t="s">
        <v>7531</v>
      </c>
      <c r="B2301" t="s">
        <v>7532</v>
      </c>
      <c r="C2301" t="s">
        <v>7440</v>
      </c>
      <c r="D2301" t="s">
        <v>7533</v>
      </c>
      <c r="E2301" t="s">
        <v>7534</v>
      </c>
      <c r="F2301" t="s">
        <v>17</v>
      </c>
      <c r="G2301" t="s">
        <v>32</v>
      </c>
      <c r="H2301">
        <v>3</v>
      </c>
      <c r="I2301">
        <v>11</v>
      </c>
      <c r="J2301">
        <v>0</v>
      </c>
      <c r="K2301">
        <v>9</v>
      </c>
      <c r="L2301">
        <v>1</v>
      </c>
    </row>
    <row r="2302" spans="1:12">
      <c r="A2302" t="s">
        <v>7535</v>
      </c>
      <c r="B2302" t="s">
        <v>7536</v>
      </c>
      <c r="C2302" t="s">
        <v>7440</v>
      </c>
      <c r="D2302" t="s">
        <v>7537</v>
      </c>
      <c r="E2302" t="s">
        <v>7538</v>
      </c>
      <c r="F2302" t="s">
        <v>17</v>
      </c>
      <c r="G2302" t="s">
        <v>18</v>
      </c>
      <c r="H2302">
        <v>4</v>
      </c>
      <c r="I2302">
        <v>11</v>
      </c>
      <c r="J2302">
        <v>1</v>
      </c>
      <c r="K2302">
        <v>9</v>
      </c>
      <c r="L2302">
        <v>1</v>
      </c>
    </row>
    <row r="2303" spans="1:12">
      <c r="A2303" t="s">
        <v>7539</v>
      </c>
      <c r="B2303" t="s">
        <v>7540</v>
      </c>
      <c r="C2303" t="s">
        <v>7440</v>
      </c>
      <c r="D2303" t="s">
        <v>7541</v>
      </c>
      <c r="E2303" t="s">
        <v>7475</v>
      </c>
      <c r="F2303" t="s">
        <v>17</v>
      </c>
      <c r="G2303" t="s">
        <v>32</v>
      </c>
      <c r="H2303">
        <v>4</v>
      </c>
      <c r="I2303">
        <v>11</v>
      </c>
      <c r="J2303">
        <v>0</v>
      </c>
      <c r="K2303">
        <v>10</v>
      </c>
      <c r="L2303">
        <v>0</v>
      </c>
    </row>
    <row r="2304" spans="1:12">
      <c r="A2304" t="s">
        <v>7542</v>
      </c>
      <c r="B2304" t="s">
        <v>7543</v>
      </c>
      <c r="C2304" t="s">
        <v>7440</v>
      </c>
      <c r="D2304" t="s">
        <v>7544</v>
      </c>
      <c r="E2304" t="s">
        <v>7445</v>
      </c>
      <c r="F2304" t="s">
        <v>17</v>
      </c>
      <c r="G2304" t="s">
        <v>27</v>
      </c>
      <c r="H2304">
        <v>3</v>
      </c>
      <c r="I2304">
        <v>11</v>
      </c>
      <c r="J2304">
        <v>0</v>
      </c>
      <c r="K2304">
        <v>10</v>
      </c>
      <c r="L2304">
        <v>1</v>
      </c>
    </row>
    <row r="2305" spans="1:12">
      <c r="A2305" t="s">
        <v>7545</v>
      </c>
      <c r="B2305" t="s">
        <v>7546</v>
      </c>
      <c r="C2305" t="s">
        <v>7440</v>
      </c>
      <c r="D2305" t="s">
        <v>7547</v>
      </c>
      <c r="E2305" t="s">
        <v>7527</v>
      </c>
      <c r="F2305" t="s">
        <v>17</v>
      </c>
      <c r="G2305" t="s">
        <v>87</v>
      </c>
      <c r="H2305">
        <v>3</v>
      </c>
      <c r="I2305">
        <v>11</v>
      </c>
      <c r="J2305">
        <v>0</v>
      </c>
      <c r="K2305">
        <v>11</v>
      </c>
      <c r="L2305">
        <v>0</v>
      </c>
    </row>
    <row r="2306" spans="1:12">
      <c r="A2306" t="s">
        <v>7548</v>
      </c>
      <c r="B2306" t="s">
        <v>7549</v>
      </c>
      <c r="C2306" t="s">
        <v>7440</v>
      </c>
      <c r="D2306" t="s">
        <v>7550</v>
      </c>
      <c r="E2306" t="s">
        <v>7551</v>
      </c>
      <c r="F2306" t="s">
        <v>17</v>
      </c>
      <c r="G2306" t="s">
        <v>27</v>
      </c>
      <c r="H2306">
        <v>1</v>
      </c>
      <c r="I2306">
        <v>11</v>
      </c>
      <c r="J2306">
        <v>1</v>
      </c>
      <c r="K2306">
        <v>8</v>
      </c>
      <c r="L2306">
        <v>0</v>
      </c>
    </row>
    <row r="2307" spans="1:12">
      <c r="A2307" t="s">
        <v>7552</v>
      </c>
      <c r="B2307" t="s">
        <v>7553</v>
      </c>
      <c r="C2307" t="s">
        <v>7440</v>
      </c>
      <c r="D2307" t="s">
        <v>7554</v>
      </c>
      <c r="E2307" t="s">
        <v>7509</v>
      </c>
      <c r="F2307" t="s">
        <v>17</v>
      </c>
      <c r="G2307" t="s">
        <v>27</v>
      </c>
      <c r="H2307">
        <v>2</v>
      </c>
      <c r="I2307">
        <v>11</v>
      </c>
      <c r="J2307">
        <v>0</v>
      </c>
      <c r="K2307">
        <v>8</v>
      </c>
      <c r="L2307">
        <v>1</v>
      </c>
    </row>
    <row r="2308" spans="1:12">
      <c r="A2308" t="s">
        <v>7555</v>
      </c>
      <c r="B2308" t="s">
        <v>7556</v>
      </c>
      <c r="C2308" t="s">
        <v>7440</v>
      </c>
      <c r="D2308" t="s">
        <v>7557</v>
      </c>
      <c r="E2308" t="s">
        <v>5077</v>
      </c>
      <c r="F2308" t="s">
        <v>17</v>
      </c>
      <c r="G2308" t="s">
        <v>32</v>
      </c>
      <c r="H2308">
        <v>5</v>
      </c>
      <c r="I2308">
        <v>11</v>
      </c>
      <c r="J2308">
        <v>0</v>
      </c>
      <c r="K2308">
        <v>7</v>
      </c>
      <c r="L2308">
        <v>0</v>
      </c>
    </row>
    <row r="2309" spans="1:12">
      <c r="A2309" t="s">
        <v>7558</v>
      </c>
      <c r="B2309" t="s">
        <v>7559</v>
      </c>
      <c r="C2309" t="s">
        <v>7440</v>
      </c>
      <c r="D2309" t="s">
        <v>7560</v>
      </c>
      <c r="E2309" t="s">
        <v>7445</v>
      </c>
      <c r="F2309" t="s">
        <v>17</v>
      </c>
      <c r="G2309" t="s">
        <v>32</v>
      </c>
      <c r="H2309">
        <v>4</v>
      </c>
      <c r="I2309">
        <v>11</v>
      </c>
      <c r="J2309">
        <v>1</v>
      </c>
      <c r="K2309">
        <v>9</v>
      </c>
      <c r="L2309">
        <v>1</v>
      </c>
    </row>
    <row r="2310" spans="1:12">
      <c r="A2310" t="s">
        <v>7561</v>
      </c>
      <c r="B2310" t="s">
        <v>7562</v>
      </c>
      <c r="C2310" t="s">
        <v>7440</v>
      </c>
      <c r="D2310" t="s">
        <v>7563</v>
      </c>
      <c r="E2310" t="s">
        <v>7445</v>
      </c>
      <c r="F2310" t="s">
        <v>17</v>
      </c>
      <c r="G2310" t="s">
        <v>27</v>
      </c>
      <c r="H2310">
        <v>5</v>
      </c>
      <c r="I2310">
        <v>11</v>
      </c>
      <c r="J2310">
        <v>0</v>
      </c>
      <c r="K2310">
        <v>7</v>
      </c>
      <c r="L2310">
        <v>0</v>
      </c>
    </row>
    <row r="2311" spans="1:12">
      <c r="A2311" t="s">
        <v>7564</v>
      </c>
      <c r="B2311" t="s">
        <v>7565</v>
      </c>
      <c r="C2311" t="s">
        <v>7440</v>
      </c>
      <c r="D2311" t="s">
        <v>7566</v>
      </c>
      <c r="E2311" t="s">
        <v>7513</v>
      </c>
      <c r="F2311" t="s">
        <v>17</v>
      </c>
      <c r="G2311" t="s">
        <v>67</v>
      </c>
      <c r="H2311">
        <v>2</v>
      </c>
      <c r="I2311">
        <v>11</v>
      </c>
      <c r="J2311">
        <v>0</v>
      </c>
      <c r="K2311">
        <v>10</v>
      </c>
      <c r="L2311">
        <v>0</v>
      </c>
    </row>
    <row r="2312" spans="1:12">
      <c r="A2312" t="s">
        <v>7567</v>
      </c>
      <c r="B2312" t="s">
        <v>7568</v>
      </c>
      <c r="C2312" t="s">
        <v>7440</v>
      </c>
      <c r="D2312" t="s">
        <v>7569</v>
      </c>
      <c r="E2312" t="s">
        <v>7509</v>
      </c>
      <c r="F2312" t="s">
        <v>17</v>
      </c>
      <c r="G2312" t="s">
        <v>32</v>
      </c>
      <c r="H2312">
        <v>4</v>
      </c>
      <c r="I2312">
        <v>11</v>
      </c>
      <c r="J2312">
        <v>0</v>
      </c>
      <c r="K2312">
        <v>10</v>
      </c>
      <c r="L2312">
        <v>0</v>
      </c>
    </row>
    <row r="2313" spans="1:12">
      <c r="A2313" t="s">
        <v>7570</v>
      </c>
      <c r="B2313" t="s">
        <v>7571</v>
      </c>
      <c r="C2313" t="s">
        <v>7440</v>
      </c>
      <c r="D2313" t="s">
        <v>7572</v>
      </c>
      <c r="E2313" t="s">
        <v>4810</v>
      </c>
      <c r="F2313" t="s">
        <v>17</v>
      </c>
      <c r="G2313" t="s">
        <v>27</v>
      </c>
      <c r="H2313">
        <v>4</v>
      </c>
      <c r="I2313">
        <v>11</v>
      </c>
      <c r="J2313">
        <v>1</v>
      </c>
      <c r="K2313">
        <v>7</v>
      </c>
      <c r="L2313">
        <v>0</v>
      </c>
    </row>
    <row r="2314" spans="1:12">
      <c r="A2314" t="s">
        <v>7573</v>
      </c>
      <c r="B2314" t="s">
        <v>7574</v>
      </c>
      <c r="C2314" t="s">
        <v>7440</v>
      </c>
      <c r="D2314" t="s">
        <v>7575</v>
      </c>
      <c r="E2314" t="s">
        <v>7475</v>
      </c>
      <c r="F2314" t="s">
        <v>17</v>
      </c>
      <c r="G2314" t="s">
        <v>32</v>
      </c>
      <c r="H2314">
        <v>4</v>
      </c>
      <c r="I2314">
        <v>11</v>
      </c>
      <c r="J2314">
        <v>1</v>
      </c>
      <c r="K2314">
        <v>3</v>
      </c>
      <c r="L2314">
        <v>0</v>
      </c>
    </row>
    <row r="2315" spans="1:12">
      <c r="A2315" t="s">
        <v>7576</v>
      </c>
      <c r="B2315" t="s">
        <v>7577</v>
      </c>
      <c r="C2315" t="s">
        <v>7440</v>
      </c>
      <c r="D2315" t="s">
        <v>7578</v>
      </c>
      <c r="E2315" t="s">
        <v>7475</v>
      </c>
      <c r="F2315" t="s">
        <v>17</v>
      </c>
      <c r="G2315" t="s">
        <v>18</v>
      </c>
      <c r="H2315">
        <v>5</v>
      </c>
      <c r="I2315">
        <v>11</v>
      </c>
      <c r="J2315">
        <v>0</v>
      </c>
      <c r="K2315">
        <v>6</v>
      </c>
      <c r="L2315">
        <v>0</v>
      </c>
    </row>
    <row r="2316" spans="1:12">
      <c r="A2316" t="s">
        <v>7579</v>
      </c>
      <c r="B2316" t="s">
        <v>7580</v>
      </c>
      <c r="C2316" t="s">
        <v>7440</v>
      </c>
      <c r="D2316" t="s">
        <v>7581</v>
      </c>
      <c r="E2316" t="s">
        <v>7445</v>
      </c>
      <c r="F2316" t="s">
        <v>17</v>
      </c>
      <c r="G2316" t="s">
        <v>32</v>
      </c>
      <c r="H2316">
        <v>5</v>
      </c>
      <c r="I2316">
        <v>11</v>
      </c>
      <c r="J2316">
        <v>0</v>
      </c>
      <c r="K2316">
        <v>6</v>
      </c>
      <c r="L2316">
        <v>1</v>
      </c>
    </row>
    <row r="2317" spans="1:12">
      <c r="A2317" t="s">
        <v>7582</v>
      </c>
      <c r="B2317" t="s">
        <v>7583</v>
      </c>
      <c r="C2317" t="s">
        <v>7440</v>
      </c>
      <c r="D2317" t="s">
        <v>7584</v>
      </c>
      <c r="E2317" t="s">
        <v>7509</v>
      </c>
      <c r="F2317" t="s">
        <v>17</v>
      </c>
      <c r="G2317" t="s">
        <v>32</v>
      </c>
      <c r="H2317">
        <v>4</v>
      </c>
      <c r="I2317">
        <v>11</v>
      </c>
      <c r="J2317">
        <v>0</v>
      </c>
      <c r="K2317">
        <v>8</v>
      </c>
      <c r="L2317">
        <v>0</v>
      </c>
    </row>
    <row r="2318" spans="1:12">
      <c r="A2318" t="s">
        <v>7585</v>
      </c>
      <c r="B2318" t="s">
        <v>7586</v>
      </c>
      <c r="C2318" t="s">
        <v>7440</v>
      </c>
      <c r="D2318" t="s">
        <v>7587</v>
      </c>
      <c r="E2318" t="s">
        <v>7538</v>
      </c>
      <c r="F2318" t="s">
        <v>17</v>
      </c>
      <c r="G2318" t="s">
        <v>32</v>
      </c>
      <c r="H2318">
        <v>4</v>
      </c>
      <c r="I2318">
        <v>11</v>
      </c>
      <c r="J2318">
        <v>0</v>
      </c>
      <c r="K2318">
        <v>6</v>
      </c>
      <c r="L2318">
        <v>0</v>
      </c>
    </row>
    <row r="2319" spans="1:12">
      <c r="A2319" t="s">
        <v>7588</v>
      </c>
      <c r="B2319" t="s">
        <v>7589</v>
      </c>
      <c r="C2319" t="s">
        <v>7440</v>
      </c>
      <c r="D2319" t="s">
        <v>7590</v>
      </c>
      <c r="E2319" t="s">
        <v>7591</v>
      </c>
      <c r="F2319" t="s">
        <v>17</v>
      </c>
      <c r="G2319" t="s">
        <v>32</v>
      </c>
      <c r="H2319">
        <v>3</v>
      </c>
      <c r="I2319">
        <v>11</v>
      </c>
      <c r="J2319">
        <v>0</v>
      </c>
      <c r="K2319">
        <v>5</v>
      </c>
      <c r="L2319">
        <v>1</v>
      </c>
    </row>
    <row r="2320" spans="1:12">
      <c r="A2320" t="s">
        <v>7592</v>
      </c>
      <c r="B2320" t="s">
        <v>7593</v>
      </c>
      <c r="C2320" t="s">
        <v>7440</v>
      </c>
      <c r="D2320" t="s">
        <v>7594</v>
      </c>
      <c r="E2320" t="s">
        <v>7595</v>
      </c>
      <c r="F2320" t="s">
        <v>17</v>
      </c>
      <c r="G2320" t="s">
        <v>32</v>
      </c>
      <c r="H2320">
        <v>3</v>
      </c>
      <c r="I2320">
        <v>11</v>
      </c>
      <c r="J2320">
        <v>0</v>
      </c>
      <c r="K2320">
        <v>6</v>
      </c>
      <c r="L2320">
        <v>0</v>
      </c>
    </row>
    <row r="2321" spans="1:12">
      <c r="A2321" t="s">
        <v>7596</v>
      </c>
      <c r="B2321" t="s">
        <v>7597</v>
      </c>
      <c r="C2321" t="s">
        <v>7440</v>
      </c>
      <c r="D2321" t="s">
        <v>7598</v>
      </c>
      <c r="E2321" t="s">
        <v>7599</v>
      </c>
      <c r="F2321" t="s">
        <v>17</v>
      </c>
      <c r="G2321" t="s">
        <v>32</v>
      </c>
      <c r="H2321">
        <v>5</v>
      </c>
      <c r="I2321">
        <v>11</v>
      </c>
      <c r="J2321">
        <v>0</v>
      </c>
      <c r="K2321">
        <v>7</v>
      </c>
      <c r="L2321">
        <v>0</v>
      </c>
    </row>
    <row r="2322" spans="1:12">
      <c r="A2322" t="s">
        <v>7600</v>
      </c>
      <c r="B2322" t="s">
        <v>7601</v>
      </c>
      <c r="C2322" t="s">
        <v>7440</v>
      </c>
      <c r="D2322" t="s">
        <v>7602</v>
      </c>
      <c r="E2322" t="s">
        <v>5077</v>
      </c>
      <c r="F2322" t="s">
        <v>192</v>
      </c>
      <c r="G2322" t="s">
        <v>193</v>
      </c>
      <c r="H2322">
        <v>5</v>
      </c>
      <c r="I2322">
        <v>11</v>
      </c>
      <c r="J2322">
        <v>0</v>
      </c>
      <c r="K2322">
        <v>5</v>
      </c>
      <c r="L2322">
        <v>0</v>
      </c>
    </row>
    <row r="2323" spans="1:12">
      <c r="A2323" t="s">
        <v>7603</v>
      </c>
      <c r="B2323" t="s">
        <v>7604</v>
      </c>
      <c r="C2323" t="s">
        <v>7440</v>
      </c>
      <c r="D2323" t="s">
        <v>7560</v>
      </c>
      <c r="E2323" t="s">
        <v>7445</v>
      </c>
      <c r="F2323" t="s">
        <v>192</v>
      </c>
      <c r="G2323" t="s">
        <v>193</v>
      </c>
      <c r="H2323">
        <v>5</v>
      </c>
      <c r="I2323">
        <v>11</v>
      </c>
      <c r="J2323">
        <v>0</v>
      </c>
      <c r="K2323">
        <v>6</v>
      </c>
      <c r="L2323">
        <v>0</v>
      </c>
    </row>
    <row r="2324" spans="1:12">
      <c r="A2324" t="s">
        <v>7605</v>
      </c>
      <c r="B2324" t="s">
        <v>7606</v>
      </c>
      <c r="C2324" t="s">
        <v>7607</v>
      </c>
      <c r="D2324" t="s">
        <v>7608</v>
      </c>
      <c r="E2324" t="s">
        <v>7609</v>
      </c>
      <c r="F2324" t="s">
        <v>17</v>
      </c>
      <c r="G2324" t="s">
        <v>32</v>
      </c>
      <c r="H2324">
        <v>4</v>
      </c>
      <c r="I2324">
        <v>11</v>
      </c>
      <c r="J2324">
        <v>1</v>
      </c>
      <c r="K2324">
        <v>8</v>
      </c>
      <c r="L2324">
        <v>0</v>
      </c>
    </row>
    <row r="2325" spans="1:12">
      <c r="A2325" t="s">
        <v>7610</v>
      </c>
      <c r="B2325" t="s">
        <v>7611</v>
      </c>
      <c r="C2325" t="s">
        <v>7607</v>
      </c>
      <c r="D2325" t="s">
        <v>7612</v>
      </c>
      <c r="E2325" t="s">
        <v>7613</v>
      </c>
      <c r="F2325" t="s">
        <v>17</v>
      </c>
      <c r="G2325" t="s">
        <v>113</v>
      </c>
      <c r="H2325">
        <v>4</v>
      </c>
      <c r="I2325">
        <v>11</v>
      </c>
      <c r="J2325">
        <v>1</v>
      </c>
      <c r="K2325">
        <v>7</v>
      </c>
      <c r="L2325">
        <v>0</v>
      </c>
    </row>
    <row r="2326" spans="1:12">
      <c r="A2326" t="s">
        <v>7614</v>
      </c>
      <c r="B2326" t="s">
        <v>7615</v>
      </c>
      <c r="C2326" t="s">
        <v>7607</v>
      </c>
      <c r="D2326" t="s">
        <v>7616</v>
      </c>
      <c r="E2326" t="s">
        <v>7617</v>
      </c>
      <c r="F2326" t="s">
        <v>17</v>
      </c>
      <c r="G2326" t="s">
        <v>32</v>
      </c>
      <c r="H2326">
        <v>4</v>
      </c>
      <c r="I2326">
        <v>11</v>
      </c>
      <c r="J2326">
        <v>0</v>
      </c>
      <c r="K2326">
        <v>6</v>
      </c>
      <c r="L2326">
        <v>0</v>
      </c>
    </row>
    <row r="2327" spans="1:12">
      <c r="A2327" t="s">
        <v>7618</v>
      </c>
      <c r="B2327" t="s">
        <v>7619</v>
      </c>
      <c r="C2327" t="s">
        <v>7607</v>
      </c>
      <c r="D2327" t="s">
        <v>7620</v>
      </c>
      <c r="E2327" t="s">
        <v>3460</v>
      </c>
      <c r="F2327" t="s">
        <v>17</v>
      </c>
      <c r="G2327" t="s">
        <v>140</v>
      </c>
      <c r="H2327">
        <v>5</v>
      </c>
      <c r="I2327">
        <v>11</v>
      </c>
      <c r="J2327">
        <v>1</v>
      </c>
      <c r="K2327">
        <v>8</v>
      </c>
      <c r="L2327">
        <v>0</v>
      </c>
    </row>
    <row r="2328" spans="1:12">
      <c r="A2328" t="s">
        <v>7621</v>
      </c>
      <c r="B2328" t="s">
        <v>7622</v>
      </c>
      <c r="C2328" t="s">
        <v>7607</v>
      </c>
      <c r="D2328" t="s">
        <v>7623</v>
      </c>
      <c r="E2328" t="s">
        <v>7624</v>
      </c>
      <c r="F2328" t="s">
        <v>17</v>
      </c>
      <c r="G2328" t="s">
        <v>32</v>
      </c>
      <c r="H2328">
        <v>3</v>
      </c>
      <c r="I2328">
        <v>11</v>
      </c>
      <c r="J2328">
        <v>0</v>
      </c>
      <c r="K2328">
        <v>9</v>
      </c>
      <c r="L2328">
        <v>0</v>
      </c>
    </row>
    <row r="2329" spans="1:12">
      <c r="A2329" t="s">
        <v>7625</v>
      </c>
      <c r="B2329" t="s">
        <v>7626</v>
      </c>
      <c r="C2329" t="s">
        <v>7607</v>
      </c>
      <c r="D2329" t="s">
        <v>7627</v>
      </c>
      <c r="E2329" t="s">
        <v>7628</v>
      </c>
      <c r="F2329" t="s">
        <v>17</v>
      </c>
      <c r="G2329" t="s">
        <v>32</v>
      </c>
      <c r="H2329">
        <v>3</v>
      </c>
      <c r="I2329">
        <v>11</v>
      </c>
      <c r="J2329">
        <v>0</v>
      </c>
      <c r="K2329">
        <v>9</v>
      </c>
      <c r="L2329">
        <v>0</v>
      </c>
    </row>
    <row r="2330" spans="1:12">
      <c r="A2330" t="s">
        <v>7629</v>
      </c>
      <c r="B2330" t="s">
        <v>7630</v>
      </c>
      <c r="C2330" t="s">
        <v>7607</v>
      </c>
      <c r="D2330" t="s">
        <v>7627</v>
      </c>
      <c r="E2330" t="s">
        <v>7628</v>
      </c>
      <c r="F2330" t="s">
        <v>17</v>
      </c>
      <c r="G2330" t="s">
        <v>32</v>
      </c>
      <c r="H2330">
        <v>4</v>
      </c>
      <c r="I2330">
        <v>11</v>
      </c>
      <c r="J2330">
        <v>1</v>
      </c>
      <c r="K2330">
        <v>10</v>
      </c>
      <c r="L2330">
        <v>0</v>
      </c>
    </row>
    <row r="2331" spans="1:12">
      <c r="A2331" t="s">
        <v>7631</v>
      </c>
      <c r="B2331" t="s">
        <v>7632</v>
      </c>
      <c r="C2331" t="s">
        <v>7607</v>
      </c>
      <c r="D2331" t="s">
        <v>7633</v>
      </c>
      <c r="E2331" t="s">
        <v>7634</v>
      </c>
      <c r="F2331" t="s">
        <v>192</v>
      </c>
      <c r="G2331" t="s">
        <v>193</v>
      </c>
      <c r="H2331">
        <v>4</v>
      </c>
      <c r="I2331">
        <v>11</v>
      </c>
      <c r="J2331">
        <v>0</v>
      </c>
      <c r="K2331">
        <v>4</v>
      </c>
      <c r="L2331">
        <v>0</v>
      </c>
    </row>
    <row r="2332" spans="1:12">
      <c r="A2332" t="s">
        <v>7635</v>
      </c>
      <c r="B2332" t="s">
        <v>7636</v>
      </c>
      <c r="C2332" t="s">
        <v>7607</v>
      </c>
      <c r="D2332" t="s">
        <v>7627</v>
      </c>
      <c r="E2332" t="s">
        <v>7628</v>
      </c>
      <c r="F2332" t="s">
        <v>192</v>
      </c>
      <c r="G2332" t="s">
        <v>193</v>
      </c>
      <c r="H2332">
        <v>5</v>
      </c>
      <c r="I2332">
        <v>11</v>
      </c>
      <c r="J2332">
        <v>2</v>
      </c>
      <c r="K2332">
        <v>3</v>
      </c>
      <c r="L2332">
        <v>0</v>
      </c>
    </row>
    <row r="2333" spans="1:12">
      <c r="A2333" t="s">
        <v>7637</v>
      </c>
      <c r="B2333" t="s">
        <v>7638</v>
      </c>
      <c r="C2333" t="s">
        <v>7607</v>
      </c>
      <c r="D2333" t="s">
        <v>7639</v>
      </c>
      <c r="E2333" t="s">
        <v>7640</v>
      </c>
      <c r="F2333" t="s">
        <v>17</v>
      </c>
      <c r="G2333" t="s">
        <v>32</v>
      </c>
      <c r="H2333">
        <v>4</v>
      </c>
      <c r="I2333">
        <v>11</v>
      </c>
      <c r="J2333">
        <v>2</v>
      </c>
      <c r="K2333">
        <v>9</v>
      </c>
      <c r="L2333">
        <v>0</v>
      </c>
    </row>
    <row r="2334" spans="1:12">
      <c r="A2334" t="s">
        <v>7641</v>
      </c>
      <c r="B2334" t="s">
        <v>7642</v>
      </c>
      <c r="C2334" t="s">
        <v>7607</v>
      </c>
      <c r="D2334" t="s">
        <v>7643</v>
      </c>
      <c r="E2334" t="s">
        <v>3783</v>
      </c>
      <c r="F2334" t="s">
        <v>17</v>
      </c>
      <c r="G2334" t="s">
        <v>27</v>
      </c>
      <c r="H2334">
        <v>5</v>
      </c>
      <c r="I2334">
        <v>11</v>
      </c>
      <c r="J2334">
        <v>1</v>
      </c>
      <c r="K2334">
        <v>4</v>
      </c>
      <c r="L2334">
        <v>0</v>
      </c>
    </row>
    <row r="2335" spans="1:12">
      <c r="A2335" t="s">
        <v>7644</v>
      </c>
      <c r="B2335" t="s">
        <v>7645</v>
      </c>
      <c r="C2335" t="s">
        <v>7607</v>
      </c>
      <c r="D2335" t="s">
        <v>7646</v>
      </c>
      <c r="E2335" t="s">
        <v>3460</v>
      </c>
      <c r="F2335" t="s">
        <v>17</v>
      </c>
      <c r="G2335" t="s">
        <v>32</v>
      </c>
      <c r="H2335">
        <v>4</v>
      </c>
      <c r="I2335">
        <v>11</v>
      </c>
      <c r="J2335">
        <v>0</v>
      </c>
      <c r="K2335">
        <v>8</v>
      </c>
      <c r="L2335">
        <v>0</v>
      </c>
    </row>
    <row r="2336" spans="1:12">
      <c r="A2336" t="s">
        <v>7647</v>
      </c>
      <c r="B2336" t="s">
        <v>7648</v>
      </c>
      <c r="C2336" t="s">
        <v>7649</v>
      </c>
      <c r="D2336" t="s">
        <v>7650</v>
      </c>
      <c r="E2336" t="s">
        <v>78</v>
      </c>
      <c r="F2336" t="s">
        <v>17</v>
      </c>
      <c r="G2336" t="s">
        <v>18</v>
      </c>
      <c r="H2336">
        <v>3</v>
      </c>
      <c r="I2336">
        <v>11</v>
      </c>
      <c r="J2336">
        <v>1</v>
      </c>
      <c r="K2336">
        <v>8</v>
      </c>
      <c r="L2336">
        <v>1</v>
      </c>
    </row>
    <row r="2337" spans="1:12">
      <c r="A2337" t="s">
        <v>7651</v>
      </c>
      <c r="B2337" t="s">
        <v>7652</v>
      </c>
      <c r="C2337" t="s">
        <v>7649</v>
      </c>
      <c r="D2337" t="s">
        <v>7653</v>
      </c>
      <c r="E2337" t="s">
        <v>7654</v>
      </c>
      <c r="F2337" t="s">
        <v>17</v>
      </c>
      <c r="G2337" t="s">
        <v>27</v>
      </c>
      <c r="H2337">
        <v>2</v>
      </c>
      <c r="I2337">
        <v>11</v>
      </c>
      <c r="J2337">
        <v>1</v>
      </c>
      <c r="K2337">
        <v>6</v>
      </c>
      <c r="L2337">
        <v>0</v>
      </c>
    </row>
    <row r="2338" spans="1:12">
      <c r="A2338" t="s">
        <v>7655</v>
      </c>
      <c r="B2338" t="s">
        <v>7656</v>
      </c>
      <c r="C2338" t="s">
        <v>7649</v>
      </c>
      <c r="D2338" t="s">
        <v>7657</v>
      </c>
      <c r="E2338" t="s">
        <v>6111</v>
      </c>
      <c r="F2338" t="s">
        <v>17</v>
      </c>
      <c r="G2338" t="s">
        <v>32</v>
      </c>
      <c r="H2338">
        <v>2</v>
      </c>
      <c r="I2338">
        <v>11</v>
      </c>
      <c r="J2338">
        <v>0</v>
      </c>
      <c r="K2338">
        <v>6</v>
      </c>
      <c r="L2338">
        <v>2</v>
      </c>
    </row>
    <row r="2339" spans="1:12">
      <c r="A2339" t="s">
        <v>7658</v>
      </c>
      <c r="B2339" t="s">
        <v>7659</v>
      </c>
      <c r="C2339" t="s">
        <v>7649</v>
      </c>
      <c r="D2339" t="s">
        <v>7660</v>
      </c>
      <c r="E2339" t="s">
        <v>3849</v>
      </c>
      <c r="F2339" t="s">
        <v>17</v>
      </c>
      <c r="G2339" t="s">
        <v>32</v>
      </c>
      <c r="H2339">
        <v>4</v>
      </c>
      <c r="I2339">
        <v>11</v>
      </c>
      <c r="J2339">
        <v>0</v>
      </c>
      <c r="K2339">
        <v>7</v>
      </c>
      <c r="L2339">
        <v>0</v>
      </c>
    </row>
    <row r="2340" spans="1:12">
      <c r="A2340" t="s">
        <v>7661</v>
      </c>
      <c r="B2340" t="s">
        <v>7662</v>
      </c>
      <c r="C2340" t="s">
        <v>7649</v>
      </c>
      <c r="D2340" t="s">
        <v>7663</v>
      </c>
      <c r="E2340" t="s">
        <v>7664</v>
      </c>
      <c r="F2340" t="s">
        <v>17</v>
      </c>
      <c r="G2340" t="s">
        <v>113</v>
      </c>
      <c r="H2340">
        <v>4</v>
      </c>
      <c r="I2340">
        <v>11</v>
      </c>
      <c r="J2340">
        <v>0</v>
      </c>
      <c r="K2340">
        <v>9</v>
      </c>
      <c r="L2340">
        <v>0</v>
      </c>
    </row>
    <row r="2341" spans="1:12">
      <c r="A2341" t="s">
        <v>7665</v>
      </c>
      <c r="B2341" t="s">
        <v>7666</v>
      </c>
      <c r="C2341" t="s">
        <v>7649</v>
      </c>
      <c r="D2341" t="s">
        <v>7667</v>
      </c>
      <c r="E2341" t="s">
        <v>5300</v>
      </c>
      <c r="F2341" t="s">
        <v>17</v>
      </c>
      <c r="G2341" t="s">
        <v>18</v>
      </c>
      <c r="H2341">
        <v>1</v>
      </c>
      <c r="I2341">
        <v>11</v>
      </c>
      <c r="J2341">
        <v>0</v>
      </c>
      <c r="K2341">
        <v>6</v>
      </c>
      <c r="L2341">
        <v>3</v>
      </c>
    </row>
    <row r="2342" spans="1:12">
      <c r="A2342" t="s">
        <v>7668</v>
      </c>
      <c r="B2342" t="s">
        <v>7669</v>
      </c>
      <c r="C2342" t="s">
        <v>7649</v>
      </c>
      <c r="D2342" t="s">
        <v>7670</v>
      </c>
      <c r="E2342" t="s">
        <v>2624</v>
      </c>
      <c r="F2342" t="s">
        <v>17</v>
      </c>
      <c r="G2342" t="s">
        <v>32</v>
      </c>
      <c r="H2342">
        <v>4</v>
      </c>
      <c r="I2342">
        <v>11</v>
      </c>
      <c r="J2342">
        <v>1</v>
      </c>
      <c r="K2342">
        <v>10</v>
      </c>
      <c r="L2342">
        <v>0</v>
      </c>
    </row>
    <row r="2343" spans="1:12">
      <c r="A2343" t="s">
        <v>7671</v>
      </c>
      <c r="B2343" t="s">
        <v>7672</v>
      </c>
      <c r="C2343" t="s">
        <v>7649</v>
      </c>
      <c r="D2343" t="s">
        <v>7673</v>
      </c>
      <c r="E2343" t="s">
        <v>5300</v>
      </c>
      <c r="F2343" t="s">
        <v>17</v>
      </c>
      <c r="G2343" t="s">
        <v>32</v>
      </c>
      <c r="H2343">
        <v>3</v>
      </c>
      <c r="I2343">
        <v>11</v>
      </c>
      <c r="J2343">
        <v>0</v>
      </c>
      <c r="K2343">
        <v>9</v>
      </c>
      <c r="L2343">
        <v>0</v>
      </c>
    </row>
    <row r="2344" spans="1:12">
      <c r="A2344" t="s">
        <v>7674</v>
      </c>
      <c r="B2344" t="s">
        <v>7675</v>
      </c>
      <c r="C2344" t="s">
        <v>7649</v>
      </c>
      <c r="D2344" t="s">
        <v>7676</v>
      </c>
      <c r="E2344" t="s">
        <v>6765</v>
      </c>
      <c r="F2344" t="s">
        <v>17</v>
      </c>
      <c r="G2344" t="s">
        <v>32</v>
      </c>
      <c r="H2344">
        <v>2</v>
      </c>
      <c r="I2344">
        <v>11</v>
      </c>
      <c r="J2344">
        <v>0</v>
      </c>
      <c r="K2344">
        <v>6</v>
      </c>
      <c r="L2344">
        <v>1</v>
      </c>
    </row>
    <row r="2345" spans="1:12">
      <c r="A2345" t="s">
        <v>7677</v>
      </c>
      <c r="B2345" t="s">
        <v>7678</v>
      </c>
      <c r="C2345" t="s">
        <v>7649</v>
      </c>
      <c r="D2345" t="s">
        <v>7679</v>
      </c>
      <c r="E2345" t="s">
        <v>7680</v>
      </c>
      <c r="F2345" t="s">
        <v>17</v>
      </c>
      <c r="G2345" t="s">
        <v>27</v>
      </c>
      <c r="H2345">
        <v>3</v>
      </c>
      <c r="I2345">
        <v>11</v>
      </c>
      <c r="J2345">
        <v>0</v>
      </c>
      <c r="K2345">
        <v>6</v>
      </c>
      <c r="L2345">
        <v>0</v>
      </c>
    </row>
    <row r="2346" spans="1:12">
      <c r="A2346" t="s">
        <v>7681</v>
      </c>
      <c r="B2346" t="s">
        <v>7682</v>
      </c>
      <c r="C2346" t="s">
        <v>7649</v>
      </c>
      <c r="D2346" t="s">
        <v>7683</v>
      </c>
      <c r="E2346" t="s">
        <v>2559</v>
      </c>
      <c r="F2346" t="s">
        <v>17</v>
      </c>
      <c r="G2346" t="s">
        <v>18</v>
      </c>
      <c r="H2346">
        <v>4</v>
      </c>
      <c r="I2346">
        <v>11</v>
      </c>
      <c r="J2346">
        <v>3</v>
      </c>
      <c r="K2346">
        <v>5</v>
      </c>
      <c r="L2346">
        <v>0</v>
      </c>
    </row>
    <row r="2347" spans="1:12">
      <c r="A2347" t="s">
        <v>7684</v>
      </c>
      <c r="B2347" t="s">
        <v>7685</v>
      </c>
      <c r="C2347" t="s">
        <v>7649</v>
      </c>
      <c r="D2347" t="s">
        <v>7686</v>
      </c>
      <c r="E2347" t="s">
        <v>7687</v>
      </c>
      <c r="F2347" t="s">
        <v>17</v>
      </c>
      <c r="G2347" t="s">
        <v>113</v>
      </c>
      <c r="H2347">
        <v>2</v>
      </c>
      <c r="I2347">
        <v>11</v>
      </c>
      <c r="J2347">
        <v>0</v>
      </c>
      <c r="K2347">
        <v>9</v>
      </c>
      <c r="L2347">
        <v>0</v>
      </c>
    </row>
    <row r="2348" spans="1:12">
      <c r="A2348" t="s">
        <v>7688</v>
      </c>
      <c r="B2348" t="s">
        <v>7689</v>
      </c>
      <c r="C2348" t="s">
        <v>7649</v>
      </c>
      <c r="D2348" t="s">
        <v>7690</v>
      </c>
      <c r="E2348" t="s">
        <v>7691</v>
      </c>
      <c r="F2348" t="s">
        <v>17</v>
      </c>
      <c r="G2348" t="s">
        <v>18</v>
      </c>
      <c r="H2348">
        <v>4</v>
      </c>
      <c r="I2348">
        <v>11</v>
      </c>
      <c r="J2348">
        <v>0</v>
      </c>
      <c r="K2348">
        <v>6</v>
      </c>
      <c r="L2348">
        <v>0</v>
      </c>
    </row>
    <row r="2349" spans="1:12">
      <c r="A2349" t="s">
        <v>7692</v>
      </c>
      <c r="B2349" t="s">
        <v>7693</v>
      </c>
      <c r="C2349" t="s">
        <v>7649</v>
      </c>
      <c r="D2349" t="s">
        <v>7694</v>
      </c>
      <c r="E2349" t="s">
        <v>7482</v>
      </c>
      <c r="F2349" t="s">
        <v>17</v>
      </c>
      <c r="G2349" t="s">
        <v>32</v>
      </c>
      <c r="H2349">
        <v>3</v>
      </c>
      <c r="I2349">
        <v>11</v>
      </c>
      <c r="J2349">
        <v>0</v>
      </c>
      <c r="K2349">
        <v>9</v>
      </c>
      <c r="L2349">
        <v>0</v>
      </c>
    </row>
    <row r="2350" spans="1:12">
      <c r="A2350" t="s">
        <v>7695</v>
      </c>
      <c r="B2350" t="s">
        <v>7696</v>
      </c>
      <c r="C2350" t="s">
        <v>7649</v>
      </c>
      <c r="D2350" t="s">
        <v>7697</v>
      </c>
      <c r="E2350" t="s">
        <v>56</v>
      </c>
      <c r="F2350" t="s">
        <v>17</v>
      </c>
      <c r="G2350" t="s">
        <v>27</v>
      </c>
      <c r="H2350">
        <v>1</v>
      </c>
      <c r="I2350">
        <v>11</v>
      </c>
      <c r="J2350">
        <v>0</v>
      </c>
      <c r="K2350">
        <v>6</v>
      </c>
      <c r="L2350">
        <v>1</v>
      </c>
    </row>
    <row r="2351" spans="1:12">
      <c r="A2351" t="s">
        <v>7698</v>
      </c>
      <c r="B2351" t="s">
        <v>7699</v>
      </c>
      <c r="C2351" t="s">
        <v>7649</v>
      </c>
      <c r="D2351" t="s">
        <v>7700</v>
      </c>
      <c r="E2351" t="s">
        <v>6111</v>
      </c>
      <c r="F2351" t="s">
        <v>17</v>
      </c>
      <c r="G2351" t="s">
        <v>32</v>
      </c>
      <c r="H2351">
        <v>4</v>
      </c>
      <c r="I2351">
        <v>11</v>
      </c>
      <c r="J2351">
        <v>1</v>
      </c>
      <c r="K2351">
        <v>9</v>
      </c>
      <c r="L2351">
        <v>1</v>
      </c>
    </row>
    <row r="2352" spans="1:12">
      <c r="A2352" t="s">
        <v>7701</v>
      </c>
      <c r="B2352" t="s">
        <v>7702</v>
      </c>
      <c r="C2352" t="s">
        <v>7649</v>
      </c>
      <c r="D2352" t="s">
        <v>7703</v>
      </c>
      <c r="E2352" t="s">
        <v>7704</v>
      </c>
      <c r="F2352" t="s">
        <v>17</v>
      </c>
      <c r="G2352" t="s">
        <v>27</v>
      </c>
      <c r="H2352">
        <v>4</v>
      </c>
      <c r="I2352">
        <v>11</v>
      </c>
      <c r="J2352">
        <v>1</v>
      </c>
      <c r="K2352">
        <v>7</v>
      </c>
      <c r="L2352">
        <v>0</v>
      </c>
    </row>
    <row r="2353" spans="1:12">
      <c r="A2353" t="s">
        <v>7705</v>
      </c>
      <c r="B2353" t="s">
        <v>7706</v>
      </c>
      <c r="C2353" t="s">
        <v>7649</v>
      </c>
      <c r="D2353" t="s">
        <v>7707</v>
      </c>
      <c r="E2353" t="s">
        <v>44</v>
      </c>
      <c r="F2353" t="s">
        <v>17</v>
      </c>
      <c r="G2353" t="s">
        <v>32</v>
      </c>
      <c r="H2353">
        <v>2</v>
      </c>
      <c r="I2353">
        <v>11</v>
      </c>
      <c r="J2353">
        <v>0</v>
      </c>
      <c r="K2353">
        <v>8</v>
      </c>
      <c r="L2353">
        <v>3</v>
      </c>
    </row>
    <row r="2354" spans="1:12">
      <c r="A2354" t="s">
        <v>7708</v>
      </c>
      <c r="B2354" t="s">
        <v>7709</v>
      </c>
      <c r="C2354" t="s">
        <v>7649</v>
      </c>
      <c r="D2354" t="s">
        <v>7710</v>
      </c>
      <c r="E2354" t="s">
        <v>44</v>
      </c>
      <c r="F2354" t="s">
        <v>17</v>
      </c>
      <c r="G2354" t="s">
        <v>140</v>
      </c>
      <c r="H2354">
        <v>4</v>
      </c>
      <c r="I2354">
        <v>11</v>
      </c>
      <c r="J2354">
        <v>0</v>
      </c>
      <c r="K2354">
        <v>11</v>
      </c>
      <c r="L2354">
        <v>0</v>
      </c>
    </row>
    <row r="2355" spans="1:12">
      <c r="A2355" t="s">
        <v>7711</v>
      </c>
      <c r="B2355" t="s">
        <v>7712</v>
      </c>
      <c r="C2355" t="s">
        <v>7649</v>
      </c>
      <c r="D2355" t="s">
        <v>7713</v>
      </c>
      <c r="E2355" t="s">
        <v>464</v>
      </c>
      <c r="F2355" t="s">
        <v>17</v>
      </c>
      <c r="G2355" t="s">
        <v>32</v>
      </c>
      <c r="H2355">
        <v>3</v>
      </c>
      <c r="I2355">
        <v>11</v>
      </c>
      <c r="J2355">
        <v>0</v>
      </c>
      <c r="K2355">
        <v>6</v>
      </c>
      <c r="L2355">
        <v>0</v>
      </c>
    </row>
    <row r="2356" spans="1:12">
      <c r="A2356" t="s">
        <v>7714</v>
      </c>
      <c r="B2356" t="s">
        <v>7715</v>
      </c>
      <c r="C2356" t="s">
        <v>7649</v>
      </c>
      <c r="D2356" t="s">
        <v>7716</v>
      </c>
      <c r="E2356" t="s">
        <v>6006</v>
      </c>
      <c r="F2356" t="s">
        <v>17</v>
      </c>
      <c r="G2356" t="s">
        <v>140</v>
      </c>
      <c r="H2356">
        <v>2</v>
      </c>
      <c r="I2356">
        <v>11</v>
      </c>
      <c r="J2356">
        <v>0</v>
      </c>
      <c r="K2356">
        <v>6</v>
      </c>
      <c r="L2356">
        <v>2</v>
      </c>
    </row>
    <row r="2357" spans="1:12">
      <c r="A2357" t="s">
        <v>7717</v>
      </c>
      <c r="B2357" t="s">
        <v>7718</v>
      </c>
      <c r="C2357" t="s">
        <v>7649</v>
      </c>
      <c r="D2357" t="s">
        <v>7719</v>
      </c>
      <c r="E2357" t="s">
        <v>36</v>
      </c>
      <c r="F2357" t="s">
        <v>17</v>
      </c>
      <c r="G2357" t="s">
        <v>27</v>
      </c>
      <c r="H2357">
        <v>2</v>
      </c>
      <c r="I2357">
        <v>11</v>
      </c>
      <c r="J2357">
        <v>1</v>
      </c>
      <c r="K2357">
        <v>5</v>
      </c>
      <c r="L2357">
        <v>0</v>
      </c>
    </row>
    <row r="2358" spans="1:12">
      <c r="A2358" t="s">
        <v>7720</v>
      </c>
      <c r="B2358" t="s">
        <v>7721</v>
      </c>
      <c r="C2358" t="s">
        <v>7649</v>
      </c>
      <c r="D2358" t="s">
        <v>7722</v>
      </c>
      <c r="E2358" t="s">
        <v>197</v>
      </c>
      <c r="F2358" t="s">
        <v>17</v>
      </c>
      <c r="G2358" t="s">
        <v>27</v>
      </c>
      <c r="H2358">
        <v>2</v>
      </c>
      <c r="I2358">
        <v>11</v>
      </c>
      <c r="J2358">
        <v>0</v>
      </c>
      <c r="K2358">
        <v>7</v>
      </c>
      <c r="L2358">
        <v>0</v>
      </c>
    </row>
    <row r="2359" spans="1:12">
      <c r="A2359" t="s">
        <v>7723</v>
      </c>
      <c r="B2359" t="s">
        <v>7724</v>
      </c>
      <c r="C2359" t="s">
        <v>7649</v>
      </c>
      <c r="D2359" t="s">
        <v>7725</v>
      </c>
      <c r="E2359" t="s">
        <v>2011</v>
      </c>
      <c r="F2359" t="s">
        <v>17</v>
      </c>
      <c r="G2359" t="s">
        <v>113</v>
      </c>
      <c r="H2359">
        <v>2</v>
      </c>
      <c r="I2359">
        <v>11</v>
      </c>
      <c r="J2359">
        <v>0</v>
      </c>
      <c r="K2359">
        <v>9</v>
      </c>
      <c r="L2359">
        <v>2</v>
      </c>
    </row>
    <row r="2360" spans="1:12">
      <c r="A2360" t="s">
        <v>7726</v>
      </c>
      <c r="B2360" t="s">
        <v>7727</v>
      </c>
      <c r="C2360" t="s">
        <v>7649</v>
      </c>
      <c r="D2360" t="s">
        <v>7728</v>
      </c>
      <c r="E2360" t="s">
        <v>7729</v>
      </c>
      <c r="F2360" t="s">
        <v>17</v>
      </c>
      <c r="G2360" t="s">
        <v>27</v>
      </c>
      <c r="H2360">
        <v>2</v>
      </c>
      <c r="I2360">
        <v>11</v>
      </c>
      <c r="J2360">
        <v>0</v>
      </c>
      <c r="K2360">
        <v>6</v>
      </c>
      <c r="L2360">
        <v>0</v>
      </c>
    </row>
    <row r="2361" spans="1:12">
      <c r="A2361" t="s">
        <v>7730</v>
      </c>
      <c r="B2361" t="s">
        <v>7731</v>
      </c>
      <c r="C2361" t="s">
        <v>7649</v>
      </c>
      <c r="D2361" t="s">
        <v>7732</v>
      </c>
      <c r="E2361" t="s">
        <v>7733</v>
      </c>
      <c r="F2361" t="s">
        <v>17</v>
      </c>
      <c r="G2361" t="s">
        <v>87</v>
      </c>
      <c r="H2361">
        <v>3</v>
      </c>
      <c r="I2361">
        <v>11</v>
      </c>
      <c r="J2361">
        <v>0</v>
      </c>
      <c r="K2361">
        <v>7</v>
      </c>
      <c r="L2361">
        <v>0</v>
      </c>
    </row>
    <row r="2362" spans="1:12">
      <c r="A2362" t="s">
        <v>7734</v>
      </c>
      <c r="B2362" t="s">
        <v>7735</v>
      </c>
      <c r="C2362" t="s">
        <v>7649</v>
      </c>
      <c r="D2362" t="s">
        <v>7736</v>
      </c>
      <c r="E2362" t="s">
        <v>7737</v>
      </c>
      <c r="F2362" t="s">
        <v>17</v>
      </c>
      <c r="G2362" t="s">
        <v>27</v>
      </c>
      <c r="H2362">
        <v>3</v>
      </c>
      <c r="I2362">
        <v>11</v>
      </c>
      <c r="J2362">
        <v>0</v>
      </c>
      <c r="K2362">
        <v>8</v>
      </c>
      <c r="L2362">
        <v>0</v>
      </c>
    </row>
    <row r="2363" spans="1:12">
      <c r="A2363" t="s">
        <v>7738</v>
      </c>
      <c r="B2363" t="s">
        <v>7739</v>
      </c>
      <c r="C2363" t="s">
        <v>7649</v>
      </c>
      <c r="D2363" t="s">
        <v>7740</v>
      </c>
      <c r="E2363" t="s">
        <v>7741</v>
      </c>
      <c r="F2363" t="s">
        <v>17</v>
      </c>
      <c r="G2363" t="s">
        <v>27</v>
      </c>
      <c r="H2363">
        <v>4</v>
      </c>
      <c r="I2363">
        <v>11</v>
      </c>
      <c r="J2363">
        <v>0</v>
      </c>
      <c r="K2363">
        <v>5</v>
      </c>
      <c r="L2363">
        <v>1</v>
      </c>
    </row>
    <row r="2364" spans="1:12">
      <c r="A2364" t="s">
        <v>7742</v>
      </c>
      <c r="B2364" t="s">
        <v>7743</v>
      </c>
      <c r="C2364" t="s">
        <v>7649</v>
      </c>
      <c r="D2364" t="s">
        <v>7744</v>
      </c>
      <c r="E2364" t="s">
        <v>7745</v>
      </c>
      <c r="F2364" t="s">
        <v>17</v>
      </c>
      <c r="G2364" t="s">
        <v>113</v>
      </c>
      <c r="H2364">
        <v>3</v>
      </c>
      <c r="I2364">
        <v>11</v>
      </c>
      <c r="J2364">
        <v>0</v>
      </c>
      <c r="K2364">
        <v>10</v>
      </c>
      <c r="L2364">
        <v>0</v>
      </c>
    </row>
    <row r="2365" spans="1:12">
      <c r="A2365" t="s">
        <v>7746</v>
      </c>
      <c r="B2365" t="s">
        <v>7747</v>
      </c>
      <c r="C2365" t="s">
        <v>7649</v>
      </c>
      <c r="D2365" t="s">
        <v>7748</v>
      </c>
      <c r="E2365" t="s">
        <v>7749</v>
      </c>
      <c r="F2365" t="s">
        <v>17</v>
      </c>
      <c r="G2365" t="s">
        <v>87</v>
      </c>
      <c r="H2365">
        <v>4</v>
      </c>
      <c r="I2365">
        <v>11</v>
      </c>
      <c r="J2365">
        <v>0</v>
      </c>
      <c r="K2365">
        <v>8</v>
      </c>
      <c r="L2365">
        <v>0</v>
      </c>
    </row>
    <row r="2366" spans="1:12">
      <c r="A2366" t="s">
        <v>7750</v>
      </c>
      <c r="B2366" t="s">
        <v>7751</v>
      </c>
      <c r="C2366" t="s">
        <v>7649</v>
      </c>
      <c r="D2366" t="s">
        <v>7752</v>
      </c>
      <c r="E2366" t="s">
        <v>6111</v>
      </c>
      <c r="F2366" t="s">
        <v>17</v>
      </c>
      <c r="G2366" t="s">
        <v>32</v>
      </c>
      <c r="H2366">
        <v>3</v>
      </c>
      <c r="I2366">
        <v>11</v>
      </c>
      <c r="J2366">
        <v>2</v>
      </c>
      <c r="K2366">
        <v>8</v>
      </c>
      <c r="L2366">
        <v>1</v>
      </c>
    </row>
    <row r="2367" spans="1:12">
      <c r="A2367" t="s">
        <v>7753</v>
      </c>
      <c r="B2367" t="s">
        <v>7754</v>
      </c>
      <c r="C2367" t="s">
        <v>7649</v>
      </c>
      <c r="D2367" t="s">
        <v>7755</v>
      </c>
      <c r="E2367" t="s">
        <v>1907</v>
      </c>
      <c r="F2367" t="s">
        <v>17</v>
      </c>
      <c r="G2367" t="s">
        <v>32</v>
      </c>
      <c r="H2367">
        <v>2</v>
      </c>
      <c r="I2367">
        <v>11</v>
      </c>
      <c r="J2367">
        <v>0</v>
      </c>
      <c r="K2367">
        <v>5</v>
      </c>
      <c r="L2367">
        <v>1</v>
      </c>
    </row>
    <row r="2368" spans="1:12">
      <c r="A2368" t="s">
        <v>7756</v>
      </c>
      <c r="B2368" t="s">
        <v>7757</v>
      </c>
      <c r="C2368" t="s">
        <v>7649</v>
      </c>
      <c r="D2368" t="s">
        <v>7758</v>
      </c>
      <c r="E2368" t="s">
        <v>2903</v>
      </c>
      <c r="F2368" t="s">
        <v>17</v>
      </c>
      <c r="G2368" t="s">
        <v>140</v>
      </c>
      <c r="H2368">
        <v>4</v>
      </c>
      <c r="I2368">
        <v>11</v>
      </c>
      <c r="J2368">
        <v>2</v>
      </c>
      <c r="K2368">
        <v>9</v>
      </c>
      <c r="L2368">
        <v>0</v>
      </c>
    </row>
    <row r="2369" spans="1:12">
      <c r="A2369" t="s">
        <v>7759</v>
      </c>
      <c r="B2369" t="s">
        <v>7760</v>
      </c>
      <c r="C2369" t="s">
        <v>7649</v>
      </c>
      <c r="D2369" t="s">
        <v>7761</v>
      </c>
      <c r="E2369" t="s">
        <v>3783</v>
      </c>
      <c r="F2369" t="s">
        <v>17</v>
      </c>
      <c r="G2369" t="s">
        <v>113</v>
      </c>
      <c r="H2369">
        <v>2</v>
      </c>
      <c r="I2369">
        <v>11</v>
      </c>
      <c r="J2369">
        <v>0</v>
      </c>
      <c r="K2369">
        <v>5</v>
      </c>
      <c r="L2369">
        <v>0</v>
      </c>
    </row>
    <row r="2370" spans="1:12">
      <c r="A2370" t="s">
        <v>7762</v>
      </c>
      <c r="B2370" t="s">
        <v>7763</v>
      </c>
      <c r="C2370" t="s">
        <v>7649</v>
      </c>
      <c r="D2370" t="s">
        <v>7764</v>
      </c>
      <c r="E2370" t="s">
        <v>2903</v>
      </c>
      <c r="F2370" t="s">
        <v>17</v>
      </c>
      <c r="G2370" t="s">
        <v>18</v>
      </c>
      <c r="H2370">
        <v>3</v>
      </c>
      <c r="I2370">
        <v>11</v>
      </c>
      <c r="J2370">
        <v>0</v>
      </c>
      <c r="K2370">
        <v>10</v>
      </c>
      <c r="L2370">
        <v>1</v>
      </c>
    </row>
    <row r="2371" spans="1:12">
      <c r="A2371" t="s">
        <v>7765</v>
      </c>
      <c r="B2371" t="s">
        <v>7766</v>
      </c>
      <c r="C2371" t="s">
        <v>7649</v>
      </c>
      <c r="D2371" t="s">
        <v>7767</v>
      </c>
      <c r="E2371" t="s">
        <v>7768</v>
      </c>
      <c r="F2371" t="s">
        <v>17</v>
      </c>
      <c r="G2371" t="s">
        <v>87</v>
      </c>
      <c r="H2371">
        <v>5</v>
      </c>
      <c r="I2371">
        <v>11</v>
      </c>
      <c r="J2371">
        <v>0</v>
      </c>
      <c r="K2371">
        <v>6</v>
      </c>
      <c r="L2371">
        <v>0</v>
      </c>
    </row>
    <row r="2372" spans="1:12">
      <c r="A2372" t="s">
        <v>7769</v>
      </c>
      <c r="B2372" t="s">
        <v>7770</v>
      </c>
      <c r="C2372" t="s">
        <v>7649</v>
      </c>
      <c r="D2372" t="s">
        <v>7771</v>
      </c>
      <c r="E2372" t="s">
        <v>2624</v>
      </c>
      <c r="F2372" t="s">
        <v>17</v>
      </c>
      <c r="G2372" t="s">
        <v>27</v>
      </c>
      <c r="H2372">
        <v>3</v>
      </c>
      <c r="I2372">
        <v>11</v>
      </c>
      <c r="J2372">
        <v>0</v>
      </c>
      <c r="K2372">
        <v>9</v>
      </c>
      <c r="L2372">
        <v>0</v>
      </c>
    </row>
    <row r="2373" spans="1:12">
      <c r="A2373" t="s">
        <v>7772</v>
      </c>
      <c r="B2373" t="s">
        <v>7773</v>
      </c>
      <c r="C2373" t="s">
        <v>7649</v>
      </c>
      <c r="D2373" t="s">
        <v>7774</v>
      </c>
      <c r="E2373" t="s">
        <v>2624</v>
      </c>
      <c r="F2373" t="s">
        <v>17</v>
      </c>
      <c r="G2373" t="s">
        <v>32</v>
      </c>
      <c r="H2373">
        <v>3</v>
      </c>
      <c r="I2373">
        <v>11</v>
      </c>
      <c r="J2373">
        <v>1</v>
      </c>
      <c r="K2373">
        <v>7</v>
      </c>
      <c r="L2373">
        <v>3</v>
      </c>
    </row>
    <row r="2374" spans="1:12">
      <c r="A2374" t="s">
        <v>7775</v>
      </c>
      <c r="B2374" t="s">
        <v>7776</v>
      </c>
      <c r="C2374" t="s">
        <v>7649</v>
      </c>
      <c r="D2374" t="s">
        <v>7777</v>
      </c>
      <c r="E2374" t="s">
        <v>7778</v>
      </c>
      <c r="F2374" t="s">
        <v>17</v>
      </c>
      <c r="G2374" t="s">
        <v>32</v>
      </c>
      <c r="H2374">
        <v>5</v>
      </c>
      <c r="I2374">
        <v>11</v>
      </c>
      <c r="J2374">
        <v>1</v>
      </c>
      <c r="K2374">
        <v>5</v>
      </c>
      <c r="L2374">
        <v>0</v>
      </c>
    </row>
    <row r="2375" spans="1:12">
      <c r="A2375" t="s">
        <v>7779</v>
      </c>
      <c r="B2375" t="s">
        <v>7780</v>
      </c>
      <c r="C2375" t="s">
        <v>7649</v>
      </c>
      <c r="D2375" t="s">
        <v>7781</v>
      </c>
      <c r="E2375" t="s">
        <v>7782</v>
      </c>
      <c r="F2375" t="s">
        <v>17</v>
      </c>
      <c r="G2375" t="s">
        <v>140</v>
      </c>
      <c r="H2375">
        <v>3</v>
      </c>
      <c r="I2375">
        <v>11</v>
      </c>
      <c r="J2375">
        <v>0</v>
      </c>
      <c r="K2375">
        <v>6</v>
      </c>
      <c r="L2375">
        <v>1</v>
      </c>
    </row>
    <row r="2376" spans="1:12">
      <c r="A2376" t="s">
        <v>7783</v>
      </c>
      <c r="B2376" t="s">
        <v>7784</v>
      </c>
      <c r="C2376" t="s">
        <v>7649</v>
      </c>
      <c r="D2376" t="s">
        <v>7785</v>
      </c>
      <c r="E2376" t="s">
        <v>2394</v>
      </c>
      <c r="F2376" t="s">
        <v>17</v>
      </c>
      <c r="G2376" t="s">
        <v>18</v>
      </c>
      <c r="H2376">
        <v>3</v>
      </c>
      <c r="I2376">
        <v>11</v>
      </c>
      <c r="J2376">
        <v>1</v>
      </c>
      <c r="K2376">
        <v>5</v>
      </c>
      <c r="L2376">
        <v>0</v>
      </c>
    </row>
    <row r="2377" spans="1:12">
      <c r="A2377" t="s">
        <v>7786</v>
      </c>
      <c r="B2377" t="s">
        <v>7787</v>
      </c>
      <c r="C2377" t="s">
        <v>7649</v>
      </c>
      <c r="D2377" t="s">
        <v>7710</v>
      </c>
      <c r="E2377" t="s">
        <v>44</v>
      </c>
      <c r="F2377" t="s">
        <v>192</v>
      </c>
      <c r="G2377" t="s">
        <v>193</v>
      </c>
      <c r="H2377">
        <v>3</v>
      </c>
      <c r="I2377">
        <v>11</v>
      </c>
      <c r="J2377">
        <v>0</v>
      </c>
      <c r="K2377">
        <v>4</v>
      </c>
      <c r="L2377">
        <v>1</v>
      </c>
    </row>
    <row r="2378" spans="1:12">
      <c r="A2378" t="s">
        <v>7788</v>
      </c>
      <c r="B2378" t="s">
        <v>7789</v>
      </c>
      <c r="C2378" t="s">
        <v>7649</v>
      </c>
      <c r="D2378" t="s">
        <v>7790</v>
      </c>
      <c r="E2378" t="s">
        <v>94</v>
      </c>
      <c r="F2378" t="s">
        <v>17</v>
      </c>
      <c r="G2378" t="s">
        <v>87</v>
      </c>
      <c r="H2378">
        <v>2</v>
      </c>
      <c r="I2378">
        <v>11</v>
      </c>
      <c r="J2378">
        <v>0</v>
      </c>
      <c r="K2378">
        <v>7</v>
      </c>
      <c r="L2378">
        <v>0</v>
      </c>
    </row>
    <row r="2379" spans="1:12">
      <c r="A2379" t="s">
        <v>7791</v>
      </c>
      <c r="B2379" t="s">
        <v>7792</v>
      </c>
      <c r="C2379" t="s">
        <v>7649</v>
      </c>
      <c r="D2379" t="s">
        <v>7793</v>
      </c>
      <c r="E2379" t="s">
        <v>6111</v>
      </c>
      <c r="F2379" t="s">
        <v>17</v>
      </c>
      <c r="G2379" t="s">
        <v>27</v>
      </c>
      <c r="H2379">
        <v>2</v>
      </c>
      <c r="I2379">
        <v>11</v>
      </c>
      <c r="J2379">
        <v>0</v>
      </c>
      <c r="K2379">
        <v>8</v>
      </c>
      <c r="L2379">
        <v>0</v>
      </c>
    </row>
    <row r="2380" spans="1:12">
      <c r="A2380" t="s">
        <v>7794</v>
      </c>
      <c r="B2380" t="s">
        <v>7795</v>
      </c>
      <c r="C2380" t="s">
        <v>7649</v>
      </c>
      <c r="D2380" t="s">
        <v>7796</v>
      </c>
      <c r="E2380" t="s">
        <v>3159</v>
      </c>
      <c r="F2380" t="s">
        <v>17</v>
      </c>
      <c r="G2380" t="s">
        <v>32</v>
      </c>
      <c r="H2380">
        <v>4</v>
      </c>
      <c r="I2380">
        <v>11</v>
      </c>
      <c r="J2380">
        <v>0</v>
      </c>
      <c r="K2380">
        <v>6</v>
      </c>
      <c r="L2380">
        <v>0</v>
      </c>
    </row>
    <row r="2381" spans="1:12">
      <c r="A2381" t="s">
        <v>7797</v>
      </c>
      <c r="B2381" t="s">
        <v>7798</v>
      </c>
      <c r="C2381" t="s">
        <v>7649</v>
      </c>
      <c r="D2381" t="s">
        <v>7799</v>
      </c>
      <c r="E2381" t="s">
        <v>44</v>
      </c>
      <c r="F2381" t="s">
        <v>17</v>
      </c>
      <c r="G2381" t="s">
        <v>18</v>
      </c>
      <c r="H2381">
        <v>2</v>
      </c>
      <c r="I2381">
        <v>11</v>
      </c>
      <c r="J2381">
        <v>0</v>
      </c>
      <c r="K2381">
        <v>5</v>
      </c>
      <c r="L2381">
        <v>0</v>
      </c>
    </row>
    <row r="2382" spans="1:12">
      <c r="A2382" t="s">
        <v>7800</v>
      </c>
      <c r="B2382" t="s">
        <v>7801</v>
      </c>
      <c r="C2382" t="s">
        <v>7649</v>
      </c>
      <c r="D2382" t="s">
        <v>7802</v>
      </c>
      <c r="E2382" t="s">
        <v>7803</v>
      </c>
      <c r="F2382" t="s">
        <v>17</v>
      </c>
      <c r="G2382" t="s">
        <v>27</v>
      </c>
      <c r="H2382">
        <v>2</v>
      </c>
      <c r="I2382">
        <v>11</v>
      </c>
      <c r="J2382">
        <v>0</v>
      </c>
      <c r="K2382">
        <v>4</v>
      </c>
      <c r="L2382">
        <v>0</v>
      </c>
    </row>
    <row r="2383" spans="1:12">
      <c r="A2383" t="s">
        <v>7804</v>
      </c>
      <c r="B2383" t="s">
        <v>7805</v>
      </c>
      <c r="C2383" t="s">
        <v>7649</v>
      </c>
      <c r="D2383" t="s">
        <v>7758</v>
      </c>
      <c r="E2383" t="s">
        <v>2903</v>
      </c>
      <c r="F2383" t="s">
        <v>17</v>
      </c>
      <c r="G2383" t="s">
        <v>27</v>
      </c>
      <c r="H2383">
        <v>3</v>
      </c>
      <c r="I2383">
        <v>11</v>
      </c>
      <c r="J2383">
        <v>0</v>
      </c>
      <c r="K2383">
        <v>9</v>
      </c>
      <c r="L2383">
        <v>0</v>
      </c>
    </row>
    <row r="2384" spans="1:12">
      <c r="A2384" t="s">
        <v>7806</v>
      </c>
      <c r="B2384" t="s">
        <v>7807</v>
      </c>
      <c r="C2384" t="s">
        <v>7649</v>
      </c>
      <c r="D2384" t="s">
        <v>7808</v>
      </c>
      <c r="E2384" t="s">
        <v>6111</v>
      </c>
      <c r="F2384" t="s">
        <v>17</v>
      </c>
      <c r="G2384" t="s">
        <v>27</v>
      </c>
      <c r="H2384">
        <v>4</v>
      </c>
      <c r="I2384">
        <v>11</v>
      </c>
      <c r="J2384">
        <v>1</v>
      </c>
      <c r="K2384">
        <v>8</v>
      </c>
      <c r="L2384">
        <v>2</v>
      </c>
    </row>
    <row r="2385" spans="1:12">
      <c r="A2385" t="s">
        <v>7809</v>
      </c>
      <c r="B2385" t="s">
        <v>7810</v>
      </c>
      <c r="C2385" t="s">
        <v>7649</v>
      </c>
      <c r="D2385" t="s">
        <v>7811</v>
      </c>
      <c r="E2385" t="s">
        <v>417</v>
      </c>
      <c r="F2385" t="s">
        <v>192</v>
      </c>
      <c r="G2385" t="s">
        <v>193</v>
      </c>
      <c r="H2385">
        <v>5</v>
      </c>
      <c r="I2385">
        <v>11</v>
      </c>
      <c r="J2385">
        <v>1</v>
      </c>
      <c r="K2385">
        <v>5</v>
      </c>
      <c r="L2385">
        <v>0</v>
      </c>
    </row>
    <row r="2386" spans="1:12">
      <c r="A2386" t="s">
        <v>7812</v>
      </c>
      <c r="B2386" t="s">
        <v>7813</v>
      </c>
      <c r="C2386" t="s">
        <v>7649</v>
      </c>
      <c r="D2386" t="s">
        <v>7814</v>
      </c>
      <c r="E2386" t="s">
        <v>2624</v>
      </c>
      <c r="F2386" t="s">
        <v>17</v>
      </c>
      <c r="G2386" t="s">
        <v>32</v>
      </c>
      <c r="H2386">
        <v>3</v>
      </c>
      <c r="I2386">
        <v>11</v>
      </c>
      <c r="J2386">
        <v>1</v>
      </c>
      <c r="K2386">
        <v>6</v>
      </c>
      <c r="L2386">
        <v>2</v>
      </c>
    </row>
    <row r="2387" spans="1:12">
      <c r="A2387" t="s">
        <v>7815</v>
      </c>
      <c r="B2387" t="s">
        <v>7816</v>
      </c>
      <c r="C2387" t="s">
        <v>7649</v>
      </c>
      <c r="D2387" t="s">
        <v>7817</v>
      </c>
      <c r="E2387" t="s">
        <v>3189</v>
      </c>
      <c r="F2387" t="s">
        <v>17</v>
      </c>
      <c r="G2387" t="s">
        <v>87</v>
      </c>
      <c r="H2387">
        <v>3</v>
      </c>
      <c r="I2387">
        <v>11</v>
      </c>
      <c r="J2387">
        <v>0</v>
      </c>
      <c r="K2387">
        <v>6</v>
      </c>
      <c r="L2387">
        <v>0</v>
      </c>
    </row>
    <row r="2388" spans="1:12">
      <c r="A2388" t="s">
        <v>7818</v>
      </c>
      <c r="B2388" t="s">
        <v>7819</v>
      </c>
      <c r="C2388" t="s">
        <v>7649</v>
      </c>
      <c r="D2388" t="s">
        <v>7820</v>
      </c>
      <c r="E2388" t="s">
        <v>5300</v>
      </c>
      <c r="F2388" t="s">
        <v>17</v>
      </c>
      <c r="G2388" t="s">
        <v>32</v>
      </c>
      <c r="H2388">
        <v>3</v>
      </c>
      <c r="I2388">
        <v>11</v>
      </c>
      <c r="J2388">
        <v>0</v>
      </c>
      <c r="K2388">
        <v>5</v>
      </c>
      <c r="L2388">
        <v>0</v>
      </c>
    </row>
    <row r="2389" spans="1:12">
      <c r="A2389" t="s">
        <v>7821</v>
      </c>
      <c r="B2389" t="s">
        <v>1604</v>
      </c>
      <c r="C2389" t="s">
        <v>7649</v>
      </c>
      <c r="D2389" t="s">
        <v>7822</v>
      </c>
      <c r="E2389" t="s">
        <v>44</v>
      </c>
      <c r="F2389" t="s">
        <v>17</v>
      </c>
      <c r="G2389" t="s">
        <v>27</v>
      </c>
      <c r="H2389">
        <v>2</v>
      </c>
      <c r="I2389">
        <v>11</v>
      </c>
      <c r="J2389">
        <v>0</v>
      </c>
      <c r="K2389">
        <v>9</v>
      </c>
      <c r="L2389">
        <v>1</v>
      </c>
    </row>
    <row r="2390" spans="1:12">
      <c r="A2390" t="s">
        <v>7823</v>
      </c>
      <c r="B2390" t="s">
        <v>7824</v>
      </c>
      <c r="C2390" t="s">
        <v>7649</v>
      </c>
      <c r="D2390" t="s">
        <v>7825</v>
      </c>
      <c r="E2390" t="s">
        <v>417</v>
      </c>
      <c r="F2390" t="s">
        <v>17</v>
      </c>
      <c r="G2390" t="s">
        <v>32</v>
      </c>
      <c r="H2390">
        <v>4</v>
      </c>
      <c r="I2390">
        <v>11</v>
      </c>
      <c r="J2390">
        <v>0</v>
      </c>
      <c r="K2390">
        <v>5</v>
      </c>
      <c r="L2390">
        <v>0</v>
      </c>
    </row>
    <row r="2391" spans="1:12">
      <c r="A2391" t="s">
        <v>7826</v>
      </c>
      <c r="B2391" t="s">
        <v>7827</v>
      </c>
      <c r="C2391" t="s">
        <v>7649</v>
      </c>
      <c r="D2391" t="s">
        <v>7828</v>
      </c>
      <c r="E2391" t="s">
        <v>7829</v>
      </c>
      <c r="F2391" t="s">
        <v>17</v>
      </c>
      <c r="G2391" t="s">
        <v>27</v>
      </c>
      <c r="H2391">
        <v>2</v>
      </c>
      <c r="I2391">
        <v>11</v>
      </c>
      <c r="J2391">
        <v>1</v>
      </c>
      <c r="K2391">
        <v>6</v>
      </c>
      <c r="L2391">
        <v>1</v>
      </c>
    </row>
    <row r="2392" spans="1:12">
      <c r="A2392" t="s">
        <v>7830</v>
      </c>
      <c r="B2392" t="s">
        <v>7831</v>
      </c>
      <c r="C2392" t="s">
        <v>7649</v>
      </c>
      <c r="D2392" t="s">
        <v>7832</v>
      </c>
      <c r="E2392" t="s">
        <v>7833</v>
      </c>
      <c r="F2392" t="s">
        <v>17</v>
      </c>
      <c r="G2392" t="s">
        <v>27</v>
      </c>
      <c r="H2392">
        <v>2</v>
      </c>
      <c r="I2392">
        <v>11</v>
      </c>
      <c r="J2392">
        <v>0</v>
      </c>
      <c r="K2392">
        <v>5</v>
      </c>
      <c r="L2392">
        <v>0</v>
      </c>
    </row>
    <row r="2393" spans="1:12">
      <c r="A2393" t="s">
        <v>7834</v>
      </c>
      <c r="B2393" t="s">
        <v>7835</v>
      </c>
      <c r="C2393" t="s">
        <v>7649</v>
      </c>
      <c r="D2393" t="s">
        <v>7836</v>
      </c>
      <c r="E2393" t="s">
        <v>6111</v>
      </c>
      <c r="F2393" t="s">
        <v>192</v>
      </c>
      <c r="G2393" t="s">
        <v>193</v>
      </c>
      <c r="H2393">
        <v>5</v>
      </c>
      <c r="I2393">
        <v>11</v>
      </c>
      <c r="J2393">
        <v>0</v>
      </c>
      <c r="K2393">
        <v>6</v>
      </c>
      <c r="L2393">
        <v>0</v>
      </c>
    </row>
    <row r="2394" spans="1:12">
      <c r="A2394" t="s">
        <v>7837</v>
      </c>
      <c r="B2394" t="s">
        <v>7838</v>
      </c>
      <c r="C2394" t="s">
        <v>7649</v>
      </c>
      <c r="D2394" t="s">
        <v>7839</v>
      </c>
      <c r="E2394" t="s">
        <v>6172</v>
      </c>
      <c r="F2394" t="s">
        <v>17</v>
      </c>
      <c r="G2394" t="s">
        <v>32</v>
      </c>
      <c r="H2394">
        <v>4</v>
      </c>
      <c r="I2394">
        <v>11</v>
      </c>
      <c r="J2394">
        <v>0</v>
      </c>
      <c r="K2394">
        <v>9</v>
      </c>
      <c r="L2394">
        <v>0</v>
      </c>
    </row>
    <row r="2395" spans="1:12">
      <c r="A2395" t="s">
        <v>7840</v>
      </c>
      <c r="B2395" t="s">
        <v>7841</v>
      </c>
      <c r="C2395" t="s">
        <v>7649</v>
      </c>
      <c r="D2395" t="s">
        <v>7842</v>
      </c>
      <c r="E2395" t="s">
        <v>7654</v>
      </c>
      <c r="F2395" t="s">
        <v>17</v>
      </c>
      <c r="G2395" t="s">
        <v>27</v>
      </c>
      <c r="H2395">
        <v>4</v>
      </c>
      <c r="I2395">
        <v>11</v>
      </c>
      <c r="J2395">
        <v>1</v>
      </c>
      <c r="K2395">
        <v>7</v>
      </c>
      <c r="L2395">
        <v>0</v>
      </c>
    </row>
    <row r="2396" spans="1:12">
      <c r="A2396" t="s">
        <v>7843</v>
      </c>
      <c r="B2396" t="s">
        <v>7844</v>
      </c>
      <c r="C2396" t="s">
        <v>7649</v>
      </c>
      <c r="D2396" t="s">
        <v>7845</v>
      </c>
      <c r="E2396" t="s">
        <v>6111</v>
      </c>
      <c r="F2396" t="s">
        <v>17</v>
      </c>
      <c r="G2396" t="s">
        <v>27</v>
      </c>
      <c r="H2396">
        <v>4</v>
      </c>
      <c r="I2396">
        <v>11</v>
      </c>
      <c r="J2396">
        <v>1</v>
      </c>
      <c r="K2396">
        <v>4</v>
      </c>
      <c r="L2396">
        <v>0</v>
      </c>
    </row>
    <row r="2397" spans="1:12">
      <c r="A2397" t="s">
        <v>7846</v>
      </c>
      <c r="B2397" t="s">
        <v>7847</v>
      </c>
      <c r="C2397" t="s">
        <v>7649</v>
      </c>
      <c r="D2397" t="s">
        <v>7848</v>
      </c>
      <c r="E2397" t="s">
        <v>6006</v>
      </c>
      <c r="F2397" t="s">
        <v>17</v>
      </c>
      <c r="G2397" t="s">
        <v>27</v>
      </c>
      <c r="H2397">
        <v>3</v>
      </c>
      <c r="I2397">
        <v>11</v>
      </c>
      <c r="J2397">
        <v>0</v>
      </c>
      <c r="K2397">
        <v>7</v>
      </c>
      <c r="L2397">
        <v>0</v>
      </c>
    </row>
    <row r="2398" spans="1:12">
      <c r="A2398" t="s">
        <v>7849</v>
      </c>
      <c r="B2398" t="s">
        <v>7850</v>
      </c>
      <c r="C2398" t="s">
        <v>7649</v>
      </c>
      <c r="D2398" t="s">
        <v>7851</v>
      </c>
      <c r="E2398" t="s">
        <v>44</v>
      </c>
      <c r="F2398" t="s">
        <v>17</v>
      </c>
      <c r="G2398" t="s">
        <v>27</v>
      </c>
      <c r="H2398">
        <v>2</v>
      </c>
      <c r="I2398">
        <v>11</v>
      </c>
      <c r="J2398">
        <v>2</v>
      </c>
      <c r="K2398">
        <v>5</v>
      </c>
      <c r="L2398">
        <v>0</v>
      </c>
    </row>
    <row r="2399" spans="1:12">
      <c r="A2399" t="s">
        <v>7852</v>
      </c>
      <c r="B2399" t="s">
        <v>7853</v>
      </c>
      <c r="C2399" t="s">
        <v>7649</v>
      </c>
      <c r="D2399" t="s">
        <v>7854</v>
      </c>
      <c r="E2399" t="s">
        <v>2719</v>
      </c>
      <c r="F2399" t="s">
        <v>235</v>
      </c>
      <c r="G2399" t="s">
        <v>32</v>
      </c>
      <c r="H2399">
        <v>3</v>
      </c>
      <c r="I2399">
        <v>11</v>
      </c>
      <c r="J2399">
        <v>0</v>
      </c>
      <c r="K2399">
        <v>5</v>
      </c>
      <c r="L2399">
        <v>0</v>
      </c>
    </row>
    <row r="2400" spans="1:12">
      <c r="A2400" t="s">
        <v>7855</v>
      </c>
      <c r="B2400" t="s">
        <v>7856</v>
      </c>
      <c r="C2400" t="s">
        <v>7649</v>
      </c>
      <c r="D2400" t="s">
        <v>7857</v>
      </c>
      <c r="E2400" t="s">
        <v>7858</v>
      </c>
      <c r="F2400" t="s">
        <v>235</v>
      </c>
      <c r="G2400" t="s">
        <v>27</v>
      </c>
      <c r="H2400">
        <v>3</v>
      </c>
      <c r="I2400">
        <v>11</v>
      </c>
      <c r="J2400">
        <v>0</v>
      </c>
      <c r="K2400">
        <v>5</v>
      </c>
      <c r="L2400">
        <v>0</v>
      </c>
    </row>
    <row r="2401" spans="1:12">
      <c r="A2401" t="s">
        <v>7859</v>
      </c>
      <c r="B2401" t="s">
        <v>7860</v>
      </c>
      <c r="C2401" t="s">
        <v>7649</v>
      </c>
      <c r="D2401" t="s">
        <v>7861</v>
      </c>
      <c r="E2401" t="s">
        <v>7862</v>
      </c>
      <c r="F2401" t="s">
        <v>235</v>
      </c>
      <c r="G2401" t="s">
        <v>113</v>
      </c>
      <c r="H2401">
        <v>3</v>
      </c>
      <c r="I2401">
        <v>11</v>
      </c>
      <c r="J2401">
        <v>1</v>
      </c>
      <c r="K2401">
        <v>2</v>
      </c>
      <c r="L2401">
        <v>0</v>
      </c>
    </row>
    <row r="2402" spans="1:12">
      <c r="A2402" t="s">
        <v>7863</v>
      </c>
      <c r="B2402" t="s">
        <v>7864</v>
      </c>
      <c r="C2402" t="s">
        <v>7865</v>
      </c>
      <c r="D2402" t="s">
        <v>7866</v>
      </c>
      <c r="E2402" t="s">
        <v>1412</v>
      </c>
      <c r="F2402" t="s">
        <v>17</v>
      </c>
      <c r="G2402" t="s">
        <v>27</v>
      </c>
      <c r="H2402">
        <v>2</v>
      </c>
      <c r="I2402">
        <v>11</v>
      </c>
      <c r="J2402">
        <v>0</v>
      </c>
      <c r="K2402">
        <v>7</v>
      </c>
      <c r="L2402">
        <v>1</v>
      </c>
    </row>
    <row r="2403" spans="1:12">
      <c r="A2403" t="s">
        <v>7867</v>
      </c>
      <c r="B2403" t="s">
        <v>7868</v>
      </c>
      <c r="C2403" t="s">
        <v>7865</v>
      </c>
      <c r="D2403" t="s">
        <v>7869</v>
      </c>
      <c r="E2403" t="s">
        <v>7870</v>
      </c>
      <c r="F2403" t="s">
        <v>17</v>
      </c>
      <c r="G2403" t="s">
        <v>32</v>
      </c>
      <c r="H2403">
        <v>4</v>
      </c>
      <c r="I2403">
        <v>11</v>
      </c>
      <c r="J2403">
        <v>0</v>
      </c>
      <c r="K2403">
        <v>8</v>
      </c>
      <c r="L2403">
        <v>0</v>
      </c>
    </row>
    <row r="2404" spans="1:12">
      <c r="A2404" t="s">
        <v>7871</v>
      </c>
      <c r="B2404" t="s">
        <v>7872</v>
      </c>
      <c r="C2404" t="s">
        <v>7865</v>
      </c>
      <c r="D2404" t="s">
        <v>7873</v>
      </c>
      <c r="E2404" t="s">
        <v>7874</v>
      </c>
      <c r="F2404" t="s">
        <v>17</v>
      </c>
      <c r="G2404" t="s">
        <v>32</v>
      </c>
      <c r="H2404">
        <v>3</v>
      </c>
      <c r="I2404">
        <v>11</v>
      </c>
      <c r="J2404">
        <v>0</v>
      </c>
      <c r="K2404">
        <v>11</v>
      </c>
      <c r="L2404">
        <v>0</v>
      </c>
    </row>
    <row r="2405" spans="1:12">
      <c r="A2405" t="s">
        <v>7875</v>
      </c>
      <c r="B2405" t="s">
        <v>7876</v>
      </c>
      <c r="C2405" t="s">
        <v>7865</v>
      </c>
      <c r="D2405" t="s">
        <v>7877</v>
      </c>
      <c r="E2405" t="s">
        <v>7878</v>
      </c>
      <c r="F2405" t="s">
        <v>17</v>
      </c>
      <c r="G2405" t="s">
        <v>32</v>
      </c>
      <c r="H2405">
        <v>3</v>
      </c>
      <c r="I2405">
        <v>11</v>
      </c>
      <c r="J2405">
        <v>1</v>
      </c>
      <c r="K2405">
        <v>9</v>
      </c>
      <c r="L2405">
        <v>1</v>
      </c>
    </row>
    <row r="2406" spans="1:12">
      <c r="A2406" t="s">
        <v>7879</v>
      </c>
      <c r="B2406" t="s">
        <v>7880</v>
      </c>
      <c r="C2406" t="s">
        <v>7865</v>
      </c>
      <c r="D2406" t="s">
        <v>7881</v>
      </c>
      <c r="E2406" t="s">
        <v>167</v>
      </c>
      <c r="F2406" t="s">
        <v>17</v>
      </c>
      <c r="G2406" t="s">
        <v>18</v>
      </c>
      <c r="H2406">
        <v>2</v>
      </c>
      <c r="I2406">
        <v>11</v>
      </c>
      <c r="J2406">
        <v>0</v>
      </c>
      <c r="K2406">
        <v>8</v>
      </c>
      <c r="L2406">
        <v>0</v>
      </c>
    </row>
    <row r="2407" spans="1:12">
      <c r="A2407" t="s">
        <v>7882</v>
      </c>
      <c r="B2407" t="s">
        <v>7883</v>
      </c>
      <c r="C2407" t="s">
        <v>7865</v>
      </c>
      <c r="D2407" t="s">
        <v>7884</v>
      </c>
      <c r="E2407" t="s">
        <v>7885</v>
      </c>
      <c r="F2407" t="s">
        <v>17</v>
      </c>
      <c r="G2407" t="s">
        <v>67</v>
      </c>
      <c r="H2407">
        <v>3</v>
      </c>
      <c r="I2407">
        <v>11</v>
      </c>
      <c r="J2407">
        <v>0</v>
      </c>
      <c r="K2407">
        <v>7</v>
      </c>
      <c r="L2407">
        <v>3</v>
      </c>
    </row>
    <row r="2408" spans="1:12">
      <c r="A2408" t="s">
        <v>7886</v>
      </c>
      <c r="B2408" t="s">
        <v>7887</v>
      </c>
      <c r="C2408" t="s">
        <v>7865</v>
      </c>
      <c r="D2408" t="s">
        <v>7888</v>
      </c>
      <c r="E2408" t="s">
        <v>167</v>
      </c>
      <c r="F2408" t="s">
        <v>17</v>
      </c>
      <c r="G2408" t="s">
        <v>140</v>
      </c>
      <c r="H2408">
        <v>3</v>
      </c>
      <c r="I2408">
        <v>11</v>
      </c>
      <c r="J2408">
        <v>1</v>
      </c>
      <c r="K2408">
        <v>7</v>
      </c>
      <c r="L2408">
        <v>3</v>
      </c>
    </row>
    <row r="2409" spans="1:12">
      <c r="A2409" t="s">
        <v>7889</v>
      </c>
      <c r="B2409" t="s">
        <v>3462</v>
      </c>
      <c r="C2409" t="s">
        <v>7865</v>
      </c>
      <c r="D2409" t="s">
        <v>7890</v>
      </c>
      <c r="E2409" t="s">
        <v>7891</v>
      </c>
      <c r="F2409" t="s">
        <v>17</v>
      </c>
      <c r="G2409" t="s">
        <v>87</v>
      </c>
      <c r="H2409">
        <v>3</v>
      </c>
      <c r="I2409">
        <v>11</v>
      </c>
      <c r="J2409">
        <v>0</v>
      </c>
      <c r="K2409">
        <v>10</v>
      </c>
      <c r="L2409">
        <v>0</v>
      </c>
    </row>
    <row r="2410" spans="1:12">
      <c r="A2410" t="s">
        <v>7892</v>
      </c>
      <c r="B2410" t="s">
        <v>7893</v>
      </c>
      <c r="C2410" t="s">
        <v>7865</v>
      </c>
      <c r="D2410" t="s">
        <v>7894</v>
      </c>
      <c r="E2410" t="s">
        <v>1412</v>
      </c>
      <c r="F2410" t="s">
        <v>17</v>
      </c>
      <c r="G2410" t="s">
        <v>282</v>
      </c>
      <c r="H2410">
        <v>1</v>
      </c>
      <c r="I2410">
        <v>11</v>
      </c>
      <c r="J2410">
        <v>0</v>
      </c>
      <c r="K2410">
        <v>4</v>
      </c>
      <c r="L2410">
        <v>1</v>
      </c>
    </row>
    <row r="2411" spans="1:12">
      <c r="A2411" t="s">
        <v>7895</v>
      </c>
      <c r="B2411" t="s">
        <v>7896</v>
      </c>
      <c r="C2411" t="s">
        <v>7865</v>
      </c>
      <c r="D2411" t="s">
        <v>7897</v>
      </c>
      <c r="E2411" t="s">
        <v>7898</v>
      </c>
      <c r="F2411" t="s">
        <v>17</v>
      </c>
      <c r="G2411" t="s">
        <v>27</v>
      </c>
      <c r="H2411">
        <v>3</v>
      </c>
      <c r="I2411">
        <v>11</v>
      </c>
      <c r="J2411">
        <v>0</v>
      </c>
      <c r="K2411">
        <v>6</v>
      </c>
      <c r="L2411">
        <v>1</v>
      </c>
    </row>
    <row r="2412" spans="1:12">
      <c r="A2412" t="s">
        <v>7899</v>
      </c>
      <c r="B2412" t="s">
        <v>7900</v>
      </c>
      <c r="C2412" t="s">
        <v>7865</v>
      </c>
      <c r="D2412" t="s">
        <v>7901</v>
      </c>
      <c r="E2412" t="s">
        <v>7902</v>
      </c>
      <c r="F2412" t="s">
        <v>17</v>
      </c>
      <c r="G2412" t="s">
        <v>27</v>
      </c>
      <c r="H2412">
        <v>2</v>
      </c>
      <c r="I2412">
        <v>11</v>
      </c>
      <c r="J2412">
        <v>0</v>
      </c>
      <c r="K2412">
        <v>9</v>
      </c>
      <c r="L2412">
        <v>0</v>
      </c>
    </row>
    <row r="2413" spans="1:12">
      <c r="A2413" t="s">
        <v>7903</v>
      </c>
      <c r="B2413" t="s">
        <v>7904</v>
      </c>
      <c r="C2413" t="s">
        <v>7865</v>
      </c>
      <c r="D2413" t="s">
        <v>7905</v>
      </c>
      <c r="E2413" t="s">
        <v>7906</v>
      </c>
      <c r="F2413" t="s">
        <v>17</v>
      </c>
      <c r="G2413" t="s">
        <v>32</v>
      </c>
      <c r="H2413">
        <v>3</v>
      </c>
      <c r="I2413">
        <v>11</v>
      </c>
      <c r="J2413">
        <v>0</v>
      </c>
      <c r="K2413">
        <v>10</v>
      </c>
      <c r="L2413">
        <v>0</v>
      </c>
    </row>
    <row r="2414" spans="1:12">
      <c r="A2414" t="s">
        <v>7907</v>
      </c>
      <c r="B2414" t="s">
        <v>7908</v>
      </c>
      <c r="C2414" t="s">
        <v>7865</v>
      </c>
      <c r="D2414" t="s">
        <v>7909</v>
      </c>
      <c r="E2414" t="s">
        <v>7898</v>
      </c>
      <c r="F2414" t="s">
        <v>17</v>
      </c>
      <c r="G2414" t="s">
        <v>27</v>
      </c>
      <c r="H2414">
        <v>2</v>
      </c>
      <c r="I2414">
        <v>11</v>
      </c>
      <c r="J2414">
        <v>0</v>
      </c>
      <c r="K2414">
        <v>8</v>
      </c>
      <c r="L2414">
        <v>0</v>
      </c>
    </row>
    <row r="2415" spans="1:12">
      <c r="A2415" t="s">
        <v>7910</v>
      </c>
      <c r="B2415" t="s">
        <v>7911</v>
      </c>
      <c r="C2415" t="s">
        <v>7865</v>
      </c>
      <c r="D2415" t="s">
        <v>7912</v>
      </c>
      <c r="E2415" t="s">
        <v>36</v>
      </c>
      <c r="F2415" t="s">
        <v>17</v>
      </c>
      <c r="G2415" t="s">
        <v>32</v>
      </c>
      <c r="H2415">
        <v>3</v>
      </c>
      <c r="I2415">
        <v>11</v>
      </c>
      <c r="J2415">
        <v>1</v>
      </c>
      <c r="K2415">
        <v>8</v>
      </c>
      <c r="L2415">
        <v>0</v>
      </c>
    </row>
    <row r="2416" spans="1:12">
      <c r="A2416" t="s">
        <v>7913</v>
      </c>
      <c r="B2416" t="s">
        <v>2743</v>
      </c>
      <c r="C2416" t="s">
        <v>7865</v>
      </c>
      <c r="D2416" t="s">
        <v>7914</v>
      </c>
      <c r="E2416" t="s">
        <v>7915</v>
      </c>
      <c r="F2416" t="s">
        <v>17</v>
      </c>
      <c r="G2416" t="s">
        <v>282</v>
      </c>
      <c r="H2416">
        <v>2</v>
      </c>
      <c r="I2416">
        <v>11</v>
      </c>
      <c r="J2416">
        <v>0</v>
      </c>
      <c r="K2416">
        <v>6</v>
      </c>
      <c r="L2416">
        <v>0</v>
      </c>
    </row>
    <row r="2417" spans="1:12">
      <c r="A2417" t="s">
        <v>7916</v>
      </c>
      <c r="B2417" t="s">
        <v>7917</v>
      </c>
      <c r="C2417" t="s">
        <v>7865</v>
      </c>
      <c r="D2417" t="s">
        <v>7918</v>
      </c>
      <c r="E2417" t="s">
        <v>7919</v>
      </c>
      <c r="F2417" t="s">
        <v>17</v>
      </c>
      <c r="G2417" t="s">
        <v>18</v>
      </c>
      <c r="H2417">
        <v>4</v>
      </c>
      <c r="I2417">
        <v>11</v>
      </c>
      <c r="J2417">
        <v>0</v>
      </c>
      <c r="K2417">
        <v>8</v>
      </c>
      <c r="L2417">
        <v>0</v>
      </c>
    </row>
    <row r="2418" spans="1:12">
      <c r="A2418" t="s">
        <v>7920</v>
      </c>
      <c r="B2418" t="s">
        <v>4315</v>
      </c>
      <c r="C2418" t="s">
        <v>7865</v>
      </c>
      <c r="D2418" t="s">
        <v>7921</v>
      </c>
      <c r="E2418" t="s">
        <v>7922</v>
      </c>
      <c r="F2418" t="s">
        <v>17</v>
      </c>
      <c r="G2418" t="s">
        <v>32</v>
      </c>
      <c r="H2418">
        <v>2</v>
      </c>
      <c r="I2418">
        <v>11</v>
      </c>
      <c r="J2418">
        <v>2</v>
      </c>
      <c r="K2418">
        <v>7</v>
      </c>
      <c r="L2418">
        <v>0</v>
      </c>
    </row>
    <row r="2419" spans="1:12">
      <c r="A2419" t="s">
        <v>7923</v>
      </c>
      <c r="B2419" t="s">
        <v>7924</v>
      </c>
      <c r="C2419" t="s">
        <v>7865</v>
      </c>
      <c r="D2419" t="s">
        <v>7925</v>
      </c>
      <c r="E2419" t="s">
        <v>7926</v>
      </c>
      <c r="F2419" t="s">
        <v>17</v>
      </c>
      <c r="G2419" t="s">
        <v>32</v>
      </c>
      <c r="H2419">
        <v>2</v>
      </c>
      <c r="I2419">
        <v>11</v>
      </c>
      <c r="J2419">
        <v>0</v>
      </c>
      <c r="K2419">
        <v>8</v>
      </c>
      <c r="L2419">
        <v>1</v>
      </c>
    </row>
    <row r="2420" spans="1:12">
      <c r="A2420" t="s">
        <v>7927</v>
      </c>
      <c r="B2420" t="s">
        <v>7928</v>
      </c>
      <c r="C2420" t="s">
        <v>7865</v>
      </c>
      <c r="D2420" t="s">
        <v>7929</v>
      </c>
      <c r="E2420" t="s">
        <v>167</v>
      </c>
      <c r="F2420" t="s">
        <v>17</v>
      </c>
      <c r="G2420" t="s">
        <v>67</v>
      </c>
      <c r="H2420">
        <v>4</v>
      </c>
      <c r="I2420">
        <v>11</v>
      </c>
      <c r="J2420">
        <v>0</v>
      </c>
      <c r="K2420">
        <v>9</v>
      </c>
      <c r="L2420">
        <v>2</v>
      </c>
    </row>
    <row r="2421" spans="1:12">
      <c r="A2421" t="s">
        <v>7930</v>
      </c>
      <c r="B2421" t="s">
        <v>7931</v>
      </c>
      <c r="C2421" t="s">
        <v>7865</v>
      </c>
      <c r="D2421" t="s">
        <v>7932</v>
      </c>
      <c r="E2421" t="s">
        <v>7933</v>
      </c>
      <c r="F2421" t="s">
        <v>17</v>
      </c>
      <c r="G2421" t="s">
        <v>32</v>
      </c>
      <c r="H2421">
        <v>3</v>
      </c>
      <c r="I2421">
        <v>11</v>
      </c>
      <c r="J2421">
        <v>0</v>
      </c>
      <c r="K2421">
        <v>10</v>
      </c>
      <c r="L2421">
        <v>0</v>
      </c>
    </row>
    <row r="2422" spans="1:12">
      <c r="A2422" t="s">
        <v>7934</v>
      </c>
      <c r="B2422" t="s">
        <v>7935</v>
      </c>
      <c r="C2422" t="s">
        <v>7865</v>
      </c>
      <c r="D2422" t="s">
        <v>7936</v>
      </c>
      <c r="E2422" t="s">
        <v>167</v>
      </c>
      <c r="F2422" t="s">
        <v>17</v>
      </c>
      <c r="G2422" t="s">
        <v>87</v>
      </c>
      <c r="H2422">
        <v>3</v>
      </c>
      <c r="I2422">
        <v>11</v>
      </c>
      <c r="J2422">
        <v>0</v>
      </c>
      <c r="K2422">
        <v>8</v>
      </c>
      <c r="L2422">
        <v>0</v>
      </c>
    </row>
    <row r="2423" spans="1:12">
      <c r="A2423" t="s">
        <v>7937</v>
      </c>
      <c r="B2423" t="s">
        <v>7938</v>
      </c>
      <c r="C2423" t="s">
        <v>7865</v>
      </c>
      <c r="D2423" t="s">
        <v>7939</v>
      </c>
      <c r="E2423" t="s">
        <v>3536</v>
      </c>
      <c r="F2423" t="s">
        <v>17</v>
      </c>
      <c r="G2423" t="s">
        <v>32</v>
      </c>
      <c r="H2423">
        <v>4</v>
      </c>
      <c r="I2423">
        <v>11</v>
      </c>
      <c r="J2423">
        <v>1</v>
      </c>
      <c r="K2423">
        <v>10</v>
      </c>
      <c r="L2423">
        <v>0</v>
      </c>
    </row>
    <row r="2424" spans="1:12">
      <c r="A2424" t="s">
        <v>7940</v>
      </c>
      <c r="B2424" t="s">
        <v>7941</v>
      </c>
      <c r="C2424" t="s">
        <v>7865</v>
      </c>
      <c r="D2424" t="s">
        <v>7942</v>
      </c>
      <c r="E2424" t="s">
        <v>7943</v>
      </c>
      <c r="F2424" t="s">
        <v>17</v>
      </c>
      <c r="G2424" t="s">
        <v>32</v>
      </c>
      <c r="H2424">
        <v>4</v>
      </c>
      <c r="I2424">
        <v>11</v>
      </c>
      <c r="J2424">
        <v>0</v>
      </c>
      <c r="K2424">
        <v>10</v>
      </c>
      <c r="L2424">
        <v>1</v>
      </c>
    </row>
    <row r="2425" spans="1:12">
      <c r="A2425" t="s">
        <v>7944</v>
      </c>
      <c r="B2425" t="s">
        <v>7945</v>
      </c>
      <c r="C2425" t="s">
        <v>7865</v>
      </c>
      <c r="D2425" t="s">
        <v>7946</v>
      </c>
      <c r="E2425" t="s">
        <v>7947</v>
      </c>
      <c r="F2425" t="s">
        <v>17</v>
      </c>
      <c r="G2425" t="s">
        <v>27</v>
      </c>
      <c r="H2425">
        <v>3</v>
      </c>
      <c r="I2425">
        <v>11</v>
      </c>
      <c r="J2425">
        <v>1</v>
      </c>
      <c r="K2425">
        <v>8</v>
      </c>
      <c r="L2425">
        <v>0</v>
      </c>
    </row>
    <row r="2426" spans="1:12">
      <c r="A2426" t="s">
        <v>7948</v>
      </c>
      <c r="B2426" t="s">
        <v>7949</v>
      </c>
      <c r="C2426" t="s">
        <v>7865</v>
      </c>
      <c r="D2426" t="s">
        <v>7950</v>
      </c>
      <c r="E2426" t="s">
        <v>7919</v>
      </c>
      <c r="F2426" t="s">
        <v>17</v>
      </c>
      <c r="G2426" t="s">
        <v>32</v>
      </c>
      <c r="H2426">
        <v>2</v>
      </c>
      <c r="I2426">
        <v>11</v>
      </c>
      <c r="J2426">
        <v>0</v>
      </c>
      <c r="K2426">
        <v>6</v>
      </c>
      <c r="L2426">
        <v>0</v>
      </c>
    </row>
    <row r="2427" spans="1:12">
      <c r="A2427" t="s">
        <v>7951</v>
      </c>
      <c r="B2427" t="s">
        <v>7952</v>
      </c>
      <c r="C2427" t="s">
        <v>7865</v>
      </c>
      <c r="D2427" t="s">
        <v>7953</v>
      </c>
      <c r="E2427" t="s">
        <v>7915</v>
      </c>
      <c r="F2427" t="s">
        <v>17</v>
      </c>
      <c r="G2427" t="s">
        <v>32</v>
      </c>
      <c r="H2427">
        <v>3</v>
      </c>
      <c r="I2427">
        <v>11</v>
      </c>
      <c r="J2427">
        <v>1</v>
      </c>
      <c r="K2427">
        <v>9</v>
      </c>
      <c r="L2427">
        <v>0</v>
      </c>
    </row>
    <row r="2428" spans="1:12">
      <c r="A2428" t="s">
        <v>7954</v>
      </c>
      <c r="B2428" t="s">
        <v>7955</v>
      </c>
      <c r="C2428" t="s">
        <v>7865</v>
      </c>
      <c r="D2428" t="s">
        <v>7956</v>
      </c>
      <c r="E2428" t="s">
        <v>7957</v>
      </c>
      <c r="F2428" t="s">
        <v>17</v>
      </c>
      <c r="G2428" t="s">
        <v>32</v>
      </c>
      <c r="H2428">
        <v>4</v>
      </c>
      <c r="I2428">
        <v>11</v>
      </c>
      <c r="J2428">
        <v>0</v>
      </c>
      <c r="K2428">
        <v>7</v>
      </c>
      <c r="L2428">
        <v>1</v>
      </c>
    </row>
    <row r="2429" spans="1:12">
      <c r="A2429" t="s">
        <v>7958</v>
      </c>
      <c r="B2429" t="s">
        <v>7959</v>
      </c>
      <c r="C2429" t="s">
        <v>7865</v>
      </c>
      <c r="D2429" t="s">
        <v>7960</v>
      </c>
      <c r="E2429" t="s">
        <v>167</v>
      </c>
      <c r="F2429" t="s">
        <v>17</v>
      </c>
      <c r="G2429" t="s">
        <v>32</v>
      </c>
      <c r="H2429">
        <v>5</v>
      </c>
      <c r="I2429">
        <v>11</v>
      </c>
      <c r="J2429">
        <v>0</v>
      </c>
      <c r="K2429">
        <v>7</v>
      </c>
      <c r="L2429">
        <v>0</v>
      </c>
    </row>
    <row r="2430" spans="1:12">
      <c r="A2430" t="s">
        <v>7961</v>
      </c>
      <c r="B2430" t="s">
        <v>7962</v>
      </c>
      <c r="C2430" t="s">
        <v>7865</v>
      </c>
      <c r="D2430" t="s">
        <v>7963</v>
      </c>
      <c r="E2430" t="s">
        <v>7964</v>
      </c>
      <c r="F2430" t="s">
        <v>17</v>
      </c>
      <c r="G2430" t="s">
        <v>18</v>
      </c>
      <c r="H2430">
        <v>3</v>
      </c>
      <c r="I2430">
        <v>11</v>
      </c>
      <c r="J2430">
        <v>1</v>
      </c>
      <c r="K2430">
        <v>5</v>
      </c>
      <c r="L2430">
        <v>1</v>
      </c>
    </row>
    <row r="2431" spans="1:12">
      <c r="A2431" t="s">
        <v>7965</v>
      </c>
      <c r="B2431" t="s">
        <v>7966</v>
      </c>
      <c r="C2431" t="s">
        <v>7865</v>
      </c>
      <c r="D2431" t="s">
        <v>7967</v>
      </c>
      <c r="E2431" t="s">
        <v>7858</v>
      </c>
      <c r="F2431" t="s">
        <v>17</v>
      </c>
      <c r="G2431" t="s">
        <v>27</v>
      </c>
      <c r="H2431">
        <v>1</v>
      </c>
      <c r="I2431">
        <v>11</v>
      </c>
      <c r="J2431">
        <v>0</v>
      </c>
      <c r="K2431">
        <v>7</v>
      </c>
      <c r="L2431">
        <v>4</v>
      </c>
    </row>
    <row r="2432" spans="1:12">
      <c r="A2432" t="s">
        <v>7968</v>
      </c>
      <c r="B2432" t="s">
        <v>7969</v>
      </c>
      <c r="C2432" t="s">
        <v>7865</v>
      </c>
      <c r="D2432" t="s">
        <v>7970</v>
      </c>
      <c r="E2432" t="s">
        <v>7919</v>
      </c>
      <c r="F2432" t="s">
        <v>17</v>
      </c>
      <c r="G2432" t="s">
        <v>27</v>
      </c>
      <c r="H2432">
        <v>2</v>
      </c>
      <c r="I2432">
        <v>11</v>
      </c>
      <c r="J2432">
        <v>0</v>
      </c>
      <c r="K2432">
        <v>7</v>
      </c>
      <c r="L2432">
        <v>1</v>
      </c>
    </row>
    <row r="2433" spans="1:12">
      <c r="A2433" t="s">
        <v>7971</v>
      </c>
      <c r="B2433" t="s">
        <v>7972</v>
      </c>
      <c r="C2433" t="s">
        <v>7865</v>
      </c>
      <c r="D2433" t="s">
        <v>7973</v>
      </c>
      <c r="E2433" t="s">
        <v>7974</v>
      </c>
      <c r="F2433" t="s">
        <v>17</v>
      </c>
      <c r="G2433" t="s">
        <v>18</v>
      </c>
      <c r="H2433">
        <v>4</v>
      </c>
      <c r="I2433">
        <v>11</v>
      </c>
      <c r="J2433">
        <v>1</v>
      </c>
      <c r="K2433">
        <v>6</v>
      </c>
      <c r="L2433">
        <v>0</v>
      </c>
    </row>
    <row r="2434" spans="1:12">
      <c r="A2434" t="s">
        <v>7975</v>
      </c>
      <c r="B2434" t="s">
        <v>7976</v>
      </c>
      <c r="C2434" t="s">
        <v>7865</v>
      </c>
      <c r="D2434" t="s">
        <v>7977</v>
      </c>
      <c r="E2434" t="s">
        <v>7978</v>
      </c>
      <c r="F2434" t="s">
        <v>17</v>
      </c>
      <c r="G2434" t="s">
        <v>27</v>
      </c>
      <c r="H2434">
        <v>3</v>
      </c>
      <c r="I2434">
        <v>11</v>
      </c>
      <c r="J2434">
        <v>1</v>
      </c>
      <c r="K2434">
        <v>3</v>
      </c>
      <c r="L2434">
        <v>0</v>
      </c>
    </row>
    <row r="2435" spans="1:12">
      <c r="A2435" t="s">
        <v>7979</v>
      </c>
      <c r="B2435" t="s">
        <v>7980</v>
      </c>
      <c r="C2435" t="s">
        <v>7865</v>
      </c>
      <c r="D2435" t="s">
        <v>7981</v>
      </c>
      <c r="E2435" t="s">
        <v>7915</v>
      </c>
      <c r="F2435" t="s">
        <v>17</v>
      </c>
      <c r="G2435" t="s">
        <v>27</v>
      </c>
      <c r="H2435">
        <v>3</v>
      </c>
      <c r="I2435">
        <v>11</v>
      </c>
      <c r="J2435">
        <v>0</v>
      </c>
      <c r="K2435">
        <v>6</v>
      </c>
      <c r="L2435">
        <v>0</v>
      </c>
    </row>
    <row r="2436" spans="1:12">
      <c r="A2436" t="s">
        <v>7982</v>
      </c>
      <c r="B2436" t="s">
        <v>7983</v>
      </c>
      <c r="C2436" t="s">
        <v>7865</v>
      </c>
      <c r="D2436" t="s">
        <v>7925</v>
      </c>
      <c r="E2436" t="s">
        <v>7926</v>
      </c>
      <c r="F2436" t="s">
        <v>17</v>
      </c>
      <c r="G2436" t="s">
        <v>32</v>
      </c>
      <c r="H2436">
        <v>4</v>
      </c>
      <c r="I2436">
        <v>11</v>
      </c>
      <c r="J2436">
        <v>0</v>
      </c>
      <c r="K2436">
        <v>10</v>
      </c>
      <c r="L2436">
        <v>0</v>
      </c>
    </row>
    <row r="2437" spans="1:12">
      <c r="A2437" t="s">
        <v>7984</v>
      </c>
      <c r="B2437" t="s">
        <v>7985</v>
      </c>
      <c r="C2437" t="s">
        <v>7865</v>
      </c>
      <c r="D2437" t="s">
        <v>7967</v>
      </c>
      <c r="E2437" t="s">
        <v>7858</v>
      </c>
      <c r="F2437" t="s">
        <v>17</v>
      </c>
      <c r="G2437" t="s">
        <v>32</v>
      </c>
      <c r="H2437">
        <v>4</v>
      </c>
      <c r="I2437">
        <v>11</v>
      </c>
      <c r="J2437">
        <v>3</v>
      </c>
      <c r="K2437">
        <v>7</v>
      </c>
      <c r="L2437">
        <v>1</v>
      </c>
    </row>
    <row r="2438" spans="1:12">
      <c r="A2438" t="s">
        <v>7986</v>
      </c>
      <c r="B2438" t="s">
        <v>7987</v>
      </c>
      <c r="C2438" t="s">
        <v>7865</v>
      </c>
      <c r="D2438" t="s">
        <v>7988</v>
      </c>
      <c r="E2438" t="s">
        <v>7989</v>
      </c>
      <c r="F2438" t="s">
        <v>17</v>
      </c>
      <c r="G2438" t="s">
        <v>113</v>
      </c>
      <c r="H2438">
        <v>2</v>
      </c>
      <c r="I2438">
        <v>11</v>
      </c>
      <c r="J2438">
        <v>0</v>
      </c>
      <c r="K2438">
        <v>6</v>
      </c>
      <c r="L2438">
        <v>1</v>
      </c>
    </row>
    <row r="2439" spans="1:12">
      <c r="A2439" t="s">
        <v>7990</v>
      </c>
      <c r="B2439" t="s">
        <v>7991</v>
      </c>
      <c r="C2439" t="s">
        <v>7865</v>
      </c>
      <c r="D2439" t="s">
        <v>7866</v>
      </c>
      <c r="E2439" t="s">
        <v>1412</v>
      </c>
      <c r="F2439" t="s">
        <v>17</v>
      </c>
      <c r="G2439" t="s">
        <v>27</v>
      </c>
      <c r="H2439">
        <v>1</v>
      </c>
      <c r="I2439">
        <v>11</v>
      </c>
      <c r="J2439">
        <v>0</v>
      </c>
      <c r="K2439">
        <v>6</v>
      </c>
      <c r="L2439">
        <v>3</v>
      </c>
    </row>
    <row r="2440" spans="1:12">
      <c r="A2440" t="s">
        <v>7992</v>
      </c>
      <c r="B2440" t="s">
        <v>7993</v>
      </c>
      <c r="C2440" t="s">
        <v>7865</v>
      </c>
      <c r="D2440" t="s">
        <v>7994</v>
      </c>
      <c r="E2440" t="s">
        <v>7995</v>
      </c>
      <c r="F2440" t="s">
        <v>17</v>
      </c>
      <c r="G2440" t="s">
        <v>27</v>
      </c>
      <c r="H2440">
        <v>4</v>
      </c>
      <c r="I2440">
        <v>11</v>
      </c>
      <c r="J2440">
        <v>0</v>
      </c>
      <c r="K2440">
        <v>8</v>
      </c>
      <c r="L2440">
        <v>0</v>
      </c>
    </row>
    <row r="2441" spans="1:12">
      <c r="A2441" t="s">
        <v>7996</v>
      </c>
      <c r="B2441" t="s">
        <v>7997</v>
      </c>
      <c r="C2441" t="s">
        <v>7865</v>
      </c>
      <c r="D2441" t="s">
        <v>7998</v>
      </c>
      <c r="E2441" t="s">
        <v>7943</v>
      </c>
      <c r="F2441" t="s">
        <v>17</v>
      </c>
      <c r="G2441" t="s">
        <v>32</v>
      </c>
      <c r="H2441">
        <v>2</v>
      </c>
      <c r="I2441">
        <v>11</v>
      </c>
      <c r="J2441">
        <v>0</v>
      </c>
      <c r="K2441">
        <v>5</v>
      </c>
      <c r="L2441">
        <v>1</v>
      </c>
    </row>
    <row r="2442" spans="1:12">
      <c r="A2442" t="s">
        <v>7999</v>
      </c>
      <c r="B2442" t="s">
        <v>8000</v>
      </c>
      <c r="C2442" t="s">
        <v>7865</v>
      </c>
      <c r="D2442" t="s">
        <v>8001</v>
      </c>
      <c r="E2442" t="s">
        <v>7995</v>
      </c>
      <c r="F2442" t="s">
        <v>17</v>
      </c>
      <c r="G2442" t="s">
        <v>32</v>
      </c>
      <c r="H2442">
        <v>4</v>
      </c>
      <c r="I2442">
        <v>11</v>
      </c>
      <c r="J2442">
        <v>0</v>
      </c>
      <c r="K2442">
        <v>5</v>
      </c>
      <c r="L2442">
        <v>0</v>
      </c>
    </row>
    <row r="2443" spans="1:12">
      <c r="A2443" t="s">
        <v>8002</v>
      </c>
      <c r="B2443" t="s">
        <v>8003</v>
      </c>
      <c r="C2443" t="s">
        <v>7865</v>
      </c>
      <c r="D2443" t="s">
        <v>8004</v>
      </c>
      <c r="E2443" t="s">
        <v>8005</v>
      </c>
      <c r="F2443" t="s">
        <v>17</v>
      </c>
      <c r="G2443" t="s">
        <v>18</v>
      </c>
      <c r="H2443">
        <v>2</v>
      </c>
      <c r="I2443">
        <v>11</v>
      </c>
      <c r="J2443">
        <v>0</v>
      </c>
      <c r="K2443">
        <v>9</v>
      </c>
      <c r="L2443">
        <v>0</v>
      </c>
    </row>
    <row r="2444" spans="1:12">
      <c r="A2444" t="s">
        <v>8006</v>
      </c>
      <c r="B2444" t="s">
        <v>8007</v>
      </c>
      <c r="C2444" t="s">
        <v>7865</v>
      </c>
      <c r="D2444" t="s">
        <v>8008</v>
      </c>
      <c r="E2444" t="s">
        <v>4442</v>
      </c>
      <c r="F2444" t="s">
        <v>17</v>
      </c>
      <c r="G2444" t="s">
        <v>18</v>
      </c>
      <c r="H2444">
        <v>1</v>
      </c>
      <c r="I2444">
        <v>11</v>
      </c>
      <c r="J2444">
        <v>1</v>
      </c>
      <c r="K2444">
        <v>5</v>
      </c>
      <c r="L2444">
        <v>2</v>
      </c>
    </row>
    <row r="2445" spans="1:12">
      <c r="A2445" t="s">
        <v>8009</v>
      </c>
      <c r="B2445" t="s">
        <v>8010</v>
      </c>
      <c r="C2445" t="s">
        <v>7865</v>
      </c>
      <c r="D2445" t="s">
        <v>7918</v>
      </c>
      <c r="E2445" t="s">
        <v>7919</v>
      </c>
      <c r="F2445" t="s">
        <v>17</v>
      </c>
      <c r="G2445" t="s">
        <v>140</v>
      </c>
      <c r="H2445">
        <v>4</v>
      </c>
      <c r="I2445">
        <v>11</v>
      </c>
      <c r="J2445">
        <v>0</v>
      </c>
      <c r="K2445">
        <v>8</v>
      </c>
      <c r="L2445">
        <v>0</v>
      </c>
    </row>
    <row r="2446" spans="1:12">
      <c r="A2446" t="s">
        <v>8011</v>
      </c>
      <c r="B2446" t="s">
        <v>8012</v>
      </c>
      <c r="C2446" t="s">
        <v>7865</v>
      </c>
      <c r="D2446" t="s">
        <v>7918</v>
      </c>
      <c r="E2446" t="s">
        <v>7919</v>
      </c>
      <c r="F2446" t="s">
        <v>17</v>
      </c>
      <c r="G2446" t="s">
        <v>32</v>
      </c>
      <c r="H2446">
        <v>4</v>
      </c>
      <c r="I2446">
        <v>11</v>
      </c>
      <c r="J2446">
        <v>0</v>
      </c>
      <c r="K2446">
        <v>9</v>
      </c>
      <c r="L2446">
        <v>1</v>
      </c>
    </row>
    <row r="2447" spans="1:12">
      <c r="A2447" t="s">
        <v>8013</v>
      </c>
      <c r="B2447" t="s">
        <v>8014</v>
      </c>
      <c r="C2447" t="s">
        <v>7865</v>
      </c>
      <c r="D2447" t="s">
        <v>7890</v>
      </c>
      <c r="E2447" t="s">
        <v>7891</v>
      </c>
      <c r="F2447" t="s">
        <v>17</v>
      </c>
      <c r="G2447" t="s">
        <v>27</v>
      </c>
      <c r="H2447">
        <v>4</v>
      </c>
      <c r="I2447">
        <v>11</v>
      </c>
      <c r="J2447">
        <v>1</v>
      </c>
      <c r="K2447">
        <v>8</v>
      </c>
      <c r="L2447">
        <v>0</v>
      </c>
    </row>
    <row r="2448" spans="1:12">
      <c r="A2448" t="s">
        <v>8015</v>
      </c>
      <c r="B2448" t="s">
        <v>8016</v>
      </c>
      <c r="C2448" t="s">
        <v>7865</v>
      </c>
      <c r="D2448" t="s">
        <v>8017</v>
      </c>
      <c r="E2448" t="s">
        <v>413</v>
      </c>
      <c r="F2448" t="s">
        <v>17</v>
      </c>
      <c r="G2448" t="s">
        <v>140</v>
      </c>
      <c r="H2448">
        <v>3</v>
      </c>
      <c r="I2448">
        <v>11</v>
      </c>
      <c r="J2448">
        <v>1</v>
      </c>
      <c r="K2448">
        <v>5</v>
      </c>
      <c r="L2448">
        <v>0</v>
      </c>
    </row>
    <row r="2449" spans="1:12">
      <c r="A2449" t="s">
        <v>8018</v>
      </c>
      <c r="B2449" t="s">
        <v>8019</v>
      </c>
      <c r="C2449" t="s">
        <v>7865</v>
      </c>
      <c r="D2449" t="s">
        <v>8020</v>
      </c>
      <c r="E2449" t="s">
        <v>3536</v>
      </c>
      <c r="F2449" t="s">
        <v>17</v>
      </c>
      <c r="G2449" t="s">
        <v>140</v>
      </c>
      <c r="H2449">
        <v>3</v>
      </c>
      <c r="I2449">
        <v>11</v>
      </c>
      <c r="J2449">
        <v>0</v>
      </c>
      <c r="K2449">
        <v>6</v>
      </c>
      <c r="L2449">
        <v>1</v>
      </c>
    </row>
    <row r="2450" spans="1:12">
      <c r="A2450" t="s">
        <v>8021</v>
      </c>
      <c r="B2450" t="s">
        <v>8022</v>
      </c>
      <c r="C2450" t="s">
        <v>7865</v>
      </c>
      <c r="D2450" t="s">
        <v>8023</v>
      </c>
      <c r="E2450" t="s">
        <v>7922</v>
      </c>
      <c r="F2450" t="s">
        <v>17</v>
      </c>
      <c r="G2450" t="s">
        <v>32</v>
      </c>
      <c r="H2450">
        <v>3</v>
      </c>
      <c r="I2450">
        <v>11</v>
      </c>
      <c r="J2450">
        <v>0</v>
      </c>
      <c r="K2450">
        <v>4</v>
      </c>
      <c r="L2450">
        <v>0</v>
      </c>
    </row>
    <row r="2451" spans="1:12">
      <c r="A2451" t="s">
        <v>8024</v>
      </c>
      <c r="B2451" t="s">
        <v>8025</v>
      </c>
      <c r="C2451" t="s">
        <v>7865</v>
      </c>
      <c r="D2451" t="s">
        <v>8026</v>
      </c>
      <c r="E2451" t="s">
        <v>8027</v>
      </c>
      <c r="F2451" t="s">
        <v>17</v>
      </c>
      <c r="G2451" t="s">
        <v>32</v>
      </c>
      <c r="H2451">
        <v>2</v>
      </c>
      <c r="I2451">
        <v>11</v>
      </c>
      <c r="J2451">
        <v>0</v>
      </c>
      <c r="K2451">
        <v>4</v>
      </c>
      <c r="L2451">
        <v>0</v>
      </c>
    </row>
    <row r="2452" spans="1:12">
      <c r="A2452" t="s">
        <v>8028</v>
      </c>
      <c r="B2452" t="s">
        <v>8029</v>
      </c>
      <c r="C2452" t="s">
        <v>7865</v>
      </c>
      <c r="D2452" t="s">
        <v>8030</v>
      </c>
      <c r="E2452" t="s">
        <v>7995</v>
      </c>
      <c r="F2452" t="s">
        <v>17</v>
      </c>
      <c r="G2452" t="s">
        <v>32</v>
      </c>
      <c r="H2452">
        <v>3</v>
      </c>
      <c r="I2452">
        <v>11</v>
      </c>
      <c r="J2452">
        <v>0</v>
      </c>
      <c r="K2452">
        <v>6</v>
      </c>
      <c r="L2452">
        <v>1</v>
      </c>
    </row>
    <row r="2453" spans="1:12">
      <c r="A2453" t="s">
        <v>8031</v>
      </c>
      <c r="B2453" t="s">
        <v>8032</v>
      </c>
      <c r="C2453" t="s">
        <v>7865</v>
      </c>
      <c r="D2453" t="s">
        <v>8033</v>
      </c>
      <c r="E2453" t="s">
        <v>7915</v>
      </c>
      <c r="F2453" t="s">
        <v>17</v>
      </c>
      <c r="G2453" t="s">
        <v>32</v>
      </c>
      <c r="H2453">
        <v>3</v>
      </c>
      <c r="I2453">
        <v>11</v>
      </c>
      <c r="J2453">
        <v>1</v>
      </c>
      <c r="K2453">
        <v>5</v>
      </c>
      <c r="L2453">
        <v>3</v>
      </c>
    </row>
    <row r="2454" spans="1:12">
      <c r="A2454" t="s">
        <v>8034</v>
      </c>
      <c r="B2454" t="s">
        <v>8035</v>
      </c>
      <c r="C2454" t="s">
        <v>7865</v>
      </c>
      <c r="D2454" t="s">
        <v>7953</v>
      </c>
      <c r="E2454" t="s">
        <v>7915</v>
      </c>
      <c r="F2454" t="s">
        <v>17</v>
      </c>
      <c r="G2454" t="s">
        <v>140</v>
      </c>
      <c r="H2454">
        <v>3</v>
      </c>
      <c r="I2454">
        <v>11</v>
      </c>
      <c r="J2454">
        <v>0</v>
      </c>
      <c r="K2454">
        <v>8</v>
      </c>
      <c r="L2454">
        <v>2</v>
      </c>
    </row>
    <row r="2455" spans="1:12">
      <c r="A2455" t="s">
        <v>8036</v>
      </c>
      <c r="B2455" t="s">
        <v>8037</v>
      </c>
      <c r="C2455" t="s">
        <v>7865</v>
      </c>
      <c r="D2455" t="s">
        <v>8038</v>
      </c>
      <c r="E2455" t="s">
        <v>4749</v>
      </c>
      <c r="F2455" t="s">
        <v>17</v>
      </c>
      <c r="G2455" t="s">
        <v>27</v>
      </c>
      <c r="H2455">
        <v>1</v>
      </c>
      <c r="I2455">
        <v>11</v>
      </c>
      <c r="J2455">
        <v>0</v>
      </c>
      <c r="K2455">
        <v>8</v>
      </c>
      <c r="L2455">
        <v>0</v>
      </c>
    </row>
    <row r="2456" spans="1:12">
      <c r="A2456" t="s">
        <v>8039</v>
      </c>
      <c r="B2456" t="s">
        <v>8040</v>
      </c>
      <c r="C2456" t="s">
        <v>7865</v>
      </c>
      <c r="D2456" t="s">
        <v>8041</v>
      </c>
      <c r="E2456" t="s">
        <v>8042</v>
      </c>
      <c r="F2456" t="s">
        <v>17</v>
      </c>
      <c r="G2456" t="s">
        <v>27</v>
      </c>
      <c r="H2456">
        <v>2</v>
      </c>
      <c r="I2456">
        <v>11</v>
      </c>
      <c r="J2456">
        <v>0</v>
      </c>
      <c r="K2456">
        <v>7</v>
      </c>
      <c r="L2456">
        <v>1</v>
      </c>
    </row>
    <row r="2457" spans="1:12">
      <c r="A2457" t="s">
        <v>8043</v>
      </c>
      <c r="B2457" t="s">
        <v>8044</v>
      </c>
      <c r="C2457" t="s">
        <v>7865</v>
      </c>
      <c r="D2457" t="s">
        <v>8045</v>
      </c>
      <c r="E2457" t="s">
        <v>7365</v>
      </c>
      <c r="F2457" t="s">
        <v>17</v>
      </c>
      <c r="G2457" t="s">
        <v>32</v>
      </c>
      <c r="H2457">
        <v>3</v>
      </c>
      <c r="I2457">
        <v>11</v>
      </c>
      <c r="J2457">
        <v>2</v>
      </c>
      <c r="K2457">
        <v>6</v>
      </c>
      <c r="L2457">
        <v>0</v>
      </c>
    </row>
    <row r="2458" spans="1:12">
      <c r="A2458" t="s">
        <v>8046</v>
      </c>
      <c r="B2458" t="s">
        <v>8047</v>
      </c>
      <c r="C2458" t="s">
        <v>7865</v>
      </c>
      <c r="D2458" t="s">
        <v>8048</v>
      </c>
      <c r="E2458" t="s">
        <v>8049</v>
      </c>
      <c r="F2458" t="s">
        <v>17</v>
      </c>
      <c r="G2458" t="s">
        <v>32</v>
      </c>
      <c r="H2458">
        <v>3</v>
      </c>
      <c r="I2458">
        <v>11</v>
      </c>
      <c r="J2458">
        <v>0</v>
      </c>
      <c r="K2458">
        <v>7</v>
      </c>
      <c r="L2458">
        <v>1</v>
      </c>
    </row>
    <row r="2459" spans="1:12">
      <c r="A2459" t="s">
        <v>8050</v>
      </c>
      <c r="B2459" t="s">
        <v>8051</v>
      </c>
      <c r="C2459" t="s">
        <v>7865</v>
      </c>
      <c r="D2459" t="s">
        <v>8052</v>
      </c>
      <c r="E2459" t="s">
        <v>7947</v>
      </c>
      <c r="F2459" t="s">
        <v>17</v>
      </c>
      <c r="G2459" t="s">
        <v>18</v>
      </c>
      <c r="H2459">
        <v>3</v>
      </c>
      <c r="I2459">
        <v>11</v>
      </c>
      <c r="J2459">
        <v>0</v>
      </c>
      <c r="K2459">
        <v>10</v>
      </c>
      <c r="L2459">
        <v>0</v>
      </c>
    </row>
    <row r="2460" spans="1:12">
      <c r="A2460" t="s">
        <v>8053</v>
      </c>
      <c r="B2460" t="s">
        <v>8054</v>
      </c>
      <c r="C2460" t="s">
        <v>7865</v>
      </c>
      <c r="D2460" t="s">
        <v>8055</v>
      </c>
      <c r="E2460" t="s">
        <v>56</v>
      </c>
      <c r="F2460" t="s">
        <v>17</v>
      </c>
      <c r="G2460" t="s">
        <v>27</v>
      </c>
      <c r="H2460">
        <v>2</v>
      </c>
      <c r="I2460">
        <v>11</v>
      </c>
      <c r="J2460">
        <v>0</v>
      </c>
      <c r="K2460">
        <v>7</v>
      </c>
      <c r="L2460">
        <v>2</v>
      </c>
    </row>
    <row r="2461" spans="1:12">
      <c r="A2461" t="s">
        <v>8056</v>
      </c>
      <c r="B2461" t="s">
        <v>8057</v>
      </c>
      <c r="C2461" t="s">
        <v>7865</v>
      </c>
      <c r="D2461" t="s">
        <v>8058</v>
      </c>
      <c r="E2461" t="s">
        <v>3611</v>
      </c>
      <c r="F2461" t="s">
        <v>17</v>
      </c>
      <c r="G2461" t="s">
        <v>32</v>
      </c>
      <c r="H2461">
        <v>2</v>
      </c>
      <c r="I2461">
        <v>11</v>
      </c>
      <c r="J2461">
        <v>1</v>
      </c>
      <c r="K2461">
        <v>10</v>
      </c>
      <c r="L2461">
        <v>0</v>
      </c>
    </row>
    <row r="2462" spans="1:12">
      <c r="A2462" t="s">
        <v>8059</v>
      </c>
      <c r="B2462" t="s">
        <v>8060</v>
      </c>
      <c r="C2462" t="s">
        <v>7865</v>
      </c>
      <c r="D2462" t="s">
        <v>8045</v>
      </c>
      <c r="E2462" t="s">
        <v>7365</v>
      </c>
      <c r="F2462" t="s">
        <v>17</v>
      </c>
      <c r="G2462" t="s">
        <v>27</v>
      </c>
      <c r="H2462">
        <v>2</v>
      </c>
      <c r="I2462">
        <v>11</v>
      </c>
      <c r="J2462">
        <v>0</v>
      </c>
      <c r="K2462">
        <v>10</v>
      </c>
      <c r="L2462">
        <v>1</v>
      </c>
    </row>
    <row r="2463" spans="1:12">
      <c r="A2463" t="s">
        <v>8061</v>
      </c>
      <c r="B2463" t="s">
        <v>8062</v>
      </c>
      <c r="C2463" t="s">
        <v>7865</v>
      </c>
      <c r="D2463" t="s">
        <v>8063</v>
      </c>
      <c r="E2463" t="s">
        <v>3620</v>
      </c>
      <c r="F2463" t="s">
        <v>17</v>
      </c>
      <c r="G2463" t="s">
        <v>32</v>
      </c>
      <c r="H2463">
        <v>4</v>
      </c>
      <c r="I2463">
        <v>11</v>
      </c>
      <c r="J2463">
        <v>0</v>
      </c>
      <c r="K2463">
        <v>9</v>
      </c>
      <c r="L2463">
        <v>0</v>
      </c>
    </row>
    <row r="2464" spans="1:12">
      <c r="A2464" t="s">
        <v>8064</v>
      </c>
      <c r="B2464" t="s">
        <v>8065</v>
      </c>
      <c r="C2464" t="s">
        <v>7865</v>
      </c>
      <c r="D2464" t="s">
        <v>8052</v>
      </c>
      <c r="E2464" t="s">
        <v>7947</v>
      </c>
      <c r="F2464" t="s">
        <v>17</v>
      </c>
      <c r="G2464" t="s">
        <v>140</v>
      </c>
      <c r="H2464">
        <v>3</v>
      </c>
      <c r="I2464">
        <v>11</v>
      </c>
      <c r="J2464">
        <v>0</v>
      </c>
      <c r="K2464">
        <v>11</v>
      </c>
      <c r="L2464">
        <v>0</v>
      </c>
    </row>
    <row r="2465" spans="1:12">
      <c r="A2465" t="s">
        <v>8066</v>
      </c>
      <c r="B2465" t="s">
        <v>8067</v>
      </c>
      <c r="C2465" t="s">
        <v>7865</v>
      </c>
      <c r="D2465" t="s">
        <v>8068</v>
      </c>
      <c r="E2465" t="s">
        <v>8069</v>
      </c>
      <c r="F2465" t="s">
        <v>17</v>
      </c>
      <c r="G2465" t="s">
        <v>140</v>
      </c>
      <c r="H2465">
        <v>4</v>
      </c>
      <c r="I2465">
        <v>11</v>
      </c>
      <c r="J2465">
        <v>0</v>
      </c>
      <c r="K2465">
        <v>5</v>
      </c>
      <c r="L2465">
        <v>1</v>
      </c>
    </row>
    <row r="2466" spans="1:12">
      <c r="A2466" t="s">
        <v>8070</v>
      </c>
      <c r="B2466" t="s">
        <v>8071</v>
      </c>
      <c r="C2466" t="s">
        <v>7865</v>
      </c>
      <c r="D2466" t="s">
        <v>8072</v>
      </c>
      <c r="E2466" t="s">
        <v>7915</v>
      </c>
      <c r="F2466" t="s">
        <v>17</v>
      </c>
      <c r="G2466" t="s">
        <v>18</v>
      </c>
      <c r="H2466">
        <v>3</v>
      </c>
      <c r="I2466">
        <v>11</v>
      </c>
      <c r="J2466">
        <v>0</v>
      </c>
      <c r="K2466">
        <v>6</v>
      </c>
      <c r="L2466">
        <v>0</v>
      </c>
    </row>
    <row r="2467" spans="1:12">
      <c r="A2467" t="s">
        <v>8073</v>
      </c>
      <c r="B2467" t="s">
        <v>8074</v>
      </c>
      <c r="C2467" t="s">
        <v>7865</v>
      </c>
      <c r="D2467" t="s">
        <v>8075</v>
      </c>
      <c r="E2467" t="s">
        <v>3594</v>
      </c>
      <c r="F2467" t="s">
        <v>17</v>
      </c>
      <c r="G2467" t="s">
        <v>27</v>
      </c>
      <c r="H2467">
        <v>3</v>
      </c>
      <c r="I2467">
        <v>11</v>
      </c>
      <c r="J2467">
        <v>0</v>
      </c>
      <c r="K2467">
        <v>7</v>
      </c>
      <c r="L2467">
        <v>2</v>
      </c>
    </row>
    <row r="2468" spans="1:12">
      <c r="A2468" t="s">
        <v>8076</v>
      </c>
      <c r="B2468" t="s">
        <v>8077</v>
      </c>
      <c r="C2468" t="s">
        <v>7865</v>
      </c>
      <c r="D2468" t="s">
        <v>8078</v>
      </c>
      <c r="E2468" t="s">
        <v>8079</v>
      </c>
      <c r="F2468" t="s">
        <v>17</v>
      </c>
      <c r="G2468" t="s">
        <v>18</v>
      </c>
      <c r="H2468">
        <v>2</v>
      </c>
      <c r="I2468">
        <v>11</v>
      </c>
      <c r="J2468">
        <v>0</v>
      </c>
      <c r="K2468">
        <v>6</v>
      </c>
      <c r="L2468">
        <v>0</v>
      </c>
    </row>
    <row r="2469" spans="1:12">
      <c r="A2469" t="s">
        <v>8080</v>
      </c>
      <c r="B2469" t="s">
        <v>8081</v>
      </c>
      <c r="C2469" t="s">
        <v>7865</v>
      </c>
      <c r="D2469" t="s">
        <v>8082</v>
      </c>
      <c r="E2469" t="s">
        <v>36</v>
      </c>
      <c r="F2469" t="s">
        <v>17</v>
      </c>
      <c r="G2469" t="s">
        <v>32</v>
      </c>
      <c r="H2469">
        <v>2</v>
      </c>
      <c r="I2469">
        <v>11</v>
      </c>
      <c r="J2469">
        <v>0</v>
      </c>
      <c r="K2469">
        <v>8</v>
      </c>
      <c r="L2469">
        <v>2</v>
      </c>
    </row>
    <row r="2470" spans="1:12">
      <c r="A2470" t="s">
        <v>8083</v>
      </c>
      <c r="B2470" t="s">
        <v>8084</v>
      </c>
      <c r="C2470" t="s">
        <v>7865</v>
      </c>
      <c r="D2470" t="s">
        <v>8085</v>
      </c>
      <c r="E2470" t="s">
        <v>136</v>
      </c>
      <c r="F2470" t="s">
        <v>17</v>
      </c>
      <c r="G2470" t="s">
        <v>32</v>
      </c>
      <c r="H2470">
        <v>3</v>
      </c>
      <c r="I2470">
        <v>11</v>
      </c>
      <c r="J2470">
        <v>0</v>
      </c>
      <c r="K2470">
        <v>6</v>
      </c>
      <c r="L2470">
        <v>0</v>
      </c>
    </row>
    <row r="2471" spans="1:12">
      <c r="A2471" t="s">
        <v>8086</v>
      </c>
      <c r="B2471" t="s">
        <v>8087</v>
      </c>
      <c r="C2471" t="s">
        <v>7865</v>
      </c>
      <c r="D2471" t="s">
        <v>8088</v>
      </c>
      <c r="E2471" t="s">
        <v>8089</v>
      </c>
      <c r="F2471" t="s">
        <v>17</v>
      </c>
      <c r="G2471" t="s">
        <v>18</v>
      </c>
      <c r="H2471">
        <v>3</v>
      </c>
      <c r="I2471">
        <v>11</v>
      </c>
      <c r="J2471">
        <v>0</v>
      </c>
      <c r="K2471">
        <v>7</v>
      </c>
      <c r="L2471">
        <v>1</v>
      </c>
    </row>
    <row r="2472" spans="1:12">
      <c r="A2472" t="s">
        <v>8090</v>
      </c>
      <c r="B2472" t="s">
        <v>8091</v>
      </c>
      <c r="C2472" t="s">
        <v>7865</v>
      </c>
      <c r="D2472" t="s">
        <v>7953</v>
      </c>
      <c r="E2472" t="s">
        <v>7915</v>
      </c>
      <c r="F2472" t="s">
        <v>17</v>
      </c>
      <c r="G2472" t="s">
        <v>32</v>
      </c>
      <c r="H2472">
        <v>5</v>
      </c>
      <c r="I2472">
        <v>11</v>
      </c>
      <c r="J2472">
        <v>1</v>
      </c>
      <c r="K2472">
        <v>8</v>
      </c>
      <c r="L2472">
        <v>2</v>
      </c>
    </row>
    <row r="2473" spans="1:12">
      <c r="A2473" t="s">
        <v>8092</v>
      </c>
      <c r="B2473" t="s">
        <v>8093</v>
      </c>
      <c r="C2473" t="s">
        <v>7865</v>
      </c>
      <c r="D2473" t="s">
        <v>8094</v>
      </c>
      <c r="E2473" t="s">
        <v>3353</v>
      </c>
      <c r="F2473" t="s">
        <v>17</v>
      </c>
      <c r="G2473" t="s">
        <v>32</v>
      </c>
      <c r="H2473">
        <v>5</v>
      </c>
      <c r="I2473">
        <v>11</v>
      </c>
      <c r="J2473">
        <v>0</v>
      </c>
      <c r="K2473">
        <v>8</v>
      </c>
      <c r="L2473">
        <v>0</v>
      </c>
    </row>
    <row r="2474" spans="1:12">
      <c r="A2474" t="s">
        <v>8095</v>
      </c>
      <c r="B2474" t="s">
        <v>8096</v>
      </c>
      <c r="C2474" t="s">
        <v>7865</v>
      </c>
      <c r="D2474" t="s">
        <v>8052</v>
      </c>
      <c r="E2474" t="s">
        <v>7947</v>
      </c>
      <c r="F2474" t="s">
        <v>17</v>
      </c>
      <c r="G2474" t="s">
        <v>27</v>
      </c>
      <c r="H2474">
        <v>3</v>
      </c>
      <c r="I2474">
        <v>11</v>
      </c>
      <c r="J2474">
        <v>0</v>
      </c>
      <c r="K2474">
        <v>8</v>
      </c>
      <c r="L2474">
        <v>3</v>
      </c>
    </row>
    <row r="2475" spans="1:12">
      <c r="A2475" t="s">
        <v>8097</v>
      </c>
      <c r="B2475" t="s">
        <v>8098</v>
      </c>
      <c r="C2475" t="s">
        <v>7865</v>
      </c>
      <c r="D2475" t="s">
        <v>8099</v>
      </c>
      <c r="E2475" t="s">
        <v>3581</v>
      </c>
      <c r="F2475" t="s">
        <v>17</v>
      </c>
      <c r="G2475" t="s">
        <v>27</v>
      </c>
      <c r="H2475">
        <v>3</v>
      </c>
      <c r="I2475">
        <v>11</v>
      </c>
      <c r="J2475">
        <v>0</v>
      </c>
      <c r="K2475">
        <v>7</v>
      </c>
      <c r="L2475">
        <v>0</v>
      </c>
    </row>
    <row r="2476" spans="1:12">
      <c r="A2476" t="s">
        <v>8100</v>
      </c>
      <c r="B2476" t="s">
        <v>8101</v>
      </c>
      <c r="C2476" t="s">
        <v>7865</v>
      </c>
      <c r="D2476" t="s">
        <v>8102</v>
      </c>
      <c r="E2476" t="s">
        <v>1758</v>
      </c>
      <c r="F2476" t="s">
        <v>17</v>
      </c>
      <c r="G2476" t="s">
        <v>32</v>
      </c>
      <c r="H2476">
        <v>4</v>
      </c>
      <c r="I2476">
        <v>11</v>
      </c>
      <c r="J2476">
        <v>0</v>
      </c>
      <c r="K2476">
        <v>6</v>
      </c>
      <c r="L2476">
        <v>0</v>
      </c>
    </row>
    <row r="2477" spans="1:12">
      <c r="A2477" t="s">
        <v>8103</v>
      </c>
      <c r="B2477" t="s">
        <v>8104</v>
      </c>
      <c r="C2477" t="s">
        <v>7865</v>
      </c>
      <c r="D2477" t="s">
        <v>8105</v>
      </c>
      <c r="E2477" t="s">
        <v>8106</v>
      </c>
      <c r="F2477" t="s">
        <v>17</v>
      </c>
      <c r="G2477" t="s">
        <v>27</v>
      </c>
      <c r="H2477">
        <v>3</v>
      </c>
      <c r="I2477">
        <v>11</v>
      </c>
      <c r="J2477">
        <v>0</v>
      </c>
      <c r="K2477">
        <v>7</v>
      </c>
      <c r="L2477">
        <v>1</v>
      </c>
    </row>
    <row r="2478" spans="1:12">
      <c r="A2478" t="s">
        <v>8107</v>
      </c>
      <c r="B2478" t="s">
        <v>8108</v>
      </c>
      <c r="C2478" t="s">
        <v>7865</v>
      </c>
      <c r="D2478" t="s">
        <v>8109</v>
      </c>
      <c r="E2478" t="s">
        <v>7915</v>
      </c>
      <c r="F2478" t="s">
        <v>17</v>
      </c>
      <c r="G2478" t="s">
        <v>32</v>
      </c>
      <c r="H2478">
        <v>5</v>
      </c>
      <c r="I2478">
        <v>11</v>
      </c>
      <c r="J2478">
        <v>0</v>
      </c>
      <c r="K2478">
        <v>10</v>
      </c>
      <c r="L2478">
        <v>0</v>
      </c>
    </row>
    <row r="2479" spans="1:12">
      <c r="A2479" t="s">
        <v>8110</v>
      </c>
      <c r="B2479" t="s">
        <v>8111</v>
      </c>
      <c r="C2479" t="s">
        <v>7865</v>
      </c>
      <c r="D2479" t="s">
        <v>7942</v>
      </c>
      <c r="E2479" t="s">
        <v>7943</v>
      </c>
      <c r="F2479" t="s">
        <v>17</v>
      </c>
      <c r="G2479" t="s">
        <v>32</v>
      </c>
      <c r="H2479">
        <v>5</v>
      </c>
      <c r="I2479">
        <v>11</v>
      </c>
      <c r="J2479">
        <v>1</v>
      </c>
      <c r="K2479">
        <v>8</v>
      </c>
      <c r="L2479">
        <v>0</v>
      </c>
    </row>
    <row r="2480" spans="1:12">
      <c r="A2480" t="s">
        <v>8112</v>
      </c>
      <c r="B2480" t="s">
        <v>8113</v>
      </c>
      <c r="C2480" t="s">
        <v>7865</v>
      </c>
      <c r="D2480" t="s">
        <v>8114</v>
      </c>
      <c r="E2480" t="s">
        <v>8115</v>
      </c>
      <c r="F2480" t="s">
        <v>17</v>
      </c>
      <c r="G2480" t="s">
        <v>18</v>
      </c>
      <c r="H2480">
        <v>2</v>
      </c>
      <c r="I2480">
        <v>11</v>
      </c>
      <c r="J2480">
        <v>1</v>
      </c>
      <c r="K2480">
        <v>5</v>
      </c>
      <c r="L2480">
        <v>0</v>
      </c>
    </row>
    <row r="2481" spans="1:12">
      <c r="A2481" t="s">
        <v>8116</v>
      </c>
      <c r="B2481" t="s">
        <v>8117</v>
      </c>
      <c r="C2481" t="s">
        <v>7865</v>
      </c>
      <c r="D2481" t="s">
        <v>8118</v>
      </c>
      <c r="E2481" t="s">
        <v>167</v>
      </c>
      <c r="F2481" t="s">
        <v>17</v>
      </c>
      <c r="G2481" t="s">
        <v>32</v>
      </c>
      <c r="H2481">
        <v>4</v>
      </c>
      <c r="I2481">
        <v>11</v>
      </c>
      <c r="J2481">
        <v>3</v>
      </c>
      <c r="K2481">
        <v>5</v>
      </c>
      <c r="L2481">
        <v>1</v>
      </c>
    </row>
    <row r="2482" spans="1:12">
      <c r="A2482" t="s">
        <v>8119</v>
      </c>
      <c r="B2482" t="s">
        <v>8120</v>
      </c>
      <c r="C2482" t="s">
        <v>7865</v>
      </c>
      <c r="D2482" t="s">
        <v>8121</v>
      </c>
      <c r="E2482" t="s">
        <v>8122</v>
      </c>
      <c r="F2482" t="s">
        <v>17</v>
      </c>
      <c r="G2482" t="s">
        <v>18</v>
      </c>
      <c r="H2482">
        <v>4</v>
      </c>
      <c r="I2482">
        <v>11</v>
      </c>
      <c r="J2482">
        <v>0</v>
      </c>
      <c r="K2482">
        <v>6</v>
      </c>
      <c r="L2482">
        <v>0</v>
      </c>
    </row>
    <row r="2483" spans="1:12">
      <c r="A2483" t="s">
        <v>8123</v>
      </c>
      <c r="B2483" t="s">
        <v>8124</v>
      </c>
      <c r="C2483" t="s">
        <v>7865</v>
      </c>
      <c r="D2483" t="s">
        <v>8125</v>
      </c>
      <c r="E2483" t="s">
        <v>3594</v>
      </c>
      <c r="F2483" t="s">
        <v>17</v>
      </c>
      <c r="G2483" t="s">
        <v>27</v>
      </c>
      <c r="H2483">
        <v>4</v>
      </c>
      <c r="I2483">
        <v>11</v>
      </c>
      <c r="J2483">
        <v>0</v>
      </c>
      <c r="K2483">
        <v>4</v>
      </c>
      <c r="L2483">
        <v>1</v>
      </c>
    </row>
    <row r="2484" spans="1:12">
      <c r="A2484" t="s">
        <v>8126</v>
      </c>
      <c r="B2484" t="s">
        <v>8127</v>
      </c>
      <c r="C2484" t="s">
        <v>7865</v>
      </c>
      <c r="D2484" t="s">
        <v>8128</v>
      </c>
      <c r="E2484" t="s">
        <v>8049</v>
      </c>
      <c r="F2484" t="s">
        <v>17</v>
      </c>
      <c r="G2484" t="s">
        <v>27</v>
      </c>
      <c r="H2484">
        <v>3</v>
      </c>
      <c r="I2484">
        <v>11</v>
      </c>
      <c r="J2484">
        <v>0</v>
      </c>
      <c r="K2484">
        <v>9</v>
      </c>
      <c r="L2484">
        <v>0</v>
      </c>
    </row>
    <row r="2485" spans="1:12">
      <c r="A2485" t="s">
        <v>8129</v>
      </c>
      <c r="B2485" t="s">
        <v>8130</v>
      </c>
      <c r="C2485" t="s">
        <v>7865</v>
      </c>
      <c r="D2485" t="s">
        <v>8131</v>
      </c>
      <c r="E2485" t="s">
        <v>8132</v>
      </c>
      <c r="F2485" t="s">
        <v>17</v>
      </c>
      <c r="G2485" t="s">
        <v>27</v>
      </c>
      <c r="H2485">
        <v>1</v>
      </c>
      <c r="I2485">
        <v>11</v>
      </c>
      <c r="J2485">
        <v>0</v>
      </c>
      <c r="K2485">
        <v>5</v>
      </c>
      <c r="L2485">
        <v>1</v>
      </c>
    </row>
    <row r="2486" spans="1:12">
      <c r="A2486" t="s">
        <v>8133</v>
      </c>
      <c r="B2486" t="s">
        <v>8134</v>
      </c>
      <c r="C2486" t="s">
        <v>7865</v>
      </c>
      <c r="D2486" t="s">
        <v>8135</v>
      </c>
      <c r="E2486" t="s">
        <v>36</v>
      </c>
      <c r="F2486" t="s">
        <v>17</v>
      </c>
      <c r="G2486" t="s">
        <v>282</v>
      </c>
      <c r="H2486">
        <v>3</v>
      </c>
      <c r="I2486">
        <v>11</v>
      </c>
      <c r="J2486">
        <v>0</v>
      </c>
      <c r="K2486">
        <v>8</v>
      </c>
      <c r="L2486">
        <v>0</v>
      </c>
    </row>
    <row r="2487" spans="1:12">
      <c r="A2487" t="s">
        <v>8136</v>
      </c>
      <c r="B2487" t="s">
        <v>8137</v>
      </c>
      <c r="C2487" t="s">
        <v>7865</v>
      </c>
      <c r="D2487" t="s">
        <v>8138</v>
      </c>
      <c r="E2487" t="s">
        <v>8106</v>
      </c>
      <c r="F2487" t="s">
        <v>17</v>
      </c>
      <c r="G2487" t="s">
        <v>18</v>
      </c>
      <c r="H2487">
        <v>4</v>
      </c>
      <c r="I2487">
        <v>11</v>
      </c>
      <c r="J2487">
        <v>0</v>
      </c>
      <c r="K2487">
        <v>9</v>
      </c>
      <c r="L2487">
        <v>1</v>
      </c>
    </row>
    <row r="2488" spans="1:12">
      <c r="A2488" t="s">
        <v>8139</v>
      </c>
      <c r="B2488" t="s">
        <v>8140</v>
      </c>
      <c r="C2488" t="s">
        <v>7865</v>
      </c>
      <c r="D2488" t="s">
        <v>8141</v>
      </c>
      <c r="E2488" t="s">
        <v>7919</v>
      </c>
      <c r="F2488" t="s">
        <v>17</v>
      </c>
      <c r="G2488" t="s">
        <v>32</v>
      </c>
      <c r="H2488">
        <v>5</v>
      </c>
      <c r="I2488">
        <v>11</v>
      </c>
      <c r="J2488">
        <v>1</v>
      </c>
      <c r="K2488">
        <v>6</v>
      </c>
      <c r="L2488">
        <v>1</v>
      </c>
    </row>
    <row r="2489" spans="1:12">
      <c r="A2489" t="s">
        <v>8142</v>
      </c>
      <c r="B2489" t="s">
        <v>8143</v>
      </c>
      <c r="C2489" t="s">
        <v>7865</v>
      </c>
      <c r="D2489" t="s">
        <v>8144</v>
      </c>
      <c r="E2489" t="s">
        <v>8145</v>
      </c>
      <c r="F2489" t="s">
        <v>17</v>
      </c>
      <c r="G2489" t="s">
        <v>18</v>
      </c>
      <c r="H2489">
        <v>3</v>
      </c>
      <c r="I2489">
        <v>11</v>
      </c>
      <c r="J2489">
        <v>0</v>
      </c>
      <c r="K2489">
        <v>6</v>
      </c>
      <c r="L2489">
        <v>0</v>
      </c>
    </row>
    <row r="2490" spans="1:12">
      <c r="A2490" t="s">
        <v>8146</v>
      </c>
      <c r="B2490" t="s">
        <v>8147</v>
      </c>
      <c r="C2490" t="s">
        <v>7865</v>
      </c>
      <c r="D2490" t="s">
        <v>8148</v>
      </c>
      <c r="E2490" t="s">
        <v>8149</v>
      </c>
      <c r="F2490" t="s">
        <v>17</v>
      </c>
      <c r="G2490" t="s">
        <v>32</v>
      </c>
      <c r="H2490">
        <v>3</v>
      </c>
      <c r="I2490">
        <v>11</v>
      </c>
      <c r="J2490">
        <v>0</v>
      </c>
      <c r="K2490">
        <v>11</v>
      </c>
      <c r="L2490">
        <v>0</v>
      </c>
    </row>
    <row r="2491" spans="1:12">
      <c r="A2491" t="s">
        <v>8150</v>
      </c>
      <c r="B2491" t="s">
        <v>8151</v>
      </c>
      <c r="C2491" t="s">
        <v>7865</v>
      </c>
      <c r="D2491" t="s">
        <v>8152</v>
      </c>
      <c r="E2491" t="s">
        <v>4810</v>
      </c>
      <c r="F2491" t="s">
        <v>17</v>
      </c>
      <c r="G2491" t="s">
        <v>32</v>
      </c>
      <c r="H2491">
        <v>5</v>
      </c>
      <c r="I2491">
        <v>11</v>
      </c>
      <c r="J2491">
        <v>0</v>
      </c>
      <c r="K2491">
        <v>4</v>
      </c>
      <c r="L2491">
        <v>0</v>
      </c>
    </row>
    <row r="2492" spans="1:12">
      <c r="A2492" t="s">
        <v>8153</v>
      </c>
      <c r="B2492" t="s">
        <v>8154</v>
      </c>
      <c r="C2492" t="s">
        <v>7865</v>
      </c>
      <c r="D2492" t="s">
        <v>8155</v>
      </c>
      <c r="E2492" t="s">
        <v>3460</v>
      </c>
      <c r="F2492" t="s">
        <v>17</v>
      </c>
      <c r="G2492" t="s">
        <v>27</v>
      </c>
      <c r="H2492">
        <v>1</v>
      </c>
      <c r="I2492">
        <v>11</v>
      </c>
      <c r="J2492">
        <v>0</v>
      </c>
      <c r="K2492">
        <v>9</v>
      </c>
      <c r="L2492">
        <v>0</v>
      </c>
    </row>
    <row r="2493" spans="1:12">
      <c r="A2493" t="s">
        <v>8156</v>
      </c>
      <c r="B2493" t="s">
        <v>8157</v>
      </c>
      <c r="C2493" t="s">
        <v>7865</v>
      </c>
      <c r="D2493" t="s">
        <v>8158</v>
      </c>
      <c r="E2493" t="s">
        <v>8159</v>
      </c>
      <c r="F2493" t="s">
        <v>17</v>
      </c>
      <c r="G2493" t="s">
        <v>27</v>
      </c>
      <c r="H2493">
        <v>4</v>
      </c>
      <c r="I2493">
        <v>11</v>
      </c>
      <c r="J2493">
        <v>1</v>
      </c>
      <c r="K2493">
        <v>6</v>
      </c>
      <c r="L2493">
        <v>0</v>
      </c>
    </row>
    <row r="2494" spans="1:12">
      <c r="A2494" t="s">
        <v>8160</v>
      </c>
      <c r="B2494" t="s">
        <v>8161</v>
      </c>
      <c r="C2494" t="s">
        <v>7865</v>
      </c>
      <c r="D2494" t="s">
        <v>8162</v>
      </c>
      <c r="E2494" t="s">
        <v>8163</v>
      </c>
      <c r="F2494" t="s">
        <v>17</v>
      </c>
      <c r="G2494" t="s">
        <v>27</v>
      </c>
      <c r="H2494">
        <v>4</v>
      </c>
      <c r="I2494">
        <v>11</v>
      </c>
      <c r="J2494">
        <v>1</v>
      </c>
      <c r="K2494">
        <v>5</v>
      </c>
      <c r="L2494">
        <v>0</v>
      </c>
    </row>
    <row r="2495" spans="1:12">
      <c r="A2495" t="s">
        <v>8164</v>
      </c>
      <c r="B2495" t="s">
        <v>8165</v>
      </c>
      <c r="C2495" t="s">
        <v>7865</v>
      </c>
      <c r="D2495" t="s">
        <v>8045</v>
      </c>
      <c r="E2495" t="s">
        <v>7365</v>
      </c>
      <c r="F2495" t="s">
        <v>192</v>
      </c>
      <c r="G2495" t="s">
        <v>193</v>
      </c>
      <c r="H2495">
        <v>4</v>
      </c>
      <c r="I2495">
        <v>11</v>
      </c>
      <c r="J2495">
        <v>1</v>
      </c>
      <c r="K2495">
        <v>4</v>
      </c>
      <c r="L2495">
        <v>0</v>
      </c>
    </row>
    <row r="2496" spans="1:12">
      <c r="A2496" t="s">
        <v>8166</v>
      </c>
      <c r="B2496" t="s">
        <v>8167</v>
      </c>
      <c r="C2496" t="s">
        <v>7865</v>
      </c>
      <c r="D2496" t="s">
        <v>8168</v>
      </c>
      <c r="E2496" t="s">
        <v>7915</v>
      </c>
      <c r="F2496" t="s">
        <v>17</v>
      </c>
      <c r="G2496" t="s">
        <v>32</v>
      </c>
      <c r="H2496">
        <v>3</v>
      </c>
      <c r="I2496">
        <v>11</v>
      </c>
      <c r="J2496">
        <v>1</v>
      </c>
      <c r="K2496">
        <v>6</v>
      </c>
      <c r="L2496">
        <v>1</v>
      </c>
    </row>
    <row r="2497" spans="1:12">
      <c r="A2497" t="s">
        <v>8169</v>
      </c>
      <c r="B2497" t="s">
        <v>8170</v>
      </c>
      <c r="C2497" t="s">
        <v>7865</v>
      </c>
      <c r="D2497" t="s">
        <v>8171</v>
      </c>
      <c r="E2497" t="s">
        <v>7915</v>
      </c>
      <c r="F2497" t="s">
        <v>17</v>
      </c>
      <c r="G2497" t="s">
        <v>27</v>
      </c>
      <c r="H2497">
        <v>3</v>
      </c>
      <c r="I2497">
        <v>11</v>
      </c>
      <c r="J2497">
        <v>0</v>
      </c>
      <c r="K2497">
        <v>7</v>
      </c>
      <c r="L2497">
        <v>2</v>
      </c>
    </row>
    <row r="2498" spans="1:12">
      <c r="A2498" t="s">
        <v>8172</v>
      </c>
      <c r="B2498" t="s">
        <v>8173</v>
      </c>
      <c r="C2498" t="s">
        <v>7865</v>
      </c>
      <c r="D2498" t="s">
        <v>8174</v>
      </c>
      <c r="E2498" t="s">
        <v>8175</v>
      </c>
      <c r="F2498" t="s">
        <v>17</v>
      </c>
      <c r="G2498" t="s">
        <v>27</v>
      </c>
      <c r="H2498">
        <v>4</v>
      </c>
      <c r="I2498">
        <v>11</v>
      </c>
      <c r="J2498">
        <v>0</v>
      </c>
      <c r="K2498">
        <v>5</v>
      </c>
      <c r="L2498">
        <v>3</v>
      </c>
    </row>
    <row r="2499" spans="1:12">
      <c r="A2499" t="s">
        <v>8176</v>
      </c>
      <c r="B2499" t="s">
        <v>8177</v>
      </c>
      <c r="C2499" t="s">
        <v>7865</v>
      </c>
      <c r="D2499" t="s">
        <v>8178</v>
      </c>
      <c r="E2499" t="s">
        <v>7915</v>
      </c>
      <c r="F2499" t="s">
        <v>17</v>
      </c>
      <c r="G2499" t="s">
        <v>27</v>
      </c>
      <c r="H2499">
        <v>3</v>
      </c>
      <c r="I2499">
        <v>11</v>
      </c>
      <c r="J2499">
        <v>0</v>
      </c>
      <c r="K2499">
        <v>6</v>
      </c>
      <c r="L2499">
        <v>0</v>
      </c>
    </row>
    <row r="2500" spans="1:12">
      <c r="A2500" t="s">
        <v>8179</v>
      </c>
      <c r="B2500" t="s">
        <v>8180</v>
      </c>
      <c r="C2500" t="s">
        <v>7865</v>
      </c>
      <c r="D2500" t="s">
        <v>8181</v>
      </c>
      <c r="E2500" t="s">
        <v>7919</v>
      </c>
      <c r="F2500" t="s">
        <v>17</v>
      </c>
      <c r="G2500" t="s">
        <v>32</v>
      </c>
      <c r="H2500">
        <v>3</v>
      </c>
      <c r="I2500">
        <v>11</v>
      </c>
      <c r="J2500">
        <v>0</v>
      </c>
      <c r="K2500">
        <v>8</v>
      </c>
      <c r="L2500">
        <v>0</v>
      </c>
    </row>
    <row r="2501" spans="1:12">
      <c r="A2501" t="s">
        <v>8182</v>
      </c>
      <c r="B2501" t="s">
        <v>8183</v>
      </c>
      <c r="C2501" t="s">
        <v>7865</v>
      </c>
      <c r="D2501" t="s">
        <v>8184</v>
      </c>
      <c r="E2501" t="s">
        <v>7902</v>
      </c>
      <c r="F2501" t="s">
        <v>17</v>
      </c>
      <c r="G2501" t="s">
        <v>27</v>
      </c>
      <c r="H2501">
        <v>3</v>
      </c>
      <c r="I2501">
        <v>11</v>
      </c>
      <c r="J2501">
        <v>1</v>
      </c>
      <c r="K2501">
        <v>5</v>
      </c>
      <c r="L2501">
        <v>1</v>
      </c>
    </row>
    <row r="2502" spans="1:12">
      <c r="A2502" t="s">
        <v>8185</v>
      </c>
      <c r="B2502" t="s">
        <v>8186</v>
      </c>
      <c r="C2502" t="s">
        <v>7865</v>
      </c>
      <c r="D2502" t="s">
        <v>8187</v>
      </c>
      <c r="E2502" t="s">
        <v>7915</v>
      </c>
      <c r="F2502" t="s">
        <v>17</v>
      </c>
      <c r="G2502" t="s">
        <v>27</v>
      </c>
      <c r="H2502">
        <v>2</v>
      </c>
      <c r="I2502">
        <v>11</v>
      </c>
      <c r="J2502">
        <v>0</v>
      </c>
      <c r="K2502">
        <v>5</v>
      </c>
      <c r="L2502">
        <v>1</v>
      </c>
    </row>
    <row r="2503" spans="1:12">
      <c r="A2503" t="s">
        <v>8188</v>
      </c>
      <c r="B2503" t="s">
        <v>8189</v>
      </c>
      <c r="C2503" t="s">
        <v>7865</v>
      </c>
      <c r="D2503" t="s">
        <v>8190</v>
      </c>
      <c r="E2503" t="s">
        <v>167</v>
      </c>
      <c r="F2503" t="s">
        <v>17</v>
      </c>
      <c r="G2503" t="s">
        <v>27</v>
      </c>
      <c r="H2503">
        <v>3</v>
      </c>
      <c r="I2503">
        <v>11</v>
      </c>
      <c r="J2503">
        <v>0</v>
      </c>
      <c r="K2503">
        <v>10</v>
      </c>
      <c r="L2503">
        <v>1</v>
      </c>
    </row>
    <row r="2504" spans="1:12">
      <c r="A2504" t="s">
        <v>8191</v>
      </c>
      <c r="B2504" t="s">
        <v>8192</v>
      </c>
      <c r="C2504" t="s">
        <v>7865</v>
      </c>
      <c r="D2504" t="s">
        <v>8193</v>
      </c>
      <c r="E2504" t="s">
        <v>8106</v>
      </c>
      <c r="F2504" t="s">
        <v>17</v>
      </c>
      <c r="G2504" t="s">
        <v>27</v>
      </c>
      <c r="H2504">
        <v>2</v>
      </c>
      <c r="I2504">
        <v>11</v>
      </c>
      <c r="J2504">
        <v>0</v>
      </c>
      <c r="K2504">
        <v>7</v>
      </c>
      <c r="L2504">
        <v>2</v>
      </c>
    </row>
    <row r="2505" spans="1:12">
      <c r="A2505" t="s">
        <v>8194</v>
      </c>
      <c r="B2505" t="s">
        <v>8195</v>
      </c>
      <c r="C2505" t="s">
        <v>7865</v>
      </c>
      <c r="D2505" t="s">
        <v>8196</v>
      </c>
      <c r="E2505" t="s">
        <v>8132</v>
      </c>
      <c r="F2505" t="s">
        <v>17</v>
      </c>
      <c r="G2505" t="s">
        <v>87</v>
      </c>
      <c r="H2505">
        <v>3</v>
      </c>
      <c r="I2505">
        <v>11</v>
      </c>
      <c r="J2505">
        <v>0</v>
      </c>
      <c r="K2505">
        <v>9</v>
      </c>
      <c r="L2505">
        <v>0</v>
      </c>
    </row>
    <row r="2506" spans="1:12">
      <c r="A2506" t="s">
        <v>8197</v>
      </c>
      <c r="B2506" t="s">
        <v>8198</v>
      </c>
      <c r="C2506" t="s">
        <v>7865</v>
      </c>
      <c r="D2506" t="s">
        <v>8199</v>
      </c>
      <c r="E2506" t="s">
        <v>7915</v>
      </c>
      <c r="F2506" t="s">
        <v>17</v>
      </c>
      <c r="G2506" t="s">
        <v>27</v>
      </c>
      <c r="H2506">
        <v>4</v>
      </c>
      <c r="I2506">
        <v>11</v>
      </c>
      <c r="J2506">
        <v>0</v>
      </c>
      <c r="K2506">
        <v>5</v>
      </c>
      <c r="L2506">
        <v>0</v>
      </c>
    </row>
    <row r="2507" spans="1:12">
      <c r="A2507" t="s">
        <v>8200</v>
      </c>
      <c r="B2507" t="s">
        <v>8201</v>
      </c>
      <c r="C2507" t="s">
        <v>7865</v>
      </c>
      <c r="D2507" t="s">
        <v>8004</v>
      </c>
      <c r="E2507" t="s">
        <v>8005</v>
      </c>
      <c r="F2507" t="s">
        <v>17</v>
      </c>
      <c r="G2507" t="s">
        <v>27</v>
      </c>
      <c r="H2507">
        <v>3</v>
      </c>
      <c r="I2507">
        <v>11</v>
      </c>
      <c r="J2507">
        <v>1</v>
      </c>
      <c r="K2507">
        <v>7</v>
      </c>
      <c r="L2507">
        <v>0</v>
      </c>
    </row>
    <row r="2508" spans="1:12">
      <c r="A2508" t="s">
        <v>8202</v>
      </c>
      <c r="B2508" t="s">
        <v>8203</v>
      </c>
      <c r="C2508" t="s">
        <v>7865</v>
      </c>
      <c r="D2508" t="s">
        <v>8204</v>
      </c>
      <c r="E2508" t="s">
        <v>7898</v>
      </c>
      <c r="F2508" t="s">
        <v>17</v>
      </c>
      <c r="G2508" t="s">
        <v>27</v>
      </c>
      <c r="H2508">
        <v>2</v>
      </c>
      <c r="I2508">
        <v>11</v>
      </c>
      <c r="J2508">
        <v>0</v>
      </c>
      <c r="K2508">
        <v>4</v>
      </c>
      <c r="L2508">
        <v>2</v>
      </c>
    </row>
    <row r="2509" spans="1:12">
      <c r="A2509" t="s">
        <v>8205</v>
      </c>
      <c r="B2509" t="s">
        <v>8206</v>
      </c>
      <c r="C2509" t="s">
        <v>7865</v>
      </c>
      <c r="D2509" t="s">
        <v>7866</v>
      </c>
      <c r="E2509" t="s">
        <v>1412</v>
      </c>
      <c r="F2509" t="s">
        <v>17</v>
      </c>
      <c r="G2509" t="s">
        <v>27</v>
      </c>
      <c r="H2509">
        <v>2</v>
      </c>
      <c r="I2509">
        <v>11</v>
      </c>
      <c r="J2509">
        <v>0</v>
      </c>
      <c r="K2509">
        <v>8</v>
      </c>
      <c r="L2509">
        <v>0</v>
      </c>
    </row>
    <row r="2510" spans="1:12">
      <c r="A2510" t="s">
        <v>8207</v>
      </c>
      <c r="B2510" t="s">
        <v>8208</v>
      </c>
      <c r="C2510" t="s">
        <v>7865</v>
      </c>
      <c r="D2510" t="s">
        <v>8209</v>
      </c>
      <c r="E2510" t="s">
        <v>8175</v>
      </c>
      <c r="F2510" t="s">
        <v>17</v>
      </c>
      <c r="G2510" t="s">
        <v>32</v>
      </c>
      <c r="H2510">
        <v>4</v>
      </c>
      <c r="I2510">
        <v>11</v>
      </c>
      <c r="J2510">
        <v>0</v>
      </c>
      <c r="K2510">
        <v>7</v>
      </c>
      <c r="L2510">
        <v>0</v>
      </c>
    </row>
    <row r="2511" spans="1:12">
      <c r="A2511" t="s">
        <v>8210</v>
      </c>
      <c r="B2511" t="s">
        <v>8211</v>
      </c>
      <c r="C2511" t="s">
        <v>7865</v>
      </c>
      <c r="D2511" t="s">
        <v>8212</v>
      </c>
      <c r="E2511" t="s">
        <v>167</v>
      </c>
      <c r="F2511" t="s">
        <v>192</v>
      </c>
      <c r="G2511" t="s">
        <v>193</v>
      </c>
      <c r="H2511">
        <v>4</v>
      </c>
      <c r="I2511">
        <v>11</v>
      </c>
      <c r="J2511">
        <v>0</v>
      </c>
      <c r="K2511">
        <v>3</v>
      </c>
      <c r="L2511">
        <v>2</v>
      </c>
    </row>
    <row r="2512" spans="1:12">
      <c r="A2512" t="s">
        <v>8213</v>
      </c>
      <c r="B2512" t="s">
        <v>8214</v>
      </c>
      <c r="C2512" t="s">
        <v>7865</v>
      </c>
      <c r="D2512" t="s">
        <v>8215</v>
      </c>
      <c r="E2512" t="s">
        <v>7915</v>
      </c>
      <c r="F2512" t="s">
        <v>17</v>
      </c>
      <c r="G2512" t="s">
        <v>27</v>
      </c>
      <c r="H2512">
        <v>2</v>
      </c>
      <c r="I2512">
        <v>11</v>
      </c>
      <c r="J2512">
        <v>0</v>
      </c>
      <c r="K2512">
        <v>6</v>
      </c>
      <c r="L2512">
        <v>2</v>
      </c>
    </row>
    <row r="2513" spans="1:12">
      <c r="A2513" t="s">
        <v>8216</v>
      </c>
      <c r="B2513" t="s">
        <v>8217</v>
      </c>
      <c r="C2513" t="s">
        <v>7865</v>
      </c>
      <c r="D2513" t="s">
        <v>7918</v>
      </c>
      <c r="E2513" t="s">
        <v>7919</v>
      </c>
      <c r="F2513" t="s">
        <v>17</v>
      </c>
      <c r="G2513" t="s">
        <v>27</v>
      </c>
      <c r="H2513">
        <v>2</v>
      </c>
      <c r="I2513">
        <v>11</v>
      </c>
      <c r="J2513">
        <v>0</v>
      </c>
      <c r="K2513">
        <v>7</v>
      </c>
      <c r="L2513">
        <v>2</v>
      </c>
    </row>
    <row r="2514" spans="1:12">
      <c r="A2514" t="s">
        <v>8218</v>
      </c>
      <c r="B2514" t="s">
        <v>8219</v>
      </c>
      <c r="C2514" t="s">
        <v>7865</v>
      </c>
      <c r="D2514" t="s">
        <v>8072</v>
      </c>
      <c r="E2514" t="s">
        <v>7915</v>
      </c>
      <c r="F2514" t="s">
        <v>17</v>
      </c>
      <c r="G2514" t="s">
        <v>27</v>
      </c>
      <c r="H2514">
        <v>3</v>
      </c>
      <c r="I2514">
        <v>11</v>
      </c>
      <c r="J2514">
        <v>0</v>
      </c>
      <c r="K2514">
        <v>2</v>
      </c>
      <c r="L2514">
        <v>0</v>
      </c>
    </row>
    <row r="2515" spans="1:12">
      <c r="A2515" t="s">
        <v>8220</v>
      </c>
      <c r="B2515" t="s">
        <v>8221</v>
      </c>
      <c r="C2515" t="s">
        <v>7865</v>
      </c>
      <c r="D2515" t="s">
        <v>8222</v>
      </c>
      <c r="E2515" t="s">
        <v>7919</v>
      </c>
      <c r="F2515" t="s">
        <v>17</v>
      </c>
      <c r="G2515" t="s">
        <v>27</v>
      </c>
      <c r="H2515">
        <v>2</v>
      </c>
      <c r="I2515">
        <v>11</v>
      </c>
      <c r="J2515">
        <v>0</v>
      </c>
      <c r="K2515">
        <v>6</v>
      </c>
      <c r="L2515">
        <v>2</v>
      </c>
    </row>
    <row r="2516" spans="1:12">
      <c r="A2516" t="s">
        <v>8223</v>
      </c>
      <c r="B2516" t="s">
        <v>8224</v>
      </c>
      <c r="C2516" t="s">
        <v>7865</v>
      </c>
      <c r="D2516" t="s">
        <v>8225</v>
      </c>
      <c r="E2516" t="s">
        <v>7919</v>
      </c>
      <c r="F2516" t="s">
        <v>17</v>
      </c>
      <c r="G2516" t="s">
        <v>140</v>
      </c>
      <c r="H2516">
        <v>3</v>
      </c>
      <c r="I2516">
        <v>11</v>
      </c>
      <c r="J2516">
        <v>0</v>
      </c>
      <c r="K2516">
        <v>6</v>
      </c>
      <c r="L2516">
        <v>1</v>
      </c>
    </row>
    <row r="2517" spans="1:12">
      <c r="A2517" t="s">
        <v>8226</v>
      </c>
      <c r="B2517" t="s">
        <v>8227</v>
      </c>
      <c r="C2517" t="s">
        <v>7865</v>
      </c>
      <c r="D2517" t="s">
        <v>8228</v>
      </c>
      <c r="E2517" t="s">
        <v>167</v>
      </c>
      <c r="F2517" t="s">
        <v>17</v>
      </c>
      <c r="G2517" t="s">
        <v>27</v>
      </c>
      <c r="H2517">
        <v>2</v>
      </c>
      <c r="I2517">
        <v>11</v>
      </c>
      <c r="J2517">
        <v>0</v>
      </c>
      <c r="K2517">
        <v>5</v>
      </c>
      <c r="L2517">
        <v>0</v>
      </c>
    </row>
    <row r="2518" spans="1:12">
      <c r="A2518" t="s">
        <v>8229</v>
      </c>
      <c r="B2518" t="s">
        <v>8230</v>
      </c>
      <c r="C2518" t="s">
        <v>7865</v>
      </c>
      <c r="D2518" t="s">
        <v>8231</v>
      </c>
      <c r="E2518" t="s">
        <v>7915</v>
      </c>
      <c r="F2518" t="s">
        <v>17</v>
      </c>
      <c r="G2518" t="s">
        <v>32</v>
      </c>
      <c r="H2518">
        <v>3</v>
      </c>
      <c r="I2518">
        <v>11</v>
      </c>
      <c r="J2518">
        <v>0</v>
      </c>
      <c r="K2518">
        <v>8</v>
      </c>
      <c r="L2518">
        <v>1</v>
      </c>
    </row>
    <row r="2519" spans="1:12">
      <c r="A2519" t="s">
        <v>8232</v>
      </c>
      <c r="B2519" t="s">
        <v>5176</v>
      </c>
      <c r="C2519" t="s">
        <v>7865</v>
      </c>
      <c r="D2519" t="s">
        <v>8233</v>
      </c>
      <c r="E2519" t="s">
        <v>7922</v>
      </c>
      <c r="F2519" t="s">
        <v>17</v>
      </c>
      <c r="G2519" t="s">
        <v>18</v>
      </c>
      <c r="H2519">
        <v>3</v>
      </c>
      <c r="I2519">
        <v>11</v>
      </c>
      <c r="J2519">
        <v>0</v>
      </c>
      <c r="K2519">
        <v>8</v>
      </c>
      <c r="L2519">
        <v>2</v>
      </c>
    </row>
    <row r="2520" spans="1:12">
      <c r="A2520" t="s">
        <v>8234</v>
      </c>
      <c r="B2520" t="s">
        <v>8235</v>
      </c>
      <c r="C2520" t="s">
        <v>7865</v>
      </c>
      <c r="D2520" t="s">
        <v>8236</v>
      </c>
      <c r="E2520" t="s">
        <v>167</v>
      </c>
      <c r="F2520" t="s">
        <v>17</v>
      </c>
      <c r="G2520" t="s">
        <v>27</v>
      </c>
      <c r="H2520">
        <v>2</v>
      </c>
      <c r="I2520">
        <v>11</v>
      </c>
      <c r="J2520">
        <v>0</v>
      </c>
      <c r="K2520">
        <v>4</v>
      </c>
      <c r="L2520">
        <v>1</v>
      </c>
    </row>
    <row r="2521" spans="1:12">
      <c r="A2521" t="s">
        <v>8237</v>
      </c>
      <c r="B2521" t="s">
        <v>8238</v>
      </c>
      <c r="C2521" t="s">
        <v>7865</v>
      </c>
      <c r="D2521" t="s">
        <v>8239</v>
      </c>
      <c r="E2521" t="s">
        <v>7858</v>
      </c>
      <c r="F2521" t="s">
        <v>17</v>
      </c>
      <c r="G2521" t="s">
        <v>67</v>
      </c>
      <c r="H2521">
        <v>3</v>
      </c>
      <c r="I2521">
        <v>11</v>
      </c>
      <c r="J2521">
        <v>0</v>
      </c>
      <c r="K2521">
        <v>6</v>
      </c>
      <c r="L2521">
        <v>1</v>
      </c>
    </row>
    <row r="2522" spans="1:12">
      <c r="A2522" t="s">
        <v>8240</v>
      </c>
      <c r="B2522" t="s">
        <v>8241</v>
      </c>
      <c r="C2522" t="s">
        <v>7865</v>
      </c>
      <c r="D2522" t="s">
        <v>8242</v>
      </c>
      <c r="E2522" t="s">
        <v>7906</v>
      </c>
      <c r="F2522" t="s">
        <v>17</v>
      </c>
      <c r="G2522" t="s">
        <v>27</v>
      </c>
      <c r="H2522">
        <v>3</v>
      </c>
      <c r="I2522">
        <v>11</v>
      </c>
      <c r="J2522">
        <v>0</v>
      </c>
      <c r="K2522">
        <v>8</v>
      </c>
      <c r="L2522">
        <v>1</v>
      </c>
    </row>
    <row r="2523" spans="1:12">
      <c r="A2523" t="s">
        <v>8243</v>
      </c>
      <c r="B2523" t="s">
        <v>8244</v>
      </c>
      <c r="C2523" t="s">
        <v>7865</v>
      </c>
      <c r="D2523" t="s">
        <v>8245</v>
      </c>
      <c r="E2523" t="s">
        <v>7915</v>
      </c>
      <c r="F2523" t="s">
        <v>17</v>
      </c>
      <c r="G2523" t="s">
        <v>32</v>
      </c>
      <c r="H2523">
        <v>5</v>
      </c>
      <c r="I2523">
        <v>11</v>
      </c>
      <c r="J2523">
        <v>0</v>
      </c>
      <c r="K2523">
        <v>9</v>
      </c>
      <c r="L2523">
        <v>0</v>
      </c>
    </row>
    <row r="2524" spans="1:12">
      <c r="A2524" t="s">
        <v>8246</v>
      </c>
      <c r="B2524" t="s">
        <v>8247</v>
      </c>
      <c r="C2524" t="s">
        <v>7865</v>
      </c>
      <c r="D2524" t="s">
        <v>8248</v>
      </c>
      <c r="E2524" t="s">
        <v>7995</v>
      </c>
      <c r="F2524" t="s">
        <v>17</v>
      </c>
      <c r="G2524" t="s">
        <v>27</v>
      </c>
      <c r="H2524">
        <v>4</v>
      </c>
      <c r="I2524">
        <v>11</v>
      </c>
      <c r="J2524">
        <v>0</v>
      </c>
      <c r="K2524">
        <v>6</v>
      </c>
      <c r="L2524">
        <v>1</v>
      </c>
    </row>
    <row r="2525" spans="1:12">
      <c r="A2525" t="s">
        <v>8249</v>
      </c>
      <c r="B2525" t="s">
        <v>8250</v>
      </c>
      <c r="C2525" t="s">
        <v>7865</v>
      </c>
      <c r="D2525" t="s">
        <v>8251</v>
      </c>
      <c r="E2525" t="s">
        <v>7943</v>
      </c>
      <c r="F2525" t="s">
        <v>17</v>
      </c>
      <c r="G2525" t="s">
        <v>27</v>
      </c>
      <c r="H2525">
        <v>4</v>
      </c>
      <c r="I2525">
        <v>11</v>
      </c>
      <c r="J2525">
        <v>1</v>
      </c>
      <c r="K2525">
        <v>7</v>
      </c>
      <c r="L2525">
        <v>1</v>
      </c>
    </row>
    <row r="2526" spans="1:12">
      <c r="A2526" t="s">
        <v>8252</v>
      </c>
      <c r="B2526" t="s">
        <v>8253</v>
      </c>
      <c r="C2526" t="s">
        <v>7865</v>
      </c>
      <c r="D2526" t="s">
        <v>8254</v>
      </c>
      <c r="E2526" t="s">
        <v>2559</v>
      </c>
      <c r="F2526" t="s">
        <v>17</v>
      </c>
      <c r="G2526" t="s">
        <v>27</v>
      </c>
      <c r="H2526">
        <v>3</v>
      </c>
      <c r="I2526">
        <v>11</v>
      </c>
      <c r="J2526">
        <v>0</v>
      </c>
      <c r="K2526">
        <v>7</v>
      </c>
      <c r="L2526">
        <v>1</v>
      </c>
    </row>
    <row r="2527" spans="1:12">
      <c r="A2527" t="s">
        <v>8255</v>
      </c>
      <c r="B2527" t="s">
        <v>8256</v>
      </c>
      <c r="C2527" t="s">
        <v>7865</v>
      </c>
      <c r="D2527" t="s">
        <v>8257</v>
      </c>
      <c r="E2527" t="s">
        <v>167</v>
      </c>
      <c r="F2527" t="s">
        <v>17</v>
      </c>
      <c r="G2527" t="s">
        <v>32</v>
      </c>
      <c r="H2527">
        <v>3</v>
      </c>
      <c r="I2527">
        <v>11</v>
      </c>
      <c r="J2527">
        <v>0</v>
      </c>
      <c r="K2527">
        <v>7</v>
      </c>
      <c r="L2527">
        <v>1</v>
      </c>
    </row>
    <row r="2528" spans="1:12">
      <c r="A2528" t="s">
        <v>8258</v>
      </c>
      <c r="B2528" t="s">
        <v>8259</v>
      </c>
      <c r="C2528" t="s">
        <v>7865</v>
      </c>
      <c r="D2528" t="s">
        <v>8260</v>
      </c>
      <c r="E2528" t="s">
        <v>8175</v>
      </c>
      <c r="F2528" t="s">
        <v>17</v>
      </c>
      <c r="G2528" t="s">
        <v>27</v>
      </c>
      <c r="H2528">
        <v>2</v>
      </c>
      <c r="I2528">
        <v>11</v>
      </c>
      <c r="J2528">
        <v>0</v>
      </c>
      <c r="K2528">
        <v>4</v>
      </c>
      <c r="L2528">
        <v>1</v>
      </c>
    </row>
    <row r="2529" spans="1:12">
      <c r="A2529" t="s">
        <v>8261</v>
      </c>
      <c r="B2529" t="s">
        <v>8262</v>
      </c>
      <c r="C2529" t="s">
        <v>7865</v>
      </c>
      <c r="D2529" t="s">
        <v>8263</v>
      </c>
      <c r="E2529" t="s">
        <v>167</v>
      </c>
      <c r="F2529" t="s">
        <v>17</v>
      </c>
      <c r="G2529" t="s">
        <v>32</v>
      </c>
      <c r="H2529">
        <v>3</v>
      </c>
      <c r="I2529">
        <v>11</v>
      </c>
      <c r="J2529">
        <v>0</v>
      </c>
      <c r="K2529">
        <v>7</v>
      </c>
      <c r="L2529">
        <v>0</v>
      </c>
    </row>
    <row r="2530" spans="1:12">
      <c r="A2530" t="s">
        <v>8264</v>
      </c>
      <c r="B2530" t="s">
        <v>8265</v>
      </c>
      <c r="C2530" t="s">
        <v>7865</v>
      </c>
      <c r="D2530" t="s">
        <v>8266</v>
      </c>
      <c r="E2530" t="s">
        <v>8175</v>
      </c>
      <c r="F2530" t="s">
        <v>17</v>
      </c>
      <c r="G2530" t="s">
        <v>32</v>
      </c>
      <c r="H2530">
        <v>5</v>
      </c>
      <c r="I2530">
        <v>11</v>
      </c>
      <c r="J2530">
        <v>1</v>
      </c>
      <c r="K2530">
        <v>7</v>
      </c>
      <c r="L2530">
        <v>0</v>
      </c>
    </row>
    <row r="2531" spans="1:12">
      <c r="A2531" t="s">
        <v>8267</v>
      </c>
      <c r="B2531" t="s">
        <v>8268</v>
      </c>
      <c r="C2531" t="s">
        <v>7865</v>
      </c>
      <c r="D2531" t="s">
        <v>8269</v>
      </c>
      <c r="E2531" t="s">
        <v>7482</v>
      </c>
      <c r="F2531" t="s">
        <v>17</v>
      </c>
      <c r="G2531" t="s">
        <v>27</v>
      </c>
      <c r="H2531">
        <v>2</v>
      </c>
      <c r="I2531">
        <v>11</v>
      </c>
      <c r="J2531">
        <v>0</v>
      </c>
      <c r="K2531">
        <v>6</v>
      </c>
      <c r="L2531">
        <v>0</v>
      </c>
    </row>
    <row r="2532" spans="1:12">
      <c r="A2532" t="s">
        <v>8270</v>
      </c>
      <c r="B2532" t="s">
        <v>8271</v>
      </c>
      <c r="C2532" t="s">
        <v>7865</v>
      </c>
      <c r="D2532" t="s">
        <v>7953</v>
      </c>
      <c r="E2532" t="s">
        <v>7915</v>
      </c>
      <c r="F2532" t="s">
        <v>192</v>
      </c>
      <c r="G2532" t="s">
        <v>193</v>
      </c>
      <c r="H2532">
        <v>4</v>
      </c>
      <c r="I2532">
        <v>11</v>
      </c>
      <c r="J2532">
        <v>0</v>
      </c>
      <c r="K2532">
        <v>5</v>
      </c>
      <c r="L2532">
        <v>1</v>
      </c>
    </row>
    <row r="2533" spans="1:12">
      <c r="A2533" t="s">
        <v>8272</v>
      </c>
      <c r="B2533" t="s">
        <v>8273</v>
      </c>
      <c r="C2533" t="s">
        <v>7865</v>
      </c>
      <c r="D2533" t="s">
        <v>8274</v>
      </c>
      <c r="E2533" t="s">
        <v>8106</v>
      </c>
      <c r="F2533" t="s">
        <v>17</v>
      </c>
      <c r="G2533" t="s">
        <v>32</v>
      </c>
      <c r="H2533">
        <v>3</v>
      </c>
      <c r="I2533">
        <v>11</v>
      </c>
      <c r="J2533">
        <v>0</v>
      </c>
      <c r="K2533">
        <v>8</v>
      </c>
      <c r="L2533">
        <v>1</v>
      </c>
    </row>
    <row r="2534" spans="1:12">
      <c r="A2534" t="s">
        <v>8275</v>
      </c>
      <c r="B2534" t="s">
        <v>8276</v>
      </c>
      <c r="C2534" t="s">
        <v>7865</v>
      </c>
      <c r="D2534" t="s">
        <v>8277</v>
      </c>
      <c r="E2534" t="s">
        <v>7915</v>
      </c>
      <c r="F2534" t="s">
        <v>17</v>
      </c>
      <c r="G2534" t="s">
        <v>27</v>
      </c>
      <c r="H2534">
        <v>2</v>
      </c>
      <c r="I2534">
        <v>11</v>
      </c>
      <c r="J2534">
        <v>0</v>
      </c>
      <c r="K2534">
        <v>8</v>
      </c>
      <c r="L2534">
        <v>1</v>
      </c>
    </row>
    <row r="2535" spans="1:12">
      <c r="A2535" t="s">
        <v>8278</v>
      </c>
      <c r="B2535" t="s">
        <v>8279</v>
      </c>
      <c r="C2535" t="s">
        <v>7865</v>
      </c>
      <c r="D2535" t="s">
        <v>8280</v>
      </c>
      <c r="E2535" t="s">
        <v>7919</v>
      </c>
      <c r="F2535" t="s">
        <v>17</v>
      </c>
      <c r="G2535" t="s">
        <v>32</v>
      </c>
      <c r="H2535">
        <v>4</v>
      </c>
      <c r="I2535">
        <v>11</v>
      </c>
      <c r="J2535">
        <v>1</v>
      </c>
      <c r="K2535">
        <v>7</v>
      </c>
      <c r="L2535">
        <v>0</v>
      </c>
    </row>
    <row r="2536" spans="1:12">
      <c r="A2536" t="s">
        <v>8281</v>
      </c>
      <c r="B2536" t="s">
        <v>8282</v>
      </c>
      <c r="C2536" t="s">
        <v>7865</v>
      </c>
      <c r="D2536" t="s">
        <v>8283</v>
      </c>
      <c r="E2536" t="s">
        <v>7933</v>
      </c>
      <c r="F2536" t="s">
        <v>17</v>
      </c>
      <c r="G2536" t="s">
        <v>87</v>
      </c>
      <c r="H2536">
        <v>4</v>
      </c>
      <c r="I2536">
        <v>11</v>
      </c>
      <c r="J2536">
        <v>0</v>
      </c>
      <c r="K2536">
        <v>8</v>
      </c>
      <c r="L2536">
        <v>0</v>
      </c>
    </row>
    <row r="2537" spans="1:12">
      <c r="A2537" t="s">
        <v>8284</v>
      </c>
      <c r="B2537" t="s">
        <v>8285</v>
      </c>
      <c r="C2537" t="s">
        <v>7865</v>
      </c>
      <c r="D2537" t="s">
        <v>8286</v>
      </c>
      <c r="E2537" t="s">
        <v>8287</v>
      </c>
      <c r="F2537" t="s">
        <v>17</v>
      </c>
      <c r="G2537" t="s">
        <v>140</v>
      </c>
      <c r="H2537">
        <v>4</v>
      </c>
      <c r="I2537">
        <v>11</v>
      </c>
      <c r="J2537">
        <v>0</v>
      </c>
      <c r="K2537">
        <v>11</v>
      </c>
      <c r="L2537">
        <v>0</v>
      </c>
    </row>
    <row r="2538" spans="1:12">
      <c r="A2538" t="s">
        <v>8288</v>
      </c>
      <c r="B2538" t="s">
        <v>8289</v>
      </c>
      <c r="C2538" t="s">
        <v>7865</v>
      </c>
      <c r="D2538" t="s">
        <v>8290</v>
      </c>
      <c r="E2538" t="s">
        <v>7943</v>
      </c>
      <c r="F2538" t="s">
        <v>17</v>
      </c>
      <c r="G2538" t="s">
        <v>27</v>
      </c>
      <c r="H2538">
        <v>3</v>
      </c>
      <c r="I2538">
        <v>11</v>
      </c>
      <c r="J2538">
        <v>0</v>
      </c>
      <c r="K2538">
        <v>7</v>
      </c>
      <c r="L2538">
        <v>1</v>
      </c>
    </row>
    <row r="2539" spans="1:12">
      <c r="A2539" t="s">
        <v>8291</v>
      </c>
      <c r="B2539" t="s">
        <v>8292</v>
      </c>
      <c r="C2539" t="s">
        <v>7865</v>
      </c>
      <c r="D2539" t="s">
        <v>8293</v>
      </c>
      <c r="E2539" t="s">
        <v>8079</v>
      </c>
      <c r="F2539" t="s">
        <v>17</v>
      </c>
      <c r="G2539" t="s">
        <v>32</v>
      </c>
      <c r="H2539">
        <v>4</v>
      </c>
      <c r="I2539">
        <v>11</v>
      </c>
      <c r="J2539">
        <v>1</v>
      </c>
      <c r="K2539">
        <v>7</v>
      </c>
      <c r="L2539">
        <v>3</v>
      </c>
    </row>
    <row r="2540" spans="1:12">
      <c r="A2540" t="s">
        <v>8294</v>
      </c>
      <c r="B2540" t="s">
        <v>8295</v>
      </c>
      <c r="C2540" t="s">
        <v>7865</v>
      </c>
      <c r="D2540" t="s">
        <v>8296</v>
      </c>
      <c r="E2540" t="s">
        <v>167</v>
      </c>
      <c r="F2540" t="s">
        <v>17</v>
      </c>
      <c r="G2540" t="s">
        <v>27</v>
      </c>
      <c r="H2540">
        <v>2</v>
      </c>
      <c r="I2540">
        <v>11</v>
      </c>
      <c r="J2540">
        <v>0</v>
      </c>
      <c r="K2540">
        <v>5</v>
      </c>
      <c r="L2540">
        <v>0</v>
      </c>
    </row>
    <row r="2541" spans="1:12">
      <c r="A2541" t="s">
        <v>8297</v>
      </c>
      <c r="B2541" t="s">
        <v>8298</v>
      </c>
      <c r="C2541" t="s">
        <v>7865</v>
      </c>
      <c r="D2541" t="s">
        <v>8299</v>
      </c>
      <c r="E2541" t="s">
        <v>8300</v>
      </c>
      <c r="F2541" t="s">
        <v>17</v>
      </c>
      <c r="G2541" t="s">
        <v>32</v>
      </c>
      <c r="H2541">
        <v>5</v>
      </c>
      <c r="I2541">
        <v>11</v>
      </c>
      <c r="J2541">
        <v>1</v>
      </c>
      <c r="K2541">
        <v>2</v>
      </c>
      <c r="L2541">
        <v>0</v>
      </c>
    </row>
    <row r="2542" spans="1:12">
      <c r="A2542" t="s">
        <v>8301</v>
      </c>
      <c r="B2542" t="s">
        <v>8302</v>
      </c>
      <c r="C2542" t="s">
        <v>7865</v>
      </c>
      <c r="D2542" t="s">
        <v>8303</v>
      </c>
      <c r="E2542" t="s">
        <v>8106</v>
      </c>
      <c r="F2542" t="s">
        <v>17</v>
      </c>
      <c r="G2542" t="s">
        <v>230</v>
      </c>
      <c r="H2542">
        <v>5</v>
      </c>
      <c r="I2542">
        <v>11</v>
      </c>
      <c r="J2542">
        <v>1</v>
      </c>
      <c r="K2542">
        <v>7</v>
      </c>
      <c r="L2542">
        <v>0</v>
      </c>
    </row>
    <row r="2543" spans="1:12">
      <c r="A2543" t="s">
        <v>8304</v>
      </c>
      <c r="B2543" t="s">
        <v>8305</v>
      </c>
      <c r="C2543" t="s">
        <v>7865</v>
      </c>
      <c r="D2543" t="s">
        <v>8306</v>
      </c>
      <c r="E2543" t="s">
        <v>7915</v>
      </c>
      <c r="F2543" t="s">
        <v>17</v>
      </c>
      <c r="G2543" t="s">
        <v>32</v>
      </c>
      <c r="H2543">
        <v>5</v>
      </c>
      <c r="I2543">
        <v>11</v>
      </c>
      <c r="J2543">
        <v>0</v>
      </c>
      <c r="K2543">
        <v>11</v>
      </c>
      <c r="L2543">
        <v>0</v>
      </c>
    </row>
    <row r="2544" spans="1:12">
      <c r="A2544" t="s">
        <v>8307</v>
      </c>
      <c r="B2544" t="s">
        <v>8308</v>
      </c>
      <c r="C2544" t="s">
        <v>7865</v>
      </c>
      <c r="D2544" t="s">
        <v>8309</v>
      </c>
      <c r="E2544" t="s">
        <v>8079</v>
      </c>
      <c r="F2544" t="s">
        <v>17</v>
      </c>
      <c r="G2544" t="s">
        <v>32</v>
      </c>
      <c r="H2544">
        <v>3</v>
      </c>
      <c r="I2544">
        <v>11</v>
      </c>
      <c r="J2544">
        <v>0</v>
      </c>
      <c r="K2544">
        <v>7</v>
      </c>
      <c r="L2544">
        <v>0</v>
      </c>
    </row>
    <row r="2545" spans="1:12">
      <c r="A2545" t="s">
        <v>8310</v>
      </c>
      <c r="B2545" t="s">
        <v>8311</v>
      </c>
      <c r="C2545" t="s">
        <v>7865</v>
      </c>
      <c r="D2545" t="s">
        <v>8293</v>
      </c>
      <c r="E2545" t="s">
        <v>8079</v>
      </c>
      <c r="F2545" t="s">
        <v>17</v>
      </c>
      <c r="G2545" t="s">
        <v>32</v>
      </c>
      <c r="H2545">
        <v>3</v>
      </c>
      <c r="I2545">
        <v>11</v>
      </c>
      <c r="J2545">
        <v>0</v>
      </c>
      <c r="K2545">
        <v>7</v>
      </c>
      <c r="L2545">
        <v>0</v>
      </c>
    </row>
    <row r="2546" spans="1:12">
      <c r="A2546" t="s">
        <v>8312</v>
      </c>
      <c r="B2546" t="s">
        <v>8313</v>
      </c>
      <c r="C2546" t="s">
        <v>7865</v>
      </c>
      <c r="D2546" t="s">
        <v>8314</v>
      </c>
      <c r="E2546" t="s">
        <v>167</v>
      </c>
      <c r="F2546" t="s">
        <v>17</v>
      </c>
      <c r="G2546" t="s">
        <v>27</v>
      </c>
      <c r="H2546">
        <v>4</v>
      </c>
      <c r="I2546">
        <v>11</v>
      </c>
      <c r="J2546">
        <v>0</v>
      </c>
      <c r="K2546">
        <v>4</v>
      </c>
      <c r="L2546">
        <v>0</v>
      </c>
    </row>
    <row r="2547" spans="1:12">
      <c r="A2547" t="s">
        <v>8315</v>
      </c>
      <c r="B2547" t="s">
        <v>8316</v>
      </c>
      <c r="C2547" t="s">
        <v>7865</v>
      </c>
      <c r="D2547" t="s">
        <v>8317</v>
      </c>
      <c r="E2547" t="s">
        <v>8175</v>
      </c>
      <c r="F2547" t="s">
        <v>17</v>
      </c>
      <c r="G2547" t="s">
        <v>27</v>
      </c>
      <c r="H2547">
        <v>2</v>
      </c>
      <c r="I2547">
        <v>11</v>
      </c>
      <c r="J2547">
        <v>0</v>
      </c>
      <c r="K2547">
        <v>4</v>
      </c>
      <c r="L2547">
        <v>0</v>
      </c>
    </row>
    <row r="2548" spans="1:12">
      <c r="A2548" t="s">
        <v>8318</v>
      </c>
      <c r="B2548" t="s">
        <v>8319</v>
      </c>
      <c r="C2548" t="s">
        <v>7865</v>
      </c>
      <c r="D2548" t="s">
        <v>7909</v>
      </c>
      <c r="E2548" t="s">
        <v>7898</v>
      </c>
      <c r="F2548" t="s">
        <v>17</v>
      </c>
      <c r="G2548" t="s">
        <v>27</v>
      </c>
      <c r="H2548">
        <v>4</v>
      </c>
      <c r="I2548">
        <v>11</v>
      </c>
      <c r="J2548">
        <v>0</v>
      </c>
      <c r="K2548">
        <v>8</v>
      </c>
      <c r="L2548">
        <v>0</v>
      </c>
    </row>
    <row r="2549" spans="1:12">
      <c r="A2549" t="s">
        <v>8320</v>
      </c>
      <c r="B2549" t="s">
        <v>8321</v>
      </c>
      <c r="C2549" t="s">
        <v>7865</v>
      </c>
      <c r="D2549" t="s">
        <v>8322</v>
      </c>
      <c r="E2549" t="s">
        <v>56</v>
      </c>
      <c r="F2549" t="s">
        <v>17</v>
      </c>
      <c r="G2549" t="s">
        <v>32</v>
      </c>
      <c r="H2549">
        <v>4</v>
      </c>
      <c r="I2549">
        <v>11</v>
      </c>
      <c r="J2549">
        <v>0</v>
      </c>
      <c r="K2549">
        <v>10</v>
      </c>
      <c r="L2549">
        <v>0</v>
      </c>
    </row>
    <row r="2550" spans="1:12">
      <c r="A2550" t="s">
        <v>8323</v>
      </c>
      <c r="B2550" t="s">
        <v>8324</v>
      </c>
      <c r="C2550" t="s">
        <v>7865</v>
      </c>
      <c r="D2550" t="s">
        <v>7967</v>
      </c>
      <c r="E2550" t="s">
        <v>7858</v>
      </c>
      <c r="F2550" t="s">
        <v>17</v>
      </c>
      <c r="G2550" t="s">
        <v>282</v>
      </c>
      <c r="H2550">
        <v>5</v>
      </c>
      <c r="I2550">
        <v>11</v>
      </c>
      <c r="J2550">
        <v>1</v>
      </c>
      <c r="K2550">
        <v>1</v>
      </c>
      <c r="L2550">
        <v>1</v>
      </c>
    </row>
    <row r="2551" spans="1:12">
      <c r="A2551" t="s">
        <v>8325</v>
      </c>
      <c r="B2551" t="s">
        <v>8326</v>
      </c>
      <c r="C2551" t="s">
        <v>7865</v>
      </c>
      <c r="D2551" t="s">
        <v>8327</v>
      </c>
      <c r="E2551" t="s">
        <v>7943</v>
      </c>
      <c r="F2551" t="s">
        <v>17</v>
      </c>
      <c r="G2551" t="s">
        <v>32</v>
      </c>
      <c r="H2551">
        <v>4</v>
      </c>
      <c r="I2551">
        <v>11</v>
      </c>
      <c r="J2551">
        <v>0</v>
      </c>
      <c r="K2551">
        <v>7</v>
      </c>
      <c r="L2551">
        <v>0</v>
      </c>
    </row>
    <row r="2552" spans="1:12">
      <c r="A2552" t="s">
        <v>8328</v>
      </c>
      <c r="B2552" t="s">
        <v>8329</v>
      </c>
      <c r="C2552" t="s">
        <v>7865</v>
      </c>
      <c r="D2552" t="s">
        <v>7994</v>
      </c>
      <c r="E2552" t="s">
        <v>7995</v>
      </c>
      <c r="F2552" t="s">
        <v>17</v>
      </c>
      <c r="G2552" t="s">
        <v>282</v>
      </c>
      <c r="H2552">
        <v>3</v>
      </c>
      <c r="I2552">
        <v>11</v>
      </c>
      <c r="J2552">
        <v>0</v>
      </c>
      <c r="K2552">
        <v>10</v>
      </c>
      <c r="L2552">
        <v>1</v>
      </c>
    </row>
    <row r="2553" spans="1:12">
      <c r="A2553" t="s">
        <v>8330</v>
      </c>
      <c r="B2553" t="s">
        <v>8331</v>
      </c>
      <c r="C2553" t="s">
        <v>7865</v>
      </c>
      <c r="D2553" t="s">
        <v>8332</v>
      </c>
      <c r="E2553" t="s">
        <v>3536</v>
      </c>
      <c r="F2553" t="s">
        <v>192</v>
      </c>
      <c r="G2553" t="s">
        <v>193</v>
      </c>
      <c r="H2553">
        <v>4</v>
      </c>
      <c r="I2553">
        <v>11</v>
      </c>
      <c r="J2553">
        <v>1</v>
      </c>
      <c r="K2553">
        <v>5</v>
      </c>
      <c r="L2553">
        <v>0</v>
      </c>
    </row>
    <row r="2554" spans="1:12">
      <c r="A2554" t="s">
        <v>8333</v>
      </c>
      <c r="B2554" t="s">
        <v>8334</v>
      </c>
      <c r="C2554" t="s">
        <v>7865</v>
      </c>
      <c r="D2554" t="s">
        <v>8335</v>
      </c>
      <c r="E2554" t="s">
        <v>7922</v>
      </c>
      <c r="F2554" t="s">
        <v>17</v>
      </c>
      <c r="G2554" t="s">
        <v>18</v>
      </c>
      <c r="H2554">
        <v>2</v>
      </c>
      <c r="I2554">
        <v>11</v>
      </c>
      <c r="J2554">
        <v>0</v>
      </c>
      <c r="K2554">
        <v>7</v>
      </c>
      <c r="L2554">
        <v>1</v>
      </c>
    </row>
    <row r="2555" spans="1:12">
      <c r="A2555" t="s">
        <v>8336</v>
      </c>
      <c r="B2555" t="s">
        <v>8337</v>
      </c>
      <c r="C2555" t="s">
        <v>7865</v>
      </c>
      <c r="D2555" t="s">
        <v>8338</v>
      </c>
      <c r="E2555" t="s">
        <v>8106</v>
      </c>
      <c r="F2555" t="s">
        <v>17</v>
      </c>
      <c r="G2555" t="s">
        <v>87</v>
      </c>
      <c r="H2555">
        <v>5</v>
      </c>
      <c r="I2555">
        <v>11</v>
      </c>
      <c r="J2555">
        <v>0</v>
      </c>
      <c r="K2555">
        <v>7</v>
      </c>
      <c r="L2555">
        <v>0</v>
      </c>
    </row>
    <row r="2556" spans="1:12">
      <c r="A2556" t="s">
        <v>8339</v>
      </c>
      <c r="B2556" t="s">
        <v>8340</v>
      </c>
      <c r="C2556" t="s">
        <v>7865</v>
      </c>
      <c r="D2556" t="s">
        <v>8274</v>
      </c>
      <c r="E2556" t="s">
        <v>8106</v>
      </c>
      <c r="F2556" t="s">
        <v>17</v>
      </c>
      <c r="G2556" t="s">
        <v>87</v>
      </c>
      <c r="H2556">
        <v>4</v>
      </c>
      <c r="I2556">
        <v>11</v>
      </c>
      <c r="J2556">
        <v>0</v>
      </c>
      <c r="K2556">
        <v>7</v>
      </c>
      <c r="L2556">
        <v>0</v>
      </c>
    </row>
    <row r="2557" spans="1:12">
      <c r="A2557" t="s">
        <v>8341</v>
      </c>
      <c r="B2557" t="s">
        <v>8342</v>
      </c>
      <c r="C2557" t="s">
        <v>7865</v>
      </c>
      <c r="D2557" t="s">
        <v>8343</v>
      </c>
      <c r="E2557" t="s">
        <v>8175</v>
      </c>
      <c r="F2557" t="s">
        <v>17</v>
      </c>
      <c r="G2557" t="s">
        <v>282</v>
      </c>
      <c r="H2557">
        <v>5</v>
      </c>
      <c r="I2557">
        <v>11</v>
      </c>
      <c r="J2557">
        <v>0</v>
      </c>
      <c r="K2557">
        <v>4</v>
      </c>
      <c r="L2557">
        <v>1</v>
      </c>
    </row>
    <row r="2558" spans="1:12">
      <c r="A2558" t="s">
        <v>8344</v>
      </c>
      <c r="B2558" t="s">
        <v>8345</v>
      </c>
      <c r="C2558" t="s">
        <v>7865</v>
      </c>
      <c r="D2558" t="s">
        <v>8052</v>
      </c>
      <c r="E2558" t="s">
        <v>7947</v>
      </c>
      <c r="F2558" t="s">
        <v>192</v>
      </c>
      <c r="G2558" t="s">
        <v>193</v>
      </c>
      <c r="H2558">
        <v>5</v>
      </c>
      <c r="I2558">
        <v>11</v>
      </c>
      <c r="J2558">
        <v>0</v>
      </c>
      <c r="K2558">
        <v>6</v>
      </c>
      <c r="L2558">
        <v>0</v>
      </c>
    </row>
    <row r="2559" spans="1:12">
      <c r="A2559" t="s">
        <v>8346</v>
      </c>
      <c r="B2559" t="s">
        <v>8347</v>
      </c>
      <c r="C2559" t="s">
        <v>7865</v>
      </c>
      <c r="D2559" t="s">
        <v>8348</v>
      </c>
      <c r="E2559" t="s">
        <v>8349</v>
      </c>
      <c r="F2559" t="s">
        <v>235</v>
      </c>
      <c r="G2559" t="s">
        <v>27</v>
      </c>
      <c r="H2559">
        <v>2</v>
      </c>
      <c r="I2559">
        <v>11</v>
      </c>
      <c r="J2559">
        <v>0</v>
      </c>
      <c r="K2559">
        <v>6</v>
      </c>
      <c r="L2559">
        <v>0</v>
      </c>
    </row>
    <row r="2560" spans="1:12">
      <c r="A2560" t="s">
        <v>8350</v>
      </c>
      <c r="B2560" t="s">
        <v>8351</v>
      </c>
      <c r="C2560" t="s">
        <v>7865</v>
      </c>
      <c r="D2560" t="s">
        <v>8352</v>
      </c>
      <c r="E2560" t="s">
        <v>6382</v>
      </c>
      <c r="F2560" t="s">
        <v>235</v>
      </c>
      <c r="G2560" t="s">
        <v>27</v>
      </c>
      <c r="H2560">
        <v>4</v>
      </c>
      <c r="I2560">
        <v>11</v>
      </c>
      <c r="J2560">
        <v>1</v>
      </c>
      <c r="K2560">
        <v>5</v>
      </c>
      <c r="L2560">
        <v>0</v>
      </c>
    </row>
    <row r="2561" spans="1:12">
      <c r="A2561" t="s">
        <v>8353</v>
      </c>
      <c r="B2561" t="s">
        <v>8354</v>
      </c>
      <c r="C2561" t="s">
        <v>7865</v>
      </c>
      <c r="D2561" t="s">
        <v>8355</v>
      </c>
      <c r="E2561" t="s">
        <v>6776</v>
      </c>
      <c r="F2561" t="s">
        <v>235</v>
      </c>
      <c r="G2561" t="s">
        <v>32</v>
      </c>
      <c r="H2561">
        <v>1</v>
      </c>
      <c r="I2561">
        <v>11</v>
      </c>
      <c r="J2561">
        <v>0</v>
      </c>
      <c r="K2561">
        <v>5</v>
      </c>
      <c r="L2561">
        <v>0</v>
      </c>
    </row>
    <row r="2562" spans="1:12">
      <c r="A2562" t="s">
        <v>8356</v>
      </c>
      <c r="B2562" t="s">
        <v>8357</v>
      </c>
      <c r="C2562" t="s">
        <v>7865</v>
      </c>
      <c r="D2562" t="s">
        <v>8358</v>
      </c>
      <c r="E2562" t="s">
        <v>8359</v>
      </c>
      <c r="F2562" t="s">
        <v>235</v>
      </c>
      <c r="G2562" t="s">
        <v>18</v>
      </c>
      <c r="H2562">
        <v>3</v>
      </c>
      <c r="I2562">
        <v>11</v>
      </c>
      <c r="J2562">
        <v>0</v>
      </c>
      <c r="K2562">
        <v>8</v>
      </c>
      <c r="L2562">
        <v>1</v>
      </c>
    </row>
    <row r="2563" spans="1:12">
      <c r="A2563" t="s">
        <v>8360</v>
      </c>
      <c r="B2563" t="s">
        <v>8361</v>
      </c>
      <c r="C2563" t="s">
        <v>7865</v>
      </c>
      <c r="D2563" t="s">
        <v>8362</v>
      </c>
      <c r="E2563" t="s">
        <v>8363</v>
      </c>
      <c r="F2563" t="s">
        <v>235</v>
      </c>
      <c r="G2563" t="s">
        <v>32</v>
      </c>
      <c r="H2563">
        <v>4</v>
      </c>
      <c r="I2563">
        <v>11</v>
      </c>
      <c r="J2563">
        <v>0</v>
      </c>
      <c r="K2563">
        <v>5</v>
      </c>
      <c r="L2563">
        <v>0</v>
      </c>
    </row>
    <row r="2564" spans="1:12">
      <c r="A2564" t="s">
        <v>8364</v>
      </c>
      <c r="B2564" t="s">
        <v>8365</v>
      </c>
      <c r="C2564" t="s">
        <v>8366</v>
      </c>
      <c r="D2564" t="s">
        <v>8367</v>
      </c>
      <c r="E2564" t="s">
        <v>8368</v>
      </c>
      <c r="F2564" t="s">
        <v>17</v>
      </c>
      <c r="G2564" t="s">
        <v>32</v>
      </c>
      <c r="H2564">
        <v>5</v>
      </c>
      <c r="I2564">
        <v>11</v>
      </c>
      <c r="J2564">
        <v>2</v>
      </c>
      <c r="K2564">
        <v>8</v>
      </c>
      <c r="L2564">
        <v>0</v>
      </c>
    </row>
    <row r="2565" spans="1:12">
      <c r="A2565" t="s">
        <v>8369</v>
      </c>
      <c r="B2565" t="s">
        <v>8370</v>
      </c>
      <c r="C2565" t="s">
        <v>8366</v>
      </c>
      <c r="D2565" t="s">
        <v>8371</v>
      </c>
      <c r="E2565" t="s">
        <v>8372</v>
      </c>
      <c r="F2565" t="s">
        <v>17</v>
      </c>
      <c r="G2565" t="s">
        <v>27</v>
      </c>
      <c r="H2565">
        <v>2</v>
      </c>
      <c r="I2565">
        <v>11</v>
      </c>
      <c r="J2565">
        <v>0</v>
      </c>
      <c r="K2565">
        <v>7</v>
      </c>
      <c r="L2565">
        <v>0</v>
      </c>
    </row>
    <row r="2566" spans="1:12">
      <c r="A2566" t="s">
        <v>8373</v>
      </c>
      <c r="B2566" t="s">
        <v>8374</v>
      </c>
      <c r="C2566" t="s">
        <v>8366</v>
      </c>
      <c r="D2566" t="s">
        <v>8375</v>
      </c>
      <c r="E2566" t="s">
        <v>8376</v>
      </c>
      <c r="F2566" t="s">
        <v>17</v>
      </c>
      <c r="G2566" t="s">
        <v>32</v>
      </c>
      <c r="H2566">
        <v>5</v>
      </c>
      <c r="I2566">
        <v>11</v>
      </c>
      <c r="J2566">
        <v>4</v>
      </c>
      <c r="K2566">
        <v>7</v>
      </c>
      <c r="L2566">
        <v>0</v>
      </c>
    </row>
    <row r="2567" spans="1:12">
      <c r="A2567" t="s">
        <v>8377</v>
      </c>
      <c r="B2567" t="s">
        <v>8378</v>
      </c>
      <c r="C2567" t="s">
        <v>8366</v>
      </c>
      <c r="D2567" t="s">
        <v>8379</v>
      </c>
      <c r="E2567" t="s">
        <v>8376</v>
      </c>
      <c r="F2567" t="s">
        <v>17</v>
      </c>
      <c r="G2567" t="s">
        <v>27</v>
      </c>
      <c r="H2567">
        <v>3</v>
      </c>
      <c r="I2567">
        <v>11</v>
      </c>
      <c r="J2567">
        <v>0</v>
      </c>
      <c r="K2567">
        <v>7</v>
      </c>
      <c r="L2567">
        <v>0</v>
      </c>
    </row>
    <row r="2568" spans="1:12">
      <c r="A2568" t="s">
        <v>8380</v>
      </c>
      <c r="B2568" t="s">
        <v>8381</v>
      </c>
      <c r="C2568" t="s">
        <v>8366</v>
      </c>
      <c r="D2568" t="s">
        <v>8382</v>
      </c>
      <c r="E2568" t="s">
        <v>8372</v>
      </c>
      <c r="F2568" t="s">
        <v>17</v>
      </c>
      <c r="G2568" t="s">
        <v>32</v>
      </c>
      <c r="H2568">
        <v>4</v>
      </c>
      <c r="I2568">
        <v>11</v>
      </c>
      <c r="J2568">
        <v>0</v>
      </c>
      <c r="K2568">
        <v>8</v>
      </c>
      <c r="L2568">
        <v>0</v>
      </c>
    </row>
    <row r="2569" spans="1:12">
      <c r="A2569" t="s">
        <v>8383</v>
      </c>
      <c r="B2569" t="s">
        <v>8384</v>
      </c>
      <c r="C2569" t="s">
        <v>8366</v>
      </c>
      <c r="D2569" t="s">
        <v>8385</v>
      </c>
      <c r="E2569" t="s">
        <v>8372</v>
      </c>
      <c r="F2569" t="s">
        <v>17</v>
      </c>
      <c r="G2569" t="s">
        <v>67</v>
      </c>
      <c r="H2569">
        <v>5</v>
      </c>
      <c r="I2569">
        <v>11</v>
      </c>
      <c r="J2569">
        <v>1</v>
      </c>
      <c r="K2569">
        <v>10</v>
      </c>
      <c r="L2569">
        <v>0</v>
      </c>
    </row>
    <row r="2570" spans="1:12">
      <c r="A2570" t="s">
        <v>8386</v>
      </c>
      <c r="B2570" t="s">
        <v>8387</v>
      </c>
      <c r="C2570" t="s">
        <v>8366</v>
      </c>
      <c r="D2570" t="s">
        <v>8388</v>
      </c>
      <c r="E2570" t="s">
        <v>8372</v>
      </c>
      <c r="F2570" t="s">
        <v>17</v>
      </c>
      <c r="G2570" t="s">
        <v>32</v>
      </c>
      <c r="H2570">
        <v>5</v>
      </c>
      <c r="I2570">
        <v>11</v>
      </c>
      <c r="J2570">
        <v>4</v>
      </c>
      <c r="K2570">
        <v>6</v>
      </c>
      <c r="L2570">
        <v>0</v>
      </c>
    </row>
    <row r="2571" spans="1:12">
      <c r="A2571" t="s">
        <v>8389</v>
      </c>
      <c r="B2571" t="s">
        <v>8390</v>
      </c>
      <c r="C2571" t="s">
        <v>8366</v>
      </c>
      <c r="D2571" t="s">
        <v>8391</v>
      </c>
      <c r="E2571" t="s">
        <v>7342</v>
      </c>
      <c r="F2571" t="s">
        <v>17</v>
      </c>
      <c r="G2571" t="s">
        <v>27</v>
      </c>
      <c r="H2571">
        <v>3</v>
      </c>
      <c r="I2571">
        <v>11</v>
      </c>
      <c r="J2571">
        <v>2</v>
      </c>
      <c r="K2571">
        <v>4</v>
      </c>
      <c r="L2571">
        <v>0</v>
      </c>
    </row>
    <row r="2572" spans="1:12">
      <c r="A2572" t="s">
        <v>8392</v>
      </c>
      <c r="B2572" t="s">
        <v>2517</v>
      </c>
      <c r="C2572" t="s">
        <v>8366</v>
      </c>
      <c r="D2572" t="s">
        <v>8393</v>
      </c>
      <c r="E2572" t="s">
        <v>8368</v>
      </c>
      <c r="F2572" t="s">
        <v>17</v>
      </c>
      <c r="G2572" t="s">
        <v>27</v>
      </c>
      <c r="H2572">
        <v>5</v>
      </c>
      <c r="I2572">
        <v>11</v>
      </c>
      <c r="J2572">
        <v>0</v>
      </c>
      <c r="K2572">
        <v>5</v>
      </c>
      <c r="L2572">
        <v>1</v>
      </c>
    </row>
    <row r="2573" spans="1:12">
      <c r="A2573" t="s">
        <v>8394</v>
      </c>
      <c r="B2573" t="s">
        <v>8395</v>
      </c>
      <c r="C2573" t="s">
        <v>8366</v>
      </c>
      <c r="D2573" t="s">
        <v>8396</v>
      </c>
      <c r="E2573" t="s">
        <v>8397</v>
      </c>
      <c r="F2573" t="s">
        <v>17</v>
      </c>
      <c r="G2573" t="s">
        <v>32</v>
      </c>
      <c r="H2573">
        <v>5</v>
      </c>
      <c r="I2573">
        <v>11</v>
      </c>
      <c r="J2573">
        <v>2</v>
      </c>
      <c r="K2573">
        <v>5</v>
      </c>
      <c r="L2573">
        <v>0</v>
      </c>
    </row>
    <row r="2574" spans="1:12">
      <c r="A2574" t="s">
        <v>8398</v>
      </c>
      <c r="B2574" t="s">
        <v>8399</v>
      </c>
      <c r="C2574" t="s">
        <v>8366</v>
      </c>
      <c r="D2574" t="s">
        <v>8400</v>
      </c>
      <c r="E2574" t="s">
        <v>8401</v>
      </c>
      <c r="F2574" t="s">
        <v>17</v>
      </c>
      <c r="G2574" t="s">
        <v>87</v>
      </c>
      <c r="H2574">
        <v>2</v>
      </c>
      <c r="I2574">
        <v>11</v>
      </c>
      <c r="J2574">
        <v>1</v>
      </c>
      <c r="K2574">
        <v>5</v>
      </c>
      <c r="L2574">
        <v>0</v>
      </c>
    </row>
    <row r="2575" spans="1:12">
      <c r="A2575" t="s">
        <v>8402</v>
      </c>
      <c r="B2575" t="s">
        <v>8403</v>
      </c>
      <c r="C2575" t="s">
        <v>8366</v>
      </c>
      <c r="D2575" t="s">
        <v>8404</v>
      </c>
      <c r="E2575" t="s">
        <v>417</v>
      </c>
      <c r="F2575" t="s">
        <v>17</v>
      </c>
      <c r="G2575" t="s">
        <v>32</v>
      </c>
      <c r="H2575">
        <v>4</v>
      </c>
      <c r="I2575">
        <v>11</v>
      </c>
      <c r="J2575">
        <v>2</v>
      </c>
      <c r="K2575">
        <v>9</v>
      </c>
      <c r="L2575">
        <v>0</v>
      </c>
    </row>
    <row r="2576" spans="1:12">
      <c r="A2576" t="s">
        <v>8405</v>
      </c>
      <c r="B2576" t="s">
        <v>8406</v>
      </c>
      <c r="C2576" t="s">
        <v>8366</v>
      </c>
      <c r="D2576" t="s">
        <v>8407</v>
      </c>
      <c r="E2576" t="s">
        <v>8368</v>
      </c>
      <c r="F2576" t="s">
        <v>17</v>
      </c>
      <c r="G2576" t="s">
        <v>32</v>
      </c>
      <c r="H2576">
        <v>4</v>
      </c>
      <c r="I2576">
        <v>11</v>
      </c>
      <c r="J2576">
        <v>2</v>
      </c>
      <c r="K2576">
        <v>3</v>
      </c>
      <c r="L2576">
        <v>0</v>
      </c>
    </row>
    <row r="2577" spans="1:12">
      <c r="A2577" t="s">
        <v>8408</v>
      </c>
      <c r="B2577" t="s">
        <v>8409</v>
      </c>
      <c r="C2577" t="s">
        <v>8366</v>
      </c>
      <c r="D2577" t="s">
        <v>8410</v>
      </c>
      <c r="E2577" t="s">
        <v>8372</v>
      </c>
      <c r="F2577" t="s">
        <v>192</v>
      </c>
      <c r="G2577" t="s">
        <v>193</v>
      </c>
      <c r="H2577">
        <v>5</v>
      </c>
      <c r="I2577">
        <v>11</v>
      </c>
      <c r="J2577">
        <v>1</v>
      </c>
      <c r="K2577">
        <v>5</v>
      </c>
      <c r="L2577">
        <v>0</v>
      </c>
    </row>
    <row r="2578" spans="1:12">
      <c r="A2578" t="s">
        <v>8411</v>
      </c>
      <c r="B2578" t="s">
        <v>8412</v>
      </c>
      <c r="C2578" t="s">
        <v>8366</v>
      </c>
      <c r="D2578" t="s">
        <v>8413</v>
      </c>
      <c r="E2578" t="s">
        <v>8414</v>
      </c>
      <c r="F2578" t="s">
        <v>17</v>
      </c>
      <c r="G2578" t="s">
        <v>32</v>
      </c>
      <c r="H2578">
        <v>4</v>
      </c>
      <c r="I2578">
        <v>11</v>
      </c>
      <c r="J2578">
        <v>1</v>
      </c>
      <c r="K2578">
        <v>6</v>
      </c>
      <c r="L2578">
        <v>0</v>
      </c>
    </row>
    <row r="2579" spans="1:12">
      <c r="A2579" t="s">
        <v>8415</v>
      </c>
      <c r="B2579" t="s">
        <v>8416</v>
      </c>
      <c r="C2579" t="s">
        <v>8366</v>
      </c>
      <c r="D2579" t="s">
        <v>8417</v>
      </c>
      <c r="E2579" t="s">
        <v>8414</v>
      </c>
      <c r="F2579" t="s">
        <v>17</v>
      </c>
      <c r="G2579" t="s">
        <v>87</v>
      </c>
      <c r="H2579">
        <v>5</v>
      </c>
      <c r="I2579">
        <v>11</v>
      </c>
      <c r="J2579">
        <v>2</v>
      </c>
      <c r="K2579">
        <v>2</v>
      </c>
      <c r="L2579">
        <v>0</v>
      </c>
    </row>
    <row r="2580" spans="1:12">
      <c r="A2580" t="s">
        <v>8418</v>
      </c>
      <c r="B2580" t="s">
        <v>8419</v>
      </c>
      <c r="C2580" t="s">
        <v>8366</v>
      </c>
      <c r="D2580" t="s">
        <v>8420</v>
      </c>
      <c r="E2580" t="s">
        <v>8372</v>
      </c>
      <c r="F2580" t="s">
        <v>17</v>
      </c>
      <c r="G2580" t="s">
        <v>32</v>
      </c>
      <c r="H2580">
        <v>4</v>
      </c>
      <c r="I2580">
        <v>11</v>
      </c>
      <c r="J2580">
        <v>1</v>
      </c>
      <c r="K2580">
        <v>5</v>
      </c>
      <c r="L2580">
        <v>0</v>
      </c>
    </row>
    <row r="2581" spans="1:12">
      <c r="A2581" t="s">
        <v>8421</v>
      </c>
      <c r="B2581" t="s">
        <v>8422</v>
      </c>
      <c r="C2581" t="s">
        <v>8366</v>
      </c>
      <c r="D2581" t="s">
        <v>8423</v>
      </c>
      <c r="E2581" t="s">
        <v>8372</v>
      </c>
      <c r="F2581" t="s">
        <v>17</v>
      </c>
      <c r="G2581" t="s">
        <v>27</v>
      </c>
      <c r="H2581">
        <v>4</v>
      </c>
      <c r="I2581">
        <v>11</v>
      </c>
      <c r="J2581">
        <v>2</v>
      </c>
      <c r="K2581">
        <v>7</v>
      </c>
      <c r="L2581">
        <v>0</v>
      </c>
    </row>
    <row r="2582" spans="1:12">
      <c r="A2582" t="s">
        <v>8424</v>
      </c>
      <c r="B2582" t="s">
        <v>8425</v>
      </c>
      <c r="C2582" t="s">
        <v>8366</v>
      </c>
      <c r="D2582" t="s">
        <v>8426</v>
      </c>
      <c r="E2582" t="s">
        <v>8372</v>
      </c>
      <c r="F2582" t="s">
        <v>17</v>
      </c>
      <c r="G2582" t="s">
        <v>32</v>
      </c>
      <c r="H2582">
        <v>3</v>
      </c>
      <c r="I2582">
        <v>11</v>
      </c>
      <c r="J2582">
        <v>0</v>
      </c>
      <c r="K2582">
        <v>8</v>
      </c>
      <c r="L2582">
        <v>0</v>
      </c>
    </row>
    <row r="2583" spans="1:12">
      <c r="A2583" t="s">
        <v>8427</v>
      </c>
      <c r="B2583" t="s">
        <v>8428</v>
      </c>
      <c r="C2583" t="s">
        <v>8366</v>
      </c>
      <c r="D2583" t="s">
        <v>8429</v>
      </c>
      <c r="E2583" t="s">
        <v>8368</v>
      </c>
      <c r="F2583" t="s">
        <v>17</v>
      </c>
      <c r="G2583" t="s">
        <v>27</v>
      </c>
      <c r="H2583">
        <v>4</v>
      </c>
      <c r="I2583">
        <v>11</v>
      </c>
      <c r="J2583">
        <v>1</v>
      </c>
      <c r="K2583">
        <v>5</v>
      </c>
      <c r="L2583">
        <v>0</v>
      </c>
    </row>
    <row r="2584" spans="1:12">
      <c r="A2584" t="s">
        <v>8430</v>
      </c>
      <c r="B2584" t="s">
        <v>8431</v>
      </c>
      <c r="C2584" t="s">
        <v>8366</v>
      </c>
      <c r="D2584" t="s">
        <v>8432</v>
      </c>
      <c r="E2584" t="s">
        <v>6372</v>
      </c>
      <c r="F2584" t="s">
        <v>17</v>
      </c>
      <c r="G2584" t="s">
        <v>27</v>
      </c>
      <c r="H2584">
        <v>4</v>
      </c>
      <c r="I2584">
        <v>11</v>
      </c>
      <c r="J2584">
        <v>0</v>
      </c>
      <c r="K2584">
        <v>5</v>
      </c>
      <c r="L2584">
        <v>0</v>
      </c>
    </row>
    <row r="2585" spans="1:12">
      <c r="A2585" t="s">
        <v>8433</v>
      </c>
      <c r="B2585" t="s">
        <v>8434</v>
      </c>
      <c r="C2585" t="s">
        <v>8366</v>
      </c>
      <c r="D2585" t="s">
        <v>8435</v>
      </c>
      <c r="E2585" t="s">
        <v>8372</v>
      </c>
      <c r="F2585" t="s">
        <v>17</v>
      </c>
      <c r="G2585" t="s">
        <v>32</v>
      </c>
      <c r="H2585">
        <v>4</v>
      </c>
      <c r="I2585">
        <v>11</v>
      </c>
      <c r="J2585">
        <v>0</v>
      </c>
      <c r="K2585">
        <v>5</v>
      </c>
      <c r="L2585">
        <v>0</v>
      </c>
    </row>
    <row r="2586" spans="1:12">
      <c r="A2586" t="s">
        <v>8436</v>
      </c>
      <c r="B2586" t="s">
        <v>8437</v>
      </c>
      <c r="C2586" t="s">
        <v>8366</v>
      </c>
      <c r="D2586" t="s">
        <v>8438</v>
      </c>
      <c r="E2586" t="s">
        <v>8372</v>
      </c>
      <c r="F2586" t="s">
        <v>17</v>
      </c>
      <c r="G2586" t="s">
        <v>27</v>
      </c>
      <c r="H2586">
        <v>5</v>
      </c>
      <c r="I2586">
        <v>11</v>
      </c>
      <c r="J2586">
        <v>2</v>
      </c>
      <c r="K2586">
        <v>4</v>
      </c>
      <c r="L2586">
        <v>0</v>
      </c>
    </row>
    <row r="2587" spans="1:12">
      <c r="A2587" t="s">
        <v>8439</v>
      </c>
      <c r="B2587" t="s">
        <v>8440</v>
      </c>
      <c r="C2587" t="s">
        <v>8441</v>
      </c>
      <c r="D2587" t="s">
        <v>8442</v>
      </c>
      <c r="E2587" t="s">
        <v>417</v>
      </c>
      <c r="F2587" t="s">
        <v>17</v>
      </c>
      <c r="G2587" t="s">
        <v>32</v>
      </c>
      <c r="H2587">
        <v>2</v>
      </c>
      <c r="I2587">
        <v>11</v>
      </c>
      <c r="J2587">
        <v>0</v>
      </c>
      <c r="K2587">
        <v>8</v>
      </c>
      <c r="L2587">
        <v>1</v>
      </c>
    </row>
    <row r="2588" spans="1:12">
      <c r="A2588" t="s">
        <v>8443</v>
      </c>
      <c r="B2588" t="s">
        <v>8444</v>
      </c>
      <c r="C2588" t="s">
        <v>8441</v>
      </c>
      <c r="D2588" t="s">
        <v>8445</v>
      </c>
      <c r="E2588" t="s">
        <v>8446</v>
      </c>
      <c r="F2588" t="s">
        <v>17</v>
      </c>
      <c r="G2588" t="s">
        <v>87</v>
      </c>
      <c r="H2588">
        <v>3</v>
      </c>
      <c r="I2588">
        <v>11</v>
      </c>
      <c r="J2588">
        <v>1</v>
      </c>
      <c r="K2588">
        <v>9</v>
      </c>
      <c r="L2588">
        <v>1</v>
      </c>
    </row>
    <row r="2589" spans="1:12">
      <c r="A2589" t="s">
        <v>8447</v>
      </c>
      <c r="B2589" t="s">
        <v>8448</v>
      </c>
      <c r="C2589" t="s">
        <v>8441</v>
      </c>
      <c r="D2589" t="s">
        <v>8449</v>
      </c>
      <c r="E2589" t="s">
        <v>8450</v>
      </c>
      <c r="F2589" t="s">
        <v>17</v>
      </c>
      <c r="G2589" t="s">
        <v>32</v>
      </c>
      <c r="H2589">
        <v>1</v>
      </c>
      <c r="I2589">
        <v>11</v>
      </c>
      <c r="J2589">
        <v>2</v>
      </c>
      <c r="K2589">
        <v>7</v>
      </c>
      <c r="L2589">
        <v>0</v>
      </c>
    </row>
    <row r="2590" spans="1:12">
      <c r="A2590" t="s">
        <v>8451</v>
      </c>
      <c r="B2590" t="s">
        <v>8452</v>
      </c>
      <c r="C2590" t="s">
        <v>8441</v>
      </c>
      <c r="D2590" t="s">
        <v>8453</v>
      </c>
      <c r="E2590" t="s">
        <v>1519</v>
      </c>
      <c r="F2590" t="s">
        <v>17</v>
      </c>
      <c r="G2590" t="s">
        <v>32</v>
      </c>
      <c r="H2590">
        <v>3</v>
      </c>
      <c r="I2590">
        <v>11</v>
      </c>
      <c r="J2590">
        <v>0</v>
      </c>
      <c r="K2590">
        <v>9</v>
      </c>
      <c r="L2590">
        <v>0</v>
      </c>
    </row>
    <row r="2591" spans="1:12">
      <c r="A2591" t="s">
        <v>8454</v>
      </c>
      <c r="B2591" t="s">
        <v>8455</v>
      </c>
      <c r="C2591" t="s">
        <v>8441</v>
      </c>
      <c r="D2591" t="s">
        <v>8456</v>
      </c>
      <c r="E2591" t="s">
        <v>8457</v>
      </c>
      <c r="F2591" t="s">
        <v>17</v>
      </c>
      <c r="G2591" t="s">
        <v>32</v>
      </c>
      <c r="H2591">
        <v>4</v>
      </c>
      <c r="I2591">
        <v>11</v>
      </c>
      <c r="J2591">
        <v>1</v>
      </c>
      <c r="K2591">
        <v>8</v>
      </c>
      <c r="L2591">
        <v>0</v>
      </c>
    </row>
    <row r="2592" spans="1:12">
      <c r="A2592" t="s">
        <v>8458</v>
      </c>
      <c r="B2592" t="s">
        <v>8459</v>
      </c>
      <c r="C2592" t="s">
        <v>8441</v>
      </c>
      <c r="D2592" t="s">
        <v>8460</v>
      </c>
      <c r="E2592" t="s">
        <v>8461</v>
      </c>
      <c r="F2592" t="s">
        <v>192</v>
      </c>
      <c r="G2592" t="s">
        <v>193</v>
      </c>
      <c r="H2592">
        <v>4</v>
      </c>
      <c r="I2592">
        <v>11</v>
      </c>
      <c r="J2592">
        <v>1</v>
      </c>
      <c r="K2592">
        <v>4</v>
      </c>
      <c r="L2592">
        <v>0</v>
      </c>
    </row>
    <row r="2593" spans="1:12">
      <c r="A2593" t="s">
        <v>8462</v>
      </c>
      <c r="B2593" t="s">
        <v>8463</v>
      </c>
      <c r="C2593" t="s">
        <v>8441</v>
      </c>
      <c r="D2593" t="s">
        <v>8464</v>
      </c>
      <c r="E2593" t="s">
        <v>197</v>
      </c>
      <c r="F2593" t="s">
        <v>17</v>
      </c>
      <c r="G2593" t="s">
        <v>87</v>
      </c>
      <c r="H2593">
        <v>3</v>
      </c>
      <c r="I2593">
        <v>11</v>
      </c>
      <c r="J2593">
        <v>1</v>
      </c>
      <c r="K2593">
        <v>6</v>
      </c>
      <c r="L2593">
        <v>0</v>
      </c>
    </row>
    <row r="2594" spans="1:12">
      <c r="A2594" t="s">
        <v>8465</v>
      </c>
      <c r="B2594" t="s">
        <v>8466</v>
      </c>
      <c r="C2594" t="s">
        <v>8441</v>
      </c>
      <c r="D2594" t="s">
        <v>8467</v>
      </c>
      <c r="E2594" t="s">
        <v>655</v>
      </c>
      <c r="F2594" t="s">
        <v>235</v>
      </c>
      <c r="G2594" t="s">
        <v>32</v>
      </c>
      <c r="H2594">
        <v>4</v>
      </c>
      <c r="I2594">
        <v>11</v>
      </c>
      <c r="J2594">
        <v>0</v>
      </c>
      <c r="K2594">
        <v>5</v>
      </c>
      <c r="L2594">
        <v>0</v>
      </c>
    </row>
    <row r="2595" spans="1:12">
      <c r="A2595" t="s">
        <v>8468</v>
      </c>
      <c r="B2595" t="s">
        <v>8469</v>
      </c>
      <c r="C2595" t="s">
        <v>8441</v>
      </c>
      <c r="D2595" t="s">
        <v>8470</v>
      </c>
      <c r="E2595" t="s">
        <v>8471</v>
      </c>
      <c r="F2595" t="s">
        <v>235</v>
      </c>
      <c r="G2595" t="s">
        <v>32</v>
      </c>
      <c r="H2595">
        <v>3</v>
      </c>
      <c r="I2595">
        <v>11</v>
      </c>
      <c r="J2595">
        <v>0</v>
      </c>
      <c r="K2595">
        <v>4</v>
      </c>
      <c r="L2595">
        <v>0</v>
      </c>
    </row>
    <row r="2596" spans="1:12">
      <c r="A2596" t="s">
        <v>8472</v>
      </c>
      <c r="B2596" t="s">
        <v>8473</v>
      </c>
      <c r="C2596" t="s">
        <v>8441</v>
      </c>
      <c r="D2596" t="s">
        <v>8474</v>
      </c>
      <c r="E2596" t="s">
        <v>3692</v>
      </c>
      <c r="F2596" t="s">
        <v>235</v>
      </c>
      <c r="G2596" t="s">
        <v>32</v>
      </c>
      <c r="H2596">
        <v>2</v>
      </c>
      <c r="I2596">
        <v>11</v>
      </c>
      <c r="J2596">
        <v>0</v>
      </c>
      <c r="K2596">
        <v>6</v>
      </c>
      <c r="L2596">
        <v>0</v>
      </c>
    </row>
    <row r="2597" spans="1:12">
      <c r="A2597" t="s">
        <v>8475</v>
      </c>
      <c r="B2597" t="s">
        <v>8476</v>
      </c>
      <c r="C2597" t="s">
        <v>8441</v>
      </c>
      <c r="D2597" t="s">
        <v>8477</v>
      </c>
      <c r="E2597" t="s">
        <v>8478</v>
      </c>
      <c r="F2597" t="s">
        <v>235</v>
      </c>
      <c r="G2597" t="s">
        <v>32</v>
      </c>
      <c r="H2597">
        <v>3</v>
      </c>
      <c r="I2597">
        <v>11</v>
      </c>
      <c r="J2597">
        <v>0</v>
      </c>
      <c r="K2597">
        <v>8</v>
      </c>
      <c r="L2597">
        <v>1</v>
      </c>
    </row>
    <row r="2598" spans="1:12">
      <c r="A2598" t="s">
        <v>8479</v>
      </c>
      <c r="B2598" t="s">
        <v>8480</v>
      </c>
      <c r="C2598" t="s">
        <v>8441</v>
      </c>
      <c r="D2598" t="s">
        <v>8481</v>
      </c>
      <c r="E2598" t="s">
        <v>8461</v>
      </c>
      <c r="F2598" t="s">
        <v>235</v>
      </c>
      <c r="G2598" t="s">
        <v>32</v>
      </c>
      <c r="H2598">
        <v>2</v>
      </c>
      <c r="I2598">
        <v>11</v>
      </c>
      <c r="J2598">
        <v>0</v>
      </c>
      <c r="K2598">
        <v>4</v>
      </c>
      <c r="L2598">
        <v>0</v>
      </c>
    </row>
    <row r="2599" spans="1:12">
      <c r="A2599" t="s">
        <v>8482</v>
      </c>
      <c r="B2599" t="s">
        <v>8483</v>
      </c>
      <c r="C2599" t="s">
        <v>8441</v>
      </c>
      <c r="D2599" t="s">
        <v>8484</v>
      </c>
      <c r="E2599" t="s">
        <v>8485</v>
      </c>
      <c r="F2599" t="s">
        <v>235</v>
      </c>
      <c r="G2599" t="s">
        <v>32</v>
      </c>
      <c r="H2599">
        <v>3</v>
      </c>
      <c r="I2599">
        <v>11</v>
      </c>
      <c r="J2599">
        <v>0</v>
      </c>
      <c r="K2599">
        <v>7</v>
      </c>
      <c r="L2599">
        <v>0</v>
      </c>
    </row>
    <row r="2600" spans="1:12">
      <c r="A2600" t="s">
        <v>8486</v>
      </c>
      <c r="B2600" t="s">
        <v>8487</v>
      </c>
      <c r="C2600" t="s">
        <v>8488</v>
      </c>
      <c r="D2600" t="s">
        <v>8489</v>
      </c>
      <c r="E2600" t="s">
        <v>8490</v>
      </c>
      <c r="F2600" t="s">
        <v>17</v>
      </c>
      <c r="G2600" t="s">
        <v>113</v>
      </c>
      <c r="H2600">
        <v>1</v>
      </c>
      <c r="I2600">
        <v>11</v>
      </c>
      <c r="J2600">
        <v>0</v>
      </c>
      <c r="K2600">
        <v>5</v>
      </c>
      <c r="L2600">
        <v>0</v>
      </c>
    </row>
    <row r="2601" spans="1:12">
      <c r="A2601" t="s">
        <v>8491</v>
      </c>
      <c r="B2601" t="s">
        <v>8492</v>
      </c>
      <c r="C2601" t="s">
        <v>8488</v>
      </c>
      <c r="D2601" t="s">
        <v>8493</v>
      </c>
      <c r="E2601" t="s">
        <v>8494</v>
      </c>
      <c r="F2601" t="s">
        <v>17</v>
      </c>
      <c r="G2601" t="s">
        <v>67</v>
      </c>
      <c r="H2601">
        <v>1</v>
      </c>
      <c r="I2601">
        <v>11</v>
      </c>
      <c r="J2601">
        <v>0</v>
      </c>
      <c r="K2601">
        <v>3</v>
      </c>
      <c r="L2601">
        <v>0</v>
      </c>
    </row>
    <row r="2602" spans="1:12">
      <c r="A2602" t="s">
        <v>8495</v>
      </c>
      <c r="B2602" t="s">
        <v>8496</v>
      </c>
      <c r="C2602" t="s">
        <v>8497</v>
      </c>
      <c r="D2602" t="s">
        <v>8498</v>
      </c>
      <c r="E2602" t="s">
        <v>8499</v>
      </c>
      <c r="F2602" t="s">
        <v>17</v>
      </c>
      <c r="G2602" t="s">
        <v>32</v>
      </c>
      <c r="H2602">
        <v>3</v>
      </c>
      <c r="I2602">
        <v>11</v>
      </c>
      <c r="J2602">
        <v>0</v>
      </c>
      <c r="K2602">
        <v>4</v>
      </c>
      <c r="L2602">
        <v>0</v>
      </c>
    </row>
    <row r="2603" spans="1:12">
      <c r="A2603" t="s">
        <v>8500</v>
      </c>
      <c r="B2603" t="s">
        <v>8501</v>
      </c>
      <c r="C2603" t="s">
        <v>8497</v>
      </c>
      <c r="D2603" t="s">
        <v>8502</v>
      </c>
      <c r="E2603" t="s">
        <v>8503</v>
      </c>
      <c r="F2603" t="s">
        <v>17</v>
      </c>
      <c r="G2603" t="s">
        <v>32</v>
      </c>
      <c r="H2603">
        <v>4</v>
      </c>
      <c r="I2603">
        <v>11</v>
      </c>
      <c r="J2603">
        <v>0</v>
      </c>
      <c r="K2603">
        <v>11</v>
      </c>
      <c r="L2603">
        <v>0</v>
      </c>
    </row>
    <row r="2604" spans="1:12">
      <c r="A2604" t="s">
        <v>8504</v>
      </c>
      <c r="B2604" t="s">
        <v>8505</v>
      </c>
      <c r="C2604" t="s">
        <v>8497</v>
      </c>
      <c r="D2604" t="s">
        <v>8506</v>
      </c>
      <c r="E2604" t="s">
        <v>8507</v>
      </c>
      <c r="F2604" t="s">
        <v>17</v>
      </c>
      <c r="G2604" t="s">
        <v>32</v>
      </c>
      <c r="H2604">
        <v>4</v>
      </c>
      <c r="I2604">
        <v>11</v>
      </c>
      <c r="J2604">
        <v>0</v>
      </c>
      <c r="K2604">
        <v>9</v>
      </c>
      <c r="L2604">
        <v>2</v>
      </c>
    </row>
    <row r="2605" spans="1:12">
      <c r="A2605" t="s">
        <v>8508</v>
      </c>
      <c r="B2605" t="s">
        <v>8509</v>
      </c>
      <c r="C2605" t="s">
        <v>8497</v>
      </c>
      <c r="D2605" t="s">
        <v>8510</v>
      </c>
      <c r="E2605" t="s">
        <v>8511</v>
      </c>
      <c r="F2605" t="s">
        <v>17</v>
      </c>
      <c r="G2605" t="s">
        <v>87</v>
      </c>
      <c r="H2605">
        <v>3</v>
      </c>
      <c r="I2605">
        <v>11</v>
      </c>
      <c r="J2605">
        <v>0</v>
      </c>
      <c r="K2605">
        <v>8</v>
      </c>
      <c r="L2605">
        <v>2</v>
      </c>
    </row>
    <row r="2606" spans="1:12">
      <c r="A2606" t="s">
        <v>8512</v>
      </c>
      <c r="B2606" t="s">
        <v>8513</v>
      </c>
      <c r="C2606" t="s">
        <v>8497</v>
      </c>
      <c r="D2606" t="s">
        <v>8514</v>
      </c>
      <c r="E2606" t="s">
        <v>8515</v>
      </c>
      <c r="F2606" t="s">
        <v>17</v>
      </c>
      <c r="G2606" t="s">
        <v>67</v>
      </c>
      <c r="H2606">
        <v>4</v>
      </c>
      <c r="I2606">
        <v>11</v>
      </c>
      <c r="J2606">
        <v>4</v>
      </c>
      <c r="K2606">
        <v>5</v>
      </c>
      <c r="L2606">
        <v>2</v>
      </c>
    </row>
    <row r="2607" spans="1:12">
      <c r="A2607" t="s">
        <v>8516</v>
      </c>
      <c r="B2607" t="s">
        <v>8517</v>
      </c>
      <c r="C2607" t="s">
        <v>8497</v>
      </c>
      <c r="D2607" t="s">
        <v>8518</v>
      </c>
      <c r="E2607" t="s">
        <v>6219</v>
      </c>
      <c r="F2607" t="s">
        <v>17</v>
      </c>
      <c r="G2607" t="s">
        <v>32</v>
      </c>
      <c r="H2607">
        <v>3</v>
      </c>
      <c r="I2607">
        <v>11</v>
      </c>
      <c r="J2607">
        <v>0</v>
      </c>
      <c r="K2607">
        <v>8</v>
      </c>
      <c r="L2607">
        <v>0</v>
      </c>
    </row>
    <row r="2608" spans="1:12">
      <c r="A2608" t="s">
        <v>8519</v>
      </c>
      <c r="B2608" t="s">
        <v>8520</v>
      </c>
      <c r="C2608" t="s">
        <v>8497</v>
      </c>
      <c r="D2608" t="s">
        <v>8521</v>
      </c>
      <c r="E2608" t="s">
        <v>8522</v>
      </c>
      <c r="F2608" t="s">
        <v>17</v>
      </c>
      <c r="G2608" t="s">
        <v>32</v>
      </c>
      <c r="H2608">
        <v>3</v>
      </c>
      <c r="I2608">
        <v>11</v>
      </c>
      <c r="J2608">
        <v>0</v>
      </c>
      <c r="K2608">
        <v>11</v>
      </c>
      <c r="L2608">
        <v>0</v>
      </c>
    </row>
    <row r="2609" spans="1:12">
      <c r="A2609" t="s">
        <v>8523</v>
      </c>
      <c r="B2609" t="s">
        <v>8524</v>
      </c>
      <c r="C2609" t="s">
        <v>8497</v>
      </c>
      <c r="D2609" t="s">
        <v>8525</v>
      </c>
      <c r="E2609" t="s">
        <v>8526</v>
      </c>
      <c r="F2609" t="s">
        <v>17</v>
      </c>
      <c r="G2609" t="s">
        <v>32</v>
      </c>
      <c r="H2609">
        <v>4</v>
      </c>
      <c r="I2609">
        <v>11</v>
      </c>
      <c r="J2609">
        <v>2</v>
      </c>
      <c r="K2609">
        <v>7</v>
      </c>
      <c r="L2609">
        <v>1</v>
      </c>
    </row>
    <row r="2610" spans="1:12">
      <c r="A2610" t="s">
        <v>8527</v>
      </c>
      <c r="B2610" t="s">
        <v>8528</v>
      </c>
      <c r="C2610" t="s">
        <v>8497</v>
      </c>
      <c r="D2610" t="s">
        <v>8529</v>
      </c>
      <c r="E2610" t="s">
        <v>8530</v>
      </c>
      <c r="F2610" t="s">
        <v>17</v>
      </c>
      <c r="G2610" t="s">
        <v>87</v>
      </c>
      <c r="H2610">
        <v>3</v>
      </c>
      <c r="I2610">
        <v>11</v>
      </c>
      <c r="J2610">
        <v>0</v>
      </c>
      <c r="K2610">
        <v>8</v>
      </c>
      <c r="L2610">
        <v>0</v>
      </c>
    </row>
    <row r="2611" spans="1:12">
      <c r="A2611" t="s">
        <v>8531</v>
      </c>
      <c r="B2611" t="s">
        <v>8532</v>
      </c>
      <c r="C2611" t="s">
        <v>8497</v>
      </c>
      <c r="D2611" t="s">
        <v>8533</v>
      </c>
      <c r="E2611" t="s">
        <v>8534</v>
      </c>
      <c r="F2611" t="s">
        <v>17</v>
      </c>
      <c r="G2611" t="s">
        <v>27</v>
      </c>
      <c r="H2611">
        <v>3</v>
      </c>
      <c r="I2611">
        <v>11</v>
      </c>
      <c r="J2611">
        <v>0</v>
      </c>
      <c r="K2611">
        <v>7</v>
      </c>
      <c r="L2611">
        <v>0</v>
      </c>
    </row>
    <row r="2612" spans="1:12">
      <c r="A2612" t="s">
        <v>8535</v>
      </c>
      <c r="B2612" t="s">
        <v>8536</v>
      </c>
      <c r="C2612" t="s">
        <v>8497</v>
      </c>
      <c r="D2612" t="s">
        <v>8537</v>
      </c>
      <c r="E2612" t="s">
        <v>8538</v>
      </c>
      <c r="F2612" t="s">
        <v>17</v>
      </c>
      <c r="G2612" t="s">
        <v>32</v>
      </c>
      <c r="H2612">
        <v>3</v>
      </c>
      <c r="I2612">
        <v>11</v>
      </c>
      <c r="J2612">
        <v>1</v>
      </c>
      <c r="K2612">
        <v>8</v>
      </c>
      <c r="L2612">
        <v>2</v>
      </c>
    </row>
    <row r="2613" spans="1:12">
      <c r="A2613" t="s">
        <v>8539</v>
      </c>
      <c r="B2613" t="s">
        <v>8540</v>
      </c>
      <c r="C2613" t="s">
        <v>8497</v>
      </c>
      <c r="D2613" t="s">
        <v>8541</v>
      </c>
      <c r="E2613" t="s">
        <v>8542</v>
      </c>
      <c r="F2613" t="s">
        <v>17</v>
      </c>
      <c r="G2613" t="s">
        <v>32</v>
      </c>
      <c r="H2613">
        <v>2</v>
      </c>
      <c r="I2613">
        <v>11</v>
      </c>
      <c r="J2613">
        <v>0</v>
      </c>
      <c r="K2613">
        <v>7</v>
      </c>
      <c r="L2613">
        <v>4</v>
      </c>
    </row>
    <row r="2614" spans="1:12">
      <c r="A2614" t="s">
        <v>8543</v>
      </c>
      <c r="B2614" t="s">
        <v>8544</v>
      </c>
      <c r="C2614" t="s">
        <v>8497</v>
      </c>
      <c r="D2614" t="s">
        <v>8545</v>
      </c>
      <c r="E2614" t="s">
        <v>8546</v>
      </c>
      <c r="F2614" t="s">
        <v>17</v>
      </c>
      <c r="G2614" t="s">
        <v>27</v>
      </c>
      <c r="H2614">
        <v>3</v>
      </c>
      <c r="I2614">
        <v>11</v>
      </c>
      <c r="J2614">
        <v>1</v>
      </c>
      <c r="K2614">
        <v>6</v>
      </c>
      <c r="L2614">
        <v>0</v>
      </c>
    </row>
    <row r="2615" spans="1:12">
      <c r="A2615" t="s">
        <v>8547</v>
      </c>
      <c r="B2615" t="s">
        <v>8548</v>
      </c>
      <c r="C2615" t="s">
        <v>8497</v>
      </c>
      <c r="D2615" t="s">
        <v>8549</v>
      </c>
      <c r="E2615" t="s">
        <v>8550</v>
      </c>
      <c r="F2615" t="s">
        <v>17</v>
      </c>
      <c r="G2615" t="s">
        <v>32</v>
      </c>
      <c r="H2615">
        <v>4</v>
      </c>
      <c r="I2615">
        <v>11</v>
      </c>
      <c r="J2615">
        <v>1</v>
      </c>
      <c r="K2615">
        <v>10</v>
      </c>
      <c r="L2615">
        <v>0</v>
      </c>
    </row>
    <row r="2616" spans="1:12">
      <c r="A2616" t="s">
        <v>8551</v>
      </c>
      <c r="B2616" t="s">
        <v>8552</v>
      </c>
      <c r="C2616" t="s">
        <v>8497</v>
      </c>
      <c r="D2616" t="s">
        <v>8553</v>
      </c>
      <c r="E2616" t="s">
        <v>8554</v>
      </c>
      <c r="F2616" t="s">
        <v>17</v>
      </c>
      <c r="G2616" t="s">
        <v>18</v>
      </c>
      <c r="H2616">
        <v>4</v>
      </c>
      <c r="I2616">
        <v>11</v>
      </c>
      <c r="J2616">
        <v>0</v>
      </c>
      <c r="K2616">
        <v>11</v>
      </c>
      <c r="L2616">
        <v>0</v>
      </c>
    </row>
    <row r="2617" spans="1:12">
      <c r="A2617" t="s">
        <v>8555</v>
      </c>
      <c r="B2617" t="s">
        <v>8556</v>
      </c>
      <c r="C2617" t="s">
        <v>8497</v>
      </c>
      <c r="D2617" t="s">
        <v>8557</v>
      </c>
      <c r="E2617" t="s">
        <v>3159</v>
      </c>
      <c r="F2617" t="s">
        <v>17</v>
      </c>
      <c r="G2617" t="s">
        <v>32</v>
      </c>
      <c r="H2617">
        <v>3</v>
      </c>
      <c r="I2617">
        <v>11</v>
      </c>
      <c r="J2617">
        <v>1</v>
      </c>
      <c r="K2617">
        <v>5</v>
      </c>
      <c r="L2617">
        <v>0</v>
      </c>
    </row>
    <row r="2618" spans="1:12">
      <c r="A2618" t="s">
        <v>8558</v>
      </c>
      <c r="B2618" t="s">
        <v>8559</v>
      </c>
      <c r="C2618" t="s">
        <v>8497</v>
      </c>
      <c r="D2618" t="s">
        <v>8560</v>
      </c>
      <c r="E2618" t="s">
        <v>8561</v>
      </c>
      <c r="F2618" t="s">
        <v>17</v>
      </c>
      <c r="G2618" t="s">
        <v>32</v>
      </c>
      <c r="H2618">
        <v>3</v>
      </c>
      <c r="I2618">
        <v>11</v>
      </c>
      <c r="J2618">
        <v>0</v>
      </c>
      <c r="K2618">
        <v>8</v>
      </c>
      <c r="L2618">
        <v>0</v>
      </c>
    </row>
    <row r="2619" spans="1:12">
      <c r="A2619" t="s">
        <v>8562</v>
      </c>
      <c r="B2619" t="s">
        <v>8563</v>
      </c>
      <c r="C2619" t="s">
        <v>8497</v>
      </c>
      <c r="D2619" t="s">
        <v>8564</v>
      </c>
      <c r="E2619" t="s">
        <v>8565</v>
      </c>
      <c r="F2619" t="s">
        <v>17</v>
      </c>
      <c r="G2619" t="s">
        <v>32</v>
      </c>
      <c r="H2619">
        <v>3</v>
      </c>
      <c r="I2619">
        <v>11</v>
      </c>
      <c r="J2619">
        <v>0</v>
      </c>
      <c r="K2619">
        <v>7</v>
      </c>
      <c r="L2619">
        <v>1</v>
      </c>
    </row>
    <row r="2620" spans="1:12">
      <c r="A2620" t="s">
        <v>8566</v>
      </c>
      <c r="B2620" t="s">
        <v>8567</v>
      </c>
      <c r="C2620" t="s">
        <v>8497</v>
      </c>
      <c r="D2620" t="s">
        <v>8568</v>
      </c>
      <c r="E2620" t="s">
        <v>8569</v>
      </c>
      <c r="F2620" t="s">
        <v>17</v>
      </c>
      <c r="G2620" t="s">
        <v>32</v>
      </c>
      <c r="H2620">
        <v>4</v>
      </c>
      <c r="I2620">
        <v>11</v>
      </c>
      <c r="J2620">
        <v>1</v>
      </c>
      <c r="K2620">
        <v>4</v>
      </c>
      <c r="L2620">
        <v>3</v>
      </c>
    </row>
    <row r="2621" spans="1:12">
      <c r="A2621" t="s">
        <v>8570</v>
      </c>
      <c r="B2621" t="s">
        <v>8571</v>
      </c>
      <c r="C2621" t="s">
        <v>8497</v>
      </c>
      <c r="D2621" t="s">
        <v>8572</v>
      </c>
      <c r="E2621" t="s">
        <v>8573</v>
      </c>
      <c r="F2621" t="s">
        <v>17</v>
      </c>
      <c r="G2621" t="s">
        <v>32</v>
      </c>
      <c r="H2621">
        <v>3</v>
      </c>
      <c r="I2621">
        <v>11</v>
      </c>
      <c r="J2621">
        <v>1</v>
      </c>
      <c r="K2621">
        <v>7</v>
      </c>
      <c r="L2621">
        <v>0</v>
      </c>
    </row>
    <row r="2622" spans="1:12">
      <c r="A2622" t="s">
        <v>8574</v>
      </c>
      <c r="B2622" t="s">
        <v>8575</v>
      </c>
      <c r="C2622" t="s">
        <v>8497</v>
      </c>
      <c r="D2622" t="s">
        <v>8576</v>
      </c>
      <c r="E2622" t="s">
        <v>56</v>
      </c>
      <c r="F2622" t="s">
        <v>17</v>
      </c>
      <c r="G2622" t="s">
        <v>32</v>
      </c>
      <c r="H2622">
        <v>4</v>
      </c>
      <c r="I2622">
        <v>11</v>
      </c>
      <c r="J2622">
        <v>0</v>
      </c>
      <c r="K2622">
        <v>9</v>
      </c>
      <c r="L2622">
        <v>0</v>
      </c>
    </row>
    <row r="2623" spans="1:12">
      <c r="A2623" t="s">
        <v>8577</v>
      </c>
      <c r="B2623" t="s">
        <v>8578</v>
      </c>
      <c r="C2623" t="s">
        <v>8497</v>
      </c>
      <c r="D2623" t="s">
        <v>8579</v>
      </c>
      <c r="E2623" t="s">
        <v>8580</v>
      </c>
      <c r="F2623" t="s">
        <v>17</v>
      </c>
      <c r="G2623" t="s">
        <v>32</v>
      </c>
      <c r="H2623">
        <v>5</v>
      </c>
      <c r="I2623">
        <v>11</v>
      </c>
      <c r="J2623">
        <v>0</v>
      </c>
      <c r="K2623">
        <v>9</v>
      </c>
      <c r="L2623">
        <v>1</v>
      </c>
    </row>
    <row r="2624" spans="1:12">
      <c r="A2624" t="s">
        <v>8581</v>
      </c>
      <c r="B2624" t="s">
        <v>8582</v>
      </c>
      <c r="C2624" t="s">
        <v>8497</v>
      </c>
      <c r="D2624" t="s">
        <v>8583</v>
      </c>
      <c r="E2624" t="s">
        <v>8584</v>
      </c>
      <c r="F2624" t="s">
        <v>17</v>
      </c>
      <c r="G2624" t="s">
        <v>87</v>
      </c>
      <c r="H2624">
        <v>4</v>
      </c>
      <c r="I2624">
        <v>11</v>
      </c>
      <c r="J2624">
        <v>0</v>
      </c>
      <c r="K2624">
        <v>7</v>
      </c>
      <c r="L2624">
        <v>1</v>
      </c>
    </row>
    <row r="2625" spans="1:12">
      <c r="A2625" t="s">
        <v>8585</v>
      </c>
      <c r="B2625" t="s">
        <v>8586</v>
      </c>
      <c r="C2625" t="s">
        <v>8497</v>
      </c>
      <c r="D2625" t="s">
        <v>8587</v>
      </c>
      <c r="E2625" t="s">
        <v>8588</v>
      </c>
      <c r="F2625" t="s">
        <v>17</v>
      </c>
      <c r="G2625" t="s">
        <v>32</v>
      </c>
      <c r="H2625">
        <v>4</v>
      </c>
      <c r="I2625">
        <v>11</v>
      </c>
      <c r="J2625">
        <v>0</v>
      </c>
      <c r="K2625">
        <v>7</v>
      </c>
      <c r="L2625">
        <v>0</v>
      </c>
    </row>
    <row r="2626" spans="1:12">
      <c r="A2626" t="s">
        <v>8589</v>
      </c>
      <c r="B2626" t="s">
        <v>8590</v>
      </c>
      <c r="C2626" t="s">
        <v>8497</v>
      </c>
      <c r="D2626" t="s">
        <v>8591</v>
      </c>
      <c r="E2626" t="s">
        <v>8511</v>
      </c>
      <c r="F2626" t="s">
        <v>17</v>
      </c>
      <c r="G2626" t="s">
        <v>87</v>
      </c>
      <c r="H2626">
        <v>4</v>
      </c>
      <c r="I2626">
        <v>11</v>
      </c>
      <c r="J2626">
        <v>1</v>
      </c>
      <c r="K2626">
        <v>5</v>
      </c>
      <c r="L2626">
        <v>2</v>
      </c>
    </row>
    <row r="2627" spans="1:12">
      <c r="A2627" t="s">
        <v>8592</v>
      </c>
      <c r="B2627" t="s">
        <v>8593</v>
      </c>
      <c r="C2627" t="s">
        <v>8497</v>
      </c>
      <c r="D2627" t="s">
        <v>8594</v>
      </c>
      <c r="E2627" t="s">
        <v>8595</v>
      </c>
      <c r="F2627" t="s">
        <v>17</v>
      </c>
      <c r="G2627" t="s">
        <v>27</v>
      </c>
      <c r="H2627">
        <v>2</v>
      </c>
      <c r="I2627">
        <v>11</v>
      </c>
      <c r="J2627">
        <v>0</v>
      </c>
      <c r="K2627">
        <v>9</v>
      </c>
      <c r="L2627">
        <v>2</v>
      </c>
    </row>
    <row r="2628" spans="1:12">
      <c r="A2628" t="s">
        <v>8596</v>
      </c>
      <c r="B2628" t="s">
        <v>8597</v>
      </c>
      <c r="C2628" t="s">
        <v>8497</v>
      </c>
      <c r="D2628" t="s">
        <v>8598</v>
      </c>
      <c r="E2628" t="s">
        <v>8599</v>
      </c>
      <c r="F2628" t="s">
        <v>17</v>
      </c>
      <c r="G2628" t="s">
        <v>32</v>
      </c>
      <c r="H2628">
        <v>5</v>
      </c>
      <c r="I2628">
        <v>11</v>
      </c>
      <c r="J2628">
        <v>1</v>
      </c>
      <c r="K2628">
        <v>7</v>
      </c>
      <c r="L2628">
        <v>1</v>
      </c>
    </row>
    <row r="2629" spans="1:12">
      <c r="A2629" t="s">
        <v>8600</v>
      </c>
      <c r="B2629" t="s">
        <v>8601</v>
      </c>
      <c r="C2629" t="s">
        <v>8497</v>
      </c>
      <c r="D2629" t="s">
        <v>8602</v>
      </c>
      <c r="E2629" t="s">
        <v>8573</v>
      </c>
      <c r="F2629" t="s">
        <v>17</v>
      </c>
      <c r="G2629" t="s">
        <v>32</v>
      </c>
      <c r="H2629">
        <v>3</v>
      </c>
      <c r="I2629">
        <v>11</v>
      </c>
      <c r="J2629">
        <v>0</v>
      </c>
      <c r="K2629">
        <v>10</v>
      </c>
      <c r="L2629">
        <v>0</v>
      </c>
    </row>
    <row r="2630" spans="1:12">
      <c r="A2630" t="s">
        <v>8603</v>
      </c>
      <c r="B2630" t="s">
        <v>8604</v>
      </c>
      <c r="C2630" t="s">
        <v>8497</v>
      </c>
      <c r="D2630" t="s">
        <v>8605</v>
      </c>
      <c r="E2630" t="s">
        <v>417</v>
      </c>
      <c r="F2630" t="s">
        <v>17</v>
      </c>
      <c r="G2630" t="s">
        <v>32</v>
      </c>
      <c r="H2630">
        <v>3</v>
      </c>
      <c r="I2630">
        <v>11</v>
      </c>
      <c r="J2630">
        <v>0</v>
      </c>
      <c r="K2630">
        <v>8</v>
      </c>
      <c r="L2630">
        <v>1</v>
      </c>
    </row>
    <row r="2631" spans="1:12">
      <c r="A2631" t="s">
        <v>8606</v>
      </c>
      <c r="B2631" t="s">
        <v>8607</v>
      </c>
      <c r="C2631" t="s">
        <v>8497</v>
      </c>
      <c r="D2631" t="s">
        <v>8608</v>
      </c>
      <c r="E2631" t="s">
        <v>8609</v>
      </c>
      <c r="F2631" t="s">
        <v>17</v>
      </c>
      <c r="G2631" t="s">
        <v>87</v>
      </c>
      <c r="H2631">
        <v>4</v>
      </c>
      <c r="I2631">
        <v>11</v>
      </c>
      <c r="J2631">
        <v>0</v>
      </c>
      <c r="K2631">
        <v>6</v>
      </c>
      <c r="L2631">
        <v>2</v>
      </c>
    </row>
    <row r="2632" spans="1:12">
      <c r="A2632" t="s">
        <v>8610</v>
      </c>
      <c r="B2632" t="s">
        <v>8611</v>
      </c>
      <c r="C2632" t="s">
        <v>8497</v>
      </c>
      <c r="D2632" t="s">
        <v>8612</v>
      </c>
      <c r="E2632" t="s">
        <v>8554</v>
      </c>
      <c r="F2632" t="s">
        <v>17</v>
      </c>
      <c r="G2632" t="s">
        <v>32</v>
      </c>
      <c r="H2632">
        <v>3</v>
      </c>
      <c r="I2632">
        <v>11</v>
      </c>
      <c r="J2632">
        <v>2</v>
      </c>
      <c r="K2632">
        <v>9</v>
      </c>
      <c r="L2632">
        <v>0</v>
      </c>
    </row>
    <row r="2633" spans="1:12">
      <c r="A2633" t="s">
        <v>8613</v>
      </c>
      <c r="B2633" t="s">
        <v>8614</v>
      </c>
      <c r="C2633" t="s">
        <v>8497</v>
      </c>
      <c r="D2633" t="s">
        <v>8615</v>
      </c>
      <c r="E2633" t="s">
        <v>2697</v>
      </c>
      <c r="F2633" t="s">
        <v>17</v>
      </c>
      <c r="G2633" t="s">
        <v>27</v>
      </c>
      <c r="H2633">
        <v>3</v>
      </c>
      <c r="I2633">
        <v>11</v>
      </c>
      <c r="J2633">
        <v>0</v>
      </c>
      <c r="K2633">
        <v>8</v>
      </c>
      <c r="L2633">
        <v>0</v>
      </c>
    </row>
    <row r="2634" spans="1:12">
      <c r="A2634" t="s">
        <v>8616</v>
      </c>
      <c r="B2634" t="s">
        <v>8617</v>
      </c>
      <c r="C2634" t="s">
        <v>8497</v>
      </c>
      <c r="D2634" t="s">
        <v>8618</v>
      </c>
      <c r="E2634" t="s">
        <v>8619</v>
      </c>
      <c r="F2634" t="s">
        <v>17</v>
      </c>
      <c r="G2634" t="s">
        <v>32</v>
      </c>
      <c r="H2634">
        <v>5</v>
      </c>
      <c r="I2634">
        <v>11</v>
      </c>
      <c r="J2634">
        <v>0</v>
      </c>
      <c r="K2634">
        <v>10</v>
      </c>
      <c r="L2634">
        <v>1</v>
      </c>
    </row>
    <row r="2635" spans="1:12">
      <c r="A2635" t="s">
        <v>8620</v>
      </c>
      <c r="B2635" t="s">
        <v>8621</v>
      </c>
      <c r="C2635" t="s">
        <v>8497</v>
      </c>
      <c r="D2635" t="s">
        <v>8622</v>
      </c>
      <c r="E2635" t="s">
        <v>8623</v>
      </c>
      <c r="F2635" t="s">
        <v>17</v>
      </c>
      <c r="G2635" t="s">
        <v>32</v>
      </c>
      <c r="H2635">
        <v>4</v>
      </c>
      <c r="I2635">
        <v>11</v>
      </c>
      <c r="J2635">
        <v>1</v>
      </c>
      <c r="K2635">
        <v>6</v>
      </c>
      <c r="L2635">
        <v>1</v>
      </c>
    </row>
    <row r="2636" spans="1:12">
      <c r="A2636" t="s">
        <v>8624</v>
      </c>
      <c r="B2636" t="s">
        <v>8625</v>
      </c>
      <c r="C2636" t="s">
        <v>8497</v>
      </c>
      <c r="D2636" t="s">
        <v>8626</v>
      </c>
      <c r="E2636" t="s">
        <v>8627</v>
      </c>
      <c r="F2636" t="s">
        <v>17</v>
      </c>
      <c r="G2636" t="s">
        <v>27</v>
      </c>
      <c r="H2636">
        <v>1</v>
      </c>
      <c r="I2636">
        <v>11</v>
      </c>
      <c r="J2636">
        <v>0</v>
      </c>
      <c r="K2636">
        <v>5</v>
      </c>
      <c r="L2636">
        <v>2</v>
      </c>
    </row>
    <row r="2637" spans="1:12">
      <c r="A2637" t="s">
        <v>8628</v>
      </c>
      <c r="B2637" t="s">
        <v>8629</v>
      </c>
      <c r="C2637" t="s">
        <v>8497</v>
      </c>
      <c r="D2637" t="s">
        <v>8630</v>
      </c>
      <c r="E2637" t="s">
        <v>8631</v>
      </c>
      <c r="F2637" t="s">
        <v>17</v>
      </c>
      <c r="G2637" t="s">
        <v>140</v>
      </c>
      <c r="H2637">
        <v>4</v>
      </c>
      <c r="I2637">
        <v>11</v>
      </c>
      <c r="J2637">
        <v>1</v>
      </c>
      <c r="K2637">
        <v>10</v>
      </c>
      <c r="L2637">
        <v>0</v>
      </c>
    </row>
    <row r="2638" spans="1:12">
      <c r="A2638" t="s">
        <v>8632</v>
      </c>
      <c r="B2638" t="s">
        <v>8633</v>
      </c>
      <c r="C2638" t="s">
        <v>8497</v>
      </c>
      <c r="D2638" t="s">
        <v>8634</v>
      </c>
      <c r="E2638" t="s">
        <v>8635</v>
      </c>
      <c r="F2638" t="s">
        <v>192</v>
      </c>
      <c r="G2638" t="s">
        <v>193</v>
      </c>
      <c r="H2638">
        <v>4</v>
      </c>
      <c r="I2638">
        <v>11</v>
      </c>
      <c r="J2638">
        <v>0</v>
      </c>
      <c r="K2638">
        <v>4</v>
      </c>
      <c r="L2638">
        <v>1</v>
      </c>
    </row>
    <row r="2639" spans="1:12">
      <c r="A2639" t="s">
        <v>8636</v>
      </c>
      <c r="B2639" t="s">
        <v>8637</v>
      </c>
      <c r="C2639" t="s">
        <v>8497</v>
      </c>
      <c r="D2639" t="s">
        <v>8638</v>
      </c>
      <c r="E2639" t="s">
        <v>8639</v>
      </c>
      <c r="F2639" t="s">
        <v>17</v>
      </c>
      <c r="G2639" t="s">
        <v>27</v>
      </c>
      <c r="H2639">
        <v>2</v>
      </c>
      <c r="I2639">
        <v>11</v>
      </c>
      <c r="J2639">
        <v>0</v>
      </c>
      <c r="K2639">
        <v>9</v>
      </c>
      <c r="L2639">
        <v>1</v>
      </c>
    </row>
    <row r="2640" spans="1:12">
      <c r="A2640" t="s">
        <v>8640</v>
      </c>
      <c r="B2640" t="s">
        <v>8641</v>
      </c>
      <c r="C2640" t="s">
        <v>8497</v>
      </c>
      <c r="D2640" t="s">
        <v>8642</v>
      </c>
      <c r="E2640" t="s">
        <v>8643</v>
      </c>
      <c r="F2640" t="s">
        <v>17</v>
      </c>
      <c r="G2640" t="s">
        <v>32</v>
      </c>
      <c r="H2640">
        <v>5</v>
      </c>
      <c r="I2640">
        <v>11</v>
      </c>
      <c r="J2640">
        <v>2</v>
      </c>
      <c r="K2640">
        <v>8</v>
      </c>
      <c r="L2640">
        <v>0</v>
      </c>
    </row>
    <row r="2641" spans="1:12">
      <c r="A2641" t="s">
        <v>8644</v>
      </c>
      <c r="B2641" t="s">
        <v>8645</v>
      </c>
      <c r="C2641" t="s">
        <v>8497</v>
      </c>
      <c r="D2641" t="s">
        <v>8646</v>
      </c>
      <c r="E2641" t="s">
        <v>4068</v>
      </c>
      <c r="F2641" t="s">
        <v>17</v>
      </c>
      <c r="G2641" t="s">
        <v>32</v>
      </c>
      <c r="H2641">
        <v>4</v>
      </c>
      <c r="I2641">
        <v>11</v>
      </c>
      <c r="J2641">
        <v>0</v>
      </c>
      <c r="K2641">
        <v>9</v>
      </c>
      <c r="L2641">
        <v>0</v>
      </c>
    </row>
    <row r="2642" spans="1:12">
      <c r="A2642" t="s">
        <v>8647</v>
      </c>
      <c r="B2642" t="s">
        <v>8648</v>
      </c>
      <c r="C2642" t="s">
        <v>8497</v>
      </c>
      <c r="D2642" t="s">
        <v>8649</v>
      </c>
      <c r="E2642" t="s">
        <v>8650</v>
      </c>
      <c r="F2642" t="s">
        <v>17</v>
      </c>
      <c r="G2642" t="s">
        <v>32</v>
      </c>
      <c r="H2642">
        <v>4</v>
      </c>
      <c r="I2642">
        <v>11</v>
      </c>
      <c r="J2642">
        <v>0</v>
      </c>
      <c r="K2642">
        <v>6</v>
      </c>
      <c r="L2642">
        <v>0</v>
      </c>
    </row>
    <row r="2643" spans="1:12">
      <c r="A2643" t="s">
        <v>8651</v>
      </c>
      <c r="B2643" t="s">
        <v>8652</v>
      </c>
      <c r="C2643" t="s">
        <v>8497</v>
      </c>
      <c r="D2643" t="s">
        <v>8653</v>
      </c>
      <c r="E2643" t="s">
        <v>197</v>
      </c>
      <c r="F2643" t="s">
        <v>17</v>
      </c>
      <c r="G2643" t="s">
        <v>32</v>
      </c>
      <c r="H2643">
        <v>4</v>
      </c>
      <c r="I2643">
        <v>11</v>
      </c>
      <c r="J2643">
        <v>0</v>
      </c>
      <c r="K2643">
        <v>6</v>
      </c>
      <c r="L2643">
        <v>0</v>
      </c>
    </row>
    <row r="2644" spans="1:12">
      <c r="A2644" t="s">
        <v>8654</v>
      </c>
      <c r="B2644" t="s">
        <v>8655</v>
      </c>
      <c r="C2644" t="s">
        <v>8497</v>
      </c>
      <c r="D2644" t="s">
        <v>8656</v>
      </c>
      <c r="E2644" t="s">
        <v>8657</v>
      </c>
      <c r="F2644" t="s">
        <v>17</v>
      </c>
      <c r="G2644" t="s">
        <v>32</v>
      </c>
      <c r="H2644">
        <v>4</v>
      </c>
      <c r="I2644">
        <v>11</v>
      </c>
      <c r="J2644">
        <v>0</v>
      </c>
      <c r="K2644">
        <v>8</v>
      </c>
      <c r="L2644">
        <v>0</v>
      </c>
    </row>
    <row r="2645" spans="1:12">
      <c r="A2645" t="s">
        <v>8658</v>
      </c>
      <c r="B2645" t="s">
        <v>8659</v>
      </c>
      <c r="C2645" t="s">
        <v>8497</v>
      </c>
      <c r="D2645" t="s">
        <v>8660</v>
      </c>
      <c r="E2645" t="s">
        <v>8661</v>
      </c>
      <c r="F2645" t="s">
        <v>17</v>
      </c>
      <c r="G2645" t="s">
        <v>32</v>
      </c>
      <c r="H2645">
        <v>3</v>
      </c>
      <c r="I2645">
        <v>11</v>
      </c>
      <c r="J2645">
        <v>0</v>
      </c>
      <c r="K2645">
        <v>5</v>
      </c>
      <c r="L2645">
        <v>0</v>
      </c>
    </row>
    <row r="2646" spans="1:12">
      <c r="A2646" t="s">
        <v>8662</v>
      </c>
      <c r="B2646" t="s">
        <v>8663</v>
      </c>
      <c r="C2646" t="s">
        <v>8497</v>
      </c>
      <c r="D2646" t="s">
        <v>8664</v>
      </c>
      <c r="E2646" t="s">
        <v>8635</v>
      </c>
      <c r="F2646" t="s">
        <v>17</v>
      </c>
      <c r="G2646" t="s">
        <v>32</v>
      </c>
      <c r="H2646">
        <v>4</v>
      </c>
      <c r="I2646">
        <v>11</v>
      </c>
      <c r="J2646">
        <v>0</v>
      </c>
      <c r="K2646">
        <v>6</v>
      </c>
      <c r="L2646">
        <v>1</v>
      </c>
    </row>
    <row r="2647" spans="1:12">
      <c r="A2647" t="s">
        <v>8665</v>
      </c>
      <c r="B2647" t="s">
        <v>8666</v>
      </c>
      <c r="C2647" t="s">
        <v>8497</v>
      </c>
      <c r="D2647" t="s">
        <v>8667</v>
      </c>
      <c r="E2647" t="s">
        <v>6077</v>
      </c>
      <c r="F2647" t="s">
        <v>17</v>
      </c>
      <c r="G2647" t="s">
        <v>18</v>
      </c>
      <c r="H2647">
        <v>3</v>
      </c>
      <c r="I2647">
        <v>11</v>
      </c>
      <c r="J2647">
        <v>1</v>
      </c>
      <c r="K2647">
        <v>6</v>
      </c>
      <c r="L2647">
        <v>1</v>
      </c>
    </row>
    <row r="2648" spans="1:12">
      <c r="A2648" t="s">
        <v>8668</v>
      </c>
      <c r="B2648" t="s">
        <v>8669</v>
      </c>
      <c r="C2648" t="s">
        <v>8497</v>
      </c>
      <c r="D2648" t="s">
        <v>8670</v>
      </c>
      <c r="E2648" t="s">
        <v>8619</v>
      </c>
      <c r="F2648" t="s">
        <v>17</v>
      </c>
      <c r="G2648" t="s">
        <v>87</v>
      </c>
      <c r="H2648">
        <v>5</v>
      </c>
      <c r="I2648">
        <v>11</v>
      </c>
      <c r="J2648">
        <v>0</v>
      </c>
      <c r="K2648">
        <v>6</v>
      </c>
      <c r="L2648">
        <v>1</v>
      </c>
    </row>
    <row r="2649" spans="1:12">
      <c r="A2649" t="s">
        <v>8671</v>
      </c>
      <c r="B2649" t="s">
        <v>8672</v>
      </c>
      <c r="C2649" t="s">
        <v>8497</v>
      </c>
      <c r="D2649" t="s">
        <v>8673</v>
      </c>
      <c r="E2649" t="s">
        <v>8619</v>
      </c>
      <c r="F2649" t="s">
        <v>17</v>
      </c>
      <c r="G2649" t="s">
        <v>32</v>
      </c>
      <c r="H2649">
        <v>3</v>
      </c>
      <c r="I2649">
        <v>11</v>
      </c>
      <c r="J2649">
        <v>0</v>
      </c>
      <c r="K2649">
        <v>6</v>
      </c>
      <c r="L2649">
        <v>2</v>
      </c>
    </row>
    <row r="2650" spans="1:12">
      <c r="A2650" t="s">
        <v>8674</v>
      </c>
      <c r="B2650" t="s">
        <v>8675</v>
      </c>
      <c r="C2650" t="s">
        <v>8497</v>
      </c>
      <c r="D2650" t="s">
        <v>8676</v>
      </c>
      <c r="E2650" t="s">
        <v>8554</v>
      </c>
      <c r="F2650" t="s">
        <v>192</v>
      </c>
      <c r="G2650" t="s">
        <v>193</v>
      </c>
      <c r="H2650">
        <v>5</v>
      </c>
      <c r="I2650">
        <v>11</v>
      </c>
      <c r="J2650">
        <v>2</v>
      </c>
      <c r="K2650">
        <v>4</v>
      </c>
      <c r="L2650">
        <v>0</v>
      </c>
    </row>
    <row r="2651" spans="1:12">
      <c r="A2651" t="s">
        <v>8677</v>
      </c>
      <c r="B2651" t="s">
        <v>8678</v>
      </c>
      <c r="C2651" t="s">
        <v>8497</v>
      </c>
      <c r="D2651" t="s">
        <v>8679</v>
      </c>
      <c r="E2651" t="s">
        <v>56</v>
      </c>
      <c r="F2651" t="s">
        <v>17</v>
      </c>
      <c r="G2651" t="s">
        <v>27</v>
      </c>
      <c r="H2651">
        <v>3</v>
      </c>
      <c r="I2651">
        <v>11</v>
      </c>
      <c r="J2651">
        <v>1</v>
      </c>
      <c r="K2651">
        <v>6</v>
      </c>
      <c r="L2651">
        <v>1</v>
      </c>
    </row>
    <row r="2652" spans="1:12">
      <c r="A2652" t="s">
        <v>8680</v>
      </c>
      <c r="B2652" t="s">
        <v>8681</v>
      </c>
      <c r="C2652" t="s">
        <v>8497</v>
      </c>
      <c r="D2652" t="s">
        <v>8682</v>
      </c>
      <c r="E2652" t="s">
        <v>8683</v>
      </c>
      <c r="F2652" t="s">
        <v>17</v>
      </c>
      <c r="G2652" t="s">
        <v>27</v>
      </c>
      <c r="H2652">
        <v>4</v>
      </c>
      <c r="I2652">
        <v>11</v>
      </c>
      <c r="J2652">
        <v>0</v>
      </c>
      <c r="K2652">
        <v>7</v>
      </c>
      <c r="L2652">
        <v>0</v>
      </c>
    </row>
    <row r="2653" spans="1:12">
      <c r="A2653" t="s">
        <v>8684</v>
      </c>
      <c r="B2653" t="s">
        <v>8685</v>
      </c>
      <c r="C2653" t="s">
        <v>8497</v>
      </c>
      <c r="D2653" t="s">
        <v>8686</v>
      </c>
      <c r="E2653" t="s">
        <v>8554</v>
      </c>
      <c r="F2653" t="s">
        <v>17</v>
      </c>
      <c r="G2653" t="s">
        <v>27</v>
      </c>
      <c r="H2653">
        <v>4</v>
      </c>
      <c r="I2653">
        <v>11</v>
      </c>
      <c r="J2653">
        <v>0</v>
      </c>
      <c r="K2653">
        <v>10</v>
      </c>
      <c r="L2653">
        <v>1</v>
      </c>
    </row>
    <row r="2654" spans="1:12">
      <c r="A2654" t="s">
        <v>8687</v>
      </c>
      <c r="B2654" t="s">
        <v>8688</v>
      </c>
      <c r="C2654" t="s">
        <v>8497</v>
      </c>
      <c r="D2654" t="s">
        <v>8689</v>
      </c>
      <c r="E2654" t="s">
        <v>8690</v>
      </c>
      <c r="F2654" t="s">
        <v>17</v>
      </c>
      <c r="G2654" t="s">
        <v>32</v>
      </c>
      <c r="H2654">
        <v>3</v>
      </c>
      <c r="I2654">
        <v>11</v>
      </c>
      <c r="J2654">
        <v>0</v>
      </c>
      <c r="K2654">
        <v>6</v>
      </c>
      <c r="L2654">
        <v>1</v>
      </c>
    </row>
    <row r="2655" spans="1:12">
      <c r="A2655" t="s">
        <v>8691</v>
      </c>
      <c r="B2655" t="s">
        <v>8692</v>
      </c>
      <c r="C2655" t="s">
        <v>8497</v>
      </c>
      <c r="D2655" t="s">
        <v>8693</v>
      </c>
      <c r="E2655" t="s">
        <v>8694</v>
      </c>
      <c r="F2655" t="s">
        <v>17</v>
      </c>
      <c r="G2655" t="s">
        <v>32</v>
      </c>
      <c r="H2655">
        <v>2</v>
      </c>
      <c r="I2655">
        <v>11</v>
      </c>
      <c r="J2655">
        <v>1</v>
      </c>
      <c r="K2655">
        <v>7</v>
      </c>
      <c r="L2655">
        <v>0</v>
      </c>
    </row>
    <row r="2656" spans="1:12">
      <c r="A2656" t="s">
        <v>8695</v>
      </c>
      <c r="B2656" t="s">
        <v>8696</v>
      </c>
      <c r="C2656" t="s">
        <v>8497</v>
      </c>
      <c r="D2656" t="s">
        <v>8697</v>
      </c>
      <c r="E2656" t="s">
        <v>8698</v>
      </c>
      <c r="F2656" t="s">
        <v>17</v>
      </c>
      <c r="G2656" t="s">
        <v>27</v>
      </c>
      <c r="H2656">
        <v>2</v>
      </c>
      <c r="I2656">
        <v>11</v>
      </c>
      <c r="J2656">
        <v>0</v>
      </c>
      <c r="K2656">
        <v>5</v>
      </c>
      <c r="L2656">
        <v>1</v>
      </c>
    </row>
    <row r="2657" spans="1:12">
      <c r="A2657" t="s">
        <v>8699</v>
      </c>
      <c r="B2657" t="s">
        <v>8700</v>
      </c>
      <c r="C2657" t="s">
        <v>8497</v>
      </c>
      <c r="D2657" t="s">
        <v>8701</v>
      </c>
      <c r="E2657" t="s">
        <v>421</v>
      </c>
      <c r="F2657" t="s">
        <v>17</v>
      </c>
      <c r="G2657" t="s">
        <v>27</v>
      </c>
      <c r="H2657">
        <v>3</v>
      </c>
      <c r="I2657">
        <v>11</v>
      </c>
      <c r="J2657">
        <v>0</v>
      </c>
      <c r="K2657">
        <v>8</v>
      </c>
      <c r="L2657">
        <v>0</v>
      </c>
    </row>
    <row r="2658" spans="1:12">
      <c r="A2658" t="s">
        <v>8702</v>
      </c>
      <c r="B2658" t="s">
        <v>8703</v>
      </c>
      <c r="C2658" t="s">
        <v>8497</v>
      </c>
      <c r="D2658" t="s">
        <v>8704</v>
      </c>
      <c r="E2658" t="s">
        <v>8705</v>
      </c>
      <c r="F2658" t="s">
        <v>17</v>
      </c>
      <c r="G2658" t="s">
        <v>87</v>
      </c>
      <c r="H2658">
        <v>3</v>
      </c>
      <c r="I2658">
        <v>11</v>
      </c>
      <c r="J2658">
        <v>0</v>
      </c>
      <c r="K2658">
        <v>10</v>
      </c>
      <c r="L2658">
        <v>1</v>
      </c>
    </row>
    <row r="2659" spans="1:12">
      <c r="A2659" t="s">
        <v>8706</v>
      </c>
      <c r="B2659" t="s">
        <v>8707</v>
      </c>
      <c r="C2659" t="s">
        <v>8497</v>
      </c>
      <c r="D2659" t="s">
        <v>8708</v>
      </c>
      <c r="E2659" t="s">
        <v>8609</v>
      </c>
      <c r="F2659" t="s">
        <v>17</v>
      </c>
      <c r="G2659" t="s">
        <v>87</v>
      </c>
      <c r="H2659">
        <v>4</v>
      </c>
      <c r="I2659">
        <v>11</v>
      </c>
      <c r="J2659">
        <v>0</v>
      </c>
      <c r="K2659">
        <v>8</v>
      </c>
      <c r="L2659">
        <v>0</v>
      </c>
    </row>
    <row r="2660" spans="1:12">
      <c r="A2660" t="s">
        <v>8709</v>
      </c>
      <c r="B2660" t="s">
        <v>8710</v>
      </c>
      <c r="C2660" t="s">
        <v>8497</v>
      </c>
      <c r="D2660" t="s">
        <v>8594</v>
      </c>
      <c r="E2660" t="s">
        <v>8595</v>
      </c>
      <c r="F2660" t="s">
        <v>192</v>
      </c>
      <c r="G2660" t="s">
        <v>193</v>
      </c>
      <c r="H2660">
        <v>5</v>
      </c>
      <c r="I2660">
        <v>11</v>
      </c>
      <c r="J2660">
        <v>1</v>
      </c>
      <c r="K2660">
        <v>5</v>
      </c>
      <c r="L2660">
        <v>0</v>
      </c>
    </row>
    <row r="2661" spans="1:12">
      <c r="A2661" t="s">
        <v>8711</v>
      </c>
      <c r="B2661" t="s">
        <v>8712</v>
      </c>
      <c r="C2661" t="s">
        <v>8497</v>
      </c>
      <c r="D2661" t="s">
        <v>8713</v>
      </c>
      <c r="E2661" t="s">
        <v>8714</v>
      </c>
      <c r="F2661" t="s">
        <v>17</v>
      </c>
      <c r="G2661" t="s">
        <v>18</v>
      </c>
      <c r="H2661">
        <v>3</v>
      </c>
      <c r="I2661">
        <v>11</v>
      </c>
      <c r="J2661">
        <v>0</v>
      </c>
      <c r="K2661">
        <v>6</v>
      </c>
      <c r="L2661">
        <v>2</v>
      </c>
    </row>
    <row r="2662" spans="1:12">
      <c r="A2662" t="s">
        <v>8715</v>
      </c>
      <c r="B2662" t="s">
        <v>8716</v>
      </c>
      <c r="C2662" t="s">
        <v>8497</v>
      </c>
      <c r="D2662" t="s">
        <v>8717</v>
      </c>
      <c r="E2662" t="s">
        <v>8619</v>
      </c>
      <c r="F2662" t="s">
        <v>17</v>
      </c>
      <c r="G2662" t="s">
        <v>32</v>
      </c>
      <c r="H2662">
        <v>3</v>
      </c>
      <c r="I2662">
        <v>11</v>
      </c>
      <c r="J2662">
        <v>0</v>
      </c>
      <c r="K2662">
        <v>6</v>
      </c>
      <c r="L2662">
        <v>1</v>
      </c>
    </row>
    <row r="2663" spans="1:12">
      <c r="A2663" t="s">
        <v>8718</v>
      </c>
      <c r="B2663" t="s">
        <v>8719</v>
      </c>
      <c r="C2663" t="s">
        <v>8497</v>
      </c>
      <c r="D2663" t="s">
        <v>8720</v>
      </c>
      <c r="E2663" t="s">
        <v>8721</v>
      </c>
      <c r="F2663" t="s">
        <v>17</v>
      </c>
      <c r="G2663" t="s">
        <v>27</v>
      </c>
      <c r="H2663">
        <v>3</v>
      </c>
      <c r="I2663">
        <v>11</v>
      </c>
      <c r="J2663">
        <v>2</v>
      </c>
      <c r="K2663">
        <v>4</v>
      </c>
      <c r="L2663">
        <v>0</v>
      </c>
    </row>
    <row r="2664" spans="1:12">
      <c r="A2664" t="s">
        <v>8722</v>
      </c>
      <c r="B2664" t="s">
        <v>8723</v>
      </c>
      <c r="C2664" t="s">
        <v>8497</v>
      </c>
      <c r="D2664" t="s">
        <v>8724</v>
      </c>
      <c r="E2664" t="s">
        <v>4818</v>
      </c>
      <c r="F2664" t="s">
        <v>17</v>
      </c>
      <c r="G2664" t="s">
        <v>32</v>
      </c>
      <c r="H2664">
        <v>2</v>
      </c>
      <c r="I2664">
        <v>11</v>
      </c>
      <c r="J2664">
        <v>0</v>
      </c>
      <c r="K2664">
        <v>3</v>
      </c>
      <c r="L2664">
        <v>1</v>
      </c>
    </row>
    <row r="2665" spans="1:12">
      <c r="A2665" t="s">
        <v>8725</v>
      </c>
      <c r="B2665" t="s">
        <v>8726</v>
      </c>
      <c r="C2665" t="s">
        <v>8497</v>
      </c>
      <c r="D2665" t="s">
        <v>8727</v>
      </c>
      <c r="E2665" t="s">
        <v>8728</v>
      </c>
      <c r="F2665" t="s">
        <v>17</v>
      </c>
      <c r="G2665" t="s">
        <v>32</v>
      </c>
      <c r="H2665">
        <v>4</v>
      </c>
      <c r="I2665">
        <v>11</v>
      </c>
      <c r="J2665">
        <v>0</v>
      </c>
      <c r="K2665">
        <v>7</v>
      </c>
      <c r="L2665">
        <v>0</v>
      </c>
    </row>
    <row r="2666" spans="1:12">
      <c r="A2666" t="s">
        <v>8729</v>
      </c>
      <c r="B2666" t="s">
        <v>8730</v>
      </c>
      <c r="C2666" t="s">
        <v>8497</v>
      </c>
      <c r="D2666" t="s">
        <v>8731</v>
      </c>
      <c r="E2666" t="s">
        <v>7591</v>
      </c>
      <c r="F2666" t="s">
        <v>17</v>
      </c>
      <c r="G2666" t="s">
        <v>140</v>
      </c>
      <c r="H2666">
        <v>3</v>
      </c>
      <c r="I2666">
        <v>11</v>
      </c>
      <c r="J2666">
        <v>0</v>
      </c>
      <c r="K2666">
        <v>7</v>
      </c>
      <c r="L2666">
        <v>1</v>
      </c>
    </row>
    <row r="2667" spans="1:12">
      <c r="A2667" t="s">
        <v>8732</v>
      </c>
      <c r="B2667" t="s">
        <v>8733</v>
      </c>
      <c r="C2667" t="s">
        <v>8497</v>
      </c>
      <c r="D2667" t="s">
        <v>8734</v>
      </c>
      <c r="E2667" t="s">
        <v>8735</v>
      </c>
      <c r="F2667" t="s">
        <v>17</v>
      </c>
      <c r="G2667" t="s">
        <v>32</v>
      </c>
      <c r="H2667">
        <v>3</v>
      </c>
      <c r="I2667">
        <v>11</v>
      </c>
      <c r="J2667">
        <v>0</v>
      </c>
      <c r="K2667">
        <v>5</v>
      </c>
      <c r="L2667">
        <v>1</v>
      </c>
    </row>
    <row r="2668" spans="1:12">
      <c r="A2668" t="s">
        <v>8736</v>
      </c>
      <c r="B2668" t="s">
        <v>8737</v>
      </c>
      <c r="C2668" t="s">
        <v>8497</v>
      </c>
      <c r="D2668" t="s">
        <v>8738</v>
      </c>
      <c r="E2668" t="s">
        <v>8739</v>
      </c>
      <c r="F2668" t="s">
        <v>17</v>
      </c>
      <c r="G2668" t="s">
        <v>27</v>
      </c>
      <c r="H2668">
        <v>3</v>
      </c>
      <c r="I2668">
        <v>11</v>
      </c>
      <c r="J2668">
        <v>0</v>
      </c>
      <c r="K2668">
        <v>7</v>
      </c>
      <c r="L2668">
        <v>1</v>
      </c>
    </row>
    <row r="2669" spans="1:12">
      <c r="A2669" t="s">
        <v>8740</v>
      </c>
      <c r="B2669" t="s">
        <v>8741</v>
      </c>
      <c r="C2669" t="s">
        <v>8497</v>
      </c>
      <c r="D2669" t="s">
        <v>8622</v>
      </c>
      <c r="E2669" t="s">
        <v>8623</v>
      </c>
      <c r="F2669" t="s">
        <v>17</v>
      </c>
      <c r="G2669" t="s">
        <v>32</v>
      </c>
      <c r="H2669">
        <v>4</v>
      </c>
      <c r="I2669">
        <v>11</v>
      </c>
      <c r="J2669">
        <v>0</v>
      </c>
      <c r="K2669">
        <v>7</v>
      </c>
      <c r="L2669">
        <v>0</v>
      </c>
    </row>
    <row r="2670" spans="1:12">
      <c r="A2670" t="s">
        <v>8742</v>
      </c>
      <c r="B2670" t="s">
        <v>8743</v>
      </c>
      <c r="C2670" t="s">
        <v>8497</v>
      </c>
      <c r="D2670" t="s">
        <v>8744</v>
      </c>
      <c r="E2670" t="s">
        <v>8690</v>
      </c>
      <c r="F2670" t="s">
        <v>17</v>
      </c>
      <c r="G2670" t="s">
        <v>32</v>
      </c>
      <c r="H2670">
        <v>4</v>
      </c>
      <c r="I2670">
        <v>11</v>
      </c>
      <c r="J2670">
        <v>0</v>
      </c>
      <c r="K2670">
        <v>7</v>
      </c>
      <c r="L2670">
        <v>0</v>
      </c>
    </row>
    <row r="2671" spans="1:12">
      <c r="A2671" t="s">
        <v>8745</v>
      </c>
      <c r="B2671" t="s">
        <v>8746</v>
      </c>
      <c r="C2671" t="s">
        <v>8497</v>
      </c>
      <c r="D2671" t="s">
        <v>8747</v>
      </c>
      <c r="E2671" t="s">
        <v>8580</v>
      </c>
      <c r="F2671" t="s">
        <v>17</v>
      </c>
      <c r="G2671" t="s">
        <v>27</v>
      </c>
      <c r="H2671">
        <v>3</v>
      </c>
      <c r="I2671">
        <v>11</v>
      </c>
      <c r="J2671">
        <v>1</v>
      </c>
      <c r="K2671">
        <v>4</v>
      </c>
      <c r="L2671">
        <v>0</v>
      </c>
    </row>
    <row r="2672" spans="1:12">
      <c r="A2672" t="s">
        <v>8748</v>
      </c>
      <c r="B2672" t="s">
        <v>8749</v>
      </c>
      <c r="C2672" t="s">
        <v>8497</v>
      </c>
      <c r="D2672" t="s">
        <v>8750</v>
      </c>
      <c r="E2672" t="s">
        <v>7680</v>
      </c>
      <c r="F2672" t="s">
        <v>235</v>
      </c>
      <c r="G2672" t="s">
        <v>32</v>
      </c>
      <c r="H2672">
        <v>4</v>
      </c>
      <c r="I2672">
        <v>11</v>
      </c>
      <c r="J2672">
        <v>0</v>
      </c>
      <c r="K2672">
        <v>4</v>
      </c>
      <c r="L2672">
        <v>0</v>
      </c>
    </row>
    <row r="2673" spans="1:12">
      <c r="A2673" t="s">
        <v>8751</v>
      </c>
      <c r="B2673" t="s">
        <v>8752</v>
      </c>
      <c r="C2673" t="s">
        <v>8497</v>
      </c>
      <c r="D2673" t="s">
        <v>8753</v>
      </c>
      <c r="E2673" t="s">
        <v>8754</v>
      </c>
      <c r="F2673" t="s">
        <v>235</v>
      </c>
      <c r="G2673" t="s">
        <v>32</v>
      </c>
      <c r="H2673">
        <v>3</v>
      </c>
      <c r="I2673">
        <v>11</v>
      </c>
      <c r="J2673">
        <v>0</v>
      </c>
      <c r="K2673">
        <v>6</v>
      </c>
      <c r="L2673">
        <v>0</v>
      </c>
    </row>
    <row r="2674" spans="1:12">
      <c r="A2674" t="s">
        <v>8755</v>
      </c>
      <c r="B2674" t="s">
        <v>8756</v>
      </c>
      <c r="C2674" t="s">
        <v>8497</v>
      </c>
      <c r="D2674" t="s">
        <v>8757</v>
      </c>
      <c r="E2674" t="s">
        <v>8758</v>
      </c>
      <c r="F2674" t="s">
        <v>235</v>
      </c>
      <c r="G2674" t="s">
        <v>32</v>
      </c>
      <c r="H2674">
        <v>3</v>
      </c>
      <c r="I2674">
        <v>11</v>
      </c>
      <c r="J2674">
        <v>1</v>
      </c>
      <c r="K2674">
        <v>5</v>
      </c>
      <c r="L2674">
        <v>0</v>
      </c>
    </row>
    <row r="2675" spans="1:12">
      <c r="A2675" t="s">
        <v>8759</v>
      </c>
      <c r="B2675" t="s">
        <v>8760</v>
      </c>
      <c r="C2675" t="s">
        <v>8497</v>
      </c>
      <c r="D2675" t="s">
        <v>8761</v>
      </c>
      <c r="E2675" t="s">
        <v>5082</v>
      </c>
      <c r="F2675" t="s">
        <v>235</v>
      </c>
      <c r="G2675" t="s">
        <v>32</v>
      </c>
      <c r="H2675">
        <v>4</v>
      </c>
      <c r="I2675">
        <v>11</v>
      </c>
      <c r="J2675">
        <v>0</v>
      </c>
      <c r="K2675">
        <v>7</v>
      </c>
      <c r="L2675">
        <v>1</v>
      </c>
    </row>
    <row r="2676" spans="1:12">
      <c r="A2676" t="s">
        <v>8762</v>
      </c>
      <c r="B2676" t="s">
        <v>950</v>
      </c>
      <c r="C2676" t="s">
        <v>8763</v>
      </c>
      <c r="D2676" t="s">
        <v>8764</v>
      </c>
      <c r="E2676" t="s">
        <v>8765</v>
      </c>
      <c r="F2676" t="s">
        <v>17</v>
      </c>
      <c r="G2676" t="s">
        <v>32</v>
      </c>
      <c r="H2676">
        <v>3</v>
      </c>
      <c r="I2676">
        <v>11</v>
      </c>
      <c r="J2676">
        <v>0</v>
      </c>
      <c r="K2676">
        <v>10</v>
      </c>
      <c r="L2676">
        <v>0</v>
      </c>
    </row>
    <row r="2677" spans="1:12">
      <c r="A2677" t="s">
        <v>8766</v>
      </c>
      <c r="B2677" t="s">
        <v>8767</v>
      </c>
      <c r="C2677" t="s">
        <v>8763</v>
      </c>
      <c r="D2677" t="s">
        <v>8768</v>
      </c>
      <c r="E2677" t="s">
        <v>8769</v>
      </c>
      <c r="F2677" t="s">
        <v>17</v>
      </c>
      <c r="G2677" t="s">
        <v>18</v>
      </c>
      <c r="H2677">
        <v>3</v>
      </c>
      <c r="I2677">
        <v>11</v>
      </c>
      <c r="J2677">
        <v>1</v>
      </c>
      <c r="K2677">
        <v>8</v>
      </c>
      <c r="L2677">
        <v>1</v>
      </c>
    </row>
    <row r="2678" spans="1:12">
      <c r="A2678" t="s">
        <v>8770</v>
      </c>
      <c r="B2678" t="s">
        <v>8771</v>
      </c>
      <c r="C2678" t="s">
        <v>8763</v>
      </c>
      <c r="D2678" t="s">
        <v>8772</v>
      </c>
      <c r="E2678" t="s">
        <v>8773</v>
      </c>
      <c r="F2678" t="s">
        <v>17</v>
      </c>
      <c r="G2678" t="s">
        <v>32</v>
      </c>
      <c r="H2678">
        <v>5</v>
      </c>
      <c r="I2678">
        <v>11</v>
      </c>
      <c r="J2678">
        <v>1</v>
      </c>
      <c r="K2678">
        <v>10</v>
      </c>
      <c r="L2678">
        <v>0</v>
      </c>
    </row>
    <row r="2679" spans="1:12">
      <c r="A2679" t="s">
        <v>8774</v>
      </c>
      <c r="B2679" t="s">
        <v>8775</v>
      </c>
      <c r="C2679" t="s">
        <v>8763</v>
      </c>
      <c r="D2679" t="s">
        <v>8776</v>
      </c>
      <c r="E2679" t="s">
        <v>8769</v>
      </c>
      <c r="F2679" t="s">
        <v>17</v>
      </c>
      <c r="G2679" t="s">
        <v>18</v>
      </c>
      <c r="H2679">
        <v>5</v>
      </c>
      <c r="I2679">
        <v>11</v>
      </c>
      <c r="J2679">
        <v>1</v>
      </c>
      <c r="K2679">
        <v>8</v>
      </c>
      <c r="L2679">
        <v>0</v>
      </c>
    </row>
    <row r="2680" spans="1:12">
      <c r="A2680" t="s">
        <v>8777</v>
      </c>
      <c r="B2680" t="s">
        <v>8778</v>
      </c>
      <c r="C2680" t="s">
        <v>8763</v>
      </c>
      <c r="D2680" t="s">
        <v>8779</v>
      </c>
      <c r="E2680" t="s">
        <v>8773</v>
      </c>
      <c r="F2680" t="s">
        <v>17</v>
      </c>
      <c r="G2680" t="s">
        <v>67</v>
      </c>
      <c r="H2680">
        <v>3</v>
      </c>
      <c r="I2680">
        <v>11</v>
      </c>
      <c r="J2680">
        <v>1</v>
      </c>
      <c r="K2680">
        <v>10</v>
      </c>
      <c r="L2680">
        <v>0</v>
      </c>
    </row>
    <row r="2681" spans="1:12">
      <c r="A2681" t="s">
        <v>8780</v>
      </c>
      <c r="B2681" t="s">
        <v>8781</v>
      </c>
      <c r="C2681" t="s">
        <v>8763</v>
      </c>
      <c r="D2681" t="s">
        <v>8782</v>
      </c>
      <c r="E2681" t="s">
        <v>8773</v>
      </c>
      <c r="F2681" t="s">
        <v>17</v>
      </c>
      <c r="G2681" t="s">
        <v>32</v>
      </c>
      <c r="H2681">
        <v>2</v>
      </c>
      <c r="I2681">
        <v>11</v>
      </c>
      <c r="J2681">
        <v>0</v>
      </c>
      <c r="K2681">
        <v>8</v>
      </c>
      <c r="L2681">
        <v>0</v>
      </c>
    </row>
    <row r="2682" spans="1:12">
      <c r="A2682" t="s">
        <v>8783</v>
      </c>
      <c r="B2682" t="s">
        <v>8784</v>
      </c>
      <c r="C2682" t="s">
        <v>8763</v>
      </c>
      <c r="D2682" t="s">
        <v>8785</v>
      </c>
      <c r="E2682" t="s">
        <v>8786</v>
      </c>
      <c r="F2682" t="s">
        <v>17</v>
      </c>
      <c r="G2682" t="s">
        <v>140</v>
      </c>
      <c r="H2682">
        <v>2</v>
      </c>
      <c r="I2682">
        <v>11</v>
      </c>
      <c r="J2682">
        <v>1</v>
      </c>
      <c r="K2682">
        <v>8</v>
      </c>
      <c r="L2682">
        <v>0</v>
      </c>
    </row>
    <row r="2683" spans="1:12">
      <c r="A2683" t="s">
        <v>8787</v>
      </c>
      <c r="B2683" t="s">
        <v>8788</v>
      </c>
      <c r="C2683" t="s">
        <v>8763</v>
      </c>
      <c r="D2683" t="s">
        <v>8789</v>
      </c>
      <c r="E2683" t="s">
        <v>8773</v>
      </c>
      <c r="F2683" t="s">
        <v>17</v>
      </c>
      <c r="G2683" t="s">
        <v>32</v>
      </c>
      <c r="H2683">
        <v>2</v>
      </c>
      <c r="I2683">
        <v>11</v>
      </c>
      <c r="J2683">
        <v>0</v>
      </c>
      <c r="K2683">
        <v>6</v>
      </c>
      <c r="L2683">
        <v>1</v>
      </c>
    </row>
    <row r="2684" spans="1:12">
      <c r="A2684" t="s">
        <v>8790</v>
      </c>
      <c r="B2684" t="s">
        <v>8791</v>
      </c>
      <c r="C2684" t="s">
        <v>8763</v>
      </c>
      <c r="D2684" t="s">
        <v>8792</v>
      </c>
      <c r="E2684" t="s">
        <v>8793</v>
      </c>
      <c r="F2684" t="s">
        <v>17</v>
      </c>
      <c r="G2684" t="s">
        <v>32</v>
      </c>
      <c r="H2684">
        <v>4</v>
      </c>
      <c r="I2684">
        <v>11</v>
      </c>
      <c r="J2684">
        <v>3</v>
      </c>
      <c r="K2684">
        <v>6</v>
      </c>
      <c r="L2684">
        <v>1</v>
      </c>
    </row>
    <row r="2685" spans="1:12">
      <c r="A2685" t="s">
        <v>8794</v>
      </c>
      <c r="B2685" t="s">
        <v>8795</v>
      </c>
      <c r="C2685" t="s">
        <v>8763</v>
      </c>
      <c r="D2685" t="s">
        <v>8796</v>
      </c>
      <c r="E2685" t="s">
        <v>8797</v>
      </c>
      <c r="F2685" t="s">
        <v>17</v>
      </c>
      <c r="G2685" t="s">
        <v>87</v>
      </c>
      <c r="H2685">
        <v>4</v>
      </c>
      <c r="I2685">
        <v>11</v>
      </c>
      <c r="J2685">
        <v>0</v>
      </c>
      <c r="K2685">
        <v>9</v>
      </c>
      <c r="L2685">
        <v>0</v>
      </c>
    </row>
    <row r="2686" spans="1:12">
      <c r="A2686" t="s">
        <v>8798</v>
      </c>
      <c r="B2686" t="s">
        <v>8799</v>
      </c>
      <c r="C2686" t="s">
        <v>8763</v>
      </c>
      <c r="D2686" t="s">
        <v>8800</v>
      </c>
      <c r="E2686" t="s">
        <v>8801</v>
      </c>
      <c r="F2686" t="s">
        <v>17</v>
      </c>
      <c r="G2686" t="s">
        <v>140</v>
      </c>
      <c r="H2686">
        <v>5</v>
      </c>
      <c r="I2686">
        <v>11</v>
      </c>
      <c r="J2686">
        <v>1</v>
      </c>
      <c r="K2686">
        <v>6</v>
      </c>
      <c r="L2686">
        <v>0</v>
      </c>
    </row>
    <row r="2687" spans="1:12">
      <c r="A2687" t="s">
        <v>8802</v>
      </c>
      <c r="B2687" t="s">
        <v>8803</v>
      </c>
      <c r="C2687" t="s">
        <v>8763</v>
      </c>
      <c r="D2687" t="s">
        <v>8804</v>
      </c>
      <c r="E2687" t="s">
        <v>8805</v>
      </c>
      <c r="F2687" t="s">
        <v>17</v>
      </c>
      <c r="G2687" t="s">
        <v>32</v>
      </c>
      <c r="H2687">
        <v>3</v>
      </c>
      <c r="I2687">
        <v>11</v>
      </c>
      <c r="J2687">
        <v>1</v>
      </c>
      <c r="K2687">
        <v>8</v>
      </c>
      <c r="L2687">
        <v>2</v>
      </c>
    </row>
    <row r="2688" spans="1:12">
      <c r="A2688" t="s">
        <v>8806</v>
      </c>
      <c r="B2688" t="s">
        <v>8807</v>
      </c>
      <c r="C2688" t="s">
        <v>8763</v>
      </c>
      <c r="D2688" t="s">
        <v>8808</v>
      </c>
      <c r="E2688" t="s">
        <v>8773</v>
      </c>
      <c r="F2688" t="s">
        <v>17</v>
      </c>
      <c r="G2688" t="s">
        <v>140</v>
      </c>
      <c r="H2688">
        <v>4</v>
      </c>
      <c r="I2688">
        <v>11</v>
      </c>
      <c r="J2688">
        <v>0</v>
      </c>
      <c r="K2688">
        <v>6</v>
      </c>
      <c r="L2688">
        <v>0</v>
      </c>
    </row>
    <row r="2689" spans="1:12">
      <c r="A2689" t="s">
        <v>8809</v>
      </c>
      <c r="B2689" t="s">
        <v>8810</v>
      </c>
      <c r="C2689" t="s">
        <v>8763</v>
      </c>
      <c r="D2689" t="s">
        <v>8811</v>
      </c>
      <c r="E2689" t="s">
        <v>8786</v>
      </c>
      <c r="F2689" t="s">
        <v>17</v>
      </c>
      <c r="G2689" t="s">
        <v>32</v>
      </c>
      <c r="H2689">
        <v>2</v>
      </c>
      <c r="I2689">
        <v>11</v>
      </c>
      <c r="J2689">
        <v>1</v>
      </c>
      <c r="K2689">
        <v>6</v>
      </c>
      <c r="L2689">
        <v>0</v>
      </c>
    </row>
    <row r="2690" spans="1:12">
      <c r="A2690" t="s">
        <v>8812</v>
      </c>
      <c r="B2690" t="s">
        <v>8813</v>
      </c>
      <c r="C2690" t="s">
        <v>8763</v>
      </c>
      <c r="D2690" t="s">
        <v>8808</v>
      </c>
      <c r="E2690" t="s">
        <v>8773</v>
      </c>
      <c r="F2690" t="s">
        <v>17</v>
      </c>
      <c r="G2690" t="s">
        <v>32</v>
      </c>
      <c r="H2690">
        <v>4</v>
      </c>
      <c r="I2690">
        <v>11</v>
      </c>
      <c r="J2690">
        <v>0</v>
      </c>
      <c r="K2690">
        <v>9</v>
      </c>
      <c r="L2690">
        <v>0</v>
      </c>
    </row>
    <row r="2691" spans="1:12">
      <c r="A2691" t="s">
        <v>8814</v>
      </c>
      <c r="B2691" t="s">
        <v>3842</v>
      </c>
      <c r="C2691" t="s">
        <v>8763</v>
      </c>
      <c r="D2691" t="s">
        <v>8815</v>
      </c>
      <c r="E2691" t="s">
        <v>8816</v>
      </c>
      <c r="F2691" t="s">
        <v>17</v>
      </c>
      <c r="G2691" t="s">
        <v>87</v>
      </c>
      <c r="H2691">
        <v>4</v>
      </c>
      <c r="I2691">
        <v>11</v>
      </c>
      <c r="J2691">
        <v>1</v>
      </c>
      <c r="K2691">
        <v>9</v>
      </c>
      <c r="L2691">
        <v>1</v>
      </c>
    </row>
    <row r="2692" spans="1:12">
      <c r="A2692" t="s">
        <v>8817</v>
      </c>
      <c r="B2692" t="s">
        <v>8818</v>
      </c>
      <c r="C2692" t="s">
        <v>8763</v>
      </c>
      <c r="D2692" t="s">
        <v>8819</v>
      </c>
      <c r="E2692" t="s">
        <v>8820</v>
      </c>
      <c r="F2692" t="s">
        <v>17</v>
      </c>
      <c r="G2692" t="s">
        <v>32</v>
      </c>
      <c r="H2692">
        <v>2</v>
      </c>
      <c r="I2692">
        <v>11</v>
      </c>
      <c r="J2692">
        <v>0</v>
      </c>
      <c r="K2692">
        <v>7</v>
      </c>
      <c r="L2692">
        <v>1</v>
      </c>
    </row>
    <row r="2693" spans="1:12">
      <c r="A2693" t="s">
        <v>8821</v>
      </c>
      <c r="B2693" t="s">
        <v>8822</v>
      </c>
      <c r="C2693" t="s">
        <v>8763</v>
      </c>
      <c r="D2693" t="s">
        <v>8823</v>
      </c>
      <c r="E2693" t="s">
        <v>2957</v>
      </c>
      <c r="F2693" t="s">
        <v>17</v>
      </c>
      <c r="G2693" t="s">
        <v>18</v>
      </c>
      <c r="H2693">
        <v>3</v>
      </c>
      <c r="I2693">
        <v>11</v>
      </c>
      <c r="J2693">
        <v>1</v>
      </c>
      <c r="K2693">
        <v>6</v>
      </c>
      <c r="L2693">
        <v>0</v>
      </c>
    </row>
    <row r="2694" spans="1:12">
      <c r="A2694" t="s">
        <v>8824</v>
      </c>
      <c r="B2694" t="s">
        <v>8825</v>
      </c>
      <c r="C2694" t="s">
        <v>8763</v>
      </c>
      <c r="D2694" t="s">
        <v>8826</v>
      </c>
      <c r="E2694" t="s">
        <v>8827</v>
      </c>
      <c r="F2694" t="s">
        <v>17</v>
      </c>
      <c r="G2694" t="s">
        <v>32</v>
      </c>
      <c r="H2694">
        <v>1</v>
      </c>
      <c r="I2694">
        <v>11</v>
      </c>
      <c r="J2694">
        <v>0</v>
      </c>
      <c r="K2694">
        <v>10</v>
      </c>
      <c r="L2694">
        <v>0</v>
      </c>
    </row>
    <row r="2695" spans="1:12">
      <c r="A2695" t="s">
        <v>8828</v>
      </c>
      <c r="B2695" t="s">
        <v>8829</v>
      </c>
      <c r="C2695" t="s">
        <v>8763</v>
      </c>
      <c r="D2695" t="s">
        <v>8830</v>
      </c>
      <c r="E2695" t="s">
        <v>8831</v>
      </c>
      <c r="F2695" t="s">
        <v>17</v>
      </c>
      <c r="G2695" t="s">
        <v>32</v>
      </c>
      <c r="H2695">
        <v>4</v>
      </c>
      <c r="I2695">
        <v>11</v>
      </c>
      <c r="J2695">
        <v>1</v>
      </c>
      <c r="K2695">
        <v>10</v>
      </c>
      <c r="L2695">
        <v>0</v>
      </c>
    </row>
    <row r="2696" spans="1:12">
      <c r="A2696" t="s">
        <v>8832</v>
      </c>
      <c r="B2696" t="s">
        <v>8833</v>
      </c>
      <c r="C2696" t="s">
        <v>8763</v>
      </c>
      <c r="D2696" t="s">
        <v>8834</v>
      </c>
      <c r="E2696" t="s">
        <v>8835</v>
      </c>
      <c r="F2696" t="s">
        <v>17</v>
      </c>
      <c r="G2696" t="s">
        <v>140</v>
      </c>
      <c r="H2696">
        <v>3</v>
      </c>
      <c r="I2696">
        <v>11</v>
      </c>
      <c r="J2696">
        <v>1</v>
      </c>
      <c r="K2696">
        <v>9</v>
      </c>
      <c r="L2696">
        <v>0</v>
      </c>
    </row>
    <row r="2697" spans="1:12">
      <c r="A2697" t="s">
        <v>8836</v>
      </c>
      <c r="B2697" t="s">
        <v>8837</v>
      </c>
      <c r="C2697" t="s">
        <v>8763</v>
      </c>
      <c r="D2697" t="s">
        <v>8838</v>
      </c>
      <c r="E2697" t="s">
        <v>8839</v>
      </c>
      <c r="F2697" t="s">
        <v>17</v>
      </c>
      <c r="G2697" t="s">
        <v>32</v>
      </c>
      <c r="H2697">
        <v>3</v>
      </c>
      <c r="I2697">
        <v>11</v>
      </c>
      <c r="J2697">
        <v>1</v>
      </c>
      <c r="K2697">
        <v>10</v>
      </c>
      <c r="L2697">
        <v>0</v>
      </c>
    </row>
    <row r="2698" spans="1:12">
      <c r="A2698" t="s">
        <v>8840</v>
      </c>
      <c r="B2698" t="s">
        <v>8841</v>
      </c>
      <c r="C2698" t="s">
        <v>8763</v>
      </c>
      <c r="D2698" t="s">
        <v>8842</v>
      </c>
      <c r="E2698" t="s">
        <v>2950</v>
      </c>
      <c r="F2698" t="s">
        <v>17</v>
      </c>
      <c r="G2698" t="s">
        <v>32</v>
      </c>
      <c r="H2698">
        <v>4</v>
      </c>
      <c r="I2698">
        <v>11</v>
      </c>
      <c r="J2698">
        <v>1</v>
      </c>
      <c r="K2698">
        <v>10</v>
      </c>
      <c r="L2698">
        <v>0</v>
      </c>
    </row>
    <row r="2699" spans="1:12">
      <c r="A2699" t="s">
        <v>8843</v>
      </c>
      <c r="B2699" t="s">
        <v>8844</v>
      </c>
      <c r="C2699" t="s">
        <v>8763</v>
      </c>
      <c r="D2699" t="s">
        <v>8845</v>
      </c>
      <c r="E2699" t="s">
        <v>8773</v>
      </c>
      <c r="F2699" t="s">
        <v>17</v>
      </c>
      <c r="G2699" t="s">
        <v>87</v>
      </c>
      <c r="H2699">
        <v>3</v>
      </c>
      <c r="I2699">
        <v>11</v>
      </c>
      <c r="J2699">
        <v>1</v>
      </c>
      <c r="K2699">
        <v>9</v>
      </c>
      <c r="L2699">
        <v>1</v>
      </c>
    </row>
    <row r="2700" spans="1:12">
      <c r="A2700" t="s">
        <v>8846</v>
      </c>
      <c r="B2700" t="s">
        <v>8847</v>
      </c>
      <c r="C2700" t="s">
        <v>8763</v>
      </c>
      <c r="D2700" t="s">
        <v>8848</v>
      </c>
      <c r="E2700" t="s">
        <v>409</v>
      </c>
      <c r="F2700" t="s">
        <v>17</v>
      </c>
      <c r="G2700" t="s">
        <v>18</v>
      </c>
      <c r="H2700">
        <v>1</v>
      </c>
      <c r="I2700">
        <v>11</v>
      </c>
      <c r="J2700">
        <v>0</v>
      </c>
      <c r="K2700">
        <v>10</v>
      </c>
      <c r="L2700">
        <v>0</v>
      </c>
    </row>
    <row r="2701" spans="1:12">
      <c r="A2701" t="s">
        <v>8849</v>
      </c>
      <c r="B2701" t="s">
        <v>8850</v>
      </c>
      <c r="C2701" t="s">
        <v>8763</v>
      </c>
      <c r="D2701" t="s">
        <v>8851</v>
      </c>
      <c r="E2701" t="s">
        <v>8839</v>
      </c>
      <c r="F2701" t="s">
        <v>17</v>
      </c>
      <c r="G2701" t="s">
        <v>140</v>
      </c>
      <c r="H2701">
        <v>2</v>
      </c>
      <c r="I2701">
        <v>11</v>
      </c>
      <c r="J2701">
        <v>2</v>
      </c>
      <c r="K2701">
        <v>8</v>
      </c>
      <c r="L2701">
        <v>1</v>
      </c>
    </row>
    <row r="2702" spans="1:12">
      <c r="A2702" t="s">
        <v>8852</v>
      </c>
      <c r="B2702" t="s">
        <v>8853</v>
      </c>
      <c r="C2702" t="s">
        <v>8763</v>
      </c>
      <c r="D2702" t="s">
        <v>8854</v>
      </c>
      <c r="E2702" t="s">
        <v>409</v>
      </c>
      <c r="F2702" t="s">
        <v>17</v>
      </c>
      <c r="G2702" t="s">
        <v>32</v>
      </c>
      <c r="H2702">
        <v>4</v>
      </c>
      <c r="I2702">
        <v>11</v>
      </c>
      <c r="J2702">
        <v>2</v>
      </c>
      <c r="K2702">
        <v>7</v>
      </c>
      <c r="L2702">
        <v>2</v>
      </c>
    </row>
    <row r="2703" spans="1:12">
      <c r="A2703" t="s">
        <v>8855</v>
      </c>
      <c r="B2703" t="s">
        <v>8856</v>
      </c>
      <c r="C2703" t="s">
        <v>8763</v>
      </c>
      <c r="D2703" t="s">
        <v>8857</v>
      </c>
      <c r="E2703" t="s">
        <v>8786</v>
      </c>
      <c r="F2703" t="s">
        <v>17</v>
      </c>
      <c r="G2703" t="s">
        <v>18</v>
      </c>
      <c r="H2703">
        <v>1</v>
      </c>
      <c r="I2703">
        <v>11</v>
      </c>
      <c r="J2703">
        <v>0</v>
      </c>
      <c r="K2703">
        <v>5</v>
      </c>
      <c r="L2703">
        <v>0</v>
      </c>
    </row>
    <row r="2704" spans="1:12">
      <c r="A2704" t="s">
        <v>8858</v>
      </c>
      <c r="B2704" t="s">
        <v>8859</v>
      </c>
      <c r="C2704" t="s">
        <v>8763</v>
      </c>
      <c r="D2704" t="s">
        <v>8860</v>
      </c>
      <c r="E2704" t="s">
        <v>8773</v>
      </c>
      <c r="F2704" t="s">
        <v>17</v>
      </c>
      <c r="G2704" t="s">
        <v>113</v>
      </c>
      <c r="H2704">
        <v>1</v>
      </c>
      <c r="I2704">
        <v>11</v>
      </c>
      <c r="J2704">
        <v>0</v>
      </c>
      <c r="K2704">
        <v>4</v>
      </c>
      <c r="L2704">
        <v>2</v>
      </c>
    </row>
    <row r="2705" spans="1:12">
      <c r="A2705" t="s">
        <v>8861</v>
      </c>
      <c r="B2705" t="s">
        <v>8862</v>
      </c>
      <c r="C2705" t="s">
        <v>8763</v>
      </c>
      <c r="D2705" t="s">
        <v>8863</v>
      </c>
      <c r="E2705" t="s">
        <v>8864</v>
      </c>
      <c r="F2705" t="s">
        <v>17</v>
      </c>
      <c r="G2705" t="s">
        <v>113</v>
      </c>
      <c r="H2705">
        <v>3</v>
      </c>
      <c r="I2705">
        <v>11</v>
      </c>
      <c r="J2705">
        <v>3</v>
      </c>
      <c r="K2705">
        <v>5</v>
      </c>
      <c r="L2705">
        <v>0</v>
      </c>
    </row>
    <row r="2706" spans="1:12">
      <c r="A2706" t="s">
        <v>8865</v>
      </c>
      <c r="B2706" t="s">
        <v>8866</v>
      </c>
      <c r="C2706" t="s">
        <v>8763</v>
      </c>
      <c r="D2706" t="s">
        <v>8867</v>
      </c>
      <c r="E2706" t="s">
        <v>8839</v>
      </c>
      <c r="F2706" t="s">
        <v>17</v>
      </c>
      <c r="G2706" t="s">
        <v>32</v>
      </c>
      <c r="H2706">
        <v>2</v>
      </c>
      <c r="I2706">
        <v>11</v>
      </c>
      <c r="J2706">
        <v>0</v>
      </c>
      <c r="K2706">
        <v>8</v>
      </c>
      <c r="L2706">
        <v>1</v>
      </c>
    </row>
    <row r="2707" spans="1:12">
      <c r="A2707" t="s">
        <v>8868</v>
      </c>
      <c r="B2707" t="s">
        <v>8869</v>
      </c>
      <c r="C2707" t="s">
        <v>8763</v>
      </c>
      <c r="D2707" t="s">
        <v>8870</v>
      </c>
      <c r="E2707" t="s">
        <v>8801</v>
      </c>
      <c r="F2707" t="s">
        <v>17</v>
      </c>
      <c r="G2707" t="s">
        <v>32</v>
      </c>
      <c r="H2707">
        <v>2</v>
      </c>
      <c r="I2707">
        <v>11</v>
      </c>
      <c r="J2707">
        <v>0</v>
      </c>
      <c r="K2707">
        <v>8</v>
      </c>
      <c r="L2707">
        <v>0</v>
      </c>
    </row>
    <row r="2708" spans="1:12">
      <c r="A2708" t="s">
        <v>8871</v>
      </c>
      <c r="B2708" t="s">
        <v>8872</v>
      </c>
      <c r="C2708" t="s">
        <v>8763</v>
      </c>
      <c r="D2708" t="s">
        <v>8873</v>
      </c>
      <c r="E2708" t="s">
        <v>8773</v>
      </c>
      <c r="F2708" t="s">
        <v>17</v>
      </c>
      <c r="G2708" t="s">
        <v>18</v>
      </c>
      <c r="H2708">
        <v>2</v>
      </c>
      <c r="I2708">
        <v>11</v>
      </c>
      <c r="J2708">
        <v>1</v>
      </c>
      <c r="K2708">
        <v>8</v>
      </c>
      <c r="L2708">
        <v>0</v>
      </c>
    </row>
    <row r="2709" spans="1:12">
      <c r="A2709" t="s">
        <v>8874</v>
      </c>
      <c r="B2709" t="s">
        <v>2743</v>
      </c>
      <c r="C2709" t="s">
        <v>8763</v>
      </c>
      <c r="D2709" t="s">
        <v>8875</v>
      </c>
      <c r="E2709" t="s">
        <v>8801</v>
      </c>
      <c r="F2709" t="s">
        <v>17</v>
      </c>
      <c r="G2709" t="s">
        <v>140</v>
      </c>
      <c r="H2709">
        <v>4</v>
      </c>
      <c r="I2709">
        <v>11</v>
      </c>
      <c r="J2709">
        <v>1</v>
      </c>
      <c r="K2709">
        <v>8</v>
      </c>
      <c r="L2709">
        <v>1</v>
      </c>
    </row>
    <row r="2710" spans="1:12">
      <c r="A2710" t="s">
        <v>8876</v>
      </c>
      <c r="B2710" t="s">
        <v>8877</v>
      </c>
      <c r="C2710" t="s">
        <v>8763</v>
      </c>
      <c r="D2710" t="s">
        <v>8878</v>
      </c>
      <c r="E2710" t="s">
        <v>8839</v>
      </c>
      <c r="F2710" t="s">
        <v>17</v>
      </c>
      <c r="G2710" t="s">
        <v>32</v>
      </c>
      <c r="H2710">
        <v>5</v>
      </c>
      <c r="I2710">
        <v>11</v>
      </c>
      <c r="J2710">
        <v>1</v>
      </c>
      <c r="K2710">
        <v>6</v>
      </c>
      <c r="L2710">
        <v>0</v>
      </c>
    </row>
    <row r="2711" spans="1:12">
      <c r="A2711" t="s">
        <v>8879</v>
      </c>
      <c r="B2711" t="s">
        <v>8880</v>
      </c>
      <c r="C2711" t="s">
        <v>8763</v>
      </c>
      <c r="D2711" t="s">
        <v>8881</v>
      </c>
      <c r="E2711" t="s">
        <v>8839</v>
      </c>
      <c r="F2711" t="s">
        <v>192</v>
      </c>
      <c r="G2711" t="s">
        <v>193</v>
      </c>
      <c r="H2711">
        <v>5</v>
      </c>
      <c r="I2711">
        <v>11</v>
      </c>
      <c r="J2711">
        <v>2</v>
      </c>
      <c r="K2711">
        <v>2</v>
      </c>
      <c r="L2711">
        <v>0</v>
      </c>
    </row>
    <row r="2712" spans="1:12">
      <c r="A2712" t="s">
        <v>8882</v>
      </c>
      <c r="B2712" t="s">
        <v>8883</v>
      </c>
      <c r="C2712" t="s">
        <v>8763</v>
      </c>
      <c r="D2712" t="s">
        <v>8884</v>
      </c>
      <c r="E2712" t="s">
        <v>8773</v>
      </c>
      <c r="F2712" t="s">
        <v>17</v>
      </c>
      <c r="G2712" t="s">
        <v>18</v>
      </c>
      <c r="H2712">
        <v>5</v>
      </c>
      <c r="I2712">
        <v>11</v>
      </c>
      <c r="J2712">
        <v>1</v>
      </c>
      <c r="K2712">
        <v>9</v>
      </c>
      <c r="L2712">
        <v>0</v>
      </c>
    </row>
    <row r="2713" spans="1:12">
      <c r="A2713" t="s">
        <v>8885</v>
      </c>
      <c r="B2713" t="s">
        <v>8886</v>
      </c>
      <c r="C2713" t="s">
        <v>8763</v>
      </c>
      <c r="D2713" t="s">
        <v>8875</v>
      </c>
      <c r="E2713" t="s">
        <v>8801</v>
      </c>
      <c r="F2713" t="s">
        <v>17</v>
      </c>
      <c r="G2713" t="s">
        <v>32</v>
      </c>
      <c r="H2713">
        <v>2</v>
      </c>
      <c r="I2713">
        <v>11</v>
      </c>
      <c r="J2713">
        <v>0</v>
      </c>
      <c r="K2713">
        <v>9</v>
      </c>
      <c r="L2713">
        <v>2</v>
      </c>
    </row>
    <row r="2714" spans="1:12">
      <c r="A2714" t="s">
        <v>8887</v>
      </c>
      <c r="B2714" t="s">
        <v>8888</v>
      </c>
      <c r="C2714" t="s">
        <v>8763</v>
      </c>
      <c r="D2714" t="s">
        <v>8889</v>
      </c>
      <c r="E2714" t="s">
        <v>8805</v>
      </c>
      <c r="F2714" t="s">
        <v>17</v>
      </c>
      <c r="G2714" t="s">
        <v>32</v>
      </c>
      <c r="H2714">
        <v>4</v>
      </c>
      <c r="I2714">
        <v>11</v>
      </c>
      <c r="J2714">
        <v>0</v>
      </c>
      <c r="K2714">
        <v>8</v>
      </c>
      <c r="L2714">
        <v>0</v>
      </c>
    </row>
    <row r="2715" spans="1:12">
      <c r="A2715" t="s">
        <v>8890</v>
      </c>
      <c r="B2715" t="s">
        <v>8891</v>
      </c>
      <c r="C2715" t="s">
        <v>8763</v>
      </c>
      <c r="D2715" t="s">
        <v>8892</v>
      </c>
      <c r="E2715" t="s">
        <v>8773</v>
      </c>
      <c r="F2715" t="s">
        <v>17</v>
      </c>
      <c r="G2715" t="s">
        <v>140</v>
      </c>
      <c r="H2715">
        <v>3</v>
      </c>
      <c r="I2715">
        <v>11</v>
      </c>
      <c r="J2715">
        <v>0</v>
      </c>
      <c r="K2715">
        <v>7</v>
      </c>
      <c r="L2715">
        <v>0</v>
      </c>
    </row>
    <row r="2716" spans="1:12">
      <c r="A2716" t="s">
        <v>8893</v>
      </c>
      <c r="B2716" t="s">
        <v>8894</v>
      </c>
      <c r="C2716" t="s">
        <v>8763</v>
      </c>
      <c r="D2716" t="s">
        <v>8895</v>
      </c>
      <c r="E2716" t="s">
        <v>2950</v>
      </c>
      <c r="F2716" t="s">
        <v>17</v>
      </c>
      <c r="G2716" t="s">
        <v>32</v>
      </c>
      <c r="H2716">
        <v>4</v>
      </c>
      <c r="I2716">
        <v>11</v>
      </c>
      <c r="J2716">
        <v>0</v>
      </c>
      <c r="K2716">
        <v>9</v>
      </c>
      <c r="L2716">
        <v>1</v>
      </c>
    </row>
    <row r="2717" spans="1:12">
      <c r="A2717" t="s">
        <v>8896</v>
      </c>
      <c r="B2717" t="s">
        <v>6972</v>
      </c>
      <c r="C2717" t="s">
        <v>8763</v>
      </c>
      <c r="D2717" t="s">
        <v>8897</v>
      </c>
      <c r="E2717" t="s">
        <v>8801</v>
      </c>
      <c r="F2717" t="s">
        <v>17</v>
      </c>
      <c r="G2717" t="s">
        <v>140</v>
      </c>
      <c r="H2717">
        <v>4</v>
      </c>
      <c r="I2717">
        <v>11</v>
      </c>
      <c r="J2717">
        <v>0</v>
      </c>
      <c r="K2717">
        <v>9</v>
      </c>
      <c r="L2717">
        <v>0</v>
      </c>
    </row>
    <row r="2718" spans="1:12">
      <c r="A2718" t="s">
        <v>8898</v>
      </c>
      <c r="B2718" t="s">
        <v>8899</v>
      </c>
      <c r="C2718" t="s">
        <v>8763</v>
      </c>
      <c r="D2718" t="s">
        <v>8900</v>
      </c>
      <c r="E2718" t="s">
        <v>8773</v>
      </c>
      <c r="F2718" t="s">
        <v>17</v>
      </c>
      <c r="G2718" t="s">
        <v>32</v>
      </c>
      <c r="H2718">
        <v>5</v>
      </c>
      <c r="I2718">
        <v>11</v>
      </c>
      <c r="J2718">
        <v>1</v>
      </c>
      <c r="K2718">
        <v>5</v>
      </c>
      <c r="L2718">
        <v>0</v>
      </c>
    </row>
    <row r="2719" spans="1:12">
      <c r="A2719" t="s">
        <v>8901</v>
      </c>
      <c r="B2719" t="s">
        <v>8902</v>
      </c>
      <c r="C2719" t="s">
        <v>8763</v>
      </c>
      <c r="D2719" t="s">
        <v>8903</v>
      </c>
      <c r="E2719" t="s">
        <v>8773</v>
      </c>
      <c r="F2719" t="s">
        <v>17</v>
      </c>
      <c r="G2719" t="s">
        <v>32</v>
      </c>
      <c r="H2719">
        <v>4</v>
      </c>
      <c r="I2719">
        <v>11</v>
      </c>
      <c r="J2719">
        <v>0</v>
      </c>
      <c r="K2719">
        <v>6</v>
      </c>
      <c r="L2719">
        <v>0</v>
      </c>
    </row>
    <row r="2720" spans="1:12">
      <c r="A2720" t="s">
        <v>8904</v>
      </c>
      <c r="B2720" t="s">
        <v>8905</v>
      </c>
      <c r="C2720" t="s">
        <v>8763</v>
      </c>
      <c r="D2720" t="s">
        <v>8906</v>
      </c>
      <c r="E2720" t="s">
        <v>8773</v>
      </c>
      <c r="F2720" t="s">
        <v>192</v>
      </c>
      <c r="G2720" t="s">
        <v>193</v>
      </c>
      <c r="H2720">
        <v>5</v>
      </c>
      <c r="I2720">
        <v>11</v>
      </c>
      <c r="J2720">
        <v>1</v>
      </c>
      <c r="K2720">
        <v>4</v>
      </c>
      <c r="L2720">
        <v>0</v>
      </c>
    </row>
    <row r="2721" spans="1:12">
      <c r="A2721" t="s">
        <v>8907</v>
      </c>
      <c r="B2721" t="s">
        <v>8908</v>
      </c>
      <c r="C2721" t="s">
        <v>8763</v>
      </c>
      <c r="D2721" t="s">
        <v>8909</v>
      </c>
      <c r="E2721" t="s">
        <v>8820</v>
      </c>
      <c r="F2721" t="s">
        <v>235</v>
      </c>
      <c r="G2721" t="s">
        <v>18</v>
      </c>
      <c r="H2721">
        <v>2</v>
      </c>
      <c r="I2721">
        <v>11</v>
      </c>
      <c r="J2721">
        <v>0</v>
      </c>
      <c r="K2721">
        <v>4</v>
      </c>
      <c r="L2721">
        <v>0</v>
      </c>
    </row>
    <row r="2722" spans="1:12">
      <c r="A2722" t="s">
        <v>8910</v>
      </c>
      <c r="B2722" t="s">
        <v>8911</v>
      </c>
      <c r="C2722" t="s">
        <v>8763</v>
      </c>
      <c r="D2722" t="s">
        <v>8912</v>
      </c>
      <c r="E2722" t="s">
        <v>409</v>
      </c>
      <c r="F2722" t="s">
        <v>235</v>
      </c>
      <c r="G2722" t="s">
        <v>18</v>
      </c>
      <c r="H2722">
        <v>5</v>
      </c>
      <c r="I2722">
        <v>11</v>
      </c>
      <c r="J2722">
        <v>0</v>
      </c>
      <c r="K2722">
        <v>3</v>
      </c>
      <c r="L2722">
        <v>0</v>
      </c>
    </row>
    <row r="2723" spans="1:12">
      <c r="A2723" t="s">
        <v>8913</v>
      </c>
      <c r="B2723" t="s">
        <v>8914</v>
      </c>
      <c r="C2723" t="s">
        <v>8763</v>
      </c>
      <c r="D2723" t="s">
        <v>8915</v>
      </c>
      <c r="E2723" t="s">
        <v>8916</v>
      </c>
      <c r="F2723" t="s">
        <v>235</v>
      </c>
      <c r="G2723" t="s">
        <v>18</v>
      </c>
      <c r="H2723">
        <v>3</v>
      </c>
      <c r="I2723">
        <v>11</v>
      </c>
      <c r="J2723">
        <v>0</v>
      </c>
      <c r="K2723">
        <v>4</v>
      </c>
      <c r="L2723">
        <v>0</v>
      </c>
    </row>
    <row r="2724" spans="1:12">
      <c r="A2724" t="s">
        <v>8917</v>
      </c>
      <c r="B2724" t="s">
        <v>8918</v>
      </c>
      <c r="C2724" t="s">
        <v>8763</v>
      </c>
      <c r="D2724" t="s">
        <v>8919</v>
      </c>
      <c r="E2724" t="s">
        <v>36</v>
      </c>
      <c r="F2724" t="s">
        <v>235</v>
      </c>
      <c r="G2724" t="s">
        <v>18</v>
      </c>
      <c r="H2724">
        <v>3</v>
      </c>
      <c r="I2724">
        <v>11</v>
      </c>
      <c r="J2724">
        <v>0</v>
      </c>
      <c r="K2724">
        <v>7</v>
      </c>
      <c r="L2724">
        <v>0</v>
      </c>
    </row>
    <row r="2725" spans="1:12">
      <c r="A2725" t="s">
        <v>8920</v>
      </c>
      <c r="B2725" t="s">
        <v>8921</v>
      </c>
      <c r="C2725" t="s">
        <v>8763</v>
      </c>
      <c r="D2725" t="s">
        <v>8922</v>
      </c>
      <c r="E2725" t="s">
        <v>8923</v>
      </c>
      <c r="F2725" t="s">
        <v>235</v>
      </c>
      <c r="G2725" t="s">
        <v>140</v>
      </c>
      <c r="H2725">
        <v>3</v>
      </c>
      <c r="I2725">
        <v>11</v>
      </c>
      <c r="J2725">
        <v>1</v>
      </c>
      <c r="K2725">
        <v>4</v>
      </c>
      <c r="L2725">
        <v>0</v>
      </c>
    </row>
    <row r="2726" spans="1:12">
      <c r="A2726" t="s">
        <v>8924</v>
      </c>
      <c r="B2726" t="s">
        <v>8925</v>
      </c>
      <c r="C2726" t="s">
        <v>8763</v>
      </c>
      <c r="D2726" t="s">
        <v>8926</v>
      </c>
      <c r="E2726" t="s">
        <v>8769</v>
      </c>
      <c r="F2726" t="s">
        <v>235</v>
      </c>
      <c r="G2726" t="s">
        <v>18</v>
      </c>
      <c r="H2726">
        <v>4</v>
      </c>
      <c r="I2726">
        <v>11</v>
      </c>
      <c r="J2726">
        <v>0</v>
      </c>
      <c r="K2726">
        <v>8</v>
      </c>
      <c r="L2726">
        <v>0</v>
      </c>
    </row>
    <row r="2727" spans="1:12">
      <c r="A2727" t="s">
        <v>8927</v>
      </c>
      <c r="B2727" t="s">
        <v>8928</v>
      </c>
      <c r="C2727" t="s">
        <v>8763</v>
      </c>
      <c r="D2727" t="s">
        <v>8929</v>
      </c>
      <c r="E2727" t="s">
        <v>8827</v>
      </c>
      <c r="F2727" t="s">
        <v>235</v>
      </c>
      <c r="G2727" t="s">
        <v>87</v>
      </c>
      <c r="H2727">
        <v>1</v>
      </c>
      <c r="I2727">
        <v>11</v>
      </c>
      <c r="J2727">
        <v>0</v>
      </c>
      <c r="K2727">
        <v>4</v>
      </c>
      <c r="L2727">
        <v>0</v>
      </c>
    </row>
    <row r="2728" spans="1:12">
      <c r="A2728" t="s">
        <v>8930</v>
      </c>
      <c r="B2728" t="s">
        <v>8931</v>
      </c>
      <c r="C2728" t="s">
        <v>8763</v>
      </c>
      <c r="D2728" t="s">
        <v>8932</v>
      </c>
      <c r="E2728" t="s">
        <v>8933</v>
      </c>
      <c r="F2728" t="s">
        <v>235</v>
      </c>
      <c r="G2728" t="s">
        <v>18</v>
      </c>
      <c r="H2728">
        <v>3</v>
      </c>
      <c r="I2728">
        <v>11</v>
      </c>
      <c r="J2728">
        <v>2</v>
      </c>
      <c r="K2728">
        <v>4</v>
      </c>
      <c r="L2728">
        <v>0</v>
      </c>
    </row>
    <row r="2729" spans="1:12">
      <c r="A2729" t="s">
        <v>8934</v>
      </c>
      <c r="B2729" t="s">
        <v>8935</v>
      </c>
      <c r="C2729" t="s">
        <v>8763</v>
      </c>
      <c r="D2729" t="s">
        <v>8936</v>
      </c>
      <c r="E2729" t="s">
        <v>8937</v>
      </c>
      <c r="F2729" t="s">
        <v>235</v>
      </c>
      <c r="G2729" t="s">
        <v>32</v>
      </c>
      <c r="H2729">
        <v>3</v>
      </c>
      <c r="I2729">
        <v>11</v>
      </c>
      <c r="J2729">
        <v>1</v>
      </c>
      <c r="K2729">
        <v>7</v>
      </c>
      <c r="L2729">
        <v>0</v>
      </c>
    </row>
    <row r="2730" spans="1:12">
      <c r="A2730" t="s">
        <v>8938</v>
      </c>
      <c r="B2730" t="s">
        <v>8939</v>
      </c>
      <c r="C2730" t="s">
        <v>8763</v>
      </c>
      <c r="D2730" t="s">
        <v>8940</v>
      </c>
      <c r="E2730" t="s">
        <v>8941</v>
      </c>
      <c r="F2730" t="s">
        <v>235</v>
      </c>
      <c r="G2730" t="s">
        <v>18</v>
      </c>
      <c r="H2730">
        <v>2</v>
      </c>
      <c r="I2730">
        <v>11</v>
      </c>
      <c r="J2730">
        <v>0</v>
      </c>
      <c r="K2730">
        <v>4</v>
      </c>
      <c r="L2730">
        <v>0</v>
      </c>
    </row>
    <row r="2731" spans="1:12">
      <c r="A2731" t="s">
        <v>8942</v>
      </c>
      <c r="B2731" t="s">
        <v>8943</v>
      </c>
      <c r="C2731" t="s">
        <v>8763</v>
      </c>
      <c r="D2731" t="s">
        <v>8944</v>
      </c>
      <c r="E2731" t="s">
        <v>8773</v>
      </c>
      <c r="F2731" t="s">
        <v>235</v>
      </c>
      <c r="G2731" t="s">
        <v>32</v>
      </c>
      <c r="H2731">
        <v>3</v>
      </c>
      <c r="I2731">
        <v>11</v>
      </c>
      <c r="J2731">
        <v>0</v>
      </c>
      <c r="K2731">
        <v>5</v>
      </c>
      <c r="L2731">
        <v>0</v>
      </c>
    </row>
    <row r="2732" spans="1:12">
      <c r="A2732" t="s">
        <v>8945</v>
      </c>
      <c r="B2732" t="s">
        <v>8946</v>
      </c>
      <c r="C2732" t="s">
        <v>8763</v>
      </c>
      <c r="D2732" t="s">
        <v>8947</v>
      </c>
      <c r="E2732" t="s">
        <v>3532</v>
      </c>
      <c r="F2732" t="s">
        <v>235</v>
      </c>
      <c r="G2732" t="s">
        <v>18</v>
      </c>
      <c r="H2732">
        <v>1</v>
      </c>
      <c r="I2732">
        <v>11</v>
      </c>
      <c r="J2732">
        <v>0</v>
      </c>
      <c r="K2732">
        <v>4</v>
      </c>
      <c r="L2732">
        <v>0</v>
      </c>
    </row>
    <row r="2733" spans="1:12">
      <c r="A2733" t="s">
        <v>8948</v>
      </c>
      <c r="B2733" t="s">
        <v>8949</v>
      </c>
      <c r="C2733" t="s">
        <v>8763</v>
      </c>
      <c r="D2733" t="s">
        <v>8950</v>
      </c>
      <c r="E2733" t="s">
        <v>197</v>
      </c>
      <c r="F2733" t="s">
        <v>235</v>
      </c>
      <c r="G2733" t="s">
        <v>140</v>
      </c>
      <c r="H2733">
        <v>3</v>
      </c>
      <c r="I2733">
        <v>11</v>
      </c>
      <c r="J2733">
        <v>0</v>
      </c>
      <c r="K2733">
        <v>7</v>
      </c>
      <c r="L2733">
        <v>0</v>
      </c>
    </row>
    <row r="2734" spans="1:12">
      <c r="A2734" t="s">
        <v>8951</v>
      </c>
      <c r="B2734" t="s">
        <v>8952</v>
      </c>
      <c r="C2734" t="s">
        <v>8763</v>
      </c>
      <c r="D2734" t="s">
        <v>8953</v>
      </c>
      <c r="E2734" t="s">
        <v>8954</v>
      </c>
      <c r="F2734" t="s">
        <v>235</v>
      </c>
      <c r="G2734" t="s">
        <v>18</v>
      </c>
      <c r="H2734">
        <v>1</v>
      </c>
      <c r="I2734">
        <v>11</v>
      </c>
      <c r="J2734">
        <v>0</v>
      </c>
      <c r="K2734">
        <v>8</v>
      </c>
      <c r="L2734">
        <v>0</v>
      </c>
    </row>
    <row r="2735" spans="1:12">
      <c r="A2735" t="s">
        <v>8955</v>
      </c>
      <c r="B2735" t="s">
        <v>8956</v>
      </c>
      <c r="C2735" t="s">
        <v>8957</v>
      </c>
      <c r="D2735" t="s">
        <v>8958</v>
      </c>
      <c r="E2735" t="s">
        <v>8959</v>
      </c>
      <c r="F2735" t="s">
        <v>17</v>
      </c>
      <c r="G2735" t="s">
        <v>32</v>
      </c>
      <c r="H2735">
        <v>2</v>
      </c>
      <c r="I2735">
        <v>11</v>
      </c>
      <c r="J2735">
        <v>0</v>
      </c>
      <c r="K2735">
        <v>10</v>
      </c>
      <c r="L2735">
        <v>1</v>
      </c>
    </row>
    <row r="2736" spans="1:12">
      <c r="A2736" t="s">
        <v>8960</v>
      </c>
      <c r="B2736" t="s">
        <v>8961</v>
      </c>
      <c r="C2736" t="s">
        <v>8957</v>
      </c>
      <c r="D2736" t="s">
        <v>8962</v>
      </c>
      <c r="E2736" t="s">
        <v>8963</v>
      </c>
      <c r="F2736" t="s">
        <v>17</v>
      </c>
      <c r="G2736" t="s">
        <v>27</v>
      </c>
      <c r="H2736">
        <v>2</v>
      </c>
      <c r="I2736">
        <v>11</v>
      </c>
      <c r="J2736">
        <v>0</v>
      </c>
      <c r="K2736">
        <v>6</v>
      </c>
      <c r="L2736">
        <v>0</v>
      </c>
    </row>
    <row r="2737" spans="1:12">
      <c r="A2737" t="s">
        <v>8964</v>
      </c>
      <c r="B2737" t="s">
        <v>8965</v>
      </c>
      <c r="C2737" t="s">
        <v>8957</v>
      </c>
      <c r="D2737" t="s">
        <v>8966</v>
      </c>
      <c r="E2737" t="s">
        <v>3196</v>
      </c>
      <c r="F2737" t="s">
        <v>17</v>
      </c>
      <c r="G2737" t="s">
        <v>32</v>
      </c>
      <c r="H2737">
        <v>4</v>
      </c>
      <c r="I2737">
        <v>11</v>
      </c>
      <c r="J2737">
        <v>1</v>
      </c>
      <c r="K2737">
        <v>7</v>
      </c>
      <c r="L2737">
        <v>2</v>
      </c>
    </row>
    <row r="2738" spans="1:12">
      <c r="A2738" t="s">
        <v>8967</v>
      </c>
      <c r="B2738" t="s">
        <v>1087</v>
      </c>
      <c r="C2738" t="s">
        <v>8957</v>
      </c>
      <c r="D2738" t="s">
        <v>8968</v>
      </c>
      <c r="E2738" t="s">
        <v>8969</v>
      </c>
      <c r="F2738" t="s">
        <v>17</v>
      </c>
      <c r="G2738" t="s">
        <v>140</v>
      </c>
      <c r="H2738">
        <v>2</v>
      </c>
      <c r="I2738">
        <v>11</v>
      </c>
      <c r="J2738">
        <v>0</v>
      </c>
      <c r="K2738">
        <v>9</v>
      </c>
      <c r="L2738">
        <v>2</v>
      </c>
    </row>
    <row r="2739" spans="1:12">
      <c r="A2739" t="s">
        <v>8970</v>
      </c>
      <c r="B2739" t="s">
        <v>8971</v>
      </c>
      <c r="C2739" t="s">
        <v>8957</v>
      </c>
      <c r="D2739" t="s">
        <v>8972</v>
      </c>
      <c r="E2739" t="s">
        <v>8973</v>
      </c>
      <c r="F2739" t="s">
        <v>17</v>
      </c>
      <c r="G2739" t="s">
        <v>32</v>
      </c>
      <c r="H2739">
        <v>1</v>
      </c>
      <c r="I2739">
        <v>11</v>
      </c>
      <c r="J2739">
        <v>0</v>
      </c>
      <c r="K2739">
        <v>9</v>
      </c>
      <c r="L2739">
        <v>1</v>
      </c>
    </row>
    <row r="2740" spans="1:12">
      <c r="A2740" t="s">
        <v>8974</v>
      </c>
      <c r="B2740" t="s">
        <v>8975</v>
      </c>
      <c r="C2740" t="s">
        <v>8957</v>
      </c>
      <c r="D2740" t="s">
        <v>8976</v>
      </c>
      <c r="E2740" t="s">
        <v>3532</v>
      </c>
      <c r="F2740" t="s">
        <v>17</v>
      </c>
      <c r="G2740" t="s">
        <v>32</v>
      </c>
      <c r="H2740">
        <v>1</v>
      </c>
      <c r="I2740">
        <v>11</v>
      </c>
      <c r="J2740">
        <v>0</v>
      </c>
      <c r="K2740">
        <v>5</v>
      </c>
      <c r="L2740">
        <v>1</v>
      </c>
    </row>
    <row r="2741" spans="1:12">
      <c r="A2741" t="s">
        <v>8977</v>
      </c>
      <c r="B2741" t="s">
        <v>8978</v>
      </c>
      <c r="C2741" t="s">
        <v>8957</v>
      </c>
      <c r="D2741" t="s">
        <v>8979</v>
      </c>
      <c r="E2741" t="s">
        <v>22</v>
      </c>
      <c r="F2741" t="s">
        <v>17</v>
      </c>
      <c r="G2741" t="s">
        <v>32</v>
      </c>
      <c r="H2741">
        <v>3</v>
      </c>
      <c r="I2741">
        <v>11</v>
      </c>
      <c r="J2741">
        <v>0</v>
      </c>
      <c r="K2741">
        <v>8</v>
      </c>
      <c r="L2741">
        <v>0</v>
      </c>
    </row>
    <row r="2742" spans="1:12">
      <c r="A2742" t="s">
        <v>8980</v>
      </c>
      <c r="B2742" t="s">
        <v>8981</v>
      </c>
      <c r="C2742" t="s">
        <v>8957</v>
      </c>
      <c r="D2742" t="s">
        <v>8982</v>
      </c>
      <c r="E2742" t="s">
        <v>8983</v>
      </c>
      <c r="F2742" t="s">
        <v>17</v>
      </c>
      <c r="G2742" t="s">
        <v>32</v>
      </c>
      <c r="H2742">
        <v>1</v>
      </c>
      <c r="I2742">
        <v>11</v>
      </c>
      <c r="J2742">
        <v>0</v>
      </c>
      <c r="K2742">
        <v>9</v>
      </c>
      <c r="L2742">
        <v>2</v>
      </c>
    </row>
    <row r="2743" spans="1:12">
      <c r="A2743" t="s">
        <v>8984</v>
      </c>
      <c r="B2743" t="s">
        <v>8985</v>
      </c>
      <c r="C2743" t="s">
        <v>8957</v>
      </c>
      <c r="D2743" t="s">
        <v>8986</v>
      </c>
      <c r="E2743" t="s">
        <v>3002</v>
      </c>
      <c r="F2743" t="s">
        <v>17</v>
      </c>
      <c r="G2743" t="s">
        <v>113</v>
      </c>
      <c r="H2743">
        <v>2</v>
      </c>
      <c r="I2743">
        <v>11</v>
      </c>
      <c r="J2743">
        <v>0</v>
      </c>
      <c r="K2743">
        <v>9</v>
      </c>
      <c r="L2743">
        <v>0</v>
      </c>
    </row>
    <row r="2744" spans="1:12">
      <c r="A2744" t="s">
        <v>8987</v>
      </c>
      <c r="B2744" t="s">
        <v>8988</v>
      </c>
      <c r="C2744" t="s">
        <v>8957</v>
      </c>
      <c r="D2744" t="s">
        <v>8989</v>
      </c>
      <c r="E2744" t="s">
        <v>8959</v>
      </c>
      <c r="F2744" t="s">
        <v>17</v>
      </c>
      <c r="G2744" t="s">
        <v>32</v>
      </c>
      <c r="H2744">
        <v>4</v>
      </c>
      <c r="I2744">
        <v>11</v>
      </c>
      <c r="J2744">
        <v>1</v>
      </c>
      <c r="K2744">
        <v>10</v>
      </c>
      <c r="L2744">
        <v>0</v>
      </c>
    </row>
    <row r="2745" spans="1:12">
      <c r="A2745" t="s">
        <v>8990</v>
      </c>
      <c r="B2745" t="s">
        <v>8991</v>
      </c>
      <c r="C2745" t="s">
        <v>8957</v>
      </c>
      <c r="D2745" t="s">
        <v>8992</v>
      </c>
      <c r="E2745" t="s">
        <v>8993</v>
      </c>
      <c r="F2745" t="s">
        <v>192</v>
      </c>
      <c r="G2745" t="s">
        <v>193</v>
      </c>
      <c r="H2745">
        <v>5</v>
      </c>
      <c r="I2745">
        <v>11</v>
      </c>
      <c r="J2745">
        <v>2</v>
      </c>
      <c r="K2745">
        <v>2</v>
      </c>
      <c r="L2745">
        <v>0</v>
      </c>
    </row>
    <row r="2746" spans="1:12">
      <c r="A2746" t="s">
        <v>8994</v>
      </c>
      <c r="B2746" t="s">
        <v>8995</v>
      </c>
      <c r="C2746" t="s">
        <v>8957</v>
      </c>
      <c r="D2746" t="s">
        <v>8996</v>
      </c>
      <c r="E2746" t="s">
        <v>4883</v>
      </c>
      <c r="F2746" t="s">
        <v>17</v>
      </c>
      <c r="G2746" t="s">
        <v>32</v>
      </c>
      <c r="H2746">
        <v>3</v>
      </c>
      <c r="I2746">
        <v>11</v>
      </c>
      <c r="J2746">
        <v>0</v>
      </c>
      <c r="K2746">
        <v>8</v>
      </c>
      <c r="L2746">
        <v>0</v>
      </c>
    </row>
    <row r="2747" spans="1:12">
      <c r="A2747" t="s">
        <v>8997</v>
      </c>
      <c r="B2747" t="s">
        <v>8998</v>
      </c>
      <c r="C2747" t="s">
        <v>8957</v>
      </c>
      <c r="D2747" t="s">
        <v>8999</v>
      </c>
      <c r="E2747" t="s">
        <v>8797</v>
      </c>
      <c r="F2747" t="s">
        <v>17</v>
      </c>
      <c r="G2747" t="s">
        <v>32</v>
      </c>
      <c r="H2747">
        <v>2</v>
      </c>
      <c r="I2747">
        <v>11</v>
      </c>
      <c r="J2747">
        <v>0</v>
      </c>
      <c r="K2747">
        <v>7</v>
      </c>
      <c r="L2747">
        <v>0</v>
      </c>
    </row>
    <row r="2748" spans="1:12">
      <c r="A2748" t="s">
        <v>9000</v>
      </c>
      <c r="B2748" t="s">
        <v>9001</v>
      </c>
      <c r="C2748" t="s">
        <v>8957</v>
      </c>
      <c r="D2748" t="s">
        <v>9002</v>
      </c>
      <c r="E2748" t="s">
        <v>3196</v>
      </c>
      <c r="F2748" t="s">
        <v>192</v>
      </c>
      <c r="G2748" t="s">
        <v>193</v>
      </c>
      <c r="H2748">
        <v>4</v>
      </c>
      <c r="I2748">
        <v>11</v>
      </c>
      <c r="J2748">
        <v>2</v>
      </c>
      <c r="K2748">
        <v>3</v>
      </c>
      <c r="L2748">
        <v>0</v>
      </c>
    </row>
    <row r="2749" spans="1:12">
      <c r="A2749" t="s">
        <v>9003</v>
      </c>
      <c r="B2749" t="s">
        <v>9004</v>
      </c>
      <c r="C2749" t="s">
        <v>8957</v>
      </c>
      <c r="D2749" t="s">
        <v>9005</v>
      </c>
      <c r="E2749" t="s">
        <v>5412</v>
      </c>
      <c r="F2749" t="s">
        <v>17</v>
      </c>
      <c r="G2749" t="s">
        <v>113</v>
      </c>
      <c r="H2749">
        <v>1</v>
      </c>
      <c r="I2749">
        <v>11</v>
      </c>
      <c r="J2749">
        <v>0</v>
      </c>
      <c r="K2749">
        <v>9</v>
      </c>
      <c r="L2749">
        <v>0</v>
      </c>
    </row>
    <row r="2750" spans="1:12">
      <c r="A2750" t="s">
        <v>9006</v>
      </c>
      <c r="B2750" t="s">
        <v>9007</v>
      </c>
      <c r="C2750" t="s">
        <v>8957</v>
      </c>
      <c r="D2750" t="s">
        <v>9008</v>
      </c>
      <c r="E2750" t="s">
        <v>2893</v>
      </c>
      <c r="F2750" t="s">
        <v>17</v>
      </c>
      <c r="G2750" t="s">
        <v>27</v>
      </c>
      <c r="H2750">
        <v>4</v>
      </c>
      <c r="I2750">
        <v>11</v>
      </c>
      <c r="J2750">
        <v>0</v>
      </c>
      <c r="K2750">
        <v>6</v>
      </c>
      <c r="L2750">
        <v>0</v>
      </c>
    </row>
    <row r="2751" spans="1:12">
      <c r="A2751" t="s">
        <v>9009</v>
      </c>
      <c r="B2751" t="s">
        <v>9010</v>
      </c>
      <c r="C2751" t="s">
        <v>8957</v>
      </c>
      <c r="D2751" t="s">
        <v>9011</v>
      </c>
      <c r="E2751" t="s">
        <v>2354</v>
      </c>
      <c r="F2751" t="s">
        <v>192</v>
      </c>
      <c r="G2751" t="s">
        <v>193</v>
      </c>
      <c r="H2751">
        <v>5</v>
      </c>
      <c r="I2751">
        <v>11</v>
      </c>
      <c r="J2751">
        <v>2</v>
      </c>
      <c r="K2751">
        <v>3</v>
      </c>
      <c r="L2751">
        <v>0</v>
      </c>
    </row>
    <row r="2752" spans="1:12">
      <c r="A2752" t="s">
        <v>9012</v>
      </c>
      <c r="B2752" t="s">
        <v>9013</v>
      </c>
      <c r="C2752" t="s">
        <v>8957</v>
      </c>
      <c r="D2752" t="s">
        <v>9014</v>
      </c>
      <c r="E2752" t="s">
        <v>9015</v>
      </c>
      <c r="F2752" t="s">
        <v>17</v>
      </c>
      <c r="G2752" t="s">
        <v>140</v>
      </c>
      <c r="H2752">
        <v>1</v>
      </c>
      <c r="I2752">
        <v>11</v>
      </c>
      <c r="J2752">
        <v>0</v>
      </c>
      <c r="K2752">
        <v>8</v>
      </c>
      <c r="L2752">
        <v>3</v>
      </c>
    </row>
    <row r="2753" spans="1:12">
      <c r="A2753" t="s">
        <v>9016</v>
      </c>
      <c r="B2753" t="s">
        <v>9017</v>
      </c>
      <c r="C2753" t="s">
        <v>8957</v>
      </c>
      <c r="D2753" t="s">
        <v>9018</v>
      </c>
      <c r="E2753" t="s">
        <v>8969</v>
      </c>
      <c r="F2753" t="s">
        <v>17</v>
      </c>
      <c r="G2753" t="s">
        <v>32</v>
      </c>
      <c r="H2753">
        <v>2</v>
      </c>
      <c r="I2753">
        <v>11</v>
      </c>
      <c r="J2753">
        <v>0</v>
      </c>
      <c r="K2753">
        <v>8</v>
      </c>
      <c r="L2753">
        <v>1</v>
      </c>
    </row>
    <row r="2754" spans="1:12">
      <c r="A2754" t="s">
        <v>9019</v>
      </c>
      <c r="B2754" t="s">
        <v>9020</v>
      </c>
      <c r="C2754" t="s">
        <v>8957</v>
      </c>
      <c r="D2754" t="s">
        <v>9021</v>
      </c>
      <c r="E2754" t="s">
        <v>6382</v>
      </c>
      <c r="F2754" t="s">
        <v>17</v>
      </c>
      <c r="G2754" t="s">
        <v>32</v>
      </c>
      <c r="H2754">
        <v>3</v>
      </c>
      <c r="I2754">
        <v>11</v>
      </c>
      <c r="J2754">
        <v>0</v>
      </c>
      <c r="K2754">
        <v>9</v>
      </c>
      <c r="L2754">
        <v>2</v>
      </c>
    </row>
    <row r="2755" spans="1:12">
      <c r="A2755" t="s">
        <v>9022</v>
      </c>
      <c r="B2755" t="s">
        <v>9023</v>
      </c>
      <c r="C2755" t="s">
        <v>8957</v>
      </c>
      <c r="D2755" t="s">
        <v>9024</v>
      </c>
      <c r="E2755" t="s">
        <v>8973</v>
      </c>
      <c r="F2755" t="s">
        <v>192</v>
      </c>
      <c r="G2755" t="s">
        <v>193</v>
      </c>
      <c r="H2755">
        <v>4</v>
      </c>
      <c r="I2755">
        <v>11</v>
      </c>
      <c r="J2755">
        <v>0</v>
      </c>
      <c r="K2755">
        <v>5</v>
      </c>
      <c r="L2755">
        <v>0</v>
      </c>
    </row>
    <row r="2756" spans="1:12">
      <c r="A2756" t="s">
        <v>9025</v>
      </c>
      <c r="B2756" t="s">
        <v>9026</v>
      </c>
      <c r="C2756" t="s">
        <v>8957</v>
      </c>
      <c r="D2756" t="s">
        <v>8992</v>
      </c>
      <c r="E2756" t="s">
        <v>8993</v>
      </c>
      <c r="F2756" t="s">
        <v>17</v>
      </c>
      <c r="G2756" t="s">
        <v>32</v>
      </c>
      <c r="H2756">
        <v>1</v>
      </c>
      <c r="I2756">
        <v>11</v>
      </c>
      <c r="J2756">
        <v>0</v>
      </c>
      <c r="K2756">
        <v>6</v>
      </c>
      <c r="L2756">
        <v>2</v>
      </c>
    </row>
    <row r="2757" spans="1:12">
      <c r="A2757" t="s">
        <v>9027</v>
      </c>
      <c r="B2757" t="s">
        <v>9028</v>
      </c>
      <c r="C2757" t="s">
        <v>8957</v>
      </c>
      <c r="D2757" t="s">
        <v>8992</v>
      </c>
      <c r="E2757" t="s">
        <v>8993</v>
      </c>
      <c r="F2757" t="s">
        <v>17</v>
      </c>
      <c r="G2757" t="s">
        <v>27</v>
      </c>
      <c r="H2757">
        <v>1</v>
      </c>
      <c r="I2757">
        <v>11</v>
      </c>
      <c r="J2757">
        <v>0</v>
      </c>
      <c r="K2757">
        <v>5</v>
      </c>
      <c r="L2757">
        <v>2</v>
      </c>
    </row>
    <row r="2758" spans="1:12">
      <c r="A2758" t="s">
        <v>9029</v>
      </c>
      <c r="B2758" t="s">
        <v>9030</v>
      </c>
      <c r="C2758" t="s">
        <v>8957</v>
      </c>
      <c r="D2758" t="s">
        <v>9031</v>
      </c>
      <c r="E2758" t="s">
        <v>9032</v>
      </c>
      <c r="F2758" t="s">
        <v>235</v>
      </c>
      <c r="G2758" t="s">
        <v>32</v>
      </c>
      <c r="H2758">
        <v>4</v>
      </c>
      <c r="I2758">
        <v>11</v>
      </c>
      <c r="J2758">
        <v>0</v>
      </c>
      <c r="K2758">
        <v>4</v>
      </c>
      <c r="L2758">
        <v>0</v>
      </c>
    </row>
    <row r="2759" spans="1:12">
      <c r="A2759" t="s">
        <v>9033</v>
      </c>
      <c r="B2759" t="s">
        <v>9034</v>
      </c>
      <c r="C2759" t="s">
        <v>8957</v>
      </c>
      <c r="D2759" t="s">
        <v>9035</v>
      </c>
      <c r="E2759" t="s">
        <v>2957</v>
      </c>
      <c r="F2759" t="s">
        <v>235</v>
      </c>
      <c r="G2759" t="s">
        <v>87</v>
      </c>
      <c r="H2759">
        <v>4</v>
      </c>
      <c r="I2759">
        <v>11</v>
      </c>
      <c r="J2759">
        <v>1</v>
      </c>
      <c r="K2759">
        <v>3</v>
      </c>
      <c r="L2759">
        <v>0</v>
      </c>
    </row>
    <row r="2760" spans="1:12">
      <c r="A2760" t="s">
        <v>9036</v>
      </c>
      <c r="B2760" t="s">
        <v>9037</v>
      </c>
      <c r="C2760" t="s">
        <v>8957</v>
      </c>
      <c r="D2760" t="s">
        <v>9038</v>
      </c>
      <c r="E2760" t="s">
        <v>36</v>
      </c>
      <c r="F2760" t="s">
        <v>235</v>
      </c>
      <c r="G2760" t="s">
        <v>32</v>
      </c>
      <c r="H2760">
        <v>2</v>
      </c>
      <c r="I2760">
        <v>11</v>
      </c>
      <c r="J2760">
        <v>0</v>
      </c>
      <c r="K2760">
        <v>6</v>
      </c>
      <c r="L2760">
        <v>0</v>
      </c>
    </row>
    <row r="2761" spans="1:12">
      <c r="A2761" t="s">
        <v>9039</v>
      </c>
      <c r="B2761" t="s">
        <v>9040</v>
      </c>
      <c r="C2761" t="s">
        <v>8957</v>
      </c>
      <c r="D2761" t="s">
        <v>9041</v>
      </c>
      <c r="E2761" t="s">
        <v>104</v>
      </c>
      <c r="F2761" t="s">
        <v>235</v>
      </c>
      <c r="G2761" t="s">
        <v>32</v>
      </c>
      <c r="H2761">
        <v>3</v>
      </c>
      <c r="I2761">
        <v>11</v>
      </c>
      <c r="J2761">
        <v>0</v>
      </c>
      <c r="K2761">
        <v>4</v>
      </c>
      <c r="L2761">
        <v>0</v>
      </c>
    </row>
    <row r="2762" spans="1:12">
      <c r="A2762" t="s">
        <v>9042</v>
      </c>
      <c r="B2762" t="s">
        <v>9043</v>
      </c>
      <c r="C2762" t="s">
        <v>9044</v>
      </c>
      <c r="D2762" t="s">
        <v>9045</v>
      </c>
      <c r="E2762" t="s">
        <v>6468</v>
      </c>
      <c r="F2762" t="s">
        <v>17</v>
      </c>
      <c r="G2762" t="s">
        <v>140</v>
      </c>
      <c r="H2762">
        <v>3</v>
      </c>
      <c r="I2762">
        <v>11</v>
      </c>
      <c r="J2762">
        <v>0</v>
      </c>
      <c r="K2762">
        <v>8</v>
      </c>
      <c r="L2762">
        <v>0</v>
      </c>
    </row>
    <row r="2763" spans="1:12">
      <c r="A2763" t="s">
        <v>9046</v>
      </c>
      <c r="B2763" t="s">
        <v>9047</v>
      </c>
      <c r="C2763" t="s">
        <v>9044</v>
      </c>
      <c r="D2763" t="s">
        <v>9048</v>
      </c>
      <c r="E2763" t="s">
        <v>9049</v>
      </c>
      <c r="F2763" t="s">
        <v>17</v>
      </c>
      <c r="G2763" t="s">
        <v>32</v>
      </c>
      <c r="H2763">
        <v>5</v>
      </c>
      <c r="I2763">
        <v>11</v>
      </c>
      <c r="J2763">
        <v>2</v>
      </c>
      <c r="K2763">
        <v>6</v>
      </c>
      <c r="L2763">
        <v>1</v>
      </c>
    </row>
    <row r="2764" spans="1:12">
      <c r="A2764" t="s">
        <v>9050</v>
      </c>
      <c r="B2764" t="s">
        <v>9051</v>
      </c>
      <c r="C2764" t="s">
        <v>9044</v>
      </c>
      <c r="D2764" t="s">
        <v>9052</v>
      </c>
      <c r="E2764" t="s">
        <v>9053</v>
      </c>
      <c r="F2764" t="s">
        <v>17</v>
      </c>
      <c r="G2764" t="s">
        <v>32</v>
      </c>
      <c r="H2764">
        <v>5</v>
      </c>
      <c r="I2764">
        <v>11</v>
      </c>
      <c r="J2764">
        <v>1</v>
      </c>
      <c r="K2764">
        <v>9</v>
      </c>
      <c r="L2764">
        <v>0</v>
      </c>
    </row>
    <row r="2765" spans="1:12">
      <c r="A2765" t="s">
        <v>9054</v>
      </c>
      <c r="B2765" t="s">
        <v>9055</v>
      </c>
      <c r="C2765" t="s">
        <v>9044</v>
      </c>
      <c r="D2765" t="s">
        <v>9056</v>
      </c>
      <c r="E2765" t="s">
        <v>9057</v>
      </c>
      <c r="F2765" t="s">
        <v>17</v>
      </c>
      <c r="G2765" t="s">
        <v>32</v>
      </c>
      <c r="H2765">
        <v>4</v>
      </c>
      <c r="I2765">
        <v>11</v>
      </c>
      <c r="J2765">
        <v>1</v>
      </c>
      <c r="K2765">
        <v>10</v>
      </c>
      <c r="L2765">
        <v>0</v>
      </c>
    </row>
    <row r="2766" spans="1:12">
      <c r="A2766" t="s">
        <v>9058</v>
      </c>
      <c r="B2766" t="s">
        <v>9059</v>
      </c>
      <c r="C2766" t="s">
        <v>9044</v>
      </c>
      <c r="D2766" t="s">
        <v>9060</v>
      </c>
      <c r="E2766" t="s">
        <v>9061</v>
      </c>
      <c r="F2766" t="s">
        <v>17</v>
      </c>
      <c r="G2766" t="s">
        <v>32</v>
      </c>
      <c r="H2766">
        <v>2</v>
      </c>
      <c r="I2766">
        <v>11</v>
      </c>
      <c r="J2766">
        <v>0</v>
      </c>
      <c r="K2766">
        <v>6</v>
      </c>
      <c r="L2766">
        <v>1</v>
      </c>
    </row>
    <row r="2767" spans="1:12">
      <c r="A2767" t="s">
        <v>9062</v>
      </c>
      <c r="B2767" t="s">
        <v>9063</v>
      </c>
      <c r="C2767" t="s">
        <v>9044</v>
      </c>
      <c r="D2767" t="s">
        <v>9064</v>
      </c>
      <c r="E2767" t="s">
        <v>5625</v>
      </c>
      <c r="F2767" t="s">
        <v>17</v>
      </c>
      <c r="G2767" t="s">
        <v>32</v>
      </c>
      <c r="H2767">
        <v>3</v>
      </c>
      <c r="I2767">
        <v>11</v>
      </c>
      <c r="J2767">
        <v>0</v>
      </c>
      <c r="K2767">
        <v>8</v>
      </c>
      <c r="L2767">
        <v>0</v>
      </c>
    </row>
    <row r="2768" spans="1:12">
      <c r="A2768" t="s">
        <v>9065</v>
      </c>
      <c r="B2768" t="s">
        <v>9066</v>
      </c>
      <c r="C2768" t="s">
        <v>9044</v>
      </c>
      <c r="D2768" t="s">
        <v>9067</v>
      </c>
      <c r="E2768" t="s">
        <v>9068</v>
      </c>
      <c r="F2768" t="s">
        <v>17</v>
      </c>
      <c r="G2768" t="s">
        <v>113</v>
      </c>
      <c r="H2768">
        <v>1</v>
      </c>
      <c r="I2768">
        <v>11</v>
      </c>
      <c r="J2768">
        <v>0</v>
      </c>
      <c r="K2768">
        <v>8</v>
      </c>
      <c r="L2768">
        <v>2</v>
      </c>
    </row>
    <row r="2769" spans="1:12">
      <c r="A2769" t="s">
        <v>9069</v>
      </c>
      <c r="B2769" t="s">
        <v>9070</v>
      </c>
      <c r="C2769" t="s">
        <v>9044</v>
      </c>
      <c r="D2769" t="s">
        <v>9071</v>
      </c>
      <c r="E2769" t="s">
        <v>9072</v>
      </c>
      <c r="F2769" t="s">
        <v>17</v>
      </c>
      <c r="G2769" t="s">
        <v>32</v>
      </c>
      <c r="H2769">
        <v>4</v>
      </c>
      <c r="I2769">
        <v>11</v>
      </c>
      <c r="J2769">
        <v>0</v>
      </c>
      <c r="K2769">
        <v>9</v>
      </c>
      <c r="L2769">
        <v>0</v>
      </c>
    </row>
    <row r="2770" spans="1:12">
      <c r="A2770" t="s">
        <v>9073</v>
      </c>
      <c r="B2770" t="s">
        <v>9074</v>
      </c>
      <c r="C2770" t="s">
        <v>9044</v>
      </c>
      <c r="D2770" t="s">
        <v>9075</v>
      </c>
      <c r="E2770" t="s">
        <v>9076</v>
      </c>
      <c r="F2770" t="s">
        <v>17</v>
      </c>
      <c r="G2770" t="s">
        <v>27</v>
      </c>
      <c r="H2770">
        <v>4</v>
      </c>
      <c r="I2770">
        <v>11</v>
      </c>
      <c r="J2770">
        <v>1</v>
      </c>
      <c r="K2770">
        <v>10</v>
      </c>
      <c r="L2770">
        <v>0</v>
      </c>
    </row>
    <row r="2771" spans="1:12">
      <c r="A2771" t="s">
        <v>9077</v>
      </c>
      <c r="B2771" t="s">
        <v>9078</v>
      </c>
      <c r="C2771" t="s">
        <v>9044</v>
      </c>
      <c r="D2771" t="s">
        <v>9079</v>
      </c>
      <c r="E2771" t="s">
        <v>6382</v>
      </c>
      <c r="F2771" t="s">
        <v>17</v>
      </c>
      <c r="G2771" t="s">
        <v>32</v>
      </c>
      <c r="H2771">
        <v>3</v>
      </c>
      <c r="I2771">
        <v>11</v>
      </c>
      <c r="J2771">
        <v>1</v>
      </c>
      <c r="K2771">
        <v>7</v>
      </c>
      <c r="L2771">
        <v>0</v>
      </c>
    </row>
    <row r="2772" spans="1:12">
      <c r="A2772" t="s">
        <v>9080</v>
      </c>
      <c r="B2772" t="s">
        <v>9081</v>
      </c>
      <c r="C2772" t="s">
        <v>9044</v>
      </c>
      <c r="D2772" t="s">
        <v>9082</v>
      </c>
      <c r="E2772" t="s">
        <v>9083</v>
      </c>
      <c r="F2772" t="s">
        <v>17</v>
      </c>
      <c r="G2772" t="s">
        <v>32</v>
      </c>
      <c r="H2772">
        <v>5</v>
      </c>
      <c r="I2772">
        <v>11</v>
      </c>
      <c r="J2772">
        <v>1</v>
      </c>
      <c r="K2772">
        <v>7</v>
      </c>
      <c r="L2772">
        <v>0</v>
      </c>
    </row>
    <row r="2773" spans="1:12">
      <c r="A2773" t="s">
        <v>9084</v>
      </c>
      <c r="B2773" t="s">
        <v>9085</v>
      </c>
      <c r="C2773" t="s">
        <v>9044</v>
      </c>
      <c r="D2773" t="s">
        <v>9086</v>
      </c>
      <c r="E2773" t="s">
        <v>6382</v>
      </c>
      <c r="F2773" t="s">
        <v>17</v>
      </c>
      <c r="G2773" t="s">
        <v>140</v>
      </c>
      <c r="H2773">
        <v>2</v>
      </c>
      <c r="I2773">
        <v>11</v>
      </c>
      <c r="J2773">
        <v>0</v>
      </c>
      <c r="K2773">
        <v>11</v>
      </c>
      <c r="L2773">
        <v>0</v>
      </c>
    </row>
    <row r="2774" spans="1:12">
      <c r="A2774" t="s">
        <v>9087</v>
      </c>
      <c r="B2774" t="s">
        <v>9088</v>
      </c>
      <c r="C2774" t="s">
        <v>9044</v>
      </c>
      <c r="D2774" t="s">
        <v>9089</v>
      </c>
      <c r="E2774" t="s">
        <v>417</v>
      </c>
      <c r="F2774" t="s">
        <v>17</v>
      </c>
      <c r="G2774" t="s">
        <v>32</v>
      </c>
      <c r="H2774">
        <v>4</v>
      </c>
      <c r="I2774">
        <v>11</v>
      </c>
      <c r="J2774">
        <v>2</v>
      </c>
      <c r="K2774">
        <v>4</v>
      </c>
      <c r="L2774">
        <v>0</v>
      </c>
    </row>
    <row r="2775" spans="1:12">
      <c r="A2775" t="s">
        <v>9090</v>
      </c>
      <c r="B2775" t="s">
        <v>9091</v>
      </c>
      <c r="C2775" t="s">
        <v>9044</v>
      </c>
      <c r="D2775" t="s">
        <v>9092</v>
      </c>
      <c r="E2775" t="s">
        <v>9093</v>
      </c>
      <c r="F2775" t="s">
        <v>192</v>
      </c>
      <c r="G2775" t="s">
        <v>193</v>
      </c>
      <c r="H2775">
        <v>4</v>
      </c>
      <c r="I2775">
        <v>11</v>
      </c>
      <c r="J2775">
        <v>0</v>
      </c>
      <c r="K2775">
        <v>3</v>
      </c>
      <c r="L2775">
        <v>3</v>
      </c>
    </row>
    <row r="2776" spans="1:12">
      <c r="A2776" t="s">
        <v>9094</v>
      </c>
      <c r="B2776" t="s">
        <v>9095</v>
      </c>
      <c r="C2776" t="s">
        <v>9044</v>
      </c>
      <c r="D2776" t="s">
        <v>9096</v>
      </c>
      <c r="E2776" t="s">
        <v>487</v>
      </c>
      <c r="F2776" t="s">
        <v>17</v>
      </c>
      <c r="G2776" t="s">
        <v>32</v>
      </c>
      <c r="H2776">
        <v>3</v>
      </c>
      <c r="I2776">
        <v>11</v>
      </c>
      <c r="J2776">
        <v>1</v>
      </c>
      <c r="K2776">
        <v>6</v>
      </c>
      <c r="L2776">
        <v>0</v>
      </c>
    </row>
    <row r="2777" spans="1:12">
      <c r="A2777" t="s">
        <v>9097</v>
      </c>
      <c r="B2777" t="s">
        <v>9098</v>
      </c>
      <c r="C2777" t="s">
        <v>9044</v>
      </c>
      <c r="D2777" t="s">
        <v>9099</v>
      </c>
      <c r="E2777" t="s">
        <v>9083</v>
      </c>
      <c r="F2777" t="s">
        <v>17</v>
      </c>
      <c r="G2777" t="s">
        <v>32</v>
      </c>
      <c r="H2777">
        <v>3</v>
      </c>
      <c r="I2777">
        <v>11</v>
      </c>
      <c r="J2777">
        <v>0</v>
      </c>
      <c r="K2777">
        <v>5</v>
      </c>
      <c r="L2777">
        <v>0</v>
      </c>
    </row>
    <row r="2778" spans="1:12">
      <c r="A2778" t="s">
        <v>9100</v>
      </c>
      <c r="B2778" t="s">
        <v>9101</v>
      </c>
      <c r="C2778" t="s">
        <v>9044</v>
      </c>
      <c r="D2778" t="s">
        <v>9102</v>
      </c>
      <c r="E2778" t="s">
        <v>2818</v>
      </c>
      <c r="F2778" t="s">
        <v>17</v>
      </c>
      <c r="G2778" t="s">
        <v>32</v>
      </c>
      <c r="H2778">
        <v>5</v>
      </c>
      <c r="I2778">
        <v>11</v>
      </c>
      <c r="J2778">
        <v>0</v>
      </c>
      <c r="K2778">
        <v>7</v>
      </c>
      <c r="L2778">
        <v>0</v>
      </c>
    </row>
    <row r="2779" spans="1:12">
      <c r="A2779" t="s">
        <v>9103</v>
      </c>
      <c r="B2779" t="s">
        <v>9104</v>
      </c>
      <c r="C2779" t="s">
        <v>9044</v>
      </c>
      <c r="D2779" t="s">
        <v>9105</v>
      </c>
      <c r="E2779" t="s">
        <v>3460</v>
      </c>
      <c r="F2779" t="s">
        <v>17</v>
      </c>
      <c r="G2779" t="s">
        <v>32</v>
      </c>
      <c r="H2779">
        <v>5</v>
      </c>
      <c r="I2779">
        <v>11</v>
      </c>
      <c r="J2779">
        <v>1</v>
      </c>
      <c r="K2779">
        <v>9</v>
      </c>
      <c r="L2779">
        <v>0</v>
      </c>
    </row>
    <row r="2780" spans="1:12">
      <c r="A2780" t="s">
        <v>9106</v>
      </c>
      <c r="B2780" t="s">
        <v>9107</v>
      </c>
      <c r="C2780" t="s">
        <v>9044</v>
      </c>
      <c r="D2780" t="s">
        <v>9108</v>
      </c>
      <c r="E2780" t="s">
        <v>9109</v>
      </c>
      <c r="F2780" t="s">
        <v>192</v>
      </c>
      <c r="G2780" t="s">
        <v>193</v>
      </c>
      <c r="H2780">
        <v>5</v>
      </c>
      <c r="I2780">
        <v>11</v>
      </c>
      <c r="J2780">
        <v>0</v>
      </c>
      <c r="K2780">
        <v>5</v>
      </c>
      <c r="L2780">
        <v>1</v>
      </c>
    </row>
    <row r="2781" spans="1:12">
      <c r="A2781" t="s">
        <v>9110</v>
      </c>
      <c r="B2781" t="s">
        <v>9111</v>
      </c>
      <c r="C2781" t="s">
        <v>9044</v>
      </c>
      <c r="D2781" t="s">
        <v>9112</v>
      </c>
      <c r="E2781" t="s">
        <v>9093</v>
      </c>
      <c r="F2781" t="s">
        <v>17</v>
      </c>
      <c r="G2781" t="s">
        <v>140</v>
      </c>
      <c r="H2781">
        <v>2</v>
      </c>
      <c r="I2781">
        <v>11</v>
      </c>
      <c r="J2781">
        <v>0</v>
      </c>
      <c r="K2781">
        <v>9</v>
      </c>
      <c r="L2781">
        <v>1</v>
      </c>
    </row>
    <row r="2782" spans="1:12">
      <c r="A2782" t="s">
        <v>9113</v>
      </c>
      <c r="B2782" t="s">
        <v>9114</v>
      </c>
      <c r="C2782" t="s">
        <v>9044</v>
      </c>
      <c r="D2782" t="s">
        <v>9115</v>
      </c>
      <c r="E2782" t="s">
        <v>9116</v>
      </c>
      <c r="F2782" t="s">
        <v>17</v>
      </c>
      <c r="G2782" t="s">
        <v>32</v>
      </c>
      <c r="H2782">
        <v>4</v>
      </c>
      <c r="I2782">
        <v>11</v>
      </c>
      <c r="J2782">
        <v>0</v>
      </c>
      <c r="K2782">
        <v>8</v>
      </c>
      <c r="L2782">
        <v>0</v>
      </c>
    </row>
    <row r="2783" spans="1:12">
      <c r="A2783" t="s">
        <v>9117</v>
      </c>
      <c r="B2783" t="s">
        <v>9118</v>
      </c>
      <c r="C2783" t="s">
        <v>9044</v>
      </c>
      <c r="D2783" t="s">
        <v>9119</v>
      </c>
      <c r="E2783" t="s">
        <v>9120</v>
      </c>
      <c r="F2783" t="s">
        <v>17</v>
      </c>
      <c r="G2783" t="s">
        <v>32</v>
      </c>
      <c r="H2783">
        <v>5</v>
      </c>
      <c r="I2783">
        <v>11</v>
      </c>
      <c r="J2783">
        <v>2</v>
      </c>
      <c r="K2783">
        <v>4</v>
      </c>
      <c r="L2783">
        <v>0</v>
      </c>
    </row>
    <row r="2784" spans="1:12">
      <c r="A2784" t="s">
        <v>9121</v>
      </c>
      <c r="B2784" t="s">
        <v>9122</v>
      </c>
      <c r="C2784" t="s">
        <v>9044</v>
      </c>
      <c r="D2784" t="s">
        <v>9123</v>
      </c>
      <c r="E2784" t="s">
        <v>9053</v>
      </c>
      <c r="F2784" t="s">
        <v>17</v>
      </c>
      <c r="G2784" t="s">
        <v>32</v>
      </c>
      <c r="H2784">
        <v>5</v>
      </c>
      <c r="I2784">
        <v>11</v>
      </c>
      <c r="J2784">
        <v>0</v>
      </c>
      <c r="K2784">
        <v>9</v>
      </c>
      <c r="L2784">
        <v>0</v>
      </c>
    </row>
    <row r="2785" spans="1:12">
      <c r="A2785" t="s">
        <v>9124</v>
      </c>
      <c r="B2785" t="s">
        <v>9125</v>
      </c>
      <c r="C2785" t="s">
        <v>9044</v>
      </c>
      <c r="D2785" t="s">
        <v>9126</v>
      </c>
      <c r="E2785" t="s">
        <v>417</v>
      </c>
      <c r="F2785" t="s">
        <v>17</v>
      </c>
      <c r="G2785" t="s">
        <v>32</v>
      </c>
      <c r="H2785">
        <v>3</v>
      </c>
      <c r="I2785">
        <v>11</v>
      </c>
      <c r="J2785">
        <v>0</v>
      </c>
      <c r="K2785">
        <v>9</v>
      </c>
      <c r="L2785">
        <v>0</v>
      </c>
    </row>
    <row r="2786" spans="1:12">
      <c r="A2786" t="s">
        <v>9127</v>
      </c>
      <c r="B2786" t="s">
        <v>9128</v>
      </c>
      <c r="C2786" t="s">
        <v>9044</v>
      </c>
      <c r="D2786" t="s">
        <v>9129</v>
      </c>
      <c r="E2786" t="s">
        <v>9130</v>
      </c>
      <c r="F2786" t="s">
        <v>17</v>
      </c>
      <c r="G2786" t="s">
        <v>32</v>
      </c>
      <c r="H2786">
        <v>3</v>
      </c>
      <c r="I2786">
        <v>11</v>
      </c>
      <c r="J2786">
        <v>0</v>
      </c>
      <c r="K2786">
        <v>9</v>
      </c>
      <c r="L2786">
        <v>2</v>
      </c>
    </row>
    <row r="2787" spans="1:12">
      <c r="A2787" t="s">
        <v>9131</v>
      </c>
      <c r="B2787" t="s">
        <v>9132</v>
      </c>
      <c r="C2787" t="s">
        <v>9044</v>
      </c>
      <c r="D2787" t="s">
        <v>9133</v>
      </c>
      <c r="E2787" t="s">
        <v>9134</v>
      </c>
      <c r="F2787" t="s">
        <v>17</v>
      </c>
      <c r="G2787" t="s">
        <v>32</v>
      </c>
      <c r="H2787">
        <v>5</v>
      </c>
      <c r="I2787">
        <v>11</v>
      </c>
      <c r="J2787">
        <v>1</v>
      </c>
      <c r="K2787">
        <v>10</v>
      </c>
      <c r="L2787">
        <v>0</v>
      </c>
    </row>
    <row r="2788" spans="1:12">
      <c r="A2788" t="s">
        <v>9135</v>
      </c>
      <c r="B2788" t="s">
        <v>4209</v>
      </c>
      <c r="C2788" t="s">
        <v>9044</v>
      </c>
      <c r="D2788" t="s">
        <v>9105</v>
      </c>
      <c r="E2788" t="s">
        <v>3460</v>
      </c>
      <c r="F2788" t="s">
        <v>17</v>
      </c>
      <c r="G2788" t="s">
        <v>140</v>
      </c>
      <c r="H2788">
        <v>4</v>
      </c>
      <c r="I2788">
        <v>11</v>
      </c>
      <c r="J2788">
        <v>0</v>
      </c>
      <c r="K2788">
        <v>10</v>
      </c>
      <c r="L2788">
        <v>0</v>
      </c>
    </row>
    <row r="2789" spans="1:12">
      <c r="A2789" t="s">
        <v>9136</v>
      </c>
      <c r="B2789" t="s">
        <v>9137</v>
      </c>
      <c r="C2789" t="s">
        <v>9044</v>
      </c>
      <c r="D2789" t="s">
        <v>9138</v>
      </c>
      <c r="E2789" t="s">
        <v>5118</v>
      </c>
      <c r="F2789" t="s">
        <v>17</v>
      </c>
      <c r="G2789" t="s">
        <v>32</v>
      </c>
      <c r="H2789">
        <v>3</v>
      </c>
      <c r="I2789">
        <v>11</v>
      </c>
      <c r="J2789">
        <v>1</v>
      </c>
      <c r="K2789">
        <v>5</v>
      </c>
      <c r="L2789">
        <v>0</v>
      </c>
    </row>
    <row r="2790" spans="1:12">
      <c r="A2790" t="s">
        <v>9139</v>
      </c>
      <c r="B2790" t="s">
        <v>9140</v>
      </c>
      <c r="C2790" t="s">
        <v>9044</v>
      </c>
      <c r="D2790" t="s">
        <v>9141</v>
      </c>
      <c r="E2790" t="s">
        <v>9093</v>
      </c>
      <c r="F2790" t="s">
        <v>17</v>
      </c>
      <c r="G2790" t="s">
        <v>32</v>
      </c>
      <c r="H2790">
        <v>4</v>
      </c>
      <c r="I2790">
        <v>11</v>
      </c>
      <c r="J2790">
        <v>0</v>
      </c>
      <c r="K2790">
        <v>7</v>
      </c>
      <c r="L2790">
        <v>1</v>
      </c>
    </row>
    <row r="2791" spans="1:12">
      <c r="A2791" t="s">
        <v>9142</v>
      </c>
      <c r="B2791" t="s">
        <v>9143</v>
      </c>
      <c r="C2791" t="s">
        <v>9044</v>
      </c>
      <c r="D2791" t="s">
        <v>9144</v>
      </c>
      <c r="E2791" t="s">
        <v>9109</v>
      </c>
      <c r="F2791" t="s">
        <v>17</v>
      </c>
      <c r="G2791" t="s">
        <v>32</v>
      </c>
      <c r="H2791">
        <v>4</v>
      </c>
      <c r="I2791">
        <v>11</v>
      </c>
      <c r="J2791">
        <v>0</v>
      </c>
      <c r="K2791">
        <v>10</v>
      </c>
      <c r="L2791">
        <v>1</v>
      </c>
    </row>
    <row r="2792" spans="1:12">
      <c r="A2792" t="s">
        <v>9145</v>
      </c>
      <c r="B2792" t="s">
        <v>9146</v>
      </c>
      <c r="C2792" t="s">
        <v>9044</v>
      </c>
      <c r="D2792" t="s">
        <v>9048</v>
      </c>
      <c r="E2792" t="s">
        <v>9049</v>
      </c>
      <c r="F2792" t="s">
        <v>17</v>
      </c>
      <c r="G2792" t="s">
        <v>32</v>
      </c>
      <c r="H2792">
        <v>4</v>
      </c>
      <c r="I2792">
        <v>11</v>
      </c>
      <c r="J2792">
        <v>0</v>
      </c>
      <c r="K2792">
        <v>11</v>
      </c>
      <c r="L2792">
        <v>0</v>
      </c>
    </row>
    <row r="2793" spans="1:12">
      <c r="A2793" t="s">
        <v>9147</v>
      </c>
      <c r="B2793" t="s">
        <v>9148</v>
      </c>
      <c r="C2793" t="s">
        <v>9044</v>
      </c>
      <c r="D2793" t="s">
        <v>9149</v>
      </c>
      <c r="E2793" t="s">
        <v>9150</v>
      </c>
      <c r="F2793" t="s">
        <v>17</v>
      </c>
      <c r="G2793" t="s">
        <v>32</v>
      </c>
      <c r="H2793">
        <v>4</v>
      </c>
      <c r="I2793">
        <v>11</v>
      </c>
      <c r="J2793">
        <v>1</v>
      </c>
      <c r="K2793">
        <v>7</v>
      </c>
      <c r="L2793">
        <v>0</v>
      </c>
    </row>
    <row r="2794" spans="1:12">
      <c r="A2794" t="s">
        <v>9151</v>
      </c>
      <c r="B2794" t="s">
        <v>9152</v>
      </c>
      <c r="C2794" t="s">
        <v>9044</v>
      </c>
      <c r="D2794" t="s">
        <v>9144</v>
      </c>
      <c r="E2794" t="s">
        <v>9109</v>
      </c>
      <c r="F2794" t="s">
        <v>17</v>
      </c>
      <c r="G2794" t="s">
        <v>32</v>
      </c>
      <c r="H2794">
        <v>4</v>
      </c>
      <c r="I2794">
        <v>11</v>
      </c>
      <c r="J2794">
        <v>0</v>
      </c>
      <c r="K2794">
        <v>8</v>
      </c>
      <c r="L2794">
        <v>1</v>
      </c>
    </row>
    <row r="2795" spans="1:12">
      <c r="A2795" t="s">
        <v>9153</v>
      </c>
      <c r="B2795" t="s">
        <v>9154</v>
      </c>
      <c r="C2795" t="s">
        <v>9044</v>
      </c>
      <c r="D2795" t="s">
        <v>9155</v>
      </c>
      <c r="E2795" t="s">
        <v>9156</v>
      </c>
      <c r="F2795" t="s">
        <v>17</v>
      </c>
      <c r="G2795" t="s">
        <v>140</v>
      </c>
      <c r="H2795">
        <v>4</v>
      </c>
      <c r="I2795">
        <v>11</v>
      </c>
      <c r="J2795">
        <v>1</v>
      </c>
      <c r="K2795">
        <v>4</v>
      </c>
      <c r="L2795">
        <v>0</v>
      </c>
    </row>
    <row r="2796" spans="1:12">
      <c r="A2796" t="s">
        <v>9157</v>
      </c>
      <c r="B2796" t="s">
        <v>9158</v>
      </c>
      <c r="C2796" t="s">
        <v>9044</v>
      </c>
      <c r="D2796" t="s">
        <v>9159</v>
      </c>
      <c r="E2796" t="s">
        <v>9116</v>
      </c>
      <c r="F2796" t="s">
        <v>17</v>
      </c>
      <c r="G2796" t="s">
        <v>32</v>
      </c>
      <c r="H2796">
        <v>5</v>
      </c>
      <c r="I2796">
        <v>11</v>
      </c>
      <c r="J2796">
        <v>1</v>
      </c>
      <c r="K2796">
        <v>5</v>
      </c>
      <c r="L2796">
        <v>0</v>
      </c>
    </row>
    <row r="2797" spans="1:12">
      <c r="A2797" t="s">
        <v>9160</v>
      </c>
      <c r="B2797" t="s">
        <v>9161</v>
      </c>
      <c r="C2797" t="s">
        <v>9044</v>
      </c>
      <c r="D2797" t="s">
        <v>9162</v>
      </c>
      <c r="E2797" t="s">
        <v>9120</v>
      </c>
      <c r="F2797" t="s">
        <v>17</v>
      </c>
      <c r="G2797" t="s">
        <v>140</v>
      </c>
      <c r="H2797">
        <v>3</v>
      </c>
      <c r="I2797">
        <v>11</v>
      </c>
      <c r="J2797">
        <v>0</v>
      </c>
      <c r="K2797">
        <v>10</v>
      </c>
      <c r="L2797">
        <v>0</v>
      </c>
    </row>
    <row r="2798" spans="1:12">
      <c r="A2798" t="s">
        <v>9163</v>
      </c>
      <c r="B2798" t="s">
        <v>9164</v>
      </c>
      <c r="C2798" t="s">
        <v>9044</v>
      </c>
      <c r="D2798" t="s">
        <v>9165</v>
      </c>
      <c r="E2798" t="s">
        <v>3460</v>
      </c>
      <c r="F2798" t="s">
        <v>17</v>
      </c>
      <c r="G2798" t="s">
        <v>87</v>
      </c>
      <c r="H2798">
        <v>4</v>
      </c>
      <c r="I2798">
        <v>11</v>
      </c>
      <c r="J2798">
        <v>1</v>
      </c>
      <c r="K2798">
        <v>6</v>
      </c>
      <c r="L2798">
        <v>0</v>
      </c>
    </row>
    <row r="2799" spans="1:12">
      <c r="A2799" t="s">
        <v>9166</v>
      </c>
      <c r="B2799" t="s">
        <v>9167</v>
      </c>
      <c r="C2799" t="s">
        <v>9044</v>
      </c>
      <c r="D2799" t="s">
        <v>9168</v>
      </c>
      <c r="E2799" t="s">
        <v>9109</v>
      </c>
      <c r="F2799" t="s">
        <v>17</v>
      </c>
      <c r="G2799" t="s">
        <v>18</v>
      </c>
      <c r="H2799">
        <v>4</v>
      </c>
      <c r="I2799">
        <v>11</v>
      </c>
      <c r="J2799">
        <v>1</v>
      </c>
      <c r="K2799">
        <v>10</v>
      </c>
      <c r="L2799">
        <v>0</v>
      </c>
    </row>
    <row r="2800" spans="1:12">
      <c r="A2800" t="s">
        <v>9169</v>
      </c>
      <c r="B2800" t="s">
        <v>9170</v>
      </c>
      <c r="C2800" t="s">
        <v>9044</v>
      </c>
      <c r="D2800" t="s">
        <v>9171</v>
      </c>
      <c r="E2800" t="s">
        <v>9130</v>
      </c>
      <c r="F2800" t="s">
        <v>17</v>
      </c>
      <c r="G2800" t="s">
        <v>32</v>
      </c>
      <c r="H2800">
        <v>4</v>
      </c>
      <c r="I2800">
        <v>11</v>
      </c>
      <c r="J2800">
        <v>0</v>
      </c>
      <c r="K2800">
        <v>9</v>
      </c>
      <c r="L2800">
        <v>0</v>
      </c>
    </row>
    <row r="2801" spans="1:12">
      <c r="A2801" t="s">
        <v>9172</v>
      </c>
      <c r="B2801" t="s">
        <v>9173</v>
      </c>
      <c r="C2801" t="s">
        <v>9044</v>
      </c>
      <c r="D2801" t="s">
        <v>9174</v>
      </c>
      <c r="E2801" t="s">
        <v>9175</v>
      </c>
      <c r="F2801" t="s">
        <v>17</v>
      </c>
      <c r="G2801" t="s">
        <v>32</v>
      </c>
      <c r="H2801">
        <v>4</v>
      </c>
      <c r="I2801">
        <v>11</v>
      </c>
      <c r="J2801">
        <v>1</v>
      </c>
      <c r="K2801">
        <v>5</v>
      </c>
      <c r="L2801">
        <v>0</v>
      </c>
    </row>
    <row r="2802" spans="1:12">
      <c r="A2802" t="s">
        <v>9176</v>
      </c>
      <c r="B2802" t="s">
        <v>8666</v>
      </c>
      <c r="C2802" t="s">
        <v>9044</v>
      </c>
      <c r="D2802" t="s">
        <v>9177</v>
      </c>
      <c r="E2802" t="s">
        <v>9053</v>
      </c>
      <c r="F2802" t="s">
        <v>17</v>
      </c>
      <c r="G2802" t="s">
        <v>32</v>
      </c>
      <c r="H2802">
        <v>3</v>
      </c>
      <c r="I2802">
        <v>11</v>
      </c>
      <c r="J2802">
        <v>0</v>
      </c>
      <c r="K2802">
        <v>6</v>
      </c>
      <c r="L2802">
        <v>2</v>
      </c>
    </row>
    <row r="2803" spans="1:12">
      <c r="A2803" t="s">
        <v>9178</v>
      </c>
      <c r="B2803" t="s">
        <v>9179</v>
      </c>
      <c r="C2803" t="s">
        <v>9044</v>
      </c>
      <c r="D2803" t="s">
        <v>9180</v>
      </c>
      <c r="E2803" t="s">
        <v>9181</v>
      </c>
      <c r="F2803" t="s">
        <v>17</v>
      </c>
      <c r="G2803" t="s">
        <v>87</v>
      </c>
      <c r="H2803">
        <v>3</v>
      </c>
      <c r="I2803">
        <v>11</v>
      </c>
      <c r="J2803">
        <v>0</v>
      </c>
      <c r="K2803">
        <v>8</v>
      </c>
      <c r="L2803">
        <v>0</v>
      </c>
    </row>
    <row r="2804" spans="1:12">
      <c r="A2804" t="s">
        <v>9182</v>
      </c>
      <c r="B2804" t="s">
        <v>9183</v>
      </c>
      <c r="C2804" t="s">
        <v>9044</v>
      </c>
      <c r="D2804" t="s">
        <v>9184</v>
      </c>
      <c r="E2804" t="s">
        <v>9185</v>
      </c>
      <c r="F2804" t="s">
        <v>17</v>
      </c>
      <c r="G2804" t="s">
        <v>32</v>
      </c>
      <c r="H2804">
        <v>3</v>
      </c>
      <c r="I2804">
        <v>11</v>
      </c>
      <c r="J2804">
        <v>0</v>
      </c>
      <c r="K2804">
        <v>7</v>
      </c>
      <c r="L2804">
        <v>1</v>
      </c>
    </row>
    <row r="2805" spans="1:12">
      <c r="A2805" t="s">
        <v>9186</v>
      </c>
      <c r="B2805" t="s">
        <v>9187</v>
      </c>
      <c r="C2805" t="s">
        <v>9044</v>
      </c>
      <c r="D2805" t="s">
        <v>9188</v>
      </c>
      <c r="E2805" t="s">
        <v>5118</v>
      </c>
      <c r="F2805" t="s">
        <v>17</v>
      </c>
      <c r="G2805" t="s">
        <v>32</v>
      </c>
      <c r="H2805">
        <v>3</v>
      </c>
      <c r="I2805">
        <v>11</v>
      </c>
      <c r="J2805">
        <v>1</v>
      </c>
      <c r="K2805">
        <v>6</v>
      </c>
      <c r="L2805">
        <v>0</v>
      </c>
    </row>
    <row r="2806" spans="1:12">
      <c r="A2806" t="s">
        <v>9189</v>
      </c>
      <c r="B2806" t="s">
        <v>9190</v>
      </c>
      <c r="C2806" t="s">
        <v>9044</v>
      </c>
      <c r="D2806" t="s">
        <v>9191</v>
      </c>
      <c r="E2806" t="s">
        <v>9093</v>
      </c>
      <c r="F2806" t="s">
        <v>17</v>
      </c>
      <c r="G2806" t="s">
        <v>140</v>
      </c>
      <c r="H2806">
        <v>4</v>
      </c>
      <c r="I2806">
        <v>11</v>
      </c>
      <c r="J2806">
        <v>1</v>
      </c>
      <c r="K2806">
        <v>9</v>
      </c>
      <c r="L2806">
        <v>0</v>
      </c>
    </row>
    <row r="2807" spans="1:12">
      <c r="A2807" t="s">
        <v>9192</v>
      </c>
      <c r="B2807" t="s">
        <v>9193</v>
      </c>
      <c r="C2807" t="s">
        <v>9044</v>
      </c>
      <c r="D2807" t="s">
        <v>9141</v>
      </c>
      <c r="E2807" t="s">
        <v>9093</v>
      </c>
      <c r="F2807" t="s">
        <v>17</v>
      </c>
      <c r="G2807" t="s">
        <v>32</v>
      </c>
      <c r="H2807">
        <v>4</v>
      </c>
      <c r="I2807">
        <v>11</v>
      </c>
      <c r="J2807">
        <v>0</v>
      </c>
      <c r="K2807">
        <v>10</v>
      </c>
      <c r="L2807">
        <v>1</v>
      </c>
    </row>
    <row r="2808" spans="1:12">
      <c r="A2808" t="s">
        <v>9194</v>
      </c>
      <c r="B2808" t="s">
        <v>9195</v>
      </c>
      <c r="C2808" t="s">
        <v>9044</v>
      </c>
      <c r="D2808" t="s">
        <v>9196</v>
      </c>
      <c r="E2808" t="s">
        <v>9093</v>
      </c>
      <c r="F2808" t="s">
        <v>17</v>
      </c>
      <c r="G2808" t="s">
        <v>32</v>
      </c>
      <c r="H2808">
        <v>4</v>
      </c>
      <c r="I2808">
        <v>11</v>
      </c>
      <c r="J2808">
        <v>0</v>
      </c>
      <c r="K2808">
        <v>7</v>
      </c>
      <c r="L2808">
        <v>0</v>
      </c>
    </row>
    <row r="2809" spans="1:12">
      <c r="A2809" t="s">
        <v>9197</v>
      </c>
      <c r="B2809" t="s">
        <v>9198</v>
      </c>
      <c r="C2809" t="s">
        <v>9044</v>
      </c>
      <c r="D2809" t="s">
        <v>9199</v>
      </c>
      <c r="E2809" t="s">
        <v>9057</v>
      </c>
      <c r="F2809" t="s">
        <v>17</v>
      </c>
      <c r="G2809" t="s">
        <v>32</v>
      </c>
      <c r="H2809">
        <v>4</v>
      </c>
      <c r="I2809">
        <v>11</v>
      </c>
      <c r="J2809">
        <v>3</v>
      </c>
      <c r="K2809">
        <v>8</v>
      </c>
      <c r="L2809">
        <v>0</v>
      </c>
    </row>
    <row r="2810" spans="1:12">
      <c r="A2810" t="s">
        <v>9200</v>
      </c>
      <c r="B2810" t="s">
        <v>9201</v>
      </c>
      <c r="C2810" t="s">
        <v>9044</v>
      </c>
      <c r="D2810" t="s">
        <v>9202</v>
      </c>
      <c r="E2810" t="s">
        <v>9093</v>
      </c>
      <c r="F2810" t="s">
        <v>17</v>
      </c>
      <c r="G2810" t="s">
        <v>32</v>
      </c>
      <c r="H2810">
        <v>4</v>
      </c>
      <c r="I2810">
        <v>11</v>
      </c>
      <c r="J2810">
        <v>0</v>
      </c>
      <c r="K2810">
        <v>8</v>
      </c>
      <c r="L2810">
        <v>2</v>
      </c>
    </row>
    <row r="2811" spans="1:12">
      <c r="A2811" t="s">
        <v>9203</v>
      </c>
      <c r="B2811" t="s">
        <v>9204</v>
      </c>
      <c r="C2811" t="s">
        <v>9044</v>
      </c>
      <c r="D2811" t="s">
        <v>9205</v>
      </c>
      <c r="E2811" t="s">
        <v>9068</v>
      </c>
      <c r="F2811" t="s">
        <v>17</v>
      </c>
      <c r="G2811" t="s">
        <v>32</v>
      </c>
      <c r="H2811">
        <v>4</v>
      </c>
      <c r="I2811">
        <v>11</v>
      </c>
      <c r="J2811">
        <v>1</v>
      </c>
      <c r="K2811">
        <v>5</v>
      </c>
      <c r="L2811">
        <v>0</v>
      </c>
    </row>
    <row r="2812" spans="1:12">
      <c r="A2812" t="s">
        <v>9206</v>
      </c>
      <c r="B2812" t="s">
        <v>9207</v>
      </c>
      <c r="C2812" t="s">
        <v>9044</v>
      </c>
      <c r="D2812" t="s">
        <v>9208</v>
      </c>
      <c r="E2812" t="s">
        <v>3460</v>
      </c>
      <c r="F2812" t="s">
        <v>17</v>
      </c>
      <c r="G2812" t="s">
        <v>27</v>
      </c>
      <c r="H2812">
        <v>4</v>
      </c>
      <c r="I2812">
        <v>11</v>
      </c>
      <c r="J2812">
        <v>1</v>
      </c>
      <c r="K2812">
        <v>10</v>
      </c>
      <c r="L2812">
        <v>0</v>
      </c>
    </row>
    <row r="2813" spans="1:12">
      <c r="A2813" t="s">
        <v>9209</v>
      </c>
      <c r="B2813" t="s">
        <v>9210</v>
      </c>
      <c r="C2813" t="s">
        <v>9044</v>
      </c>
      <c r="D2813" t="s">
        <v>9211</v>
      </c>
      <c r="E2813" t="s">
        <v>2818</v>
      </c>
      <c r="F2813" t="s">
        <v>17</v>
      </c>
      <c r="G2813" t="s">
        <v>32</v>
      </c>
      <c r="H2813">
        <v>4</v>
      </c>
      <c r="I2813">
        <v>11</v>
      </c>
      <c r="J2813">
        <v>0</v>
      </c>
      <c r="K2813">
        <v>8</v>
      </c>
      <c r="L2813">
        <v>0</v>
      </c>
    </row>
    <row r="2814" spans="1:12">
      <c r="A2814" t="s">
        <v>9212</v>
      </c>
      <c r="B2814" t="s">
        <v>9213</v>
      </c>
      <c r="C2814" t="s">
        <v>9044</v>
      </c>
      <c r="D2814" t="s">
        <v>9214</v>
      </c>
      <c r="E2814" t="s">
        <v>9076</v>
      </c>
      <c r="F2814" t="s">
        <v>17</v>
      </c>
      <c r="G2814" t="s">
        <v>32</v>
      </c>
      <c r="H2814">
        <v>4</v>
      </c>
      <c r="I2814">
        <v>11</v>
      </c>
      <c r="J2814">
        <v>0</v>
      </c>
      <c r="K2814">
        <v>9</v>
      </c>
      <c r="L2814">
        <v>0</v>
      </c>
    </row>
    <row r="2815" spans="1:12">
      <c r="A2815" t="s">
        <v>9215</v>
      </c>
      <c r="B2815" t="s">
        <v>9216</v>
      </c>
      <c r="C2815" t="s">
        <v>9044</v>
      </c>
      <c r="D2815" t="s">
        <v>9123</v>
      </c>
      <c r="E2815" t="s">
        <v>9053</v>
      </c>
      <c r="F2815" t="s">
        <v>17</v>
      </c>
      <c r="G2815" t="s">
        <v>32</v>
      </c>
      <c r="H2815">
        <v>5</v>
      </c>
      <c r="I2815">
        <v>11</v>
      </c>
      <c r="J2815">
        <v>2</v>
      </c>
      <c r="K2815">
        <v>4</v>
      </c>
      <c r="L2815">
        <v>1</v>
      </c>
    </row>
    <row r="2816" spans="1:12">
      <c r="A2816" t="s">
        <v>9217</v>
      </c>
      <c r="B2816" t="s">
        <v>9218</v>
      </c>
      <c r="C2816" t="s">
        <v>9044</v>
      </c>
      <c r="D2816" t="s">
        <v>9219</v>
      </c>
      <c r="E2816" t="s">
        <v>9220</v>
      </c>
      <c r="F2816" t="s">
        <v>17</v>
      </c>
      <c r="G2816" t="s">
        <v>32</v>
      </c>
      <c r="H2816">
        <v>5</v>
      </c>
      <c r="I2816">
        <v>11</v>
      </c>
      <c r="J2816">
        <v>0</v>
      </c>
      <c r="K2816">
        <v>7</v>
      </c>
      <c r="L2816">
        <v>2</v>
      </c>
    </row>
    <row r="2817" spans="1:12">
      <c r="A2817" t="s">
        <v>9221</v>
      </c>
      <c r="B2817" t="s">
        <v>9222</v>
      </c>
      <c r="C2817" t="s">
        <v>9044</v>
      </c>
      <c r="D2817" t="s">
        <v>9223</v>
      </c>
      <c r="E2817" t="s">
        <v>9130</v>
      </c>
      <c r="F2817" t="s">
        <v>17</v>
      </c>
      <c r="G2817" t="s">
        <v>87</v>
      </c>
      <c r="H2817">
        <v>4</v>
      </c>
      <c r="I2817">
        <v>11</v>
      </c>
      <c r="J2817">
        <v>0</v>
      </c>
      <c r="K2817">
        <v>7</v>
      </c>
      <c r="L2817">
        <v>0</v>
      </c>
    </row>
    <row r="2818" spans="1:12">
      <c r="A2818" t="s">
        <v>9224</v>
      </c>
      <c r="B2818" t="s">
        <v>9225</v>
      </c>
      <c r="C2818" t="s">
        <v>9044</v>
      </c>
      <c r="D2818" t="s">
        <v>9226</v>
      </c>
      <c r="E2818" t="s">
        <v>9134</v>
      </c>
      <c r="F2818" t="s">
        <v>17</v>
      </c>
      <c r="G2818" t="s">
        <v>32</v>
      </c>
      <c r="H2818">
        <v>3</v>
      </c>
      <c r="I2818">
        <v>11</v>
      </c>
      <c r="J2818">
        <v>0</v>
      </c>
      <c r="K2818">
        <v>8</v>
      </c>
      <c r="L2818">
        <v>1</v>
      </c>
    </row>
    <row r="2819" spans="1:12">
      <c r="A2819" t="s">
        <v>9227</v>
      </c>
      <c r="B2819" t="s">
        <v>9228</v>
      </c>
      <c r="C2819" t="s">
        <v>9044</v>
      </c>
      <c r="D2819" t="s">
        <v>9229</v>
      </c>
      <c r="E2819" t="s">
        <v>1758</v>
      </c>
      <c r="F2819" t="s">
        <v>235</v>
      </c>
      <c r="G2819" t="s">
        <v>32</v>
      </c>
      <c r="H2819">
        <v>3</v>
      </c>
      <c r="I2819">
        <v>11</v>
      </c>
      <c r="J2819">
        <v>0</v>
      </c>
      <c r="K2819">
        <v>5</v>
      </c>
      <c r="L2819">
        <v>0</v>
      </c>
    </row>
    <row r="2820" spans="1:12">
      <c r="A2820" t="s">
        <v>9230</v>
      </c>
      <c r="B2820" t="s">
        <v>9231</v>
      </c>
      <c r="C2820" t="s">
        <v>9044</v>
      </c>
      <c r="D2820" t="s">
        <v>9232</v>
      </c>
      <c r="E2820" t="s">
        <v>1758</v>
      </c>
      <c r="F2820" t="s">
        <v>235</v>
      </c>
      <c r="G2820" t="s">
        <v>32</v>
      </c>
      <c r="H2820">
        <v>3</v>
      </c>
      <c r="I2820">
        <v>11</v>
      </c>
      <c r="J2820">
        <v>0</v>
      </c>
      <c r="K2820">
        <v>7</v>
      </c>
      <c r="L2820">
        <v>0</v>
      </c>
    </row>
    <row r="2821" spans="1:12">
      <c r="A2821" t="s">
        <v>9233</v>
      </c>
      <c r="B2821" t="s">
        <v>9234</v>
      </c>
      <c r="C2821" t="s">
        <v>9044</v>
      </c>
      <c r="D2821" t="s">
        <v>9235</v>
      </c>
      <c r="E2821" t="s">
        <v>9236</v>
      </c>
      <c r="F2821" t="s">
        <v>235</v>
      </c>
      <c r="G2821" t="s">
        <v>32</v>
      </c>
      <c r="H2821">
        <v>4</v>
      </c>
      <c r="I2821">
        <v>11</v>
      </c>
      <c r="J2821">
        <v>0</v>
      </c>
      <c r="K2821">
        <v>6</v>
      </c>
      <c r="L2821">
        <v>0</v>
      </c>
    </row>
    <row r="2822" spans="1:12">
      <c r="A2822" t="s">
        <v>9237</v>
      </c>
      <c r="B2822" t="s">
        <v>9238</v>
      </c>
      <c r="C2822" t="s">
        <v>9044</v>
      </c>
      <c r="D2822" t="s">
        <v>9239</v>
      </c>
      <c r="E2822" t="s">
        <v>5077</v>
      </c>
      <c r="F2822" t="s">
        <v>235</v>
      </c>
      <c r="G2822" t="s">
        <v>32</v>
      </c>
      <c r="H2822">
        <v>4</v>
      </c>
      <c r="I2822">
        <v>11</v>
      </c>
      <c r="J2822">
        <v>0</v>
      </c>
      <c r="K2822">
        <v>5</v>
      </c>
      <c r="L2822">
        <v>0</v>
      </c>
    </row>
    <row r="2823" spans="1:12">
      <c r="A2823" t="s">
        <v>9240</v>
      </c>
      <c r="B2823" t="s">
        <v>9241</v>
      </c>
      <c r="C2823" t="s">
        <v>9044</v>
      </c>
      <c r="D2823" t="s">
        <v>9242</v>
      </c>
      <c r="E2823" t="s">
        <v>9116</v>
      </c>
      <c r="F2823" t="s">
        <v>235</v>
      </c>
      <c r="G2823" t="s">
        <v>32</v>
      </c>
      <c r="H2823">
        <v>3</v>
      </c>
      <c r="I2823">
        <v>11</v>
      </c>
      <c r="J2823">
        <v>0</v>
      </c>
      <c r="K2823">
        <v>3</v>
      </c>
      <c r="L2823">
        <v>0</v>
      </c>
    </row>
    <row r="2824" spans="1:12">
      <c r="A2824" t="s">
        <v>9243</v>
      </c>
      <c r="B2824" t="s">
        <v>9244</v>
      </c>
      <c r="C2824" t="s">
        <v>9044</v>
      </c>
      <c r="D2824" t="s">
        <v>9245</v>
      </c>
      <c r="E2824" t="s">
        <v>9246</v>
      </c>
      <c r="F2824" t="s">
        <v>235</v>
      </c>
      <c r="G2824" t="s">
        <v>32</v>
      </c>
      <c r="H2824">
        <v>3</v>
      </c>
      <c r="I2824">
        <v>11</v>
      </c>
      <c r="J2824">
        <v>0</v>
      </c>
      <c r="K2824">
        <v>5</v>
      </c>
      <c r="L2824">
        <v>0</v>
      </c>
    </row>
    <row r="2825" spans="1:12">
      <c r="A2825" t="s">
        <v>9247</v>
      </c>
      <c r="B2825" t="s">
        <v>9248</v>
      </c>
      <c r="C2825" t="s">
        <v>9044</v>
      </c>
      <c r="D2825" t="s">
        <v>9249</v>
      </c>
      <c r="E2825" t="s">
        <v>9175</v>
      </c>
      <c r="F2825" t="s">
        <v>235</v>
      </c>
      <c r="G2825" t="s">
        <v>32</v>
      </c>
      <c r="H2825">
        <v>4</v>
      </c>
      <c r="I2825">
        <v>11</v>
      </c>
      <c r="J2825">
        <v>0</v>
      </c>
      <c r="K2825">
        <v>7</v>
      </c>
      <c r="L2825">
        <v>0</v>
      </c>
    </row>
    <row r="2826" spans="1:12">
      <c r="A2826" t="s">
        <v>9250</v>
      </c>
      <c r="B2826" t="s">
        <v>9251</v>
      </c>
      <c r="C2826" t="s">
        <v>9044</v>
      </c>
      <c r="D2826" t="s">
        <v>9252</v>
      </c>
      <c r="E2826" t="s">
        <v>9253</v>
      </c>
      <c r="F2826" t="s">
        <v>235</v>
      </c>
      <c r="G2826" t="s">
        <v>32</v>
      </c>
      <c r="H2826">
        <v>5</v>
      </c>
      <c r="I2826">
        <v>11</v>
      </c>
      <c r="J2826">
        <v>0</v>
      </c>
      <c r="K2826">
        <v>4</v>
      </c>
      <c r="L2826">
        <v>0</v>
      </c>
    </row>
    <row r="2827" spans="1:12">
      <c r="A2827" t="s">
        <v>9254</v>
      </c>
      <c r="B2827" t="s">
        <v>9255</v>
      </c>
      <c r="C2827" t="s">
        <v>9044</v>
      </c>
      <c r="D2827" t="s">
        <v>9256</v>
      </c>
      <c r="E2827" t="s">
        <v>6328</v>
      </c>
      <c r="F2827" t="s">
        <v>235</v>
      </c>
      <c r="G2827" t="s">
        <v>32</v>
      </c>
      <c r="H2827">
        <v>3</v>
      </c>
      <c r="I2827">
        <v>11</v>
      </c>
      <c r="J2827">
        <v>0</v>
      </c>
      <c r="K2827">
        <v>7</v>
      </c>
      <c r="L2827">
        <v>1</v>
      </c>
    </row>
    <row r="2828" spans="1:12">
      <c r="A2828" t="s">
        <v>9257</v>
      </c>
      <c r="B2828" t="s">
        <v>9258</v>
      </c>
      <c r="C2828" t="s">
        <v>9259</v>
      </c>
      <c r="D2828" t="s">
        <v>9260</v>
      </c>
      <c r="E2828" t="s">
        <v>3493</v>
      </c>
      <c r="F2828" t="s">
        <v>17</v>
      </c>
      <c r="G2828" t="s">
        <v>18</v>
      </c>
      <c r="H2828">
        <v>2</v>
      </c>
      <c r="I2828">
        <v>11</v>
      </c>
      <c r="J2828">
        <v>0</v>
      </c>
      <c r="K2828">
        <v>8</v>
      </c>
      <c r="L2828">
        <v>0</v>
      </c>
    </row>
    <row r="2829" spans="1:12">
      <c r="A2829" t="s">
        <v>9261</v>
      </c>
      <c r="B2829" t="s">
        <v>9262</v>
      </c>
      <c r="C2829" t="s">
        <v>9259</v>
      </c>
      <c r="D2829" t="s">
        <v>9263</v>
      </c>
      <c r="E2829" t="s">
        <v>9264</v>
      </c>
      <c r="F2829" t="s">
        <v>17</v>
      </c>
      <c r="G2829" t="s">
        <v>113</v>
      </c>
      <c r="H2829">
        <v>3</v>
      </c>
      <c r="I2829">
        <v>11</v>
      </c>
      <c r="J2829">
        <v>0</v>
      </c>
      <c r="K2829">
        <v>9</v>
      </c>
      <c r="L2829">
        <v>1</v>
      </c>
    </row>
    <row r="2830" spans="1:12">
      <c r="A2830" t="s">
        <v>9265</v>
      </c>
      <c r="B2830" t="s">
        <v>9266</v>
      </c>
      <c r="C2830" t="s">
        <v>9259</v>
      </c>
      <c r="D2830" t="s">
        <v>9267</v>
      </c>
      <c r="E2830" t="s">
        <v>1510</v>
      </c>
      <c r="F2830" t="s">
        <v>17</v>
      </c>
      <c r="G2830" t="s">
        <v>27</v>
      </c>
      <c r="H2830">
        <v>1</v>
      </c>
      <c r="I2830">
        <v>11</v>
      </c>
      <c r="J2830">
        <v>0</v>
      </c>
      <c r="K2830">
        <v>6</v>
      </c>
      <c r="L2830">
        <v>1</v>
      </c>
    </row>
    <row r="2831" spans="1:12">
      <c r="A2831" t="s">
        <v>9268</v>
      </c>
      <c r="B2831" t="s">
        <v>9269</v>
      </c>
      <c r="C2831" t="s">
        <v>9259</v>
      </c>
      <c r="D2831" t="s">
        <v>9270</v>
      </c>
      <c r="E2831" t="s">
        <v>9271</v>
      </c>
      <c r="F2831" t="s">
        <v>17</v>
      </c>
      <c r="G2831" t="s">
        <v>87</v>
      </c>
      <c r="H2831">
        <v>4</v>
      </c>
      <c r="I2831">
        <v>11</v>
      </c>
      <c r="J2831">
        <v>1</v>
      </c>
      <c r="K2831">
        <v>7</v>
      </c>
      <c r="L2831">
        <v>0</v>
      </c>
    </row>
    <row r="2832" spans="1:12">
      <c r="A2832" t="s">
        <v>9272</v>
      </c>
      <c r="B2832" t="s">
        <v>9273</v>
      </c>
      <c r="C2832" t="s">
        <v>9259</v>
      </c>
      <c r="D2832" t="s">
        <v>9274</v>
      </c>
      <c r="E2832" t="s">
        <v>9275</v>
      </c>
      <c r="F2832" t="s">
        <v>17</v>
      </c>
      <c r="G2832" t="s">
        <v>113</v>
      </c>
      <c r="H2832">
        <v>3</v>
      </c>
      <c r="I2832">
        <v>11</v>
      </c>
      <c r="J2832">
        <v>0</v>
      </c>
      <c r="K2832">
        <v>9</v>
      </c>
      <c r="L2832">
        <v>0</v>
      </c>
    </row>
    <row r="2833" spans="1:12">
      <c r="A2833" t="s">
        <v>9276</v>
      </c>
      <c r="B2833" t="s">
        <v>9277</v>
      </c>
      <c r="C2833" t="s">
        <v>9259</v>
      </c>
      <c r="D2833" t="s">
        <v>9278</v>
      </c>
      <c r="E2833" t="s">
        <v>9279</v>
      </c>
      <c r="F2833" t="s">
        <v>17</v>
      </c>
      <c r="G2833" t="s">
        <v>87</v>
      </c>
      <c r="H2833">
        <v>3</v>
      </c>
      <c r="I2833">
        <v>11</v>
      </c>
      <c r="J2833">
        <v>0</v>
      </c>
      <c r="K2833">
        <v>10</v>
      </c>
      <c r="L2833">
        <v>0</v>
      </c>
    </row>
    <row r="2834" spans="1:12">
      <c r="A2834" t="s">
        <v>9280</v>
      </c>
      <c r="B2834" t="s">
        <v>9281</v>
      </c>
      <c r="C2834" t="s">
        <v>9259</v>
      </c>
      <c r="D2834" t="s">
        <v>9282</v>
      </c>
      <c r="E2834" t="s">
        <v>9283</v>
      </c>
      <c r="F2834" t="s">
        <v>17</v>
      </c>
      <c r="G2834" t="s">
        <v>18</v>
      </c>
      <c r="H2834">
        <v>4</v>
      </c>
      <c r="I2834">
        <v>11</v>
      </c>
      <c r="J2834">
        <v>1</v>
      </c>
      <c r="K2834">
        <v>7</v>
      </c>
      <c r="L2834">
        <v>0</v>
      </c>
    </row>
    <row r="2835" spans="1:12">
      <c r="A2835" t="s">
        <v>9284</v>
      </c>
      <c r="B2835" t="s">
        <v>9285</v>
      </c>
      <c r="C2835" t="s">
        <v>9259</v>
      </c>
      <c r="D2835" t="s">
        <v>9286</v>
      </c>
      <c r="E2835" t="s">
        <v>5595</v>
      </c>
      <c r="F2835" t="s">
        <v>17</v>
      </c>
      <c r="G2835" t="s">
        <v>18</v>
      </c>
      <c r="H2835">
        <v>2</v>
      </c>
      <c r="I2835">
        <v>11</v>
      </c>
      <c r="J2835">
        <v>0</v>
      </c>
      <c r="K2835">
        <v>8</v>
      </c>
      <c r="L2835">
        <v>0</v>
      </c>
    </row>
    <row r="2836" spans="1:12">
      <c r="A2836" t="s">
        <v>9287</v>
      </c>
      <c r="B2836" t="s">
        <v>9288</v>
      </c>
      <c r="C2836" t="s">
        <v>9259</v>
      </c>
      <c r="D2836" t="s">
        <v>9278</v>
      </c>
      <c r="E2836" t="s">
        <v>9279</v>
      </c>
      <c r="F2836" t="s">
        <v>192</v>
      </c>
      <c r="G2836" t="s">
        <v>193</v>
      </c>
      <c r="H2836">
        <v>5</v>
      </c>
      <c r="I2836">
        <v>11</v>
      </c>
      <c r="J2836">
        <v>1</v>
      </c>
      <c r="K2836">
        <v>3</v>
      </c>
      <c r="L2836">
        <v>0</v>
      </c>
    </row>
    <row r="2837" spans="1:12">
      <c r="A2837" t="s">
        <v>9289</v>
      </c>
      <c r="B2837" t="s">
        <v>9290</v>
      </c>
      <c r="C2837" t="s">
        <v>9259</v>
      </c>
      <c r="D2837" t="s">
        <v>9291</v>
      </c>
      <c r="E2837" t="s">
        <v>4873</v>
      </c>
      <c r="F2837" t="s">
        <v>235</v>
      </c>
      <c r="G2837" t="s">
        <v>113</v>
      </c>
      <c r="H2837">
        <v>4</v>
      </c>
      <c r="I2837">
        <v>11</v>
      </c>
      <c r="J2837">
        <v>0</v>
      </c>
      <c r="K2837">
        <v>5</v>
      </c>
      <c r="L2837">
        <v>0</v>
      </c>
    </row>
    <row r="2838" spans="1:12">
      <c r="A2838" t="s">
        <v>9292</v>
      </c>
      <c r="B2838" t="s">
        <v>9293</v>
      </c>
      <c r="C2838" t="s">
        <v>9294</v>
      </c>
      <c r="D2838" t="s">
        <v>9295</v>
      </c>
      <c r="E2838" t="s">
        <v>9296</v>
      </c>
      <c r="F2838" t="s">
        <v>17</v>
      </c>
      <c r="G2838" t="s">
        <v>113</v>
      </c>
      <c r="H2838">
        <v>2</v>
      </c>
      <c r="I2838">
        <v>11</v>
      </c>
      <c r="J2838">
        <v>0</v>
      </c>
      <c r="K2838">
        <v>4</v>
      </c>
      <c r="L2838">
        <v>3</v>
      </c>
    </row>
    <row r="2839" spans="1:12">
      <c r="A2839" t="s">
        <v>9297</v>
      </c>
      <c r="B2839" t="s">
        <v>9298</v>
      </c>
      <c r="C2839" t="s">
        <v>7865</v>
      </c>
      <c r="D2839" t="s">
        <v>9299</v>
      </c>
      <c r="E2839" t="s">
        <v>7919</v>
      </c>
      <c r="F2839" t="s">
        <v>17</v>
      </c>
      <c r="G2839" t="s">
        <v>32</v>
      </c>
      <c r="H2839">
        <v>2</v>
      </c>
      <c r="I2839">
        <v>11</v>
      </c>
      <c r="J2839">
        <v>0</v>
      </c>
      <c r="K2839">
        <v>8</v>
      </c>
      <c r="L2839">
        <v>1</v>
      </c>
    </row>
    <row r="2840" spans="1:12">
      <c r="A2840" t="s">
        <v>9300</v>
      </c>
      <c r="B2840" t="s">
        <v>9301</v>
      </c>
      <c r="C2840" t="s">
        <v>7865</v>
      </c>
      <c r="D2840" t="s">
        <v>8274</v>
      </c>
      <c r="E2840" t="s">
        <v>8106</v>
      </c>
      <c r="F2840" t="s">
        <v>17</v>
      </c>
      <c r="G2840" t="s">
        <v>27</v>
      </c>
      <c r="H2840">
        <v>5</v>
      </c>
      <c r="I2840">
        <v>11</v>
      </c>
      <c r="J2840">
        <v>0</v>
      </c>
      <c r="K2840">
        <v>6</v>
      </c>
      <c r="L2840">
        <v>0</v>
      </c>
    </row>
    <row r="2841" spans="1:12">
      <c r="A2841" t="s">
        <v>9302</v>
      </c>
      <c r="B2841" t="s">
        <v>9303</v>
      </c>
      <c r="C2841" t="s">
        <v>7865</v>
      </c>
      <c r="D2841" t="s">
        <v>9304</v>
      </c>
      <c r="E2841" t="s">
        <v>7915</v>
      </c>
      <c r="F2841" t="s">
        <v>17</v>
      </c>
      <c r="G2841" t="s">
        <v>32</v>
      </c>
      <c r="H2841">
        <v>4</v>
      </c>
      <c r="I2841">
        <v>11</v>
      </c>
      <c r="J2841">
        <v>0</v>
      </c>
      <c r="K2841">
        <v>5</v>
      </c>
      <c r="L2841">
        <v>1</v>
      </c>
    </row>
    <row r="2842" spans="1:12">
      <c r="A2842" t="s">
        <v>9305</v>
      </c>
      <c r="B2842" t="s">
        <v>9306</v>
      </c>
      <c r="C2842" t="s">
        <v>7865</v>
      </c>
      <c r="D2842" t="s">
        <v>9307</v>
      </c>
      <c r="E2842" t="s">
        <v>2559</v>
      </c>
      <c r="F2842" t="s">
        <v>17</v>
      </c>
      <c r="G2842" t="s">
        <v>32</v>
      </c>
      <c r="H2842">
        <v>4</v>
      </c>
      <c r="I2842">
        <v>11</v>
      </c>
      <c r="J2842">
        <v>1</v>
      </c>
      <c r="K2842">
        <v>9</v>
      </c>
      <c r="L2842">
        <v>1</v>
      </c>
    </row>
    <row r="2843" spans="1:12">
      <c r="A2843" t="s">
        <v>9308</v>
      </c>
      <c r="B2843" t="s">
        <v>9309</v>
      </c>
      <c r="C2843" t="s">
        <v>7865</v>
      </c>
      <c r="D2843" t="s">
        <v>9307</v>
      </c>
      <c r="E2843" t="s">
        <v>2559</v>
      </c>
      <c r="F2843" t="s">
        <v>17</v>
      </c>
      <c r="G2843" t="s">
        <v>32</v>
      </c>
      <c r="H2843">
        <v>4</v>
      </c>
      <c r="I2843">
        <v>11</v>
      </c>
      <c r="J2843">
        <v>1</v>
      </c>
      <c r="K2843">
        <v>7</v>
      </c>
      <c r="L2843">
        <v>0</v>
      </c>
    </row>
    <row r="2844" spans="1:12">
      <c r="A2844" t="s">
        <v>9310</v>
      </c>
      <c r="B2844" t="s">
        <v>9311</v>
      </c>
      <c r="C2844" t="s">
        <v>7865</v>
      </c>
      <c r="D2844" t="s">
        <v>9312</v>
      </c>
      <c r="E2844" t="s">
        <v>2559</v>
      </c>
      <c r="F2844" t="s">
        <v>17</v>
      </c>
      <c r="G2844" t="s">
        <v>87</v>
      </c>
      <c r="H2844">
        <v>4</v>
      </c>
      <c r="I2844">
        <v>11</v>
      </c>
      <c r="J2844">
        <v>0</v>
      </c>
      <c r="K2844">
        <v>7</v>
      </c>
      <c r="L2844">
        <v>0</v>
      </c>
    </row>
    <row r="2845" spans="1:12">
      <c r="A2845" t="s">
        <v>9313</v>
      </c>
      <c r="B2845" t="s">
        <v>9314</v>
      </c>
      <c r="C2845" t="s">
        <v>7865</v>
      </c>
      <c r="D2845" t="s">
        <v>9315</v>
      </c>
      <c r="E2845" t="s">
        <v>9316</v>
      </c>
      <c r="F2845" t="s">
        <v>17</v>
      </c>
      <c r="G2845" t="s">
        <v>27</v>
      </c>
      <c r="H2845">
        <v>5</v>
      </c>
      <c r="I2845">
        <v>11</v>
      </c>
      <c r="J2845">
        <v>0</v>
      </c>
      <c r="K2845">
        <v>6</v>
      </c>
      <c r="L2845">
        <v>0</v>
      </c>
    </row>
    <row r="2846" spans="1:12">
      <c r="A2846" t="s">
        <v>9317</v>
      </c>
      <c r="B2846" t="s">
        <v>9318</v>
      </c>
      <c r="C2846" t="s">
        <v>7865</v>
      </c>
      <c r="D2846" t="s">
        <v>9319</v>
      </c>
      <c r="E2846" t="s">
        <v>1412</v>
      </c>
      <c r="F2846" t="s">
        <v>17</v>
      </c>
      <c r="G2846" t="s">
        <v>27</v>
      </c>
      <c r="H2846">
        <v>2</v>
      </c>
      <c r="I2846">
        <v>11</v>
      </c>
      <c r="J2846">
        <v>1</v>
      </c>
      <c r="K2846">
        <v>4</v>
      </c>
      <c r="L2846">
        <v>1</v>
      </c>
    </row>
    <row r="2847" spans="1:12">
      <c r="A2847" t="s">
        <v>9320</v>
      </c>
      <c r="B2847" t="s">
        <v>9321</v>
      </c>
      <c r="C2847" t="s">
        <v>7865</v>
      </c>
      <c r="D2847" t="s">
        <v>9322</v>
      </c>
      <c r="E2847" t="s">
        <v>8079</v>
      </c>
      <c r="F2847" t="s">
        <v>17</v>
      </c>
      <c r="G2847" t="s">
        <v>27</v>
      </c>
      <c r="H2847">
        <v>3</v>
      </c>
      <c r="I2847">
        <v>11</v>
      </c>
      <c r="J2847">
        <v>0</v>
      </c>
      <c r="K2847">
        <v>4</v>
      </c>
      <c r="L2847">
        <v>1</v>
      </c>
    </row>
    <row r="2848" spans="1:12">
      <c r="A2848" t="s">
        <v>9323</v>
      </c>
      <c r="B2848" t="s">
        <v>9324</v>
      </c>
      <c r="C2848" t="s">
        <v>7865</v>
      </c>
      <c r="D2848" t="s">
        <v>9325</v>
      </c>
      <c r="E2848" t="s">
        <v>7947</v>
      </c>
      <c r="F2848" t="s">
        <v>17</v>
      </c>
      <c r="G2848" t="s">
        <v>27</v>
      </c>
      <c r="H2848">
        <v>3</v>
      </c>
      <c r="I2848">
        <v>11</v>
      </c>
      <c r="J2848">
        <v>0</v>
      </c>
      <c r="K2848">
        <v>2</v>
      </c>
      <c r="L2848">
        <v>1</v>
      </c>
    </row>
    <row r="2849" spans="1:12">
      <c r="A2849" t="s">
        <v>9326</v>
      </c>
      <c r="B2849" t="s">
        <v>9327</v>
      </c>
      <c r="C2849" t="s">
        <v>7865</v>
      </c>
      <c r="D2849" t="s">
        <v>9328</v>
      </c>
      <c r="E2849" t="s">
        <v>7947</v>
      </c>
      <c r="F2849" t="s">
        <v>17</v>
      </c>
      <c r="G2849" t="s">
        <v>27</v>
      </c>
      <c r="H2849">
        <v>3</v>
      </c>
      <c r="I2849">
        <v>11</v>
      </c>
      <c r="J2849">
        <v>0</v>
      </c>
      <c r="K2849">
        <v>8</v>
      </c>
      <c r="L2849">
        <v>1</v>
      </c>
    </row>
    <row r="2850" spans="1:12">
      <c r="A2850" t="s">
        <v>9329</v>
      </c>
      <c r="B2850" t="s">
        <v>9330</v>
      </c>
      <c r="C2850" t="s">
        <v>7865</v>
      </c>
      <c r="D2850" t="s">
        <v>9331</v>
      </c>
      <c r="E2850" t="s">
        <v>8069</v>
      </c>
      <c r="F2850" t="s">
        <v>17</v>
      </c>
      <c r="G2850" t="s">
        <v>32</v>
      </c>
      <c r="H2850">
        <v>5</v>
      </c>
      <c r="I2850">
        <v>11</v>
      </c>
      <c r="J2850">
        <v>0</v>
      </c>
      <c r="K2850">
        <v>8</v>
      </c>
      <c r="L2850">
        <v>0</v>
      </c>
    </row>
    <row r="2851" spans="1:12">
      <c r="A2851" t="s">
        <v>9332</v>
      </c>
      <c r="B2851" t="s">
        <v>9333</v>
      </c>
      <c r="C2851" t="s">
        <v>7865</v>
      </c>
      <c r="D2851" t="s">
        <v>9334</v>
      </c>
      <c r="E2851" t="s">
        <v>167</v>
      </c>
      <c r="F2851" t="s">
        <v>17</v>
      </c>
      <c r="G2851" t="s">
        <v>27</v>
      </c>
      <c r="H2851">
        <v>2</v>
      </c>
      <c r="I2851">
        <v>11</v>
      </c>
      <c r="J2851">
        <v>0</v>
      </c>
      <c r="K2851">
        <v>6</v>
      </c>
      <c r="L2851">
        <v>0</v>
      </c>
    </row>
    <row r="2852" spans="1:12">
      <c r="A2852" t="s">
        <v>9335</v>
      </c>
      <c r="B2852" t="s">
        <v>9336</v>
      </c>
      <c r="C2852" t="s">
        <v>7865</v>
      </c>
      <c r="D2852" t="s">
        <v>9337</v>
      </c>
      <c r="E2852" t="s">
        <v>8175</v>
      </c>
      <c r="F2852" t="s">
        <v>17</v>
      </c>
      <c r="G2852" t="s">
        <v>27</v>
      </c>
      <c r="H2852">
        <v>4</v>
      </c>
      <c r="I2852">
        <v>11</v>
      </c>
      <c r="J2852">
        <v>0</v>
      </c>
      <c r="K2852">
        <v>7</v>
      </c>
      <c r="L2852">
        <v>0</v>
      </c>
    </row>
    <row r="2853" spans="1:12">
      <c r="A2853" t="s">
        <v>9338</v>
      </c>
      <c r="B2853" t="s">
        <v>9339</v>
      </c>
      <c r="C2853" t="s">
        <v>7865</v>
      </c>
      <c r="D2853" t="s">
        <v>7950</v>
      </c>
      <c r="E2853" t="s">
        <v>7919</v>
      </c>
      <c r="F2853" t="s">
        <v>17</v>
      </c>
      <c r="G2853" t="s">
        <v>27</v>
      </c>
      <c r="H2853">
        <v>4</v>
      </c>
      <c r="I2853">
        <v>11</v>
      </c>
      <c r="J2853">
        <v>0</v>
      </c>
      <c r="K2853">
        <v>5</v>
      </c>
      <c r="L2853">
        <v>0</v>
      </c>
    </row>
    <row r="2854" spans="1:12">
      <c r="A2854" t="s">
        <v>9340</v>
      </c>
      <c r="B2854" t="s">
        <v>9341</v>
      </c>
      <c r="C2854" t="s">
        <v>7865</v>
      </c>
      <c r="D2854" t="s">
        <v>9342</v>
      </c>
      <c r="E2854" t="s">
        <v>167</v>
      </c>
      <c r="F2854" t="s">
        <v>17</v>
      </c>
      <c r="G2854" t="s">
        <v>27</v>
      </c>
      <c r="H2854">
        <v>4</v>
      </c>
      <c r="I2854">
        <v>11</v>
      </c>
      <c r="J2854">
        <v>0</v>
      </c>
      <c r="K2854">
        <v>3</v>
      </c>
      <c r="L2854">
        <v>0</v>
      </c>
    </row>
    <row r="2855" spans="1:12">
      <c r="A2855" t="s">
        <v>9343</v>
      </c>
      <c r="B2855" t="s">
        <v>9344</v>
      </c>
      <c r="C2855" t="s">
        <v>7865</v>
      </c>
      <c r="D2855" t="s">
        <v>8306</v>
      </c>
      <c r="E2855" t="s">
        <v>7915</v>
      </c>
      <c r="F2855" t="s">
        <v>17</v>
      </c>
      <c r="G2855" t="s">
        <v>32</v>
      </c>
      <c r="H2855">
        <v>4</v>
      </c>
      <c r="I2855">
        <v>11</v>
      </c>
      <c r="J2855">
        <v>0</v>
      </c>
      <c r="K2855">
        <v>6</v>
      </c>
      <c r="L2855">
        <v>0</v>
      </c>
    </row>
    <row r="2856" spans="1:12">
      <c r="A2856" t="s">
        <v>9345</v>
      </c>
      <c r="B2856" t="s">
        <v>9346</v>
      </c>
      <c r="C2856" t="s">
        <v>7865</v>
      </c>
      <c r="D2856" t="s">
        <v>9347</v>
      </c>
      <c r="E2856" t="s">
        <v>3594</v>
      </c>
      <c r="F2856" t="s">
        <v>17</v>
      </c>
      <c r="G2856" t="s">
        <v>282</v>
      </c>
      <c r="H2856">
        <v>2</v>
      </c>
      <c r="I2856">
        <v>11</v>
      </c>
      <c r="J2856">
        <v>0</v>
      </c>
      <c r="K2856">
        <v>4</v>
      </c>
      <c r="L2856">
        <v>0</v>
      </c>
    </row>
    <row r="2857" spans="1:12">
      <c r="A2857" t="s">
        <v>9348</v>
      </c>
      <c r="B2857" t="s">
        <v>9349</v>
      </c>
      <c r="C2857" t="s">
        <v>7865</v>
      </c>
      <c r="D2857" t="s">
        <v>9350</v>
      </c>
      <c r="E2857" t="s">
        <v>7915</v>
      </c>
      <c r="F2857" t="s">
        <v>17</v>
      </c>
      <c r="G2857" t="s">
        <v>32</v>
      </c>
      <c r="H2857">
        <v>4</v>
      </c>
      <c r="I2857">
        <v>11</v>
      </c>
      <c r="J2857">
        <v>1</v>
      </c>
      <c r="K2857">
        <v>10</v>
      </c>
      <c r="L2857">
        <v>0</v>
      </c>
    </row>
    <row r="2858" spans="1:12">
      <c r="A2858" t="s">
        <v>9351</v>
      </c>
      <c r="B2858" t="s">
        <v>9352</v>
      </c>
      <c r="C2858" t="s">
        <v>7865</v>
      </c>
      <c r="D2858" t="s">
        <v>9353</v>
      </c>
      <c r="E2858" t="s">
        <v>3536</v>
      </c>
      <c r="F2858" t="s">
        <v>17</v>
      </c>
      <c r="G2858" t="s">
        <v>27</v>
      </c>
      <c r="H2858">
        <v>4</v>
      </c>
      <c r="I2858">
        <v>11</v>
      </c>
      <c r="J2858">
        <v>0</v>
      </c>
      <c r="K2858">
        <v>6</v>
      </c>
      <c r="L2858">
        <v>1</v>
      </c>
    </row>
    <row r="2859" spans="1:12">
      <c r="A2859" t="s">
        <v>9354</v>
      </c>
      <c r="B2859" t="s">
        <v>9355</v>
      </c>
      <c r="C2859" t="s">
        <v>7865</v>
      </c>
      <c r="D2859" t="s">
        <v>9356</v>
      </c>
      <c r="E2859" t="s">
        <v>8106</v>
      </c>
      <c r="F2859" t="s">
        <v>17</v>
      </c>
      <c r="G2859" t="s">
        <v>32</v>
      </c>
      <c r="H2859">
        <v>4</v>
      </c>
      <c r="I2859">
        <v>11</v>
      </c>
      <c r="J2859">
        <v>0</v>
      </c>
      <c r="K2859">
        <v>8</v>
      </c>
      <c r="L2859">
        <v>0</v>
      </c>
    </row>
    <row r="2860" spans="1:12">
      <c r="A2860" t="s">
        <v>9357</v>
      </c>
      <c r="B2860" t="s">
        <v>9358</v>
      </c>
      <c r="C2860" t="s">
        <v>7865</v>
      </c>
      <c r="D2860" t="s">
        <v>9359</v>
      </c>
      <c r="E2860" t="s">
        <v>7919</v>
      </c>
      <c r="F2860" t="s">
        <v>17</v>
      </c>
      <c r="G2860" t="s">
        <v>32</v>
      </c>
      <c r="H2860">
        <v>4</v>
      </c>
      <c r="I2860">
        <v>11</v>
      </c>
      <c r="J2860">
        <v>1</v>
      </c>
      <c r="K2860">
        <v>6</v>
      </c>
      <c r="L2860">
        <v>0</v>
      </c>
    </row>
    <row r="2861" spans="1:12">
      <c r="A2861" t="s">
        <v>9360</v>
      </c>
      <c r="B2861" t="s">
        <v>9361</v>
      </c>
      <c r="C2861" t="s">
        <v>7865</v>
      </c>
      <c r="D2861" t="s">
        <v>9362</v>
      </c>
      <c r="E2861" t="s">
        <v>7878</v>
      </c>
      <c r="F2861" t="s">
        <v>17</v>
      </c>
      <c r="G2861" t="s">
        <v>32</v>
      </c>
      <c r="H2861">
        <v>4</v>
      </c>
      <c r="I2861">
        <v>11</v>
      </c>
      <c r="J2861">
        <v>0</v>
      </c>
      <c r="K2861">
        <v>9</v>
      </c>
      <c r="L2861">
        <v>2</v>
      </c>
    </row>
    <row r="2862" spans="1:12">
      <c r="A2862" t="s">
        <v>9363</v>
      </c>
      <c r="B2862" t="s">
        <v>9364</v>
      </c>
      <c r="C2862" t="s">
        <v>7865</v>
      </c>
      <c r="D2862" t="s">
        <v>9365</v>
      </c>
      <c r="E2862" t="s">
        <v>167</v>
      </c>
      <c r="F2862" t="s">
        <v>17</v>
      </c>
      <c r="G2862" t="s">
        <v>282</v>
      </c>
      <c r="H2862">
        <v>4</v>
      </c>
      <c r="I2862">
        <v>11</v>
      </c>
      <c r="J2862">
        <v>0</v>
      </c>
      <c r="K2862">
        <v>3</v>
      </c>
      <c r="L2862">
        <v>0</v>
      </c>
    </row>
    <row r="2863" spans="1:12">
      <c r="A2863" t="s">
        <v>9366</v>
      </c>
      <c r="B2863" t="s">
        <v>9367</v>
      </c>
      <c r="C2863" t="s">
        <v>7865</v>
      </c>
      <c r="D2863" t="s">
        <v>9368</v>
      </c>
      <c r="E2863" t="s">
        <v>9369</v>
      </c>
      <c r="F2863" t="s">
        <v>17</v>
      </c>
      <c r="G2863" t="s">
        <v>27</v>
      </c>
      <c r="H2863">
        <v>3</v>
      </c>
      <c r="I2863">
        <v>11</v>
      </c>
      <c r="J2863">
        <v>0</v>
      </c>
      <c r="K2863">
        <v>6</v>
      </c>
      <c r="L2863">
        <v>2</v>
      </c>
    </row>
    <row r="2864" spans="1:12">
      <c r="A2864" t="s">
        <v>9370</v>
      </c>
      <c r="B2864" t="s">
        <v>9371</v>
      </c>
      <c r="C2864" t="s">
        <v>7865</v>
      </c>
      <c r="D2864" t="s">
        <v>9372</v>
      </c>
      <c r="E2864" t="s">
        <v>7919</v>
      </c>
      <c r="F2864" t="s">
        <v>17</v>
      </c>
      <c r="G2864" t="s">
        <v>32</v>
      </c>
      <c r="H2864">
        <v>5</v>
      </c>
      <c r="I2864">
        <v>11</v>
      </c>
      <c r="J2864">
        <v>0</v>
      </c>
      <c r="K2864">
        <v>6</v>
      </c>
      <c r="L2864">
        <v>0</v>
      </c>
    </row>
    <row r="2865" spans="1:12">
      <c r="A2865" t="s">
        <v>9373</v>
      </c>
      <c r="B2865" t="s">
        <v>9374</v>
      </c>
      <c r="C2865" t="s">
        <v>7865</v>
      </c>
      <c r="D2865" t="s">
        <v>9375</v>
      </c>
      <c r="E2865" t="s">
        <v>7957</v>
      </c>
      <c r="F2865" t="s">
        <v>17</v>
      </c>
      <c r="G2865" t="s">
        <v>27</v>
      </c>
      <c r="H2865">
        <v>3</v>
      </c>
      <c r="I2865">
        <v>11</v>
      </c>
      <c r="J2865">
        <v>0</v>
      </c>
      <c r="K2865">
        <v>4</v>
      </c>
      <c r="L2865">
        <v>1</v>
      </c>
    </row>
    <row r="2866" spans="1:12">
      <c r="A2866" t="s">
        <v>9376</v>
      </c>
      <c r="B2866" t="s">
        <v>9377</v>
      </c>
      <c r="C2866" t="s">
        <v>7865</v>
      </c>
      <c r="D2866" t="s">
        <v>9378</v>
      </c>
      <c r="E2866" t="s">
        <v>9379</v>
      </c>
      <c r="F2866" t="s">
        <v>17</v>
      </c>
      <c r="G2866" t="s">
        <v>32</v>
      </c>
      <c r="H2866">
        <v>5</v>
      </c>
      <c r="I2866">
        <v>11</v>
      </c>
      <c r="J2866">
        <v>0</v>
      </c>
      <c r="K2866">
        <v>9</v>
      </c>
      <c r="L2866">
        <v>0</v>
      </c>
    </row>
    <row r="2867" spans="1:12">
      <c r="A2867" t="s">
        <v>9380</v>
      </c>
      <c r="B2867" t="s">
        <v>9381</v>
      </c>
      <c r="C2867" t="s">
        <v>7865</v>
      </c>
      <c r="D2867" t="s">
        <v>9382</v>
      </c>
      <c r="E2867" t="s">
        <v>1412</v>
      </c>
      <c r="F2867" t="s">
        <v>17</v>
      </c>
      <c r="G2867" t="s">
        <v>27</v>
      </c>
      <c r="H2867">
        <v>1</v>
      </c>
      <c r="I2867">
        <v>11</v>
      </c>
      <c r="J2867">
        <v>0</v>
      </c>
      <c r="K2867">
        <v>4</v>
      </c>
      <c r="L2867">
        <v>1</v>
      </c>
    </row>
    <row r="2868" spans="1:12">
      <c r="A2868" t="s">
        <v>9383</v>
      </c>
      <c r="B2868" t="s">
        <v>9384</v>
      </c>
      <c r="C2868" t="s">
        <v>7865</v>
      </c>
      <c r="D2868" t="s">
        <v>9385</v>
      </c>
      <c r="E2868" t="s">
        <v>56</v>
      </c>
      <c r="F2868" t="s">
        <v>17</v>
      </c>
      <c r="G2868" t="s">
        <v>32</v>
      </c>
      <c r="H2868">
        <v>5</v>
      </c>
      <c r="I2868">
        <v>11</v>
      </c>
      <c r="J2868">
        <v>0</v>
      </c>
      <c r="K2868">
        <v>11</v>
      </c>
      <c r="L2868">
        <v>0</v>
      </c>
    </row>
    <row r="2869" spans="1:12">
      <c r="A2869" t="s">
        <v>9386</v>
      </c>
      <c r="B2869" t="s">
        <v>9387</v>
      </c>
      <c r="C2869" t="s">
        <v>7865</v>
      </c>
      <c r="D2869" t="s">
        <v>9388</v>
      </c>
      <c r="E2869" t="s">
        <v>7943</v>
      </c>
      <c r="F2869" t="s">
        <v>17</v>
      </c>
      <c r="G2869" t="s">
        <v>32</v>
      </c>
      <c r="H2869">
        <v>4</v>
      </c>
      <c r="I2869">
        <v>11</v>
      </c>
      <c r="J2869">
        <v>0</v>
      </c>
      <c r="K2869">
        <v>6</v>
      </c>
      <c r="L2869">
        <v>0</v>
      </c>
    </row>
    <row r="2870" spans="1:12">
      <c r="A2870" t="s">
        <v>9389</v>
      </c>
      <c r="B2870" t="s">
        <v>9390</v>
      </c>
      <c r="C2870" t="s">
        <v>7865</v>
      </c>
      <c r="D2870" t="s">
        <v>9391</v>
      </c>
      <c r="E2870" t="s">
        <v>7919</v>
      </c>
      <c r="F2870" t="s">
        <v>17</v>
      </c>
      <c r="G2870" t="s">
        <v>27</v>
      </c>
      <c r="H2870">
        <v>4</v>
      </c>
      <c r="I2870">
        <v>11</v>
      </c>
      <c r="J2870">
        <v>0</v>
      </c>
      <c r="K2870">
        <v>3</v>
      </c>
      <c r="L2870">
        <v>0</v>
      </c>
    </row>
    <row r="2871" spans="1:12">
      <c r="A2871" t="s">
        <v>9392</v>
      </c>
      <c r="B2871" t="s">
        <v>9393</v>
      </c>
      <c r="C2871" t="s">
        <v>7865</v>
      </c>
      <c r="D2871" t="s">
        <v>9394</v>
      </c>
      <c r="E2871" t="s">
        <v>8175</v>
      </c>
      <c r="F2871" t="s">
        <v>17</v>
      </c>
      <c r="G2871" t="s">
        <v>32</v>
      </c>
      <c r="H2871">
        <v>4</v>
      </c>
      <c r="I2871">
        <v>11</v>
      </c>
      <c r="J2871">
        <v>1</v>
      </c>
      <c r="K2871">
        <v>5</v>
      </c>
      <c r="L2871">
        <v>0</v>
      </c>
    </row>
    <row r="2872" spans="1:12">
      <c r="A2872" t="s">
        <v>9395</v>
      </c>
      <c r="B2872" t="s">
        <v>9396</v>
      </c>
      <c r="C2872" t="s">
        <v>7865</v>
      </c>
      <c r="D2872" t="s">
        <v>9397</v>
      </c>
      <c r="E2872" t="s">
        <v>3353</v>
      </c>
      <c r="F2872" t="s">
        <v>17</v>
      </c>
      <c r="G2872" t="s">
        <v>32</v>
      </c>
      <c r="H2872">
        <v>4</v>
      </c>
      <c r="I2872">
        <v>11</v>
      </c>
      <c r="J2872">
        <v>0</v>
      </c>
      <c r="K2872">
        <v>4</v>
      </c>
      <c r="L287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FB7AF5-AF95-4A2E-8429-480AFD2D46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EDA</vt:lpstr>
      <vt:lpstr>pivot</vt:lpstr>
      <vt:lpstr>S1_Distribution</vt:lpstr>
      <vt:lpstr>S2_Outliers</vt:lpstr>
      <vt:lpstr>S4_rating_bands</vt:lpstr>
      <vt:lpstr>s4_geo_hotspots</vt:lpstr>
      <vt:lpstr>finalData</vt:lpstr>
      <vt:lpstr>medicare</vt:lpstr>
      <vt:lpstr>hospitalGen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T</dc:creator>
  <cp:lastModifiedBy>Jake T</cp:lastModifiedBy>
  <dcterms:created xsi:type="dcterms:W3CDTF">2025-11-19T22:38:25Z</dcterms:created>
  <dcterms:modified xsi:type="dcterms:W3CDTF">2025-12-16T23:16:30Z</dcterms:modified>
</cp:coreProperties>
</file>